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36" documentId="8_{68ABF360-C28F-40B3-B622-951F9B0A45DD}" xr6:coauthVersionLast="47" xr6:coauthVersionMax="47" xr10:uidLastSave="{99744180-3E86-44E0-8BEC-67E03C466B85}"/>
  <workbookProtection workbookAlgorithmName="SHA-512" workbookHashValue="mVkPJvosXEc6iLn8uy/DvlMyB679hcEIBV/xUpcpGXk3aj56HEMjIURgv3py50P6nIX/njg8c9ZOTOCjxv9RDQ==" workbookSaltValue="ehEthvfPdvnt0iyWTM8zHw=="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r:id="rId4"/>
    <sheet name="ADR Raw Data" sheetId="26" r:id="rId5"/>
    <sheet name="RevPAR Raw Data" sheetId="27"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13" i="28"/>
  <c r="U13" i="28"/>
  <c r="T13" i="28"/>
  <c r="S13" i="28"/>
  <c r="R13" i="28"/>
  <c r="Q13" i="28"/>
  <c r="P13" i="28"/>
  <c r="O13" i="28"/>
  <c r="N13" i="28"/>
  <c r="M13" i="28"/>
  <c r="V12" i="28"/>
  <c r="U12" i="28"/>
  <c r="T12" i="28"/>
  <c r="S12" i="28"/>
  <c r="R12" i="28"/>
  <c r="Q12" i="28"/>
  <c r="P12" i="28"/>
  <c r="O12" i="28"/>
  <c r="N12" i="28"/>
  <c r="M12" i="28"/>
  <c r="V11" i="28"/>
  <c r="U11" i="28"/>
  <c r="T11" i="28"/>
  <c r="S11" i="28"/>
  <c r="R11" i="28"/>
  <c r="Q11" i="28"/>
  <c r="P11" i="28"/>
  <c r="O11" i="28"/>
  <c r="N11" i="28"/>
  <c r="M11" i="28"/>
  <c r="V10" i="28"/>
  <c r="U10" i="28"/>
  <c r="T10" i="28"/>
  <c r="S10" i="28"/>
  <c r="R10" i="28"/>
  <c r="Q10" i="28"/>
  <c r="P10" i="28"/>
  <c r="O10" i="28"/>
  <c r="N10" i="28"/>
  <c r="M10" i="28"/>
  <c r="V9" i="28"/>
  <c r="U9" i="28"/>
  <c r="T9" i="28"/>
  <c r="S9" i="28"/>
  <c r="R9" i="28"/>
  <c r="Q9" i="28"/>
  <c r="P9" i="28"/>
  <c r="O9" i="28"/>
  <c r="N9" i="28"/>
  <c r="M9" i="28"/>
  <c r="V8" i="28"/>
  <c r="U8" i="28"/>
  <c r="T8" i="28"/>
  <c r="S8" i="28"/>
  <c r="R8" i="28"/>
  <c r="Q8" i="28"/>
  <c r="P8" i="28"/>
  <c r="O8" i="28"/>
  <c r="N8" i="28"/>
  <c r="M8" i="28"/>
  <c r="V56" i="28"/>
  <c r="U56" i="28"/>
  <c r="T56" i="28"/>
  <c r="S56" i="28"/>
  <c r="R56" i="28"/>
  <c r="Q56" i="28"/>
  <c r="P56" i="28"/>
  <c r="O56" i="28"/>
  <c r="N56" i="28"/>
  <c r="M56" i="28"/>
  <c r="V55" i="28"/>
  <c r="U55" i="28"/>
  <c r="T55" i="28"/>
  <c r="S55" i="28"/>
  <c r="R55" i="28"/>
  <c r="Q55" i="28"/>
  <c r="P55" i="28"/>
  <c r="O55" i="28"/>
  <c r="N55" i="28"/>
  <c r="M55" i="28"/>
  <c r="V54" i="28"/>
  <c r="U54" i="28"/>
  <c r="T54" i="28"/>
  <c r="S54" i="28"/>
  <c r="R54" i="28"/>
  <c r="Q54" i="28"/>
  <c r="P54" i="28"/>
  <c r="O54" i="28"/>
  <c r="N54" i="28"/>
  <c r="M54" i="28"/>
  <c r="V53" i="28"/>
  <c r="U53" i="28"/>
  <c r="T53" i="28"/>
  <c r="S53" i="28"/>
  <c r="R53" i="28"/>
  <c r="Q53" i="28"/>
  <c r="P53" i="28"/>
  <c r="O53" i="28"/>
  <c r="N53" i="28"/>
  <c r="M53" i="28"/>
  <c r="V52" i="28"/>
  <c r="U52" i="28"/>
  <c r="T52" i="28"/>
  <c r="S52" i="28"/>
  <c r="R52" i="28"/>
  <c r="Q52" i="28"/>
  <c r="P52" i="28"/>
  <c r="O52" i="28"/>
  <c r="N52" i="28"/>
  <c r="M52" i="28"/>
  <c r="V51" i="28"/>
  <c r="U51" i="28"/>
  <c r="T51" i="28"/>
  <c r="S51" i="28"/>
  <c r="R51" i="28"/>
  <c r="Q51" i="28"/>
  <c r="P51" i="28"/>
  <c r="O51" i="28"/>
  <c r="N51" i="28"/>
  <c r="M51" i="28"/>
  <c r="V50" i="28"/>
  <c r="U50" i="28"/>
  <c r="T50" i="28"/>
  <c r="S50" i="28"/>
  <c r="R50" i="28"/>
  <c r="Q50" i="28"/>
  <c r="P50" i="28"/>
  <c r="O50" i="28"/>
  <c r="N50" i="28"/>
  <c r="M50" i="28"/>
  <c r="V49" i="28"/>
  <c r="U49" i="28"/>
  <c r="T49" i="28"/>
  <c r="S49" i="28"/>
  <c r="R49" i="28"/>
  <c r="Q49" i="28"/>
  <c r="P49" i="28"/>
  <c r="O49" i="28"/>
  <c r="N49" i="28"/>
  <c r="M49" i="28"/>
  <c r="V48" i="28"/>
  <c r="U48" i="28"/>
  <c r="T48" i="28"/>
  <c r="S48" i="28"/>
  <c r="R48" i="28"/>
  <c r="Q48" i="28"/>
  <c r="P48" i="28"/>
  <c r="O48" i="28"/>
  <c r="N48" i="28"/>
  <c r="M48" i="28"/>
  <c r="V47" i="28"/>
  <c r="U47" i="28"/>
  <c r="T47" i="28"/>
  <c r="S47" i="28"/>
  <c r="R47" i="28"/>
  <c r="Q47" i="28"/>
  <c r="P47" i="28"/>
  <c r="O47" i="28"/>
  <c r="N47" i="28"/>
  <c r="M47" i="28"/>
  <c r="V44" i="28"/>
  <c r="U44" i="28"/>
  <c r="T44" i="28"/>
  <c r="S44" i="28"/>
  <c r="R44" i="28"/>
  <c r="Q44" i="28"/>
  <c r="P44" i="28"/>
  <c r="O44" i="28"/>
  <c r="N44" i="28"/>
  <c r="M44" i="28"/>
  <c r="V43" i="28"/>
  <c r="U43" i="28"/>
  <c r="T43" i="28"/>
  <c r="S43" i="28"/>
  <c r="R43" i="28"/>
  <c r="Q43" i="28"/>
  <c r="P43" i="28"/>
  <c r="O43" i="28"/>
  <c r="N43" i="28"/>
  <c r="M43" i="28"/>
  <c r="V42" i="28"/>
  <c r="U42" i="28"/>
  <c r="T42" i="28"/>
  <c r="S42" i="28"/>
  <c r="R42" i="28"/>
  <c r="Q42" i="28"/>
  <c r="P42" i="28"/>
  <c r="O42" i="28"/>
  <c r="N42" i="28"/>
  <c r="M42" i="28"/>
  <c r="V41" i="28"/>
  <c r="U41" i="28"/>
  <c r="T41" i="28"/>
  <c r="S41" i="28"/>
  <c r="R41" i="28"/>
  <c r="Q41" i="28"/>
  <c r="P41" i="28"/>
  <c r="O41" i="28"/>
  <c r="N41" i="28"/>
  <c r="M41" i="28"/>
  <c r="V40" i="28"/>
  <c r="U40" i="28"/>
  <c r="T40" i="28"/>
  <c r="S40" i="28"/>
  <c r="R40" i="28"/>
  <c r="Q40" i="28"/>
  <c r="P40" i="28"/>
  <c r="O40" i="28"/>
  <c r="N40" i="28"/>
  <c r="M40" i="28"/>
  <c r="V38" i="28"/>
  <c r="U38" i="28"/>
  <c r="T38" i="28"/>
  <c r="S38" i="28"/>
  <c r="R38" i="28"/>
  <c r="Q38" i="28"/>
  <c r="P38" i="28"/>
  <c r="O38" i="28"/>
  <c r="N38" i="28"/>
  <c r="M38" i="28"/>
  <c r="V36" i="28"/>
  <c r="U36" i="28"/>
  <c r="T36" i="28"/>
  <c r="S36" i="28"/>
  <c r="R36" i="28"/>
  <c r="Q36" i="28"/>
  <c r="P36" i="28"/>
  <c r="O36" i="28"/>
  <c r="N36" i="28"/>
  <c r="M36" i="28"/>
  <c r="V35" i="28"/>
  <c r="U35" i="28"/>
  <c r="T35" i="28"/>
  <c r="S35" i="28"/>
  <c r="R35" i="28"/>
  <c r="Q35" i="28"/>
  <c r="P35" i="28"/>
  <c r="O35" i="28"/>
  <c r="N35" i="28"/>
  <c r="M35" i="28"/>
  <c r="V34" i="28"/>
  <c r="U34" i="28"/>
  <c r="T34" i="28"/>
  <c r="S34" i="28"/>
  <c r="R34" i="28"/>
  <c r="Q34" i="28"/>
  <c r="P34" i="28"/>
  <c r="O34" i="28"/>
  <c r="N34" i="28"/>
  <c r="M34" i="28"/>
  <c r="V33" i="28"/>
  <c r="U33" i="28"/>
  <c r="T33" i="28"/>
  <c r="S33" i="28"/>
  <c r="R33" i="28"/>
  <c r="Q33" i="28"/>
  <c r="P33" i="28"/>
  <c r="O33" i="28"/>
  <c r="N33" i="28"/>
  <c r="M33" i="28"/>
  <c r="V32" i="28"/>
  <c r="U32" i="28"/>
  <c r="T32" i="28"/>
  <c r="S32" i="28"/>
  <c r="R32" i="28"/>
  <c r="Q32" i="28"/>
  <c r="P32" i="28"/>
  <c r="O32" i="28"/>
  <c r="N32" i="28"/>
  <c r="M32" i="28"/>
  <c r="V31" i="28"/>
  <c r="U31" i="28"/>
  <c r="T31" i="28"/>
  <c r="S31" i="28"/>
  <c r="R31" i="28"/>
  <c r="Q31" i="28"/>
  <c r="P31" i="28"/>
  <c r="O31" i="28"/>
  <c r="N31" i="28"/>
  <c r="M31" i="28"/>
  <c r="V30" i="28"/>
  <c r="U30" i="28"/>
  <c r="T30" i="28"/>
  <c r="S30" i="28"/>
  <c r="R30" i="28"/>
  <c r="Q30" i="28"/>
  <c r="P30" i="28"/>
  <c r="O30" i="28"/>
  <c r="N30" i="28"/>
  <c r="M30" i="28"/>
  <c r="V28" i="28"/>
  <c r="U28" i="28"/>
  <c r="T28" i="28"/>
  <c r="S28" i="28"/>
  <c r="R28" i="28"/>
  <c r="Q28" i="28"/>
  <c r="P28" i="28"/>
  <c r="O28" i="28"/>
  <c r="N28" i="28"/>
  <c r="M28" i="28"/>
  <c r="V27" i="28"/>
  <c r="U27" i="28"/>
  <c r="T27" i="28"/>
  <c r="S27" i="28"/>
  <c r="R27" i="28"/>
  <c r="Q27" i="28"/>
  <c r="P27" i="28"/>
  <c r="O27" i="28"/>
  <c r="N27" i="28"/>
  <c r="M27" i="28"/>
  <c r="V26" i="28"/>
  <c r="U26" i="28"/>
  <c r="T26" i="28"/>
  <c r="S26" i="28"/>
  <c r="R26" i="28"/>
  <c r="Q26" i="28"/>
  <c r="P26" i="28"/>
  <c r="O26" i="28"/>
  <c r="N26" i="28"/>
  <c r="M26" i="28"/>
  <c r="V25" i="28"/>
  <c r="U25" i="28"/>
  <c r="T25" i="28"/>
  <c r="S25" i="28"/>
  <c r="R25" i="28"/>
  <c r="Q25" i="28"/>
  <c r="P25" i="28"/>
  <c r="O25" i="28"/>
  <c r="N25" i="28"/>
  <c r="M25" i="28"/>
  <c r="V24" i="28"/>
  <c r="U24" i="28"/>
  <c r="T24" i="28"/>
  <c r="S24" i="28"/>
  <c r="R24" i="28"/>
  <c r="Q24" i="28"/>
  <c r="P24" i="28"/>
  <c r="O24" i="28"/>
  <c r="N24" i="28"/>
  <c r="M24" i="28"/>
  <c r="V23" i="28"/>
  <c r="U23" i="28"/>
  <c r="T23" i="28"/>
  <c r="S23" i="28"/>
  <c r="R23" i="28"/>
  <c r="Q23" i="28"/>
  <c r="P23" i="28"/>
  <c r="O23" i="28"/>
  <c r="N23" i="28"/>
  <c r="M23" i="28"/>
  <c r="V21" i="28"/>
  <c r="U21" i="28"/>
  <c r="T21" i="28"/>
  <c r="S21" i="28"/>
  <c r="R21" i="28"/>
  <c r="Q21" i="28"/>
  <c r="P21" i="28"/>
  <c r="O21" i="28"/>
  <c r="N21" i="28"/>
  <c r="M21" i="28"/>
  <c r="V20" i="28"/>
  <c r="U20" i="28"/>
  <c r="T20" i="28"/>
  <c r="S20" i="28"/>
  <c r="R20" i="28"/>
  <c r="Q20" i="28"/>
  <c r="P20" i="28"/>
  <c r="O20" i="28"/>
  <c r="N20" i="28"/>
  <c r="M20" i="28"/>
  <c r="V19" i="28"/>
  <c r="U19" i="28"/>
  <c r="T19" i="28"/>
  <c r="S19" i="28"/>
  <c r="R19" i="28"/>
  <c r="Q19" i="28"/>
  <c r="P19" i="28"/>
  <c r="O19" i="28"/>
  <c r="N19" i="28"/>
  <c r="M19" i="28"/>
  <c r="V18" i="28"/>
  <c r="U18" i="28"/>
  <c r="T18" i="28"/>
  <c r="S18" i="28"/>
  <c r="R18" i="28"/>
  <c r="Q18" i="28"/>
  <c r="P18" i="28"/>
  <c r="O18" i="28"/>
  <c r="N18" i="28"/>
  <c r="M18" i="28"/>
  <c r="V17" i="28"/>
  <c r="U17" i="28"/>
  <c r="T17" i="28"/>
  <c r="S17" i="28"/>
  <c r="R17" i="28"/>
  <c r="Q17" i="28"/>
  <c r="P17" i="28"/>
  <c r="O17" i="28"/>
  <c r="N17" i="28"/>
  <c r="M17" i="28"/>
  <c r="V16" i="28"/>
  <c r="U16" i="28"/>
  <c r="T16" i="28"/>
  <c r="S16" i="28"/>
  <c r="R16" i="28"/>
  <c r="Q16" i="28"/>
  <c r="P16" i="28"/>
  <c r="O16" i="28"/>
  <c r="N16" i="28"/>
  <c r="M16"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13" i="28"/>
  <c r="J13" i="28"/>
  <c r="I13" i="28"/>
  <c r="H13" i="28"/>
  <c r="G13" i="28"/>
  <c r="F13" i="28"/>
  <c r="E13" i="28"/>
  <c r="D13" i="28"/>
  <c r="C13" i="28"/>
  <c r="B13" i="28"/>
  <c r="K12" i="28"/>
  <c r="J12" i="28"/>
  <c r="I12" i="28"/>
  <c r="H12" i="28"/>
  <c r="G12" i="28"/>
  <c r="F12" i="28"/>
  <c r="E12" i="28"/>
  <c r="D12" i="28"/>
  <c r="C12" i="28"/>
  <c r="B12" i="28"/>
  <c r="K11" i="28"/>
  <c r="J11" i="28"/>
  <c r="I11" i="28"/>
  <c r="H11" i="28"/>
  <c r="G11" i="28"/>
  <c r="F11" i="28"/>
  <c r="E11" i="28"/>
  <c r="D11" i="28"/>
  <c r="C11" i="28"/>
  <c r="B11" i="28"/>
  <c r="K10" i="28"/>
  <c r="J10" i="28"/>
  <c r="I10" i="28"/>
  <c r="H10" i="28"/>
  <c r="G10" i="28"/>
  <c r="F10" i="28"/>
  <c r="E10" i="28"/>
  <c r="D10" i="28"/>
  <c r="C10" i="28"/>
  <c r="B10" i="28"/>
  <c r="K9" i="28"/>
  <c r="J9" i="28"/>
  <c r="I9" i="28"/>
  <c r="H9" i="28"/>
  <c r="G9" i="28"/>
  <c r="F9" i="28"/>
  <c r="E9" i="28"/>
  <c r="D9" i="28"/>
  <c r="C9" i="28"/>
  <c r="B9" i="28"/>
  <c r="F8" i="28"/>
  <c r="E8" i="28"/>
  <c r="D8" i="28"/>
  <c r="K8" i="28"/>
  <c r="I8" i="28"/>
  <c r="J8" i="28"/>
  <c r="H8" i="28"/>
  <c r="G8" i="28"/>
  <c r="C8" i="28"/>
  <c r="B8" i="28"/>
  <c r="K56" i="28"/>
  <c r="J56" i="28"/>
  <c r="I56" i="28"/>
  <c r="H56" i="28"/>
  <c r="G56" i="28"/>
  <c r="F56" i="28"/>
  <c r="E56" i="28"/>
  <c r="D56" i="28"/>
  <c r="C56" i="28"/>
  <c r="B56" i="28"/>
  <c r="K55" i="28"/>
  <c r="J55" i="28"/>
  <c r="I55" i="28"/>
  <c r="H55" i="28"/>
  <c r="G55" i="28"/>
  <c r="F55" i="28"/>
  <c r="E55" i="28"/>
  <c r="D55" i="28"/>
  <c r="C55" i="28"/>
  <c r="B55" i="28"/>
  <c r="K54" i="28"/>
  <c r="J54" i="28"/>
  <c r="I54" i="28"/>
  <c r="H54" i="28"/>
  <c r="G54" i="28"/>
  <c r="F54" i="28"/>
  <c r="E54" i="28"/>
  <c r="D54" i="28"/>
  <c r="C54" i="28"/>
  <c r="B54" i="28"/>
  <c r="K53" i="28"/>
  <c r="J53" i="28"/>
  <c r="I53" i="28"/>
  <c r="H53" i="28"/>
  <c r="G53" i="28"/>
  <c r="F53" i="28"/>
  <c r="E53" i="28"/>
  <c r="D53" i="28"/>
  <c r="C53" i="28"/>
  <c r="B53" i="28"/>
  <c r="K52" i="28"/>
  <c r="J52" i="28"/>
  <c r="I52" i="28"/>
  <c r="H52" i="28"/>
  <c r="G52" i="28"/>
  <c r="F52" i="28"/>
  <c r="E52" i="28"/>
  <c r="D52" i="28"/>
  <c r="C52" i="28"/>
  <c r="B52" i="28"/>
  <c r="K51" i="28"/>
  <c r="J51" i="28"/>
  <c r="I51" i="28"/>
  <c r="H51" i="28"/>
  <c r="G51" i="28"/>
  <c r="F51" i="28"/>
  <c r="E51" i="28"/>
  <c r="D51" i="28"/>
  <c r="C51" i="28"/>
  <c r="B51" i="28"/>
  <c r="K50" i="28"/>
  <c r="J50" i="28"/>
  <c r="I50" i="28"/>
  <c r="H50" i="28"/>
  <c r="G50" i="28"/>
  <c r="F50" i="28"/>
  <c r="E50" i="28"/>
  <c r="D50" i="28"/>
  <c r="C50" i="28"/>
  <c r="B50" i="28"/>
  <c r="K49" i="28"/>
  <c r="J49" i="28"/>
  <c r="I49" i="28"/>
  <c r="H49" i="28"/>
  <c r="G49" i="28"/>
  <c r="F49" i="28"/>
  <c r="E49" i="28"/>
  <c r="D49" i="28"/>
  <c r="C49" i="28"/>
  <c r="B49" i="28"/>
  <c r="K48" i="28"/>
  <c r="J48" i="28"/>
  <c r="I48" i="28"/>
  <c r="H48" i="28"/>
  <c r="G48" i="28"/>
  <c r="F48" i="28"/>
  <c r="E48" i="28"/>
  <c r="D48" i="28"/>
  <c r="C48" i="28"/>
  <c r="B48" i="28"/>
  <c r="K47" i="28"/>
  <c r="J47" i="28"/>
  <c r="I47" i="28"/>
  <c r="H47" i="28"/>
  <c r="G47" i="28"/>
  <c r="F47" i="28"/>
  <c r="E47" i="28"/>
  <c r="D47" i="28"/>
  <c r="C47" i="28"/>
  <c r="B47" i="28"/>
  <c r="K44" i="28"/>
  <c r="J44" i="28"/>
  <c r="I44" i="28"/>
  <c r="H44" i="28"/>
  <c r="G44" i="28"/>
  <c r="F44" i="28"/>
  <c r="E44" i="28"/>
  <c r="D44" i="28"/>
  <c r="C44" i="28"/>
  <c r="B44" i="28"/>
  <c r="K43" i="28"/>
  <c r="J43" i="28"/>
  <c r="I43" i="28"/>
  <c r="H43" i="28"/>
  <c r="G43" i="28"/>
  <c r="F43" i="28"/>
  <c r="E43" i="28"/>
  <c r="D43" i="28"/>
  <c r="C43" i="28"/>
  <c r="B43" i="28"/>
  <c r="K42" i="28"/>
  <c r="J42" i="28"/>
  <c r="I42" i="28"/>
  <c r="H42" i="28"/>
  <c r="G42" i="28"/>
  <c r="F42" i="28"/>
  <c r="E42" i="28"/>
  <c r="D42" i="28"/>
  <c r="C42" i="28"/>
  <c r="B42" i="28"/>
  <c r="K41" i="28"/>
  <c r="J41" i="28"/>
  <c r="I41" i="28"/>
  <c r="H41" i="28"/>
  <c r="G41" i="28"/>
  <c r="F41" i="28"/>
  <c r="E41" i="28"/>
  <c r="D41" i="28"/>
  <c r="C41" i="28"/>
  <c r="B41" i="28"/>
  <c r="K40" i="28"/>
  <c r="J40" i="28"/>
  <c r="I40" i="28"/>
  <c r="H40" i="28"/>
  <c r="G40" i="28"/>
  <c r="F40" i="28"/>
  <c r="E40" i="28"/>
  <c r="D40" i="28"/>
  <c r="C40" i="28"/>
  <c r="B40" i="28"/>
  <c r="K38" i="28"/>
  <c r="J38" i="28"/>
  <c r="I38" i="28"/>
  <c r="H38" i="28"/>
  <c r="G38" i="28"/>
  <c r="F38" i="28"/>
  <c r="E38" i="28"/>
  <c r="D38" i="28"/>
  <c r="C38" i="28"/>
  <c r="B38" i="28"/>
  <c r="K36" i="28"/>
  <c r="J36" i="28"/>
  <c r="I36" i="28"/>
  <c r="H36" i="28"/>
  <c r="G36" i="28"/>
  <c r="F36" i="28"/>
  <c r="E36" i="28"/>
  <c r="D36" i="28"/>
  <c r="C36" i="28"/>
  <c r="B36" i="28"/>
  <c r="K35" i="28"/>
  <c r="J35" i="28"/>
  <c r="I35" i="28"/>
  <c r="H35" i="28"/>
  <c r="G35" i="28"/>
  <c r="F35" i="28"/>
  <c r="E35" i="28"/>
  <c r="D35" i="28"/>
  <c r="C35" i="28"/>
  <c r="B35" i="28"/>
  <c r="K34" i="28"/>
  <c r="J34" i="28"/>
  <c r="I34" i="28"/>
  <c r="H34" i="28"/>
  <c r="G34" i="28"/>
  <c r="F34" i="28"/>
  <c r="E34" i="28"/>
  <c r="D34" i="28"/>
  <c r="C34" i="28"/>
  <c r="B34" i="28"/>
  <c r="K33" i="28"/>
  <c r="J33" i="28"/>
  <c r="I33" i="28"/>
  <c r="H33" i="28"/>
  <c r="G33" i="28"/>
  <c r="F33" i="28"/>
  <c r="E33" i="28"/>
  <c r="D33" i="28"/>
  <c r="C33" i="28"/>
  <c r="B33" i="28"/>
  <c r="K32" i="28"/>
  <c r="J32" i="28"/>
  <c r="I32" i="28"/>
  <c r="H32" i="28"/>
  <c r="G32" i="28"/>
  <c r="F32" i="28"/>
  <c r="E32" i="28"/>
  <c r="D32" i="28"/>
  <c r="C32" i="28"/>
  <c r="B32" i="28"/>
  <c r="K31" i="28"/>
  <c r="J31" i="28"/>
  <c r="I31" i="28"/>
  <c r="H31" i="28"/>
  <c r="G31" i="28"/>
  <c r="F31" i="28"/>
  <c r="E31" i="28"/>
  <c r="D31" i="28"/>
  <c r="C31" i="28"/>
  <c r="B31" i="28"/>
  <c r="K30" i="28"/>
  <c r="J30" i="28"/>
  <c r="I30" i="28"/>
  <c r="H30" i="28"/>
  <c r="G30" i="28"/>
  <c r="F30" i="28"/>
  <c r="E30" i="28"/>
  <c r="D30" i="28"/>
  <c r="C30" i="28"/>
  <c r="B30" i="28"/>
  <c r="K28" i="28"/>
  <c r="J28" i="28"/>
  <c r="I28" i="28"/>
  <c r="H28" i="28"/>
  <c r="G28" i="28"/>
  <c r="F28" i="28"/>
  <c r="E28" i="28"/>
  <c r="D28" i="28"/>
  <c r="C28" i="28"/>
  <c r="B28" i="28"/>
  <c r="K27" i="28"/>
  <c r="J27" i="28"/>
  <c r="I27" i="28"/>
  <c r="H27" i="28"/>
  <c r="G27" i="28"/>
  <c r="F27" i="28"/>
  <c r="E27" i="28"/>
  <c r="D27" i="28"/>
  <c r="C27" i="28"/>
  <c r="B27" i="28"/>
  <c r="K26" i="28"/>
  <c r="J26" i="28"/>
  <c r="I26" i="28"/>
  <c r="H26" i="28"/>
  <c r="G26" i="28"/>
  <c r="F26" i="28"/>
  <c r="E26" i="28"/>
  <c r="D26" i="28"/>
  <c r="C26" i="28"/>
  <c r="B26" i="28"/>
  <c r="K25" i="28"/>
  <c r="J25" i="28"/>
  <c r="I25" i="28"/>
  <c r="H25" i="28"/>
  <c r="G25" i="28"/>
  <c r="F25" i="28"/>
  <c r="E25" i="28"/>
  <c r="D25" i="28"/>
  <c r="C25" i="28"/>
  <c r="B25" i="28"/>
  <c r="K24" i="28"/>
  <c r="J24" i="28"/>
  <c r="I24" i="28"/>
  <c r="H24" i="28"/>
  <c r="G24" i="28"/>
  <c r="F24" i="28"/>
  <c r="E24" i="28"/>
  <c r="D24" i="28"/>
  <c r="C24" i="28"/>
  <c r="B24" i="28"/>
  <c r="K23" i="28"/>
  <c r="J23" i="28"/>
  <c r="I23" i="28"/>
  <c r="H23" i="28"/>
  <c r="G23" i="28"/>
  <c r="F23" i="28"/>
  <c r="E23" i="28"/>
  <c r="D23" i="28"/>
  <c r="C23" i="28"/>
  <c r="B23" i="28"/>
  <c r="K21" i="28"/>
  <c r="J21" i="28"/>
  <c r="I21" i="28"/>
  <c r="H21" i="28"/>
  <c r="G21" i="28"/>
  <c r="F21" i="28"/>
  <c r="E21" i="28"/>
  <c r="D21" i="28"/>
  <c r="C21" i="28"/>
  <c r="B21" i="28"/>
  <c r="K20" i="28"/>
  <c r="J20" i="28"/>
  <c r="I20" i="28"/>
  <c r="H20" i="28"/>
  <c r="G20" i="28"/>
  <c r="F20" i="28"/>
  <c r="E20" i="28"/>
  <c r="D20" i="28"/>
  <c r="C20" i="28"/>
  <c r="B20" i="28"/>
  <c r="K19" i="28"/>
  <c r="J19" i="28"/>
  <c r="I19" i="28"/>
  <c r="H19" i="28"/>
  <c r="G19" i="28"/>
  <c r="F19" i="28"/>
  <c r="E19" i="28"/>
  <c r="D19" i="28"/>
  <c r="C19" i="28"/>
  <c r="B19" i="28"/>
  <c r="K18" i="28"/>
  <c r="J18" i="28"/>
  <c r="I18" i="28"/>
  <c r="H18" i="28"/>
  <c r="G18" i="28"/>
  <c r="F18" i="28"/>
  <c r="E18" i="28"/>
  <c r="D18" i="28"/>
  <c r="C18" i="28"/>
  <c r="B18" i="28"/>
  <c r="K17" i="28"/>
  <c r="J17" i="28"/>
  <c r="I17" i="28"/>
  <c r="H17" i="28"/>
  <c r="G17" i="28"/>
  <c r="F17" i="28"/>
  <c r="E17" i="28"/>
  <c r="D17" i="28"/>
  <c r="C17" i="28"/>
  <c r="B17" i="28"/>
  <c r="K16" i="28"/>
  <c r="J16" i="28"/>
  <c r="I16" i="28"/>
  <c r="H16" i="28"/>
  <c r="G16" i="28"/>
  <c r="F16" i="28"/>
  <c r="E16" i="28"/>
  <c r="D16" i="28"/>
  <c r="C16" i="28"/>
  <c r="B16"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56" i="22"/>
  <c r="U56" i="22"/>
  <c r="T56" i="22"/>
  <c r="S56" i="22"/>
  <c r="R56" i="22"/>
  <c r="Q56" i="22"/>
  <c r="P56" i="22"/>
  <c r="O56" i="22"/>
  <c r="N56" i="22"/>
  <c r="M56" i="22"/>
  <c r="V55" i="22"/>
  <c r="U55" i="22"/>
  <c r="T55" i="22"/>
  <c r="S55" i="22"/>
  <c r="R55" i="22"/>
  <c r="Q55" i="22"/>
  <c r="P55" i="22"/>
  <c r="O55" i="22"/>
  <c r="N55" i="22"/>
  <c r="M55" i="22"/>
  <c r="V54" i="22"/>
  <c r="U54" i="22"/>
  <c r="T54" i="22"/>
  <c r="S54" i="22"/>
  <c r="R54" i="22"/>
  <c r="Q54" i="22"/>
  <c r="P54" i="22"/>
  <c r="O54" i="22"/>
  <c r="N54" i="22"/>
  <c r="M54" i="22"/>
  <c r="V53" i="22"/>
  <c r="U53" i="22"/>
  <c r="T53" i="22"/>
  <c r="S53" i="22"/>
  <c r="R53" i="22"/>
  <c r="Q53" i="22"/>
  <c r="P53" i="22"/>
  <c r="O53" i="22"/>
  <c r="N53" i="22"/>
  <c r="M53" i="22"/>
  <c r="V52" i="22"/>
  <c r="U52" i="22"/>
  <c r="T52" i="22"/>
  <c r="S52" i="22"/>
  <c r="R52" i="22"/>
  <c r="Q52" i="22"/>
  <c r="P52" i="22"/>
  <c r="O52" i="22"/>
  <c r="N52" i="22"/>
  <c r="M52" i="22"/>
  <c r="V51" i="22"/>
  <c r="U51" i="22"/>
  <c r="T51" i="22"/>
  <c r="S51" i="22"/>
  <c r="R51" i="22"/>
  <c r="Q51" i="22"/>
  <c r="P51" i="22"/>
  <c r="O51" i="22"/>
  <c r="N51" i="22"/>
  <c r="M51" i="22"/>
  <c r="V50" i="22"/>
  <c r="U50" i="22"/>
  <c r="T50" i="22"/>
  <c r="S50" i="22"/>
  <c r="R50" i="22"/>
  <c r="Q50" i="22"/>
  <c r="P50" i="22"/>
  <c r="O50" i="22"/>
  <c r="N50" i="22"/>
  <c r="M50" i="22"/>
  <c r="V49" i="22"/>
  <c r="U49" i="22"/>
  <c r="T49" i="22"/>
  <c r="S49" i="22"/>
  <c r="R49" i="22"/>
  <c r="Q49" i="22"/>
  <c r="P49" i="22"/>
  <c r="O49" i="22"/>
  <c r="N49" i="22"/>
  <c r="M49" i="22"/>
  <c r="V48" i="22"/>
  <c r="U48" i="22"/>
  <c r="T48" i="22"/>
  <c r="S48" i="22"/>
  <c r="R48" i="22"/>
  <c r="Q48" i="22"/>
  <c r="P48" i="22"/>
  <c r="O48" i="22"/>
  <c r="N48" i="22"/>
  <c r="M48" i="22"/>
  <c r="V47" i="22"/>
  <c r="U47" i="22"/>
  <c r="T47" i="22"/>
  <c r="S47" i="22"/>
  <c r="R47" i="22"/>
  <c r="Q47" i="22"/>
  <c r="P47" i="22"/>
  <c r="O47" i="22"/>
  <c r="N47" i="22"/>
  <c r="M47" i="22"/>
  <c r="V44" i="22"/>
  <c r="U44" i="22"/>
  <c r="T44" i="22"/>
  <c r="S44" i="22"/>
  <c r="R44" i="22"/>
  <c r="Q44" i="22"/>
  <c r="P44" i="22"/>
  <c r="O44" i="22"/>
  <c r="N44" i="22"/>
  <c r="M44" i="22"/>
  <c r="V43" i="22"/>
  <c r="U43" i="22"/>
  <c r="T43" i="22"/>
  <c r="S43" i="22"/>
  <c r="R43" i="22"/>
  <c r="Q43" i="22"/>
  <c r="P43" i="22"/>
  <c r="O43" i="22"/>
  <c r="N43" i="22"/>
  <c r="M43" i="22"/>
  <c r="V42" i="22"/>
  <c r="U42" i="22"/>
  <c r="T42" i="22"/>
  <c r="S42" i="22"/>
  <c r="R42" i="22"/>
  <c r="Q42" i="22"/>
  <c r="P42" i="22"/>
  <c r="O42" i="22"/>
  <c r="N42" i="22"/>
  <c r="M42" i="22"/>
  <c r="V41" i="22"/>
  <c r="U41" i="22"/>
  <c r="T41" i="22"/>
  <c r="S41" i="22"/>
  <c r="R41" i="22"/>
  <c r="Q41" i="22"/>
  <c r="P41" i="22"/>
  <c r="O41" i="22"/>
  <c r="N41" i="22"/>
  <c r="M41" i="22"/>
  <c r="V40" i="22"/>
  <c r="U40" i="22"/>
  <c r="T40" i="22"/>
  <c r="S40" i="22"/>
  <c r="R40" i="22"/>
  <c r="Q40" i="22"/>
  <c r="P40" i="22"/>
  <c r="O40" i="22"/>
  <c r="N40" i="22"/>
  <c r="M40" i="22"/>
  <c r="V38" i="22"/>
  <c r="U38" i="22"/>
  <c r="T38" i="22"/>
  <c r="S38" i="22"/>
  <c r="R38" i="22"/>
  <c r="Q38" i="22"/>
  <c r="P38" i="22"/>
  <c r="O38" i="22"/>
  <c r="N38" i="22"/>
  <c r="M38" i="22"/>
  <c r="V36" i="22"/>
  <c r="U36" i="22"/>
  <c r="T36" i="22"/>
  <c r="S36" i="22"/>
  <c r="R36" i="22"/>
  <c r="Q36" i="22"/>
  <c r="P36" i="22"/>
  <c r="O36" i="22"/>
  <c r="N36" i="22"/>
  <c r="M36" i="22"/>
  <c r="V35" i="22"/>
  <c r="U35" i="22"/>
  <c r="T35" i="22"/>
  <c r="S35" i="22"/>
  <c r="R35" i="22"/>
  <c r="Q35" i="22"/>
  <c r="P35" i="22"/>
  <c r="O35" i="22"/>
  <c r="N35" i="22"/>
  <c r="M35" i="22"/>
  <c r="V34" i="22"/>
  <c r="U34" i="22"/>
  <c r="T34" i="22"/>
  <c r="S34" i="22"/>
  <c r="R34" i="22"/>
  <c r="Q34" i="22"/>
  <c r="P34" i="22"/>
  <c r="O34" i="22"/>
  <c r="N34" i="22"/>
  <c r="M34" i="22"/>
  <c r="V33" i="22"/>
  <c r="U33" i="22"/>
  <c r="T33" i="22"/>
  <c r="S33" i="22"/>
  <c r="R33" i="22"/>
  <c r="Q33" i="22"/>
  <c r="P33" i="22"/>
  <c r="O33" i="22"/>
  <c r="N33" i="22"/>
  <c r="M33" i="22"/>
  <c r="V32" i="22"/>
  <c r="U32" i="22"/>
  <c r="T32" i="22"/>
  <c r="S32" i="22"/>
  <c r="R32" i="22"/>
  <c r="Q32" i="22"/>
  <c r="P32" i="22"/>
  <c r="O32" i="22"/>
  <c r="N32" i="22"/>
  <c r="M32" i="22"/>
  <c r="V31" i="22"/>
  <c r="U31" i="22"/>
  <c r="T31" i="22"/>
  <c r="S31" i="22"/>
  <c r="R31" i="22"/>
  <c r="Q31" i="22"/>
  <c r="P31" i="22"/>
  <c r="O31" i="22"/>
  <c r="N31" i="22"/>
  <c r="M31" i="22"/>
  <c r="V30" i="22"/>
  <c r="U30" i="22"/>
  <c r="T30" i="22"/>
  <c r="S30" i="22"/>
  <c r="R30" i="22"/>
  <c r="Q30" i="22"/>
  <c r="P30" i="22"/>
  <c r="O30" i="22"/>
  <c r="N30" i="22"/>
  <c r="M30" i="22"/>
  <c r="V28" i="22"/>
  <c r="U28" i="22"/>
  <c r="T28" i="22"/>
  <c r="S28" i="22"/>
  <c r="R28" i="22"/>
  <c r="Q28" i="22"/>
  <c r="P28" i="22"/>
  <c r="O28" i="22"/>
  <c r="N28" i="22"/>
  <c r="M28" i="22"/>
  <c r="V27" i="22"/>
  <c r="U27" i="22"/>
  <c r="T27" i="22"/>
  <c r="S27" i="22"/>
  <c r="R27" i="22"/>
  <c r="Q27" i="22"/>
  <c r="P27" i="22"/>
  <c r="O27" i="22"/>
  <c r="N27" i="22"/>
  <c r="M27" i="22"/>
  <c r="V26" i="22"/>
  <c r="U26" i="22"/>
  <c r="T26" i="22"/>
  <c r="S26" i="22"/>
  <c r="R26" i="22"/>
  <c r="Q26" i="22"/>
  <c r="P26" i="22"/>
  <c r="O26" i="22"/>
  <c r="N26" i="22"/>
  <c r="M26" i="22"/>
  <c r="V25" i="22"/>
  <c r="U25" i="22"/>
  <c r="T25" i="22"/>
  <c r="S25" i="22"/>
  <c r="R25" i="22"/>
  <c r="Q25" i="22"/>
  <c r="P25" i="22"/>
  <c r="O25" i="22"/>
  <c r="N25" i="22"/>
  <c r="M25" i="22"/>
  <c r="V24" i="22"/>
  <c r="U24" i="22"/>
  <c r="T24" i="22"/>
  <c r="S24" i="22"/>
  <c r="R24" i="22"/>
  <c r="Q24" i="22"/>
  <c r="P24" i="22"/>
  <c r="O24" i="22"/>
  <c r="N24" i="22"/>
  <c r="M24" i="22"/>
  <c r="V23" i="22"/>
  <c r="U23" i="22"/>
  <c r="T23" i="22"/>
  <c r="S23" i="22"/>
  <c r="R23" i="22"/>
  <c r="Q23" i="22"/>
  <c r="P23" i="22"/>
  <c r="O23" i="22"/>
  <c r="N23" i="22"/>
  <c r="M23" i="22"/>
  <c r="V21" i="22"/>
  <c r="U21" i="22"/>
  <c r="T21" i="22"/>
  <c r="S21" i="22"/>
  <c r="R21" i="22"/>
  <c r="Q21" i="22"/>
  <c r="P21" i="22"/>
  <c r="O21" i="22"/>
  <c r="N21" i="22"/>
  <c r="M21" i="22"/>
  <c r="V20" i="22"/>
  <c r="U20" i="22"/>
  <c r="T20" i="22"/>
  <c r="S20" i="22"/>
  <c r="R20" i="22"/>
  <c r="Q20" i="22"/>
  <c r="P20" i="22"/>
  <c r="O20" i="22"/>
  <c r="N20" i="22"/>
  <c r="M20" i="22"/>
  <c r="V19" i="22"/>
  <c r="U19" i="22"/>
  <c r="T19" i="22"/>
  <c r="S19" i="22"/>
  <c r="R19" i="22"/>
  <c r="Q19" i="22"/>
  <c r="P19" i="22"/>
  <c r="O19" i="22"/>
  <c r="N19" i="22"/>
  <c r="M19" i="22"/>
  <c r="V18" i="22"/>
  <c r="U18" i="22"/>
  <c r="T18" i="22"/>
  <c r="S18" i="22"/>
  <c r="R18" i="22"/>
  <c r="Q18" i="22"/>
  <c r="P18" i="22"/>
  <c r="O18" i="22"/>
  <c r="N18" i="22"/>
  <c r="M18" i="22"/>
  <c r="V17" i="22"/>
  <c r="U17" i="22"/>
  <c r="T17" i="22"/>
  <c r="S17" i="22"/>
  <c r="R17" i="22"/>
  <c r="Q17" i="22"/>
  <c r="P17" i="22"/>
  <c r="O17" i="22"/>
  <c r="N17" i="22"/>
  <c r="M17" i="22"/>
  <c r="V16" i="22"/>
  <c r="U16" i="22"/>
  <c r="T16" i="22"/>
  <c r="S16" i="22"/>
  <c r="R16" i="22"/>
  <c r="Q16" i="22"/>
  <c r="P16" i="22"/>
  <c r="O16" i="22"/>
  <c r="N16" i="22"/>
  <c r="M16" i="22"/>
  <c r="V15" i="22"/>
  <c r="U15" i="22"/>
  <c r="T15" i="22"/>
  <c r="S15" i="22"/>
  <c r="R15" i="22"/>
  <c r="Q15" i="22"/>
  <c r="P15" i="22"/>
  <c r="O15" i="22"/>
  <c r="N15" i="22"/>
  <c r="M15" i="22"/>
  <c r="V13" i="22"/>
  <c r="U13" i="22"/>
  <c r="T13" i="22"/>
  <c r="S13" i="22"/>
  <c r="R13" i="22"/>
  <c r="Q13" i="22"/>
  <c r="P13" i="22"/>
  <c r="O13" i="22"/>
  <c r="N13" i="22"/>
  <c r="M13" i="22"/>
  <c r="V12" i="22"/>
  <c r="U12" i="22"/>
  <c r="T12" i="22"/>
  <c r="S12" i="22"/>
  <c r="R12" i="22"/>
  <c r="Q12" i="22"/>
  <c r="P12" i="22"/>
  <c r="O12" i="22"/>
  <c r="N12" i="22"/>
  <c r="M12" i="22"/>
  <c r="V11" i="22"/>
  <c r="U11" i="22"/>
  <c r="T11" i="22"/>
  <c r="S11" i="22"/>
  <c r="R11" i="22"/>
  <c r="Q11" i="22"/>
  <c r="P11" i="22"/>
  <c r="O11" i="22"/>
  <c r="N11" i="22"/>
  <c r="M11" i="22"/>
  <c r="V10" i="22"/>
  <c r="U10" i="22"/>
  <c r="T10" i="22"/>
  <c r="S10" i="22"/>
  <c r="R10" i="22"/>
  <c r="Q10" i="22"/>
  <c r="P10" i="22"/>
  <c r="O10" i="22"/>
  <c r="N10" i="22"/>
  <c r="M10" i="22"/>
  <c r="V9" i="22"/>
  <c r="U9" i="22"/>
  <c r="T9" i="22"/>
  <c r="S9" i="22"/>
  <c r="R9" i="22"/>
  <c r="Q9" i="22"/>
  <c r="P9" i="22"/>
  <c r="O9" i="22"/>
  <c r="N9" i="22"/>
  <c r="M9" i="22"/>
  <c r="V8" i="22"/>
  <c r="U8" i="22"/>
  <c r="T8" i="22"/>
  <c r="S8" i="22"/>
  <c r="R8" i="22"/>
  <c r="Q8" i="22"/>
  <c r="P8" i="22"/>
  <c r="O8" i="22"/>
  <c r="N8" i="22"/>
  <c r="M8" i="22"/>
  <c r="V5" i="22"/>
  <c r="U5" i="22"/>
  <c r="T5" i="22"/>
  <c r="S5" i="22"/>
  <c r="R5" i="22"/>
  <c r="Q5" i="22"/>
  <c r="P5" i="22"/>
  <c r="O5" i="22"/>
  <c r="N5" i="22"/>
  <c r="M5" i="22"/>
  <c r="V4" i="22"/>
  <c r="U4" i="22"/>
  <c r="T4" i="22"/>
  <c r="S4" i="22"/>
  <c r="R4" i="22"/>
  <c r="N4" i="22"/>
  <c r="O4" i="22"/>
  <c r="P4" i="22"/>
  <c r="Q4" i="22"/>
  <c r="M4" i="22"/>
  <c r="K13" i="22"/>
  <c r="J13" i="22"/>
  <c r="I13" i="22"/>
  <c r="H13" i="22"/>
  <c r="G13" i="22"/>
  <c r="F13" i="22"/>
  <c r="E13" i="22"/>
  <c r="D13" i="22"/>
  <c r="C13" i="22"/>
  <c r="B13" i="22"/>
  <c r="K12" i="22"/>
  <c r="J12" i="22"/>
  <c r="I12" i="22"/>
  <c r="H12" i="22"/>
  <c r="G12" i="22"/>
  <c r="F12" i="22"/>
  <c r="E12" i="22"/>
  <c r="D12" i="22"/>
  <c r="C12" i="22"/>
  <c r="B12" i="22"/>
  <c r="K11" i="22"/>
  <c r="J11" i="22"/>
  <c r="I11" i="22"/>
  <c r="H11" i="22"/>
  <c r="G11" i="22"/>
  <c r="F11" i="22"/>
  <c r="E11" i="22"/>
  <c r="D11" i="22"/>
  <c r="C11" i="22"/>
  <c r="B11" i="22"/>
  <c r="K10" i="22"/>
  <c r="J10" i="22"/>
  <c r="I10" i="22"/>
  <c r="H10" i="22"/>
  <c r="G10" i="22"/>
  <c r="F10" i="22"/>
  <c r="E10" i="22"/>
  <c r="D10" i="22"/>
  <c r="C10" i="22"/>
  <c r="B10" i="22"/>
  <c r="K9" i="22"/>
  <c r="J9" i="22"/>
  <c r="I9" i="22"/>
  <c r="H9" i="22"/>
  <c r="G9" i="22"/>
  <c r="F9" i="22"/>
  <c r="E9" i="22"/>
  <c r="D9" i="22"/>
  <c r="C9" i="22"/>
  <c r="B9" i="22"/>
  <c r="K8" i="22"/>
  <c r="J8" i="22"/>
  <c r="I8" i="22"/>
  <c r="H8" i="22"/>
  <c r="G8" i="22"/>
  <c r="F8" i="22"/>
  <c r="E8" i="22"/>
  <c r="D8" i="22"/>
  <c r="C8" i="22"/>
  <c r="B8" i="22"/>
  <c r="K56" i="22"/>
  <c r="J56" i="22"/>
  <c r="I56" i="22"/>
  <c r="H56" i="22"/>
  <c r="G56" i="22"/>
  <c r="F56" i="22"/>
  <c r="E56" i="22"/>
  <c r="D56" i="22"/>
  <c r="C56" i="22"/>
  <c r="B56" i="22"/>
  <c r="K55" i="22"/>
  <c r="J55" i="22"/>
  <c r="I55" i="22"/>
  <c r="H55" i="22"/>
  <c r="G55" i="22"/>
  <c r="F55" i="22"/>
  <c r="E55" i="22"/>
  <c r="D55" i="22"/>
  <c r="C55" i="22"/>
  <c r="B55" i="22"/>
  <c r="K54" i="22"/>
  <c r="J54" i="22"/>
  <c r="I54" i="22"/>
  <c r="H54" i="22"/>
  <c r="G54" i="22"/>
  <c r="F54" i="22"/>
  <c r="E54" i="22"/>
  <c r="D54" i="22"/>
  <c r="C54" i="22"/>
  <c r="B54" i="22"/>
  <c r="K53" i="22"/>
  <c r="J53" i="22"/>
  <c r="I53" i="22"/>
  <c r="H53" i="22"/>
  <c r="G53" i="22"/>
  <c r="F53" i="22"/>
  <c r="E53" i="22"/>
  <c r="D53" i="22"/>
  <c r="C53" i="22"/>
  <c r="B53" i="22"/>
  <c r="K52" i="22"/>
  <c r="J52" i="22"/>
  <c r="I52" i="22"/>
  <c r="H52" i="22"/>
  <c r="G52" i="22"/>
  <c r="F52" i="22"/>
  <c r="E52" i="22"/>
  <c r="D52" i="22"/>
  <c r="C52" i="22"/>
  <c r="B52" i="22"/>
  <c r="K51" i="22"/>
  <c r="J51" i="22"/>
  <c r="I51" i="22"/>
  <c r="H51" i="22"/>
  <c r="G51" i="22"/>
  <c r="F51" i="22"/>
  <c r="E51" i="22"/>
  <c r="D51" i="22"/>
  <c r="C51" i="22"/>
  <c r="B51" i="22"/>
  <c r="K50" i="22"/>
  <c r="J50" i="22"/>
  <c r="I50" i="22"/>
  <c r="H50" i="22"/>
  <c r="G50" i="22"/>
  <c r="F50" i="22"/>
  <c r="E50" i="22"/>
  <c r="D50" i="22"/>
  <c r="C50" i="22"/>
  <c r="B50" i="22"/>
  <c r="K49" i="22"/>
  <c r="J49" i="22"/>
  <c r="I49" i="22"/>
  <c r="H49" i="22"/>
  <c r="G49" i="22"/>
  <c r="F49" i="22"/>
  <c r="E49" i="22"/>
  <c r="D49" i="22"/>
  <c r="C49" i="22"/>
  <c r="B49" i="22"/>
  <c r="K48" i="22"/>
  <c r="J48" i="22"/>
  <c r="I48" i="22"/>
  <c r="H48" i="22"/>
  <c r="G48" i="22"/>
  <c r="F48" i="22"/>
  <c r="E48" i="22"/>
  <c r="D48" i="22"/>
  <c r="C48" i="22"/>
  <c r="B48" i="22"/>
  <c r="K47" i="22"/>
  <c r="J47" i="22"/>
  <c r="I47" i="22"/>
  <c r="H47" i="22"/>
  <c r="G47" i="22"/>
  <c r="F47" i="22"/>
  <c r="E47" i="22"/>
  <c r="D47" i="22"/>
  <c r="C47" i="22"/>
  <c r="B47" i="22"/>
  <c r="K44" i="22"/>
  <c r="J44" i="22"/>
  <c r="I44" i="22"/>
  <c r="H44" i="22"/>
  <c r="G44" i="22"/>
  <c r="F44" i="22"/>
  <c r="E44" i="22"/>
  <c r="D44" i="22"/>
  <c r="C44" i="22"/>
  <c r="B44" i="22"/>
  <c r="K43" i="22"/>
  <c r="J43" i="22"/>
  <c r="I43" i="22"/>
  <c r="H43" i="22"/>
  <c r="G43" i="22"/>
  <c r="F43" i="22"/>
  <c r="E43" i="22"/>
  <c r="D43" i="22"/>
  <c r="C43" i="22"/>
  <c r="B43" i="22"/>
  <c r="K42" i="22"/>
  <c r="J42" i="22"/>
  <c r="I42" i="22"/>
  <c r="H42" i="22"/>
  <c r="G42" i="22"/>
  <c r="F42" i="22"/>
  <c r="E42" i="22"/>
  <c r="D42" i="22"/>
  <c r="C42" i="22"/>
  <c r="B42" i="22"/>
  <c r="K41" i="22"/>
  <c r="J41" i="22"/>
  <c r="I41" i="22"/>
  <c r="H41" i="22"/>
  <c r="G41" i="22"/>
  <c r="F41" i="22"/>
  <c r="E41" i="22"/>
  <c r="D41" i="22"/>
  <c r="C41" i="22"/>
  <c r="B41" i="22"/>
  <c r="K40" i="22"/>
  <c r="J40" i="22"/>
  <c r="I40" i="22"/>
  <c r="H40" i="22"/>
  <c r="G40" i="22"/>
  <c r="F40" i="22"/>
  <c r="E40" i="22"/>
  <c r="D40" i="22"/>
  <c r="C40" i="22"/>
  <c r="B40" i="22"/>
  <c r="K38" i="22"/>
  <c r="J38" i="22"/>
  <c r="I38" i="22"/>
  <c r="H38" i="22"/>
  <c r="G38" i="22"/>
  <c r="F38" i="22"/>
  <c r="E38" i="22"/>
  <c r="D38" i="22"/>
  <c r="C38" i="22"/>
  <c r="B38" i="22"/>
  <c r="K36" i="22"/>
  <c r="J36" i="22"/>
  <c r="I36" i="22"/>
  <c r="H36" i="22"/>
  <c r="G36" i="22"/>
  <c r="F36" i="22"/>
  <c r="E36" i="22"/>
  <c r="D36" i="22"/>
  <c r="C36" i="22"/>
  <c r="B36" i="22"/>
  <c r="K35" i="22"/>
  <c r="J35" i="22"/>
  <c r="I35" i="22"/>
  <c r="H35" i="22"/>
  <c r="G35" i="22"/>
  <c r="F35" i="22"/>
  <c r="E35" i="22"/>
  <c r="D35" i="22"/>
  <c r="C35" i="22"/>
  <c r="B35" i="22"/>
  <c r="K34" i="22"/>
  <c r="J34" i="22"/>
  <c r="I34" i="22"/>
  <c r="H34" i="22"/>
  <c r="G34" i="22"/>
  <c r="F34" i="22"/>
  <c r="E34" i="22"/>
  <c r="D34" i="22"/>
  <c r="C34" i="22"/>
  <c r="B34" i="22"/>
  <c r="K33" i="22"/>
  <c r="J33" i="22"/>
  <c r="I33" i="22"/>
  <c r="H33" i="22"/>
  <c r="G33" i="22"/>
  <c r="F33" i="22"/>
  <c r="E33" i="22"/>
  <c r="D33" i="22"/>
  <c r="C33" i="22"/>
  <c r="B33" i="22"/>
  <c r="K32" i="22"/>
  <c r="J32" i="22"/>
  <c r="I32" i="22"/>
  <c r="H32" i="22"/>
  <c r="G32" i="22"/>
  <c r="F32" i="22"/>
  <c r="E32" i="22"/>
  <c r="D32" i="22"/>
  <c r="C32" i="22"/>
  <c r="B32" i="22"/>
  <c r="K31" i="22"/>
  <c r="J31" i="22"/>
  <c r="I31" i="22"/>
  <c r="H31" i="22"/>
  <c r="G31" i="22"/>
  <c r="F31" i="22"/>
  <c r="E31" i="22"/>
  <c r="D31" i="22"/>
  <c r="C31" i="22"/>
  <c r="B31" i="22"/>
  <c r="K30" i="22"/>
  <c r="J30" i="22"/>
  <c r="I30" i="22"/>
  <c r="H30" i="22"/>
  <c r="G30" i="22"/>
  <c r="F30" i="22"/>
  <c r="E30" i="22"/>
  <c r="D30" i="22"/>
  <c r="C30" i="22"/>
  <c r="B30" i="22"/>
  <c r="K28" i="22"/>
  <c r="J28" i="22"/>
  <c r="I28" i="22"/>
  <c r="H28" i="22"/>
  <c r="G28" i="22"/>
  <c r="F28" i="22"/>
  <c r="E28" i="22"/>
  <c r="D28" i="22"/>
  <c r="C28" i="22"/>
  <c r="B28" i="22"/>
  <c r="K27" i="22"/>
  <c r="J27" i="22"/>
  <c r="I27" i="22"/>
  <c r="H27" i="22"/>
  <c r="G27" i="22"/>
  <c r="F27" i="22"/>
  <c r="E27" i="22"/>
  <c r="D27" i="22"/>
  <c r="C27" i="22"/>
  <c r="B27" i="22"/>
  <c r="K26" i="22"/>
  <c r="J26" i="22"/>
  <c r="I26" i="22"/>
  <c r="H26" i="22"/>
  <c r="G26" i="22"/>
  <c r="F26" i="22"/>
  <c r="E26" i="22"/>
  <c r="D26" i="22"/>
  <c r="C26" i="22"/>
  <c r="B26" i="22"/>
  <c r="K25" i="22"/>
  <c r="J25" i="22"/>
  <c r="I25" i="22"/>
  <c r="H25" i="22"/>
  <c r="G25" i="22"/>
  <c r="F25" i="22"/>
  <c r="E25" i="22"/>
  <c r="D25" i="22"/>
  <c r="C25" i="22"/>
  <c r="B25" i="22"/>
  <c r="K24" i="22"/>
  <c r="J24" i="22"/>
  <c r="I24" i="22"/>
  <c r="H24" i="22"/>
  <c r="G24" i="22"/>
  <c r="F24" i="22"/>
  <c r="E24" i="22"/>
  <c r="D24" i="22"/>
  <c r="C24" i="22"/>
  <c r="B24" i="22"/>
  <c r="K23" i="22"/>
  <c r="J23" i="22"/>
  <c r="I23" i="22"/>
  <c r="H23" i="22"/>
  <c r="G23" i="22"/>
  <c r="F23" i="22"/>
  <c r="E23" i="22"/>
  <c r="D23" i="22"/>
  <c r="C23" i="22"/>
  <c r="B23" i="22"/>
  <c r="K21" i="22"/>
  <c r="J21" i="22"/>
  <c r="I21" i="22"/>
  <c r="H21" i="22"/>
  <c r="G21" i="22"/>
  <c r="F21" i="22"/>
  <c r="E21" i="22"/>
  <c r="D21" i="22"/>
  <c r="C21" i="22"/>
  <c r="B21" i="22"/>
  <c r="K20" i="22"/>
  <c r="J20" i="22"/>
  <c r="I20" i="22"/>
  <c r="H20" i="22"/>
  <c r="G20" i="22"/>
  <c r="F20" i="22"/>
  <c r="E20" i="22"/>
  <c r="D20" i="22"/>
  <c r="C20" i="22"/>
  <c r="B20" i="22"/>
  <c r="K19" i="22"/>
  <c r="J19" i="22"/>
  <c r="I19" i="22"/>
  <c r="H19" i="22"/>
  <c r="G19" i="22"/>
  <c r="F19" i="22"/>
  <c r="E19" i="22"/>
  <c r="D19" i="22"/>
  <c r="C19" i="22"/>
  <c r="B19" i="22"/>
  <c r="K18" i="22"/>
  <c r="J18" i="22"/>
  <c r="I18" i="22"/>
  <c r="H18" i="22"/>
  <c r="G18" i="22"/>
  <c r="F18" i="22"/>
  <c r="E18" i="22"/>
  <c r="D18" i="22"/>
  <c r="C18" i="22"/>
  <c r="B18" i="22"/>
  <c r="K17" i="22"/>
  <c r="J17" i="22"/>
  <c r="I17" i="22"/>
  <c r="H17" i="22"/>
  <c r="G17" i="22"/>
  <c r="F17" i="22"/>
  <c r="E17" i="22"/>
  <c r="D17" i="22"/>
  <c r="C17" i="22"/>
  <c r="B17" i="22"/>
  <c r="K16" i="22"/>
  <c r="J16" i="22"/>
  <c r="I16" i="22"/>
  <c r="H16" i="22"/>
  <c r="G16" i="22"/>
  <c r="F16" i="22"/>
  <c r="E16" i="22"/>
  <c r="D16" i="22"/>
  <c r="C16" i="22"/>
  <c r="B16"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l="1"/>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l="1"/>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alcChain>
</file>

<file path=xl/sharedStrings.xml><?xml version="1.0" encoding="utf-8"?>
<sst xmlns="http://schemas.openxmlformats.org/spreadsheetml/2006/main" count="871" uniqueCount="151">
  <si>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</si>
  <si>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</si>
  <si>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</si>
  <si>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</si>
  <si>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</si>
  <si>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</si>
  <si>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</si>
  <si>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</si>
  <si>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</si>
  <si>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</si>
  <si>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</si>
  <si>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</si>
  <si>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</si>
  <si>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</si>
  <si>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</si>
  <si>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</si>
  <si>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</si>
  <si>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</si>
  <si>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</si>
  <si>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</si>
  <si>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</si>
  <si>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</si>
  <si>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</si>
  <si>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</si>
  <si>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</si>
  <si>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</si>
  <si>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</si>
  <si>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</si>
  <si>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</si>
  <si>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</si>
  <si>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</si>
  <si>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</si>
  <si>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</si>
  <si>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</si>
  <si>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</si>
  <si>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</si>
  <si>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</si>
  <si>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</si>
  <si>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</si>
  <si>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</si>
  <si>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</si>
  <si>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</si>
  <si>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</si>
  <si>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</si>
  <si>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</si>
  <si>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</si>
  <si>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</si>
  <si>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</si>
  <si>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</si>
  <si>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</si>
  <si>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</si>
  <si>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</si>
  <si>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</si>
  <si>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</si>
  <si>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</si>
  <si>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</si>
  <si>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</si>
  <si>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</si>
  <si>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</si>
  <si>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</si>
  <si>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</si>
  <si>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</si>
  <si>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</si>
  <si>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</si>
  <si>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</si>
  <si>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</si>
  <si>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</si>
  <si>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</si>
  <si>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</si>
  <si>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</si>
  <si>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</si>
  <si>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</si>
  <si>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</si>
  <si>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</si>
  <si>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</si>
  <si>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</si>
  <si>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</si>
  <si>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</si>
  <si>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</si>
  <si>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</si>
  <si>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</si>
  <si>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</si>
  <si>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</si>
  <si>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</si>
  <si>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</si>
  <si>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</si>
  <si>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</si>
  <si>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</si>
  <si>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</si>
  <si>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</si>
  <si>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</si>
  <si>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</si>
  <si>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</si>
  <si>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</si>
  <si>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</si>
  <si>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</si>
  <si>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</si>
  <si>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</si>
  <si>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</si>
  <si>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</si>
  <si>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</si>
  <si>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</si>
  <si>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</si>
  <si>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</si>
  <si>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</si>
  <si>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</si>
  <si>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</si>
  <si>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</si>
  <si>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</si>
  <si>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</si>
  <si>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</si>
  <si>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</si>
  <si>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</si>
  <si>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</si>
  <si>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</si>
  <si>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</si>
  <si>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</si>
  <si>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</si>
  <si>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</si>
  <si>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</si>
  <si>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</si>
  <si>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</si>
  <si>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</si>
  <si>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</si>
  <si>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Dec</t>
  </si>
  <si>
    <t>Friday, Dec 8th</t>
  </si>
  <si>
    <t xml:space="preserve"> - First Day of Hanukkah</t>
  </si>
  <si>
    <t>Tuesday, Dec 24th</t>
  </si>
  <si>
    <t xml:space="preserve"> - Christmas Eve</t>
  </si>
  <si>
    <t>Wednesday, Dec 25th</t>
  </si>
  <si>
    <t xml:space="preserve"> - Christmas Day</t>
  </si>
  <si>
    <t>Sunday, Dec 24th</t>
  </si>
  <si>
    <t>Thursday, Dec 26th</t>
  </si>
  <si>
    <t xml:space="preserve"> - First Day of Kwanzaa</t>
  </si>
  <si>
    <t>Monday, Dec 25th</t>
  </si>
  <si>
    <t>Tuesday, Dec 26th</t>
  </si>
  <si>
    <t>2024/2025</t>
  </si>
  <si>
    <t>2023/2024</t>
  </si>
  <si>
    <t>Dec / Jan</t>
  </si>
  <si>
    <t>Sunday, Dec 31st</t>
  </si>
  <si>
    <t xml:space="preserve"> - New Year's Eve</t>
  </si>
  <si>
    <t>Tuesday, Dec 31st</t>
  </si>
  <si>
    <t>Monday, Jan 1st</t>
  </si>
  <si>
    <t xml:space="preserve"> - New Year's Day</t>
  </si>
  <si>
    <t>Wednesday, Jan 1st</t>
  </si>
  <si>
    <t>For the Week of December 22, 2024 to December 28, 2024</t>
  </si>
  <si>
    <t>Jan</t>
  </si>
  <si>
    <r>
      <t>Note:</t>
    </r>
    <r>
      <rPr>
        <sz val="10"/>
        <rFont val="Arial"/>
      </rPr>
      <t xml:space="preserve"> Weekdays - Sunday through Thursday,  Weekends - Friday and Saturday</t>
    </r>
  </si>
  <si>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</si>
  <si>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Week of December 22, 2024  to December 28, 2024</t>
  </si>
  <si>
    <t>December 01, 2024 - December 28,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</si>
</sst>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3"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0" fillId="0" borderId="0" applyFont="0" applyFill="0" applyBorder="0" applyAlignment="0" applyProtection="0"/>
  </cellStyleXfs>
  <cellXfs count="231">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31" fillId="3" borderId="0" xfId="0" applyFont="1" applyFill="1"/>
    <xf numFmtId="0" fontId="31" fillId="7" borderId="0" xfId="0" applyFont="1" applyFill="1"/>
    <xf numFmtId="0" fontId="31" fillId="3" borderId="0" xfId="0" applyFont="1" applyFill="1" applyAlignment="1">
      <alignment horizontal="center"/>
    </xf>
    <xf numFmtId="0" fontId="31" fillId="3" borderId="0" xfId="0" applyFont="1" applyFill="1" applyAlignment="1">
      <alignment horizontal="left"/>
    </xf>
    <xf numFmtId="165" fontId="31" fillId="0" borderId="1" xfId="0" applyNumberFormat="1" applyFont="1" applyBorder="1" applyAlignment="1">
      <alignment horizontal="center"/>
    </xf>
    <xf numFmtId="165" fontId="31" fillId="0" borderId="2" xfId="0" applyNumberFormat="1" applyFont="1" applyBorder="1" applyAlignment="1">
      <alignment horizontal="center"/>
    </xf>
    <xf numFmtId="165" fontId="31" fillId="0" borderId="3" xfId="0" applyNumberFormat="1" applyFont="1" applyBorder="1" applyAlignment="1">
      <alignment horizontal="center"/>
    </xf>
    <xf numFmtId="165" fontId="31" fillId="0" borderId="0" xfId="0" applyNumberFormat="1" applyFont="1" applyAlignment="1">
      <alignment horizontal="center"/>
    </xf>
    <xf numFmtId="165" fontId="31" fillId="4" borderId="1" xfId="0" applyNumberFormat="1" applyFont="1" applyFill="1" applyBorder="1" applyAlignment="1">
      <alignment horizontal="center"/>
    </xf>
    <xf numFmtId="165" fontId="31" fillId="4" borderId="2" xfId="0" applyNumberFormat="1" applyFont="1" applyFill="1" applyBorder="1" applyAlignment="1">
      <alignment horizontal="center"/>
    </xf>
    <xf numFmtId="165" fontId="31" fillId="4" borderId="3" xfId="0" applyNumberFormat="1" applyFont="1" applyFill="1" applyBorder="1" applyAlignment="1">
      <alignment horizontal="center"/>
    </xf>
    <xf numFmtId="165" fontId="31" fillId="0" borderId="10" xfId="0" applyNumberFormat="1" applyFont="1" applyBorder="1" applyAlignment="1">
      <alignment horizontal="center"/>
    </xf>
    <xf numFmtId="0" fontId="31" fillId="0" borderId="0" xfId="0" applyFont="1" applyAlignment="1">
      <alignment horizontal="center"/>
    </xf>
    <xf numFmtId="165" fontId="31" fillId="0" borderId="4" xfId="0" applyNumberFormat="1" applyFont="1" applyBorder="1" applyAlignment="1">
      <alignment horizontal="center"/>
    </xf>
    <xf numFmtId="165" fontId="31" fillId="0" borderId="5" xfId="0" applyNumberFormat="1" applyFont="1" applyBorder="1" applyAlignment="1">
      <alignment horizontal="center"/>
    </xf>
    <xf numFmtId="165" fontId="31" fillId="4" borderId="4" xfId="0" applyNumberFormat="1" applyFont="1" applyFill="1" applyBorder="1" applyAlignment="1">
      <alignment horizontal="center"/>
    </xf>
    <xf numFmtId="165" fontId="31" fillId="4" borderId="0" xfId="0" applyNumberFormat="1" applyFont="1" applyFill="1" applyAlignment="1">
      <alignment horizontal="center"/>
    </xf>
    <xf numFmtId="165" fontId="31" fillId="4" borderId="5" xfId="0" applyNumberFormat="1" applyFont="1" applyFill="1" applyBorder="1" applyAlignment="1">
      <alignment horizontal="center"/>
    </xf>
    <xf numFmtId="165" fontId="31" fillId="0" borderId="14" xfId="0" applyNumberFormat="1" applyFont="1" applyBorder="1" applyAlignment="1">
      <alignment horizontal="center"/>
    </xf>
    <xf numFmtId="165" fontId="31" fillId="0" borderId="15" xfId="0" applyNumberFormat="1" applyFont="1" applyBorder="1" applyAlignment="1">
      <alignment horizontal="center"/>
    </xf>
    <xf numFmtId="165" fontId="31" fillId="0" borderId="16" xfId="0" applyNumberFormat="1" applyFont="1" applyBorder="1" applyAlignment="1">
      <alignment horizontal="center"/>
    </xf>
    <xf numFmtId="165" fontId="31" fillId="0" borderId="17" xfId="0" applyNumberFormat="1" applyFont="1" applyBorder="1" applyAlignment="1">
      <alignment horizontal="center"/>
    </xf>
    <xf numFmtId="165" fontId="31" fillId="4" borderId="15" xfId="0" applyNumberFormat="1" applyFont="1" applyFill="1" applyBorder="1" applyAlignment="1">
      <alignment horizontal="center"/>
    </xf>
    <xf numFmtId="165" fontId="31" fillId="4" borderId="16" xfId="0" applyNumberFormat="1" applyFont="1" applyFill="1" applyBorder="1" applyAlignment="1">
      <alignment horizontal="center"/>
    </xf>
    <xf numFmtId="165" fontId="31" fillId="4" borderId="17" xfId="0" applyNumberFormat="1" applyFont="1" applyFill="1" applyBorder="1" applyAlignment="1">
      <alignment horizontal="center"/>
    </xf>
    <xf numFmtId="165" fontId="31" fillId="0" borderId="11" xfId="0" applyNumberFormat="1" applyFont="1" applyBorder="1" applyAlignment="1">
      <alignment horizontal="center"/>
    </xf>
    <xf numFmtId="2" fontId="31" fillId="0" borderId="1" xfId="0" applyNumberFormat="1" applyFont="1" applyBorder="1" applyAlignment="1">
      <alignment horizontal="center"/>
    </xf>
    <xf numFmtId="2" fontId="31" fillId="0" borderId="2" xfId="0" applyNumberFormat="1" applyFont="1" applyBorder="1" applyAlignment="1">
      <alignment horizontal="center"/>
    </xf>
    <xf numFmtId="2" fontId="31" fillId="0" borderId="3" xfId="0" applyNumberFormat="1" applyFont="1" applyBorder="1" applyAlignment="1">
      <alignment horizontal="center"/>
    </xf>
    <xf numFmtId="2" fontId="31" fillId="0" borderId="0" xfId="0" applyNumberFormat="1" applyFont="1" applyAlignment="1">
      <alignment horizontal="center"/>
    </xf>
    <xf numFmtId="2" fontId="31" fillId="4" borderId="1" xfId="0" applyNumberFormat="1" applyFont="1" applyFill="1" applyBorder="1" applyAlignment="1">
      <alignment horizontal="center"/>
    </xf>
    <xf numFmtId="2" fontId="31" fillId="4" borderId="2" xfId="0" applyNumberFormat="1" applyFont="1" applyFill="1" applyBorder="1" applyAlignment="1">
      <alignment horizontal="center"/>
    </xf>
    <xf numFmtId="2" fontId="31" fillId="4" borderId="3" xfId="0" applyNumberFormat="1" applyFont="1" applyFill="1" applyBorder="1" applyAlignment="1">
      <alignment horizontal="center"/>
    </xf>
    <xf numFmtId="2" fontId="31" fillId="0" borderId="10" xfId="0" applyNumberFormat="1" applyFont="1" applyBorder="1" applyAlignment="1">
      <alignment horizontal="center"/>
    </xf>
    <xf numFmtId="2" fontId="31" fillId="0" borderId="4" xfId="0" applyNumberFormat="1" applyFont="1" applyBorder="1" applyAlignment="1">
      <alignment horizontal="center"/>
    </xf>
    <xf numFmtId="2" fontId="31" fillId="0" borderId="5" xfId="0" applyNumberFormat="1" applyFont="1" applyBorder="1" applyAlignment="1">
      <alignment horizontal="center"/>
    </xf>
    <xf numFmtId="2" fontId="31" fillId="4" borderId="4" xfId="0" applyNumberFormat="1" applyFont="1" applyFill="1" applyBorder="1" applyAlignment="1">
      <alignment horizontal="center"/>
    </xf>
    <xf numFmtId="2" fontId="31" fillId="4" borderId="0" xfId="0" applyNumberFormat="1" applyFont="1" applyFill="1" applyAlignment="1">
      <alignment horizontal="center"/>
    </xf>
    <xf numFmtId="2" fontId="31" fillId="4" borderId="5" xfId="0" applyNumberFormat="1" applyFont="1" applyFill="1" applyBorder="1" applyAlignment="1">
      <alignment horizontal="center"/>
    </xf>
    <xf numFmtId="2" fontId="31" fillId="0" borderId="14" xfId="0" applyNumberFormat="1" applyFont="1" applyBorder="1" applyAlignment="1">
      <alignment horizontal="center"/>
    </xf>
    <xf numFmtId="2" fontId="31" fillId="0" borderId="15" xfId="0" applyNumberFormat="1" applyFont="1" applyBorder="1" applyAlignment="1">
      <alignment horizontal="center"/>
    </xf>
    <xf numFmtId="2" fontId="31" fillId="0" borderId="16" xfId="0" applyNumberFormat="1" applyFont="1" applyBorder="1" applyAlignment="1">
      <alignment horizontal="center"/>
    </xf>
    <xf numFmtId="2" fontId="31" fillId="0" borderId="17" xfId="0" applyNumberFormat="1" applyFont="1" applyBorder="1" applyAlignment="1">
      <alignment horizontal="center"/>
    </xf>
    <xf numFmtId="2" fontId="31" fillId="4" borderId="15" xfId="0" applyNumberFormat="1" applyFont="1" applyFill="1" applyBorder="1" applyAlignment="1">
      <alignment horizontal="center"/>
    </xf>
    <xf numFmtId="2" fontId="31" fillId="4" borderId="16" xfId="0" applyNumberFormat="1" applyFont="1" applyFill="1" applyBorder="1" applyAlignment="1">
      <alignment horizontal="center"/>
    </xf>
    <xf numFmtId="2" fontId="31" fillId="4" borderId="17" xfId="0" applyNumberFormat="1" applyFont="1" applyFill="1" applyBorder="1" applyAlignment="1">
      <alignment horizontal="center"/>
    </xf>
    <xf numFmtId="2" fontId="31" fillId="0" borderId="11" xfId="0" applyNumberFormat="1" applyFont="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49" fontId="23" fillId="2" borderId="0" xfId="0" applyNumberFormat="1" applyFont="1" applyFill="1" applyAlignment="1">
      <alignment horizontal="center"/>
    </xf>
    <xf numFmtId="0" fontId="1" fillId="3" borderId="0" xfId="0" applyFont="1" applyFill="1" applyAlignment="1">
      <alignment horizontal="right"/>
    </xf>
    <xf numFmtId="0" fontId="32" fillId="3" borderId="0" xfId="0" applyFont="1" applyFill="1" applyAlignment="1">
      <alignment horizontal="center" vertical="center"/>
    </xf>
    <xf numFmtId="0" fontId="6" fillId="3" borderId="0" xfId="0" applyFont="1" applyFill="1" applyAlignment="1">
      <alignment horizontal="center"/>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90" zoomScaleNormal="9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796875" defaultRowHeight="16" outlineLevelCol="1" x14ac:dyDescent="0.45"/>
  <cols>
    <col min="1" max="1" width="47.1796875" style="41" customWidth="1"/>
    <col min="2" max="2" width="8.5429687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7.5429687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ustomWidth="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5" t="str">
        <f>'Occupancy Raw Data'!B1</f>
        <v>Week of December 22, 2024  to December 28, 2024</v>
      </c>
      <c r="B1" s="198" t="s">
        <v>66</v>
      </c>
      <c r="C1" s="199"/>
      <c r="D1" s="199"/>
      <c r="E1" s="199"/>
      <c r="F1" s="199"/>
      <c r="G1" s="199"/>
      <c r="H1" s="199"/>
      <c r="I1" s="199"/>
      <c r="J1" s="199"/>
      <c r="K1" s="200"/>
      <c r="L1" s="40"/>
      <c r="M1" s="198" t="s">
        <v>73</v>
      </c>
      <c r="N1" s="199"/>
      <c r="O1" s="199"/>
      <c r="P1" s="199"/>
      <c r="Q1" s="199"/>
      <c r="R1" s="199"/>
      <c r="S1" s="199"/>
      <c r="T1" s="199"/>
      <c r="U1" s="199"/>
      <c r="V1" s="200"/>
      <c r="W1" s="40"/>
      <c r="X1" s="198" t="s">
        <v>67</v>
      </c>
      <c r="Y1" s="199"/>
      <c r="Z1" s="199"/>
      <c r="AA1" s="199"/>
      <c r="AB1" s="199"/>
      <c r="AC1" s="199"/>
      <c r="AD1" s="199"/>
      <c r="AE1" s="199"/>
      <c r="AF1" s="199"/>
      <c r="AG1" s="200"/>
      <c r="AH1" s="40"/>
      <c r="AI1" s="198" t="s">
        <v>74</v>
      </c>
      <c r="AJ1" s="199"/>
      <c r="AK1" s="199"/>
      <c r="AL1" s="199"/>
      <c r="AM1" s="199"/>
      <c r="AN1" s="199"/>
      <c r="AO1" s="199"/>
      <c r="AP1" s="199"/>
      <c r="AQ1" s="199"/>
      <c r="AR1" s="200"/>
      <c r="AS1" s="40"/>
      <c r="AT1" s="198" t="s">
        <v>68</v>
      </c>
      <c r="AU1" s="199"/>
      <c r="AV1" s="199"/>
      <c r="AW1" s="199"/>
      <c r="AX1" s="199"/>
      <c r="AY1" s="199"/>
      <c r="AZ1" s="199"/>
      <c r="BA1" s="199"/>
      <c r="BB1" s="199"/>
      <c r="BC1" s="200"/>
      <c r="BD1" s="40"/>
      <c r="BE1" s="198" t="s">
        <v>75</v>
      </c>
      <c r="BF1" s="199"/>
      <c r="BG1" s="199"/>
      <c r="BH1" s="199"/>
      <c r="BI1" s="199"/>
      <c r="BJ1" s="199"/>
      <c r="BK1" s="199"/>
      <c r="BL1" s="199"/>
      <c r="BM1" s="199"/>
      <c r="BN1" s="200"/>
    </row>
    <row r="2" spans="1:66" x14ac:dyDescent="0.45">
      <c r="A2" s="195"/>
      <c r="B2" s="42"/>
      <c r="C2" s="43"/>
      <c r="D2" s="43"/>
      <c r="E2" s="43"/>
      <c r="F2" s="43"/>
      <c r="G2" s="196" t="s">
        <v>64</v>
      </c>
      <c r="H2" s="43"/>
      <c r="I2" s="43"/>
      <c r="J2" s="196" t="s">
        <v>65</v>
      </c>
      <c r="K2" s="197" t="s">
        <v>56</v>
      </c>
      <c r="L2" s="44"/>
      <c r="M2" s="42"/>
      <c r="N2" s="43"/>
      <c r="O2" s="43"/>
      <c r="P2" s="43"/>
      <c r="Q2" s="43"/>
      <c r="R2" s="196" t="s">
        <v>64</v>
      </c>
      <c r="S2" s="43"/>
      <c r="T2" s="43"/>
      <c r="U2" s="196" t="s">
        <v>65</v>
      </c>
      <c r="V2" s="197" t="s">
        <v>56</v>
      </c>
      <c r="W2" s="44"/>
      <c r="X2" s="42"/>
      <c r="Y2" s="43"/>
      <c r="Z2" s="43"/>
      <c r="AA2" s="43"/>
      <c r="AB2" s="43"/>
      <c r="AC2" s="196" t="s">
        <v>64</v>
      </c>
      <c r="AD2" s="43"/>
      <c r="AE2" s="43"/>
      <c r="AF2" s="196" t="s">
        <v>65</v>
      </c>
      <c r="AG2" s="197" t="s">
        <v>56</v>
      </c>
      <c r="AH2" s="44"/>
      <c r="AI2" s="42"/>
      <c r="AJ2" s="43"/>
      <c r="AK2" s="43"/>
      <c r="AL2" s="43"/>
      <c r="AM2" s="43"/>
      <c r="AN2" s="196" t="s">
        <v>64</v>
      </c>
      <c r="AO2" s="43"/>
      <c r="AP2" s="43"/>
      <c r="AQ2" s="196" t="s">
        <v>65</v>
      </c>
      <c r="AR2" s="197" t="s">
        <v>56</v>
      </c>
      <c r="AS2" s="40"/>
      <c r="AT2" s="42"/>
      <c r="AU2" s="43"/>
      <c r="AV2" s="43"/>
      <c r="AW2" s="43"/>
      <c r="AX2" s="43"/>
      <c r="AY2" s="196" t="s">
        <v>64</v>
      </c>
      <c r="AZ2" s="43"/>
      <c r="BA2" s="43"/>
      <c r="BB2" s="196" t="s">
        <v>65</v>
      </c>
      <c r="BC2" s="197" t="s">
        <v>56</v>
      </c>
      <c r="BD2" s="44"/>
      <c r="BE2" s="42"/>
      <c r="BF2" s="43"/>
      <c r="BG2" s="43"/>
      <c r="BH2" s="43"/>
      <c r="BI2" s="43"/>
      <c r="BJ2" s="196" t="s">
        <v>64</v>
      </c>
      <c r="BK2" s="43"/>
      <c r="BL2" s="43"/>
      <c r="BM2" s="196" t="s">
        <v>65</v>
      </c>
      <c r="BN2" s="197" t="s">
        <v>56</v>
      </c>
    </row>
    <row r="3" spans="1:66" x14ac:dyDescent="0.45">
      <c r="A3" s="195"/>
      <c r="B3" s="45" t="s">
        <v>57</v>
      </c>
      <c r="C3" s="44" t="s">
        <v>58</v>
      </c>
      <c r="D3" s="44" t="s">
        <v>59</v>
      </c>
      <c r="E3" s="44" t="s">
        <v>60</v>
      </c>
      <c r="F3" s="44" t="s">
        <v>61</v>
      </c>
      <c r="G3" s="196"/>
      <c r="H3" s="44" t="s">
        <v>62</v>
      </c>
      <c r="I3" s="44" t="s">
        <v>63</v>
      </c>
      <c r="J3" s="196"/>
      <c r="K3" s="197"/>
      <c r="L3" s="44"/>
      <c r="M3" s="45" t="s">
        <v>57</v>
      </c>
      <c r="N3" s="44" t="s">
        <v>58</v>
      </c>
      <c r="O3" s="44" t="s">
        <v>59</v>
      </c>
      <c r="P3" s="44" t="s">
        <v>60</v>
      </c>
      <c r="Q3" s="44" t="s">
        <v>61</v>
      </c>
      <c r="R3" s="196"/>
      <c r="S3" s="44" t="s">
        <v>62</v>
      </c>
      <c r="T3" s="44" t="s">
        <v>63</v>
      </c>
      <c r="U3" s="196"/>
      <c r="V3" s="197"/>
      <c r="W3" s="44"/>
      <c r="X3" s="45" t="s">
        <v>57</v>
      </c>
      <c r="Y3" s="44" t="s">
        <v>58</v>
      </c>
      <c r="Z3" s="44" t="s">
        <v>59</v>
      </c>
      <c r="AA3" s="44" t="s">
        <v>60</v>
      </c>
      <c r="AB3" s="44" t="s">
        <v>61</v>
      </c>
      <c r="AC3" s="196"/>
      <c r="AD3" s="44" t="s">
        <v>62</v>
      </c>
      <c r="AE3" s="44" t="s">
        <v>63</v>
      </c>
      <c r="AF3" s="196"/>
      <c r="AG3" s="197"/>
      <c r="AH3" s="44"/>
      <c r="AI3" s="45" t="s">
        <v>57</v>
      </c>
      <c r="AJ3" s="44" t="s">
        <v>58</v>
      </c>
      <c r="AK3" s="44" t="s">
        <v>59</v>
      </c>
      <c r="AL3" s="44" t="s">
        <v>60</v>
      </c>
      <c r="AM3" s="44" t="s">
        <v>61</v>
      </c>
      <c r="AN3" s="196"/>
      <c r="AO3" s="44" t="s">
        <v>62</v>
      </c>
      <c r="AP3" s="44" t="s">
        <v>63</v>
      </c>
      <c r="AQ3" s="196"/>
      <c r="AR3" s="197"/>
      <c r="AS3" s="40"/>
      <c r="AT3" s="45" t="s">
        <v>57</v>
      </c>
      <c r="AU3" s="44" t="s">
        <v>58</v>
      </c>
      <c r="AV3" s="44" t="s">
        <v>59</v>
      </c>
      <c r="AW3" s="44" t="s">
        <v>60</v>
      </c>
      <c r="AX3" s="44" t="s">
        <v>61</v>
      </c>
      <c r="AY3" s="196"/>
      <c r="AZ3" s="44" t="s">
        <v>62</v>
      </c>
      <c r="BA3" s="44" t="s">
        <v>63</v>
      </c>
      <c r="BB3" s="196"/>
      <c r="BC3" s="197"/>
      <c r="BD3" s="44"/>
      <c r="BE3" s="45" t="s">
        <v>57</v>
      </c>
      <c r="BF3" s="44" t="s">
        <v>58</v>
      </c>
      <c r="BG3" s="44" t="s">
        <v>59</v>
      </c>
      <c r="BH3" s="44" t="s">
        <v>60</v>
      </c>
      <c r="BI3" s="44" t="s">
        <v>61</v>
      </c>
      <c r="BJ3" s="196"/>
      <c r="BK3" s="44" t="s">
        <v>62</v>
      </c>
      <c r="BL3" s="44" t="s">
        <v>63</v>
      </c>
      <c r="BM3" s="196"/>
      <c r="BN3" s="197"/>
    </row>
    <row r="4" spans="1:66" x14ac:dyDescent="0.45">
      <c r="A4" s="46" t="s">
        <v>15</v>
      </c>
      <c r="B4" s="118">
        <f>(VLOOKUP($A4,'Occupancy Raw Data'!$B$8:$BE$45,'Occupancy Raw Data'!G$3,FALSE))/100</f>
        <v>0.419007182752274</v>
      </c>
      <c r="C4" s="115">
        <f>(VLOOKUP($A4,'Occupancy Raw Data'!$B$8:$BE$45,'Occupancy Raw Data'!H$3,FALSE))/100</f>
        <v>0.383551944504463</v>
      </c>
      <c r="D4" s="115">
        <f>(VLOOKUP($A4,'Occupancy Raw Data'!$B$8:$BE$45,'Occupancy Raw Data'!I$3,FALSE))/100</f>
        <v>0.40059419175598998</v>
      </c>
      <c r="E4" s="115">
        <f>(VLOOKUP($A4,'Occupancy Raw Data'!$B$8:$BE$45,'Occupancy Raw Data'!J$3,FALSE))/100</f>
        <v>0.417927575442544</v>
      </c>
      <c r="F4" s="115">
        <f>(VLOOKUP($A4,'Occupancy Raw Data'!$B$8:$BE$45,'Occupancy Raw Data'!K$3,FALSE))/100</f>
        <v>0.51426396684168696</v>
      </c>
      <c r="G4" s="116">
        <f>(VLOOKUP($A4,'Occupancy Raw Data'!$B$8:$BE$45,'Occupancy Raw Data'!L$3,FALSE))/100</f>
        <v>0.42706874696219005</v>
      </c>
      <c r="H4" s="119">
        <f>(VLOOKUP($A4,'Occupancy Raw Data'!$B$8:$BE$45,'Occupancy Raw Data'!N$3,FALSE))/100</f>
        <v>0.59936108223420903</v>
      </c>
      <c r="I4" s="119">
        <f>(VLOOKUP($A4,'Occupancy Raw Data'!$B$8:$BE$45,'Occupancy Raw Data'!O$3,FALSE))/100</f>
        <v>0.60640043749059203</v>
      </c>
      <c r="J4" s="116">
        <f>(VLOOKUP($A4,'Occupancy Raw Data'!$B$8:$BE$45,'Occupancy Raw Data'!P$3,FALSE))/100</f>
        <v>0.60288074951751003</v>
      </c>
      <c r="K4" s="117">
        <f>(VLOOKUP($A4,'Occupancy Raw Data'!$B$8:$BE$45,'Occupancy Raw Data'!R$3,FALSE))/100</f>
        <v>0.47730088127151904</v>
      </c>
      <c r="M4" s="129">
        <f>(VLOOKUP($A4,'Occupancy Raw Data'!$B$8:$BE$45,'Occupancy Raw Data'!T$3,FALSE))/100</f>
        <v>4.0111183111132898E-3</v>
      </c>
      <c r="N4" s="119">
        <f>(VLOOKUP($A4,'Occupancy Raw Data'!$B$8:$BE$45,'Occupancy Raw Data'!U$3,FALSE))/100</f>
        <v>-5.4044421545865105E-2</v>
      </c>
      <c r="O4" s="119">
        <f>(VLOOKUP($A4,'Occupancy Raw Data'!$B$8:$BE$45,'Occupancy Raw Data'!V$3,FALSE))/100</f>
        <v>-0.15096031456923401</v>
      </c>
      <c r="P4" s="119">
        <f>(VLOOKUP($A4,'Occupancy Raw Data'!$B$8:$BE$45,'Occupancy Raw Data'!W$3,FALSE))/100</f>
        <v>-0.20997132589534001</v>
      </c>
      <c r="Q4" s="119">
        <f>(VLOOKUP($A4,'Occupancy Raw Data'!$B$8:$BE$45,'Occupancy Raw Data'!X$3,FALSE))/100</f>
        <v>-6.6049445627692799E-2</v>
      </c>
      <c r="R4" s="130">
        <f>(VLOOKUP($A4,'Occupancy Raw Data'!$B$8:$BE$45,'Occupancy Raw Data'!Y$3,FALSE))/100</f>
        <v>-0.10062742362307601</v>
      </c>
      <c r="S4" s="119">
        <f>(VLOOKUP($A4,'Occupancy Raw Data'!$B$8:$BE$45,'Occupancy Raw Data'!AA$3,FALSE))/100</f>
        <v>5.1434740353495503E-2</v>
      </c>
      <c r="T4" s="119">
        <f>(VLOOKUP($A4,'Occupancy Raw Data'!$B$8:$BE$45,'Occupancy Raw Data'!AB$3,FALSE))/100</f>
        <v>6.7517275522583992E-2</v>
      </c>
      <c r="U4" s="130">
        <f>(VLOOKUP($A4,'Occupancy Raw Data'!$B$8:$BE$45,'Occupancy Raw Data'!AC$3,FALSE))/100</f>
        <v>5.9461882867643E-2</v>
      </c>
      <c r="V4" s="131">
        <f>(VLOOKUP($A4,'Occupancy Raw Data'!$B$8:$BE$45,'Occupancy Raw Data'!AE$3,FALSE))/100</f>
        <v>-4.8755988098062607E-2</v>
      </c>
      <c r="X4" s="49">
        <f>VLOOKUP($A4,'ADR Raw Data'!$B$6:$BE$43,'ADR Raw Data'!G$1,FALSE)</f>
        <v>144.542357267711</v>
      </c>
      <c r="Y4" s="50">
        <f>VLOOKUP($A4,'ADR Raw Data'!$B$6:$BE$43,'ADR Raw Data'!H$1,FALSE)</f>
        <v>146.292976177388</v>
      </c>
      <c r="Z4" s="50">
        <f>VLOOKUP($A4,'ADR Raw Data'!$B$6:$BE$43,'ADR Raw Data'!I$1,FALSE)</f>
        <v>149.20526405210501</v>
      </c>
      <c r="AA4" s="50">
        <f>VLOOKUP($A4,'ADR Raw Data'!$B$6:$BE$43,'ADR Raw Data'!J$1,FALSE)</f>
        <v>152.91293239934001</v>
      </c>
      <c r="AB4" s="50">
        <f>VLOOKUP($A4,'ADR Raw Data'!$B$6:$BE$43,'ADR Raw Data'!K$1,FALSE)</f>
        <v>159.95012689727201</v>
      </c>
      <c r="AC4" s="51">
        <f>VLOOKUP($A4,'ADR Raw Data'!$B$6:$BE$43,'ADR Raw Data'!L$1,FALSE)</f>
        <v>151.080492134259</v>
      </c>
      <c r="AD4" s="50">
        <f>VLOOKUP($A4,'ADR Raw Data'!$B$6:$BE$43,'ADR Raw Data'!N$1,FALSE)</f>
        <v>176.25553171497799</v>
      </c>
      <c r="AE4" s="50">
        <f>VLOOKUP($A4,'ADR Raw Data'!$B$6:$BE$43,'ADR Raw Data'!O$1,FALSE)</f>
        <v>180.64775872150099</v>
      </c>
      <c r="AF4" s="51">
        <f>VLOOKUP($A4,'ADR Raw Data'!$B$6:$BE$43,'ADR Raw Data'!P$1,FALSE)</f>
        <v>178.46445989202499</v>
      </c>
      <c r="AG4" s="52">
        <f>VLOOKUP($A4,'ADR Raw Data'!$B$6:$BE$43,'ADR Raw Data'!R$1,FALSE)</f>
        <v>160.963034067488</v>
      </c>
      <c r="AI4" s="129">
        <f>(VLOOKUP($A4,'ADR Raw Data'!$B$6:$BE$43,'ADR Raw Data'!T$1,FALSE))/100</f>
        <v>1.14685005926125E-2</v>
      </c>
      <c r="AJ4" s="119">
        <f>(VLOOKUP($A4,'ADR Raw Data'!$B$6:$BE$43,'ADR Raw Data'!U$1,FALSE))/100</f>
        <v>-2.4540015199456798E-3</v>
      </c>
      <c r="AK4" s="119">
        <f>(VLOOKUP($A4,'ADR Raw Data'!$B$6:$BE$43,'ADR Raw Data'!V$1,FALSE))/100</f>
        <v>-3.2381992111124303E-2</v>
      </c>
      <c r="AL4" s="119">
        <f>(VLOOKUP($A4,'ADR Raw Data'!$B$6:$BE$43,'ADR Raw Data'!W$1,FALSE))/100</f>
        <v>-5.4855582089287196E-2</v>
      </c>
      <c r="AM4" s="119">
        <f>(VLOOKUP($A4,'ADR Raw Data'!$B$6:$BE$43,'ADR Raw Data'!X$1,FALSE))/100</f>
        <v>-3.5647000503310801E-2</v>
      </c>
      <c r="AN4" s="130">
        <f>(VLOOKUP($A4,'ADR Raw Data'!$B$6:$BE$43,'ADR Raw Data'!Y$1,FALSE))/100</f>
        <v>-2.7300080604899701E-2</v>
      </c>
      <c r="AO4" s="119">
        <f>(VLOOKUP($A4,'ADR Raw Data'!$B$6:$BE$43,'ADR Raw Data'!AA$1,FALSE))/100</f>
        <v>-6.2965618188678494E-3</v>
      </c>
      <c r="AP4" s="119">
        <f>(VLOOKUP($A4,'ADR Raw Data'!$B$6:$BE$43,'ADR Raw Data'!AB$1,FALSE))/100</f>
        <v>-2.5006665146764702E-2</v>
      </c>
      <c r="AQ4" s="130">
        <f>(VLOOKUP($A4,'ADR Raw Data'!$B$6:$BE$43,'ADR Raw Data'!AC$1,FALSE))/100</f>
        <v>-1.5747121761611499E-2</v>
      </c>
      <c r="AR4" s="131">
        <f>(VLOOKUP($A4,'ADR Raw Data'!$B$6:$BE$43,'ADR Raw Data'!AE$1,FALSE))/100</f>
        <v>-1.6991739450935198E-2</v>
      </c>
      <c r="AS4" s="40"/>
      <c r="AT4" s="49">
        <f>VLOOKUP($A4,'RevPAR Raw Data'!$B$6:$BE$43,'RevPAR Raw Data'!G$1,FALSE)</f>
        <v>60.564285907116499</v>
      </c>
      <c r="AU4" s="50">
        <f>VLOOKUP($A4,'RevPAR Raw Data'!$B$6:$BE$43,'RevPAR Raw Data'!H$1,FALSE)</f>
        <v>56.110955480182398</v>
      </c>
      <c r="AV4" s="50">
        <f>VLOOKUP($A4,'RevPAR Raw Data'!$B$6:$BE$43,'RevPAR Raw Data'!I$1,FALSE)</f>
        <v>59.7707621586922</v>
      </c>
      <c r="AW4" s="50">
        <f>VLOOKUP($A4,'RevPAR Raw Data'!$B$6:$BE$43,'RevPAR Raw Data'!J$1,FALSE)</f>
        <v>63.906531091465901</v>
      </c>
      <c r="AX4" s="50">
        <f>VLOOKUP($A4,'RevPAR Raw Data'!$B$6:$BE$43,'RevPAR Raw Data'!K$1,FALSE)</f>
        <v>82.256586755022795</v>
      </c>
      <c r="AY4" s="51">
        <f>VLOOKUP($A4,'RevPAR Raw Data'!$B$6:$BE$43,'RevPAR Raw Data'!L$1,FALSE)</f>
        <v>64.521756466209396</v>
      </c>
      <c r="AZ4" s="50">
        <f>VLOOKUP($A4,'RevPAR Raw Data'!$B$6:$BE$43,'RevPAR Raw Data'!N$1,FALSE)</f>
        <v>105.640706238455</v>
      </c>
      <c r="BA4" s="50">
        <f>VLOOKUP($A4,'RevPAR Raw Data'!$B$6:$BE$43,'RevPAR Raw Data'!O$1,FALSE)</f>
        <v>109.544879920413</v>
      </c>
      <c r="BB4" s="51">
        <f>VLOOKUP($A4,'RevPAR Raw Data'!$B$6:$BE$43,'RevPAR Raw Data'!P$1,FALSE)</f>
        <v>107.592787341941</v>
      </c>
      <c r="BC4" s="52">
        <f>VLOOKUP($A4,'RevPAR Raw Data'!$B$6:$BE$43,'RevPAR Raw Data'!R$1,FALSE)</f>
        <v>76.827798012549707</v>
      </c>
      <c r="BE4" s="129">
        <f>(VLOOKUP($A4,'RevPAR Raw Data'!$B$6:$BE$43,'RevPAR Raw Data'!T$1,FALSE))/100</f>
        <v>1.5525620416453801E-2</v>
      </c>
      <c r="BF4" s="119">
        <f>(VLOOKUP($A4,'RevPAR Raw Data'!$B$6:$BE$43,'RevPAR Raw Data'!U$1,FALSE))/100</f>
        <v>-5.6365797973192598E-2</v>
      </c>
      <c r="BG4" s="119">
        <f>(VLOOKUP($A4,'RevPAR Raw Data'!$B$6:$BE$43,'RevPAR Raw Data'!V$1,FALSE))/100</f>
        <v>-0.178453910964884</v>
      </c>
      <c r="BH4" s="119">
        <f>(VLOOKUP($A4,'RevPAR Raw Data'!$B$6:$BE$43,'RevPAR Raw Data'!W$1,FALSE))/100</f>
        <v>-0.25330880868057898</v>
      </c>
      <c r="BI4" s="119">
        <f>(VLOOKUP($A4,'RevPAR Raw Data'!$B$6:$BE$43,'RevPAR Raw Data'!X$1,FALSE))/100</f>
        <v>-9.9341981509469907E-2</v>
      </c>
      <c r="BJ4" s="130">
        <f>(VLOOKUP($A4,'RevPAR Raw Data'!$B$6:$BE$43,'RevPAR Raw Data'!Y$1,FALSE))/100</f>
        <v>-0.12518036745200201</v>
      </c>
      <c r="BK4" s="119">
        <f>(VLOOKUP($A4,'RevPAR Raw Data'!$B$6:$BE$43,'RevPAR Raw Data'!AA$1,FALSE))/100</f>
        <v>4.4814316512354402E-2</v>
      </c>
      <c r="BL4" s="119">
        <f>(VLOOKUP($A4,'RevPAR Raw Data'!$B$6:$BE$43,'RevPAR Raw Data'!AB$1,FALSE))/100</f>
        <v>4.0822228475204198E-2</v>
      </c>
      <c r="BM4" s="130">
        <f>(VLOOKUP($A4,'RevPAR Raw Data'!$B$6:$BE$43,'RevPAR Raw Data'!AC$1,FALSE))/100</f>
        <v>4.27784075963401E-2</v>
      </c>
      <c r="BN4" s="131">
        <f>(VLOOKUP($A4,'RevPAR Raw Data'!$B$6:$BE$43,'RevPAR Raw Data'!AE$1,FALSE))/100</f>
        <v>-6.49192785025626E-2</v>
      </c>
    </row>
    <row r="5" spans="1:66" x14ac:dyDescent="0.45">
      <c r="A5" s="46" t="s">
        <v>69</v>
      </c>
      <c r="B5" s="118">
        <f>(VLOOKUP($A5,'Occupancy Raw Data'!$B$8:$BE$45,'Occupancy Raw Data'!G$3,FALSE))/100</f>
        <v>0.37225209135614101</v>
      </c>
      <c r="C5" s="115">
        <f>(VLOOKUP($A5,'Occupancy Raw Data'!$B$8:$BE$45,'Occupancy Raw Data'!H$3,FALSE))/100</f>
        <v>0.34072516882778603</v>
      </c>
      <c r="D5" s="115">
        <f>(VLOOKUP($A5,'Occupancy Raw Data'!$B$8:$BE$45,'Occupancy Raw Data'!I$3,FALSE))/100</f>
        <v>0.345766747902442</v>
      </c>
      <c r="E5" s="115">
        <f>(VLOOKUP($A5,'Occupancy Raw Data'!$B$8:$BE$45,'Occupancy Raw Data'!J$3,FALSE))/100</f>
        <v>0.368363936276424</v>
      </c>
      <c r="F5" s="115">
        <f>(VLOOKUP($A5,'Occupancy Raw Data'!$B$8:$BE$45,'Occupancy Raw Data'!K$3,FALSE))/100</f>
        <v>0.45649545141666503</v>
      </c>
      <c r="G5" s="116">
        <f>(VLOOKUP($A5,'Occupancy Raw Data'!$B$8:$BE$45,'Occupancy Raw Data'!L$3,FALSE))/100</f>
        <v>0.37672067915589202</v>
      </c>
      <c r="H5" s="119">
        <f>(VLOOKUP($A5,'Occupancy Raw Data'!$B$8:$BE$45,'Occupancy Raw Data'!N$3,FALSE))/100</f>
        <v>0.52930999200044604</v>
      </c>
      <c r="I5" s="119">
        <f>(VLOOKUP($A5,'Occupancy Raw Data'!$B$8:$BE$45,'Occupancy Raw Data'!O$3,FALSE))/100</f>
        <v>0.53146180988347902</v>
      </c>
      <c r="J5" s="116">
        <f>(VLOOKUP($A5,'Occupancy Raw Data'!$B$8:$BE$45,'Occupancy Raw Data'!P$3,FALSE))/100</f>
        <v>0.53038590094196203</v>
      </c>
      <c r="K5" s="117">
        <f>(VLOOKUP($A5,'Occupancy Raw Data'!$B$8:$BE$45,'Occupancy Raw Data'!R$3,FALSE))/100</f>
        <v>0.42062502823762599</v>
      </c>
      <c r="M5" s="129">
        <f>(VLOOKUP($A5,'Occupancy Raw Data'!$B$8:$BE$45,'Occupancy Raw Data'!T$3,FALSE))/100</f>
        <v>3.4985485172856497E-2</v>
      </c>
      <c r="N5" s="119">
        <f>(VLOOKUP($A5,'Occupancy Raw Data'!$B$8:$BE$45,'Occupancy Raw Data'!U$3,FALSE))/100</f>
        <v>-4.0676065691617802E-2</v>
      </c>
      <c r="O5" s="119">
        <f>(VLOOKUP($A5,'Occupancy Raw Data'!$B$8:$BE$45,'Occupancy Raw Data'!V$3,FALSE))/100</f>
        <v>-0.169852201926082</v>
      </c>
      <c r="P5" s="119">
        <f>(VLOOKUP($A5,'Occupancy Raw Data'!$B$8:$BE$45,'Occupancy Raw Data'!W$3,FALSE))/100</f>
        <v>-0.20501112130163901</v>
      </c>
      <c r="Q5" s="119">
        <f>(VLOOKUP($A5,'Occupancy Raw Data'!$B$8:$BE$45,'Occupancy Raw Data'!X$3,FALSE))/100</f>
        <v>-4.86820244127249E-2</v>
      </c>
      <c r="R5" s="130">
        <f>(VLOOKUP($A5,'Occupancy Raw Data'!$B$8:$BE$45,'Occupancy Raw Data'!Y$3,FALSE))/100</f>
        <v>-9.2049642022068598E-2</v>
      </c>
      <c r="S5" s="119">
        <f>(VLOOKUP($A5,'Occupancy Raw Data'!$B$8:$BE$45,'Occupancy Raw Data'!AA$3,FALSE))/100</f>
        <v>9.87607339320134E-2</v>
      </c>
      <c r="T5" s="119">
        <f>(VLOOKUP($A5,'Occupancy Raw Data'!$B$8:$BE$45,'Occupancy Raw Data'!AB$3,FALSE))/100</f>
        <v>0.133157508835372</v>
      </c>
      <c r="U5" s="130">
        <f>(VLOOKUP($A5,'Occupancy Raw Data'!$B$8:$BE$45,'Occupancy Raw Data'!AC$3,FALSE))/100</f>
        <v>0.115728952191591</v>
      </c>
      <c r="V5" s="131">
        <f>(VLOOKUP($A5,'Occupancy Raw Data'!$B$8:$BE$45,'Occupancy Raw Data'!AE$3,FALSE))/100</f>
        <v>-2.6752493510947398E-2</v>
      </c>
      <c r="X5" s="49">
        <f>VLOOKUP($A5,'ADR Raw Data'!$B$6:$BE$43,'ADR Raw Data'!G$1,FALSE)</f>
        <v>99.959468363624197</v>
      </c>
      <c r="Y5" s="50">
        <f>VLOOKUP($A5,'ADR Raw Data'!$B$6:$BE$43,'ADR Raw Data'!H$1,FALSE)</f>
        <v>100.28203601783601</v>
      </c>
      <c r="Z5" s="50">
        <f>VLOOKUP($A5,'ADR Raw Data'!$B$6:$BE$43,'ADR Raw Data'!I$1,FALSE)</f>
        <v>103.22176761540899</v>
      </c>
      <c r="AA5" s="50">
        <f>VLOOKUP($A5,'ADR Raw Data'!$B$6:$BE$43,'ADR Raw Data'!J$1,FALSE)</f>
        <v>102.700096530419</v>
      </c>
      <c r="AB5" s="50">
        <f>VLOOKUP($A5,'ADR Raw Data'!$B$6:$BE$43,'ADR Raw Data'!K$1,FALSE)</f>
        <v>105.653762311516</v>
      </c>
      <c r="AC5" s="51">
        <f>VLOOKUP($A5,'ADR Raw Data'!$B$6:$BE$43,'ADR Raw Data'!L$1,FALSE)</f>
        <v>102.53265834507501</v>
      </c>
      <c r="AD5" s="50">
        <f>VLOOKUP($A5,'ADR Raw Data'!$B$6:$BE$43,'ADR Raw Data'!N$1,FALSE)</f>
        <v>115.56021365809001</v>
      </c>
      <c r="AE5" s="50">
        <f>VLOOKUP($A5,'ADR Raw Data'!$B$6:$BE$43,'ADR Raw Data'!O$1,FALSE)</f>
        <v>115.080180704292</v>
      </c>
      <c r="AF5" s="51">
        <f>VLOOKUP($A5,'ADR Raw Data'!$B$6:$BE$43,'ADR Raw Data'!P$1,FALSE)</f>
        <v>115.319710298201</v>
      </c>
      <c r="AG5" s="52">
        <f>VLOOKUP($A5,'ADR Raw Data'!$B$6:$BE$43,'ADR Raw Data'!R$1,FALSE)</f>
        <v>107.139457149747</v>
      </c>
      <c r="AI5" s="129">
        <f>(VLOOKUP($A5,'ADR Raw Data'!$B$6:$BE$43,'ADR Raw Data'!T$1,FALSE))/100</f>
        <v>-6.4018435958528999E-3</v>
      </c>
      <c r="AJ5" s="119">
        <f>(VLOOKUP($A5,'ADR Raw Data'!$B$6:$BE$43,'ADR Raw Data'!U$1,FALSE))/100</f>
        <v>-6.1644366364494198E-3</v>
      </c>
      <c r="AK5" s="119">
        <f>(VLOOKUP($A5,'ADR Raw Data'!$B$6:$BE$43,'ADR Raw Data'!V$1,FALSE))/100</f>
        <v>1.2115185699171799E-2</v>
      </c>
      <c r="AL5" s="119">
        <f>(VLOOKUP($A5,'ADR Raw Data'!$B$6:$BE$43,'ADR Raw Data'!W$1,FALSE))/100</f>
        <v>-3.5899211867741601E-2</v>
      </c>
      <c r="AM5" s="119">
        <f>(VLOOKUP($A5,'ADR Raw Data'!$B$6:$BE$43,'ADR Raw Data'!X$1,FALSE))/100</f>
        <v>-1.54063589938312E-2</v>
      </c>
      <c r="AN5" s="130">
        <f>(VLOOKUP($A5,'ADR Raw Data'!$B$6:$BE$43,'ADR Raw Data'!Y$1,FALSE))/100</f>
        <v>-1.2261851123970499E-2</v>
      </c>
      <c r="AO5" s="119">
        <f>(VLOOKUP($A5,'ADR Raw Data'!$B$6:$BE$43,'ADR Raw Data'!AA$1,FALSE))/100</f>
        <v>3.2056648244653901E-2</v>
      </c>
      <c r="AP5" s="119">
        <f>(VLOOKUP($A5,'ADR Raw Data'!$B$6:$BE$43,'ADR Raw Data'!AB$1,FALSE))/100</f>
        <v>1.8974034520256901E-2</v>
      </c>
      <c r="AQ5" s="130">
        <f>(VLOOKUP($A5,'ADR Raw Data'!$B$6:$BE$43,'ADR Raw Data'!AC$1,FALSE))/100</f>
        <v>2.5541882377846502E-2</v>
      </c>
      <c r="AR5" s="131">
        <f>(VLOOKUP($A5,'ADR Raw Data'!$B$6:$BE$43,'ADR Raw Data'!AE$1,FALSE))/100</f>
        <v>5.8022500580404103E-3</v>
      </c>
      <c r="AS5" s="40"/>
      <c r="AT5" s="49">
        <f>VLOOKUP($A5,'RevPAR Raw Data'!$B$6:$BE$43,'RevPAR Raw Data'!G$1,FALSE)</f>
        <v>37.210121149207097</v>
      </c>
      <c r="AU5" s="50">
        <f>VLOOKUP($A5,'RevPAR Raw Data'!$B$6:$BE$43,'RevPAR Raw Data'!H$1,FALSE)</f>
        <v>34.168613652571302</v>
      </c>
      <c r="AV5" s="50">
        <f>VLOOKUP($A5,'RevPAR Raw Data'!$B$6:$BE$43,'RevPAR Raw Data'!I$1,FALSE)</f>
        <v>35.690654901121697</v>
      </c>
      <c r="AW5" s="50">
        <f>VLOOKUP($A5,'RevPAR Raw Data'!$B$6:$BE$43,'RevPAR Raw Data'!J$1,FALSE)</f>
        <v>37.831011813914202</v>
      </c>
      <c r="AX5" s="50">
        <f>VLOOKUP($A5,'RevPAR Raw Data'!$B$6:$BE$43,'RevPAR Raw Data'!K$1,FALSE)</f>
        <v>48.230461920264901</v>
      </c>
      <c r="AY5" s="51">
        <f>VLOOKUP($A5,'RevPAR Raw Data'!$B$6:$BE$43,'RevPAR Raw Data'!L$1,FALSE)</f>
        <v>38.626172687415803</v>
      </c>
      <c r="AZ5" s="50">
        <f>VLOOKUP($A5,'RevPAR Raw Data'!$B$6:$BE$43,'RevPAR Raw Data'!N$1,FALSE)</f>
        <v>61.167175766933902</v>
      </c>
      <c r="BA5" s="50">
        <f>VLOOKUP($A5,'RevPAR Raw Data'!$B$6:$BE$43,'RevPAR Raw Data'!O$1,FALSE)</f>
        <v>61.160721118821201</v>
      </c>
      <c r="BB5" s="51">
        <f>VLOOKUP($A5,'RevPAR Raw Data'!$B$6:$BE$43,'RevPAR Raw Data'!P$1,FALSE)</f>
        <v>61.163948442877597</v>
      </c>
      <c r="BC5" s="52">
        <f>VLOOKUP($A5,'RevPAR Raw Data'!$B$6:$BE$43,'RevPAR Raw Data'!R$1,FALSE)</f>
        <v>45.0655371889763</v>
      </c>
      <c r="BE5" s="129">
        <f>(VLOOKUP($A5,'RevPAR Raw Data'!$B$6:$BE$43,'RevPAR Raw Data'!T$1,FALSE))/100</f>
        <v>2.8359669972801899E-2</v>
      </c>
      <c r="BF5" s="119">
        <f>(VLOOKUP($A5,'RevPAR Raw Data'!$B$6:$BE$43,'RevPAR Raw Data'!U$1,FALSE))/100</f>
        <v>-4.6589757298491102E-2</v>
      </c>
      <c r="BG5" s="119">
        <f>(VLOOKUP($A5,'RevPAR Raw Data'!$B$6:$BE$43,'RevPAR Raw Data'!V$1,FALSE))/100</f>
        <v>-0.159794807194657</v>
      </c>
      <c r="BH5" s="119">
        <f>(VLOOKUP($A5,'RevPAR Raw Data'!$B$6:$BE$43,'RevPAR Raw Data'!W$1,FALSE))/100</f>
        <v>-0.23355059549053001</v>
      </c>
      <c r="BI5" s="119">
        <f>(VLOOKUP($A5,'RevPAR Raw Data'!$B$6:$BE$43,'RevPAR Raw Data'!X$1,FALSE))/100</f>
        <v>-6.3338370661907201E-2</v>
      </c>
      <c r="BJ5" s="130">
        <f>(VLOOKUP($A5,'RevPAR Raw Data'!$B$6:$BE$43,'RevPAR Raw Data'!Y$1,FALSE))/100</f>
        <v>-0.10318279413954899</v>
      </c>
      <c r="BK5" s="119">
        <f>(VLOOKUP($A5,'RevPAR Raw Data'!$B$6:$BE$43,'RevPAR Raw Data'!AA$1,FALSE))/100</f>
        <v>0.133983320284709</v>
      </c>
      <c r="BL5" s="119">
        <f>(VLOOKUP($A5,'RevPAR Raw Data'!$B$6:$BE$43,'RevPAR Raw Data'!AB$1,FALSE))/100</f>
        <v>0.15465807852490301</v>
      </c>
      <c r="BM5" s="130">
        <f>(VLOOKUP($A5,'RevPAR Raw Data'!$B$6:$BE$43,'RevPAR Raw Data'!AC$1,FALSE))/100</f>
        <v>0.14422676985402599</v>
      </c>
      <c r="BN5" s="131">
        <f>(VLOOKUP($A5,'RevPAR Raw Data'!$B$6:$BE$43,'RevPAR Raw Data'!AE$1,FALSE))/100</f>
        <v>-2.1105468109933599E-2</v>
      </c>
    </row>
    <row r="6" spans="1:66" x14ac:dyDescent="0.4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45">
      <c r="A8" s="59" t="s">
        <v>116</v>
      </c>
      <c r="B8" s="129">
        <f>(VLOOKUP($A8,'Occupancy Raw Data'!$B$8:$BE$51,'Occupancy Raw Data'!G$3,FALSE))/100</f>
        <v>0.41853932584269599</v>
      </c>
      <c r="C8" s="119">
        <f>(VLOOKUP($A8,'Occupancy Raw Data'!$B$8:$BE$51,'Occupancy Raw Data'!H$3,FALSE))/100</f>
        <v>0.37421972534331999</v>
      </c>
      <c r="D8" s="119">
        <f>(VLOOKUP($A8,'Occupancy Raw Data'!$B$8:$BE$51,'Occupancy Raw Data'!I$3,FALSE))/100</f>
        <v>0.39076154806491803</v>
      </c>
      <c r="E8" s="119">
        <f>(VLOOKUP($A8,'Occupancy Raw Data'!$B$8:$BE$51,'Occupancy Raw Data'!J$3,FALSE))/100</f>
        <v>0.40387016229712797</v>
      </c>
      <c r="F8" s="119">
        <f>(VLOOKUP($A8,'Occupancy Raw Data'!$B$8:$BE$51,'Occupancy Raw Data'!K$3,FALSE))/100</f>
        <v>0.48283395755305797</v>
      </c>
      <c r="G8" s="130">
        <f>(VLOOKUP($A8,'Occupancy Raw Data'!$B$8:$BE$51,'Occupancy Raw Data'!L$3,FALSE))/100</f>
        <v>0.414044943820224</v>
      </c>
      <c r="H8" s="119">
        <f>(VLOOKUP($A8,'Occupancy Raw Data'!$B$8:$BE$51,'Occupancy Raw Data'!N$3,FALSE))/100</f>
        <v>0.62109862671660399</v>
      </c>
      <c r="I8" s="119">
        <f>(VLOOKUP($A8,'Occupancy Raw Data'!$B$8:$BE$51,'Occupancy Raw Data'!O$3,FALSE))/100</f>
        <v>0.65574282147315799</v>
      </c>
      <c r="J8" s="130">
        <f>(VLOOKUP($A8,'Occupancy Raw Data'!$B$8:$BE$51,'Occupancy Raw Data'!P$3,FALSE))/100</f>
        <v>0.63842072409488093</v>
      </c>
      <c r="K8" s="131">
        <f>(VLOOKUP($A8,'Occupancy Raw Data'!$B$8:$BE$51,'Occupancy Raw Data'!R$3,FALSE))/100</f>
        <v>0.478152309612983</v>
      </c>
      <c r="M8" s="129">
        <f>(VLOOKUP($A8,'Occupancy Raw Data'!$B$8:$BE$51,'Occupancy Raw Data'!T$3,FALSE))/100</f>
        <v>3.3924441017733196E-2</v>
      </c>
      <c r="N8" s="119">
        <f>(VLOOKUP($A8,'Occupancy Raw Data'!$B$8:$BE$51,'Occupancy Raw Data'!U$3,FALSE))/100</f>
        <v>-2.4958402662229599E-3</v>
      </c>
      <c r="O8" s="119">
        <f>(VLOOKUP($A8,'Occupancy Raw Data'!$B$8:$BE$51,'Occupancy Raw Data'!V$3,FALSE))/100</f>
        <v>-0.12508735150244499</v>
      </c>
      <c r="P8" s="119">
        <f>(VLOOKUP($A8,'Occupancy Raw Data'!$B$8:$BE$51,'Occupancy Raw Data'!W$3,FALSE))/100</f>
        <v>-0.22468544038346303</v>
      </c>
      <c r="Q8" s="119">
        <f>(VLOOKUP($A8,'Occupancy Raw Data'!$B$8:$BE$51,'Occupancy Raw Data'!X$3,FALSE))/100</f>
        <v>-0.12202043132803601</v>
      </c>
      <c r="R8" s="130">
        <f>(VLOOKUP($A8,'Occupancy Raw Data'!$B$8:$BE$51,'Occupancy Raw Data'!Y$3,FALSE))/100</f>
        <v>-9.88996060317891E-2</v>
      </c>
      <c r="S8" s="119">
        <f>(VLOOKUP($A8,'Occupancy Raw Data'!$B$8:$BE$51,'Occupancy Raw Data'!AA$3,FALSE))/100</f>
        <v>0.15028901734104</v>
      </c>
      <c r="T8" s="119">
        <f>(VLOOKUP($A8,'Occupancy Raw Data'!$B$8:$BE$51,'Occupancy Raw Data'!AB$3,FALSE))/100</f>
        <v>0.19783352337514198</v>
      </c>
      <c r="U8" s="130">
        <f>(VLOOKUP($A8,'Occupancy Raw Data'!$B$8:$BE$51,'Occupancy Raw Data'!AC$3,FALSE))/100</f>
        <v>0.17422502870264001</v>
      </c>
      <c r="V8" s="131">
        <f>(VLOOKUP($A8,'Occupancy Raw Data'!$B$8:$BE$51,'Occupancy Raw Data'!AE$3,FALSE))/100</f>
        <v>-1.11572153065928E-2</v>
      </c>
      <c r="X8" s="49">
        <f>VLOOKUP($A8,'ADR Raw Data'!$B$6:$BE$49,'ADR Raw Data'!G$1,FALSE)</f>
        <v>289.03115585384</v>
      </c>
      <c r="Y8" s="50">
        <f>VLOOKUP($A8,'ADR Raw Data'!$B$6:$BE$49,'ADR Raw Data'!H$1,FALSE)</f>
        <v>303.72253544620497</v>
      </c>
      <c r="Z8" s="50">
        <f>VLOOKUP($A8,'ADR Raw Data'!$B$6:$BE$49,'ADR Raw Data'!I$1,FALSE)</f>
        <v>348.91996006389701</v>
      </c>
      <c r="AA8" s="50">
        <f>VLOOKUP($A8,'ADR Raw Data'!$B$6:$BE$49,'ADR Raw Data'!J$1,FALSE)</f>
        <v>327.285556414219</v>
      </c>
      <c r="AB8" s="50">
        <f>VLOOKUP($A8,'ADR Raw Data'!$B$6:$BE$49,'ADR Raw Data'!K$1,FALSE)</f>
        <v>313.98394957983101</v>
      </c>
      <c r="AC8" s="51">
        <f>VLOOKUP($A8,'ADR Raw Data'!$B$6:$BE$49,'ADR Raw Data'!L$1,FALSE)</f>
        <v>316.27356701341699</v>
      </c>
      <c r="AD8" s="50">
        <f>VLOOKUP($A8,'ADR Raw Data'!$B$6:$BE$49,'ADR Raw Data'!N$1,FALSE)</f>
        <v>340.23420603015001</v>
      </c>
      <c r="AE8" s="50">
        <f>VLOOKUP($A8,'ADR Raw Data'!$B$6:$BE$49,'ADR Raw Data'!O$1,FALSE)</f>
        <v>324.00299381246998</v>
      </c>
      <c r="AF8" s="51">
        <f>VLOOKUP($A8,'ADR Raw Data'!$B$6:$BE$49,'ADR Raw Data'!P$1,FALSE)</f>
        <v>331.898401368858</v>
      </c>
      <c r="AG8" s="52">
        <f>VLOOKUP($A8,'ADR Raw Data'!$B$6:$BE$49,'ADR Raw Data'!R$1,FALSE)</f>
        <v>322.234141178664</v>
      </c>
      <c r="AI8" s="129">
        <f>(VLOOKUP($A8,'ADR Raw Data'!$B$6:$BE$49,'ADR Raw Data'!T$1,FALSE))/100</f>
        <v>-9.0941497263158991E-2</v>
      </c>
      <c r="AJ8" s="119">
        <f>(VLOOKUP($A8,'ADR Raw Data'!$B$6:$BE$49,'ADR Raw Data'!U$1,FALSE))/100</f>
        <v>-9.3692081564032303E-2</v>
      </c>
      <c r="AK8" s="119">
        <f>(VLOOKUP($A8,'ADR Raw Data'!$B$6:$BE$49,'ADR Raw Data'!V$1,FALSE))/100</f>
        <v>0.16418016556773701</v>
      </c>
      <c r="AL8" s="119">
        <f>(VLOOKUP($A8,'ADR Raw Data'!$B$6:$BE$49,'ADR Raw Data'!W$1,FALSE))/100</f>
        <v>3.6958697305490999E-2</v>
      </c>
      <c r="AM8" s="119">
        <f>(VLOOKUP($A8,'ADR Raw Data'!$B$6:$BE$49,'ADR Raw Data'!X$1,FALSE))/100</f>
        <v>-2.4675450915336797E-3</v>
      </c>
      <c r="AN8" s="130">
        <f>(VLOOKUP($A8,'ADR Raw Data'!$B$6:$BE$49,'ADR Raw Data'!Y$1,FALSE))/100</f>
        <v>1.1313021923668699E-3</v>
      </c>
      <c r="AO8" s="119">
        <f>(VLOOKUP($A8,'ADR Raw Data'!$B$6:$BE$49,'ADR Raw Data'!AA$1,FALSE))/100</f>
        <v>-9.68260365620284E-3</v>
      </c>
      <c r="AP8" s="119">
        <f>(VLOOKUP($A8,'ADR Raw Data'!$B$6:$BE$49,'ADR Raw Data'!AB$1,FALSE))/100</f>
        <v>-8.2176023349156607E-2</v>
      </c>
      <c r="AQ8" s="130">
        <f>(VLOOKUP($A8,'ADR Raw Data'!$B$6:$BE$49,'ADR Raw Data'!AC$1,FALSE))/100</f>
        <v>-4.7142417511311895E-2</v>
      </c>
      <c r="AR8" s="131">
        <f>(VLOOKUP($A8,'ADR Raw Data'!$B$6:$BE$49,'ADR Raw Data'!AE$1,FALSE))/100</f>
        <v>-1.2538298870625899E-2</v>
      </c>
      <c r="AS8" s="40"/>
      <c r="AT8" s="49">
        <f>VLOOKUP($A8,'RevPAR Raw Data'!$B$6:$BE$49,'RevPAR Raw Data'!G$1,FALSE)</f>
        <v>120.970905118601</v>
      </c>
      <c r="AU8" s="50">
        <f>VLOOKUP($A8,'RevPAR Raw Data'!$B$6:$BE$49,'RevPAR Raw Data'!H$1,FALSE)</f>
        <v>113.658963795255</v>
      </c>
      <c r="AV8" s="50">
        <f>VLOOKUP($A8,'RevPAR Raw Data'!$B$6:$BE$49,'RevPAR Raw Data'!I$1,FALSE)</f>
        <v>136.34450374531801</v>
      </c>
      <c r="AW8" s="50">
        <f>VLOOKUP($A8,'RevPAR Raw Data'!$B$6:$BE$49,'RevPAR Raw Data'!J$1,FALSE)</f>
        <v>132.18087078651601</v>
      </c>
      <c r="AX8" s="50">
        <f>VLOOKUP($A8,'RevPAR Raw Data'!$B$6:$BE$49,'RevPAR Raw Data'!K$1,FALSE)</f>
        <v>151.60211298377001</v>
      </c>
      <c r="AY8" s="51">
        <f>VLOOKUP($A8,'RevPAR Raw Data'!$B$6:$BE$49,'RevPAR Raw Data'!L$1,FALSE)</f>
        <v>130.95147128589201</v>
      </c>
      <c r="AZ8" s="50">
        <f>VLOOKUP($A8,'RevPAR Raw Data'!$B$6:$BE$49,'RevPAR Raw Data'!N$1,FALSE)</f>
        <v>211.31899812734</v>
      </c>
      <c r="BA8" s="50">
        <f>VLOOKUP($A8,'RevPAR Raw Data'!$B$6:$BE$49,'RevPAR Raw Data'!O$1,FALSE)</f>
        <v>212.46263732833901</v>
      </c>
      <c r="BB8" s="51">
        <f>VLOOKUP($A8,'RevPAR Raw Data'!$B$6:$BE$49,'RevPAR Raw Data'!P$1,FALSE)</f>
        <v>211.89081772783999</v>
      </c>
      <c r="BC8" s="52">
        <f>VLOOKUP($A8,'RevPAR Raw Data'!$B$6:$BE$49,'RevPAR Raw Data'!R$1,FALSE)</f>
        <v>154.07699884073401</v>
      </c>
      <c r="BE8" s="129">
        <f>(VLOOKUP($A8,'RevPAR Raw Data'!$B$6:$BE$49,'RevPAR Raw Data'!T$1,FALSE))/100</f>
        <v>-6.0102195705394094E-2</v>
      </c>
      <c r="BF8" s="119">
        <f>(VLOOKUP($A8,'RevPAR Raw Data'!$B$6:$BE$49,'RevPAR Raw Data'!U$1,FALSE))/100</f>
        <v>-9.5954081360461491E-2</v>
      </c>
      <c r="BG8" s="119">
        <f>(VLOOKUP($A8,'RevPAR Raw Data'!$B$6:$BE$49,'RevPAR Raw Data'!V$1,FALSE))/100</f>
        <v>1.8555951985190298E-2</v>
      </c>
      <c r="BH8" s="119">
        <f>(VLOOKUP($A8,'RevPAR Raw Data'!$B$6:$BE$49,'RevPAR Raw Data'!W$1,FALSE))/100</f>
        <v>-0.19603082425805499</v>
      </c>
      <c r="BI8" s="119">
        <f>(VLOOKUP($A8,'RevPAR Raw Data'!$B$6:$BE$49,'RevPAR Raw Data'!X$1,FALSE))/100</f>
        <v>-0.124186885503179</v>
      </c>
      <c r="BJ8" s="130">
        <f>(VLOOKUP($A8,'RevPAR Raw Data'!$B$6:$BE$49,'RevPAR Raw Data'!Y$1,FALSE))/100</f>
        <v>-9.7880189180550192E-2</v>
      </c>
      <c r="BK8" s="119">
        <f>(VLOOKUP($A8,'RevPAR Raw Data'!$B$6:$BE$49,'RevPAR Raw Data'!AA$1,FALSE))/100</f>
        <v>0.13915122469604399</v>
      </c>
      <c r="BL8" s="119">
        <f>(VLOOKUP($A8,'RevPAR Raw Data'!$B$6:$BE$49,'RevPAR Raw Data'!AB$1,FALSE))/100</f>
        <v>9.9400327789864212E-2</v>
      </c>
      <c r="BM8" s="130">
        <f>(VLOOKUP($A8,'RevPAR Raw Data'!$B$6:$BE$49,'RevPAR Raw Data'!AC$1,FALSE))/100</f>
        <v>0.11886922214730801</v>
      </c>
      <c r="BN8" s="131">
        <f>(VLOOKUP($A8,'RevPAR Raw Data'!$B$6:$BE$49,'RevPAR Raw Data'!AE$1,FALSE))/100</f>
        <v>-2.3555621677140801E-2</v>
      </c>
    </row>
    <row r="9" spans="1:66" x14ac:dyDescent="0.45">
      <c r="A9" s="59" t="s">
        <v>117</v>
      </c>
      <c r="B9" s="129">
        <f>(VLOOKUP($A9,'Occupancy Raw Data'!$B$8:$BE$51,'Occupancy Raw Data'!G$3,FALSE))/100</f>
        <v>0.33853615841873003</v>
      </c>
      <c r="C9" s="119">
        <f>(VLOOKUP($A9,'Occupancy Raw Data'!$B$8:$BE$51,'Occupancy Raw Data'!H$3,FALSE))/100</f>
        <v>0.31096604791947702</v>
      </c>
      <c r="D9" s="119">
        <f>(VLOOKUP($A9,'Occupancy Raw Data'!$B$8:$BE$51,'Occupancy Raw Data'!I$3,FALSE))/100</f>
        <v>0.32679333357645601</v>
      </c>
      <c r="E9" s="119">
        <f>(VLOOKUP($A9,'Occupancy Raw Data'!$B$8:$BE$51,'Occupancy Raw Data'!J$3,FALSE))/100</f>
        <v>0.347069764049451</v>
      </c>
      <c r="F9" s="119">
        <f>(VLOOKUP($A9,'Occupancy Raw Data'!$B$8:$BE$51,'Occupancy Raw Data'!K$3,FALSE))/100</f>
        <v>0.41821961270558999</v>
      </c>
      <c r="G9" s="130">
        <f>(VLOOKUP($A9,'Occupancy Raw Data'!$B$8:$BE$51,'Occupancy Raw Data'!L$3,FALSE))/100</f>
        <v>0.34831698333394101</v>
      </c>
      <c r="H9" s="119">
        <f>(VLOOKUP($A9,'Occupancy Raw Data'!$B$8:$BE$51,'Occupancy Raw Data'!N$3,FALSE))/100</f>
        <v>0.52631195069472303</v>
      </c>
      <c r="I9" s="119">
        <f>(VLOOKUP($A9,'Occupancy Raw Data'!$B$8:$BE$51,'Occupancy Raw Data'!O$3,FALSE))/100</f>
        <v>0.56059224681813202</v>
      </c>
      <c r="J9" s="130">
        <f>(VLOOKUP($A9,'Occupancy Raw Data'!$B$8:$BE$51,'Occupancy Raw Data'!P$3,FALSE))/100</f>
        <v>0.54345209875642697</v>
      </c>
      <c r="K9" s="131">
        <f>(VLOOKUP($A9,'Occupancy Raw Data'!$B$8:$BE$51,'Occupancy Raw Data'!R$3,FALSE))/100</f>
        <v>0.40406987345465095</v>
      </c>
      <c r="M9" s="129">
        <f>(VLOOKUP($A9,'Occupancy Raw Data'!$B$8:$BE$51,'Occupancy Raw Data'!T$3,FALSE))/100</f>
        <v>-1.1966940892912099E-2</v>
      </c>
      <c r="N9" s="119">
        <f>(VLOOKUP($A9,'Occupancy Raw Data'!$B$8:$BE$51,'Occupancy Raw Data'!U$3,FALSE))/100</f>
        <v>-5.9769737106281105E-2</v>
      </c>
      <c r="O9" s="119">
        <f>(VLOOKUP($A9,'Occupancy Raw Data'!$B$8:$BE$51,'Occupancy Raw Data'!V$3,FALSE))/100</f>
        <v>-0.123985983878515</v>
      </c>
      <c r="P9" s="119">
        <f>(VLOOKUP($A9,'Occupancy Raw Data'!$B$8:$BE$51,'Occupancy Raw Data'!W$3,FALSE))/100</f>
        <v>-0.192900933076846</v>
      </c>
      <c r="Q9" s="119">
        <f>(VLOOKUP($A9,'Occupancy Raw Data'!$B$8:$BE$51,'Occupancy Raw Data'!X$3,FALSE))/100</f>
        <v>-9.8544005137322296E-2</v>
      </c>
      <c r="R9" s="130">
        <f>(VLOOKUP($A9,'Occupancy Raw Data'!$B$8:$BE$51,'Occupancy Raw Data'!Y$3,FALSE))/100</f>
        <v>-0.102449477892762</v>
      </c>
      <c r="S9" s="119">
        <f>(VLOOKUP($A9,'Occupancy Raw Data'!$B$8:$BE$51,'Occupancy Raw Data'!AA$3,FALSE))/100</f>
        <v>5.9144510479747003E-2</v>
      </c>
      <c r="T9" s="119">
        <f>(VLOOKUP($A9,'Occupancy Raw Data'!$B$8:$BE$51,'Occupancy Raw Data'!AB$3,FALSE))/100</f>
        <v>0.119722224398029</v>
      </c>
      <c r="U9" s="130">
        <f>(VLOOKUP($A9,'Occupancy Raw Data'!$B$8:$BE$51,'Occupancy Raw Data'!AC$3,FALSE))/100</f>
        <v>8.9546656101960997E-2</v>
      </c>
      <c r="V9" s="131">
        <f>(VLOOKUP($A9,'Occupancy Raw Data'!$B$8:$BE$51,'Occupancy Raw Data'!AE$3,FALSE))/100</f>
        <v>-3.7257597800269E-2</v>
      </c>
      <c r="X9" s="49">
        <f>VLOOKUP($A9,'ADR Raw Data'!$B$6:$BE$49,'ADR Raw Data'!G$1,FALSE)</f>
        <v>154.63443067973699</v>
      </c>
      <c r="Y9" s="50">
        <f>VLOOKUP($A9,'ADR Raw Data'!$B$6:$BE$49,'ADR Raw Data'!H$1,FALSE)</f>
        <v>153.503134748446</v>
      </c>
      <c r="Z9" s="50">
        <f>VLOOKUP($A9,'ADR Raw Data'!$B$6:$BE$49,'ADR Raw Data'!I$1,FALSE)</f>
        <v>157.11681062381399</v>
      </c>
      <c r="AA9" s="50">
        <f>VLOOKUP($A9,'ADR Raw Data'!$B$6:$BE$49,'ADR Raw Data'!J$1,FALSE)</f>
        <v>154.59957129347401</v>
      </c>
      <c r="AB9" s="50">
        <f>VLOOKUP($A9,'ADR Raw Data'!$B$6:$BE$49,'ADR Raw Data'!K$1,FALSE)</f>
        <v>163.37634548308301</v>
      </c>
      <c r="AC9" s="51">
        <f>VLOOKUP($A9,'ADR Raw Data'!$B$6:$BE$49,'ADR Raw Data'!L$1,FALSE)</f>
        <v>156.99054443420701</v>
      </c>
      <c r="AD9" s="50">
        <f>VLOOKUP($A9,'ADR Raw Data'!$B$6:$BE$49,'ADR Raw Data'!N$1,FALSE)</f>
        <v>179.15534991685101</v>
      </c>
      <c r="AE9" s="50">
        <f>VLOOKUP($A9,'ADR Raw Data'!$B$6:$BE$49,'ADR Raw Data'!O$1,FALSE)</f>
        <v>173.72041920374701</v>
      </c>
      <c r="AF9" s="51">
        <f>VLOOKUP($A9,'ADR Raw Data'!$B$6:$BE$49,'ADR Raw Data'!P$1,FALSE)</f>
        <v>176.35217735874301</v>
      </c>
      <c r="AG9" s="52">
        <f>VLOOKUP($A9,'ADR Raw Data'!$B$6:$BE$49,'ADR Raw Data'!R$1,FALSE)</f>
        <v>164.43064381124199</v>
      </c>
      <c r="AI9" s="129">
        <f>(VLOOKUP($A9,'ADR Raw Data'!$B$6:$BE$49,'ADR Raw Data'!T$1,FALSE))/100</f>
        <v>3.6642717482022899E-2</v>
      </c>
      <c r="AJ9" s="119">
        <f>(VLOOKUP($A9,'ADR Raw Data'!$B$6:$BE$49,'ADR Raw Data'!U$1,FALSE))/100</f>
        <v>2.9338453642244501E-2</v>
      </c>
      <c r="AK9" s="119">
        <f>(VLOOKUP($A9,'ADR Raw Data'!$B$6:$BE$49,'ADR Raw Data'!V$1,FALSE))/100</f>
        <v>1.72344301458776E-2</v>
      </c>
      <c r="AL9" s="119">
        <f>(VLOOKUP($A9,'ADR Raw Data'!$B$6:$BE$49,'ADR Raw Data'!W$1,FALSE))/100</f>
        <v>-7.7512757753195494E-2</v>
      </c>
      <c r="AM9" s="119">
        <f>(VLOOKUP($A9,'ADR Raw Data'!$B$6:$BE$49,'ADR Raw Data'!X$1,FALSE))/100</f>
        <v>-2.5837560923755502E-2</v>
      </c>
      <c r="AN9" s="130">
        <f>(VLOOKUP($A9,'ADR Raw Data'!$B$6:$BE$49,'ADR Raw Data'!Y$1,FALSE))/100</f>
        <v>-1.07313280867507E-2</v>
      </c>
      <c r="AO9" s="119">
        <f>(VLOOKUP($A9,'ADR Raw Data'!$B$6:$BE$49,'ADR Raw Data'!AA$1,FALSE))/100</f>
        <v>6.6515236212488102E-2</v>
      </c>
      <c r="AP9" s="119">
        <f>(VLOOKUP($A9,'ADR Raw Data'!$B$6:$BE$49,'ADR Raw Data'!AB$1,FALSE))/100</f>
        <v>4.5636756696237998E-2</v>
      </c>
      <c r="AQ9" s="130">
        <f>(VLOOKUP($A9,'ADR Raw Data'!$B$6:$BE$49,'ADR Raw Data'!AC$1,FALSE))/100</f>
        <v>5.5642351706772203E-2</v>
      </c>
      <c r="AR9" s="131">
        <f>(VLOOKUP($A9,'ADR Raw Data'!$B$6:$BE$49,'ADR Raw Data'!AE$1,FALSE))/100</f>
        <v>1.79368440862996E-2</v>
      </c>
      <c r="AS9" s="40"/>
      <c r="AT9" s="49">
        <f>VLOOKUP($A9,'RevPAR Raw Data'!$B$6:$BE$49,'RevPAR Raw Data'!G$1,FALSE)</f>
        <v>52.349346121585597</v>
      </c>
      <c r="AU9" s="50">
        <f>VLOOKUP($A9,'RevPAR Raw Data'!$B$6:$BE$49,'RevPAR Raw Data'!H$1,FALSE)</f>
        <v>47.734263155975299</v>
      </c>
      <c r="AV9" s="50">
        <f>VLOOKUP($A9,'RevPAR Raw Data'!$B$6:$BE$49,'RevPAR Raw Data'!I$1,FALSE)</f>
        <v>51.344726304657001</v>
      </c>
      <c r="AW9" s="50">
        <f>VLOOKUP($A9,'RevPAR Raw Data'!$B$6:$BE$49,'RevPAR Raw Data'!J$1,FALSE)</f>
        <v>53.6568367309726</v>
      </c>
      <c r="AX9" s="50">
        <f>VLOOKUP($A9,'RevPAR Raw Data'!$B$6:$BE$49,'RevPAR Raw Data'!K$1,FALSE)</f>
        <v>68.327191933189795</v>
      </c>
      <c r="AY9" s="51">
        <f>VLOOKUP($A9,'RevPAR Raw Data'!$B$6:$BE$49,'RevPAR Raw Data'!L$1,FALSE)</f>
        <v>54.682472849276103</v>
      </c>
      <c r="AZ9" s="50">
        <f>VLOOKUP($A9,'RevPAR Raw Data'!$B$6:$BE$49,'RevPAR Raw Data'!N$1,FALSE)</f>
        <v>94.291601692133696</v>
      </c>
      <c r="BA9" s="50">
        <f>VLOOKUP($A9,'RevPAR Raw Data'!$B$6:$BE$49,'RevPAR Raw Data'!O$1,FALSE)</f>
        <v>97.3863201196163</v>
      </c>
      <c r="BB9" s="51">
        <f>VLOOKUP($A9,'RevPAR Raw Data'!$B$6:$BE$49,'RevPAR Raw Data'!P$1,FALSE)</f>
        <v>95.838960905874998</v>
      </c>
      <c r="BC9" s="52">
        <f>VLOOKUP($A9,'RevPAR Raw Data'!$B$6:$BE$49,'RevPAR Raw Data'!R$1,FALSE)</f>
        <v>66.441469436875806</v>
      </c>
      <c r="BE9" s="129">
        <f>(VLOOKUP($A9,'RevPAR Raw Data'!$B$6:$BE$49,'RevPAR Raw Data'!T$1,FALSE))/100</f>
        <v>2.4237275354847602E-2</v>
      </c>
      <c r="BF9" s="119">
        <f>(VLOOKUP($A9,'RevPAR Raw Data'!$B$6:$BE$49,'RevPAR Raw Data'!U$1,FALSE))/100</f>
        <v>-3.2184835125338401E-2</v>
      </c>
      <c r="BG9" s="119">
        <f>(VLOOKUP($A9,'RevPAR Raw Data'!$B$6:$BE$49,'RevPAR Raw Data'!V$1,FALSE))/100</f>
        <v>-0.10888838151086</v>
      </c>
      <c r="BH9" s="119">
        <f>(VLOOKUP($A9,'RevPAR Raw Data'!$B$6:$BE$49,'RevPAR Raw Data'!W$1,FALSE))/100</f>
        <v>-0.25546140753409102</v>
      </c>
      <c r="BI9" s="119">
        <f>(VLOOKUP($A9,'RevPAR Raw Data'!$B$6:$BE$49,'RevPAR Raw Data'!X$1,FALSE))/100</f>
        <v>-0.12183542932467101</v>
      </c>
      <c r="BJ9" s="130">
        <f>(VLOOKUP($A9,'RevPAR Raw Data'!$B$6:$BE$49,'RevPAR Raw Data'!Y$1,FALSE))/100</f>
        <v>-0.11208138701992899</v>
      </c>
      <c r="BK9" s="119">
        <f>(VLOOKUP($A9,'RevPAR Raw Data'!$B$6:$BE$49,'RevPAR Raw Data'!AA$1,FALSE))/100</f>
        <v>0.12959375777746701</v>
      </c>
      <c r="BL9" s="119">
        <f>(VLOOKUP($A9,'RevPAR Raw Data'!$B$6:$BE$49,'RevPAR Raw Data'!AB$1,FALSE))/100</f>
        <v>0.17082271512025202</v>
      </c>
      <c r="BM9" s="130">
        <f>(VLOOKUP($A9,'RevPAR Raw Data'!$B$6:$BE$49,'RevPAR Raw Data'!AC$1,FALSE))/100</f>
        <v>0.150171594341724</v>
      </c>
      <c r="BN9" s="131">
        <f>(VLOOKUP($A9,'RevPAR Raw Data'!$B$6:$BE$49,'RevPAR Raw Data'!AE$1,FALSE))/100</f>
        <v>-1.99890374367429E-2</v>
      </c>
    </row>
    <row r="10" spans="1:66" x14ac:dyDescent="0.45">
      <c r="A10" s="59" t="s">
        <v>118</v>
      </c>
      <c r="B10" s="129">
        <f>(VLOOKUP($A10,'Occupancy Raw Data'!$B$8:$BE$51,'Occupancy Raw Data'!G$3,FALSE))/100</f>
        <v>0.36322856544753102</v>
      </c>
      <c r="C10" s="119">
        <f>(VLOOKUP($A10,'Occupancy Raw Data'!$B$8:$BE$51,'Occupancy Raw Data'!H$3,FALSE))/100</f>
        <v>0.33481862495888004</v>
      </c>
      <c r="D10" s="119">
        <f>(VLOOKUP($A10,'Occupancy Raw Data'!$B$8:$BE$51,'Occupancy Raw Data'!I$3,FALSE))/100</f>
        <v>0.36092586500792401</v>
      </c>
      <c r="E10" s="119">
        <f>(VLOOKUP($A10,'Occupancy Raw Data'!$B$8:$BE$51,'Occupancy Raw Data'!J$3,FALSE))/100</f>
        <v>0.38547803463022201</v>
      </c>
      <c r="F10" s="119">
        <f>(VLOOKUP($A10,'Occupancy Raw Data'!$B$8:$BE$51,'Occupancy Raw Data'!K$3,FALSE))/100</f>
        <v>0.47576183498310298</v>
      </c>
      <c r="G10" s="130">
        <f>(VLOOKUP($A10,'Occupancy Raw Data'!$B$8:$BE$51,'Occupancy Raw Data'!L$3,FALSE))/100</f>
        <v>0.38404258500553196</v>
      </c>
      <c r="H10" s="119">
        <f>(VLOOKUP($A10,'Occupancy Raw Data'!$B$8:$BE$51,'Occupancy Raw Data'!N$3,FALSE))/100</f>
        <v>0.568228714973533</v>
      </c>
      <c r="I10" s="119">
        <f>(VLOOKUP($A10,'Occupancy Raw Data'!$B$8:$BE$51,'Occupancy Raw Data'!O$3,FALSE))/100</f>
        <v>0.57513681629235303</v>
      </c>
      <c r="J10" s="130">
        <f>(VLOOKUP($A10,'Occupancy Raw Data'!$B$8:$BE$51,'Occupancy Raw Data'!P$3,FALSE))/100</f>
        <v>0.57168276563294296</v>
      </c>
      <c r="K10" s="131">
        <f>(VLOOKUP($A10,'Occupancy Raw Data'!$B$8:$BE$51,'Occupancy Raw Data'!R$3,FALSE))/100</f>
        <v>0.43765406518479205</v>
      </c>
      <c r="M10" s="129">
        <f>(VLOOKUP($A10,'Occupancy Raw Data'!$B$8:$BE$51,'Occupancy Raw Data'!T$3,FALSE))/100</f>
        <v>-2.55407875987788E-2</v>
      </c>
      <c r="N10" s="119">
        <f>(VLOOKUP($A10,'Occupancy Raw Data'!$B$8:$BE$51,'Occupancy Raw Data'!U$3,FALSE))/100</f>
        <v>-7.3587697799074994E-2</v>
      </c>
      <c r="O10" s="119">
        <f>(VLOOKUP($A10,'Occupancy Raw Data'!$B$8:$BE$51,'Occupancy Raw Data'!V$3,FALSE))/100</f>
        <v>-0.113844010037012</v>
      </c>
      <c r="P10" s="119">
        <f>(VLOOKUP($A10,'Occupancy Raw Data'!$B$8:$BE$51,'Occupancy Raw Data'!W$3,FALSE))/100</f>
        <v>-0.15543212503551601</v>
      </c>
      <c r="Q10" s="119">
        <f>(VLOOKUP($A10,'Occupancy Raw Data'!$B$8:$BE$51,'Occupancy Raw Data'!X$3,FALSE))/100</f>
        <v>3.8260843296756804E-3</v>
      </c>
      <c r="R10" s="130">
        <f>(VLOOKUP($A10,'Occupancy Raw Data'!$B$8:$BE$51,'Occupancy Raw Data'!Y$3,FALSE))/100</f>
        <v>-7.3178417098212503E-2</v>
      </c>
      <c r="S10" s="119">
        <f>(VLOOKUP($A10,'Occupancy Raw Data'!$B$8:$BE$51,'Occupancy Raw Data'!AA$3,FALSE))/100</f>
        <v>0.17624192735466199</v>
      </c>
      <c r="T10" s="119">
        <f>(VLOOKUP($A10,'Occupancy Raw Data'!$B$8:$BE$51,'Occupancy Raw Data'!AB$3,FALSE))/100</f>
        <v>0.22680854528955</v>
      </c>
      <c r="U10" s="130">
        <f>(VLOOKUP($A10,'Occupancy Raw Data'!$B$8:$BE$51,'Occupancy Raw Data'!AC$3,FALSE))/100</f>
        <v>0.20114591880972402</v>
      </c>
      <c r="V10" s="131">
        <f>(VLOOKUP($A10,'Occupancy Raw Data'!$B$8:$BE$51,'Occupancy Raw Data'!AE$3,FALSE))/100</f>
        <v>1.3181432553590899E-2</v>
      </c>
      <c r="X10" s="49">
        <f>VLOOKUP($A10,'ADR Raw Data'!$B$6:$BE$49,'ADR Raw Data'!G$1,FALSE)</f>
        <v>108.12030627367</v>
      </c>
      <c r="Y10" s="50">
        <f>VLOOKUP($A10,'ADR Raw Data'!$B$6:$BE$49,'ADR Raw Data'!H$1,FALSE)</f>
        <v>109.417684887459</v>
      </c>
      <c r="Z10" s="50">
        <f>VLOOKUP($A10,'ADR Raw Data'!$B$6:$BE$49,'ADR Raw Data'!I$1,FALSE)</f>
        <v>111.340830226199</v>
      </c>
      <c r="AA10" s="50">
        <f>VLOOKUP($A10,'ADR Raw Data'!$B$6:$BE$49,'ADR Raw Data'!J$1,FALSE)</f>
        <v>111.33931186966601</v>
      </c>
      <c r="AB10" s="50">
        <f>VLOOKUP($A10,'ADR Raw Data'!$B$6:$BE$49,'ADR Raw Data'!K$1,FALSE)</f>
        <v>113.04199195423899</v>
      </c>
      <c r="AC10" s="51">
        <f>VLOOKUP($A10,'ADR Raw Data'!$B$6:$BE$49,'ADR Raw Data'!L$1,FALSE)</f>
        <v>110.817487930228</v>
      </c>
      <c r="AD10" s="50">
        <f>VLOOKUP($A10,'ADR Raw Data'!$B$6:$BE$49,'ADR Raw Data'!N$1,FALSE)</f>
        <v>117.092748802694</v>
      </c>
      <c r="AE10" s="50">
        <f>VLOOKUP($A10,'ADR Raw Data'!$B$6:$BE$49,'ADR Raw Data'!O$1,FALSE)</f>
        <v>116.41334026622199</v>
      </c>
      <c r="AF10" s="51">
        <f>VLOOKUP($A10,'ADR Raw Data'!$B$6:$BE$49,'ADR Raw Data'!P$1,FALSE)</f>
        <v>116.75099207490901</v>
      </c>
      <c r="AG10" s="52">
        <f>VLOOKUP($A10,'ADR Raw Data'!$B$6:$BE$49,'ADR Raw Data'!R$1,FALSE)</f>
        <v>113.0319453745</v>
      </c>
      <c r="AI10" s="129">
        <f>(VLOOKUP($A10,'ADR Raw Data'!$B$6:$BE$49,'ADR Raw Data'!T$1,FALSE))/100</f>
        <v>-1.8950951175343102E-2</v>
      </c>
      <c r="AJ10" s="119">
        <f>(VLOOKUP($A10,'ADR Raw Data'!$B$6:$BE$49,'ADR Raw Data'!U$1,FALSE))/100</f>
        <v>-1.3880843079251599E-2</v>
      </c>
      <c r="AK10" s="119">
        <f>(VLOOKUP($A10,'ADR Raw Data'!$B$6:$BE$49,'ADR Raw Data'!V$1,FALSE))/100</f>
        <v>-1.75584067503027E-3</v>
      </c>
      <c r="AL10" s="119">
        <f>(VLOOKUP($A10,'ADR Raw Data'!$B$6:$BE$49,'ADR Raw Data'!W$1,FALSE))/100</f>
        <v>-1.6076776155539999E-2</v>
      </c>
      <c r="AM10" s="119">
        <f>(VLOOKUP($A10,'ADR Raw Data'!$B$6:$BE$49,'ADR Raw Data'!X$1,FALSE))/100</f>
        <v>1.5068295503533999E-3</v>
      </c>
      <c r="AN10" s="130">
        <f>(VLOOKUP($A10,'ADR Raw Data'!$B$6:$BE$49,'ADR Raw Data'!Y$1,FALSE))/100</f>
        <v>-9.3158810627633499E-3</v>
      </c>
      <c r="AO10" s="119">
        <f>(VLOOKUP($A10,'ADR Raw Data'!$B$6:$BE$49,'ADR Raw Data'!AA$1,FALSE))/100</f>
        <v>-8.88383207345338E-3</v>
      </c>
      <c r="AP10" s="119">
        <f>(VLOOKUP($A10,'ADR Raw Data'!$B$6:$BE$49,'ADR Raw Data'!AB$1,FALSE))/100</f>
        <v>-2.2916876512735499E-2</v>
      </c>
      <c r="AQ10" s="130">
        <f>(VLOOKUP($A10,'ADR Raw Data'!$B$6:$BE$49,'ADR Raw Data'!AC$1,FALSE))/100</f>
        <v>-1.5884954888117201E-2</v>
      </c>
      <c r="AR10" s="131">
        <f>(VLOOKUP($A10,'ADR Raw Data'!$B$6:$BE$49,'ADR Raw Data'!AE$1,FALSE))/100</f>
        <v>-8.4281370921120095E-3</v>
      </c>
      <c r="AS10" s="40"/>
      <c r="AT10" s="49">
        <f>VLOOKUP($A10,'RevPAR Raw Data'!$B$6:$BE$49,'RevPAR Raw Data'!G$1,FALSE)</f>
        <v>39.272383743532998</v>
      </c>
      <c r="AU10" s="50">
        <f>VLOOKUP($A10,'RevPAR Raw Data'!$B$6:$BE$49,'RevPAR Raw Data'!H$1,FALSE)</f>
        <v>36.635078800203303</v>
      </c>
      <c r="AV10" s="50">
        <f>VLOOKUP($A10,'RevPAR Raw Data'!$B$6:$BE$49,'RevPAR Raw Data'!I$1,FALSE)</f>
        <v>40.185785460091502</v>
      </c>
      <c r="AW10" s="50">
        <f>VLOOKUP($A10,'RevPAR Raw Data'!$B$6:$BE$49,'RevPAR Raw Data'!J$1,FALSE)</f>
        <v>42.918859116600302</v>
      </c>
      <c r="AX10" s="50">
        <f>VLOOKUP($A10,'RevPAR Raw Data'!$B$6:$BE$49,'RevPAR Raw Data'!K$1,FALSE)</f>
        <v>53.781065522294298</v>
      </c>
      <c r="AY10" s="51">
        <f>VLOOKUP($A10,'RevPAR Raw Data'!$B$6:$BE$49,'RevPAR Raw Data'!L$1,FALSE)</f>
        <v>42.558634528544502</v>
      </c>
      <c r="AZ10" s="50">
        <f>VLOOKUP($A10,'RevPAR Raw Data'!$B$6:$BE$49,'RevPAR Raw Data'!N$1,FALSE)</f>
        <v>66.535462184873893</v>
      </c>
      <c r="BA10" s="50">
        <f>VLOOKUP($A10,'RevPAR Raw Data'!$B$6:$BE$49,'RevPAR Raw Data'!O$1,FALSE)</f>
        <v>66.953597894673806</v>
      </c>
      <c r="BB10" s="51">
        <f>VLOOKUP($A10,'RevPAR Raw Data'!$B$6:$BE$49,'RevPAR Raw Data'!P$1,FALSE)</f>
        <v>66.744530039773906</v>
      </c>
      <c r="BC10" s="52">
        <f>VLOOKUP($A10,'RevPAR Raw Data'!$B$6:$BE$49,'RevPAR Raw Data'!R$1,FALSE)</f>
        <v>49.468890388895701</v>
      </c>
      <c r="BE10" s="129">
        <f>(VLOOKUP($A10,'RevPAR Raw Data'!$B$6:$BE$49,'RevPAR Raw Data'!T$1,FALSE))/100</f>
        <v>-4.4007716555357707E-2</v>
      </c>
      <c r="BF10" s="119">
        <f>(VLOOKUP($A10,'RevPAR Raw Data'!$B$6:$BE$49,'RevPAR Raw Data'!U$1,FALSE))/100</f>
        <v>-8.64470815926143E-2</v>
      </c>
      <c r="BG10" s="119">
        <f>(VLOOKUP($A10,'RevPAR Raw Data'!$B$6:$BE$49,'RevPAR Raw Data'!V$1,FALSE))/100</f>
        <v>-0.11539995876861101</v>
      </c>
      <c r="BH10" s="119">
        <f>(VLOOKUP($A10,'RevPAR Raw Data'!$B$6:$BE$49,'RevPAR Raw Data'!W$1,FALSE))/100</f>
        <v>-0.16901005370948</v>
      </c>
      <c r="BI10" s="119">
        <f>(VLOOKUP($A10,'RevPAR Raw Data'!$B$6:$BE$49,'RevPAR Raw Data'!X$1,FALSE))/100</f>
        <v>5.3386791369591903E-3</v>
      </c>
      <c r="BJ10" s="130">
        <f>(VLOOKUP($A10,'RevPAR Raw Data'!$B$6:$BE$49,'RevPAR Raw Data'!Y$1,FALSE))/100</f>
        <v>-8.1812576730927608E-2</v>
      </c>
      <c r="BK10" s="119">
        <f>(VLOOKUP($A10,'RevPAR Raw Data'!$B$6:$BE$49,'RevPAR Raw Data'!AA$1,FALSE))/100</f>
        <v>0.16579239159428799</v>
      </c>
      <c r="BL10" s="119">
        <f>(VLOOKUP($A10,'RevPAR Raw Data'!$B$6:$BE$49,'RevPAR Raw Data'!AB$1,FALSE))/100</f>
        <v>0.19869392535238098</v>
      </c>
      <c r="BM10" s="130">
        <f>(VLOOKUP($A10,'RevPAR Raw Data'!$B$6:$BE$49,'RevPAR Raw Data'!AC$1,FALSE))/100</f>
        <v>0.18206577007538499</v>
      </c>
      <c r="BN10" s="131">
        <f>(VLOOKUP($A10,'RevPAR Raw Data'!$B$6:$BE$49,'RevPAR Raw Data'!AE$1,FALSE))/100</f>
        <v>4.64220054084683E-3</v>
      </c>
    </row>
    <row r="11" spans="1:66" x14ac:dyDescent="0.45">
      <c r="A11" s="59" t="s">
        <v>119</v>
      </c>
      <c r="B11" s="129">
        <f>(VLOOKUP($A11,'Occupancy Raw Data'!$B$8:$BE$51,'Occupancy Raw Data'!G$3,FALSE))/100</f>
        <v>0.36362300022049604</v>
      </c>
      <c r="C11" s="119">
        <f>(VLOOKUP($A11,'Occupancy Raw Data'!$B$8:$BE$51,'Occupancy Raw Data'!H$3,FALSE))/100</f>
        <v>0.32202268662567002</v>
      </c>
      <c r="D11" s="119">
        <f>(VLOOKUP($A11,'Occupancy Raw Data'!$B$8:$BE$51,'Occupancy Raw Data'!I$3,FALSE))/100</f>
        <v>0.31800475292157598</v>
      </c>
      <c r="E11" s="119">
        <f>(VLOOKUP($A11,'Occupancy Raw Data'!$B$8:$BE$51,'Occupancy Raw Data'!J$3,FALSE))/100</f>
        <v>0.35350466717299101</v>
      </c>
      <c r="F11" s="119">
        <f>(VLOOKUP($A11,'Occupancy Raw Data'!$B$8:$BE$51,'Occupancy Raw Data'!K$3,FALSE))/100</f>
        <v>0.49594531690227101</v>
      </c>
      <c r="G11" s="130">
        <f>(VLOOKUP($A11,'Occupancy Raw Data'!$B$8:$BE$51,'Occupancy Raw Data'!L$3,FALSE))/100</f>
        <v>0.37062008476860098</v>
      </c>
      <c r="H11" s="119">
        <f>(VLOOKUP($A11,'Occupancy Raw Data'!$B$8:$BE$51,'Occupancy Raw Data'!N$3,FALSE))/100</f>
        <v>0.57071808315162698</v>
      </c>
      <c r="I11" s="119">
        <f>(VLOOKUP($A11,'Occupancy Raw Data'!$B$8:$BE$51,'Occupancy Raw Data'!O$3,FALSE))/100</f>
        <v>0.55543033539946496</v>
      </c>
      <c r="J11" s="130">
        <f>(VLOOKUP($A11,'Occupancy Raw Data'!$B$8:$BE$51,'Occupancy Raw Data'!P$3,FALSE))/100</f>
        <v>0.56307420927554608</v>
      </c>
      <c r="K11" s="131">
        <f>(VLOOKUP($A11,'Occupancy Raw Data'!$B$8:$BE$51,'Occupancy Raw Data'!R$3,FALSE))/100</f>
        <v>0.42560697748487103</v>
      </c>
      <c r="M11" s="129">
        <f>(VLOOKUP($A11,'Occupancy Raw Data'!$B$8:$BE$51,'Occupancy Raw Data'!T$3,FALSE))/100</f>
        <v>7.3793680883692897E-2</v>
      </c>
      <c r="N11" s="119">
        <f>(VLOOKUP($A11,'Occupancy Raw Data'!$B$8:$BE$51,'Occupancy Raw Data'!U$3,FALSE))/100</f>
        <v>-6.4327480840790499E-2</v>
      </c>
      <c r="O11" s="119">
        <f>(VLOOKUP($A11,'Occupancy Raw Data'!$B$8:$BE$51,'Occupancy Raw Data'!V$3,FALSE))/100</f>
        <v>-0.301700903378393</v>
      </c>
      <c r="P11" s="119">
        <f>(VLOOKUP($A11,'Occupancy Raw Data'!$B$8:$BE$51,'Occupancy Raw Data'!W$3,FALSE))/100</f>
        <v>-0.311041523806592</v>
      </c>
      <c r="Q11" s="119">
        <f>(VLOOKUP($A11,'Occupancy Raw Data'!$B$8:$BE$51,'Occupancy Raw Data'!X$3,FALSE))/100</f>
        <v>-5.1033008208926402E-2</v>
      </c>
      <c r="R11" s="130">
        <f>(VLOOKUP($A11,'Occupancy Raw Data'!$B$8:$BE$51,'Occupancy Raw Data'!Y$3,FALSE))/100</f>
        <v>-0.147572944385989</v>
      </c>
      <c r="S11" s="119">
        <f>(VLOOKUP($A11,'Occupancy Raw Data'!$B$8:$BE$51,'Occupancy Raw Data'!AA$3,FALSE))/100</f>
        <v>0.14287853913774701</v>
      </c>
      <c r="T11" s="119">
        <f>(VLOOKUP($A11,'Occupancy Raw Data'!$B$8:$BE$51,'Occupancy Raw Data'!AB$3,FALSE))/100</f>
        <v>0.17054306228288901</v>
      </c>
      <c r="U11" s="130">
        <f>(VLOOKUP($A11,'Occupancy Raw Data'!$B$8:$BE$51,'Occupancy Raw Data'!AC$3,FALSE))/100</f>
        <v>0.15635767167294501</v>
      </c>
      <c r="V11" s="131">
        <f>(VLOOKUP($A11,'Occupancy Raw Data'!$B$8:$BE$51,'Occupancy Raw Data'!AE$3,FALSE))/100</f>
        <v>-5.3541599740439899E-2</v>
      </c>
      <c r="X11" s="49">
        <f>VLOOKUP($A11,'ADR Raw Data'!$B$6:$BE$49,'ADR Raw Data'!G$1,FALSE)</f>
        <v>94.853725239186005</v>
      </c>
      <c r="Y11" s="50">
        <f>VLOOKUP($A11,'ADR Raw Data'!$B$6:$BE$49,'ADR Raw Data'!H$1,FALSE)</f>
        <v>95.283192331101603</v>
      </c>
      <c r="Z11" s="50">
        <f>VLOOKUP($A11,'ADR Raw Data'!$B$6:$BE$49,'ADR Raw Data'!I$1,FALSE)</f>
        <v>96.061740369799594</v>
      </c>
      <c r="AA11" s="50">
        <f>VLOOKUP($A11,'ADR Raw Data'!$B$6:$BE$49,'ADR Raw Data'!J$1,FALSE)</f>
        <v>96.550250190588301</v>
      </c>
      <c r="AB11" s="50">
        <f>VLOOKUP($A11,'ADR Raw Data'!$B$6:$BE$49,'ADR Raw Data'!K$1,FALSE)</f>
        <v>99.179097959788507</v>
      </c>
      <c r="AC11" s="51">
        <f>VLOOKUP($A11,'ADR Raw Data'!$B$6:$BE$49,'ADR Raw Data'!L$1,FALSE)</f>
        <v>96.616894946984303</v>
      </c>
      <c r="AD11" s="50">
        <f>VLOOKUP($A11,'ADR Raw Data'!$B$6:$BE$49,'ADR Raw Data'!N$1,FALSE)</f>
        <v>106.50077055161999</v>
      </c>
      <c r="AE11" s="50">
        <f>VLOOKUP($A11,'ADR Raw Data'!$B$6:$BE$49,'ADR Raw Data'!O$1,FALSE)</f>
        <v>105.98695469983601</v>
      </c>
      <c r="AF11" s="51">
        <f>VLOOKUP($A11,'ADR Raw Data'!$B$6:$BE$49,'ADR Raw Data'!P$1,FALSE)</f>
        <v>106.247350215376</v>
      </c>
      <c r="AG11" s="52">
        <f>VLOOKUP($A11,'ADR Raw Data'!$B$6:$BE$49,'ADR Raw Data'!R$1,FALSE)</f>
        <v>100.25718232952801</v>
      </c>
      <c r="AI11" s="129">
        <f>(VLOOKUP($A11,'ADR Raw Data'!$B$6:$BE$49,'ADR Raw Data'!T$1,FALSE))/100</f>
        <v>5.22595723152635E-3</v>
      </c>
      <c r="AJ11" s="119">
        <f>(VLOOKUP($A11,'ADR Raw Data'!$B$6:$BE$49,'ADR Raw Data'!U$1,FALSE))/100</f>
        <v>-1.7894085602461602E-3</v>
      </c>
      <c r="AK11" s="119">
        <f>(VLOOKUP($A11,'ADR Raw Data'!$B$6:$BE$49,'ADR Raw Data'!V$1,FALSE))/100</f>
        <v>-1.59616434771352E-2</v>
      </c>
      <c r="AL11" s="119">
        <f>(VLOOKUP($A11,'ADR Raw Data'!$B$6:$BE$49,'ADR Raw Data'!W$1,FALSE))/100</f>
        <v>-3.3460788744727597E-2</v>
      </c>
      <c r="AM11" s="119">
        <f>(VLOOKUP($A11,'ADR Raw Data'!$B$6:$BE$49,'ADR Raw Data'!X$1,FALSE))/100</f>
        <v>-1.08105432866496E-2</v>
      </c>
      <c r="AN11" s="130">
        <f>(VLOOKUP($A11,'ADR Raw Data'!$B$6:$BE$49,'ADR Raw Data'!Y$1,FALSE))/100</f>
        <v>-1.35210483386292E-2</v>
      </c>
      <c r="AO11" s="119">
        <f>(VLOOKUP($A11,'ADR Raw Data'!$B$6:$BE$49,'ADR Raw Data'!AA$1,FALSE))/100</f>
        <v>1.17326822687852E-2</v>
      </c>
      <c r="AP11" s="119">
        <f>(VLOOKUP($A11,'ADR Raw Data'!$B$6:$BE$49,'ADR Raw Data'!AB$1,FALSE))/100</f>
        <v>8.9330732098901796E-3</v>
      </c>
      <c r="AQ11" s="130">
        <f>(VLOOKUP($A11,'ADR Raw Data'!$B$6:$BE$49,'ADR Raw Data'!AC$1,FALSE))/100</f>
        <v>1.0340854162358099E-2</v>
      </c>
      <c r="AR11" s="131">
        <f>(VLOOKUP($A11,'ADR Raw Data'!$B$6:$BE$49,'ADR Raw Data'!AE$1,FALSE))/100</f>
        <v>8.2510264636599304E-4</v>
      </c>
      <c r="AS11" s="40"/>
      <c r="AT11" s="49">
        <f>VLOOKUP($A11,'RevPAR Raw Data'!$B$6:$BE$49,'RevPAR Raw Data'!G$1,FALSE)</f>
        <v>34.490996153563401</v>
      </c>
      <c r="AU11" s="50">
        <f>VLOOKUP($A11,'RevPAR Raw Data'!$B$6:$BE$49,'RevPAR Raw Data'!H$1,FALSE)</f>
        <v>30.683349584731801</v>
      </c>
      <c r="AV11" s="50">
        <f>VLOOKUP($A11,'RevPAR Raw Data'!$B$6:$BE$49,'RevPAR Raw Data'!I$1,FALSE)</f>
        <v>30.548090011514802</v>
      </c>
      <c r="AW11" s="50">
        <f>VLOOKUP($A11,'RevPAR Raw Data'!$B$6:$BE$49,'RevPAR Raw Data'!J$1,FALSE)</f>
        <v>34.130964059093003</v>
      </c>
      <c r="AX11" s="50">
        <f>VLOOKUP($A11,'RevPAR Raw Data'!$B$6:$BE$49,'RevPAR Raw Data'!K$1,FALSE)</f>
        <v>49.187409167748697</v>
      </c>
      <c r="AY11" s="51">
        <f>VLOOKUP($A11,'RevPAR Raw Data'!$B$6:$BE$49,'RevPAR Raw Data'!L$1,FALSE)</f>
        <v>35.8081617953303</v>
      </c>
      <c r="AZ11" s="50">
        <f>VLOOKUP($A11,'RevPAR Raw Data'!$B$6:$BE$49,'RevPAR Raw Data'!N$1,FALSE)</f>
        <v>60.781915623392202</v>
      </c>
      <c r="BA11" s="50">
        <f>VLOOKUP($A11,'RevPAR Raw Data'!$B$6:$BE$49,'RevPAR Raw Data'!O$1,FALSE)</f>
        <v>58.8683697968983</v>
      </c>
      <c r="BB11" s="51">
        <f>VLOOKUP($A11,'RevPAR Raw Data'!$B$6:$BE$49,'RevPAR Raw Data'!P$1,FALSE)</f>
        <v>59.825142710145201</v>
      </c>
      <c r="BC11" s="52">
        <f>VLOOKUP($A11,'RevPAR Raw Data'!$B$6:$BE$49,'RevPAR Raw Data'!R$1,FALSE)</f>
        <v>42.670156342420299</v>
      </c>
      <c r="BE11" s="129">
        <f>(VLOOKUP($A11,'RevPAR Raw Data'!$B$6:$BE$49,'RevPAR Raw Data'!T$1,FALSE))/100</f>
        <v>7.9405280735474398E-2</v>
      </c>
      <c r="BF11" s="119">
        <f>(VLOOKUP($A11,'RevPAR Raw Data'!$B$6:$BE$49,'RevPAR Raw Data'!U$1,FALSE))/100</f>
        <v>-6.6001781256161102E-2</v>
      </c>
      <c r="BG11" s="119">
        <f>(VLOOKUP($A11,'RevPAR Raw Data'!$B$6:$BE$49,'RevPAR Raw Data'!V$1,FALSE))/100</f>
        <v>-0.312846904599072</v>
      </c>
      <c r="BH11" s="119">
        <f>(VLOOKUP($A11,'RevPAR Raw Data'!$B$6:$BE$49,'RevPAR Raw Data'!W$1,FALSE))/100</f>
        <v>-0.33409461783238903</v>
      </c>
      <c r="BI11" s="119">
        <f>(VLOOKUP($A11,'RevPAR Raw Data'!$B$6:$BE$49,'RevPAR Raw Data'!X$1,FALSE))/100</f>
        <v>-6.12918569512855E-2</v>
      </c>
      <c r="BJ11" s="130">
        <f>(VLOOKUP($A11,'RevPAR Raw Data'!$B$6:$BE$49,'RevPAR Raw Data'!Y$1,FALSE))/100</f>
        <v>-0.15909865181010199</v>
      </c>
      <c r="BK11" s="119">
        <f>(VLOOKUP($A11,'RevPAR Raw Data'!$B$6:$BE$49,'RevPAR Raw Data'!AA$1,FALSE))/100</f>
        <v>0.15628756990926398</v>
      </c>
      <c r="BL11" s="119">
        <f>(VLOOKUP($A11,'RevPAR Raw Data'!$B$6:$BE$49,'RevPAR Raw Data'!AB$1,FALSE))/100</f>
        <v>0.18099960915359101</v>
      </c>
      <c r="BM11" s="130">
        <f>(VLOOKUP($A11,'RevPAR Raw Data'!$B$6:$BE$49,'RevPAR Raw Data'!AC$1,FALSE))/100</f>
        <v>0.16831539771523801</v>
      </c>
      <c r="BN11" s="131">
        <f>(VLOOKUP($A11,'RevPAR Raw Data'!$B$6:$BE$49,'RevPAR Raw Data'!AE$1,FALSE))/100</f>
        <v>-5.2760674409710405E-2</v>
      </c>
    </row>
    <row r="12" spans="1:66" x14ac:dyDescent="0.45">
      <c r="A12" s="59" t="s">
        <v>120</v>
      </c>
      <c r="B12" s="129">
        <f>(VLOOKUP($A12,'Occupancy Raw Data'!$B$8:$BE$51,'Occupancy Raw Data'!G$3,FALSE))/100</f>
        <v>0.38523281798695597</v>
      </c>
      <c r="C12" s="119">
        <f>(VLOOKUP($A12,'Occupancy Raw Data'!$B$8:$BE$51,'Occupancy Raw Data'!H$3,FALSE))/100</f>
        <v>0.34938660099420799</v>
      </c>
      <c r="D12" s="119">
        <f>(VLOOKUP($A12,'Occupancy Raw Data'!$B$8:$BE$51,'Occupancy Raw Data'!I$3,FALSE))/100</f>
        <v>0.33588726227938104</v>
      </c>
      <c r="E12" s="119">
        <f>(VLOOKUP($A12,'Occupancy Raw Data'!$B$8:$BE$51,'Occupancy Raw Data'!J$3,FALSE))/100</f>
        <v>0.362384275094632</v>
      </c>
      <c r="F12" s="119">
        <f>(VLOOKUP($A12,'Occupancy Raw Data'!$B$8:$BE$51,'Occupancy Raw Data'!K$3,FALSE))/100</f>
        <v>0.44046153144525002</v>
      </c>
      <c r="G12" s="130">
        <f>(VLOOKUP($A12,'Occupancy Raw Data'!$B$8:$BE$51,'Occupancy Raw Data'!L$3,FALSE))/100</f>
        <v>0.37467049756008497</v>
      </c>
      <c r="H12" s="119">
        <f>(VLOOKUP($A12,'Occupancy Raw Data'!$B$8:$BE$51,'Occupancy Raw Data'!N$3,FALSE))/100</f>
        <v>0.49309071008345806</v>
      </c>
      <c r="I12" s="119">
        <f>(VLOOKUP($A12,'Occupancy Raw Data'!$B$8:$BE$51,'Occupancy Raw Data'!O$3,FALSE))/100</f>
        <v>0.48775482282117899</v>
      </c>
      <c r="J12" s="130">
        <f>(VLOOKUP($A12,'Occupancy Raw Data'!$B$8:$BE$51,'Occupancy Raw Data'!P$3,FALSE))/100</f>
        <v>0.49042276645231903</v>
      </c>
      <c r="K12" s="131">
        <f>(VLOOKUP($A12,'Occupancy Raw Data'!$B$8:$BE$51,'Occupancy Raw Data'!R$3,FALSE))/100</f>
        <v>0.40774257438643802</v>
      </c>
      <c r="M12" s="129">
        <f>(VLOOKUP($A12,'Occupancy Raw Data'!$B$8:$BE$51,'Occupancy Raw Data'!T$3,FALSE))/100</f>
        <v>6.4041118499845395E-2</v>
      </c>
      <c r="N12" s="119">
        <f>(VLOOKUP($A12,'Occupancy Raw Data'!$B$8:$BE$51,'Occupancy Raw Data'!U$3,FALSE))/100</f>
        <v>-4.5796922904984196E-2</v>
      </c>
      <c r="O12" s="119">
        <f>(VLOOKUP($A12,'Occupancy Raw Data'!$B$8:$BE$51,'Occupancy Raw Data'!V$3,FALSE))/100</f>
        <v>-0.21119785940264399</v>
      </c>
      <c r="P12" s="119">
        <f>(VLOOKUP($A12,'Occupancy Raw Data'!$B$8:$BE$51,'Occupancy Raw Data'!W$3,FALSE))/100</f>
        <v>-0.22733210723934</v>
      </c>
      <c r="Q12" s="119">
        <f>(VLOOKUP($A12,'Occupancy Raw Data'!$B$8:$BE$51,'Occupancy Raw Data'!X$3,FALSE))/100</f>
        <v>-7.0089600246756895E-2</v>
      </c>
      <c r="R12" s="130">
        <f>(VLOOKUP($A12,'Occupancy Raw Data'!$B$8:$BE$51,'Occupancy Raw Data'!Y$3,FALSE))/100</f>
        <v>-0.10651731770615701</v>
      </c>
      <c r="S12" s="119">
        <f>(VLOOKUP($A12,'Occupancy Raw Data'!$B$8:$BE$51,'Occupancy Raw Data'!AA$3,FALSE))/100</f>
        <v>4.4343526548220699E-2</v>
      </c>
      <c r="T12" s="119">
        <f>(VLOOKUP($A12,'Occupancy Raw Data'!$B$8:$BE$51,'Occupancy Raw Data'!AB$3,FALSE))/100</f>
        <v>7.2874500323401398E-2</v>
      </c>
      <c r="U12" s="130">
        <f>(VLOOKUP($A12,'Occupancy Raw Data'!$B$8:$BE$51,'Occupancy Raw Data'!AC$3,FALSE))/100</f>
        <v>5.8339190415180806E-2</v>
      </c>
      <c r="V12" s="131">
        <f>(VLOOKUP($A12,'Occupancy Raw Data'!$B$8:$BE$51,'Occupancy Raw Data'!AE$3,FALSE))/100</f>
        <v>-5.5984088634418498E-2</v>
      </c>
      <c r="X12" s="49">
        <f>VLOOKUP($A12,'ADR Raw Data'!$B$6:$BE$49,'ADR Raw Data'!G$1,FALSE)</f>
        <v>74.770118385225501</v>
      </c>
      <c r="Y12" s="50">
        <f>VLOOKUP($A12,'ADR Raw Data'!$B$6:$BE$49,'ADR Raw Data'!H$1,FALSE)</f>
        <v>75.654893617021202</v>
      </c>
      <c r="Z12" s="50">
        <f>VLOOKUP($A12,'ADR Raw Data'!$B$6:$BE$49,'ADR Raw Data'!I$1,FALSE)</f>
        <v>74.4687006109979</v>
      </c>
      <c r="AA12" s="50">
        <f>VLOOKUP($A12,'ADR Raw Data'!$B$6:$BE$49,'ADR Raw Data'!J$1,FALSE)</f>
        <v>74.394613642083996</v>
      </c>
      <c r="AB12" s="50">
        <f>VLOOKUP($A12,'ADR Raw Data'!$B$6:$BE$49,'ADR Raw Data'!K$1,FALSE)</f>
        <v>76.397403189065997</v>
      </c>
      <c r="AC12" s="51">
        <f>VLOOKUP($A12,'ADR Raw Data'!$B$6:$BE$49,'ADR Raw Data'!L$1,FALSE)</f>
        <v>75.191056552328504</v>
      </c>
      <c r="AD12" s="50">
        <f>VLOOKUP($A12,'ADR Raw Data'!$B$6:$BE$49,'ADR Raw Data'!N$1,FALSE)</f>
        <v>82.012935627081006</v>
      </c>
      <c r="AE12" s="50">
        <f>VLOOKUP($A12,'ADR Raw Data'!$B$6:$BE$49,'ADR Raw Data'!O$1,FALSE)</f>
        <v>81.383115474520807</v>
      </c>
      <c r="AF12" s="51">
        <f>VLOOKUP($A12,'ADR Raw Data'!$B$6:$BE$49,'ADR Raw Data'!P$1,FALSE)</f>
        <v>81.699738689728903</v>
      </c>
      <c r="AG12" s="52">
        <f>VLOOKUP($A12,'ADR Raw Data'!$B$6:$BE$49,'ADR Raw Data'!R$1,FALSE)</f>
        <v>77.427766042438904</v>
      </c>
      <c r="AI12" s="129">
        <f>(VLOOKUP($A12,'ADR Raw Data'!$B$6:$BE$49,'ADR Raw Data'!T$1,FALSE))/100</f>
        <v>3.2705687462457604E-2</v>
      </c>
      <c r="AJ12" s="119">
        <f>(VLOOKUP($A12,'ADR Raw Data'!$B$6:$BE$49,'ADR Raw Data'!U$1,FALSE))/100</f>
        <v>2.7750340337099902E-2</v>
      </c>
      <c r="AK12" s="119">
        <f>(VLOOKUP($A12,'ADR Raw Data'!$B$6:$BE$49,'ADR Raw Data'!V$1,FALSE))/100</f>
        <v>-4.1116437639449098E-3</v>
      </c>
      <c r="AL12" s="119">
        <f>(VLOOKUP($A12,'ADR Raw Data'!$B$6:$BE$49,'ADR Raw Data'!W$1,FALSE))/100</f>
        <v>-5.1543918836363398E-3</v>
      </c>
      <c r="AM12" s="119">
        <f>(VLOOKUP($A12,'ADR Raw Data'!$B$6:$BE$49,'ADR Raw Data'!X$1,FALSE))/100</f>
        <v>1.6291203399034698E-2</v>
      </c>
      <c r="AN12" s="130">
        <f>(VLOOKUP($A12,'ADR Raw Data'!$B$6:$BE$49,'ADR Raw Data'!Y$1,FALSE))/100</f>
        <v>1.26276509058104E-2</v>
      </c>
      <c r="AO12" s="119">
        <f>(VLOOKUP($A12,'ADR Raw Data'!$B$6:$BE$49,'ADR Raw Data'!AA$1,FALSE))/100</f>
        <v>5.5261858905061897E-2</v>
      </c>
      <c r="AP12" s="119">
        <f>(VLOOKUP($A12,'ADR Raw Data'!$B$6:$BE$49,'ADR Raw Data'!AB$1,FALSE))/100</f>
        <v>3.17638762858551E-2</v>
      </c>
      <c r="AQ12" s="130">
        <f>(VLOOKUP($A12,'ADR Raw Data'!$B$6:$BE$49,'ADR Raw Data'!AC$1,FALSE))/100</f>
        <v>4.3593911658360199E-2</v>
      </c>
      <c r="AR12" s="131">
        <f>(VLOOKUP($A12,'ADR Raw Data'!$B$6:$BE$49,'ADR Raw Data'!AE$1,FALSE))/100</f>
        <v>2.5672000070661699E-2</v>
      </c>
      <c r="AS12" s="40"/>
      <c r="AT12" s="49">
        <f>VLOOKUP($A12,'RevPAR Raw Data'!$B$6:$BE$49,'RevPAR Raw Data'!G$1,FALSE)</f>
        <v>28.8039034067587</v>
      </c>
      <c r="AU12" s="50">
        <f>VLOOKUP($A12,'RevPAR Raw Data'!$B$6:$BE$49,'RevPAR Raw Data'!H$1,FALSE)</f>
        <v>26.432806129429402</v>
      </c>
      <c r="AV12" s="50">
        <f>VLOOKUP($A12,'RevPAR Raw Data'!$B$6:$BE$49,'RevPAR Raw Data'!I$1,FALSE)</f>
        <v>25.013087973731</v>
      </c>
      <c r="AW12" s="50">
        <f>VLOOKUP($A12,'RevPAR Raw Data'!$B$6:$BE$49,'RevPAR Raw Data'!J$1,FALSE)</f>
        <v>26.9594381356318</v>
      </c>
      <c r="AX12" s="50">
        <f>VLOOKUP($A12,'RevPAR Raw Data'!$B$6:$BE$49,'RevPAR Raw Data'!K$1,FALSE)</f>
        <v>33.650117207096201</v>
      </c>
      <c r="AY12" s="51">
        <f>VLOOKUP($A12,'RevPAR Raw Data'!$B$6:$BE$49,'RevPAR Raw Data'!L$1,FALSE)</f>
        <v>28.1718705705294</v>
      </c>
      <c r="AZ12" s="50">
        <f>VLOOKUP($A12,'RevPAR Raw Data'!$B$6:$BE$49,'RevPAR Raw Data'!N$1,FALSE)</f>
        <v>40.439816664386299</v>
      </c>
      <c r="BA12" s="50">
        <f>VLOOKUP($A12,'RevPAR Raw Data'!$B$6:$BE$49,'RevPAR Raw Data'!O$1,FALSE)</f>
        <v>39.6950070689104</v>
      </c>
      <c r="BB12" s="51">
        <f>VLOOKUP($A12,'RevPAR Raw Data'!$B$6:$BE$49,'RevPAR Raw Data'!P$1,FALSE)</f>
        <v>40.067411866648399</v>
      </c>
      <c r="BC12" s="52">
        <f>VLOOKUP($A12,'RevPAR Raw Data'!$B$6:$BE$49,'RevPAR Raw Data'!R$1,FALSE)</f>
        <v>31.5705966551348</v>
      </c>
      <c r="BE12" s="129">
        <f>(VLOOKUP($A12,'RevPAR Raw Data'!$B$6:$BE$49,'RevPAR Raw Data'!T$1,FALSE))/100</f>
        <v>9.8841314768705196E-2</v>
      </c>
      <c r="BF12" s="119">
        <f>(VLOOKUP($A12,'RevPAR Raw Data'!$B$6:$BE$49,'RevPAR Raw Data'!U$1,FALSE))/100</f>
        <v>-1.9317462764889499E-2</v>
      </c>
      <c r="BG12" s="119">
        <f>(VLOOKUP($A12,'RevPAR Raw Data'!$B$6:$BE$49,'RevPAR Raw Data'!V$1,FALSE))/100</f>
        <v>-0.214441132805017</v>
      </c>
      <c r="BH12" s="119">
        <f>(VLOOKUP($A12,'RevPAR Raw Data'!$B$6:$BE$49,'RevPAR Raw Data'!W$1,FALSE))/100</f>
        <v>-0.23131474035453198</v>
      </c>
      <c r="BI12" s="119">
        <f>(VLOOKUP($A12,'RevPAR Raw Data'!$B$6:$BE$49,'RevPAR Raw Data'!X$1,FALSE))/100</f>
        <v>-5.4940240781499103E-2</v>
      </c>
      <c r="BJ12" s="130">
        <f>(VLOOKUP($A12,'RevPAR Raw Data'!$B$6:$BE$49,'RevPAR Raw Data'!Y$1,FALSE))/100</f>
        <v>-9.5234730303763601E-2</v>
      </c>
      <c r="BK12" s="119">
        <f>(VLOOKUP($A12,'RevPAR Raw Data'!$B$6:$BE$49,'RevPAR Raw Data'!AA$1,FALSE))/100</f>
        <v>0.102055891160743</v>
      </c>
      <c r="BL12" s="119">
        <f>(VLOOKUP($A12,'RevPAR Raw Data'!$B$6:$BE$49,'RevPAR Raw Data'!AB$1,FALSE))/100</f>
        <v>0.106953153221922</v>
      </c>
      <c r="BM12" s="130">
        <f>(VLOOKUP($A12,'RevPAR Raw Data'!$B$6:$BE$49,'RevPAR Raw Data'!AC$1,FALSE))/100</f>
        <v>0.10447633558672001</v>
      </c>
      <c r="BN12" s="131">
        <f>(VLOOKUP($A12,'RevPAR Raw Data'!$B$6:$BE$49,'RevPAR Raw Data'!AE$1,FALSE))/100</f>
        <v>-3.17493120911354E-2</v>
      </c>
    </row>
    <row r="13" spans="1:66" x14ac:dyDescent="0.45">
      <c r="A13" s="59" t="s">
        <v>121</v>
      </c>
      <c r="B13" s="129">
        <f>(VLOOKUP($A13,'Occupancy Raw Data'!$B$8:$BE$51,'Occupancy Raw Data'!G$3,FALSE))/100</f>
        <v>0.40550346869466702</v>
      </c>
      <c r="C13" s="119">
        <f>(VLOOKUP($A13,'Occupancy Raw Data'!$B$8:$BE$51,'Occupancy Raw Data'!H$3,FALSE))/100</f>
        <v>0.383675365011175</v>
      </c>
      <c r="D13" s="119">
        <f>(VLOOKUP($A13,'Occupancy Raw Data'!$B$8:$BE$51,'Occupancy Raw Data'!I$3,FALSE))/100</f>
        <v>0.38115003918608997</v>
      </c>
      <c r="E13" s="119">
        <f>(VLOOKUP($A13,'Occupancy Raw Data'!$B$8:$BE$51,'Occupancy Raw Data'!J$3,FALSE))/100</f>
        <v>0.38681025224231497</v>
      </c>
      <c r="F13" s="119">
        <f>(VLOOKUP($A13,'Occupancy Raw Data'!$B$8:$BE$51,'Occupancy Raw Data'!K$3,FALSE))/100</f>
        <v>0.429276363530811</v>
      </c>
      <c r="G13" s="130">
        <f>(VLOOKUP($A13,'Occupancy Raw Data'!$B$8:$BE$51,'Occupancy Raw Data'!L$3,FALSE))/100</f>
        <v>0.39728309773301196</v>
      </c>
      <c r="H13" s="119">
        <f>(VLOOKUP($A13,'Occupancy Raw Data'!$B$8:$BE$51,'Occupancy Raw Data'!N$3,FALSE))/100</f>
        <v>0.459377086296479</v>
      </c>
      <c r="I13" s="119">
        <f>(VLOOKUP($A13,'Occupancy Raw Data'!$B$8:$BE$51,'Occupancy Raw Data'!O$3,FALSE))/100</f>
        <v>0.45374589997387504</v>
      </c>
      <c r="J13" s="130">
        <f>(VLOOKUP($A13,'Occupancy Raw Data'!$B$8:$BE$51,'Occupancy Raw Data'!P$3,FALSE))/100</f>
        <v>0.45656149313517702</v>
      </c>
      <c r="K13" s="131">
        <f>(VLOOKUP($A13,'Occupancy Raw Data'!$B$8:$BE$51,'Occupancy Raw Data'!R$3,FALSE))/100</f>
        <v>0.41421978213362998</v>
      </c>
      <c r="M13" s="129">
        <f>(VLOOKUP($A13,'Occupancy Raw Data'!$B$8:$BE$51,'Occupancy Raw Data'!T$3,FALSE))/100</f>
        <v>7.0555270732771694E-2</v>
      </c>
      <c r="N13" s="119">
        <f>(VLOOKUP($A13,'Occupancy Raw Data'!$B$8:$BE$51,'Occupancy Raw Data'!U$3,FALSE))/100</f>
        <v>3.1430799757208701E-2</v>
      </c>
      <c r="O13" s="119">
        <f>(VLOOKUP($A13,'Occupancy Raw Data'!$B$8:$BE$51,'Occupancy Raw Data'!V$3,FALSE))/100</f>
        <v>-6.0708179515429006E-2</v>
      </c>
      <c r="P13" s="119">
        <f>(VLOOKUP($A13,'Occupancy Raw Data'!$B$8:$BE$51,'Occupancy Raw Data'!W$3,FALSE))/100</f>
        <v>-0.100082106710673</v>
      </c>
      <c r="Q13" s="119">
        <f>(VLOOKUP($A13,'Occupancy Raw Data'!$B$8:$BE$51,'Occupancy Raw Data'!X$3,FALSE))/100</f>
        <v>-3.7878937135660998E-2</v>
      </c>
      <c r="R13" s="130">
        <f>(VLOOKUP($A13,'Occupancy Raw Data'!$B$8:$BE$51,'Occupancy Raw Data'!Y$3,FALSE))/100</f>
        <v>-2.26989044480507E-2</v>
      </c>
      <c r="S13" s="119">
        <f>(VLOOKUP($A13,'Occupancy Raw Data'!$B$8:$BE$51,'Occupancy Raw Data'!AA$3,FALSE))/100</f>
        <v>2.3125644857835203E-2</v>
      </c>
      <c r="T13" s="119">
        <f>(VLOOKUP($A13,'Occupancy Raw Data'!$B$8:$BE$51,'Occupancy Raw Data'!AB$3,FALSE))/100</f>
        <v>3.0987566468749297E-2</v>
      </c>
      <c r="U13" s="130">
        <f>(VLOOKUP($A13,'Occupancy Raw Data'!$B$8:$BE$51,'Occupancy Raw Data'!AC$3,FALSE))/100</f>
        <v>2.7017319164942603E-2</v>
      </c>
      <c r="V13" s="131">
        <f>(VLOOKUP($A13,'Occupancy Raw Data'!$B$8:$BE$51,'Occupancy Raw Data'!AE$3,FALSE))/100</f>
        <v>-7.5695341421992699E-3</v>
      </c>
      <c r="X13" s="49">
        <f>VLOOKUP($A13,'ADR Raw Data'!$B$6:$BE$49,'ADR Raw Data'!G$1,FALSE)</f>
        <v>59.0388909377236</v>
      </c>
      <c r="Y13" s="50">
        <f>VLOOKUP($A13,'ADR Raw Data'!$B$6:$BE$49,'ADR Raw Data'!H$1,FALSE)</f>
        <v>59.001142305946402</v>
      </c>
      <c r="Z13" s="50">
        <f>VLOOKUP($A13,'ADR Raw Data'!$B$6:$BE$49,'ADR Raw Data'!I$1,FALSE)</f>
        <v>58.758048792932698</v>
      </c>
      <c r="AA13" s="50">
        <f>VLOOKUP($A13,'ADR Raw Data'!$B$6:$BE$49,'ADR Raw Data'!J$1,FALSE)</f>
        <v>59.007400127570101</v>
      </c>
      <c r="AB13" s="50">
        <f>VLOOKUP($A13,'ADR Raw Data'!$B$6:$BE$49,'ADR Raw Data'!K$1,FALSE)</f>
        <v>59.121597728041102</v>
      </c>
      <c r="AC13" s="51">
        <f>VLOOKUP($A13,'ADR Raw Data'!$B$6:$BE$49,'ADR Raw Data'!L$1,FALSE)</f>
        <v>58.989453590320601</v>
      </c>
      <c r="AD13" s="50">
        <f>VLOOKUP($A13,'ADR Raw Data'!$B$6:$BE$49,'ADR Raw Data'!N$1,FALSE)</f>
        <v>63.729488626311102</v>
      </c>
      <c r="AE13" s="50">
        <f>VLOOKUP($A13,'ADR Raw Data'!$B$6:$BE$49,'ADR Raw Data'!O$1,FALSE)</f>
        <v>63.937571833418602</v>
      </c>
      <c r="AF13" s="51">
        <f>VLOOKUP($A13,'ADR Raw Data'!$B$6:$BE$49,'ADR Raw Data'!P$1,FALSE)</f>
        <v>63.832888610210397</v>
      </c>
      <c r="AG13" s="52">
        <f>VLOOKUP($A13,'ADR Raw Data'!$B$6:$BE$49,'ADR Raw Data'!R$1,FALSE)</f>
        <v>60.514748697593397</v>
      </c>
      <c r="AI13" s="129">
        <f>(VLOOKUP($A13,'ADR Raw Data'!$B$6:$BE$49,'ADR Raw Data'!T$1,FALSE))/100</f>
        <v>-3.4123939089354201E-3</v>
      </c>
      <c r="AJ13" s="119">
        <f>(VLOOKUP($A13,'ADR Raw Data'!$B$6:$BE$49,'ADR Raw Data'!U$1,FALSE))/100</f>
        <v>-2.0404146961875699E-4</v>
      </c>
      <c r="AK13" s="119">
        <f>(VLOOKUP($A13,'ADR Raw Data'!$B$6:$BE$49,'ADR Raw Data'!V$1,FALSE))/100</f>
        <v>3.0210155382511401E-4</v>
      </c>
      <c r="AL13" s="119">
        <f>(VLOOKUP($A13,'ADR Raw Data'!$B$6:$BE$49,'ADR Raw Data'!W$1,FALSE))/100</f>
        <v>-1.22245120010424E-2</v>
      </c>
      <c r="AM13" s="119">
        <f>(VLOOKUP($A13,'ADR Raw Data'!$B$6:$BE$49,'ADR Raw Data'!X$1,FALSE))/100</f>
        <v>-1.6599698017314798E-2</v>
      </c>
      <c r="AN13" s="130">
        <f>(VLOOKUP($A13,'ADR Raw Data'!$B$6:$BE$49,'ADR Raw Data'!Y$1,FALSE))/100</f>
        <v>-6.8654718206657096E-3</v>
      </c>
      <c r="AO13" s="119">
        <f>(VLOOKUP($A13,'ADR Raw Data'!$B$6:$BE$49,'ADR Raw Data'!AA$1,FALSE))/100</f>
        <v>1.3301241272173801E-2</v>
      </c>
      <c r="AP13" s="119">
        <f>(VLOOKUP($A13,'ADR Raw Data'!$B$6:$BE$49,'ADR Raw Data'!AB$1,FALSE))/100</f>
        <v>1.63297424758258E-3</v>
      </c>
      <c r="AQ13" s="130">
        <f>(VLOOKUP($A13,'ADR Raw Data'!$B$6:$BE$49,'ADR Raw Data'!AC$1,FALSE))/100</f>
        <v>7.4884071233773395E-3</v>
      </c>
      <c r="AR13" s="131">
        <f>(VLOOKUP($A13,'ADR Raw Data'!$B$6:$BE$49,'ADR Raw Data'!AE$1,FALSE))/100</f>
        <v>-1.45114195447973E-3</v>
      </c>
      <c r="AS13" s="40"/>
      <c r="AT13" s="49">
        <f>VLOOKUP($A13,'RevPAR Raw Data'!$B$6:$BE$49,'RevPAR Raw Data'!G$1,FALSE)</f>
        <v>23.9404750631331</v>
      </c>
      <c r="AU13" s="50">
        <f>VLOOKUP($A13,'RevPAR Raw Data'!$B$6:$BE$49,'RevPAR Raw Data'!H$1,FALSE)</f>
        <v>22.637284810310199</v>
      </c>
      <c r="AV13" s="50">
        <f>VLOOKUP($A13,'RevPAR Raw Data'!$B$6:$BE$49,'RevPAR Raw Data'!I$1,FALSE)</f>
        <v>22.3956325999245</v>
      </c>
      <c r="AW13" s="50">
        <f>VLOOKUP($A13,'RevPAR Raw Data'!$B$6:$BE$49,'RevPAR Raw Data'!J$1,FALSE)</f>
        <v>22.8246673275086</v>
      </c>
      <c r="AX13" s="50">
        <f>VLOOKUP($A13,'RevPAR Raw Data'!$B$6:$BE$49,'RevPAR Raw Data'!K$1,FALSE)</f>
        <v>25.379504478824899</v>
      </c>
      <c r="AY13" s="51">
        <f>VLOOKUP($A13,'RevPAR Raw Data'!$B$6:$BE$49,'RevPAR Raw Data'!L$1,FALSE)</f>
        <v>23.435512855940299</v>
      </c>
      <c r="AZ13" s="50">
        <f>VLOOKUP($A13,'RevPAR Raw Data'!$B$6:$BE$49,'RevPAR Raw Data'!N$1,FALSE)</f>
        <v>29.275866796319399</v>
      </c>
      <c r="BA13" s="50">
        <f>VLOOKUP($A13,'RevPAR Raw Data'!$B$6:$BE$49,'RevPAR Raw Data'!O$1,FALSE)</f>
        <v>29.011411073698799</v>
      </c>
      <c r="BB13" s="51">
        <f>VLOOKUP($A13,'RevPAR Raw Data'!$B$6:$BE$49,'RevPAR Raw Data'!P$1,FALSE)</f>
        <v>29.143638935009101</v>
      </c>
      <c r="BC13" s="52">
        <f>VLOOKUP($A13,'RevPAR Raw Data'!$B$6:$BE$49,'RevPAR Raw Data'!R$1,FALSE)</f>
        <v>25.066406021388499</v>
      </c>
      <c r="BE13" s="129">
        <f>(VLOOKUP($A13,'RevPAR Raw Data'!$B$6:$BE$49,'RevPAR Raw Data'!T$1,FALSE))/100</f>
        <v>6.6902114447744493E-2</v>
      </c>
      <c r="BF13" s="119">
        <f>(VLOOKUP($A13,'RevPAR Raw Data'!$B$6:$BE$49,'RevPAR Raw Data'!U$1,FALSE))/100</f>
        <v>3.1220345101016102E-2</v>
      </c>
      <c r="BG13" s="119">
        <f>(VLOOKUP($A13,'RevPAR Raw Data'!$B$6:$BE$49,'RevPAR Raw Data'!V$1,FALSE))/100</f>
        <v>-6.04244179969654E-2</v>
      </c>
      <c r="BH13" s="119">
        <f>(VLOOKUP($A13,'RevPAR Raw Data'!$B$6:$BE$49,'RevPAR Raw Data'!W$1,FALSE))/100</f>
        <v>-0.111083163797141</v>
      </c>
      <c r="BI13" s="119">
        <f>(VLOOKUP($A13,'RevPAR Raw Data'!$B$6:$BE$49,'RevPAR Raw Data'!X$1,FALSE))/100</f>
        <v>-5.3849856235307005E-2</v>
      </c>
      <c r="BJ13" s="130">
        <f>(VLOOKUP($A13,'RevPAR Raw Data'!$B$6:$BE$49,'RevPAR Raw Data'!Y$1,FALSE))/100</f>
        <v>-2.9408537579868298E-2</v>
      </c>
      <c r="BK13" s="119">
        <f>(VLOOKUP($A13,'RevPAR Raw Data'!$B$6:$BE$49,'RevPAR Raw Data'!AA$1,FALSE))/100</f>
        <v>3.6734485911837804E-2</v>
      </c>
      <c r="BL13" s="119">
        <f>(VLOOKUP($A13,'RevPAR Raw Data'!$B$6:$BE$49,'RevPAR Raw Data'!AB$1,FALSE))/100</f>
        <v>3.2671142614370596E-2</v>
      </c>
      <c r="BM13" s="130">
        <f>(VLOOKUP($A13,'RevPAR Raw Data'!$B$6:$BE$49,'RevPAR Raw Data'!AC$1,FALSE))/100</f>
        <v>3.4708042973609299E-2</v>
      </c>
      <c r="BN13" s="131">
        <f>(VLOOKUP($A13,'RevPAR Raw Data'!$B$6:$BE$49,'RevPAR Raw Data'!AE$1,FALSE))/100</f>
        <v>-9.0096916281093998E-3</v>
      </c>
    </row>
    <row r="14" spans="1:66" x14ac:dyDescent="0.4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18">
        <f>(VLOOKUP($A15,'Occupancy Raw Data'!$B$8:$BE$45,'Occupancy Raw Data'!G$3,FALSE))/100</f>
        <v>0.37161927576988496</v>
      </c>
      <c r="C15" s="115">
        <f>(VLOOKUP($A15,'Occupancy Raw Data'!$B$8:$BE$45,'Occupancy Raw Data'!H$3,FALSE))/100</f>
        <v>0.33145852862548997</v>
      </c>
      <c r="D15" s="115">
        <f>(VLOOKUP($A15,'Occupancy Raw Data'!$B$8:$BE$45,'Occupancy Raw Data'!I$3,FALSE))/100</f>
        <v>0.35056244141235199</v>
      </c>
      <c r="E15" s="115">
        <f>(VLOOKUP($A15,'Occupancy Raw Data'!$B$8:$BE$45,'Occupancy Raw Data'!J$3,FALSE))/100</f>
        <v>0.37757351664757105</v>
      </c>
      <c r="F15" s="115">
        <f>(VLOOKUP($A15,'Occupancy Raw Data'!$B$8:$BE$45,'Occupancy Raw Data'!K$3,FALSE))/100</f>
        <v>0.461271395340763</v>
      </c>
      <c r="G15" s="116">
        <f>(VLOOKUP($A15,'Occupancy Raw Data'!$B$8:$BE$45,'Occupancy Raw Data'!L$3,FALSE))/100</f>
        <v>0.37849703155921199</v>
      </c>
      <c r="H15" s="119">
        <f>(VLOOKUP($A15,'Occupancy Raw Data'!$B$8:$BE$45,'Occupancy Raw Data'!N$3,FALSE))/100</f>
        <v>0.56876019859042404</v>
      </c>
      <c r="I15" s="119">
        <f>(VLOOKUP($A15,'Occupancy Raw Data'!$B$8:$BE$45,'Occupancy Raw Data'!O$3,FALSE))/100</f>
        <v>0.60174287400617898</v>
      </c>
      <c r="J15" s="116">
        <f>(VLOOKUP($A15,'Occupancy Raw Data'!$B$8:$BE$45,'Occupancy Raw Data'!P$3,FALSE))/100</f>
        <v>0.58525153629830196</v>
      </c>
      <c r="K15" s="117">
        <f>(VLOOKUP($A15,'Occupancy Raw Data'!$B$8:$BE$45,'Occupancy Raw Data'!R$3,FALSE))/100</f>
        <v>0.43756974719895197</v>
      </c>
      <c r="M15" s="129">
        <f>(VLOOKUP($A15,'Occupancy Raw Data'!$B$8:$BE$45,'Occupancy Raw Data'!T$3,FALSE))/100</f>
        <v>8.3310497413520996E-3</v>
      </c>
      <c r="N15" s="119">
        <f>(VLOOKUP($A15,'Occupancy Raw Data'!$B$8:$BE$45,'Occupancy Raw Data'!U$3,FALSE))/100</f>
        <v>-7.8685543143289502E-2</v>
      </c>
      <c r="O15" s="119">
        <f>(VLOOKUP($A15,'Occupancy Raw Data'!$B$8:$BE$45,'Occupancy Raw Data'!V$3,FALSE))/100</f>
        <v>-0.13962146835210698</v>
      </c>
      <c r="P15" s="119">
        <f>(VLOOKUP($A15,'Occupancy Raw Data'!$B$8:$BE$45,'Occupancy Raw Data'!W$3,FALSE))/100</f>
        <v>-0.18478983276565</v>
      </c>
      <c r="Q15" s="119">
        <f>(VLOOKUP($A15,'Occupancy Raw Data'!$B$8:$BE$45,'Occupancy Raw Data'!X$3,FALSE))/100</f>
        <v>-5.7274252662344302E-2</v>
      </c>
      <c r="R15" s="130">
        <f>(VLOOKUP($A15,'Occupancy Raw Data'!$B$8:$BE$45,'Occupancy Raw Data'!Y$3,FALSE))/100</f>
        <v>-9.3734447531443901E-2</v>
      </c>
      <c r="S15" s="119">
        <f>(VLOOKUP($A15,'Occupancy Raw Data'!$B$8:$BE$45,'Occupancy Raw Data'!AA$3,FALSE))/100</f>
        <v>0.107286163952711</v>
      </c>
      <c r="T15" s="119">
        <f>(VLOOKUP($A15,'Occupancy Raw Data'!$B$8:$BE$45,'Occupancy Raw Data'!AB$3,FALSE))/100</f>
        <v>0.149656457931547</v>
      </c>
      <c r="U15" s="130">
        <f>(VLOOKUP($A15,'Occupancy Raw Data'!$B$8:$BE$45,'Occupancy Raw Data'!AC$3,FALSE))/100</f>
        <v>0.128670660380093</v>
      </c>
      <c r="V15" s="131">
        <f>(VLOOKUP($A15,'Occupancy Raw Data'!$B$8:$BE$45,'Occupancy Raw Data'!AE$3,FALSE))/100</f>
        <v>-1.9933801658054001E-2</v>
      </c>
      <c r="X15" s="49">
        <f>VLOOKUP($A15,'ADR Raw Data'!$B$6:$BE$43,'ADR Raw Data'!G$1,FALSE)</f>
        <v>120.343470979796</v>
      </c>
      <c r="Y15" s="50">
        <f>VLOOKUP($A15,'ADR Raw Data'!$B$6:$BE$43,'ADR Raw Data'!H$1,FALSE)</f>
        <v>119.93771865507399</v>
      </c>
      <c r="Z15" s="50">
        <f>VLOOKUP($A15,'ADR Raw Data'!$B$6:$BE$43,'ADR Raw Data'!I$1,FALSE)</f>
        <v>121.450974027581</v>
      </c>
      <c r="AA15" s="50">
        <f>VLOOKUP($A15,'ADR Raw Data'!$B$6:$BE$43,'ADR Raw Data'!J$1,FALSE)</f>
        <v>120.221715592744</v>
      </c>
      <c r="AB15" s="50">
        <f>VLOOKUP($A15,'ADR Raw Data'!$B$6:$BE$43,'ADR Raw Data'!K$1,FALSE)</f>
        <v>122.993873814541</v>
      </c>
      <c r="AC15" s="51">
        <f>VLOOKUP($A15,'ADR Raw Data'!$B$6:$BE$43,'ADR Raw Data'!L$1,FALSE)</f>
        <v>121.099272050156</v>
      </c>
      <c r="AD15" s="50">
        <f>VLOOKUP($A15,'ADR Raw Data'!$B$6:$BE$43,'ADR Raw Data'!N$1,FALSE)</f>
        <v>132.37179572091301</v>
      </c>
      <c r="AE15" s="50">
        <f>VLOOKUP($A15,'ADR Raw Data'!$B$6:$BE$43,'ADR Raw Data'!O$1,FALSE)</f>
        <v>133.82786897068999</v>
      </c>
      <c r="AF15" s="51">
        <f>VLOOKUP($A15,'ADR Raw Data'!$B$6:$BE$43,'ADR Raw Data'!P$1,FALSE)</f>
        <v>133.12034711099199</v>
      </c>
      <c r="AG15" s="52">
        <f>VLOOKUP($A15,'ADR Raw Data'!$B$6:$BE$43,'ADR Raw Data'!R$1,FALSE)</f>
        <v>125.693055713771</v>
      </c>
      <c r="AI15" s="129">
        <f>(VLOOKUP($A15,'ADR Raw Data'!$B$6:$BE$43,'ADR Raw Data'!T$1,FALSE))/100</f>
        <v>3.63155256770697E-2</v>
      </c>
      <c r="AJ15" s="119">
        <f>(VLOOKUP($A15,'ADR Raw Data'!$B$6:$BE$43,'ADR Raw Data'!U$1,FALSE))/100</f>
        <v>2.89200757790922E-2</v>
      </c>
      <c r="AK15" s="119">
        <f>(VLOOKUP($A15,'ADR Raw Data'!$B$6:$BE$43,'ADR Raw Data'!V$1,FALSE))/100</f>
        <v>4.1016671365393196E-3</v>
      </c>
      <c r="AL15" s="119">
        <f>(VLOOKUP($A15,'ADR Raw Data'!$B$6:$BE$43,'ADR Raw Data'!W$1,FALSE))/100</f>
        <v>-3.4304571721389399E-2</v>
      </c>
      <c r="AM15" s="119">
        <f>(VLOOKUP($A15,'ADR Raw Data'!$B$6:$BE$43,'ADR Raw Data'!X$1,FALSE))/100</f>
        <v>-2.9995434211967199E-2</v>
      </c>
      <c r="AN15" s="130">
        <f>(VLOOKUP($A15,'ADR Raw Data'!$B$6:$BE$43,'ADR Raw Data'!Y$1,FALSE))/100</f>
        <v>-3.29967438682166E-3</v>
      </c>
      <c r="AO15" s="119">
        <f>(VLOOKUP($A15,'ADR Raw Data'!$B$6:$BE$43,'ADR Raw Data'!AA$1,FALSE))/100</f>
        <v>2.8782015279304098E-2</v>
      </c>
      <c r="AP15" s="119">
        <f>(VLOOKUP($A15,'ADR Raw Data'!$B$6:$BE$43,'ADR Raw Data'!AB$1,FALSE))/100</f>
        <v>-1.04987403493679E-2</v>
      </c>
      <c r="AQ15" s="130">
        <f>(VLOOKUP($A15,'ADR Raw Data'!$B$6:$BE$43,'ADR Raw Data'!AC$1,FALSE))/100</f>
        <v>8.5708783466161998E-3</v>
      </c>
      <c r="AR15" s="131">
        <f>(VLOOKUP($A15,'ADR Raw Data'!$B$6:$BE$43,'ADR Raw Data'!AE$1,FALSE))/100</f>
        <v>5.6996180592416203E-3</v>
      </c>
      <c r="AS15" s="40"/>
      <c r="AT15" s="49">
        <f>VLOOKUP($A15,'RevPAR Raw Data'!$B$6:$BE$43,'RevPAR Raw Data'!G$1,FALSE)</f>
        <v>44.721953529146198</v>
      </c>
      <c r="AU15" s="50">
        <f>VLOOKUP($A15,'RevPAR Raw Data'!$B$6:$BE$43,'RevPAR Raw Data'!H$1,FALSE)</f>
        <v>39.754379752109102</v>
      </c>
      <c r="AV15" s="50">
        <f>VLOOKUP($A15,'RevPAR Raw Data'!$B$6:$BE$43,'RevPAR Raw Data'!I$1,FALSE)</f>
        <v>42.576149967017301</v>
      </c>
      <c r="AW15" s="50">
        <f>VLOOKUP($A15,'RevPAR Raw Data'!$B$6:$BE$43,'RevPAR Raw Data'!J$1,FALSE)</f>
        <v>45.392535933756903</v>
      </c>
      <c r="AX15" s="50">
        <f>VLOOKUP($A15,'RevPAR Raw Data'!$B$6:$BE$43,'RevPAR Raw Data'!K$1,FALSE)</f>
        <v>56.733555792799301</v>
      </c>
      <c r="AY15" s="51">
        <f>VLOOKUP($A15,'RevPAR Raw Data'!$B$6:$BE$43,'RevPAR Raw Data'!L$1,FALSE)</f>
        <v>45.835714994965798</v>
      </c>
      <c r="AZ15" s="50">
        <f>VLOOKUP($A15,'RevPAR Raw Data'!$B$6:$BE$43,'RevPAR Raw Data'!N$1,FALSE)</f>
        <v>75.2878088219977</v>
      </c>
      <c r="BA15" s="50">
        <f>VLOOKUP($A15,'RevPAR Raw Data'!$B$6:$BE$43,'RevPAR Raw Data'!O$1,FALSE)</f>
        <v>80.529966496545399</v>
      </c>
      <c r="BB15" s="51">
        <f>VLOOKUP($A15,'RevPAR Raw Data'!$B$6:$BE$43,'RevPAR Raw Data'!P$1,FALSE)</f>
        <v>77.908887659271599</v>
      </c>
      <c r="BC15" s="52">
        <f>VLOOKUP($A15,'RevPAR Raw Data'!$B$6:$BE$43,'RevPAR Raw Data'!R$1,FALSE)</f>
        <v>54.999478613338802</v>
      </c>
      <c r="BE15" s="129">
        <f>(VLOOKUP($A15,'RevPAR Raw Data'!$B$6:$BE$43,'RevPAR Raw Data'!T$1,FALSE))/100</f>
        <v>4.4949121869220801E-2</v>
      </c>
      <c r="BF15" s="119">
        <f>(VLOOKUP($A15,'RevPAR Raw Data'!$B$6:$BE$43,'RevPAR Raw Data'!U$1,FALSE))/100</f>
        <v>-5.2041059234620296E-2</v>
      </c>
      <c r="BG15" s="119">
        <f>(VLOOKUP($A15,'RevPAR Raw Data'!$B$6:$BE$43,'RevPAR Raw Data'!V$1,FALSE))/100</f>
        <v>-0.13609248200386301</v>
      </c>
      <c r="BH15" s="119">
        <f>(VLOOKUP($A15,'RevPAR Raw Data'!$B$6:$BE$43,'RevPAR Raw Data'!W$1,FALSE))/100</f>
        <v>-0.21275526841554701</v>
      </c>
      <c r="BI15" s="119">
        <f>(VLOOKUP($A15,'RevPAR Raw Data'!$B$6:$BE$43,'RevPAR Raw Data'!X$1,FALSE))/100</f>
        <v>-8.5551720796538597E-2</v>
      </c>
      <c r="BJ15" s="130">
        <f>(VLOOKUP($A15,'RevPAR Raw Data'!$B$6:$BE$43,'RevPAR Raw Data'!Y$1,FALSE))/100</f>
        <v>-9.6724828762583204E-2</v>
      </c>
      <c r="BK15" s="119">
        <f>(VLOOKUP($A15,'RevPAR Raw Data'!$B$6:$BE$43,'RevPAR Raw Data'!AA$1,FALSE))/100</f>
        <v>0.13915609124216</v>
      </c>
      <c r="BL15" s="119">
        <f>(VLOOKUP($A15,'RevPAR Raw Data'!$B$6:$BE$43,'RevPAR Raw Data'!AB$1,FALSE))/100</f>
        <v>0.13758651328875002</v>
      </c>
      <c r="BM15" s="130">
        <f>(VLOOKUP($A15,'RevPAR Raw Data'!$B$6:$BE$43,'RevPAR Raw Data'!AC$1,FALSE))/100</f>
        <v>0.138344359303606</v>
      </c>
      <c r="BN15" s="131">
        <f>(VLOOKUP($A15,'RevPAR Raw Data'!$B$6:$BE$43,'RevPAR Raw Data'!AE$1,FALSE))/100</f>
        <v>-1.4347798654732E-2</v>
      </c>
    </row>
    <row r="16" spans="1:66" x14ac:dyDescent="0.45">
      <c r="A16" s="59" t="s">
        <v>88</v>
      </c>
      <c r="B16" s="118">
        <f>(VLOOKUP($A16,'Occupancy Raw Data'!$B$8:$BE$45,'Occupancy Raw Data'!G$3,FALSE))/100</f>
        <v>0.31094890510948903</v>
      </c>
      <c r="C16" s="115">
        <f>(VLOOKUP($A16,'Occupancy Raw Data'!$B$8:$BE$45,'Occupancy Raw Data'!H$3,FALSE))/100</f>
        <v>0.28550573514077099</v>
      </c>
      <c r="D16" s="115">
        <f>(VLOOKUP($A16,'Occupancy Raw Data'!$B$8:$BE$45,'Occupancy Raw Data'!I$3,FALSE))/100</f>
        <v>0.30396246089676704</v>
      </c>
      <c r="E16" s="115">
        <f>(VLOOKUP($A16,'Occupancy Raw Data'!$B$8:$BE$45,'Occupancy Raw Data'!J$3,FALSE))/100</f>
        <v>0.34306569343065596</v>
      </c>
      <c r="F16" s="115">
        <f>(VLOOKUP($A16,'Occupancy Raw Data'!$B$8:$BE$45,'Occupancy Raw Data'!K$3,FALSE))/100</f>
        <v>0.44150156412930103</v>
      </c>
      <c r="G16" s="116">
        <f>(VLOOKUP($A16,'Occupancy Raw Data'!$B$8:$BE$45,'Occupancy Raw Data'!L$3,FALSE))/100</f>
        <v>0.33699687174139697</v>
      </c>
      <c r="H16" s="119">
        <f>(VLOOKUP($A16,'Occupancy Raw Data'!$B$8:$BE$45,'Occupancy Raw Data'!N$3,FALSE))/100</f>
        <v>0.56506777893639204</v>
      </c>
      <c r="I16" s="119">
        <f>(VLOOKUP($A16,'Occupancy Raw Data'!$B$8:$BE$45,'Occupancy Raw Data'!O$3,FALSE))/100</f>
        <v>0.62314911366006198</v>
      </c>
      <c r="J16" s="116">
        <f>(VLOOKUP($A16,'Occupancy Raw Data'!$B$8:$BE$45,'Occupancy Raw Data'!P$3,FALSE))/100</f>
        <v>0.59410844629822701</v>
      </c>
      <c r="K16" s="117">
        <f>(VLOOKUP($A16,'Occupancy Raw Data'!$B$8:$BE$45,'Occupancy Raw Data'!R$3,FALSE))/100</f>
        <v>0.41045732161477699</v>
      </c>
      <c r="M16" s="129">
        <f>(VLOOKUP($A16,'Occupancy Raw Data'!$B$8:$BE$45,'Occupancy Raw Data'!T$3,FALSE))/100</f>
        <v>8.1736104925042297E-2</v>
      </c>
      <c r="N16" s="119">
        <f>(VLOOKUP($A16,'Occupancy Raw Data'!$B$8:$BE$45,'Occupancy Raw Data'!U$3,FALSE))/100</f>
        <v>-1.5609539315418398E-2</v>
      </c>
      <c r="O16" s="119">
        <f>(VLOOKUP($A16,'Occupancy Raw Data'!$B$8:$BE$45,'Occupancy Raw Data'!V$3,FALSE))/100</f>
        <v>-0.16163797068540903</v>
      </c>
      <c r="P16" s="119">
        <f>(VLOOKUP($A16,'Occupancy Raw Data'!$B$8:$BE$45,'Occupancy Raw Data'!W$3,FALSE))/100</f>
        <v>-0.18465112782493201</v>
      </c>
      <c r="Q16" s="119">
        <f>(VLOOKUP($A16,'Occupancy Raw Data'!$B$8:$BE$45,'Occupancy Raw Data'!X$3,FALSE))/100</f>
        <v>-2.88168044618273E-2</v>
      </c>
      <c r="R16" s="130">
        <f>(VLOOKUP($A16,'Occupancy Raw Data'!$B$8:$BE$45,'Occupancy Raw Data'!Y$3,FALSE))/100</f>
        <v>-7.1846069645461003E-2</v>
      </c>
      <c r="S16" s="119">
        <f>(VLOOKUP($A16,'Occupancy Raw Data'!$B$8:$BE$45,'Occupancy Raw Data'!AA$3,FALSE))/100</f>
        <v>0.17929304768550999</v>
      </c>
      <c r="T16" s="119">
        <f>(VLOOKUP($A16,'Occupancy Raw Data'!$B$8:$BE$45,'Occupancy Raw Data'!AB$3,FALSE))/100</f>
        <v>0.27309469004918296</v>
      </c>
      <c r="U16" s="130">
        <f>(VLOOKUP($A16,'Occupancy Raw Data'!$B$8:$BE$45,'Occupancy Raw Data'!AC$3,FALSE))/100</f>
        <v>0.226693451538649</v>
      </c>
      <c r="V16" s="131">
        <f>(VLOOKUP($A16,'Occupancy Raw Data'!$B$8:$BE$45,'Occupancy Raw Data'!AE$3,FALSE))/100</f>
        <v>3.2022626380793402E-2</v>
      </c>
      <c r="X16" s="49">
        <f>VLOOKUP($A16,'ADR Raw Data'!$B$6:$BE$43,'ADR Raw Data'!G$1,FALSE)</f>
        <v>104.4979342723</v>
      </c>
      <c r="Y16" s="50">
        <f>VLOOKUP($A16,'ADR Raw Data'!$B$6:$BE$43,'ADR Raw Data'!H$1,FALSE)</f>
        <v>108.695197224251</v>
      </c>
      <c r="Z16" s="50">
        <f>VLOOKUP($A16,'ADR Raw Data'!$B$6:$BE$43,'ADR Raw Data'!I$1,FALSE)</f>
        <v>113.332391080617</v>
      </c>
      <c r="AA16" s="50">
        <f>VLOOKUP($A16,'ADR Raw Data'!$B$6:$BE$43,'ADR Raw Data'!J$1,FALSE)</f>
        <v>107.82523100303899</v>
      </c>
      <c r="AB16" s="50">
        <f>VLOOKUP($A16,'ADR Raw Data'!$B$6:$BE$43,'ADR Raw Data'!K$1,FALSE)</f>
        <v>104.850422768068</v>
      </c>
      <c r="AC16" s="51">
        <f>VLOOKUP($A16,'ADR Raw Data'!$B$6:$BE$43,'ADR Raw Data'!L$1,FALSE)</f>
        <v>107.572616498545</v>
      </c>
      <c r="AD16" s="50">
        <f>VLOOKUP($A16,'ADR Raw Data'!$B$6:$BE$43,'ADR Raw Data'!N$1,FALSE)</f>
        <v>108.286014024727</v>
      </c>
      <c r="AE16" s="50">
        <f>VLOOKUP($A16,'ADR Raw Data'!$B$6:$BE$43,'ADR Raw Data'!O$1,FALSE)</f>
        <v>109.388995983935</v>
      </c>
      <c r="AF16" s="51">
        <f>VLOOKUP($A16,'ADR Raw Data'!$B$6:$BE$43,'ADR Raw Data'!P$1,FALSE)</f>
        <v>108.864462483545</v>
      </c>
      <c r="AG16" s="52">
        <f>VLOOKUP($A16,'ADR Raw Data'!$B$6:$BE$43,'ADR Raw Data'!R$1,FALSE)</f>
        <v>108.106861435726</v>
      </c>
      <c r="AI16" s="129">
        <f>(VLOOKUP($A16,'ADR Raw Data'!$B$6:$BE$43,'ADR Raw Data'!T$1,FALSE))/100</f>
        <v>-3.3798761972618101E-2</v>
      </c>
      <c r="AJ16" s="119">
        <f>(VLOOKUP($A16,'ADR Raw Data'!$B$6:$BE$43,'ADR Raw Data'!U$1,FALSE))/100</f>
        <v>-8.1993240866660693E-3</v>
      </c>
      <c r="AK16" s="119">
        <f>(VLOOKUP($A16,'ADR Raw Data'!$B$6:$BE$43,'ADR Raw Data'!V$1,FALSE))/100</f>
        <v>5.7231157433483705E-2</v>
      </c>
      <c r="AL16" s="119">
        <f>(VLOOKUP($A16,'ADR Raw Data'!$B$6:$BE$43,'ADR Raw Data'!W$1,FALSE))/100</f>
        <v>-1.86071676431349E-2</v>
      </c>
      <c r="AM16" s="119">
        <f>(VLOOKUP($A16,'ADR Raw Data'!$B$6:$BE$43,'ADR Raw Data'!X$1,FALSE))/100</f>
        <v>-5.2910390002378099E-2</v>
      </c>
      <c r="AN16" s="130">
        <f>(VLOOKUP($A16,'ADR Raw Data'!$B$6:$BE$43,'ADR Raw Data'!Y$1,FALSE))/100</f>
        <v>-1.51738126462819E-2</v>
      </c>
      <c r="AO16" s="119">
        <f>(VLOOKUP($A16,'ADR Raw Data'!$B$6:$BE$43,'ADR Raw Data'!AA$1,FALSE))/100</f>
        <v>-3.6757599252751995E-2</v>
      </c>
      <c r="AP16" s="119">
        <f>(VLOOKUP($A16,'ADR Raw Data'!$B$6:$BE$43,'ADR Raw Data'!AB$1,FALSE))/100</f>
        <v>-4.5726946631997098E-2</v>
      </c>
      <c r="AQ16" s="130">
        <f>(VLOOKUP($A16,'ADR Raw Data'!$B$6:$BE$43,'ADR Raw Data'!AC$1,FALSE))/100</f>
        <v>-4.11480399897741E-2</v>
      </c>
      <c r="AR16" s="131">
        <f>(VLOOKUP($A16,'ADR Raw Data'!$B$6:$BE$43,'ADR Raw Data'!AE$1,FALSE))/100</f>
        <v>-2.3674330244387601E-2</v>
      </c>
      <c r="AS16" s="40"/>
      <c r="AT16" s="49">
        <f>VLOOKUP($A16,'RevPAR Raw Data'!$B$6:$BE$43,'RevPAR Raw Data'!G$1,FALSE)</f>
        <v>32.4935182481751</v>
      </c>
      <c r="AU16" s="50">
        <f>VLOOKUP($A16,'RevPAR Raw Data'!$B$6:$BE$43,'RevPAR Raw Data'!H$1,FALSE)</f>
        <v>31.033102189781001</v>
      </c>
      <c r="AV16" s="50">
        <f>VLOOKUP($A16,'RevPAR Raw Data'!$B$6:$BE$43,'RevPAR Raw Data'!I$1,FALSE)</f>
        <v>34.448792492179301</v>
      </c>
      <c r="AW16" s="50">
        <f>VLOOKUP($A16,'RevPAR Raw Data'!$B$6:$BE$43,'RevPAR Raw Data'!J$1,FALSE)</f>
        <v>36.991137643378501</v>
      </c>
      <c r="AX16" s="50">
        <f>VLOOKUP($A16,'RevPAR Raw Data'!$B$6:$BE$43,'RevPAR Raw Data'!K$1,FALSE)</f>
        <v>46.291625651720501</v>
      </c>
      <c r="AY16" s="51">
        <f>VLOOKUP($A16,'RevPAR Raw Data'!$B$6:$BE$43,'RevPAR Raw Data'!L$1,FALSE)</f>
        <v>36.251635245046899</v>
      </c>
      <c r="AZ16" s="50">
        <f>VLOOKUP($A16,'RevPAR Raw Data'!$B$6:$BE$43,'RevPAR Raw Data'!N$1,FALSE)</f>
        <v>61.188937434827899</v>
      </c>
      <c r="BA16" s="50">
        <f>VLOOKUP($A16,'RevPAR Raw Data'!$B$6:$BE$43,'RevPAR Raw Data'!O$1,FALSE)</f>
        <v>68.165655891553698</v>
      </c>
      <c r="BB16" s="51">
        <f>VLOOKUP($A16,'RevPAR Raw Data'!$B$6:$BE$43,'RevPAR Raw Data'!P$1,FALSE)</f>
        <v>64.677296663190802</v>
      </c>
      <c r="BC16" s="52">
        <f>VLOOKUP($A16,'RevPAR Raw Data'!$B$6:$BE$43,'RevPAR Raw Data'!R$1,FALSE)</f>
        <v>44.373252793088</v>
      </c>
      <c r="BE16" s="129">
        <f>(VLOOKUP($A16,'RevPAR Raw Data'!$B$6:$BE$43,'RevPAR Raw Data'!T$1,FALSE))/100</f>
        <v>4.5174763797493703E-2</v>
      </c>
      <c r="BF16" s="119">
        <f>(VLOOKUP($A16,'RevPAR Raw Data'!$B$6:$BE$43,'RevPAR Raw Data'!U$1,FALSE))/100</f>
        <v>-2.3680875730393802E-2</v>
      </c>
      <c r="BG16" s="119">
        <f>(VLOOKUP($A16,'RevPAR Raw Data'!$B$6:$BE$43,'RevPAR Raw Data'!V$1,FALSE))/100</f>
        <v>-0.113657541399451</v>
      </c>
      <c r="BH16" s="119">
        <f>(VLOOKUP($A16,'RevPAR Raw Data'!$B$6:$BE$43,'RevPAR Raw Data'!W$1,FALSE))/100</f>
        <v>-0.19982246097713399</v>
      </c>
      <c r="BI16" s="119">
        <f>(VLOOKUP($A16,'RevPAR Raw Data'!$B$6:$BE$43,'RevPAR Raw Data'!X$1,FALSE))/100</f>
        <v>-8.0202486101507903E-2</v>
      </c>
      <c r="BJ16" s="130">
        <f>(VLOOKUP($A16,'RevPAR Raw Data'!$B$6:$BE$43,'RevPAR Raw Data'!Y$1,FALSE))/100</f>
        <v>-8.5929703491571002E-2</v>
      </c>
      <c r="BK16" s="119">
        <f>(VLOOKUP($A16,'RevPAR Raw Data'!$B$6:$BE$43,'RevPAR Raw Data'!AA$1,FALSE))/100</f>
        <v>0.13594506643713</v>
      </c>
      <c r="BL16" s="119">
        <f>(VLOOKUP($A16,'RevPAR Raw Data'!$B$6:$BE$43,'RevPAR Raw Data'!AB$1,FALSE))/100</f>
        <v>0.21487995709982499</v>
      </c>
      <c r="BM16" s="130">
        <f>(VLOOKUP($A16,'RevPAR Raw Data'!$B$6:$BE$43,'RevPAR Raw Data'!AC$1,FALSE))/100</f>
        <v>0.17621742033954199</v>
      </c>
      <c r="BN16" s="131">
        <f>(VLOOKUP($A16,'RevPAR Raw Data'!$B$6:$BE$43,'RevPAR Raw Data'!AE$1,FALSE))/100</f>
        <v>7.5901819041742803E-3</v>
      </c>
    </row>
    <row r="17" spans="1:66" x14ac:dyDescent="0.45">
      <c r="A17" s="59" t="s">
        <v>89</v>
      </c>
      <c r="B17" s="118">
        <f>(VLOOKUP($A17,'Occupancy Raw Data'!$B$8:$BE$45,'Occupancy Raw Data'!G$3,FALSE))/100</f>
        <v>0.35743298131600298</v>
      </c>
      <c r="C17" s="115">
        <f>(VLOOKUP($A17,'Occupancy Raw Data'!$B$8:$BE$45,'Occupancy Raw Data'!H$3,FALSE))/100</f>
        <v>0.34350702100498998</v>
      </c>
      <c r="D17" s="115">
        <f>(VLOOKUP($A17,'Occupancy Raw Data'!$B$8:$BE$45,'Occupancy Raw Data'!I$3,FALSE))/100</f>
        <v>0.37414413368921801</v>
      </c>
      <c r="E17" s="115">
        <f>(VLOOKUP($A17,'Occupancy Raw Data'!$B$8:$BE$45,'Occupancy Raw Data'!J$3,FALSE))/100</f>
        <v>0.38969478936984997</v>
      </c>
      <c r="F17" s="115">
        <f>(VLOOKUP($A17,'Occupancy Raw Data'!$B$8:$BE$45,'Occupancy Raw Data'!K$3,FALSE))/100</f>
        <v>0.43866774979691298</v>
      </c>
      <c r="G17" s="116">
        <f>(VLOOKUP($A17,'Occupancy Raw Data'!$B$8:$BE$45,'Occupancy Raw Data'!L$3,FALSE))/100</f>
        <v>0.38068933503539498</v>
      </c>
      <c r="H17" s="119">
        <f>(VLOOKUP($A17,'Occupancy Raw Data'!$B$8:$BE$45,'Occupancy Raw Data'!N$3,FALSE))/100</f>
        <v>0.52709759777184606</v>
      </c>
      <c r="I17" s="119">
        <f>(VLOOKUP($A17,'Occupancy Raw Data'!$B$8:$BE$45,'Occupancy Raw Data'!O$3,FALSE))/100</f>
        <v>0.55483346872461392</v>
      </c>
      <c r="J17" s="116">
        <f>(VLOOKUP($A17,'Occupancy Raw Data'!$B$8:$BE$45,'Occupancy Raw Data'!P$3,FALSE))/100</f>
        <v>0.54096553324822994</v>
      </c>
      <c r="K17" s="117">
        <f>(VLOOKUP($A17,'Occupancy Raw Data'!$B$8:$BE$45,'Occupancy Raw Data'!R$3,FALSE))/100</f>
        <v>0.42648253452477597</v>
      </c>
      <c r="M17" s="129">
        <f>(VLOOKUP($A17,'Occupancy Raw Data'!$B$8:$BE$45,'Occupancy Raw Data'!T$3,FALSE))/100</f>
        <v>-0.13771421430910899</v>
      </c>
      <c r="N17" s="119">
        <f>(VLOOKUP($A17,'Occupancy Raw Data'!$B$8:$BE$45,'Occupancy Raw Data'!U$3,FALSE))/100</f>
        <v>-0.144709239198101</v>
      </c>
      <c r="O17" s="119">
        <f>(VLOOKUP($A17,'Occupancy Raw Data'!$B$8:$BE$45,'Occupancy Raw Data'!V$3,FALSE))/100</f>
        <v>-8.89759640655612E-2</v>
      </c>
      <c r="P17" s="119">
        <f>(VLOOKUP($A17,'Occupancy Raw Data'!$B$8:$BE$45,'Occupancy Raw Data'!W$3,FALSE))/100</f>
        <v>-0.140335091858977</v>
      </c>
      <c r="Q17" s="119">
        <f>(VLOOKUP($A17,'Occupancy Raw Data'!$B$8:$BE$45,'Occupancy Raw Data'!X$3,FALSE))/100</f>
        <v>-5.1022782474517102E-2</v>
      </c>
      <c r="R17" s="130">
        <f>(VLOOKUP($A17,'Occupancy Raw Data'!$B$8:$BE$45,'Occupancy Raw Data'!Y$3,FALSE))/100</f>
        <v>-0.11153226318585199</v>
      </c>
      <c r="S17" s="119">
        <f>(VLOOKUP($A17,'Occupancy Raw Data'!$B$8:$BE$45,'Occupancy Raw Data'!AA$3,FALSE))/100</f>
        <v>9.2515723836205307E-2</v>
      </c>
      <c r="T17" s="119">
        <f>(VLOOKUP($A17,'Occupancy Raw Data'!$B$8:$BE$45,'Occupancy Raw Data'!AB$3,FALSE))/100</f>
        <v>4.6236567174535101E-2</v>
      </c>
      <c r="U17" s="130">
        <f>(VLOOKUP($A17,'Occupancy Raw Data'!$B$8:$BE$45,'Occupancy Raw Data'!AC$3,FALSE))/100</f>
        <v>6.8282853501665602E-2</v>
      </c>
      <c r="V17" s="131">
        <f>(VLOOKUP($A17,'Occupancy Raw Data'!$B$8:$BE$45,'Occupancy Raw Data'!AE$3,FALSE))/100</f>
        <v>-5.3813503798561202E-2</v>
      </c>
      <c r="X17" s="49">
        <f>VLOOKUP($A17,'ADR Raw Data'!$B$6:$BE$43,'ADR Raw Data'!G$1,FALSE)</f>
        <v>107.393457792207</v>
      </c>
      <c r="Y17" s="50">
        <f>VLOOKUP($A17,'ADR Raw Data'!$B$6:$BE$43,'ADR Raw Data'!H$1,FALSE)</f>
        <v>109.201841216216</v>
      </c>
      <c r="Z17" s="50">
        <f>VLOOKUP($A17,'ADR Raw Data'!$B$6:$BE$43,'ADR Raw Data'!I$1,FALSE)</f>
        <v>109.39406327543399</v>
      </c>
      <c r="AA17" s="50">
        <f>VLOOKUP($A17,'ADR Raw Data'!$B$6:$BE$43,'ADR Raw Data'!J$1,FALSE)</f>
        <v>109.767733770101</v>
      </c>
      <c r="AB17" s="50">
        <f>VLOOKUP($A17,'ADR Raw Data'!$B$6:$BE$43,'ADR Raw Data'!K$1,FALSE)</f>
        <v>112.20012433862399</v>
      </c>
      <c r="AC17" s="51">
        <f>VLOOKUP($A17,'ADR Raw Data'!$B$6:$BE$43,'ADR Raw Data'!L$1,FALSE)</f>
        <v>109.70688208755</v>
      </c>
      <c r="AD17" s="50">
        <f>VLOOKUP($A17,'ADR Raw Data'!$B$6:$BE$43,'ADR Raw Data'!N$1,FALSE)</f>
        <v>117.527461470717</v>
      </c>
      <c r="AE17" s="50">
        <f>VLOOKUP($A17,'ADR Raw Data'!$B$6:$BE$43,'ADR Raw Data'!O$1,FALSE)</f>
        <v>114.086638778498</v>
      </c>
      <c r="AF17" s="51">
        <f>VLOOKUP($A17,'ADR Raw Data'!$B$6:$BE$43,'ADR Raw Data'!P$1,FALSE)</f>
        <v>115.76294647645599</v>
      </c>
      <c r="AG17" s="52">
        <f>VLOOKUP($A17,'ADR Raw Data'!$B$6:$BE$43,'ADR Raw Data'!R$1,FALSE)</f>
        <v>111.90166103012599</v>
      </c>
      <c r="AI17" s="129">
        <f>(VLOOKUP($A17,'ADR Raw Data'!$B$6:$BE$43,'ADR Raw Data'!T$1,FALSE))/100</f>
        <v>-1.14111633359392E-2</v>
      </c>
      <c r="AJ17" s="119">
        <f>(VLOOKUP($A17,'ADR Raw Data'!$B$6:$BE$43,'ADR Raw Data'!U$1,FALSE))/100</f>
        <v>1.22080333644181E-2</v>
      </c>
      <c r="AK17" s="119">
        <f>(VLOOKUP($A17,'ADR Raw Data'!$B$6:$BE$43,'ADR Raw Data'!V$1,FALSE))/100</f>
        <v>2.1457883148986202E-2</v>
      </c>
      <c r="AL17" s="119">
        <f>(VLOOKUP($A17,'ADR Raw Data'!$B$6:$BE$43,'ADR Raw Data'!W$1,FALSE))/100</f>
        <v>2.6485578966308897E-2</v>
      </c>
      <c r="AM17" s="119">
        <f>(VLOOKUP($A17,'ADR Raw Data'!$B$6:$BE$43,'ADR Raw Data'!X$1,FALSE))/100</f>
        <v>3.1702922646128201E-2</v>
      </c>
      <c r="AN17" s="130">
        <f>(VLOOKUP($A17,'ADR Raw Data'!$B$6:$BE$43,'ADR Raw Data'!Y$1,FALSE))/100</f>
        <v>1.7078701799453099E-2</v>
      </c>
      <c r="AO17" s="119">
        <f>(VLOOKUP($A17,'ADR Raw Data'!$B$6:$BE$43,'ADR Raw Data'!AA$1,FALSE))/100</f>
        <v>6.4984659770909697E-2</v>
      </c>
      <c r="AP17" s="119">
        <f>(VLOOKUP($A17,'ADR Raw Data'!$B$6:$BE$43,'ADR Raw Data'!AB$1,FALSE))/100</f>
        <v>-3.5956252931908003E-2</v>
      </c>
      <c r="AQ17" s="130">
        <f>(VLOOKUP($A17,'ADR Raw Data'!$B$6:$BE$43,'ADR Raw Data'!AC$1,FALSE))/100</f>
        <v>1.0698700707162601E-2</v>
      </c>
      <c r="AR17" s="131">
        <f>(VLOOKUP($A17,'ADR Raw Data'!$B$6:$BE$43,'ADR Raw Data'!AE$1,FALSE))/100</f>
        <v>1.7226720959934001E-2</v>
      </c>
      <c r="AS17" s="40"/>
      <c r="AT17" s="49">
        <f>VLOOKUP($A17,'RevPAR Raw Data'!$B$6:$BE$43,'RevPAR Raw Data'!G$1,FALSE)</f>
        <v>38.385963792503098</v>
      </c>
      <c r="AU17" s="50">
        <f>VLOOKUP($A17,'RevPAR Raw Data'!$B$6:$BE$43,'RevPAR Raw Data'!H$1,FALSE)</f>
        <v>37.511599164442302</v>
      </c>
      <c r="AV17" s="50">
        <f>VLOOKUP($A17,'RevPAR Raw Data'!$B$6:$BE$43,'RevPAR Raw Data'!I$1,FALSE)</f>
        <v>40.929147034930899</v>
      </c>
      <c r="AW17" s="50">
        <f>VLOOKUP($A17,'RevPAR Raw Data'!$B$6:$BE$43,'RevPAR Raw Data'!J$1,FALSE)</f>
        <v>42.7759138911454</v>
      </c>
      <c r="AX17" s="50">
        <f>VLOOKUP($A17,'RevPAR Raw Data'!$B$6:$BE$43,'RevPAR Raw Data'!K$1,FALSE)</f>
        <v>49.2185760705581</v>
      </c>
      <c r="AY17" s="51">
        <f>VLOOKUP($A17,'RevPAR Raw Data'!$B$6:$BE$43,'RevPAR Raw Data'!L$1,FALSE)</f>
        <v>41.764239990716</v>
      </c>
      <c r="AZ17" s="50">
        <f>VLOOKUP($A17,'RevPAR Raw Data'!$B$6:$BE$43,'RevPAR Raw Data'!N$1,FALSE)</f>
        <v>61.948442613438502</v>
      </c>
      <c r="BA17" s="50">
        <f>VLOOKUP($A17,'RevPAR Raw Data'!$B$6:$BE$43,'RevPAR Raw Data'!O$1,FALSE)</f>
        <v>63.299085528606199</v>
      </c>
      <c r="BB17" s="51">
        <f>VLOOKUP($A17,'RevPAR Raw Data'!$B$6:$BE$43,'RevPAR Raw Data'!P$1,FALSE)</f>
        <v>62.6237640710223</v>
      </c>
      <c r="BC17" s="52">
        <f>VLOOKUP($A17,'RevPAR Raw Data'!$B$6:$BE$43,'RevPAR Raw Data'!R$1,FALSE)</f>
        <v>47.7241040136607</v>
      </c>
      <c r="BE17" s="129">
        <f>(VLOOKUP($A17,'RevPAR Raw Data'!$B$6:$BE$43,'RevPAR Raw Data'!T$1,FALSE))/100</f>
        <v>-0.147553898251887</v>
      </c>
      <c r="BF17" s="119">
        <f>(VLOOKUP($A17,'RevPAR Raw Data'!$B$6:$BE$43,'RevPAR Raw Data'!U$1,FALSE))/100</f>
        <v>-0.13426782105395302</v>
      </c>
      <c r="BG17" s="119">
        <f>(VLOOKUP($A17,'RevPAR Raw Data'!$B$6:$BE$43,'RevPAR Raw Data'!V$1,FALSE))/100</f>
        <v>-6.9427316756562205E-2</v>
      </c>
      <c r="BH17" s="119">
        <f>(VLOOKUP($A17,'RevPAR Raw Data'!$B$6:$BE$43,'RevPAR Raw Data'!W$1,FALSE))/100</f>
        <v>-0.11756636904984299</v>
      </c>
      <c r="BI17" s="119">
        <f>(VLOOKUP($A17,'RevPAR Raw Data'!$B$6:$BE$43,'RevPAR Raw Data'!X$1,FALSE))/100</f>
        <v>-2.0937431154368798E-2</v>
      </c>
      <c r="BJ17" s="130">
        <f>(VLOOKUP($A17,'RevPAR Raw Data'!$B$6:$BE$43,'RevPAR Raw Data'!Y$1,FALSE))/100</f>
        <v>-9.6358387650368804E-2</v>
      </c>
      <c r="BK17" s="119">
        <f>(VLOOKUP($A17,'RevPAR Raw Data'!$B$6:$BE$43,'RevPAR Raw Data'!AA$1,FALSE))/100</f>
        <v>0.16351248644407002</v>
      </c>
      <c r="BL17" s="119">
        <f>(VLOOKUP($A17,'RevPAR Raw Data'!$B$6:$BE$43,'RevPAR Raw Data'!AB$1,FALSE))/100</f>
        <v>8.6178205385963897E-3</v>
      </c>
      <c r="BM17" s="130">
        <f>(VLOOKUP($A17,'RevPAR Raw Data'!$B$6:$BE$43,'RevPAR Raw Data'!AC$1,FALSE))/100</f>
        <v>7.9712092021873598E-2</v>
      </c>
      <c r="BN17" s="131">
        <f>(VLOOKUP($A17,'RevPAR Raw Data'!$B$6:$BE$43,'RevPAR Raw Data'!AE$1,FALSE))/100</f>
        <v>-3.7513813052441301E-2</v>
      </c>
    </row>
    <row r="18" spans="1:66" x14ac:dyDescent="0.45">
      <c r="A18" s="59" t="s">
        <v>26</v>
      </c>
      <c r="B18" s="118">
        <f>(VLOOKUP($A18,'Occupancy Raw Data'!$B$8:$BE$45,'Occupancy Raw Data'!G$3,FALSE))/100</f>
        <v>0.39490006891798701</v>
      </c>
      <c r="C18" s="115">
        <f>(VLOOKUP($A18,'Occupancy Raw Data'!$B$8:$BE$45,'Occupancy Raw Data'!H$3,FALSE))/100</f>
        <v>0.39673788192051396</v>
      </c>
      <c r="D18" s="115">
        <f>(VLOOKUP($A18,'Occupancy Raw Data'!$B$8:$BE$45,'Occupancy Raw Data'!I$3,FALSE))/100</f>
        <v>0.42614288996094601</v>
      </c>
      <c r="E18" s="115">
        <f>(VLOOKUP($A18,'Occupancy Raw Data'!$B$8:$BE$45,'Occupancy Raw Data'!J$3,FALSE))/100</f>
        <v>0.434872501722949</v>
      </c>
      <c r="F18" s="115">
        <f>(VLOOKUP($A18,'Occupancy Raw Data'!$B$8:$BE$45,'Occupancy Raw Data'!K$3,FALSE))/100</f>
        <v>0.47484493452791099</v>
      </c>
      <c r="G18" s="116">
        <f>(VLOOKUP($A18,'Occupancy Raw Data'!$B$8:$BE$45,'Occupancy Raw Data'!L$3,FALSE))/100</f>
        <v>0.42549965541006202</v>
      </c>
      <c r="H18" s="119">
        <f>(VLOOKUP($A18,'Occupancy Raw Data'!$B$8:$BE$45,'Occupancy Raw Data'!N$3,FALSE))/100</f>
        <v>0.56547208821502404</v>
      </c>
      <c r="I18" s="119">
        <f>(VLOOKUP($A18,'Occupancy Raw Data'!$B$8:$BE$45,'Occupancy Raw Data'!O$3,FALSE))/100</f>
        <v>0.55869515276820503</v>
      </c>
      <c r="J18" s="116">
        <f>(VLOOKUP($A18,'Occupancy Raw Data'!$B$8:$BE$45,'Occupancy Raw Data'!P$3,FALSE))/100</f>
        <v>0.56208362049161398</v>
      </c>
      <c r="K18" s="117">
        <f>(VLOOKUP($A18,'Occupancy Raw Data'!$B$8:$BE$45,'Occupancy Raw Data'!R$3,FALSE))/100</f>
        <v>0.464523645433362</v>
      </c>
      <c r="M18" s="129">
        <f>(VLOOKUP($A18,'Occupancy Raw Data'!$B$8:$BE$45,'Occupancy Raw Data'!T$3,FALSE))/100</f>
        <v>-0.12609048926484701</v>
      </c>
      <c r="N18" s="119">
        <f>(VLOOKUP($A18,'Occupancy Raw Data'!$B$8:$BE$45,'Occupancy Raw Data'!U$3,FALSE))/100</f>
        <v>-7.8183525363206996E-2</v>
      </c>
      <c r="O18" s="119">
        <f>(VLOOKUP($A18,'Occupancy Raw Data'!$B$8:$BE$45,'Occupancy Raw Data'!V$3,FALSE))/100</f>
        <v>-2.0380687221250499E-2</v>
      </c>
      <c r="P18" s="119">
        <f>(VLOOKUP($A18,'Occupancy Raw Data'!$B$8:$BE$45,'Occupancy Raw Data'!W$3,FALSE))/100</f>
        <v>-6.1157021099493704E-2</v>
      </c>
      <c r="Q18" s="119">
        <f>(VLOOKUP($A18,'Occupancy Raw Data'!$B$8:$BE$45,'Occupancy Raw Data'!X$3,FALSE))/100</f>
        <v>-2.6809635723638002E-2</v>
      </c>
      <c r="R18" s="130">
        <f>(VLOOKUP($A18,'Occupancy Raw Data'!$B$8:$BE$45,'Occupancy Raw Data'!Y$3,FALSE))/100</f>
        <v>-6.2114929563977198E-2</v>
      </c>
      <c r="S18" s="119">
        <f>(VLOOKUP($A18,'Occupancy Raw Data'!$B$8:$BE$45,'Occupancy Raw Data'!AA$3,FALSE))/100</f>
        <v>6.417937018939629E-2</v>
      </c>
      <c r="T18" s="119">
        <f>(VLOOKUP($A18,'Occupancy Raw Data'!$B$8:$BE$45,'Occupancy Raw Data'!AB$3,FALSE))/100</f>
        <v>8.8587696354979997E-2</v>
      </c>
      <c r="U18" s="130">
        <f>(VLOOKUP($A18,'Occupancy Raw Data'!$B$8:$BE$45,'Occupancy Raw Data'!AC$3,FALSE))/100</f>
        <v>7.6171603883403896E-2</v>
      </c>
      <c r="V18" s="131">
        <f>(VLOOKUP($A18,'Occupancy Raw Data'!$B$8:$BE$45,'Occupancy Raw Data'!AE$3,FALSE))/100</f>
        <v>-1.8512762133630102E-2</v>
      </c>
      <c r="X18" s="49">
        <f>VLOOKUP($A18,'ADR Raw Data'!$B$6:$BE$43,'ADR Raw Data'!G$1,FALSE)</f>
        <v>115.16317626527</v>
      </c>
      <c r="Y18" s="50">
        <f>VLOOKUP($A18,'ADR Raw Data'!$B$6:$BE$43,'ADR Raw Data'!H$1,FALSE)</f>
        <v>116.094212507237</v>
      </c>
      <c r="Z18" s="50">
        <f>VLOOKUP($A18,'ADR Raw Data'!$B$6:$BE$43,'ADR Raw Data'!I$1,FALSE)</f>
        <v>119.829371967654</v>
      </c>
      <c r="AA18" s="50">
        <f>VLOOKUP($A18,'ADR Raw Data'!$B$6:$BE$43,'ADR Raw Data'!J$1,FALSE)</f>
        <v>122.526045958795</v>
      </c>
      <c r="AB18" s="50">
        <f>VLOOKUP($A18,'ADR Raw Data'!$B$6:$BE$43,'ADR Raw Data'!K$1,FALSE)</f>
        <v>116.876855345911</v>
      </c>
      <c r="AC18" s="51">
        <f>VLOOKUP($A18,'ADR Raw Data'!$B$6:$BE$43,'ADR Raw Data'!L$1,FALSE)</f>
        <v>118.158941259043</v>
      </c>
      <c r="AD18" s="50">
        <f>VLOOKUP($A18,'ADR Raw Data'!$B$6:$BE$43,'ADR Raw Data'!N$1,FALSE)</f>
        <v>117.43348974202701</v>
      </c>
      <c r="AE18" s="50">
        <f>VLOOKUP($A18,'ADR Raw Data'!$B$6:$BE$43,'ADR Raw Data'!O$1,FALSE)</f>
        <v>119.299948601973</v>
      </c>
      <c r="AF18" s="51">
        <f>VLOOKUP($A18,'ADR Raw Data'!$B$6:$BE$43,'ADR Raw Data'!P$1,FALSE)</f>
        <v>118.36109328701301</v>
      </c>
      <c r="AG18" s="52">
        <f>VLOOKUP($A18,'ADR Raw Data'!$B$6:$BE$43,'ADR Raw Data'!R$1,FALSE)</f>
        <v>118.228829347557</v>
      </c>
      <c r="AI18" s="129">
        <f>(VLOOKUP($A18,'ADR Raw Data'!$B$6:$BE$43,'ADR Raw Data'!T$1,FALSE))/100</f>
        <v>1.0670765622269201E-3</v>
      </c>
      <c r="AJ18" s="119">
        <f>(VLOOKUP($A18,'ADR Raw Data'!$B$6:$BE$43,'ADR Raw Data'!U$1,FALSE))/100</f>
        <v>3.3018478359072E-4</v>
      </c>
      <c r="AK18" s="119">
        <f>(VLOOKUP($A18,'ADR Raw Data'!$B$6:$BE$43,'ADR Raw Data'!V$1,FALSE))/100</f>
        <v>5.7092621847695098E-2</v>
      </c>
      <c r="AL18" s="119">
        <f>(VLOOKUP($A18,'ADR Raw Data'!$B$6:$BE$43,'ADR Raw Data'!W$1,FALSE))/100</f>
        <v>8.2150162982938812E-2</v>
      </c>
      <c r="AM18" s="119">
        <f>(VLOOKUP($A18,'ADR Raw Data'!$B$6:$BE$43,'ADR Raw Data'!X$1,FALSE))/100</f>
        <v>-6.7181477097696994E-3</v>
      </c>
      <c r="AN18" s="130">
        <f>(VLOOKUP($A18,'ADR Raw Data'!$B$6:$BE$43,'ADR Raw Data'!Y$1,FALSE))/100</f>
        <v>2.6535159064782897E-2</v>
      </c>
      <c r="AO18" s="119">
        <f>(VLOOKUP($A18,'ADR Raw Data'!$B$6:$BE$43,'ADR Raw Data'!AA$1,FALSE))/100</f>
        <v>7.5182646914931294E-3</v>
      </c>
      <c r="AP18" s="119">
        <f>(VLOOKUP($A18,'ADR Raw Data'!$B$6:$BE$43,'ADR Raw Data'!AB$1,FALSE))/100</f>
        <v>8.1399850977554504E-4</v>
      </c>
      <c r="AQ18" s="130">
        <f>(VLOOKUP($A18,'ADR Raw Data'!$B$6:$BE$43,'ADR Raw Data'!AC$1,FALSE))/100</f>
        <v>4.27649776933859E-3</v>
      </c>
      <c r="AR18" s="131">
        <f>(VLOOKUP($A18,'ADR Raw Data'!$B$6:$BE$43,'ADR Raw Data'!AE$1,FALSE))/100</f>
        <v>1.9455906755909299E-2</v>
      </c>
      <c r="AS18" s="40"/>
      <c r="AT18" s="49">
        <f>VLOOKUP($A18,'RevPAR Raw Data'!$B$6:$BE$43,'RevPAR Raw Data'!G$1,FALSE)</f>
        <v>45.477946243969598</v>
      </c>
      <c r="AU18" s="50">
        <f>VLOOKUP($A18,'RevPAR Raw Data'!$B$6:$BE$43,'RevPAR Raw Data'!H$1,FALSE)</f>
        <v>46.058971973351703</v>
      </c>
      <c r="AV18" s="50">
        <f>VLOOKUP($A18,'RevPAR Raw Data'!$B$6:$BE$43,'RevPAR Raw Data'!I$1,FALSE)</f>
        <v>51.0644348725017</v>
      </c>
      <c r="AW18" s="50">
        <f>VLOOKUP($A18,'RevPAR Raw Data'!$B$6:$BE$43,'RevPAR Raw Data'!J$1,FALSE)</f>
        <v>53.2832081323225</v>
      </c>
      <c r="AX18" s="50">
        <f>VLOOKUP($A18,'RevPAR Raw Data'!$B$6:$BE$43,'RevPAR Raw Data'!K$1,FALSE)</f>
        <v>55.4983827245577</v>
      </c>
      <c r="AY18" s="51">
        <f>VLOOKUP($A18,'RevPAR Raw Data'!$B$6:$BE$43,'RevPAR Raw Data'!L$1,FALSE)</f>
        <v>50.2765887893406</v>
      </c>
      <c r="AZ18" s="50">
        <f>VLOOKUP($A18,'RevPAR Raw Data'!$B$6:$BE$43,'RevPAR Raw Data'!N$1,FALSE)</f>
        <v>66.405360670801699</v>
      </c>
      <c r="BA18" s="50">
        <f>VLOOKUP($A18,'RevPAR Raw Data'!$B$6:$BE$43,'RevPAR Raw Data'!O$1,FALSE)</f>
        <v>66.652303009418702</v>
      </c>
      <c r="BB18" s="51">
        <f>VLOOKUP($A18,'RevPAR Raw Data'!$B$6:$BE$43,'RevPAR Raw Data'!P$1,FALSE)</f>
        <v>66.5288318401102</v>
      </c>
      <c r="BC18" s="52">
        <f>VLOOKUP($A18,'RevPAR Raw Data'!$B$6:$BE$43,'RevPAR Raw Data'!R$1,FALSE)</f>
        <v>54.920086803846203</v>
      </c>
      <c r="BE18" s="129">
        <f>(VLOOKUP($A18,'RevPAR Raw Data'!$B$6:$BE$43,'RevPAR Raw Data'!T$1,FALSE))/100</f>
        <v>-0.12515796090843401</v>
      </c>
      <c r="BF18" s="119">
        <f>(VLOOKUP($A18,'RevPAR Raw Data'!$B$6:$BE$43,'RevPAR Raw Data'!U$1,FALSE))/100</f>
        <v>-7.7879155590018692E-2</v>
      </c>
      <c r="BG18" s="119">
        <f>(VLOOKUP($A18,'RevPAR Raw Data'!$B$6:$BE$43,'RevPAR Raw Data'!V$1,FALSE))/100</f>
        <v>3.5548347757925598E-2</v>
      </c>
      <c r="BH18" s="119">
        <f>(VLOOKUP($A18,'RevPAR Raw Data'!$B$6:$BE$43,'RevPAR Raw Data'!W$1,FALSE))/100</f>
        <v>1.5969082632570599E-2</v>
      </c>
      <c r="BI18" s="119">
        <f>(VLOOKUP($A18,'RevPAR Raw Data'!$B$6:$BE$43,'RevPAR Raw Data'!X$1,FALSE))/100</f>
        <v>-3.3347672340571205E-2</v>
      </c>
      <c r="BJ18" s="130">
        <f>(VLOOKUP($A18,'RevPAR Raw Data'!$B$6:$BE$43,'RevPAR Raw Data'!Y$1,FALSE))/100</f>
        <v>-3.7228000035472199E-2</v>
      </c>
      <c r="BK18" s="119">
        <f>(VLOOKUP($A18,'RevPAR Raw Data'!$B$6:$BE$43,'RevPAR Raw Data'!AA$1,FALSE))/100</f>
        <v>7.2180152373706605E-2</v>
      </c>
      <c r="BL18" s="119">
        <f>(VLOOKUP($A18,'RevPAR Raw Data'!$B$6:$BE$43,'RevPAR Raw Data'!AB$1,FALSE))/100</f>
        <v>8.947380511757301E-2</v>
      </c>
      <c r="BM18" s="130">
        <f>(VLOOKUP($A18,'RevPAR Raw Data'!$B$6:$BE$43,'RevPAR Raw Data'!AC$1,FALSE))/100</f>
        <v>8.0773849346836804E-2</v>
      </c>
      <c r="BN18" s="131">
        <f>(VLOOKUP($A18,'RevPAR Raw Data'!$B$6:$BE$43,'RevPAR Raw Data'!AE$1,FALSE))/100</f>
        <v>5.8296204841299206E-4</v>
      </c>
    </row>
    <row r="19" spans="1:66" x14ac:dyDescent="0.45">
      <c r="A19" s="59" t="s">
        <v>24</v>
      </c>
      <c r="B19" s="118">
        <f>(VLOOKUP($A19,'Occupancy Raw Data'!$B$8:$BE$45,'Occupancy Raw Data'!G$3,FALSE))/100</f>
        <v>0.34867101303911702</v>
      </c>
      <c r="C19" s="115">
        <f>(VLOOKUP($A19,'Occupancy Raw Data'!$B$8:$BE$45,'Occupancy Raw Data'!H$3,FALSE))/100</f>
        <v>0.33989468405215595</v>
      </c>
      <c r="D19" s="115">
        <f>(VLOOKUP($A19,'Occupancy Raw Data'!$B$8:$BE$45,'Occupancy Raw Data'!I$3,FALSE))/100</f>
        <v>0.36133400200601801</v>
      </c>
      <c r="E19" s="115">
        <f>(VLOOKUP($A19,'Occupancy Raw Data'!$B$8:$BE$45,'Occupancy Raw Data'!J$3,FALSE))/100</f>
        <v>0.35569207622868604</v>
      </c>
      <c r="F19" s="115">
        <f>(VLOOKUP($A19,'Occupancy Raw Data'!$B$8:$BE$45,'Occupancy Raw Data'!K$3,FALSE))/100</f>
        <v>0.40797392176529501</v>
      </c>
      <c r="G19" s="116">
        <f>(VLOOKUP($A19,'Occupancy Raw Data'!$B$8:$BE$45,'Occupancy Raw Data'!L$3,FALSE))/100</f>
        <v>0.36271313941825395</v>
      </c>
      <c r="H19" s="119">
        <f>(VLOOKUP($A19,'Occupancy Raw Data'!$B$8:$BE$45,'Occupancy Raw Data'!N$3,FALSE))/100</f>
        <v>0.479563691073219</v>
      </c>
      <c r="I19" s="119">
        <f>(VLOOKUP($A19,'Occupancy Raw Data'!$B$8:$BE$45,'Occupancy Raw Data'!O$3,FALSE))/100</f>
        <v>0.51604814443329905</v>
      </c>
      <c r="J19" s="116">
        <f>(VLOOKUP($A19,'Occupancy Raw Data'!$B$8:$BE$45,'Occupancy Raw Data'!P$3,FALSE))/100</f>
        <v>0.497805917753259</v>
      </c>
      <c r="K19" s="117">
        <f>(VLOOKUP($A19,'Occupancy Raw Data'!$B$8:$BE$45,'Occupancy Raw Data'!R$3,FALSE))/100</f>
        <v>0.40131107608539901</v>
      </c>
      <c r="M19" s="129">
        <f>(VLOOKUP($A19,'Occupancy Raw Data'!$B$8:$BE$45,'Occupancy Raw Data'!T$3,FALSE))/100</f>
        <v>-5.2110224114967796E-2</v>
      </c>
      <c r="N19" s="119">
        <f>(VLOOKUP($A19,'Occupancy Raw Data'!$B$8:$BE$45,'Occupancy Raw Data'!U$3,FALSE))/100</f>
        <v>-2.4671346411259697E-2</v>
      </c>
      <c r="O19" s="119">
        <f>(VLOOKUP($A19,'Occupancy Raw Data'!$B$8:$BE$45,'Occupancy Raw Data'!V$3,FALSE))/100</f>
        <v>-4.5713783686826902E-2</v>
      </c>
      <c r="P19" s="119">
        <f>(VLOOKUP($A19,'Occupancy Raw Data'!$B$8:$BE$45,'Occupancy Raw Data'!W$3,FALSE))/100</f>
        <v>-0.16775163821859401</v>
      </c>
      <c r="Q19" s="119">
        <f>(VLOOKUP($A19,'Occupancy Raw Data'!$B$8:$BE$45,'Occupancy Raw Data'!X$3,FALSE))/100</f>
        <v>-7.7422608735296702E-2</v>
      </c>
      <c r="R19" s="130">
        <f>(VLOOKUP($A19,'Occupancy Raw Data'!$B$8:$BE$45,'Occupancy Raw Data'!Y$3,FALSE))/100</f>
        <v>-7.6865139477775901E-2</v>
      </c>
      <c r="S19" s="119">
        <f>(VLOOKUP($A19,'Occupancy Raw Data'!$B$8:$BE$45,'Occupancy Raw Data'!AA$3,FALSE))/100</f>
        <v>0.10968807585547299</v>
      </c>
      <c r="T19" s="119">
        <f>(VLOOKUP($A19,'Occupancy Raw Data'!$B$8:$BE$45,'Occupancy Raw Data'!AB$3,FALSE))/100</f>
        <v>0.19864115252088299</v>
      </c>
      <c r="U19" s="130">
        <f>(VLOOKUP($A19,'Occupancy Raw Data'!$B$8:$BE$45,'Occupancy Raw Data'!AC$3,FALSE))/100</f>
        <v>0.15408041512041501</v>
      </c>
      <c r="V19" s="131">
        <f>(VLOOKUP($A19,'Occupancy Raw Data'!$B$8:$BE$45,'Occupancy Raw Data'!AE$3,FALSE))/100</f>
        <v>-6.3962159751861604E-3</v>
      </c>
      <c r="X19" s="49">
        <f>VLOOKUP($A19,'ADR Raw Data'!$B$6:$BE$43,'ADR Raw Data'!G$1,FALSE)</f>
        <v>115.120737144911</v>
      </c>
      <c r="Y19" s="50">
        <f>VLOOKUP($A19,'ADR Raw Data'!$B$6:$BE$43,'ADR Raw Data'!H$1,FALSE)</f>
        <v>114.962368129841</v>
      </c>
      <c r="Z19" s="50">
        <f>VLOOKUP($A19,'ADR Raw Data'!$B$6:$BE$43,'ADR Raw Data'!I$1,FALSE)</f>
        <v>123.932827897293</v>
      </c>
      <c r="AA19" s="50">
        <f>VLOOKUP($A19,'ADR Raw Data'!$B$6:$BE$43,'ADR Raw Data'!J$1,FALSE)</f>
        <v>121.697409235107</v>
      </c>
      <c r="AB19" s="50">
        <f>VLOOKUP($A19,'ADR Raw Data'!$B$6:$BE$43,'ADR Raw Data'!K$1,FALSE)</f>
        <v>120.85672403196</v>
      </c>
      <c r="AC19" s="51">
        <f>VLOOKUP($A19,'ADR Raw Data'!$B$6:$BE$43,'ADR Raw Data'!L$1,FALSE)</f>
        <v>119.42699550639399</v>
      </c>
      <c r="AD19" s="50">
        <f>VLOOKUP($A19,'ADR Raw Data'!$B$6:$BE$43,'ADR Raw Data'!N$1,FALSE)</f>
        <v>135.71934640522801</v>
      </c>
      <c r="AE19" s="50">
        <f>VLOOKUP($A19,'ADR Raw Data'!$B$6:$BE$43,'ADR Raw Data'!O$1,FALSE)</f>
        <v>132.803916423712</v>
      </c>
      <c r="AF19" s="51">
        <f>VLOOKUP($A19,'ADR Raw Data'!$B$6:$BE$43,'ADR Raw Data'!P$1,FALSE)</f>
        <v>134.20821307140099</v>
      </c>
      <c r="AG19" s="52">
        <f>VLOOKUP($A19,'ADR Raw Data'!$B$6:$BE$43,'ADR Raw Data'!R$1,FALSE)</f>
        <v>124.665665893064</v>
      </c>
      <c r="AI19" s="129">
        <f>(VLOOKUP($A19,'ADR Raw Data'!$B$6:$BE$43,'ADR Raw Data'!T$1,FALSE))/100</f>
        <v>3.8369995028623399E-2</v>
      </c>
      <c r="AJ19" s="119">
        <f>(VLOOKUP($A19,'ADR Raw Data'!$B$6:$BE$43,'ADR Raw Data'!U$1,FALSE))/100</f>
        <v>2.3820982300833699E-3</v>
      </c>
      <c r="AK19" s="119">
        <f>(VLOOKUP($A19,'ADR Raw Data'!$B$6:$BE$43,'ADR Raw Data'!V$1,FALSE))/100</f>
        <v>6.0574770486229203E-2</v>
      </c>
      <c r="AL19" s="119">
        <f>(VLOOKUP($A19,'ADR Raw Data'!$B$6:$BE$43,'ADR Raw Data'!W$1,FALSE))/100</f>
        <v>1.17935195193527E-2</v>
      </c>
      <c r="AM19" s="119">
        <f>(VLOOKUP($A19,'ADR Raw Data'!$B$6:$BE$43,'ADR Raw Data'!X$1,FALSE))/100</f>
        <v>-3.3852593246025402E-2</v>
      </c>
      <c r="AN19" s="130">
        <f>(VLOOKUP($A19,'ADR Raw Data'!$B$6:$BE$43,'ADR Raw Data'!Y$1,FALSE))/100</f>
        <v>1.25369014711966E-2</v>
      </c>
      <c r="AO19" s="119">
        <f>(VLOOKUP($A19,'ADR Raw Data'!$B$6:$BE$43,'ADR Raw Data'!AA$1,FALSE))/100</f>
        <v>5.6470753261229405E-2</v>
      </c>
      <c r="AP19" s="119">
        <f>(VLOOKUP($A19,'ADR Raw Data'!$B$6:$BE$43,'ADR Raw Data'!AB$1,FALSE))/100</f>
        <v>7.3347807805152496E-3</v>
      </c>
      <c r="AQ19" s="130">
        <f>(VLOOKUP($A19,'ADR Raw Data'!$B$6:$BE$43,'ADR Raw Data'!AC$1,FALSE))/100</f>
        <v>3.1199356339798999E-2</v>
      </c>
      <c r="AR19" s="131">
        <f>(VLOOKUP($A19,'ADR Raw Data'!$B$6:$BE$43,'ADR Raw Data'!AE$1,FALSE))/100</f>
        <v>2.46151824163863E-2</v>
      </c>
      <c r="AS19" s="40"/>
      <c r="AT19" s="49">
        <f>VLOOKUP($A19,'RevPAR Raw Data'!$B$6:$BE$43,'RevPAR Raw Data'!G$1,FALSE)</f>
        <v>40.1392640421263</v>
      </c>
      <c r="AU19" s="50">
        <f>VLOOKUP($A19,'RevPAR Raw Data'!$B$6:$BE$43,'RevPAR Raw Data'!H$1,FALSE)</f>
        <v>39.075097793380102</v>
      </c>
      <c r="AV19" s="50">
        <f>VLOOKUP($A19,'RevPAR Raw Data'!$B$6:$BE$43,'RevPAR Raw Data'!I$1,FALSE)</f>
        <v>44.781144684052101</v>
      </c>
      <c r="AW19" s="50">
        <f>VLOOKUP($A19,'RevPAR Raw Data'!$B$6:$BE$43,'RevPAR Raw Data'!J$1,FALSE)</f>
        <v>43.2868041624874</v>
      </c>
      <c r="AX19" s="50">
        <f>VLOOKUP($A19,'RevPAR Raw Data'!$B$6:$BE$43,'RevPAR Raw Data'!K$1,FALSE)</f>
        <v>49.306391675024997</v>
      </c>
      <c r="AY19" s="51">
        <f>VLOOKUP($A19,'RevPAR Raw Data'!$B$6:$BE$43,'RevPAR Raw Data'!L$1,FALSE)</f>
        <v>43.317740471414197</v>
      </c>
      <c r="AZ19" s="50">
        <f>VLOOKUP($A19,'RevPAR Raw Data'!$B$6:$BE$43,'RevPAR Raw Data'!N$1,FALSE)</f>
        <v>65.086070712136404</v>
      </c>
      <c r="BA19" s="50">
        <f>VLOOKUP($A19,'RevPAR Raw Data'!$B$6:$BE$43,'RevPAR Raw Data'!O$1,FALSE)</f>
        <v>68.5332146439317</v>
      </c>
      <c r="BB19" s="51">
        <f>VLOOKUP($A19,'RevPAR Raw Data'!$B$6:$BE$43,'RevPAR Raw Data'!P$1,FALSE)</f>
        <v>66.809642678034095</v>
      </c>
      <c r="BC19" s="52">
        <f>VLOOKUP($A19,'RevPAR Raw Data'!$B$6:$BE$43,'RevPAR Raw Data'!R$1,FALSE)</f>
        <v>50.0297125304484</v>
      </c>
      <c r="BE19" s="129">
        <f>(VLOOKUP($A19,'RevPAR Raw Data'!$B$6:$BE$43,'RevPAR Raw Data'!T$1,FALSE))/100</f>
        <v>-1.57396981265761E-2</v>
      </c>
      <c r="BF19" s="119">
        <f>(VLOOKUP($A19,'RevPAR Raw Data'!$B$6:$BE$43,'RevPAR Raw Data'!U$1,FALSE))/100</f>
        <v>-2.23480177517963E-2</v>
      </c>
      <c r="BG19" s="119">
        <f>(VLOOKUP($A19,'RevPAR Raw Data'!$B$6:$BE$43,'RevPAR Raw Data'!V$1,FALSE))/100</f>
        <v>1.2091884844515699E-2</v>
      </c>
      <c r="BH19" s="119">
        <f>(VLOOKUP($A19,'RevPAR Raw Data'!$B$6:$BE$43,'RevPAR Raw Data'!W$1,FALSE))/100</f>
        <v>-0.15793650091897601</v>
      </c>
      <c r="BI19" s="119">
        <f>(VLOOKUP($A19,'RevPAR Raw Data'!$B$6:$BE$43,'RevPAR Raw Data'!X$1,FALSE))/100</f>
        <v>-0.10865424589976</v>
      </c>
      <c r="BJ19" s="130">
        <f>(VLOOKUP($A19,'RevPAR Raw Data'!$B$6:$BE$43,'RevPAR Raw Data'!Y$1,FALSE))/100</f>
        <v>-6.5291888686781901E-2</v>
      </c>
      <c r="BK19" s="119">
        <f>(VLOOKUP($A19,'RevPAR Raw Data'!$B$6:$BE$43,'RevPAR Raw Data'!AA$1,FALSE))/100</f>
        <v>0.17235299738403601</v>
      </c>
      <c r="BL19" s="119">
        <f>(VLOOKUP($A19,'RevPAR Raw Data'!$B$6:$BE$43,'RevPAR Raw Data'!AB$1,FALSE))/100</f>
        <v>0.20743292260912799</v>
      </c>
      <c r="BM19" s="130">
        <f>(VLOOKUP($A19,'RevPAR Raw Data'!$B$6:$BE$43,'RevPAR Raw Data'!AC$1,FALSE))/100</f>
        <v>0.19008698123654</v>
      </c>
      <c r="BN19" s="131">
        <f>(VLOOKUP($A19,'RevPAR Raw Data'!$B$6:$BE$43,'RevPAR Raw Data'!AE$1,FALSE))/100</f>
        <v>1.80615224181963E-2</v>
      </c>
    </row>
    <row r="20" spans="1:66" x14ac:dyDescent="0.45">
      <c r="A20" s="59" t="s">
        <v>27</v>
      </c>
      <c r="B20" s="118">
        <f>(VLOOKUP($A20,'Occupancy Raw Data'!$B$8:$BE$45,'Occupancy Raw Data'!G$3,FALSE))/100</f>
        <v>0.40565933458605002</v>
      </c>
      <c r="C20" s="115">
        <f>(VLOOKUP($A20,'Occupancy Raw Data'!$B$8:$BE$45,'Occupancy Raw Data'!H$3,FALSE))/100</f>
        <v>0.37139383220957201</v>
      </c>
      <c r="D20" s="115">
        <f>(VLOOKUP($A20,'Occupancy Raw Data'!$B$8:$BE$45,'Occupancy Raw Data'!I$3,FALSE))/100</f>
        <v>0.39615342102354295</v>
      </c>
      <c r="E20" s="115">
        <f>(VLOOKUP($A20,'Occupancy Raw Data'!$B$8:$BE$45,'Occupancy Raw Data'!J$3,FALSE))/100</f>
        <v>0.431634796064993</v>
      </c>
      <c r="F20" s="115">
        <f>(VLOOKUP($A20,'Occupancy Raw Data'!$B$8:$BE$45,'Occupancy Raw Data'!K$3,FALSE))/100</f>
        <v>0.49143362440588001</v>
      </c>
      <c r="G20" s="116">
        <f>(VLOOKUP($A20,'Occupancy Raw Data'!$B$8:$BE$45,'Occupancy Raw Data'!L$3,FALSE))/100</f>
        <v>0.419255001658008</v>
      </c>
      <c r="H20" s="119">
        <f>(VLOOKUP($A20,'Occupancy Raw Data'!$B$8:$BE$45,'Occupancy Raw Data'!N$3,FALSE))/100</f>
        <v>0.56383331491101996</v>
      </c>
      <c r="I20" s="119">
        <f>(VLOOKUP($A20,'Occupancy Raw Data'!$B$8:$BE$45,'Occupancy Raw Data'!O$3,FALSE))/100</f>
        <v>0.563501713275118</v>
      </c>
      <c r="J20" s="116">
        <f>(VLOOKUP($A20,'Occupancy Raw Data'!$B$8:$BE$45,'Occupancy Raw Data'!P$3,FALSE))/100</f>
        <v>0.56366751409306903</v>
      </c>
      <c r="K20" s="117">
        <f>(VLOOKUP($A20,'Occupancy Raw Data'!$B$8:$BE$45,'Occupancy Raw Data'!R$3,FALSE))/100</f>
        <v>0.46051571949659703</v>
      </c>
      <c r="M20" s="129">
        <f>(VLOOKUP($A20,'Occupancy Raw Data'!$B$8:$BE$45,'Occupancy Raw Data'!T$3,FALSE))/100</f>
        <v>1.1937821681667899E-2</v>
      </c>
      <c r="N20" s="119">
        <f>(VLOOKUP($A20,'Occupancy Raw Data'!$B$8:$BE$45,'Occupancy Raw Data'!U$3,FALSE))/100</f>
        <v>-7.2172753692369501E-2</v>
      </c>
      <c r="O20" s="119">
        <f>(VLOOKUP($A20,'Occupancy Raw Data'!$B$8:$BE$45,'Occupancy Raw Data'!V$3,FALSE))/100</f>
        <v>-0.147389244562035</v>
      </c>
      <c r="P20" s="119">
        <f>(VLOOKUP($A20,'Occupancy Raw Data'!$B$8:$BE$45,'Occupancy Raw Data'!W$3,FALSE))/100</f>
        <v>-0.16080920847694302</v>
      </c>
      <c r="Q20" s="119">
        <f>(VLOOKUP($A20,'Occupancy Raw Data'!$B$8:$BE$45,'Occupancy Raw Data'!X$3,FALSE))/100</f>
        <v>4.3318931209944799E-3</v>
      </c>
      <c r="R20" s="130">
        <f>(VLOOKUP($A20,'Occupancy Raw Data'!$B$8:$BE$45,'Occupancy Raw Data'!Y$3,FALSE))/100</f>
        <v>-7.6308374338795101E-2</v>
      </c>
      <c r="S20" s="119">
        <f>(VLOOKUP($A20,'Occupancy Raw Data'!$B$8:$BE$45,'Occupancy Raw Data'!AA$3,FALSE))/100</f>
        <v>0.121443011738241</v>
      </c>
      <c r="T20" s="119">
        <f>(VLOOKUP($A20,'Occupancy Raw Data'!$B$8:$BE$45,'Occupancy Raw Data'!AB$3,FALSE))/100</f>
        <v>0.13572013558471699</v>
      </c>
      <c r="U20" s="130">
        <f>(VLOOKUP($A20,'Occupancy Raw Data'!$B$8:$BE$45,'Occupancy Raw Data'!AC$3,FALSE))/100</f>
        <v>0.12853432076931498</v>
      </c>
      <c r="V20" s="131">
        <f>(VLOOKUP($A20,'Occupancy Raw Data'!$B$8:$BE$45,'Occupancy Raw Data'!AE$3,FALSE))/100</f>
        <v>-1.3701105530463499E-2</v>
      </c>
      <c r="X20" s="49">
        <f>VLOOKUP($A20,'ADR Raw Data'!$B$6:$BE$43,'ADR Raw Data'!G$1,FALSE)</f>
        <v>86.980855585830994</v>
      </c>
      <c r="Y20" s="50">
        <f>VLOOKUP($A20,'ADR Raw Data'!$B$6:$BE$43,'ADR Raw Data'!H$1,FALSE)</f>
        <v>86.071720238095196</v>
      </c>
      <c r="Z20" s="50">
        <f>VLOOKUP($A20,'ADR Raw Data'!$B$6:$BE$43,'ADR Raw Data'!I$1,FALSE)</f>
        <v>85.643691406249999</v>
      </c>
      <c r="AA20" s="50">
        <f>VLOOKUP($A20,'ADR Raw Data'!$B$6:$BE$43,'ADR Raw Data'!J$1,FALSE)</f>
        <v>86.709610755441702</v>
      </c>
      <c r="AB20" s="50">
        <f>VLOOKUP($A20,'ADR Raw Data'!$B$6:$BE$43,'ADR Raw Data'!K$1,FALSE)</f>
        <v>91.308214125056196</v>
      </c>
      <c r="AC20" s="51">
        <f>VLOOKUP($A20,'ADR Raw Data'!$B$6:$BE$43,'ADR Raw Data'!L$1,FALSE)</f>
        <v>87.525708410229299</v>
      </c>
      <c r="AD20" s="50">
        <f>VLOOKUP($A20,'ADR Raw Data'!$B$6:$BE$43,'ADR Raw Data'!N$1,FALSE)</f>
        <v>94.656698686531996</v>
      </c>
      <c r="AE20" s="50">
        <f>VLOOKUP($A20,'ADR Raw Data'!$B$6:$BE$43,'ADR Raw Data'!O$1,FALSE)</f>
        <v>97.260510003923102</v>
      </c>
      <c r="AF20" s="51">
        <f>VLOOKUP($A20,'ADR Raw Data'!$B$6:$BE$43,'ADR Raw Data'!P$1,FALSE)</f>
        <v>95.958221394254295</v>
      </c>
      <c r="AG20" s="52">
        <f>VLOOKUP($A20,'ADR Raw Data'!$B$6:$BE$43,'ADR Raw Data'!R$1,FALSE)</f>
        <v>90.474659168838201</v>
      </c>
      <c r="AI20" s="129">
        <f>(VLOOKUP($A20,'ADR Raw Data'!$B$6:$BE$43,'ADR Raw Data'!T$1,FALSE))/100</f>
        <v>6.1059170709680003E-3</v>
      </c>
      <c r="AJ20" s="119">
        <f>(VLOOKUP($A20,'ADR Raw Data'!$B$6:$BE$43,'ADR Raw Data'!U$1,FALSE))/100</f>
        <v>5.5691404321366296E-3</v>
      </c>
      <c r="AK20" s="119">
        <f>(VLOOKUP($A20,'ADR Raw Data'!$B$6:$BE$43,'ADR Raw Data'!V$1,FALSE))/100</f>
        <v>-1.9247768263203201E-2</v>
      </c>
      <c r="AL20" s="119">
        <f>(VLOOKUP($A20,'ADR Raw Data'!$B$6:$BE$43,'ADR Raw Data'!W$1,FALSE))/100</f>
        <v>-1.06276187768725E-2</v>
      </c>
      <c r="AM20" s="119">
        <f>(VLOOKUP($A20,'ADR Raw Data'!$B$6:$BE$43,'ADR Raw Data'!X$1,FALSE))/100</f>
        <v>3.5849306277070697E-2</v>
      </c>
      <c r="AN20" s="130">
        <f>(VLOOKUP($A20,'ADR Raw Data'!$B$6:$BE$43,'ADR Raw Data'!Y$1,FALSE))/100</f>
        <v>4.7164146388565496E-3</v>
      </c>
      <c r="AO20" s="119">
        <f>(VLOOKUP($A20,'ADR Raw Data'!$B$6:$BE$43,'ADR Raw Data'!AA$1,FALSE))/100</f>
        <v>2.1536152837723498E-2</v>
      </c>
      <c r="AP20" s="119">
        <f>(VLOOKUP($A20,'ADR Raw Data'!$B$6:$BE$43,'ADR Raw Data'!AB$1,FALSE))/100</f>
        <v>4.1191389957946099E-2</v>
      </c>
      <c r="AQ20" s="130">
        <f>(VLOOKUP($A20,'ADR Raw Data'!$B$6:$BE$43,'ADR Raw Data'!AC$1,FALSE))/100</f>
        <v>3.1426927099048201E-2</v>
      </c>
      <c r="AR20" s="131">
        <f>(VLOOKUP($A20,'ADR Raw Data'!$B$6:$BE$43,'ADR Raw Data'!AE$1,FALSE))/100</f>
        <v>1.74371182489696E-2</v>
      </c>
      <c r="AS20" s="40"/>
      <c r="AT20" s="49">
        <f>VLOOKUP($A20,'RevPAR Raw Data'!$B$6:$BE$43,'RevPAR Raw Data'!G$1,FALSE)</f>
        <v>35.284595998673502</v>
      </c>
      <c r="AU20" s="50">
        <f>VLOOKUP($A20,'RevPAR Raw Data'!$B$6:$BE$43,'RevPAR Raw Data'!H$1,FALSE)</f>
        <v>31.966506024096301</v>
      </c>
      <c r="AV20" s="50">
        <f>VLOOKUP($A20,'RevPAR Raw Data'!$B$6:$BE$43,'RevPAR Raw Data'!I$1,FALSE)</f>
        <v>33.9280413396706</v>
      </c>
      <c r="AW20" s="50">
        <f>VLOOKUP($A20,'RevPAR Raw Data'!$B$6:$BE$43,'RevPAR Raw Data'!J$1,FALSE)</f>
        <v>37.426885155299999</v>
      </c>
      <c r="AX20" s="50">
        <f>VLOOKUP($A20,'RevPAR Raw Data'!$B$6:$BE$43,'RevPAR Raw Data'!K$1,FALSE)</f>
        <v>44.871926605504498</v>
      </c>
      <c r="AY20" s="51">
        <f>VLOOKUP($A20,'RevPAR Raw Data'!$B$6:$BE$43,'RevPAR Raw Data'!L$1,FALSE)</f>
        <v>36.695591024648998</v>
      </c>
      <c r="AZ20" s="50">
        <f>VLOOKUP($A20,'RevPAR Raw Data'!$B$6:$BE$43,'RevPAR Raw Data'!N$1,FALSE)</f>
        <v>53.370600198960901</v>
      </c>
      <c r="BA20" s="50">
        <f>VLOOKUP($A20,'RevPAR Raw Data'!$B$6:$BE$43,'RevPAR Raw Data'!O$1,FALSE)</f>
        <v>54.806464021222503</v>
      </c>
      <c r="BB20" s="51">
        <f>VLOOKUP($A20,'RevPAR Raw Data'!$B$6:$BE$43,'RevPAR Raw Data'!P$1,FALSE)</f>
        <v>54.088532110091698</v>
      </c>
      <c r="BC20" s="52">
        <f>VLOOKUP($A20,'RevPAR Raw Data'!$B$6:$BE$43,'RevPAR Raw Data'!R$1,FALSE)</f>
        <v>41.665002763346898</v>
      </c>
      <c r="BE20" s="129">
        <f>(VLOOKUP($A20,'RevPAR Raw Data'!$B$6:$BE$43,'RevPAR Raw Data'!T$1,FALSE))/100</f>
        <v>1.8116630101832201E-2</v>
      </c>
      <c r="BF20" s="119">
        <f>(VLOOKUP($A20,'RevPAR Raw Data'!$B$6:$BE$43,'RevPAR Raw Data'!U$1,FALSE))/100</f>
        <v>-6.7005553460919701E-2</v>
      </c>
      <c r="BG20" s="119">
        <f>(VLOOKUP($A20,'RevPAR Raw Data'!$B$6:$BE$43,'RevPAR Raw Data'!V$1,FALSE))/100</f>
        <v>-0.16380009880141899</v>
      </c>
      <c r="BH20" s="119">
        <f>(VLOOKUP($A20,'RevPAR Raw Data'!$B$6:$BE$43,'RevPAR Raw Data'!W$1,FALSE))/100</f>
        <v>-0.169727808290312</v>
      </c>
      <c r="BI20" s="119">
        <f>(VLOOKUP($A20,'RevPAR Raw Data'!$B$6:$BE$43,'RevPAR Raw Data'!X$1,FALSE))/100</f>
        <v>4.03364947613193E-2</v>
      </c>
      <c r="BJ20" s="130">
        <f>(VLOOKUP($A20,'RevPAR Raw Data'!$B$6:$BE$43,'RevPAR Raw Data'!Y$1,FALSE))/100</f>
        <v>-7.1951861633737402E-2</v>
      </c>
      <c r="BK20" s="119">
        <f>(VLOOKUP($A20,'RevPAR Raw Data'!$B$6:$BE$43,'RevPAR Raw Data'!AA$1,FALSE))/100</f>
        <v>0.145594579837832</v>
      </c>
      <c r="BL20" s="119">
        <f>(VLOOKUP($A20,'RevPAR Raw Data'!$B$6:$BE$43,'RevPAR Raw Data'!AB$1,FALSE))/100</f>
        <v>0.182502026572678</v>
      </c>
      <c r="BM20" s="130">
        <f>(VLOOKUP($A20,'RevPAR Raw Data'!$B$6:$BE$43,'RevPAR Raw Data'!AC$1,FALSE))/100</f>
        <v>0.164000686596907</v>
      </c>
      <c r="BN20" s="131">
        <f>(VLOOKUP($A20,'RevPAR Raw Data'!$B$6:$BE$43,'RevPAR Raw Data'!AE$1,FALSE))/100</f>
        <v>3.4971049212297999E-3</v>
      </c>
    </row>
    <row r="21" spans="1:66" x14ac:dyDescent="0.45">
      <c r="A21" s="59" t="s">
        <v>90</v>
      </c>
      <c r="B21" s="118">
        <f>(VLOOKUP($A21,'Occupancy Raw Data'!$B$8:$BE$45,'Occupancy Raw Data'!G$3,FALSE))/100</f>
        <v>0.44185164105482799</v>
      </c>
      <c r="C21" s="115">
        <f>(VLOOKUP($A21,'Occupancy Raw Data'!$B$8:$BE$45,'Occupancy Raw Data'!H$3,FALSE))/100</f>
        <v>0.39859609182318301</v>
      </c>
      <c r="D21" s="115">
        <f>(VLOOKUP($A21,'Occupancy Raw Data'!$B$8:$BE$45,'Occupancy Raw Data'!I$3,FALSE))/100</f>
        <v>0.40476190476190405</v>
      </c>
      <c r="E21" s="115">
        <f>(VLOOKUP($A21,'Occupancy Raw Data'!$B$8:$BE$45,'Occupancy Raw Data'!J$3,FALSE))/100</f>
        <v>0.42354391955985499</v>
      </c>
      <c r="F21" s="115">
        <f>(VLOOKUP($A21,'Occupancy Raw Data'!$B$8:$BE$45,'Occupancy Raw Data'!K$3,FALSE))/100</f>
        <v>0.45778789603490699</v>
      </c>
      <c r="G21" s="116">
        <f>(VLOOKUP($A21,'Occupancy Raw Data'!$B$8:$BE$45,'Occupancy Raw Data'!L$3,FALSE))/100</f>
        <v>0.42530829064693598</v>
      </c>
      <c r="H21" s="119">
        <f>(VLOOKUP($A21,'Occupancy Raw Data'!$B$8:$BE$45,'Occupancy Raw Data'!N$3,FALSE))/100</f>
        <v>0.50825270347182605</v>
      </c>
      <c r="I21" s="119">
        <f>(VLOOKUP($A21,'Occupancy Raw Data'!$B$8:$BE$45,'Occupancy Raw Data'!O$3,FALSE))/100</f>
        <v>0.53832289888066698</v>
      </c>
      <c r="J21" s="116">
        <f>(VLOOKUP($A21,'Occupancy Raw Data'!$B$8:$BE$45,'Occupancy Raw Data'!P$3,FALSE))/100</f>
        <v>0.52328780117624707</v>
      </c>
      <c r="K21" s="117">
        <f>(VLOOKUP($A21,'Occupancy Raw Data'!$B$8:$BE$45,'Occupancy Raw Data'!R$3,FALSE))/100</f>
        <v>0.45330243651245294</v>
      </c>
      <c r="M21" s="129">
        <f>(VLOOKUP($A21,'Occupancy Raw Data'!$B$8:$BE$45,'Occupancy Raw Data'!T$3,FALSE))/100</f>
        <v>7.4261992619926109E-2</v>
      </c>
      <c r="N21" s="119">
        <f>(VLOOKUP($A21,'Occupancy Raw Data'!$B$8:$BE$45,'Occupancy Raw Data'!U$3,FALSE))/100</f>
        <v>1.3018322082931499E-2</v>
      </c>
      <c r="O21" s="119">
        <f>(VLOOKUP($A21,'Occupancy Raw Data'!$B$8:$BE$45,'Occupancy Raw Data'!V$3,FALSE))/100</f>
        <v>-3.8314176245210697E-2</v>
      </c>
      <c r="P21" s="119">
        <f>(VLOOKUP($A21,'Occupancy Raw Data'!$B$8:$BE$45,'Occupancy Raw Data'!W$3,FALSE))/100</f>
        <v>-4.0404040404040401E-2</v>
      </c>
      <c r="Q21" s="119">
        <f>(VLOOKUP($A21,'Occupancy Raw Data'!$B$8:$BE$45,'Occupancy Raw Data'!X$3,FALSE))/100</f>
        <v>-3.1895687061183502E-2</v>
      </c>
      <c r="R21" s="130">
        <f>(VLOOKUP($A21,'Occupancy Raw Data'!$B$8:$BE$45,'Occupancy Raw Data'!Y$3,FALSE))/100</f>
        <v>-6.2502770512877304E-3</v>
      </c>
      <c r="S21" s="119">
        <f>(VLOOKUP($A21,'Occupancy Raw Data'!$B$8:$BE$45,'Occupancy Raw Data'!AA$3,FALSE))/100</f>
        <v>3.2171065305336102E-2</v>
      </c>
      <c r="T21" s="119">
        <f>(VLOOKUP($A21,'Occupancy Raw Data'!$B$8:$BE$45,'Occupancy Raw Data'!AB$3,FALSE))/100</f>
        <v>0.14553895841744</v>
      </c>
      <c r="U21" s="130">
        <f>(VLOOKUP($A21,'Occupancy Raw Data'!$B$8:$BE$45,'Occupancy Raw Data'!AC$3,FALSE))/100</f>
        <v>8.7530803351404604E-2</v>
      </c>
      <c r="V21" s="131">
        <f>(VLOOKUP($A21,'Occupancy Raw Data'!$B$8:$BE$45,'Occupancy Raw Data'!AE$3,FALSE))/100</f>
        <v>2.2841242661448099E-2</v>
      </c>
      <c r="X21" s="49">
        <f>VLOOKUP($A21,'ADR Raw Data'!$B$6:$BE$43,'ADR Raw Data'!G$1,FALSE)</f>
        <v>94.532123228853493</v>
      </c>
      <c r="Y21" s="50">
        <f>VLOOKUP($A21,'ADR Raw Data'!$B$6:$BE$43,'ADR Raw Data'!H$1,FALSE)</f>
        <v>95.405840076154206</v>
      </c>
      <c r="Z21" s="50">
        <f>VLOOKUP($A21,'ADR Raw Data'!$B$6:$BE$43,'ADR Raw Data'!I$1,FALSE)</f>
        <v>96.011061635809696</v>
      </c>
      <c r="AA21" s="50">
        <f>VLOOKUP($A21,'ADR Raw Data'!$B$6:$BE$43,'ADR Raw Data'!J$1,FALSE)</f>
        <v>97.229003359462396</v>
      </c>
      <c r="AB21" s="50">
        <f>VLOOKUP($A21,'ADR Raw Data'!$B$6:$BE$43,'ADR Raw Data'!K$1,FALSE)</f>
        <v>96.788211769581395</v>
      </c>
      <c r="AC21" s="51">
        <f>VLOOKUP($A21,'ADR Raw Data'!$B$6:$BE$43,'ADR Raw Data'!L$1,FALSE)</f>
        <v>96.000204300115897</v>
      </c>
      <c r="AD21" s="50">
        <f>VLOOKUP($A21,'ADR Raw Data'!$B$6:$BE$43,'ADR Raw Data'!N$1,FALSE)</f>
        <v>97.766285927584903</v>
      </c>
      <c r="AE21" s="50">
        <f>VLOOKUP($A21,'ADR Raw Data'!$B$6:$BE$43,'ADR Raw Data'!O$1,FALSE)</f>
        <v>96.539652863436103</v>
      </c>
      <c r="AF21" s="51">
        <f>VLOOKUP($A21,'ADR Raw Data'!$B$6:$BE$43,'ADR Raw Data'!P$1,FALSE)</f>
        <v>97.135347593582793</v>
      </c>
      <c r="AG21" s="52">
        <f>VLOOKUP($A21,'ADR Raw Data'!$B$6:$BE$43,'ADR Raw Data'!R$1,FALSE)</f>
        <v>96.374603748766802</v>
      </c>
      <c r="AI21" s="129">
        <f>(VLOOKUP($A21,'ADR Raw Data'!$B$6:$BE$43,'ADR Raw Data'!T$1,FALSE))/100</f>
        <v>4.6756793824083098E-2</v>
      </c>
      <c r="AJ21" s="119">
        <f>(VLOOKUP($A21,'ADR Raw Data'!$B$6:$BE$43,'ADR Raw Data'!U$1,FALSE))/100</f>
        <v>6.0308352801590602E-2</v>
      </c>
      <c r="AK21" s="119">
        <f>(VLOOKUP($A21,'ADR Raw Data'!$B$6:$BE$43,'ADR Raw Data'!V$1,FALSE))/100</f>
        <v>5.8716992538816903E-2</v>
      </c>
      <c r="AL21" s="119">
        <f>(VLOOKUP($A21,'ADR Raw Data'!$B$6:$BE$43,'ADR Raw Data'!W$1,FALSE))/100</f>
        <v>5.0482969341641003E-2</v>
      </c>
      <c r="AM21" s="119">
        <f>(VLOOKUP($A21,'ADR Raw Data'!$B$6:$BE$43,'ADR Raw Data'!X$1,FALSE))/100</f>
        <v>4.4246446342192394E-2</v>
      </c>
      <c r="AN21" s="130">
        <f>(VLOOKUP($A21,'ADR Raw Data'!$B$6:$BE$43,'ADR Raw Data'!Y$1,FALSE))/100</f>
        <v>5.1345487254755601E-2</v>
      </c>
      <c r="AO21" s="119">
        <f>(VLOOKUP($A21,'ADR Raw Data'!$B$6:$BE$43,'ADR Raw Data'!AA$1,FALSE))/100</f>
        <v>5.16119219591826E-2</v>
      </c>
      <c r="AP21" s="119">
        <f>(VLOOKUP($A21,'ADR Raw Data'!$B$6:$BE$43,'ADR Raw Data'!AB$1,FALSE))/100</f>
        <v>5.2378153417123798E-2</v>
      </c>
      <c r="AQ21" s="130">
        <f>(VLOOKUP($A21,'ADR Raw Data'!$B$6:$BE$43,'ADR Raw Data'!AC$1,FALSE))/100</f>
        <v>5.1637627856458305E-2</v>
      </c>
      <c r="AR21" s="131">
        <f>(VLOOKUP($A21,'ADR Raw Data'!$B$6:$BE$43,'ADR Raw Data'!AE$1,FALSE))/100</f>
        <v>5.1679854032967397E-2</v>
      </c>
      <c r="AS21" s="40"/>
      <c r="AT21" s="49">
        <f>VLOOKUP($A21,'RevPAR Raw Data'!$B$6:$BE$43,'RevPAR Raw Data'!G$1,FALSE)</f>
        <v>41.7691737810662</v>
      </c>
      <c r="AU21" s="50">
        <f>VLOOKUP($A21,'RevPAR Raw Data'!$B$6:$BE$43,'RevPAR Raw Data'!H$1,FALSE)</f>
        <v>38.028394991462697</v>
      </c>
      <c r="AV21" s="50">
        <f>VLOOKUP($A21,'RevPAR Raw Data'!$B$6:$BE$43,'RevPAR Raw Data'!I$1,FALSE)</f>
        <v>38.861620185922902</v>
      </c>
      <c r="AW21" s="50">
        <f>VLOOKUP($A21,'RevPAR Raw Data'!$B$6:$BE$43,'RevPAR Raw Data'!J$1,FALSE)</f>
        <v>41.180753177765098</v>
      </c>
      <c r="AX21" s="50">
        <f>VLOOKUP($A21,'RevPAR Raw Data'!$B$6:$BE$43,'RevPAR Raw Data'!K$1,FALSE)</f>
        <v>44.308471826977801</v>
      </c>
      <c r="AY21" s="51">
        <f>VLOOKUP($A21,'RevPAR Raw Data'!$B$6:$BE$43,'RevPAR Raw Data'!L$1,FALSE)</f>
        <v>40.829682792638899</v>
      </c>
      <c r="AZ21" s="50">
        <f>VLOOKUP($A21,'RevPAR Raw Data'!$B$6:$BE$43,'RevPAR Raw Data'!N$1,FALSE)</f>
        <v>49.689979131094603</v>
      </c>
      <c r="BA21" s="50">
        <f>VLOOKUP($A21,'RevPAR Raw Data'!$B$6:$BE$43,'RevPAR Raw Data'!O$1,FALSE)</f>
        <v>51.9695057863782</v>
      </c>
      <c r="BB21" s="51">
        <f>VLOOKUP($A21,'RevPAR Raw Data'!$B$6:$BE$43,'RevPAR Raw Data'!P$1,FALSE)</f>
        <v>50.829742458736398</v>
      </c>
      <c r="BC21" s="52">
        <f>VLOOKUP($A21,'RevPAR Raw Data'!$B$6:$BE$43,'RevPAR Raw Data'!R$1,FALSE)</f>
        <v>43.686842697238198</v>
      </c>
      <c r="BE21" s="129">
        <f>(VLOOKUP($A21,'RevPAR Raw Data'!$B$6:$BE$43,'RevPAR Raw Data'!T$1,FALSE))/100</f>
        <v>0.12449103912190401</v>
      </c>
      <c r="BF21" s="119">
        <f>(VLOOKUP($A21,'RevPAR Raw Data'!$B$6:$BE$43,'RevPAR Raw Data'!U$1,FALSE))/100</f>
        <v>7.4111788445584303E-2</v>
      </c>
      <c r="BG21" s="119">
        <f>(VLOOKUP($A21,'RevPAR Raw Data'!$B$6:$BE$43,'RevPAR Raw Data'!V$1,FALSE))/100</f>
        <v>1.81531230928852E-2</v>
      </c>
      <c r="BH21" s="119">
        <f>(VLOOKUP($A21,'RevPAR Raw Data'!$B$6:$BE$43,'RevPAR Raw Data'!W$1,FALSE))/100</f>
        <v>8.0392130046050298E-3</v>
      </c>
      <c r="BI21" s="119">
        <f>(VLOOKUP($A21,'RevPAR Raw Data'!$B$6:$BE$43,'RevPAR Raw Data'!X$1,FALSE))/100</f>
        <v>1.09394884749088E-2</v>
      </c>
      <c r="BJ21" s="130">
        <f>(VLOOKUP($A21,'RevPAR Raw Data'!$B$6:$BE$43,'RevPAR Raw Data'!Y$1,FALSE))/100</f>
        <v>4.4774286682792201E-2</v>
      </c>
      <c r="BK21" s="119">
        <f>(VLOOKUP($A21,'RevPAR Raw Data'!$B$6:$BE$43,'RevPAR Raw Data'!AA$1,FALSE))/100</f>
        <v>8.5443397776401503E-2</v>
      </c>
      <c r="BL21" s="119">
        <f>(VLOOKUP($A21,'RevPAR Raw Data'!$B$6:$BE$43,'RevPAR Raw Data'!AB$1,FALSE))/100</f>
        <v>0.20554017372672098</v>
      </c>
      <c r="BM21" s="130">
        <f>(VLOOKUP($A21,'RevPAR Raw Data'!$B$6:$BE$43,'RevPAR Raw Data'!AC$1,FALSE))/100</f>
        <v>0.143688314257299</v>
      </c>
      <c r="BN21" s="131">
        <f>(VLOOKUP($A21,'RevPAR Raw Data'!$B$6:$BE$43,'RevPAR Raw Data'!AE$1,FALSE))/100</f>
        <v>7.5701528781090793E-2</v>
      </c>
    </row>
    <row r="22" spans="1:66" x14ac:dyDescent="0.4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18">
        <f>(VLOOKUP($A23,'Occupancy Raw Data'!$B$8:$BE$45,'Occupancy Raw Data'!G$3,FALSE))/100</f>
        <v>0.37053479778279602</v>
      </c>
      <c r="C23" s="115">
        <f>(VLOOKUP($A23,'Occupancy Raw Data'!$B$8:$BE$45,'Occupancy Raw Data'!H$3,FALSE))/100</f>
        <v>0.36486347772531302</v>
      </c>
      <c r="D23" s="115">
        <f>(VLOOKUP($A23,'Occupancy Raw Data'!$B$8:$BE$45,'Occupancy Raw Data'!I$3,FALSE))/100</f>
        <v>0.38760008211866098</v>
      </c>
      <c r="E23" s="115">
        <f>(VLOOKUP($A23,'Occupancy Raw Data'!$B$8:$BE$45,'Occupancy Raw Data'!J$3,FALSE))/100</f>
        <v>0.40176555122151497</v>
      </c>
      <c r="F23" s="115">
        <f>(VLOOKUP($A23,'Occupancy Raw Data'!$B$8:$BE$45,'Occupancy Raw Data'!K$3,FALSE))/100</f>
        <v>0.46781974953808203</v>
      </c>
      <c r="G23" s="116">
        <f>(VLOOKUP($A23,'Occupancy Raw Data'!$B$8:$BE$45,'Occupancy Raw Data'!L$3,FALSE))/100</f>
        <v>0.39851673167727297</v>
      </c>
      <c r="H23" s="119">
        <f>(VLOOKUP($A23,'Occupancy Raw Data'!$B$8:$BE$45,'Occupancy Raw Data'!N$3,FALSE))/100</f>
        <v>0.52171012112502502</v>
      </c>
      <c r="I23" s="119">
        <f>(VLOOKUP($A23,'Occupancy Raw Data'!$B$8:$BE$45,'Occupancy Raw Data'!O$3,FALSE))/100</f>
        <v>0.52568774378977601</v>
      </c>
      <c r="J23" s="116">
        <f>(VLOOKUP($A23,'Occupancy Raw Data'!$B$8:$BE$45,'Occupancy Raw Data'!P$3,FALSE))/100</f>
        <v>0.52369893245740007</v>
      </c>
      <c r="K23" s="117">
        <f>(VLOOKUP($A23,'Occupancy Raw Data'!$B$8:$BE$45,'Occupancy Raw Data'!R$3,FALSE))/100</f>
        <v>0.43428307475731004</v>
      </c>
      <c r="M23" s="129">
        <f>(VLOOKUP($A23,'Occupancy Raw Data'!$B$8:$BE$45,'Occupancy Raw Data'!T$3,FALSE))/100</f>
        <v>-7.7636345134098395E-2</v>
      </c>
      <c r="N23" s="119">
        <f>(VLOOKUP($A23,'Occupancy Raw Data'!$B$8:$BE$45,'Occupancy Raw Data'!U$3,FALSE))/100</f>
        <v>-3.8957456892389504E-2</v>
      </c>
      <c r="O23" s="119">
        <f>(VLOOKUP($A23,'Occupancy Raw Data'!$B$8:$BE$45,'Occupancy Raw Data'!V$3,FALSE))/100</f>
        <v>-4.0409250962824404E-2</v>
      </c>
      <c r="P23" s="119">
        <f>(VLOOKUP($A23,'Occupancy Raw Data'!$B$8:$BE$45,'Occupancy Raw Data'!W$3,FALSE))/100</f>
        <v>-9.2104752089407105E-2</v>
      </c>
      <c r="Q23" s="119">
        <f>(VLOOKUP($A23,'Occupancy Raw Data'!$B$8:$BE$45,'Occupancy Raw Data'!X$3,FALSE))/100</f>
        <v>-3.6516164576307901E-2</v>
      </c>
      <c r="R23" s="130">
        <f>(VLOOKUP($A23,'Occupancy Raw Data'!$B$8:$BE$45,'Occupancy Raw Data'!Y$3,FALSE))/100</f>
        <v>-5.7154999996431102E-2</v>
      </c>
      <c r="S23" s="119">
        <f>(VLOOKUP($A23,'Occupancy Raw Data'!$B$8:$BE$45,'Occupancy Raw Data'!AA$3,FALSE))/100</f>
        <v>6.8380729660027895E-2</v>
      </c>
      <c r="T23" s="119">
        <f>(VLOOKUP($A23,'Occupancy Raw Data'!$B$8:$BE$45,'Occupancy Raw Data'!AB$3,FALSE))/100</f>
        <v>8.6485053484767691E-2</v>
      </c>
      <c r="U23" s="130">
        <f>(VLOOKUP($A23,'Occupancy Raw Data'!$B$8:$BE$45,'Occupancy Raw Data'!AC$3,FALSE))/100</f>
        <v>7.739121428668011E-2</v>
      </c>
      <c r="V23" s="131">
        <f>(VLOOKUP($A23,'Occupancy Raw Data'!$B$8:$BE$45,'Occupancy Raw Data'!AE$3,FALSE))/100</f>
        <v>-1.47634488205206E-2</v>
      </c>
      <c r="X23" s="49">
        <f>VLOOKUP($A23,'ADR Raw Data'!$B$6:$BE$43,'ADR Raw Data'!G$1,FALSE)</f>
        <v>101.571353701779</v>
      </c>
      <c r="Y23" s="50">
        <f>VLOOKUP($A23,'ADR Raw Data'!$B$6:$BE$43,'ADR Raw Data'!H$1,FALSE)</f>
        <v>100.33571983401301</v>
      </c>
      <c r="Z23" s="50">
        <f>VLOOKUP($A23,'ADR Raw Data'!$B$6:$BE$43,'ADR Raw Data'!I$1,FALSE)</f>
        <v>103.38675392611199</v>
      </c>
      <c r="AA23" s="50">
        <f>VLOOKUP($A23,'ADR Raw Data'!$B$6:$BE$43,'ADR Raw Data'!J$1,FALSE)</f>
        <v>103.001862576647</v>
      </c>
      <c r="AB23" s="50">
        <f>VLOOKUP($A23,'ADR Raw Data'!$B$6:$BE$43,'ADR Raw Data'!K$1,FALSE)</f>
        <v>108.93058832693301</v>
      </c>
      <c r="AC23" s="51">
        <f>VLOOKUP($A23,'ADR Raw Data'!$B$6:$BE$43,'ADR Raw Data'!L$1,FALSE)</f>
        <v>103.71446878437</v>
      </c>
      <c r="AD23" s="50">
        <f>VLOOKUP($A23,'ADR Raw Data'!$B$6:$BE$43,'ADR Raw Data'!N$1,FALSE)</f>
        <v>123.44176100836199</v>
      </c>
      <c r="AE23" s="50">
        <f>VLOOKUP($A23,'ADR Raw Data'!$B$6:$BE$43,'ADR Raw Data'!O$1,FALSE)</f>
        <v>121.14545060288</v>
      </c>
      <c r="AF23" s="51">
        <f>VLOOKUP($A23,'ADR Raw Data'!$B$6:$BE$43,'ADR Raw Data'!P$1,FALSE)</f>
        <v>122.28924554453</v>
      </c>
      <c r="AG23" s="52">
        <f>VLOOKUP($A23,'ADR Raw Data'!$B$6:$BE$43,'ADR Raw Data'!R$1,FALSE)</f>
        <v>110.114238444395</v>
      </c>
      <c r="AI23" s="129">
        <f>(VLOOKUP($A23,'ADR Raw Data'!$B$6:$BE$43,'ADR Raw Data'!T$1,FALSE))/100</f>
        <v>-4.6951433631307101E-3</v>
      </c>
      <c r="AJ23" s="119">
        <f>(VLOOKUP($A23,'ADR Raw Data'!$B$6:$BE$43,'ADR Raw Data'!U$1,FALSE))/100</f>
        <v>-2.5182254862520299E-2</v>
      </c>
      <c r="AK23" s="119">
        <f>(VLOOKUP($A23,'ADR Raw Data'!$B$6:$BE$43,'ADR Raw Data'!V$1,FALSE))/100</f>
        <v>-2.5698578672498501E-2</v>
      </c>
      <c r="AL23" s="119">
        <f>(VLOOKUP($A23,'ADR Raw Data'!$B$6:$BE$43,'ADR Raw Data'!W$1,FALSE))/100</f>
        <v>-9.1593988626906903E-2</v>
      </c>
      <c r="AM23" s="119">
        <f>(VLOOKUP($A23,'ADR Raw Data'!$B$6:$BE$43,'ADR Raw Data'!X$1,FALSE))/100</f>
        <v>-2.7782884592705202E-2</v>
      </c>
      <c r="AN23" s="130">
        <f>(VLOOKUP($A23,'ADR Raw Data'!$B$6:$BE$43,'ADR Raw Data'!Y$1,FALSE))/100</f>
        <v>-3.6598339870701803E-2</v>
      </c>
      <c r="AO23" s="119">
        <f>(VLOOKUP($A23,'ADR Raw Data'!$B$6:$BE$43,'ADR Raw Data'!AA$1,FALSE))/100</f>
        <v>5.3769475718123898E-2</v>
      </c>
      <c r="AP23" s="119">
        <f>(VLOOKUP($A23,'ADR Raw Data'!$B$6:$BE$43,'ADR Raw Data'!AB$1,FALSE))/100</f>
        <v>3.3082097955520799E-2</v>
      </c>
      <c r="AQ23" s="130">
        <f>(VLOOKUP($A23,'ADR Raw Data'!$B$6:$BE$43,'ADR Raw Data'!AC$1,FALSE))/100</f>
        <v>4.3385677750903302E-2</v>
      </c>
      <c r="AR23" s="131">
        <f>(VLOOKUP($A23,'ADR Raw Data'!$B$6:$BE$43,'ADR Raw Data'!AE$1,FALSE))/100</f>
        <v>-4.9616292428645596E-3</v>
      </c>
      <c r="AS23" s="40"/>
      <c r="AT23" s="49">
        <f>VLOOKUP($A23,'RevPAR Raw Data'!$B$6:$BE$43,'RevPAR Raw Data'!G$1,FALSE)</f>
        <v>37.635721004413803</v>
      </c>
      <c r="AU23" s="50">
        <f>VLOOKUP($A23,'RevPAR Raw Data'!$B$6:$BE$43,'RevPAR Raw Data'!H$1,FALSE)</f>
        <v>36.608839678710702</v>
      </c>
      <c r="AV23" s="50">
        <f>VLOOKUP($A23,'RevPAR Raw Data'!$B$6:$BE$43,'RevPAR Raw Data'!I$1,FALSE)</f>
        <v>40.072714311742899</v>
      </c>
      <c r="AW23" s="50">
        <f>VLOOKUP($A23,'RevPAR Raw Data'!$B$6:$BE$43,'RevPAR Raw Data'!J$1,FALSE)</f>
        <v>41.382600094949701</v>
      </c>
      <c r="AX23" s="50">
        <f>VLOOKUP($A23,'RevPAR Raw Data'!$B$6:$BE$43,'RevPAR Raw Data'!K$1,FALSE)</f>
        <v>50.959880548142003</v>
      </c>
      <c r="AY23" s="51">
        <f>VLOOKUP($A23,'RevPAR Raw Data'!$B$6:$BE$43,'RevPAR Raw Data'!L$1,FALSE)</f>
        <v>41.3319511275918</v>
      </c>
      <c r="AZ23" s="50">
        <f>VLOOKUP($A23,'RevPAR Raw Data'!$B$6:$BE$43,'RevPAR Raw Data'!N$1,FALSE)</f>
        <v>64.400816087558994</v>
      </c>
      <c r="BA23" s="50">
        <f>VLOOKUP($A23,'RevPAR Raw Data'!$B$6:$BE$43,'RevPAR Raw Data'!O$1,FALSE)</f>
        <v>63.684678597823797</v>
      </c>
      <c r="BB23" s="51">
        <f>VLOOKUP($A23,'RevPAR Raw Data'!$B$6:$BE$43,'RevPAR Raw Data'!P$1,FALSE)</f>
        <v>64.042747342691399</v>
      </c>
      <c r="BC23" s="52">
        <f>VLOOKUP($A23,'RevPAR Raw Data'!$B$6:$BE$43,'RevPAR Raw Data'!R$1,FALSE)</f>
        <v>47.820750046191698</v>
      </c>
      <c r="BE23" s="129">
        <f>(VLOOKUP($A23,'RevPAR Raw Data'!$B$6:$BE$43,'RevPAR Raw Data'!T$1,FALSE))/100</f>
        <v>-8.1966974726635E-2</v>
      </c>
      <c r="BF23" s="119">
        <f>(VLOOKUP($A23,'RevPAR Raw Data'!$B$6:$BE$43,'RevPAR Raw Data'!U$1,FALSE))/100</f>
        <v>-6.3158675146650009E-2</v>
      </c>
      <c r="BG23" s="119">
        <f>(VLOOKUP($A23,'RevPAR Raw Data'!$B$6:$BE$43,'RevPAR Raw Data'!V$1,FALSE))/100</f>
        <v>-6.5069369320358103E-2</v>
      </c>
      <c r="BH23" s="119">
        <f>(VLOOKUP($A23,'RevPAR Raw Data'!$B$6:$BE$43,'RevPAR Raw Data'!W$1,FALSE))/100</f>
        <v>-0.17526249910095199</v>
      </c>
      <c r="BI23" s="119">
        <f>(VLOOKUP($A23,'RevPAR Raw Data'!$B$6:$BE$43,'RevPAR Raw Data'!X$1,FALSE))/100</f>
        <v>-6.32845247828214E-2</v>
      </c>
      <c r="BJ23" s="130">
        <f>(VLOOKUP($A23,'RevPAR Raw Data'!$B$6:$BE$43,'RevPAR Raw Data'!Y$1,FALSE))/100</f>
        <v>-9.1661561751953599E-2</v>
      </c>
      <c r="BK23" s="119">
        <f>(VLOOKUP($A23,'RevPAR Raw Data'!$B$6:$BE$43,'RevPAR Raw Data'!AA$1,FALSE))/100</f>
        <v>0.12582700136119399</v>
      </c>
      <c r="BL23" s="119">
        <f>(VLOOKUP($A23,'RevPAR Raw Data'!$B$6:$BE$43,'RevPAR Raw Data'!AB$1,FALSE))/100</f>
        <v>0.12242825845136</v>
      </c>
      <c r="BM23" s="130">
        <f>(VLOOKUP($A23,'RevPAR Raw Data'!$B$6:$BE$43,'RevPAR Raw Data'!AC$1,FALSE))/100</f>
        <v>0.124134562321376</v>
      </c>
      <c r="BN23" s="131">
        <f>(VLOOKUP($A23,'RevPAR Raw Data'!$B$6:$BE$43,'RevPAR Raw Data'!AE$1,FALSE))/100</f>
        <v>-1.96518273039917E-2</v>
      </c>
    </row>
    <row r="24" spans="1:66" x14ac:dyDescent="0.45">
      <c r="A24" s="59" t="s">
        <v>91</v>
      </c>
      <c r="B24" s="118">
        <f>(VLOOKUP($A24,'Occupancy Raw Data'!$B$8:$BE$45,'Occupancy Raw Data'!G$3,FALSE))/100</f>
        <v>0.39728779507785</v>
      </c>
      <c r="C24" s="115">
        <f>(VLOOKUP($A24,'Occupancy Raw Data'!$B$8:$BE$45,'Occupancy Raw Data'!H$3,FALSE))/100</f>
        <v>0.40247781684245704</v>
      </c>
      <c r="D24" s="115">
        <f>(VLOOKUP($A24,'Occupancy Raw Data'!$B$8:$BE$45,'Occupancy Raw Data'!I$3,FALSE))/100</f>
        <v>0.42809308555164899</v>
      </c>
      <c r="E24" s="115">
        <f>(VLOOKUP($A24,'Occupancy Raw Data'!$B$8:$BE$45,'Occupancy Raw Data'!J$3,FALSE))/100</f>
        <v>0.44383057090239397</v>
      </c>
      <c r="F24" s="115">
        <f>(VLOOKUP($A24,'Occupancy Raw Data'!$B$8:$BE$45,'Occupancy Raw Data'!K$3,FALSE))/100</f>
        <v>0.48300686422233297</v>
      </c>
      <c r="G24" s="116">
        <f>(VLOOKUP($A24,'Occupancy Raw Data'!$B$8:$BE$45,'Occupancy Raw Data'!L$3,FALSE))/100</f>
        <v>0.43093922651933703</v>
      </c>
      <c r="H24" s="119">
        <f>(VLOOKUP($A24,'Occupancy Raw Data'!$B$8:$BE$45,'Occupancy Raw Data'!N$3,FALSE))/100</f>
        <v>0.511803114013058</v>
      </c>
      <c r="I24" s="119">
        <f>(VLOOKUP($A24,'Occupancy Raw Data'!$B$8:$BE$45,'Occupancy Raw Data'!O$3,FALSE))/100</f>
        <v>0.51079859367152103</v>
      </c>
      <c r="J24" s="116">
        <f>(VLOOKUP($A24,'Occupancy Raw Data'!$B$8:$BE$45,'Occupancy Raw Data'!P$3,FALSE))/100</f>
        <v>0.51130085384228996</v>
      </c>
      <c r="K24" s="117">
        <f>(VLOOKUP($A24,'Occupancy Raw Data'!$B$8:$BE$45,'Occupancy Raw Data'!R$3,FALSE))/100</f>
        <v>0.45389969146875203</v>
      </c>
      <c r="M24" s="129">
        <f>(VLOOKUP($A24,'Occupancy Raw Data'!$B$8:$BE$45,'Occupancy Raw Data'!T$3,FALSE))/100</f>
        <v>-0.16537986691557</v>
      </c>
      <c r="N24" s="119">
        <f>(VLOOKUP($A24,'Occupancy Raw Data'!$B$8:$BE$45,'Occupancy Raw Data'!U$3,FALSE))/100</f>
        <v>-0.12898827505065399</v>
      </c>
      <c r="O24" s="119">
        <f>(VLOOKUP($A24,'Occupancy Raw Data'!$B$8:$BE$45,'Occupancy Raw Data'!V$3,FALSE))/100</f>
        <v>-3.4382741472909401E-2</v>
      </c>
      <c r="P24" s="119">
        <f>(VLOOKUP($A24,'Occupancy Raw Data'!$B$8:$BE$45,'Occupancy Raw Data'!W$3,FALSE))/100</f>
        <v>-5.0800011107972803E-2</v>
      </c>
      <c r="Q24" s="119">
        <f>(VLOOKUP($A24,'Occupancy Raw Data'!$B$8:$BE$45,'Occupancy Raw Data'!X$3,FALSE))/100</f>
        <v>-1.4496520893729301E-2</v>
      </c>
      <c r="R24" s="130">
        <f>(VLOOKUP($A24,'Occupancy Raw Data'!$B$8:$BE$45,'Occupancy Raw Data'!Y$3,FALSE))/100</f>
        <v>-7.8844433829604099E-2</v>
      </c>
      <c r="S24" s="119">
        <f>(VLOOKUP($A24,'Occupancy Raw Data'!$B$8:$BE$45,'Occupancy Raw Data'!AA$3,FALSE))/100</f>
        <v>8.5174883042821795E-3</v>
      </c>
      <c r="T24" s="119">
        <f>(VLOOKUP($A24,'Occupancy Raw Data'!$B$8:$BE$45,'Occupancy Raw Data'!AB$3,FALSE))/100</f>
        <v>2.4239249034448102E-2</v>
      </c>
      <c r="U24" s="130">
        <f>(VLOOKUP($A24,'Occupancy Raw Data'!$B$8:$BE$45,'Occupancy Raw Data'!AC$3,FALSE))/100</f>
        <v>1.63098496301207E-2</v>
      </c>
      <c r="V24" s="131">
        <f>(VLOOKUP($A24,'Occupancy Raw Data'!$B$8:$BE$45,'Occupancy Raw Data'!AE$3,FALSE))/100</f>
        <v>-5.0224287192949107E-2</v>
      </c>
      <c r="X24" s="49">
        <f>VLOOKUP($A24,'ADR Raw Data'!$B$6:$BE$43,'ADR Raw Data'!G$1,FALSE)</f>
        <v>76.959916392751694</v>
      </c>
      <c r="Y24" s="50">
        <f>VLOOKUP($A24,'ADR Raw Data'!$B$6:$BE$43,'ADR Raw Data'!H$1,FALSE)</f>
        <v>77.155533777038201</v>
      </c>
      <c r="Z24" s="50">
        <f>VLOOKUP($A24,'ADR Raw Data'!$B$6:$BE$43,'ADR Raw Data'!I$1,FALSE)</f>
        <v>78.465525615956096</v>
      </c>
      <c r="AA24" s="50">
        <f>VLOOKUP($A24,'ADR Raw Data'!$B$6:$BE$43,'ADR Raw Data'!J$1,FALSE)</f>
        <v>78.620026065635599</v>
      </c>
      <c r="AB24" s="50">
        <f>VLOOKUP($A24,'ADR Raw Data'!$B$6:$BE$43,'ADR Raw Data'!K$1,FALSE)</f>
        <v>78.997047487001694</v>
      </c>
      <c r="AC24" s="51">
        <f>VLOOKUP($A24,'ADR Raw Data'!$B$6:$BE$43,'ADR Raw Data'!L$1,FALSE)</f>
        <v>78.094196184926105</v>
      </c>
      <c r="AD24" s="50">
        <f>VLOOKUP($A24,'ADR Raw Data'!$B$6:$BE$43,'ADR Raw Data'!N$1,FALSE)</f>
        <v>84.115492541707496</v>
      </c>
      <c r="AE24" s="50">
        <f>VLOOKUP($A24,'ADR Raw Data'!$B$6:$BE$43,'ADR Raw Data'!O$1,FALSE)</f>
        <v>83.327423107177907</v>
      </c>
      <c r="AF24" s="51">
        <f>VLOOKUP($A24,'ADR Raw Data'!$B$6:$BE$43,'ADR Raw Data'!P$1,FALSE)</f>
        <v>83.721844891944897</v>
      </c>
      <c r="AG24" s="52">
        <f>VLOOKUP($A24,'ADR Raw Data'!$B$6:$BE$43,'ADR Raw Data'!R$1,FALSE)</f>
        <v>79.905434371377297</v>
      </c>
      <c r="AI24" s="129">
        <f>(VLOOKUP($A24,'ADR Raw Data'!$B$6:$BE$43,'ADR Raw Data'!T$1,FALSE))/100</f>
        <v>-3.5539492659693098E-2</v>
      </c>
      <c r="AJ24" s="119">
        <f>(VLOOKUP($A24,'ADR Raw Data'!$B$6:$BE$43,'ADR Raw Data'!U$1,FALSE))/100</f>
        <v>-3.9575214005462905E-2</v>
      </c>
      <c r="AK24" s="119">
        <f>(VLOOKUP($A24,'ADR Raw Data'!$B$6:$BE$43,'ADR Raw Data'!V$1,FALSE))/100</f>
        <v>-4.7198215213507099E-3</v>
      </c>
      <c r="AL24" s="119">
        <f>(VLOOKUP($A24,'ADR Raw Data'!$B$6:$BE$43,'ADR Raw Data'!W$1,FALSE))/100</f>
        <v>-2.2416793315939997E-2</v>
      </c>
      <c r="AM24" s="119">
        <f>(VLOOKUP($A24,'ADR Raw Data'!$B$6:$BE$43,'ADR Raw Data'!X$1,FALSE))/100</f>
        <v>-1.3265949672225901E-2</v>
      </c>
      <c r="AN24" s="130">
        <f>(VLOOKUP($A24,'ADR Raw Data'!$B$6:$BE$43,'ADR Raw Data'!Y$1,FALSE))/100</f>
        <v>-2.2615382566580002E-2</v>
      </c>
      <c r="AO24" s="119">
        <f>(VLOOKUP($A24,'ADR Raw Data'!$B$6:$BE$43,'ADR Raw Data'!AA$1,FALSE))/100</f>
        <v>5.0118744576112696E-3</v>
      </c>
      <c r="AP24" s="119">
        <f>(VLOOKUP($A24,'ADR Raw Data'!$B$6:$BE$43,'ADR Raw Data'!AB$1,FALSE))/100</f>
        <v>-1.50273047303058E-2</v>
      </c>
      <c r="AQ24" s="130">
        <f>(VLOOKUP($A24,'ADR Raw Data'!$B$6:$BE$43,'ADR Raw Data'!AC$1,FALSE))/100</f>
        <v>-5.0103392101262002E-3</v>
      </c>
      <c r="AR24" s="131">
        <f>(VLOOKUP($A24,'ADR Raw Data'!$B$6:$BE$43,'ADR Raw Data'!AE$1,FALSE))/100</f>
        <v>-1.5666017213209101E-2</v>
      </c>
      <c r="AS24" s="40"/>
      <c r="AT24" s="49">
        <f>VLOOKUP($A24,'RevPAR Raw Data'!$B$6:$BE$43,'RevPAR Raw Data'!G$1,FALSE)</f>
        <v>30.575235493051999</v>
      </c>
      <c r="AU24" s="50">
        <f>VLOOKUP($A24,'RevPAR Raw Data'!$B$6:$BE$43,'RevPAR Raw Data'!H$1,FALSE)</f>
        <v>31.053390791896799</v>
      </c>
      <c r="AV24" s="50">
        <f>VLOOKUP($A24,'RevPAR Raw Data'!$B$6:$BE$43,'RevPAR Raw Data'!I$1,FALSE)</f>
        <v>33.590548970366598</v>
      </c>
      <c r="AW24" s="50">
        <f>VLOOKUP($A24,'RevPAR Raw Data'!$B$6:$BE$43,'RevPAR Raw Data'!J$1,FALSE)</f>
        <v>34.8939710530721</v>
      </c>
      <c r="AX24" s="50">
        <f>VLOOKUP($A24,'RevPAR Raw Data'!$B$6:$BE$43,'RevPAR Raw Data'!K$1,FALSE)</f>
        <v>38.156116189519501</v>
      </c>
      <c r="AY24" s="51">
        <f>VLOOKUP($A24,'RevPAR Raw Data'!$B$6:$BE$43,'RevPAR Raw Data'!L$1,FALSE)</f>
        <v>33.653852499581397</v>
      </c>
      <c r="AZ24" s="50">
        <f>VLOOKUP($A24,'RevPAR Raw Data'!$B$6:$BE$43,'RevPAR Raw Data'!N$1,FALSE)</f>
        <v>43.050571019588098</v>
      </c>
      <c r="BA24" s="50">
        <f>VLOOKUP($A24,'RevPAR Raw Data'!$B$6:$BE$43,'RevPAR Raw Data'!O$1,FALSE)</f>
        <v>42.563530537418302</v>
      </c>
      <c r="BB24" s="51">
        <f>VLOOKUP($A24,'RevPAR Raw Data'!$B$6:$BE$43,'RevPAR Raw Data'!P$1,FALSE)</f>
        <v>42.807050778503204</v>
      </c>
      <c r="BC24" s="52">
        <f>VLOOKUP($A24,'RevPAR Raw Data'!$B$6:$BE$43,'RevPAR Raw Data'!R$1,FALSE)</f>
        <v>36.269052007844799</v>
      </c>
      <c r="BE24" s="129">
        <f>(VLOOKUP($A24,'RevPAR Raw Data'!$B$6:$BE$43,'RevPAR Raw Data'!T$1,FALSE))/100</f>
        <v>-0.19504184300895702</v>
      </c>
      <c r="BF24" s="119">
        <f>(VLOOKUP($A24,'RevPAR Raw Data'!$B$6:$BE$43,'RevPAR Raw Data'!U$1,FALSE))/100</f>
        <v>-0.16345875046679201</v>
      </c>
      <c r="BG24" s="119">
        <f>(VLOOKUP($A24,'RevPAR Raw Data'!$B$6:$BE$43,'RevPAR Raw Data'!V$1,FALSE))/100</f>
        <v>-3.8940282591093195E-2</v>
      </c>
      <c r="BH24" s="119">
        <f>(VLOOKUP($A24,'RevPAR Raw Data'!$B$6:$BE$43,'RevPAR Raw Data'!W$1,FALSE))/100</f>
        <v>-7.2078031074457996E-2</v>
      </c>
      <c r="BI24" s="119">
        <f>(VLOOKUP($A24,'RevPAR Raw Data'!$B$6:$BE$43,'RevPAR Raw Data'!X$1,FALSE))/100</f>
        <v>-2.7570160449356701E-2</v>
      </c>
      <c r="BJ24" s="130">
        <f>(VLOOKUP($A24,'RevPAR Raw Data'!$B$6:$BE$43,'RevPAR Raw Data'!Y$1,FALSE))/100</f>
        <v>-9.9676719361882299E-2</v>
      </c>
      <c r="BK24" s="119">
        <f>(VLOOKUP($A24,'RevPAR Raw Data'!$B$6:$BE$43,'RevPAR Raw Data'!AA$1,FALSE))/100</f>
        <v>1.35720513439686E-2</v>
      </c>
      <c r="BL24" s="119">
        <f>(VLOOKUP($A24,'RevPAR Raw Data'!$B$6:$BE$43,'RevPAR Raw Data'!AB$1,FALSE))/100</f>
        <v>8.8476937224677907E-3</v>
      </c>
      <c r="BM24" s="130">
        <f>(VLOOKUP($A24,'RevPAR Raw Data'!$B$6:$BE$43,'RevPAR Raw Data'!AC$1,FALSE))/100</f>
        <v>1.1217792540881399E-2</v>
      </c>
      <c r="BN24" s="131">
        <f>(VLOOKUP($A24,'RevPAR Raw Data'!$B$6:$BE$43,'RevPAR Raw Data'!AE$1,FALSE))/100</f>
        <v>-6.5103489858472308E-2</v>
      </c>
    </row>
    <row r="25" spans="1:66" x14ac:dyDescent="0.45">
      <c r="A25" s="59" t="s">
        <v>32</v>
      </c>
      <c r="B25" s="118">
        <f>(VLOOKUP($A25,'Occupancy Raw Data'!$B$8:$BE$45,'Occupancy Raw Data'!G$3,FALSE))/100</f>
        <v>0.39623709152638198</v>
      </c>
      <c r="C25" s="115">
        <f>(VLOOKUP($A25,'Occupancy Raw Data'!$B$8:$BE$45,'Occupancy Raw Data'!H$3,FALSE))/100</f>
        <v>0.39468100155608904</v>
      </c>
      <c r="D25" s="115">
        <f>(VLOOKUP($A25,'Occupancy Raw Data'!$B$8:$BE$45,'Occupancy Raw Data'!I$3,FALSE))/100</f>
        <v>0.43202716084311704</v>
      </c>
      <c r="E25" s="115">
        <f>(VLOOKUP($A25,'Occupancy Raw Data'!$B$8:$BE$45,'Occupancy Raw Data'!J$3,FALSE))/100</f>
        <v>0.44560758240203696</v>
      </c>
      <c r="F25" s="115">
        <f>(VLOOKUP($A25,'Occupancy Raw Data'!$B$8:$BE$45,'Occupancy Raw Data'!K$3,FALSE))/100</f>
        <v>0.48677323525250998</v>
      </c>
      <c r="G25" s="116">
        <f>(VLOOKUP($A25,'Occupancy Raw Data'!$B$8:$BE$45,'Occupancy Raw Data'!L$3,FALSE))/100</f>
        <v>0.43106521431602701</v>
      </c>
      <c r="H25" s="119">
        <f>(VLOOKUP($A25,'Occupancy Raw Data'!$B$8:$BE$45,'Occupancy Raw Data'!N$3,FALSE))/100</f>
        <v>0.52977790352242105</v>
      </c>
      <c r="I25" s="119">
        <f>(VLOOKUP($A25,'Occupancy Raw Data'!$B$8:$BE$45,'Occupancy Raw Data'!O$3,FALSE))/100</f>
        <v>0.52044136370066396</v>
      </c>
      <c r="J25" s="116">
        <f>(VLOOKUP($A25,'Occupancy Raw Data'!$B$8:$BE$45,'Occupancy Raw Data'!P$3,FALSE))/100</f>
        <v>0.52510963361154306</v>
      </c>
      <c r="K25" s="117">
        <f>(VLOOKUP($A25,'Occupancy Raw Data'!$B$8:$BE$45,'Occupancy Raw Data'!R$3,FALSE))/100</f>
        <v>0.45793504840045995</v>
      </c>
      <c r="M25" s="129">
        <f>(VLOOKUP($A25,'Occupancy Raw Data'!$B$8:$BE$45,'Occupancy Raw Data'!T$3,FALSE))/100</f>
        <v>-0.120275143869037</v>
      </c>
      <c r="N25" s="119">
        <f>(VLOOKUP($A25,'Occupancy Raw Data'!$B$8:$BE$45,'Occupancy Raw Data'!U$3,FALSE))/100</f>
        <v>-7.0874646624819709E-2</v>
      </c>
      <c r="O25" s="119">
        <f>(VLOOKUP($A25,'Occupancy Raw Data'!$B$8:$BE$45,'Occupancy Raw Data'!V$3,FALSE))/100</f>
        <v>2.9602979889241699E-2</v>
      </c>
      <c r="P25" s="119">
        <f>(VLOOKUP($A25,'Occupancy Raw Data'!$B$8:$BE$45,'Occupancy Raw Data'!W$3,FALSE))/100</f>
        <v>2.57242793064782E-2</v>
      </c>
      <c r="Q25" s="119">
        <f>(VLOOKUP($A25,'Occupancy Raw Data'!$B$8:$BE$45,'Occupancy Raw Data'!X$3,FALSE))/100</f>
        <v>5.8339278105870498E-3</v>
      </c>
      <c r="R25" s="130">
        <f>(VLOOKUP($A25,'Occupancy Raw Data'!$B$8:$BE$45,'Occupancy Raw Data'!Y$3,FALSE))/100</f>
        <v>-2.61430751696115E-2</v>
      </c>
      <c r="S25" s="119">
        <f>(VLOOKUP($A25,'Occupancy Raw Data'!$B$8:$BE$45,'Occupancy Raw Data'!AA$3,FALSE))/100</f>
        <v>7.9286538349051097E-2</v>
      </c>
      <c r="T25" s="119">
        <f>(VLOOKUP($A25,'Occupancy Raw Data'!$B$8:$BE$45,'Occupancy Raw Data'!AB$3,FALSE))/100</f>
        <v>0.13161381960203999</v>
      </c>
      <c r="U25" s="130">
        <f>(VLOOKUP($A25,'Occupancy Raw Data'!$B$8:$BE$45,'Occupancy Raw Data'!AC$3,FALSE))/100</f>
        <v>0.10459852375454699</v>
      </c>
      <c r="V25" s="131">
        <f>(VLOOKUP($A25,'Occupancy Raw Data'!$B$8:$BE$45,'Occupancy Raw Data'!AE$3,FALSE))/100</f>
        <v>1.3144834789172199E-2</v>
      </c>
      <c r="X25" s="49">
        <f>VLOOKUP($A25,'ADR Raw Data'!$B$6:$BE$43,'ADR Raw Data'!G$1,FALSE)</f>
        <v>69.672408925383706</v>
      </c>
      <c r="Y25" s="50">
        <f>VLOOKUP($A25,'ADR Raw Data'!$B$6:$BE$43,'ADR Raw Data'!H$1,FALSE)</f>
        <v>72.493303082437194</v>
      </c>
      <c r="Z25" s="50">
        <f>VLOOKUP($A25,'ADR Raw Data'!$B$6:$BE$43,'ADR Raw Data'!I$1,FALSE)</f>
        <v>72.876257825802199</v>
      </c>
      <c r="AA25" s="50">
        <f>VLOOKUP($A25,'ADR Raw Data'!$B$6:$BE$43,'ADR Raw Data'!J$1,FALSE)</f>
        <v>74.476617396825304</v>
      </c>
      <c r="AB25" s="50">
        <f>VLOOKUP($A25,'ADR Raw Data'!$B$6:$BE$43,'ADR Raw Data'!K$1,FALSE)</f>
        <v>76.652029061319297</v>
      </c>
      <c r="AC25" s="51">
        <f>VLOOKUP($A25,'ADR Raw Data'!$B$6:$BE$43,'ADR Raw Data'!L$1,FALSE)</f>
        <v>73.4007483066421</v>
      </c>
      <c r="AD25" s="50">
        <f>VLOOKUP($A25,'ADR Raw Data'!$B$6:$BE$43,'ADR Raw Data'!N$1,FALSE)</f>
        <v>84.892067289719606</v>
      </c>
      <c r="AE25" s="50">
        <f>VLOOKUP($A25,'ADR Raw Data'!$B$6:$BE$43,'ADR Raw Data'!O$1,FALSE)</f>
        <v>83.935394346289698</v>
      </c>
      <c r="AF25" s="51">
        <f>VLOOKUP($A25,'ADR Raw Data'!$B$6:$BE$43,'ADR Raw Data'!P$1,FALSE)</f>
        <v>84.417983270474096</v>
      </c>
      <c r="AG25" s="52">
        <f>VLOOKUP($A25,'ADR Raw Data'!$B$6:$BE$43,'ADR Raw Data'!R$1,FALSE)</f>
        <v>77.010278420123498</v>
      </c>
      <c r="AI25" s="129">
        <f>(VLOOKUP($A25,'ADR Raw Data'!$B$6:$BE$43,'ADR Raw Data'!T$1,FALSE))/100</f>
        <v>-6.1017088645924603E-2</v>
      </c>
      <c r="AJ25" s="119">
        <f>(VLOOKUP($A25,'ADR Raw Data'!$B$6:$BE$43,'ADR Raw Data'!U$1,FALSE))/100</f>
        <v>-1.8630425228372501E-2</v>
      </c>
      <c r="AK25" s="119">
        <f>(VLOOKUP($A25,'ADR Raw Data'!$B$6:$BE$43,'ADR Raw Data'!V$1,FALSE))/100</f>
        <v>-1.09539617005947E-2</v>
      </c>
      <c r="AL25" s="119">
        <f>(VLOOKUP($A25,'ADR Raw Data'!$B$6:$BE$43,'ADR Raw Data'!W$1,FALSE))/100</f>
        <v>1.1760114446432299E-2</v>
      </c>
      <c r="AM25" s="119">
        <f>(VLOOKUP($A25,'ADR Raw Data'!$B$6:$BE$43,'ADR Raw Data'!X$1,FALSE))/100</f>
        <v>-1.60990825959988E-2</v>
      </c>
      <c r="AN25" s="130">
        <f>(VLOOKUP($A25,'ADR Raw Data'!$B$6:$BE$43,'ADR Raw Data'!Y$1,FALSE))/100</f>
        <v>-1.7832098812898899E-2</v>
      </c>
      <c r="AO25" s="119">
        <f>(VLOOKUP($A25,'ADR Raw Data'!$B$6:$BE$43,'ADR Raw Data'!AA$1,FALSE))/100</f>
        <v>1.7447668829565201E-2</v>
      </c>
      <c r="AP25" s="119">
        <f>(VLOOKUP($A25,'ADR Raw Data'!$B$6:$BE$43,'ADR Raw Data'!AB$1,FALSE))/100</f>
        <v>5.5374523430494503E-2</v>
      </c>
      <c r="AQ25" s="130">
        <f>(VLOOKUP($A25,'ADR Raw Data'!$B$6:$BE$43,'ADR Raw Data'!AC$1,FALSE))/100</f>
        <v>3.5201473191864098E-2</v>
      </c>
      <c r="AR25" s="131">
        <f>(VLOOKUP($A25,'ADR Raw Data'!$B$6:$BE$43,'ADR Raw Data'!AE$1,FALSE))/100</f>
        <v>2.9860075513646099E-3</v>
      </c>
      <c r="AS25" s="40"/>
      <c r="AT25" s="49">
        <f>VLOOKUP($A25,'RevPAR Raw Data'!$B$6:$BE$43,'RevPAR Raw Data'!G$1,FALSE)</f>
        <v>27.606792672230799</v>
      </c>
      <c r="AU25" s="50">
        <f>VLOOKUP($A25,'RevPAR Raw Data'!$B$6:$BE$43,'RevPAR Raw Data'!H$1,FALSE)</f>
        <v>28.6117294666855</v>
      </c>
      <c r="AV25" s="50">
        <f>VLOOKUP($A25,'RevPAR Raw Data'!$B$6:$BE$43,'RevPAR Raw Data'!I$1,FALSE)</f>
        <v>31.484522761352299</v>
      </c>
      <c r="AW25" s="50">
        <f>VLOOKUP($A25,'RevPAR Raw Data'!$B$6:$BE$43,'RevPAR Raw Data'!J$1,FALSE)</f>
        <v>33.187345423680803</v>
      </c>
      <c r="AX25" s="50">
        <f>VLOOKUP($A25,'RevPAR Raw Data'!$B$6:$BE$43,'RevPAR Raw Data'!K$1,FALSE)</f>
        <v>37.3121561748479</v>
      </c>
      <c r="AY25" s="51">
        <f>VLOOKUP($A25,'RevPAR Raw Data'!$B$6:$BE$43,'RevPAR Raw Data'!L$1,FALSE)</f>
        <v>31.640509299759501</v>
      </c>
      <c r="AZ25" s="50">
        <f>VLOOKUP($A25,'RevPAR Raw Data'!$B$6:$BE$43,'RevPAR Raw Data'!N$1,FALSE)</f>
        <v>44.973941434432</v>
      </c>
      <c r="BA25" s="50">
        <f>VLOOKUP($A25,'RevPAR Raw Data'!$B$6:$BE$43,'RevPAR Raw Data'!O$1,FALSE)</f>
        <v>43.6834510963361</v>
      </c>
      <c r="BB25" s="51">
        <f>VLOOKUP($A25,'RevPAR Raw Data'!$B$6:$BE$43,'RevPAR Raw Data'!P$1,FALSE)</f>
        <v>44.328696265384004</v>
      </c>
      <c r="BC25" s="52">
        <f>VLOOKUP($A25,'RevPAR Raw Data'!$B$6:$BE$43,'RevPAR Raw Data'!R$1,FALSE)</f>
        <v>35.265705575652198</v>
      </c>
      <c r="BE25" s="129">
        <f>(VLOOKUP($A25,'RevPAR Raw Data'!$B$6:$BE$43,'RevPAR Raw Data'!T$1,FALSE))/100</f>
        <v>-0.17395339339960303</v>
      </c>
      <c r="BF25" s="119">
        <f>(VLOOKUP($A25,'RevPAR Raw Data'!$B$6:$BE$43,'RevPAR Raw Data'!U$1,FALSE))/100</f>
        <v>-8.8184647048661094E-2</v>
      </c>
      <c r="BG25" s="119">
        <f>(VLOOKUP($A25,'RevPAR Raw Data'!$B$6:$BE$43,'RevPAR Raw Data'!V$1,FALSE))/100</f>
        <v>1.8324748280716702E-2</v>
      </c>
      <c r="BH25" s="119">
        <f>(VLOOKUP($A25,'RevPAR Raw Data'!$B$6:$BE$43,'RevPAR Raw Data'!W$1,FALSE))/100</f>
        <v>3.77869142216068E-2</v>
      </c>
      <c r="BI25" s="119">
        <f>(VLOOKUP($A25,'RevPAR Raw Data'!$B$6:$BE$43,'RevPAR Raw Data'!X$1,FALSE))/100</f>
        <v>-1.0359075671093501E-2</v>
      </c>
      <c r="BJ25" s="130">
        <f>(VLOOKUP($A25,'RevPAR Raw Data'!$B$6:$BE$43,'RevPAR Raw Data'!Y$1,FALSE))/100</f>
        <v>-4.3508988082812901E-2</v>
      </c>
      <c r="BK25" s="119">
        <f>(VLOOKUP($A25,'RevPAR Raw Data'!$B$6:$BE$43,'RevPAR Raw Data'!AA$1,FALSE))/100</f>
        <v>9.8117572442373208E-2</v>
      </c>
      <c r="BL25" s="119">
        <f>(VLOOKUP($A25,'RevPAR Raw Data'!$B$6:$BE$43,'RevPAR Raw Data'!AB$1,FALSE))/100</f>
        <v>0.19427639556986398</v>
      </c>
      <c r="BM25" s="130">
        <f>(VLOOKUP($A25,'RevPAR Raw Data'!$B$6:$BE$43,'RevPAR Raw Data'!AC$1,FALSE))/100</f>
        <v>0.14348201907626501</v>
      </c>
      <c r="BN25" s="131">
        <f>(VLOOKUP($A25,'RevPAR Raw Data'!$B$6:$BE$43,'RevPAR Raw Data'!AE$1,FALSE))/100</f>
        <v>1.6170092916478699E-2</v>
      </c>
    </row>
    <row r="26" spans="1:66" x14ac:dyDescent="0.45">
      <c r="A26" s="59" t="s">
        <v>92</v>
      </c>
      <c r="B26" s="118">
        <f>(VLOOKUP($A26,'Occupancy Raw Data'!$B$8:$BE$45,'Occupancy Raw Data'!G$3,FALSE))/100</f>
        <v>0.34017183938278001</v>
      </c>
      <c r="C26" s="115">
        <f>(VLOOKUP($A26,'Occupancy Raw Data'!$B$8:$BE$45,'Occupancy Raw Data'!H$3,FALSE))/100</f>
        <v>0.34227599509030299</v>
      </c>
      <c r="D26" s="115">
        <f>(VLOOKUP($A26,'Occupancy Raw Data'!$B$8:$BE$45,'Occupancy Raw Data'!I$3,FALSE))/100</f>
        <v>0.32649482728388501</v>
      </c>
      <c r="E26" s="115">
        <f>(VLOOKUP($A26,'Occupancy Raw Data'!$B$8:$BE$45,'Occupancy Raw Data'!J$3,FALSE))/100</f>
        <v>0.33508679642293498</v>
      </c>
      <c r="F26" s="115">
        <f>(VLOOKUP($A26,'Occupancy Raw Data'!$B$8:$BE$45,'Occupancy Raw Data'!K$3,FALSE))/100</f>
        <v>0.38383307031386898</v>
      </c>
      <c r="G26" s="116">
        <f>(VLOOKUP($A26,'Occupancy Raw Data'!$B$8:$BE$45,'Occupancy Raw Data'!L$3,FALSE))/100</f>
        <v>0.34557250569875497</v>
      </c>
      <c r="H26" s="119">
        <f>(VLOOKUP($A26,'Occupancy Raw Data'!$B$8:$BE$45,'Occupancy Raw Data'!N$3,FALSE))/100</f>
        <v>0.44380150797825701</v>
      </c>
      <c r="I26" s="119">
        <f>(VLOOKUP($A26,'Occupancy Raw Data'!$B$8:$BE$45,'Occupancy Raw Data'!O$3,FALSE))/100</f>
        <v>0.46554445028932101</v>
      </c>
      <c r="J26" s="116">
        <f>(VLOOKUP($A26,'Occupancy Raw Data'!$B$8:$BE$45,'Occupancy Raw Data'!P$3,FALSE))/100</f>
        <v>0.45467297913378901</v>
      </c>
      <c r="K26" s="117">
        <f>(VLOOKUP($A26,'Occupancy Raw Data'!$B$8:$BE$45,'Occupancy Raw Data'!R$3,FALSE))/100</f>
        <v>0.37674406953733602</v>
      </c>
      <c r="M26" s="129">
        <f>(VLOOKUP($A26,'Occupancy Raw Data'!$B$8:$BE$45,'Occupancy Raw Data'!T$3,FALSE))/100</f>
        <v>1.2861206744125499E-2</v>
      </c>
      <c r="N26" s="119">
        <f>(VLOOKUP($A26,'Occupancy Raw Data'!$B$8:$BE$45,'Occupancy Raw Data'!U$3,FALSE))/100</f>
        <v>6.5399568962705698E-2</v>
      </c>
      <c r="O26" s="119">
        <f>(VLOOKUP($A26,'Occupancy Raw Data'!$B$8:$BE$45,'Occupancy Raw Data'!V$3,FALSE))/100</f>
        <v>-9.2006076615195692E-2</v>
      </c>
      <c r="P26" s="119">
        <f>(VLOOKUP($A26,'Occupancy Raw Data'!$B$8:$BE$45,'Occupancy Raw Data'!W$3,FALSE))/100</f>
        <v>-8.4224845510806001E-2</v>
      </c>
      <c r="Q26" s="119">
        <f>(VLOOKUP($A26,'Occupancy Raw Data'!$B$8:$BE$45,'Occupancy Raw Data'!X$3,FALSE))/100</f>
        <v>-6.4262994821799604E-2</v>
      </c>
      <c r="R26" s="130">
        <f>(VLOOKUP($A26,'Occupancy Raw Data'!$B$8:$BE$45,'Occupancy Raw Data'!Y$3,FALSE))/100</f>
        <v>-3.6218234768200998E-2</v>
      </c>
      <c r="S26" s="119">
        <f>(VLOOKUP($A26,'Occupancy Raw Data'!$B$8:$BE$45,'Occupancy Raw Data'!AA$3,FALSE))/100</f>
        <v>3.6204587770325196E-2</v>
      </c>
      <c r="T26" s="119">
        <f>(VLOOKUP($A26,'Occupancy Raw Data'!$B$8:$BE$45,'Occupancy Raw Data'!AB$3,FALSE))/100</f>
        <v>3.5797664132886E-4</v>
      </c>
      <c r="U26" s="130">
        <f>(VLOOKUP($A26,'Occupancy Raw Data'!$B$8:$BE$45,'Occupancy Raw Data'!AC$3,FALSE))/100</f>
        <v>1.7537561955264701E-2</v>
      </c>
      <c r="V26" s="131">
        <f>(VLOOKUP($A26,'Occupancy Raw Data'!$B$8:$BE$45,'Occupancy Raw Data'!AE$3,FALSE))/100</f>
        <v>-1.8335974769586302E-2</v>
      </c>
      <c r="X26" s="49">
        <f>VLOOKUP($A26,'ADR Raw Data'!$B$6:$BE$43,'ADR Raw Data'!G$1,FALSE)</f>
        <v>89.979934948453604</v>
      </c>
      <c r="Y26" s="50">
        <f>VLOOKUP($A26,'ADR Raw Data'!$B$6:$BE$43,'ADR Raw Data'!H$1,FALSE)</f>
        <v>89.855435963114701</v>
      </c>
      <c r="Z26" s="50">
        <f>VLOOKUP($A26,'ADR Raw Data'!$B$6:$BE$43,'ADR Raw Data'!I$1,FALSE)</f>
        <v>89.966373147153504</v>
      </c>
      <c r="AA26" s="50">
        <f>VLOOKUP($A26,'ADR Raw Data'!$B$6:$BE$43,'ADR Raw Data'!J$1,FALSE)</f>
        <v>90.032164730507503</v>
      </c>
      <c r="AB26" s="50">
        <f>VLOOKUP($A26,'ADR Raw Data'!$B$6:$BE$43,'ADR Raw Data'!K$1,FALSE)</f>
        <v>89.3210342165372</v>
      </c>
      <c r="AC26" s="51">
        <f>VLOOKUP($A26,'ADR Raw Data'!$B$6:$BE$43,'ADR Raw Data'!L$1,FALSE)</f>
        <v>89.816468672620204</v>
      </c>
      <c r="AD26" s="50">
        <f>VLOOKUP($A26,'ADR Raw Data'!$B$6:$BE$43,'ADR Raw Data'!N$1,FALSE)</f>
        <v>95.607466179375706</v>
      </c>
      <c r="AE26" s="50">
        <f>VLOOKUP($A26,'ADR Raw Data'!$B$6:$BE$43,'ADR Raw Data'!O$1,FALSE)</f>
        <v>96.949997024482101</v>
      </c>
      <c r="AF26" s="51">
        <f>VLOOKUP($A26,'ADR Raw Data'!$B$6:$BE$43,'ADR Raw Data'!P$1,FALSE)</f>
        <v>96.294781912842197</v>
      </c>
      <c r="AG26" s="52">
        <f>VLOOKUP($A26,'ADR Raw Data'!$B$6:$BE$43,'ADR Raw Data'!R$1,FALSE)</f>
        <v>92.050280671542495</v>
      </c>
      <c r="AI26" s="129">
        <f>(VLOOKUP($A26,'ADR Raw Data'!$B$6:$BE$43,'ADR Raw Data'!T$1,FALSE))/100</f>
        <v>2.05116437081929E-2</v>
      </c>
      <c r="AJ26" s="119">
        <f>(VLOOKUP($A26,'ADR Raw Data'!$B$6:$BE$43,'ADR Raw Data'!U$1,FALSE))/100</f>
        <v>-9.5924823881785408E-3</v>
      </c>
      <c r="AK26" s="119">
        <f>(VLOOKUP($A26,'ADR Raw Data'!$B$6:$BE$43,'ADR Raw Data'!V$1,FALSE))/100</f>
        <v>-8.1329632498965999E-3</v>
      </c>
      <c r="AL26" s="119">
        <f>(VLOOKUP($A26,'ADR Raw Data'!$B$6:$BE$43,'ADR Raw Data'!W$1,FALSE))/100</f>
        <v>6.4582266703499993E-4</v>
      </c>
      <c r="AM26" s="119">
        <f>(VLOOKUP($A26,'ADR Raw Data'!$B$6:$BE$43,'ADR Raw Data'!X$1,FALSE))/100</f>
        <v>5.0402657990451301E-2</v>
      </c>
      <c r="AN26" s="130">
        <f>(VLOOKUP($A26,'ADR Raw Data'!$B$6:$BE$43,'ADR Raw Data'!Y$1,FALSE))/100</f>
        <v>1.1590054254485799E-2</v>
      </c>
      <c r="AO26" s="119">
        <f>(VLOOKUP($A26,'ADR Raw Data'!$B$6:$BE$43,'ADR Raw Data'!AA$1,FALSE))/100</f>
        <v>-1.87917996700264E-2</v>
      </c>
      <c r="AP26" s="119">
        <f>(VLOOKUP($A26,'ADR Raw Data'!$B$6:$BE$43,'ADR Raw Data'!AB$1,FALSE))/100</f>
        <v>-7.6164848904673302E-2</v>
      </c>
      <c r="AQ26" s="130">
        <f>(VLOOKUP($A26,'ADR Raw Data'!$B$6:$BE$43,'ADR Raw Data'!AC$1,FALSE))/100</f>
        <v>-4.9845381613985502E-2</v>
      </c>
      <c r="AR26" s="131">
        <f>(VLOOKUP($A26,'ADR Raw Data'!$B$6:$BE$43,'ADR Raw Data'!AE$1,FALSE))/100</f>
        <v>-9.8422323083014393E-3</v>
      </c>
      <c r="AS26" s="40"/>
      <c r="AT26" s="49">
        <f>VLOOKUP($A26,'RevPAR Raw Data'!$B$6:$BE$43,'RevPAR Raw Data'!G$1,FALSE)</f>
        <v>30.608639978958401</v>
      </c>
      <c r="AU26" s="50">
        <f>VLOOKUP($A26,'RevPAR Raw Data'!$B$6:$BE$43,'RevPAR Raw Data'!H$1,FALSE)</f>
        <v>30.755358758548098</v>
      </c>
      <c r="AV26" s="50">
        <f>VLOOKUP($A26,'RevPAR Raw Data'!$B$6:$BE$43,'RevPAR Raw Data'!I$1,FALSE)</f>
        <v>29.373555462037501</v>
      </c>
      <c r="AW26" s="50">
        <f>VLOOKUP($A26,'RevPAR Raw Data'!$B$6:$BE$43,'RevPAR Raw Data'!J$1,FALSE)</f>
        <v>30.1685896545677</v>
      </c>
      <c r="AX26" s="50">
        <f>VLOOKUP($A26,'RevPAR Raw Data'!$B$6:$BE$43,'RevPAR Raw Data'!K$1,FALSE)</f>
        <v>34.284366806943702</v>
      </c>
      <c r="AY26" s="51">
        <f>VLOOKUP($A26,'RevPAR Raw Data'!$B$6:$BE$43,'RevPAR Raw Data'!L$1,FALSE)</f>
        <v>31.038102132211101</v>
      </c>
      <c r="AZ26" s="50">
        <f>VLOOKUP($A26,'RevPAR Raw Data'!$B$6:$BE$43,'RevPAR Raw Data'!N$1,FALSE)</f>
        <v>42.430737664387102</v>
      </c>
      <c r="BA26" s="50">
        <f>VLOOKUP($A26,'RevPAR Raw Data'!$B$6:$BE$43,'RevPAR Raw Data'!O$1,FALSE)</f>
        <v>45.1345330703138</v>
      </c>
      <c r="BB26" s="51">
        <f>VLOOKUP($A26,'RevPAR Raw Data'!$B$6:$BE$43,'RevPAR Raw Data'!P$1,FALSE)</f>
        <v>43.782635367350501</v>
      </c>
      <c r="BC26" s="52">
        <f>VLOOKUP($A26,'RevPAR Raw Data'!$B$6:$BE$43,'RevPAR Raw Data'!R$1,FALSE)</f>
        <v>34.679397342250901</v>
      </c>
      <c r="BE26" s="129">
        <f>(VLOOKUP($A26,'RevPAR Raw Data'!$B$6:$BE$43,'RevPAR Raw Data'!T$1,FALSE))/100</f>
        <v>3.36366549427113E-2</v>
      </c>
      <c r="BF26" s="119">
        <f>(VLOOKUP($A26,'RevPAR Raw Data'!$B$6:$BE$43,'RevPAR Raw Data'!U$1,FALSE))/100</f>
        <v>5.5179742361057896E-2</v>
      </c>
      <c r="BG26" s="119">
        <f>(VLOOKUP($A26,'RevPAR Raw Data'!$B$6:$BE$43,'RevPAR Raw Data'!V$1,FALSE))/100</f>
        <v>-9.9390757825213699E-2</v>
      </c>
      <c r="BH26" s="119">
        <f>(VLOOKUP($A26,'RevPAR Raw Data'!$B$6:$BE$43,'RevPAR Raw Data'!W$1,FALSE))/100</f>
        <v>-8.36334171581294E-2</v>
      </c>
      <c r="BI26" s="119">
        <f>(VLOOKUP($A26,'RevPAR Raw Data'!$B$6:$BE$43,'RevPAR Raw Data'!X$1,FALSE))/100</f>
        <v>-1.70993625807935E-2</v>
      </c>
      <c r="BJ26" s="130">
        <f>(VLOOKUP($A26,'RevPAR Raw Data'!$B$6:$BE$43,'RevPAR Raw Data'!Y$1,FALSE))/100</f>
        <v>-2.5047951819680302E-2</v>
      </c>
      <c r="BK26" s="119">
        <f>(VLOOKUP($A26,'RevPAR Raw Data'!$B$6:$BE$43,'RevPAR Raw Data'!AA$1,FALSE))/100</f>
        <v>1.67324387397829E-2</v>
      </c>
      <c r="BL26" s="119">
        <f>(VLOOKUP($A26,'RevPAR Raw Data'!$B$6:$BE$43,'RevPAR Raw Data'!AB$1,FALSE))/100</f>
        <v>-7.5834137500142701E-2</v>
      </c>
      <c r="BM26" s="130">
        <f>(VLOOKUP($A26,'RevPAR Raw Data'!$B$6:$BE$43,'RevPAR Raw Data'!AC$1,FALSE))/100</f>
        <v>-3.31819861269598E-2</v>
      </c>
      <c r="BN26" s="131">
        <f>(VLOOKUP($A26,'RevPAR Raw Data'!$B$6:$BE$43,'RevPAR Raw Data'!AE$1,FALSE))/100</f>
        <v>-2.7997740154606401E-2</v>
      </c>
    </row>
    <row r="27" spans="1:66" x14ac:dyDescent="0.45">
      <c r="A27" s="59" t="s">
        <v>93</v>
      </c>
      <c r="B27" s="118">
        <f>(VLOOKUP($A27,'Occupancy Raw Data'!$B$8:$BE$45,'Occupancy Raw Data'!G$3,FALSE))/100</f>
        <v>0.30488485138257998</v>
      </c>
      <c r="C27" s="115">
        <f>(VLOOKUP($A27,'Occupancy Raw Data'!$B$8:$BE$45,'Occupancy Raw Data'!H$3,FALSE))/100</f>
        <v>0.30918798310622297</v>
      </c>
      <c r="D27" s="115">
        <f>(VLOOKUP($A27,'Occupancy Raw Data'!$B$8:$BE$45,'Occupancy Raw Data'!I$3,FALSE))/100</f>
        <v>0.34759741812096501</v>
      </c>
      <c r="E27" s="115">
        <f>(VLOOKUP($A27,'Occupancy Raw Data'!$B$8:$BE$45,'Occupancy Raw Data'!J$3,FALSE))/100</f>
        <v>0.36249900390469297</v>
      </c>
      <c r="F27" s="115">
        <f>(VLOOKUP($A27,'Occupancy Raw Data'!$B$8:$BE$45,'Occupancy Raw Data'!K$3,FALSE))/100</f>
        <v>0.42505378914654501</v>
      </c>
      <c r="G27" s="116">
        <f>(VLOOKUP($A27,'Occupancy Raw Data'!$B$8:$BE$45,'Occupancy Raw Data'!L$3,FALSE))/100</f>
        <v>0.34984460913220095</v>
      </c>
      <c r="H27" s="119">
        <f>(VLOOKUP($A27,'Occupancy Raw Data'!$B$8:$BE$45,'Occupancy Raw Data'!N$3,FALSE))/100</f>
        <v>0.475496055462586</v>
      </c>
      <c r="I27" s="119">
        <f>(VLOOKUP($A27,'Occupancy Raw Data'!$B$8:$BE$45,'Occupancy Raw Data'!O$3,FALSE))/100</f>
        <v>0.48131325205195602</v>
      </c>
      <c r="J27" s="116">
        <f>(VLOOKUP($A27,'Occupancy Raw Data'!$B$8:$BE$45,'Occupancy Raw Data'!P$3,FALSE))/100</f>
        <v>0.47840465375727098</v>
      </c>
      <c r="K27" s="117">
        <f>(VLOOKUP($A27,'Occupancy Raw Data'!$B$8:$BE$45,'Occupancy Raw Data'!R$3,FALSE))/100</f>
        <v>0.38657605045365001</v>
      </c>
      <c r="M27" s="129">
        <f>(VLOOKUP($A27,'Occupancy Raw Data'!$B$8:$BE$45,'Occupancy Raw Data'!T$3,FALSE))/100</f>
        <v>-0.15261733596680199</v>
      </c>
      <c r="N27" s="119">
        <f>(VLOOKUP($A27,'Occupancy Raw Data'!$B$8:$BE$45,'Occupancy Raw Data'!U$3,FALSE))/100</f>
        <v>-7.86051220782229E-2</v>
      </c>
      <c r="O27" s="119">
        <f>(VLOOKUP($A27,'Occupancy Raw Data'!$B$8:$BE$45,'Occupancy Raw Data'!V$3,FALSE))/100</f>
        <v>-2.6789286376782601E-2</v>
      </c>
      <c r="P27" s="119">
        <f>(VLOOKUP($A27,'Occupancy Raw Data'!$B$8:$BE$45,'Occupancy Raw Data'!W$3,FALSE))/100</f>
        <v>-8.10441497295845E-2</v>
      </c>
      <c r="Q27" s="119">
        <f>(VLOOKUP($A27,'Occupancy Raw Data'!$B$8:$BE$45,'Occupancy Raw Data'!X$3,FALSE))/100</f>
        <v>4.8473409897419103E-3</v>
      </c>
      <c r="R27" s="130">
        <f>(VLOOKUP($A27,'Occupancy Raw Data'!$B$8:$BE$45,'Occupancy Raw Data'!Y$3,FALSE))/100</f>
        <v>-6.4585809178508202E-2</v>
      </c>
      <c r="S27" s="119">
        <f>(VLOOKUP($A27,'Occupancy Raw Data'!$B$8:$BE$45,'Occupancy Raw Data'!AA$3,FALSE))/100</f>
        <v>5.7725799970498599E-2</v>
      </c>
      <c r="T27" s="119">
        <f>(VLOOKUP($A27,'Occupancy Raw Data'!$B$8:$BE$45,'Occupancy Raw Data'!AB$3,FALSE))/100</f>
        <v>1.5395335504261601E-2</v>
      </c>
      <c r="U27" s="130">
        <f>(VLOOKUP($A27,'Occupancy Raw Data'!$B$8:$BE$45,'Occupancy Raw Data'!AC$3,FALSE))/100</f>
        <v>3.5999790461504803E-2</v>
      </c>
      <c r="V27" s="131">
        <f>(VLOOKUP($A27,'Occupancy Raw Data'!$B$8:$BE$45,'Occupancy Raw Data'!AE$3,FALSE))/100</f>
        <v>-3.1331833401607098E-2</v>
      </c>
      <c r="X27" s="49">
        <f>VLOOKUP($A27,'ADR Raw Data'!$B$6:$BE$43,'ADR Raw Data'!G$1,FALSE)</f>
        <v>98.601459304756901</v>
      </c>
      <c r="Y27" s="50">
        <f>VLOOKUP($A27,'ADR Raw Data'!$B$6:$BE$43,'ADR Raw Data'!H$1,FALSE)</f>
        <v>99.662073402061793</v>
      </c>
      <c r="Z27" s="50">
        <f>VLOOKUP($A27,'ADR Raw Data'!$B$6:$BE$43,'ADR Raw Data'!I$1,FALSE)</f>
        <v>104.430883562585</v>
      </c>
      <c r="AA27" s="50">
        <f>VLOOKUP($A27,'ADR Raw Data'!$B$6:$BE$43,'ADR Raw Data'!J$1,FALSE)</f>
        <v>103.257981930094</v>
      </c>
      <c r="AB27" s="50">
        <f>VLOOKUP($A27,'ADR Raw Data'!$B$6:$BE$43,'ADR Raw Data'!K$1,FALSE)</f>
        <v>106.572117979002</v>
      </c>
      <c r="AC27" s="51">
        <f>VLOOKUP($A27,'ADR Raw Data'!$B$6:$BE$43,'ADR Raw Data'!L$1,FALSE)</f>
        <v>102.849153992984</v>
      </c>
      <c r="AD27" s="50">
        <f>VLOOKUP($A27,'ADR Raw Data'!$B$6:$BE$43,'ADR Raw Data'!N$1,FALSE)</f>
        <v>116.749008161555</v>
      </c>
      <c r="AE27" s="50">
        <f>VLOOKUP($A27,'ADR Raw Data'!$B$6:$BE$43,'ADR Raw Data'!O$1,FALSE)</f>
        <v>117.339842682119</v>
      </c>
      <c r="AF27" s="51">
        <f>VLOOKUP($A27,'ADR Raw Data'!$B$6:$BE$43,'ADR Raw Data'!P$1,FALSE)</f>
        <v>117.046221495794</v>
      </c>
      <c r="AG27" s="52">
        <f>VLOOKUP($A27,'ADR Raw Data'!$B$6:$BE$43,'ADR Raw Data'!R$1,FALSE)</f>
        <v>107.86900762117899</v>
      </c>
      <c r="AI27" s="129">
        <f>(VLOOKUP($A27,'ADR Raw Data'!$B$6:$BE$43,'ADR Raw Data'!T$1,FALSE))/100</f>
        <v>-2.6215035550970999E-2</v>
      </c>
      <c r="AJ27" s="119">
        <f>(VLOOKUP($A27,'ADR Raw Data'!$B$6:$BE$43,'ADR Raw Data'!U$1,FALSE))/100</f>
        <v>-8.8850102713385511E-3</v>
      </c>
      <c r="AK27" s="119">
        <f>(VLOOKUP($A27,'ADR Raw Data'!$B$6:$BE$43,'ADR Raw Data'!V$1,FALSE))/100</f>
        <v>2.66710560186715E-2</v>
      </c>
      <c r="AL27" s="119">
        <f>(VLOOKUP($A27,'ADR Raw Data'!$B$6:$BE$43,'ADR Raw Data'!W$1,FALSE))/100</f>
        <v>-1.9902989531836199E-2</v>
      </c>
      <c r="AM27" s="119">
        <f>(VLOOKUP($A27,'ADR Raw Data'!$B$6:$BE$43,'ADR Raw Data'!X$1,FALSE))/100</f>
        <v>1.24268792985224E-2</v>
      </c>
      <c r="AN27" s="130">
        <f>(VLOOKUP($A27,'ADR Raw Data'!$B$6:$BE$43,'ADR Raw Data'!Y$1,FALSE))/100</f>
        <v>-1.3654491360371099E-3</v>
      </c>
      <c r="AO27" s="119">
        <f>(VLOOKUP($A27,'ADR Raw Data'!$B$6:$BE$43,'ADR Raw Data'!AA$1,FALSE))/100</f>
        <v>2.0402328617492402E-2</v>
      </c>
      <c r="AP27" s="119">
        <f>(VLOOKUP($A27,'ADR Raw Data'!$B$6:$BE$43,'ADR Raw Data'!AB$1,FALSE))/100</f>
        <v>-8.1027819732439402E-3</v>
      </c>
      <c r="AQ27" s="130">
        <f>(VLOOKUP($A27,'ADR Raw Data'!$B$6:$BE$43,'ADR Raw Data'!AC$1,FALSE))/100</f>
        <v>5.4827528283115899E-3</v>
      </c>
      <c r="AR27" s="131">
        <f>(VLOOKUP($A27,'ADR Raw Data'!$B$6:$BE$43,'ADR Raw Data'!AE$1,FALSE))/100</f>
        <v>4.1248702134748603E-3</v>
      </c>
      <c r="AS27" s="40"/>
      <c r="AT27" s="49">
        <f>VLOOKUP($A27,'RevPAR Raw Data'!$B$6:$BE$43,'RevPAR Raw Data'!G$1,FALSE)</f>
        <v>30.062091266236301</v>
      </c>
      <c r="AU27" s="50">
        <f>VLOOKUP($A27,'RevPAR Raw Data'!$B$6:$BE$43,'RevPAR Raw Data'!H$1,FALSE)</f>
        <v>30.814315467367901</v>
      </c>
      <c r="AV27" s="50">
        <f>VLOOKUP($A27,'RevPAR Raw Data'!$B$6:$BE$43,'RevPAR Raw Data'!I$1,FALSE)</f>
        <v>36.299905498446002</v>
      </c>
      <c r="AW27" s="50">
        <f>VLOOKUP($A27,'RevPAR Raw Data'!$B$6:$BE$43,'RevPAR Raw Data'!J$1,FALSE)</f>
        <v>37.430915594868097</v>
      </c>
      <c r="AX27" s="50">
        <f>VLOOKUP($A27,'RevPAR Raw Data'!$B$6:$BE$43,'RevPAR Raw Data'!K$1,FALSE)</f>
        <v>45.2988825643477</v>
      </c>
      <c r="AY27" s="51">
        <f>VLOOKUP($A27,'RevPAR Raw Data'!$B$6:$BE$43,'RevPAR Raw Data'!L$1,FALSE)</f>
        <v>35.981222078253197</v>
      </c>
      <c r="AZ27" s="50">
        <f>VLOOKUP($A27,'RevPAR Raw Data'!$B$6:$BE$43,'RevPAR Raw Data'!N$1,FALSE)</f>
        <v>55.513692859988801</v>
      </c>
      <c r="BA27" s="50">
        <f>VLOOKUP($A27,'RevPAR Raw Data'!$B$6:$BE$43,'RevPAR Raw Data'!O$1,FALSE)</f>
        <v>56.477221276595699</v>
      </c>
      <c r="BB27" s="51">
        <f>VLOOKUP($A27,'RevPAR Raw Data'!$B$6:$BE$43,'RevPAR Raw Data'!P$1,FALSE)</f>
        <v>55.995457068292197</v>
      </c>
      <c r="BC27" s="52">
        <f>VLOOKUP($A27,'RevPAR Raw Data'!$B$6:$BE$43,'RevPAR Raw Data'!R$1,FALSE)</f>
        <v>41.6995749325501</v>
      </c>
      <c r="BE27" s="129">
        <f>(VLOOKUP($A27,'RevPAR Raw Data'!$B$6:$BE$43,'RevPAR Raw Data'!T$1,FALSE))/100</f>
        <v>-0.17483150262970898</v>
      </c>
      <c r="BF27" s="119">
        <f>(VLOOKUP($A27,'RevPAR Raw Data'!$B$6:$BE$43,'RevPAR Raw Data'!U$1,FALSE))/100</f>
        <v>-8.6791725032516601E-2</v>
      </c>
      <c r="BG27" s="119">
        <f>(VLOOKUP($A27,'RevPAR Raw Data'!$B$6:$BE$43,'RevPAR Raw Data'!V$1,FALSE))/100</f>
        <v>-8.32728915766441E-4</v>
      </c>
      <c r="BH27" s="119">
        <f>(VLOOKUP($A27,'RevPAR Raw Data'!$B$6:$BE$43,'RevPAR Raw Data'!W$1,FALSE))/100</f>
        <v>-9.9334118397736301E-2</v>
      </c>
      <c r="BI27" s="119">
        <f>(VLOOKUP($A27,'RevPAR Raw Data'!$B$6:$BE$43,'RevPAR Raw Data'!X$1,FALSE))/100</f>
        <v>1.7334457609662599E-2</v>
      </c>
      <c r="BJ27" s="130">
        <f>(VLOOKUP($A27,'RevPAR Raw Data'!$B$6:$BE$43,'RevPAR Raw Data'!Y$1,FALSE))/100</f>
        <v>-6.5863069677202291E-2</v>
      </c>
      <c r="BK27" s="119">
        <f>(VLOOKUP($A27,'RevPAR Raw Data'!$B$6:$BE$43,'RevPAR Raw Data'!AA$1,FALSE))/100</f>
        <v>7.930586932869671E-2</v>
      </c>
      <c r="BL27" s="119">
        <f>(VLOOKUP($A27,'RevPAR Raw Data'!$B$6:$BE$43,'RevPAR Raw Data'!AB$1,FALSE))/100</f>
        <v>7.1678084840217406E-3</v>
      </c>
      <c r="BM27" s="130">
        <f>(VLOOKUP($A27,'RevPAR Raw Data'!$B$6:$BE$43,'RevPAR Raw Data'!AC$1,FALSE))/100</f>
        <v>4.1679921242787799E-2</v>
      </c>
      <c r="BN27" s="131">
        <f>(VLOOKUP($A27,'RevPAR Raw Data'!$B$6:$BE$43,'RevPAR Raw Data'!AE$1,FALSE))/100</f>
        <v>-2.73362029344641E-2</v>
      </c>
    </row>
    <row r="28" spans="1:66" x14ac:dyDescent="0.45">
      <c r="A28" s="59" t="s">
        <v>29</v>
      </c>
      <c r="B28" s="118">
        <f>(VLOOKUP($A28,'Occupancy Raw Data'!$B$8:$BE$45,'Occupancy Raw Data'!G$3,FALSE))/100</f>
        <v>0.45595517331248303</v>
      </c>
      <c r="C28" s="115">
        <f>(VLOOKUP($A28,'Occupancy Raw Data'!$B$8:$BE$45,'Occupancy Raw Data'!H$3,FALSE))/100</f>
        <v>0.41594996090695802</v>
      </c>
      <c r="D28" s="115">
        <f>(VLOOKUP($A28,'Occupancy Raw Data'!$B$8:$BE$45,'Occupancy Raw Data'!I$3,FALSE))/100</f>
        <v>0.42598384154287205</v>
      </c>
      <c r="E28" s="115">
        <f>(VLOOKUP($A28,'Occupancy Raw Data'!$B$8:$BE$45,'Occupancy Raw Data'!J$3,FALSE))/100</f>
        <v>0.44240291894709399</v>
      </c>
      <c r="F28" s="115">
        <f>(VLOOKUP($A28,'Occupancy Raw Data'!$B$8:$BE$45,'Occupancy Raw Data'!K$3,FALSE))/100</f>
        <v>0.57088871514203798</v>
      </c>
      <c r="G28" s="116">
        <f>(VLOOKUP($A28,'Occupancy Raw Data'!$B$8:$BE$45,'Occupancy Raw Data'!L$3,FALSE))/100</f>
        <v>0.46223612197028902</v>
      </c>
      <c r="H28" s="119">
        <f>(VLOOKUP($A28,'Occupancy Raw Data'!$B$8:$BE$45,'Occupancy Raw Data'!N$3,FALSE))/100</f>
        <v>0.65545999478759398</v>
      </c>
      <c r="I28" s="119">
        <f>(VLOOKUP($A28,'Occupancy Raw Data'!$B$8:$BE$45,'Occupancy Raw Data'!O$3,FALSE))/100</f>
        <v>0.65936929893145602</v>
      </c>
      <c r="J28" s="116">
        <f>(VLOOKUP($A28,'Occupancy Raw Data'!$B$8:$BE$45,'Occupancy Raw Data'!P$3,FALSE))/100</f>
        <v>0.65741464685952489</v>
      </c>
      <c r="K28" s="117">
        <f>(VLOOKUP($A28,'Occupancy Raw Data'!$B$8:$BE$45,'Occupancy Raw Data'!R$3,FALSE))/100</f>
        <v>0.51800141479578499</v>
      </c>
      <c r="M28" s="129">
        <f>(VLOOKUP($A28,'Occupancy Raw Data'!$B$8:$BE$45,'Occupancy Raw Data'!T$3,FALSE))/100</f>
        <v>8.8744131469715312E-2</v>
      </c>
      <c r="N28" s="119">
        <f>(VLOOKUP($A28,'Occupancy Raw Data'!$B$8:$BE$45,'Occupancy Raw Data'!U$3,FALSE))/100</f>
        <v>6.1796214416595593E-2</v>
      </c>
      <c r="O28" s="119">
        <f>(VLOOKUP($A28,'Occupancy Raw Data'!$B$8:$BE$45,'Occupancy Raw Data'!V$3,FALSE))/100</f>
        <v>-9.2412489051336311E-2</v>
      </c>
      <c r="P28" s="119">
        <f>(VLOOKUP($A28,'Occupancy Raw Data'!$B$8:$BE$45,'Occupancy Raw Data'!W$3,FALSE))/100</f>
        <v>-0.219162929266118</v>
      </c>
      <c r="Q28" s="119">
        <f>(VLOOKUP($A28,'Occupancy Raw Data'!$B$8:$BE$45,'Occupancy Raw Data'!X$3,FALSE))/100</f>
        <v>-0.110905303829463</v>
      </c>
      <c r="R28" s="130">
        <f>(VLOOKUP($A28,'Occupancy Raw Data'!$B$8:$BE$45,'Occupancy Raw Data'!Y$3,FALSE))/100</f>
        <v>-7.1280377674291392E-2</v>
      </c>
      <c r="S28" s="119">
        <f>(VLOOKUP($A28,'Occupancy Raw Data'!$B$8:$BE$45,'Occupancy Raw Data'!AA$3,FALSE))/100</f>
        <v>0.13080147432584702</v>
      </c>
      <c r="T28" s="119">
        <f>(VLOOKUP($A28,'Occupancy Raw Data'!$B$8:$BE$45,'Occupancy Raw Data'!AB$3,FALSE))/100</f>
        <v>0.25807859504423797</v>
      </c>
      <c r="U28" s="130">
        <f>(VLOOKUP($A28,'Occupancy Raw Data'!$B$8:$BE$45,'Occupancy Raw Data'!AC$3,FALSE))/100</f>
        <v>0.191238141923984</v>
      </c>
      <c r="V28" s="131">
        <f>(VLOOKUP($A28,'Occupancy Raw Data'!$B$8:$BE$45,'Occupancy Raw Data'!AE$3,FALSE))/100</f>
        <v>9.3792300314643993E-3</v>
      </c>
      <c r="X28" s="49">
        <f>VLOOKUP($A28,'ADR Raw Data'!$B$6:$BE$43,'ADR Raw Data'!G$1,FALSE)</f>
        <v>153.47248356673299</v>
      </c>
      <c r="Y28" s="50">
        <f>VLOOKUP($A28,'ADR Raw Data'!$B$6:$BE$43,'ADR Raw Data'!H$1,FALSE)</f>
        <v>149.35726503759301</v>
      </c>
      <c r="Z28" s="50">
        <f>VLOOKUP($A28,'ADR Raw Data'!$B$6:$BE$43,'ADR Raw Data'!I$1,FALSE)</f>
        <v>157.63480881003301</v>
      </c>
      <c r="AA28" s="50">
        <f>VLOOKUP($A28,'ADR Raw Data'!$B$6:$BE$43,'ADR Raw Data'!J$1,FALSE)</f>
        <v>155.46453608247401</v>
      </c>
      <c r="AB28" s="50">
        <f>VLOOKUP($A28,'ADR Raw Data'!$B$6:$BE$43,'ADR Raw Data'!K$1,FALSE)</f>
        <v>166.66493722894299</v>
      </c>
      <c r="AC28" s="51">
        <f>VLOOKUP($A28,'ADR Raw Data'!$B$6:$BE$43,'ADR Raw Data'!L$1,FALSE)</f>
        <v>157.139038678394</v>
      </c>
      <c r="AD28" s="50">
        <f>VLOOKUP($A28,'ADR Raw Data'!$B$6:$BE$43,'ADR Raw Data'!N$1,FALSE)</f>
        <v>197.989129224652</v>
      </c>
      <c r="AE28" s="50">
        <f>VLOOKUP($A28,'ADR Raw Data'!$B$6:$BE$43,'ADR Raw Data'!O$1,FALSE)</f>
        <v>188.24098418972301</v>
      </c>
      <c r="AF28" s="51">
        <f>VLOOKUP($A28,'ADR Raw Data'!$B$6:$BE$43,'ADR Raw Data'!P$1,FALSE)</f>
        <v>193.10056491575801</v>
      </c>
      <c r="AG28" s="52">
        <f>VLOOKUP($A28,'ADR Raw Data'!$B$6:$BE$43,'ADR Raw Data'!R$1,FALSE)</f>
        <v>170.17906598145601</v>
      </c>
      <c r="AI28" s="129">
        <f>(VLOOKUP($A28,'ADR Raw Data'!$B$6:$BE$43,'ADR Raw Data'!T$1,FALSE))/100</f>
        <v>-2.7766662107287999E-2</v>
      </c>
      <c r="AJ28" s="119">
        <f>(VLOOKUP($A28,'ADR Raw Data'!$B$6:$BE$43,'ADR Raw Data'!U$1,FALSE))/100</f>
        <v>-8.1164576779939102E-2</v>
      </c>
      <c r="AK28" s="119">
        <f>(VLOOKUP($A28,'ADR Raw Data'!$B$6:$BE$43,'ADR Raw Data'!V$1,FALSE))/100</f>
        <v>-5.1929195895827999E-2</v>
      </c>
      <c r="AL28" s="119">
        <f>(VLOOKUP($A28,'ADR Raw Data'!$B$6:$BE$43,'ADR Raw Data'!W$1,FALSE))/100</f>
        <v>-0.146526684634949</v>
      </c>
      <c r="AM28" s="119">
        <f>(VLOOKUP($A28,'ADR Raw Data'!$B$6:$BE$43,'ADR Raw Data'!X$1,FALSE))/100</f>
        <v>-4.2700555095636597E-2</v>
      </c>
      <c r="AN28" s="130">
        <f>(VLOOKUP($A28,'ADR Raw Data'!$B$6:$BE$43,'ADR Raw Data'!Y$1,FALSE))/100</f>
        <v>-7.5135590575537495E-2</v>
      </c>
      <c r="AO28" s="119">
        <f>(VLOOKUP($A28,'ADR Raw Data'!$B$6:$BE$43,'ADR Raw Data'!AA$1,FALSE))/100</f>
        <v>0.102401855753636</v>
      </c>
      <c r="AP28" s="119">
        <f>(VLOOKUP($A28,'ADR Raw Data'!$B$6:$BE$43,'ADR Raw Data'!AB$1,FALSE))/100</f>
        <v>6.0227750900608494E-2</v>
      </c>
      <c r="AQ28" s="130">
        <f>(VLOOKUP($A28,'ADR Raw Data'!$B$6:$BE$43,'ADR Raw Data'!AC$1,FALSE))/100</f>
        <v>8.1042459299178915E-2</v>
      </c>
      <c r="AR28" s="131">
        <f>(VLOOKUP($A28,'ADR Raw Data'!$B$6:$BE$43,'ADR Raw Data'!AE$1,FALSE))/100</f>
        <v>-1.39350129411689E-2</v>
      </c>
      <c r="AS28" s="40"/>
      <c r="AT28" s="49">
        <f>VLOOKUP($A28,'RevPAR Raw Data'!$B$6:$BE$43,'RevPAR Raw Data'!G$1,FALSE)</f>
        <v>69.976572843367194</v>
      </c>
      <c r="AU28" s="50">
        <f>VLOOKUP($A28,'RevPAR Raw Data'!$B$6:$BE$43,'RevPAR Raw Data'!H$1,FALSE)</f>
        <v>62.125148553557402</v>
      </c>
      <c r="AV28" s="50">
        <f>VLOOKUP($A28,'RevPAR Raw Data'!$B$6:$BE$43,'RevPAR Raw Data'!I$1,FALSE)</f>
        <v>67.149881417774296</v>
      </c>
      <c r="AW28" s="50">
        <f>VLOOKUP($A28,'RevPAR Raw Data'!$B$6:$BE$43,'RevPAR Raw Data'!J$1,FALSE)</f>
        <v>68.777964555642399</v>
      </c>
      <c r="AX28" s="50">
        <f>VLOOKUP($A28,'RevPAR Raw Data'!$B$6:$BE$43,'RevPAR Raw Data'!K$1,FALSE)</f>
        <v>95.147131873859706</v>
      </c>
      <c r="AY28" s="51">
        <f>VLOOKUP($A28,'RevPAR Raw Data'!$B$6:$BE$43,'RevPAR Raw Data'!L$1,FALSE)</f>
        <v>72.635339848840204</v>
      </c>
      <c r="AZ28" s="50">
        <f>VLOOKUP($A28,'RevPAR Raw Data'!$B$6:$BE$43,'RevPAR Raw Data'!N$1,FALSE)</f>
        <v>129.77395360959</v>
      </c>
      <c r="BA28" s="50">
        <f>VLOOKUP($A28,'RevPAR Raw Data'!$B$6:$BE$43,'RevPAR Raw Data'!O$1,FALSE)</f>
        <v>124.12032577534499</v>
      </c>
      <c r="BB28" s="51">
        <f>VLOOKUP($A28,'RevPAR Raw Data'!$B$6:$BE$43,'RevPAR Raw Data'!P$1,FALSE)</f>
        <v>126.947139692468</v>
      </c>
      <c r="BC28" s="52">
        <f>VLOOKUP($A28,'RevPAR Raw Data'!$B$6:$BE$43,'RevPAR Raw Data'!R$1,FALSE)</f>
        <v>88.152996947019602</v>
      </c>
      <c r="BE28" s="129">
        <f>(VLOOKUP($A28,'RevPAR Raw Data'!$B$6:$BE$43,'RevPAR Raw Data'!T$1,FALSE))/100</f>
        <v>5.8513341049902898E-2</v>
      </c>
      <c r="BF28" s="119">
        <f>(VLOOKUP($A28,'RevPAR Raw Data'!$B$6:$BE$43,'RevPAR Raw Data'!U$1,FALSE))/100</f>
        <v>-2.4384025953068801E-2</v>
      </c>
      <c r="BG28" s="119">
        <f>(VLOOKUP($A28,'RevPAR Raw Data'!$B$6:$BE$43,'RevPAR Raw Data'!V$1,FALSE))/100</f>
        <v>-0.13954277869999601</v>
      </c>
      <c r="BH28" s="119">
        <f>(VLOOKUP($A28,'RevPAR Raw Data'!$B$6:$BE$43,'RevPAR Raw Data'!W$1,FALSE))/100</f>
        <v>-0.33357639648081899</v>
      </c>
      <c r="BI28" s="119">
        <f>(VLOOKUP($A28,'RevPAR Raw Data'!$B$6:$BE$43,'RevPAR Raw Data'!X$1,FALSE))/100</f>
        <v>-0.14887014088853101</v>
      </c>
      <c r="BJ28" s="130">
        <f>(VLOOKUP($A28,'RevPAR Raw Data'!$B$6:$BE$43,'RevPAR Raw Data'!Y$1,FALSE))/100</f>
        <v>-0.141060274976823</v>
      </c>
      <c r="BK28" s="119">
        <f>(VLOOKUP($A28,'RevPAR Raw Data'!$B$6:$BE$43,'RevPAR Raw Data'!AA$1,FALSE))/100</f>
        <v>0.24659764378576199</v>
      </c>
      <c r="BL28" s="119">
        <f>(VLOOKUP($A28,'RevPAR Raw Data'!$B$6:$BE$43,'RevPAR Raw Data'!AB$1,FALSE))/100</f>
        <v>0.33384983927995004</v>
      </c>
      <c r="BM28" s="130">
        <f>(VLOOKUP($A28,'RevPAR Raw Data'!$B$6:$BE$43,'RevPAR Raw Data'!AC$1,FALSE))/100</f>
        <v>0.28777901055648802</v>
      </c>
      <c r="BN28" s="131">
        <f>(VLOOKUP($A28,'RevPAR Raw Data'!$B$6:$BE$43,'RevPAR Raw Data'!AE$1,FALSE))/100</f>
        <v>-4.68648260157121E-3</v>
      </c>
    </row>
    <row r="29" spans="1:66" x14ac:dyDescent="0.4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18">
        <f>(VLOOKUP($A30,'Occupancy Raw Data'!$B$8:$BE$45,'Occupancy Raw Data'!G$3,FALSE))/100</f>
        <v>0.35386640798226099</v>
      </c>
      <c r="C30" s="115">
        <f>(VLOOKUP($A30,'Occupancy Raw Data'!$B$8:$BE$45,'Occupancy Raw Data'!H$3,FALSE))/100</f>
        <v>0.29614745011086396</v>
      </c>
      <c r="D30" s="115">
        <f>(VLOOKUP($A30,'Occupancy Raw Data'!$B$8:$BE$45,'Occupancy Raw Data'!I$3,FALSE))/100</f>
        <v>0.26739190687361403</v>
      </c>
      <c r="E30" s="115">
        <f>(VLOOKUP($A30,'Occupancy Raw Data'!$B$8:$BE$45,'Occupancy Raw Data'!J$3,FALSE))/100</f>
        <v>0.29991223207686596</v>
      </c>
      <c r="F30" s="115">
        <f>(VLOOKUP($A30,'Occupancy Raw Data'!$B$8:$BE$45,'Occupancy Raw Data'!K$3,FALSE))/100</f>
        <v>0.44872505543237201</v>
      </c>
      <c r="G30" s="116">
        <f>(VLOOKUP($A30,'Occupancy Raw Data'!$B$8:$BE$45,'Occupancy Raw Data'!L$3,FALSE))/100</f>
        <v>0.33320861049519501</v>
      </c>
      <c r="H30" s="119">
        <f>(VLOOKUP($A30,'Occupancy Raw Data'!$B$8:$BE$45,'Occupancy Raw Data'!N$3,FALSE))/100</f>
        <v>0.52921747967479593</v>
      </c>
      <c r="I30" s="119">
        <f>(VLOOKUP($A30,'Occupancy Raw Data'!$B$8:$BE$45,'Occupancy Raw Data'!O$3,FALSE))/100</f>
        <v>0.50660569105691</v>
      </c>
      <c r="J30" s="116">
        <f>(VLOOKUP($A30,'Occupancy Raw Data'!$B$8:$BE$45,'Occupancy Raw Data'!P$3,FALSE))/100</f>
        <v>0.51791158536585302</v>
      </c>
      <c r="K30" s="117">
        <f>(VLOOKUP($A30,'Occupancy Raw Data'!$B$8:$BE$45,'Occupancy Raw Data'!R$3,FALSE))/100</f>
        <v>0.38598088902966898</v>
      </c>
      <c r="M30" s="129">
        <f>(VLOOKUP($A30,'Occupancy Raw Data'!$B$8:$BE$45,'Occupancy Raw Data'!T$3,FALSE))/100</f>
        <v>0.26354361968272999</v>
      </c>
      <c r="N30" s="119">
        <f>(VLOOKUP($A30,'Occupancy Raw Data'!$B$8:$BE$45,'Occupancy Raw Data'!U$3,FALSE))/100</f>
        <v>-7.2282480114145096E-3</v>
      </c>
      <c r="O30" s="119">
        <f>(VLOOKUP($A30,'Occupancy Raw Data'!$B$8:$BE$45,'Occupancy Raw Data'!V$3,FALSE))/100</f>
        <v>-0.36931074056674701</v>
      </c>
      <c r="P30" s="119">
        <f>(VLOOKUP($A30,'Occupancy Raw Data'!$B$8:$BE$45,'Occupancy Raw Data'!W$3,FALSE))/100</f>
        <v>-0.39011403753739599</v>
      </c>
      <c r="Q30" s="119">
        <f>(VLOOKUP($A30,'Occupancy Raw Data'!$B$8:$BE$45,'Occupancy Raw Data'!X$3,FALSE))/100</f>
        <v>-7.9909962783769703E-2</v>
      </c>
      <c r="R30" s="130">
        <f>(VLOOKUP($A30,'Occupancy Raw Data'!$B$8:$BE$45,'Occupancy Raw Data'!Y$3,FALSE))/100</f>
        <v>-0.15931918118684099</v>
      </c>
      <c r="S30" s="119">
        <f>(VLOOKUP($A30,'Occupancy Raw Data'!$B$8:$BE$45,'Occupancy Raw Data'!AA$3,FALSE))/100</f>
        <v>0.13724387149985301</v>
      </c>
      <c r="T30" s="119">
        <f>(VLOOKUP($A30,'Occupancy Raw Data'!$B$8:$BE$45,'Occupancy Raw Data'!AB$3,FALSE))/100</f>
        <v>0.15979354728466699</v>
      </c>
      <c r="U30" s="130">
        <f>(VLOOKUP($A30,'Occupancy Raw Data'!$B$8:$BE$45,'Occupancy Raw Data'!AC$3,FALSE))/100</f>
        <v>0.148161975233668</v>
      </c>
      <c r="V30" s="131">
        <f>(VLOOKUP($A30,'Occupancy Raw Data'!$B$8:$BE$45,'Occupancy Raw Data'!AE$3,FALSE))/100</f>
        <v>-6.3132411424845991E-2</v>
      </c>
      <c r="X30" s="49">
        <f>VLOOKUP($A30,'ADR Raw Data'!$B$6:$BE$43,'ADR Raw Data'!G$1,FALSE)</f>
        <v>101.721234906337</v>
      </c>
      <c r="Y30" s="50">
        <f>VLOOKUP($A30,'ADR Raw Data'!$B$6:$BE$43,'ADR Raw Data'!H$1,FALSE)</f>
        <v>104.17163001091799</v>
      </c>
      <c r="Z30" s="50">
        <f>VLOOKUP($A30,'ADR Raw Data'!$B$6:$BE$43,'ADR Raw Data'!I$1,FALSE)</f>
        <v>108.192630215081</v>
      </c>
      <c r="AA30" s="50">
        <f>VLOOKUP($A30,'ADR Raw Data'!$B$6:$BE$43,'ADR Raw Data'!J$1,FALSE)</f>
        <v>106.59231189834399</v>
      </c>
      <c r="AB30" s="50">
        <f>VLOOKUP($A30,'ADR Raw Data'!$B$6:$BE$43,'ADR Raw Data'!K$1,FALSE)</f>
        <v>110.409569693226</v>
      </c>
      <c r="AC30" s="51">
        <f>VLOOKUP($A30,'ADR Raw Data'!$B$6:$BE$43,'ADR Raw Data'!L$1,FALSE)</f>
        <v>106.412377829842</v>
      </c>
      <c r="AD30" s="50">
        <f>VLOOKUP($A30,'ADR Raw Data'!$B$6:$BE$43,'ADR Raw Data'!N$1,FALSE)</f>
        <v>123.514412778771</v>
      </c>
      <c r="AE30" s="50">
        <f>VLOOKUP($A30,'ADR Raw Data'!$B$6:$BE$43,'ADR Raw Data'!O$1,FALSE)</f>
        <v>124.72254217197001</v>
      </c>
      <c r="AF30" s="51">
        <f>VLOOKUP($A30,'ADR Raw Data'!$B$6:$BE$43,'ADR Raw Data'!P$1,FALSE)</f>
        <v>124.105290877873</v>
      </c>
      <c r="AG30" s="52">
        <f>VLOOKUP($A30,'ADR Raw Data'!$B$6:$BE$43,'ADR Raw Data'!R$1,FALSE)</f>
        <v>113.195366985809</v>
      </c>
      <c r="AI30" s="129">
        <f>(VLOOKUP($A30,'ADR Raw Data'!$B$6:$BE$43,'ADR Raw Data'!T$1,FALSE))/100</f>
        <v>-8.2211225623147893E-3</v>
      </c>
      <c r="AJ30" s="119">
        <f>(VLOOKUP($A30,'ADR Raw Data'!$B$6:$BE$43,'ADR Raw Data'!U$1,FALSE))/100</f>
        <v>2.3611151874343303E-2</v>
      </c>
      <c r="AK30" s="119">
        <f>(VLOOKUP($A30,'ADR Raw Data'!$B$6:$BE$43,'ADR Raw Data'!V$1,FALSE))/100</f>
        <v>4.0192416075533102E-2</v>
      </c>
      <c r="AL30" s="119">
        <f>(VLOOKUP($A30,'ADR Raw Data'!$B$6:$BE$43,'ADR Raw Data'!W$1,FALSE))/100</f>
        <v>-4.0329064963352097E-2</v>
      </c>
      <c r="AM30" s="119">
        <f>(VLOOKUP($A30,'ADR Raw Data'!$B$6:$BE$43,'ADR Raw Data'!X$1,FALSE))/100</f>
        <v>-1.7000290854156597E-2</v>
      </c>
      <c r="AN30" s="130">
        <f>(VLOOKUP($A30,'ADR Raw Data'!$B$6:$BE$43,'ADR Raw Data'!Y$1,FALSE))/100</f>
        <v>-7.9566780983272804E-3</v>
      </c>
      <c r="AO30" s="119">
        <f>(VLOOKUP($A30,'ADR Raw Data'!$B$6:$BE$43,'ADR Raw Data'!AA$1,FALSE))/100</f>
        <v>1.7669672890796399E-2</v>
      </c>
      <c r="AP30" s="119">
        <f>(VLOOKUP($A30,'ADR Raw Data'!$B$6:$BE$43,'ADR Raw Data'!AB$1,FALSE))/100</f>
        <v>2.7892487834701298E-2</v>
      </c>
      <c r="AQ30" s="130">
        <f>(VLOOKUP($A30,'ADR Raw Data'!$B$6:$BE$43,'ADR Raw Data'!AC$1,FALSE))/100</f>
        <v>2.2667520176153002E-2</v>
      </c>
      <c r="AR30" s="131">
        <f>(VLOOKUP($A30,'ADR Raw Data'!$B$6:$BE$43,'ADR Raw Data'!AE$1,FALSE))/100</f>
        <v>1.36315845014427E-2</v>
      </c>
      <c r="AS30" s="40"/>
      <c r="AT30" s="49">
        <f>VLOOKUP($A30,'RevPAR Raw Data'!$B$6:$BE$43,'RevPAR Raw Data'!G$1,FALSE)</f>
        <v>35.995728011825499</v>
      </c>
      <c r="AU30" s="50">
        <f>VLOOKUP($A30,'RevPAR Raw Data'!$B$6:$BE$43,'RevPAR Raw Data'!H$1,FALSE)</f>
        <v>30.850162601626</v>
      </c>
      <c r="AV30" s="50">
        <f>VLOOKUP($A30,'RevPAR Raw Data'!$B$6:$BE$43,'RevPAR Raw Data'!I$1,FALSE)</f>
        <v>28.929833702882402</v>
      </c>
      <c r="AW30" s="50">
        <f>VLOOKUP($A30,'RevPAR Raw Data'!$B$6:$BE$43,'RevPAR Raw Data'!J$1,FALSE)</f>
        <v>31.9683381836659</v>
      </c>
      <c r="AX30" s="50">
        <f>VLOOKUP($A30,'RevPAR Raw Data'!$B$6:$BE$43,'RevPAR Raw Data'!K$1,FALSE)</f>
        <v>49.5435402808573</v>
      </c>
      <c r="AY30" s="51">
        <f>VLOOKUP($A30,'RevPAR Raw Data'!$B$6:$BE$43,'RevPAR Raw Data'!L$1,FALSE)</f>
        <v>35.457520556171403</v>
      </c>
      <c r="AZ30" s="50">
        <f>VLOOKUP($A30,'RevPAR Raw Data'!$B$6:$BE$43,'RevPAR Raw Data'!N$1,FALSE)</f>
        <v>65.365986234294098</v>
      </c>
      <c r="BA30" s="50">
        <f>VLOOKUP($A30,'RevPAR Raw Data'!$B$6:$BE$43,'RevPAR Raw Data'!O$1,FALSE)</f>
        <v>63.185149667405703</v>
      </c>
      <c r="BB30" s="51">
        <f>VLOOKUP($A30,'RevPAR Raw Data'!$B$6:$BE$43,'RevPAR Raw Data'!P$1,FALSE)</f>
        <v>64.275567950849904</v>
      </c>
      <c r="BC30" s="52">
        <f>VLOOKUP($A30,'RevPAR Raw Data'!$B$6:$BE$43,'RevPAR Raw Data'!R$1,FALSE)</f>
        <v>43.691248383222401</v>
      </c>
      <c r="BE30" s="129">
        <f>(VLOOKUP($A30,'RevPAR Raw Data'!$B$6:$BE$43,'RevPAR Raw Data'!T$1,FALSE))/100</f>
        <v>0.25315587272248796</v>
      </c>
      <c r="BF30" s="119">
        <f>(VLOOKUP($A30,'RevPAR Raw Data'!$B$6:$BE$43,'RevPAR Raw Data'!U$1,FALSE))/100</f>
        <v>1.6212236601345801E-2</v>
      </c>
      <c r="BG30" s="119">
        <f>(VLOOKUP($A30,'RevPAR Raw Data'!$B$6:$BE$43,'RevPAR Raw Data'!V$1,FALSE))/100</f>
        <v>-0.34396181543723597</v>
      </c>
      <c r="BH30" s="119">
        <f>(VLOOKUP($A30,'RevPAR Raw Data'!$B$6:$BE$43,'RevPAR Raw Data'!W$1,FALSE))/100</f>
        <v>-0.41471016813778694</v>
      </c>
      <c r="BI30" s="119">
        <f>(VLOOKUP($A30,'RevPAR Raw Data'!$B$6:$BE$43,'RevPAR Raw Data'!X$1,FALSE))/100</f>
        <v>-9.5551761028457485E-2</v>
      </c>
      <c r="BJ30" s="130">
        <f>(VLOOKUP($A30,'RevPAR Raw Data'!$B$6:$BE$43,'RevPAR Raw Data'!Y$1,FALSE))/100</f>
        <v>-0.16600820784557602</v>
      </c>
      <c r="BK30" s="119">
        <f>(VLOOKUP($A30,'RevPAR Raw Data'!$B$6:$BE$43,'RevPAR Raw Data'!AA$1,FALSE))/100</f>
        <v>0.157338598706319</v>
      </c>
      <c r="BL30" s="119">
        <f>(VLOOKUP($A30,'RevPAR Raw Data'!$B$6:$BE$43,'RevPAR Raw Data'!AB$1,FALSE))/100</f>
        <v>0.19214307469306999</v>
      </c>
      <c r="BM30" s="130">
        <f>(VLOOKUP($A30,'RevPAR Raw Data'!$B$6:$BE$43,'RevPAR Raw Data'!AC$1,FALSE))/100</f>
        <v>0.17418795997276898</v>
      </c>
      <c r="BN30" s="131">
        <f>(VLOOKUP($A30,'RevPAR Raw Data'!$B$6:$BE$43,'RevPAR Raw Data'!AE$1,FALSE))/100</f>
        <v>-5.0361421724520898E-2</v>
      </c>
    </row>
    <row r="31" spans="1:66" x14ac:dyDescent="0.45">
      <c r="A31" s="59" t="s">
        <v>70</v>
      </c>
      <c r="B31" s="118">
        <f>(VLOOKUP($A31,'Occupancy Raw Data'!$B$8:$BE$45,'Occupancy Raw Data'!G$3,FALSE))/100</f>
        <v>0.33763188745603701</v>
      </c>
      <c r="C31" s="115">
        <f>(VLOOKUP($A31,'Occupancy Raw Data'!$B$8:$BE$45,'Occupancy Raw Data'!H$3,FALSE))/100</f>
        <v>0.282736123145929</v>
      </c>
      <c r="D31" s="115">
        <f>(VLOOKUP($A31,'Occupancy Raw Data'!$B$8:$BE$45,'Occupancy Raw Data'!I$3,FALSE))/100</f>
        <v>0.26244966613996601</v>
      </c>
      <c r="E31" s="115">
        <f>(VLOOKUP($A31,'Occupancy Raw Data'!$B$8:$BE$45,'Occupancy Raw Data'!J$3,FALSE))/100</f>
        <v>0.291299250726336</v>
      </c>
      <c r="F31" s="115">
        <f>(VLOOKUP($A31,'Occupancy Raw Data'!$B$8:$BE$45,'Occupancy Raw Data'!K$3,FALSE))/100</f>
        <v>0.42754472705030799</v>
      </c>
      <c r="G31" s="116">
        <f>(VLOOKUP($A31,'Occupancy Raw Data'!$B$8:$BE$45,'Occupancy Raw Data'!L$3,FALSE))/100</f>
        <v>0.32033233090371505</v>
      </c>
      <c r="H31" s="119">
        <f>(VLOOKUP($A31,'Occupancy Raw Data'!$B$8:$BE$45,'Occupancy Raw Data'!N$3,FALSE))/100</f>
        <v>0.50379733931393</v>
      </c>
      <c r="I31" s="119">
        <f>(VLOOKUP($A31,'Occupancy Raw Data'!$B$8:$BE$45,'Occupancy Raw Data'!O$3,FALSE))/100</f>
        <v>0.47968805749528498</v>
      </c>
      <c r="J31" s="116">
        <f>(VLOOKUP($A31,'Occupancy Raw Data'!$B$8:$BE$45,'Occupancy Raw Data'!P$3,FALSE))/100</f>
        <v>0.49174269840460705</v>
      </c>
      <c r="K31" s="117">
        <f>(VLOOKUP($A31,'Occupancy Raw Data'!$B$8:$BE$45,'Occupancy Raw Data'!R$3,FALSE))/100</f>
        <v>0.36930672161825595</v>
      </c>
      <c r="M31" s="129">
        <f>(VLOOKUP($A31,'Occupancy Raw Data'!$B$8:$BE$45,'Occupancy Raw Data'!T$3,FALSE))/100</f>
        <v>0.21968015168418098</v>
      </c>
      <c r="N31" s="119">
        <f>(VLOOKUP($A31,'Occupancy Raw Data'!$B$8:$BE$45,'Occupancy Raw Data'!U$3,FALSE))/100</f>
        <v>-1.80464815970569E-2</v>
      </c>
      <c r="O31" s="119">
        <f>(VLOOKUP($A31,'Occupancy Raw Data'!$B$8:$BE$45,'Occupancy Raw Data'!V$3,FALSE))/100</f>
        <v>-0.33983076403820806</v>
      </c>
      <c r="P31" s="119">
        <f>(VLOOKUP($A31,'Occupancy Raw Data'!$B$8:$BE$45,'Occupancy Raw Data'!W$3,FALSE))/100</f>
        <v>-0.37313208509467005</v>
      </c>
      <c r="Q31" s="119">
        <f>(VLOOKUP($A31,'Occupancy Raw Data'!$B$8:$BE$45,'Occupancy Raw Data'!X$3,FALSE))/100</f>
        <v>-6.8590910233615507E-2</v>
      </c>
      <c r="R31" s="130">
        <f>(VLOOKUP($A31,'Occupancy Raw Data'!$B$8:$BE$45,'Occupancy Raw Data'!Y$3,FALSE))/100</f>
        <v>-0.15077227656951001</v>
      </c>
      <c r="S31" s="119">
        <f>(VLOOKUP($A31,'Occupancy Raw Data'!$B$8:$BE$45,'Occupancy Raw Data'!AA$3,FALSE))/100</f>
        <v>0.13012570302943099</v>
      </c>
      <c r="T31" s="119">
        <f>(VLOOKUP($A31,'Occupancy Raw Data'!$B$8:$BE$45,'Occupancy Raw Data'!AB$3,FALSE))/100</f>
        <v>0.161699272037751</v>
      </c>
      <c r="U31" s="130">
        <f>(VLOOKUP($A31,'Occupancy Raw Data'!$B$8:$BE$45,'Occupancy Raw Data'!AC$3,FALSE))/100</f>
        <v>0.145308204133269</v>
      </c>
      <c r="V31" s="131">
        <f>(VLOOKUP($A31,'Occupancy Raw Data'!$B$8:$BE$45,'Occupancy Raw Data'!AE$3,FALSE))/100</f>
        <v>-5.8141399325160499E-2</v>
      </c>
      <c r="X31" s="49">
        <f>VLOOKUP($A31,'ADR Raw Data'!$B$6:$BE$43,'ADR Raw Data'!G$1,FALSE)</f>
        <v>108.675730676328</v>
      </c>
      <c r="Y31" s="50">
        <f>VLOOKUP($A31,'ADR Raw Data'!$B$6:$BE$43,'ADR Raw Data'!H$1,FALSE)</f>
        <v>111.209614205877</v>
      </c>
      <c r="Z31" s="50">
        <f>VLOOKUP($A31,'ADR Raw Data'!$B$6:$BE$43,'ADR Raw Data'!I$1,FALSE)</f>
        <v>118.764530976888</v>
      </c>
      <c r="AA31" s="50">
        <f>VLOOKUP($A31,'ADR Raw Data'!$B$6:$BE$43,'ADR Raw Data'!J$1,FALSE)</f>
        <v>115.62256167979</v>
      </c>
      <c r="AB31" s="50">
        <f>VLOOKUP($A31,'ADR Raw Data'!$B$6:$BE$43,'ADR Raw Data'!K$1,FALSE)</f>
        <v>121.50526585598401</v>
      </c>
      <c r="AC31" s="51">
        <f>VLOOKUP($A31,'ADR Raw Data'!$B$6:$BE$43,'ADR Raw Data'!L$1,FALSE)</f>
        <v>115.46432390287301</v>
      </c>
      <c r="AD31" s="50">
        <f>VLOOKUP($A31,'ADR Raw Data'!$B$6:$BE$43,'ADR Raw Data'!N$1,FALSE)</f>
        <v>138.04305443140399</v>
      </c>
      <c r="AE31" s="50">
        <f>VLOOKUP($A31,'ADR Raw Data'!$B$6:$BE$43,'ADR Raw Data'!O$1,FALSE)</f>
        <v>139.66286260758599</v>
      </c>
      <c r="AF31" s="51">
        <f>VLOOKUP($A31,'ADR Raw Data'!$B$6:$BE$43,'ADR Raw Data'!P$1,FALSE)</f>
        <v>138.83310443119899</v>
      </c>
      <c r="AG31" s="52">
        <f>VLOOKUP($A31,'ADR Raw Data'!$B$6:$BE$43,'ADR Raw Data'!R$1,FALSE)</f>
        <v>124.354670925509</v>
      </c>
      <c r="AI31" s="129">
        <f>(VLOOKUP($A31,'ADR Raw Data'!$B$6:$BE$43,'ADR Raw Data'!T$1,FALSE))/100</f>
        <v>1.17493844206629E-2</v>
      </c>
      <c r="AJ31" s="119">
        <f>(VLOOKUP($A31,'ADR Raw Data'!$B$6:$BE$43,'ADR Raw Data'!U$1,FALSE))/100</f>
        <v>4.79018807250947E-2</v>
      </c>
      <c r="AK31" s="119">
        <f>(VLOOKUP($A31,'ADR Raw Data'!$B$6:$BE$43,'ADR Raw Data'!V$1,FALSE))/100</f>
        <v>8.5586573654122991E-2</v>
      </c>
      <c r="AL31" s="119">
        <f>(VLOOKUP($A31,'ADR Raw Data'!$B$6:$BE$43,'ADR Raw Data'!W$1,FALSE))/100</f>
        <v>-3.4518677393971603E-2</v>
      </c>
      <c r="AM31" s="119">
        <f>(VLOOKUP($A31,'ADR Raw Data'!$B$6:$BE$43,'ADR Raw Data'!X$1,FALSE))/100</f>
        <v>-2.0910850199694599E-2</v>
      </c>
      <c r="AN31" s="130">
        <f>(VLOOKUP($A31,'ADR Raw Data'!$B$6:$BE$43,'ADR Raw Data'!Y$1,FALSE))/100</f>
        <v>6.3267294642912397E-3</v>
      </c>
      <c r="AO31" s="119">
        <f>(VLOOKUP($A31,'ADR Raw Data'!$B$6:$BE$43,'ADR Raw Data'!AA$1,FALSE))/100</f>
        <v>3.8536537673019802E-2</v>
      </c>
      <c r="AP31" s="119">
        <f>(VLOOKUP($A31,'ADR Raw Data'!$B$6:$BE$43,'ADR Raw Data'!AB$1,FALSE))/100</f>
        <v>7.1530275256663597E-2</v>
      </c>
      <c r="AQ31" s="130">
        <f>(VLOOKUP($A31,'ADR Raw Data'!$B$6:$BE$43,'ADR Raw Data'!AC$1,FALSE))/100</f>
        <v>5.43251523095271E-2</v>
      </c>
      <c r="AR31" s="131">
        <f>(VLOOKUP($A31,'ADR Raw Data'!$B$6:$BE$43,'ADR Raw Data'!AE$1,FALSE))/100</f>
        <v>3.5955907287076101E-2</v>
      </c>
      <c r="AS31" s="40"/>
      <c r="AT31" s="49">
        <f>VLOOKUP($A31,'RevPAR Raw Data'!$B$6:$BE$43,'RevPAR Raw Data'!G$1,FALSE)</f>
        <v>36.692392068912703</v>
      </c>
      <c r="AU31" s="50">
        <f>VLOOKUP($A31,'RevPAR Raw Data'!$B$6:$BE$43,'RevPAR Raw Data'!H$1,FALSE)</f>
        <v>31.4429751771242</v>
      </c>
      <c r="AV31" s="50">
        <f>VLOOKUP($A31,'RevPAR Raw Data'!$B$6:$BE$43,'RevPAR Raw Data'!I$1,FALSE)</f>
        <v>31.169711504154101</v>
      </c>
      <c r="AW31" s="50">
        <f>VLOOKUP($A31,'RevPAR Raw Data'!$B$6:$BE$43,'RevPAR Raw Data'!J$1,FALSE)</f>
        <v>33.680765584382399</v>
      </c>
      <c r="AX31" s="50">
        <f>VLOOKUP($A31,'RevPAR Raw Data'!$B$6:$BE$43,'RevPAR Raw Data'!K$1,FALSE)</f>
        <v>51.948935725572099</v>
      </c>
      <c r="AY31" s="51">
        <f>VLOOKUP($A31,'RevPAR Raw Data'!$B$6:$BE$43,'RevPAR Raw Data'!L$1,FALSE)</f>
        <v>36.986956012029097</v>
      </c>
      <c r="AZ31" s="50">
        <f>VLOOKUP($A31,'RevPAR Raw Data'!$B$6:$BE$43,'RevPAR Raw Data'!N$1,FALSE)</f>
        <v>69.545723533309499</v>
      </c>
      <c r="BA31" s="50">
        <f>VLOOKUP($A31,'RevPAR Raw Data'!$B$6:$BE$43,'RevPAR Raw Data'!O$1,FALSE)</f>
        <v>66.994607268464193</v>
      </c>
      <c r="BB31" s="51">
        <f>VLOOKUP($A31,'RevPAR Raw Data'!$B$6:$BE$43,'RevPAR Raw Data'!P$1,FALSE)</f>
        <v>68.270165400886796</v>
      </c>
      <c r="BC31" s="52">
        <f>VLOOKUP($A31,'RevPAR Raw Data'!$B$6:$BE$43,'RevPAR Raw Data'!R$1,FALSE)</f>
        <v>45.925015837417</v>
      </c>
      <c r="BE31" s="129">
        <f>(VLOOKUP($A31,'RevPAR Raw Data'!$B$6:$BE$43,'RevPAR Raw Data'!T$1,FALSE))/100</f>
        <v>0.23401064265657101</v>
      </c>
      <c r="BF31" s="119">
        <f>(VLOOKUP($A31,'RevPAR Raw Data'!$B$6:$BE$43,'RevPAR Raw Data'!U$1,FALSE))/100</f>
        <v>2.89909387190679E-2</v>
      </c>
      <c r="BG31" s="119">
        <f>(VLOOKUP($A31,'RevPAR Raw Data'!$B$6:$BE$43,'RevPAR Raw Data'!V$1,FALSE))/100</f>
        <v>-0.28332914110037899</v>
      </c>
      <c r="BH31" s="119">
        <f>(VLOOKUP($A31,'RevPAR Raw Data'!$B$6:$BE$43,'RevPAR Raw Data'!W$1,FALSE))/100</f>
        <v>-0.39477073641791899</v>
      </c>
      <c r="BI31" s="119">
        <f>(VLOOKUP($A31,'RevPAR Raw Data'!$B$6:$BE$43,'RevPAR Raw Data'!X$1,FALSE))/100</f>
        <v>-8.8067466184354293E-2</v>
      </c>
      <c r="BJ31" s="130">
        <f>(VLOOKUP($A31,'RevPAR Raw Data'!$B$6:$BE$43,'RevPAR Raw Data'!Y$1,FALSE))/100</f>
        <v>-0.14539944250979001</v>
      </c>
      <c r="BK31" s="119">
        <f>(VLOOKUP($A31,'RevPAR Raw Data'!$B$6:$BE$43,'RevPAR Raw Data'!AA$1,FALSE))/100</f>
        <v>0.17367683475947299</v>
      </c>
      <c r="BL31" s="119">
        <f>(VLOOKUP($A31,'RevPAR Raw Data'!$B$6:$BE$43,'RevPAR Raw Data'!AB$1,FALSE))/100</f>
        <v>0.244795940732077</v>
      </c>
      <c r="BM31" s="130">
        <f>(VLOOKUP($A31,'RevPAR Raw Data'!$B$6:$BE$43,'RevPAR Raw Data'!AC$1,FALSE))/100</f>
        <v>0.20752724676416001</v>
      </c>
      <c r="BN31" s="131">
        <f>(VLOOKUP($A31,'RevPAR Raw Data'!$B$6:$BE$43,'RevPAR Raw Data'!AE$1,FALSE))/100</f>
        <v>-2.4276018801760699E-2</v>
      </c>
    </row>
    <row r="32" spans="1:66" x14ac:dyDescent="0.45">
      <c r="A32" s="59" t="s">
        <v>52</v>
      </c>
      <c r="B32" s="118">
        <f>(VLOOKUP($A32,'Occupancy Raw Data'!$B$8:$BE$45,'Occupancy Raw Data'!G$3,FALSE))/100</f>
        <v>0.27690410114091801</v>
      </c>
      <c r="C32" s="115">
        <f>(VLOOKUP($A32,'Occupancy Raw Data'!$B$8:$BE$45,'Occupancy Raw Data'!H$3,FALSE))/100</f>
        <v>0.26148627813752601</v>
      </c>
      <c r="D32" s="115">
        <f>(VLOOKUP($A32,'Occupancy Raw Data'!$B$8:$BE$45,'Occupancy Raw Data'!I$3,FALSE))/100</f>
        <v>0.26210299105766199</v>
      </c>
      <c r="E32" s="115">
        <f>(VLOOKUP($A32,'Occupancy Raw Data'!$B$8:$BE$45,'Occupancy Raw Data'!J$3,FALSE))/100</f>
        <v>0.28152944804193597</v>
      </c>
      <c r="F32" s="115">
        <f>(VLOOKUP($A32,'Occupancy Raw Data'!$B$8:$BE$45,'Occupancy Raw Data'!K$3,FALSE))/100</f>
        <v>0.34751773049645301</v>
      </c>
      <c r="G32" s="116">
        <f>(VLOOKUP($A32,'Occupancy Raw Data'!$B$8:$BE$45,'Occupancy Raw Data'!L$3,FALSE))/100</f>
        <v>0.285908109774899</v>
      </c>
      <c r="H32" s="119">
        <f>(VLOOKUP($A32,'Occupancy Raw Data'!$B$8:$BE$45,'Occupancy Raw Data'!N$3,FALSE))/100</f>
        <v>0.39747147702744301</v>
      </c>
      <c r="I32" s="119">
        <f>(VLOOKUP($A32,'Occupancy Raw Data'!$B$8:$BE$45,'Occupancy Raw Data'!O$3,FALSE))/100</f>
        <v>0.37619488128276202</v>
      </c>
      <c r="J32" s="116">
        <f>(VLOOKUP($A32,'Occupancy Raw Data'!$B$8:$BE$45,'Occupancy Raw Data'!P$3,FALSE))/100</f>
        <v>0.38683317915510301</v>
      </c>
      <c r="K32" s="117">
        <f>(VLOOKUP($A32,'Occupancy Raw Data'!$B$8:$BE$45,'Occupancy Raw Data'!R$3,FALSE))/100</f>
        <v>0.314743843883529</v>
      </c>
      <c r="M32" s="129">
        <f>(VLOOKUP($A32,'Occupancy Raw Data'!$B$8:$BE$45,'Occupancy Raw Data'!T$3,FALSE))/100</f>
        <v>-8.4833551456451304E-4</v>
      </c>
      <c r="N32" s="119">
        <f>(VLOOKUP($A32,'Occupancy Raw Data'!$B$8:$BE$45,'Occupancy Raw Data'!U$3,FALSE))/100</f>
        <v>-1.6836706930690799E-2</v>
      </c>
      <c r="O32" s="119">
        <f>(VLOOKUP($A32,'Occupancy Raw Data'!$B$8:$BE$45,'Occupancy Raw Data'!V$3,FALSE))/100</f>
        <v>-0.168281086127052</v>
      </c>
      <c r="P32" s="119">
        <f>(VLOOKUP($A32,'Occupancy Raw Data'!$B$8:$BE$45,'Occupancy Raw Data'!W$3,FALSE))/100</f>
        <v>-0.22312754954418901</v>
      </c>
      <c r="Q32" s="119">
        <f>(VLOOKUP($A32,'Occupancy Raw Data'!$B$8:$BE$45,'Occupancy Raw Data'!X$3,FALSE))/100</f>
        <v>-9.9730742833007702E-2</v>
      </c>
      <c r="R32" s="130">
        <f>(VLOOKUP($A32,'Occupancy Raw Data'!$B$8:$BE$45,'Occupancy Raw Data'!Y$3,FALSE))/100</f>
        <v>-0.110230326097986</v>
      </c>
      <c r="S32" s="119">
        <f>(VLOOKUP($A32,'Occupancy Raw Data'!$B$8:$BE$45,'Occupancy Raw Data'!AA$3,FALSE))/100</f>
        <v>0.10853131438108</v>
      </c>
      <c r="T32" s="119">
        <f>(VLOOKUP($A32,'Occupancy Raw Data'!$B$8:$BE$45,'Occupancy Raw Data'!AB$3,FALSE))/100</f>
        <v>6.1847721414289604E-3</v>
      </c>
      <c r="U32" s="130">
        <f>(VLOOKUP($A32,'Occupancy Raw Data'!$B$8:$BE$45,'Occupancy Raw Data'!AC$3,FALSE))/100</f>
        <v>5.6287286062583701E-2</v>
      </c>
      <c r="V32" s="131">
        <f>(VLOOKUP($A32,'Occupancy Raw Data'!$B$8:$BE$45,'Occupancy Raw Data'!AE$3,FALSE))/100</f>
        <v>-5.8088447542656602E-2</v>
      </c>
      <c r="X32" s="49">
        <f>VLOOKUP($A32,'ADR Raw Data'!$B$6:$BE$43,'ADR Raw Data'!G$1,FALSE)</f>
        <v>90.997104677060094</v>
      </c>
      <c r="Y32" s="50">
        <f>VLOOKUP($A32,'ADR Raw Data'!$B$6:$BE$43,'ADR Raw Data'!H$1,FALSE)</f>
        <v>92.559952830188607</v>
      </c>
      <c r="Z32" s="50">
        <f>VLOOKUP($A32,'ADR Raw Data'!$B$6:$BE$43,'ADR Raw Data'!I$1,FALSE)</f>
        <v>93.0339764705882</v>
      </c>
      <c r="AA32" s="50">
        <f>VLOOKUP($A32,'ADR Raw Data'!$B$6:$BE$43,'ADR Raw Data'!J$1,FALSE)</f>
        <v>94.267524644030601</v>
      </c>
      <c r="AB32" s="50">
        <f>VLOOKUP($A32,'ADR Raw Data'!$B$6:$BE$43,'ADR Raw Data'!K$1,FALSE)</f>
        <v>96.015678793256399</v>
      </c>
      <c r="AC32" s="51">
        <f>VLOOKUP($A32,'ADR Raw Data'!$B$6:$BE$43,'ADR Raw Data'!L$1,FALSE)</f>
        <v>93.520500431406305</v>
      </c>
      <c r="AD32" s="50">
        <f>VLOOKUP($A32,'ADR Raw Data'!$B$6:$BE$43,'ADR Raw Data'!N$1,FALSE)</f>
        <v>104.1459193173</v>
      </c>
      <c r="AE32" s="50">
        <f>VLOOKUP($A32,'ADR Raw Data'!$B$6:$BE$43,'ADR Raw Data'!O$1,FALSE)</f>
        <v>107.16218852458999</v>
      </c>
      <c r="AF32" s="51">
        <f>VLOOKUP($A32,'ADR Raw Data'!$B$6:$BE$43,'ADR Raw Data'!P$1,FALSE)</f>
        <v>105.61257871662001</v>
      </c>
      <c r="AG32" s="52">
        <f>VLOOKUP($A32,'ADR Raw Data'!$B$6:$BE$43,'ADR Raw Data'!R$1,FALSE)</f>
        <v>97.766689993002004</v>
      </c>
      <c r="AI32" s="129">
        <f>(VLOOKUP($A32,'ADR Raw Data'!$B$6:$BE$43,'ADR Raw Data'!T$1,FALSE))/100</f>
        <v>-4.0020432365663799E-2</v>
      </c>
      <c r="AJ32" s="119">
        <f>(VLOOKUP($A32,'ADR Raw Data'!$B$6:$BE$43,'ADR Raw Data'!U$1,FALSE))/100</f>
        <v>-4.6343272559981698E-2</v>
      </c>
      <c r="AK32" s="119">
        <f>(VLOOKUP($A32,'ADR Raw Data'!$B$6:$BE$43,'ADR Raw Data'!V$1,FALSE))/100</f>
        <v>-5.8374147368437102E-3</v>
      </c>
      <c r="AL32" s="119">
        <f>(VLOOKUP($A32,'ADR Raw Data'!$B$6:$BE$43,'ADR Raw Data'!W$1,FALSE))/100</f>
        <v>-5.7994283085538993E-2</v>
      </c>
      <c r="AM32" s="119">
        <f>(VLOOKUP($A32,'ADR Raw Data'!$B$6:$BE$43,'ADR Raw Data'!X$1,FALSE))/100</f>
        <v>-1.9030263590478901E-2</v>
      </c>
      <c r="AN32" s="130">
        <f>(VLOOKUP($A32,'ADR Raw Data'!$B$6:$BE$43,'ADR Raw Data'!Y$1,FALSE))/100</f>
        <v>-3.4492072729393301E-2</v>
      </c>
      <c r="AO32" s="119">
        <f>(VLOOKUP($A32,'ADR Raw Data'!$B$6:$BE$43,'ADR Raw Data'!AA$1,FALSE))/100</f>
        <v>1.4420153685644199E-2</v>
      </c>
      <c r="AP32" s="119">
        <f>(VLOOKUP($A32,'ADR Raw Data'!$B$6:$BE$43,'ADR Raw Data'!AB$1,FALSE))/100</f>
        <v>-2.75433179687126E-3</v>
      </c>
      <c r="AQ32" s="130">
        <f>(VLOOKUP($A32,'ADR Raw Data'!$B$6:$BE$43,'ADR Raw Data'!AC$1,FALSE))/100</f>
        <v>4.7627448837885998E-3</v>
      </c>
      <c r="AR32" s="131">
        <f>(VLOOKUP($A32,'ADR Raw Data'!$B$6:$BE$43,'ADR Raw Data'!AE$1,FALSE))/100</f>
        <v>-1.6876212845493802E-2</v>
      </c>
      <c r="AS32" s="40"/>
      <c r="AT32" s="49">
        <f>VLOOKUP($A32,'RevPAR Raw Data'!$B$6:$BE$43,'RevPAR Raw Data'!G$1,FALSE)</f>
        <v>25.197471477027399</v>
      </c>
      <c r="AU32" s="50">
        <f>VLOOKUP($A32,'RevPAR Raw Data'!$B$6:$BE$43,'RevPAR Raw Data'!H$1,FALSE)</f>
        <v>24.203157570150999</v>
      </c>
      <c r="AV32" s="50">
        <f>VLOOKUP($A32,'RevPAR Raw Data'!$B$6:$BE$43,'RevPAR Raw Data'!I$1,FALSE)</f>
        <v>24.384483502929299</v>
      </c>
      <c r="AW32" s="50">
        <f>VLOOKUP($A32,'RevPAR Raw Data'!$B$6:$BE$43,'RevPAR Raw Data'!J$1,FALSE)</f>
        <v>26.539084181313498</v>
      </c>
      <c r="AX32" s="50">
        <f>VLOOKUP($A32,'RevPAR Raw Data'!$B$6:$BE$43,'RevPAR Raw Data'!K$1,FALSE)</f>
        <v>33.367150786308898</v>
      </c>
      <c r="AY32" s="51">
        <f>VLOOKUP($A32,'RevPAR Raw Data'!$B$6:$BE$43,'RevPAR Raw Data'!L$1,FALSE)</f>
        <v>26.738269503546</v>
      </c>
      <c r="AZ32" s="50">
        <f>VLOOKUP($A32,'RevPAR Raw Data'!$B$6:$BE$43,'RevPAR Raw Data'!N$1,FALSE)</f>
        <v>41.395032377428301</v>
      </c>
      <c r="BA32" s="50">
        <f>VLOOKUP($A32,'RevPAR Raw Data'!$B$6:$BE$43,'RevPAR Raw Data'!O$1,FALSE)</f>
        <v>40.3138667900092</v>
      </c>
      <c r="BB32" s="51">
        <f>VLOOKUP($A32,'RevPAR Raw Data'!$B$6:$BE$43,'RevPAR Raw Data'!P$1,FALSE)</f>
        <v>40.854449583718697</v>
      </c>
      <c r="BC32" s="52">
        <f>VLOOKUP($A32,'RevPAR Raw Data'!$B$6:$BE$43,'RevPAR Raw Data'!R$1,FALSE)</f>
        <v>30.7714638121668</v>
      </c>
      <c r="BE32" s="129">
        <f>(VLOOKUP($A32,'RevPAR Raw Data'!$B$6:$BE$43,'RevPAR Raw Data'!T$1,FALSE))/100</f>
        <v>-4.0834817126144299E-2</v>
      </c>
      <c r="BF32" s="119">
        <f>(VLOOKUP($A32,'RevPAR Raw Data'!$B$6:$BE$43,'RevPAR Raw Data'!U$1,FALSE))/100</f>
        <v>-6.2399711392371E-2</v>
      </c>
      <c r="BG32" s="119">
        <f>(VLOOKUP($A32,'RevPAR Raw Data'!$B$6:$BE$43,'RevPAR Raw Data'!V$1,FALSE))/100</f>
        <v>-0.17313617437180501</v>
      </c>
      <c r="BH32" s="119">
        <f>(VLOOKUP($A32,'RevPAR Raw Data'!$B$6:$BE$43,'RevPAR Raw Data'!W$1,FALSE))/100</f>
        <v>-0.26818171035728</v>
      </c>
      <c r="BI32" s="119">
        <f>(VLOOKUP($A32,'RevPAR Raw Data'!$B$6:$BE$43,'RevPAR Raw Data'!X$1,FALSE))/100</f>
        <v>-0.11686310409929999</v>
      </c>
      <c r="BJ32" s="130">
        <f>(VLOOKUP($A32,'RevPAR Raw Data'!$B$6:$BE$43,'RevPAR Raw Data'!Y$1,FALSE))/100</f>
        <v>-0.140920326402623</v>
      </c>
      <c r="BK32" s="119">
        <f>(VLOOKUP($A32,'RevPAR Raw Data'!$B$6:$BE$43,'RevPAR Raw Data'!AA$1,FALSE))/100</f>
        <v>0.124516506299805</v>
      </c>
      <c r="BL32" s="119">
        <f>(VLOOKUP($A32,'RevPAR Raw Data'!$B$6:$BE$43,'RevPAR Raw Data'!AB$1,FALSE))/100</f>
        <v>3.4134054299921599E-3</v>
      </c>
      <c r="BM32" s="130">
        <f>(VLOOKUP($A32,'RevPAR Raw Data'!$B$6:$BE$43,'RevPAR Raw Data'!AC$1,FALSE))/100</f>
        <v>6.1318112930089201E-2</v>
      </c>
      <c r="BN32" s="131">
        <f>(VLOOKUP($A32,'RevPAR Raw Data'!$B$6:$BE$43,'RevPAR Raw Data'!AE$1,FALSE))/100</f>
        <v>-7.3984347383556207E-2</v>
      </c>
    </row>
    <row r="33" spans="1:66" x14ac:dyDescent="0.45">
      <c r="A33" s="59" t="s">
        <v>51</v>
      </c>
      <c r="B33" s="118">
        <f>(VLOOKUP($A33,'Occupancy Raw Data'!$B$8:$BE$45,'Occupancy Raw Data'!G$3,FALSE))/100</f>
        <v>0.367407701468836</v>
      </c>
      <c r="C33" s="115">
        <f>(VLOOKUP($A33,'Occupancy Raw Data'!$B$8:$BE$45,'Occupancy Raw Data'!H$3,FALSE))/100</f>
        <v>0.27411671298134099</v>
      </c>
      <c r="D33" s="115">
        <f>(VLOOKUP($A33,'Occupancy Raw Data'!$B$8:$BE$45,'Occupancy Raw Data'!I$3,FALSE))/100</f>
        <v>0.20265978562921699</v>
      </c>
      <c r="E33" s="115">
        <f>(VLOOKUP($A33,'Occupancy Raw Data'!$B$8:$BE$45,'Occupancy Raw Data'!J$3,FALSE))/100</f>
        <v>0.27153632393807003</v>
      </c>
      <c r="F33" s="115">
        <f>(VLOOKUP($A33,'Occupancy Raw Data'!$B$8:$BE$45,'Occupancy Raw Data'!K$3,FALSE))/100</f>
        <v>0.45732433505359199</v>
      </c>
      <c r="G33" s="116">
        <f>(VLOOKUP($A33,'Occupancy Raw Data'!$B$8:$BE$45,'Occupancy Raw Data'!L$3,FALSE))/100</f>
        <v>0.31460897181421099</v>
      </c>
      <c r="H33" s="119">
        <f>(VLOOKUP($A33,'Occupancy Raw Data'!$B$8:$BE$45,'Occupancy Raw Data'!N$3,FALSE))/100</f>
        <v>0.52004763795156794</v>
      </c>
      <c r="I33" s="119">
        <f>(VLOOKUP($A33,'Occupancy Raw Data'!$B$8:$BE$45,'Occupancy Raw Data'!O$3,FALSE))/100</f>
        <v>0.51190948789201995</v>
      </c>
      <c r="J33" s="116">
        <f>(VLOOKUP($A33,'Occupancy Raw Data'!$B$8:$BE$45,'Occupancy Raw Data'!P$3,FALSE))/100</f>
        <v>0.515978562921794</v>
      </c>
      <c r="K33" s="117">
        <f>(VLOOKUP($A33,'Occupancy Raw Data'!$B$8:$BE$45,'Occupancy Raw Data'!R$3,FALSE))/100</f>
        <v>0.37214314070209198</v>
      </c>
      <c r="M33" s="129">
        <f>(VLOOKUP($A33,'Occupancy Raw Data'!$B$8:$BE$45,'Occupancy Raw Data'!T$3,FALSE))/100</f>
        <v>0.946277665362668</v>
      </c>
      <c r="N33" s="119">
        <f>(VLOOKUP($A33,'Occupancy Raw Data'!$B$8:$BE$45,'Occupancy Raw Data'!U$3,FALSE))/100</f>
        <v>0.104942557228711</v>
      </c>
      <c r="O33" s="119">
        <f>(VLOOKUP($A33,'Occupancy Raw Data'!$B$8:$BE$45,'Occupancy Raw Data'!V$3,FALSE))/100</f>
        <v>-0.51899797771395595</v>
      </c>
      <c r="P33" s="119">
        <f>(VLOOKUP($A33,'Occupancy Raw Data'!$B$8:$BE$45,'Occupancy Raw Data'!W$3,FALSE))/100</f>
        <v>-0.44221304709877401</v>
      </c>
      <c r="Q33" s="119">
        <f>(VLOOKUP($A33,'Occupancy Raw Data'!$B$8:$BE$45,'Occupancy Raw Data'!X$3,FALSE))/100</f>
        <v>-2.6136027545237802E-2</v>
      </c>
      <c r="R33" s="130">
        <f>(VLOOKUP($A33,'Occupancy Raw Data'!$B$8:$BE$45,'Occupancy Raw Data'!Y$3,FALSE))/100</f>
        <v>-0.13311426211621599</v>
      </c>
      <c r="S33" s="119">
        <f>(VLOOKUP($A33,'Occupancy Raw Data'!$B$8:$BE$45,'Occupancy Raw Data'!AA$3,FALSE))/100</f>
        <v>0.26405394490729001</v>
      </c>
      <c r="T33" s="119">
        <f>(VLOOKUP($A33,'Occupancy Raw Data'!$B$8:$BE$45,'Occupancy Raw Data'!AB$3,FALSE))/100</f>
        <v>0.336013775772876</v>
      </c>
      <c r="U33" s="130">
        <f>(VLOOKUP($A33,'Occupancy Raw Data'!$B$8:$BE$45,'Occupancy Raw Data'!AC$3,FALSE))/100</f>
        <v>0.29875461211066201</v>
      </c>
      <c r="V33" s="131">
        <f>(VLOOKUP($A33,'Occupancy Raw Data'!$B$8:$BE$45,'Occupancy Raw Data'!AE$3,FALSE))/100</f>
        <v>-1.59647143490627E-3</v>
      </c>
      <c r="X33" s="49">
        <f>VLOOKUP($A33,'ADR Raw Data'!$B$6:$BE$43,'ADR Raw Data'!G$1,FALSE)</f>
        <v>86.3198595353862</v>
      </c>
      <c r="Y33" s="50">
        <f>VLOOKUP($A33,'ADR Raw Data'!$B$6:$BE$43,'ADR Raw Data'!H$1,FALSE)</f>
        <v>86.095785662563301</v>
      </c>
      <c r="Z33" s="50">
        <f>VLOOKUP($A33,'ADR Raw Data'!$B$6:$BE$43,'ADR Raw Data'!I$1,FALSE)</f>
        <v>84.193055827619901</v>
      </c>
      <c r="AA33" s="50">
        <f>VLOOKUP($A33,'ADR Raw Data'!$B$6:$BE$43,'ADR Raw Data'!J$1,FALSE)</f>
        <v>85.243654970760204</v>
      </c>
      <c r="AB33" s="50">
        <f>VLOOKUP($A33,'ADR Raw Data'!$B$6:$BE$43,'ADR Raw Data'!K$1,FALSE)</f>
        <v>92.795156250000005</v>
      </c>
      <c r="AC33" s="51">
        <f>VLOOKUP($A33,'ADR Raw Data'!$B$6:$BE$43,'ADR Raw Data'!L$1,FALSE)</f>
        <v>87.703572239747601</v>
      </c>
      <c r="AD33" s="50">
        <f>VLOOKUP($A33,'ADR Raw Data'!$B$6:$BE$43,'ADR Raw Data'!N$1,FALSE)</f>
        <v>96.608328244274801</v>
      </c>
      <c r="AE33" s="50">
        <f>VLOOKUP($A33,'ADR Raw Data'!$B$6:$BE$43,'ADR Raw Data'!O$1,FALSE)</f>
        <v>96.251384257464096</v>
      </c>
      <c r="AF33" s="51">
        <f>VLOOKUP($A33,'ADR Raw Data'!$B$6:$BE$43,'ADR Raw Data'!P$1,FALSE)</f>
        <v>96.431263704558503</v>
      </c>
      <c r="AG33" s="52">
        <f>VLOOKUP($A33,'ADR Raw Data'!$B$6:$BE$43,'ADR Raw Data'!R$1,FALSE)</f>
        <v>91.160998933252003</v>
      </c>
      <c r="AI33" s="129">
        <f>(VLOOKUP($A33,'ADR Raw Data'!$B$6:$BE$43,'ADR Raw Data'!T$1,FALSE))/100</f>
        <v>3.1229525848774503E-2</v>
      </c>
      <c r="AJ33" s="119">
        <f>(VLOOKUP($A33,'ADR Raw Data'!$B$6:$BE$43,'ADR Raw Data'!U$1,FALSE))/100</f>
        <v>1.4857200918458999E-2</v>
      </c>
      <c r="AK33" s="119">
        <f>(VLOOKUP($A33,'ADR Raw Data'!$B$6:$BE$43,'ADR Raw Data'!V$1,FALSE))/100</f>
        <v>-3.6041351374077601E-2</v>
      </c>
      <c r="AL33" s="119">
        <f>(VLOOKUP($A33,'ADR Raw Data'!$B$6:$BE$43,'ADR Raw Data'!W$1,FALSE))/100</f>
        <v>-2.19024201000899E-2</v>
      </c>
      <c r="AM33" s="119">
        <f>(VLOOKUP($A33,'ADR Raw Data'!$B$6:$BE$43,'ADR Raw Data'!X$1,FALSE))/100</f>
        <v>7.9062983886177593E-2</v>
      </c>
      <c r="AN33" s="130">
        <f>(VLOOKUP($A33,'ADR Raw Data'!$B$6:$BE$43,'ADR Raw Data'!Y$1,FALSE))/100</f>
        <v>1.7187664698605502E-2</v>
      </c>
      <c r="AO33" s="119">
        <f>(VLOOKUP($A33,'ADR Raw Data'!$B$6:$BE$43,'ADR Raw Data'!AA$1,FALSE))/100</f>
        <v>6.3706480511658004E-2</v>
      </c>
      <c r="AP33" s="119">
        <f>(VLOOKUP($A33,'ADR Raw Data'!$B$6:$BE$43,'ADR Raw Data'!AB$1,FALSE))/100</f>
        <v>5.2030209565580202E-2</v>
      </c>
      <c r="AQ33" s="130">
        <f>(VLOOKUP($A33,'ADR Raw Data'!$B$6:$BE$43,'ADR Raw Data'!AC$1,FALSE))/100</f>
        <v>5.8000349150138207E-2</v>
      </c>
      <c r="AR33" s="131">
        <f>(VLOOKUP($A33,'ADR Raw Data'!$B$6:$BE$43,'ADR Raw Data'!AE$1,FALSE))/100</f>
        <v>3.9216446915876099E-2</v>
      </c>
      <c r="AS33" s="40"/>
      <c r="AT33" s="49">
        <f>VLOOKUP($A33,'RevPAR Raw Data'!$B$6:$BE$43,'RevPAR Raw Data'!G$1,FALSE)</f>
        <v>31.714581183009098</v>
      </c>
      <c r="AU33" s="50">
        <f>VLOOKUP($A33,'RevPAR Raw Data'!$B$6:$BE$43,'RevPAR Raw Data'!H$1,FALSE)</f>
        <v>23.600293767368001</v>
      </c>
      <c r="AV33" s="50">
        <f>VLOOKUP($A33,'RevPAR Raw Data'!$B$6:$BE$43,'RevPAR Raw Data'!I$1,FALSE)</f>
        <v>17.062546645494201</v>
      </c>
      <c r="AW33" s="50">
        <f>VLOOKUP($A33,'RevPAR Raw Data'!$B$6:$BE$43,'RevPAR Raw Data'!J$1,FALSE)</f>
        <v>23.146748709805401</v>
      </c>
      <c r="AX33" s="50">
        <f>VLOOKUP($A33,'RevPAR Raw Data'!$B$6:$BE$43,'RevPAR Raw Data'!K$1,FALSE)</f>
        <v>42.437483128225402</v>
      </c>
      <c r="AY33" s="51">
        <f>VLOOKUP($A33,'RevPAR Raw Data'!$B$6:$BE$43,'RevPAR Raw Data'!L$1,FALSE)</f>
        <v>27.5923306867804</v>
      </c>
      <c r="AZ33" s="50">
        <f>VLOOKUP($A33,'RevPAR Raw Data'!$B$6:$BE$43,'RevPAR Raw Data'!N$1,FALSE)</f>
        <v>50.240932909884798</v>
      </c>
      <c r="BA33" s="50">
        <f>VLOOKUP($A33,'RevPAR Raw Data'!$B$6:$BE$43,'RevPAR Raw Data'!O$1,FALSE)</f>
        <v>49.271996824136501</v>
      </c>
      <c r="BB33" s="51">
        <f>VLOOKUP($A33,'RevPAR Raw Data'!$B$6:$BE$43,'RevPAR Raw Data'!P$1,FALSE)</f>
        <v>49.756464867010699</v>
      </c>
      <c r="BC33" s="52">
        <f>VLOOKUP($A33,'RevPAR Raw Data'!$B$6:$BE$43,'RevPAR Raw Data'!R$1,FALSE)</f>
        <v>33.924940452560499</v>
      </c>
      <c r="BE33" s="129">
        <f>(VLOOKUP($A33,'RevPAR Raw Data'!$B$6:$BE$43,'RevPAR Raw Data'!T$1,FALSE))/100</f>
        <v>1.0070589940220001</v>
      </c>
      <c r="BF33" s="119">
        <f>(VLOOKUP($A33,'RevPAR Raw Data'!$B$6:$BE$43,'RevPAR Raw Data'!U$1,FALSE))/100</f>
        <v>0.12135891080481401</v>
      </c>
      <c r="BG33" s="119">
        <f>(VLOOKUP($A33,'RevPAR Raw Data'!$B$6:$BE$43,'RevPAR Raw Data'!V$1,FALSE))/100</f>
        <v>-0.53633394061080897</v>
      </c>
      <c r="BH33" s="119">
        <f>(VLOOKUP($A33,'RevPAR Raw Data'!$B$6:$BE$43,'RevPAR Raw Data'!W$1,FALSE))/100</f>
        <v>-0.45442993126756598</v>
      </c>
      <c r="BI33" s="119">
        <f>(VLOOKUP($A33,'RevPAR Raw Data'!$B$6:$BE$43,'RevPAR Raw Data'!X$1,FALSE))/100</f>
        <v>5.0860564016281903E-2</v>
      </c>
      <c r="BJ33" s="130">
        <f>(VLOOKUP($A33,'RevPAR Raw Data'!$B$6:$BE$43,'RevPAR Raw Data'!Y$1,FALSE))/100</f>
        <v>-0.118214520721466</v>
      </c>
      <c r="BK33" s="119">
        <f>(VLOOKUP($A33,'RevPAR Raw Data'!$B$6:$BE$43,'RevPAR Raw Data'!AA$1,FALSE))/100</f>
        <v>0.34458237291421101</v>
      </c>
      <c r="BL33" s="119">
        <f>(VLOOKUP($A33,'RevPAR Raw Data'!$B$6:$BE$43,'RevPAR Raw Data'!AB$1,FALSE))/100</f>
        <v>0.40552685250884102</v>
      </c>
      <c r="BM33" s="130">
        <f>(VLOOKUP($A33,'RevPAR Raw Data'!$B$6:$BE$43,'RevPAR Raw Data'!AC$1,FALSE))/100</f>
        <v>0.37408283307343199</v>
      </c>
      <c r="BN33" s="131">
        <f>(VLOOKUP($A33,'RevPAR Raw Data'!$B$6:$BE$43,'RevPAR Raw Data'!AE$1,FALSE))/100</f>
        <v>3.7557367543690101E-2</v>
      </c>
    </row>
    <row r="34" spans="1:66" x14ac:dyDescent="0.45">
      <c r="A34" s="59" t="s">
        <v>50</v>
      </c>
      <c r="B34" s="118">
        <f>(VLOOKUP($A34,'Occupancy Raw Data'!$B$8:$BE$45,'Occupancy Raw Data'!G$3,FALSE))/100</f>
        <v>0.40419430005377299</v>
      </c>
      <c r="C34" s="115">
        <f>(VLOOKUP($A34,'Occupancy Raw Data'!$B$8:$BE$45,'Occupancy Raw Data'!H$3,FALSE))/100</f>
        <v>0.337336440222262</v>
      </c>
      <c r="D34" s="115">
        <f>(VLOOKUP($A34,'Occupancy Raw Data'!$B$8:$BE$45,'Occupancy Raw Data'!I$3,FALSE))/100</f>
        <v>0.275676644559956</v>
      </c>
      <c r="E34" s="115">
        <f>(VLOOKUP($A34,'Occupancy Raw Data'!$B$8:$BE$45,'Occupancy Raw Data'!J$3,FALSE))/100</f>
        <v>0.31403477325685603</v>
      </c>
      <c r="F34" s="115">
        <f>(VLOOKUP($A34,'Occupancy Raw Data'!$B$8:$BE$45,'Occupancy Raw Data'!K$3,FALSE))/100</f>
        <v>0.54418354543824998</v>
      </c>
      <c r="G34" s="116">
        <f>(VLOOKUP($A34,'Occupancy Raw Data'!$B$8:$BE$45,'Occupancy Raw Data'!L$3,FALSE))/100</f>
        <v>0.37508514070621901</v>
      </c>
      <c r="H34" s="119">
        <f>(VLOOKUP($A34,'Occupancy Raw Data'!$B$8:$BE$45,'Occupancy Raw Data'!N$3,FALSE))/100</f>
        <v>0.64886180319053499</v>
      </c>
      <c r="I34" s="119">
        <f>(VLOOKUP($A34,'Occupancy Raw Data'!$B$8:$BE$45,'Occupancy Raw Data'!O$3,FALSE))/100</f>
        <v>0.608173507797096</v>
      </c>
      <c r="J34" s="116">
        <f>(VLOOKUP($A34,'Occupancy Raw Data'!$B$8:$BE$45,'Occupancy Raw Data'!P$3,FALSE))/100</f>
        <v>0.628517655493816</v>
      </c>
      <c r="K34" s="117">
        <f>(VLOOKUP($A34,'Occupancy Raw Data'!$B$8:$BE$45,'Occupancy Raw Data'!R$3,FALSE))/100</f>
        <v>0.44749443064553196</v>
      </c>
      <c r="M34" s="129">
        <f>(VLOOKUP($A34,'Occupancy Raw Data'!$B$8:$BE$45,'Occupancy Raw Data'!T$3,FALSE))/100</f>
        <v>0.42489988078374902</v>
      </c>
      <c r="N34" s="119">
        <f>(VLOOKUP($A34,'Occupancy Raw Data'!$B$8:$BE$45,'Occupancy Raw Data'!U$3,FALSE))/100</f>
        <v>0.10276982832330299</v>
      </c>
      <c r="O34" s="119">
        <f>(VLOOKUP($A34,'Occupancy Raw Data'!$B$8:$BE$45,'Occupancy Raw Data'!V$3,FALSE))/100</f>
        <v>-0.42781963278344598</v>
      </c>
      <c r="P34" s="119">
        <f>(VLOOKUP($A34,'Occupancy Raw Data'!$B$8:$BE$45,'Occupancy Raw Data'!W$3,FALSE))/100</f>
        <v>-0.41090752423360699</v>
      </c>
      <c r="Q34" s="119">
        <f>(VLOOKUP($A34,'Occupancy Raw Data'!$B$8:$BE$45,'Occupancy Raw Data'!X$3,FALSE))/100</f>
        <v>8.6113768391902594E-3</v>
      </c>
      <c r="R34" s="130">
        <f>(VLOOKUP($A34,'Occupancy Raw Data'!$B$8:$BE$45,'Occupancy Raw Data'!Y$3,FALSE))/100</f>
        <v>-0.12526142438797799</v>
      </c>
      <c r="S34" s="119">
        <f>(VLOOKUP($A34,'Occupancy Raw Data'!$B$8:$BE$45,'Occupancy Raw Data'!AA$3,FALSE))/100</f>
        <v>0.228344289339313</v>
      </c>
      <c r="T34" s="119">
        <f>(VLOOKUP($A34,'Occupancy Raw Data'!$B$8:$BE$45,'Occupancy Raw Data'!AB$3,FALSE))/100</f>
        <v>0.18304278095026302</v>
      </c>
      <c r="U34" s="130">
        <f>(VLOOKUP($A34,'Occupancy Raw Data'!$B$8:$BE$45,'Occupancy Raw Data'!AC$3,FALSE))/100</f>
        <v>0.20600136407672801</v>
      </c>
      <c r="V34" s="131">
        <f>(VLOOKUP($A34,'Occupancy Raw Data'!$B$8:$BE$45,'Occupancy Raw Data'!AE$3,FALSE))/100</f>
        <v>-1.6897294430446602E-2</v>
      </c>
      <c r="X34" s="49">
        <f>VLOOKUP($A34,'ADR Raw Data'!$B$6:$BE$43,'ADR Raw Data'!G$1,FALSE)</f>
        <v>89.739281596452301</v>
      </c>
      <c r="Y34" s="50">
        <f>VLOOKUP($A34,'ADR Raw Data'!$B$6:$BE$43,'ADR Raw Data'!H$1,FALSE)</f>
        <v>90.767874601487705</v>
      </c>
      <c r="Z34" s="50">
        <f>VLOOKUP($A34,'ADR Raw Data'!$B$6:$BE$43,'ADR Raw Data'!I$1,FALSE)</f>
        <v>93.939265279583793</v>
      </c>
      <c r="AA34" s="50">
        <f>VLOOKUP($A34,'ADR Raw Data'!$B$6:$BE$43,'ADR Raw Data'!J$1,FALSE)</f>
        <v>96.721438356164299</v>
      </c>
      <c r="AB34" s="50">
        <f>VLOOKUP($A34,'ADR Raw Data'!$B$6:$BE$43,'ADR Raw Data'!K$1,FALSE)</f>
        <v>102.420036231884</v>
      </c>
      <c r="AC34" s="51">
        <f>VLOOKUP($A34,'ADR Raw Data'!$B$6:$BE$43,'ADR Raw Data'!L$1,FALSE)</f>
        <v>95.390327821848402</v>
      </c>
      <c r="AD34" s="50">
        <f>VLOOKUP($A34,'ADR Raw Data'!$B$6:$BE$43,'ADR Raw Data'!N$1,FALSE)</f>
        <v>111.257828729281</v>
      </c>
      <c r="AE34" s="50">
        <f>VLOOKUP($A34,'ADR Raw Data'!$B$6:$BE$43,'ADR Raw Data'!O$1,FALSE)</f>
        <v>112.34675803124</v>
      </c>
      <c r="AF34" s="51">
        <f>VLOOKUP($A34,'ADR Raw Data'!$B$6:$BE$43,'ADR Raw Data'!P$1,FALSE)</f>
        <v>111.78466989875901</v>
      </c>
      <c r="AG34" s="52">
        <f>VLOOKUP($A34,'ADR Raw Data'!$B$6:$BE$43,'ADR Raw Data'!R$1,FALSE)</f>
        <v>101.96926585030801</v>
      </c>
      <c r="AI34" s="129">
        <f>(VLOOKUP($A34,'ADR Raw Data'!$B$6:$BE$43,'ADR Raw Data'!T$1,FALSE))/100</f>
        <v>-7.1402613908613702E-2</v>
      </c>
      <c r="AJ34" s="119">
        <f>(VLOOKUP($A34,'ADR Raw Data'!$B$6:$BE$43,'ADR Raw Data'!U$1,FALSE))/100</f>
        <v>-9.5801622721486193E-2</v>
      </c>
      <c r="AK34" s="119">
        <f>(VLOOKUP($A34,'ADR Raw Data'!$B$6:$BE$43,'ADR Raw Data'!V$1,FALSE))/100</f>
        <v>-0.10521179019836201</v>
      </c>
      <c r="AL34" s="119">
        <f>(VLOOKUP($A34,'ADR Raw Data'!$B$6:$BE$43,'ADR Raw Data'!W$1,FALSE))/100</f>
        <v>-0.12367157407915601</v>
      </c>
      <c r="AM34" s="119">
        <f>(VLOOKUP($A34,'ADR Raw Data'!$B$6:$BE$43,'ADR Raw Data'!X$1,FALSE))/100</f>
        <v>-5.9724492172603297E-2</v>
      </c>
      <c r="AN34" s="130">
        <f>(VLOOKUP($A34,'ADR Raw Data'!$B$6:$BE$43,'ADR Raw Data'!Y$1,FALSE))/100</f>
        <v>-9.6300619641293897E-2</v>
      </c>
      <c r="AO34" s="119">
        <f>(VLOOKUP($A34,'ADR Raw Data'!$B$6:$BE$43,'ADR Raw Data'!AA$1,FALSE))/100</f>
        <v>-6.8267721924638897E-2</v>
      </c>
      <c r="AP34" s="119">
        <f>(VLOOKUP($A34,'ADR Raw Data'!$B$6:$BE$43,'ADR Raw Data'!AB$1,FALSE))/100</f>
        <v>-4.9308090152415399E-2</v>
      </c>
      <c r="AQ34" s="130">
        <f>(VLOOKUP($A34,'ADR Raw Data'!$B$6:$BE$43,'ADR Raw Data'!AC$1,FALSE))/100</f>
        <v>-5.90521043180713E-2</v>
      </c>
      <c r="AR34" s="131">
        <f>(VLOOKUP($A34,'ADR Raw Data'!$B$6:$BE$43,'ADR Raw Data'!AE$1,FALSE))/100</f>
        <v>-7.2062168481311403E-2</v>
      </c>
      <c r="AS34" s="40"/>
      <c r="AT34" s="49">
        <f>VLOOKUP($A34,'RevPAR Raw Data'!$B$6:$BE$43,'RevPAR Raw Data'!G$1,FALSE)</f>
        <v>36.272106112206401</v>
      </c>
      <c r="AU34" s="50">
        <f>VLOOKUP($A34,'RevPAR Raw Data'!$B$6:$BE$43,'RevPAR Raw Data'!H$1,FALSE)</f>
        <v>30.619311704606499</v>
      </c>
      <c r="AV34" s="50">
        <f>VLOOKUP($A34,'RevPAR Raw Data'!$B$6:$BE$43,'RevPAR Raw Data'!I$1,FALSE)</f>
        <v>25.896861444703301</v>
      </c>
      <c r="AW34" s="50">
        <f>VLOOKUP($A34,'RevPAR Raw Data'!$B$6:$BE$43,'RevPAR Raw Data'!J$1,FALSE)</f>
        <v>30.373894963255001</v>
      </c>
      <c r="AX34" s="50">
        <f>VLOOKUP($A34,'RevPAR Raw Data'!$B$6:$BE$43,'RevPAR Raw Data'!K$1,FALSE)</f>
        <v>55.735298440580699</v>
      </c>
      <c r="AY34" s="51">
        <f>VLOOKUP($A34,'RevPAR Raw Data'!$B$6:$BE$43,'RevPAR Raw Data'!L$1,FALSE)</f>
        <v>35.779494533070398</v>
      </c>
      <c r="AZ34" s="50">
        <f>VLOOKUP($A34,'RevPAR Raw Data'!$B$6:$BE$43,'RevPAR Raw Data'!N$1,FALSE)</f>
        <v>72.190955368345499</v>
      </c>
      <c r="BA34" s="50">
        <f>VLOOKUP($A34,'RevPAR Raw Data'!$B$6:$BE$43,'RevPAR Raw Data'!O$1,FALSE)</f>
        <v>68.326321921491299</v>
      </c>
      <c r="BB34" s="51">
        <f>VLOOKUP($A34,'RevPAR Raw Data'!$B$6:$BE$43,'RevPAR Raw Data'!P$1,FALSE)</f>
        <v>70.258638644918406</v>
      </c>
      <c r="BC34" s="52">
        <f>VLOOKUP($A34,'RevPAR Raw Data'!$B$6:$BE$43,'RevPAR Raw Data'!R$1,FALSE)</f>
        <v>45.630678565026997</v>
      </c>
      <c r="BE34" s="129">
        <f>(VLOOKUP($A34,'RevPAR Raw Data'!$B$6:$BE$43,'RevPAR Raw Data'!T$1,FALSE))/100</f>
        <v>0.32315830473771795</v>
      </c>
      <c r="BF34" s="119">
        <f>(VLOOKUP($A34,'RevPAR Raw Data'!$B$6:$BE$43,'RevPAR Raw Data'!U$1,FALSE))/100</f>
        <v>-2.87731071836396E-3</v>
      </c>
      <c r="BG34" s="119">
        <f>(VLOOKUP($A34,'RevPAR Raw Data'!$B$6:$BE$43,'RevPAR Raw Data'!V$1,FALSE))/100</f>
        <v>-0.48801975353465499</v>
      </c>
      <c r="BH34" s="119">
        <f>(VLOOKUP($A34,'RevPAR Raw Data'!$B$6:$BE$43,'RevPAR Raw Data'!W$1,FALSE))/100</f>
        <v>-0.48376151798982397</v>
      </c>
      <c r="BI34" s="119">
        <f>(VLOOKUP($A34,'RevPAR Raw Data'!$B$6:$BE$43,'RevPAR Raw Data'!X$1,FALSE))/100</f>
        <v>-5.1627425442040603E-2</v>
      </c>
      <c r="BJ34" s="130">
        <f>(VLOOKUP($A34,'RevPAR Raw Data'!$B$6:$BE$43,'RevPAR Raw Data'!Y$1,FALSE))/100</f>
        <v>-0.20949929124355901</v>
      </c>
      <c r="BK34" s="119">
        <f>(VLOOKUP($A34,'RevPAR Raw Data'!$B$6:$BE$43,'RevPAR Raw Data'!AA$1,FALSE))/100</f>
        <v>0.14448802296697902</v>
      </c>
      <c r="BL34" s="119">
        <f>(VLOOKUP($A34,'RevPAR Raw Data'!$B$6:$BE$43,'RevPAR Raw Data'!AB$1,FALSE))/100</f>
        <v>0.12470920085300299</v>
      </c>
      <c r="BM34" s="130">
        <f>(VLOOKUP($A34,'RevPAR Raw Data'!$B$6:$BE$43,'RevPAR Raw Data'!AC$1,FALSE))/100</f>
        <v>0.13478444571753301</v>
      </c>
      <c r="BN34" s="131">
        <f>(VLOOKUP($A34,'RevPAR Raw Data'!$B$6:$BE$43,'RevPAR Raw Data'!AE$1,FALSE))/100</f>
        <v>-8.774180723363291E-2</v>
      </c>
    </row>
    <row r="35" spans="1:66" x14ac:dyDescent="0.45">
      <c r="A35" s="59" t="s">
        <v>47</v>
      </c>
      <c r="B35" s="118">
        <f>(VLOOKUP($A35,'Occupancy Raw Data'!$B$8:$BE$45,'Occupancy Raw Data'!G$3,FALSE))/100</f>
        <v>0.41207492271322005</v>
      </c>
      <c r="C35" s="115">
        <f>(VLOOKUP($A35,'Occupancy Raw Data'!$B$8:$BE$45,'Occupancy Raw Data'!H$3,FALSE))/100</f>
        <v>0.33933442444080697</v>
      </c>
      <c r="D35" s="115">
        <f>(VLOOKUP($A35,'Occupancy Raw Data'!$B$8:$BE$45,'Occupancy Raw Data'!I$3,FALSE))/100</f>
        <v>0.31569376250227299</v>
      </c>
      <c r="E35" s="115">
        <f>(VLOOKUP($A35,'Occupancy Raw Data'!$B$8:$BE$45,'Occupancy Raw Data'!J$3,FALSE))/100</f>
        <v>0.33806146572103996</v>
      </c>
      <c r="F35" s="115">
        <f>(VLOOKUP($A35,'Occupancy Raw Data'!$B$8:$BE$45,'Occupancy Raw Data'!K$3,FALSE))/100</f>
        <v>0.50318239679941801</v>
      </c>
      <c r="G35" s="116">
        <f>(VLOOKUP($A35,'Occupancy Raw Data'!$B$8:$BE$45,'Occupancy Raw Data'!L$3,FALSE))/100</f>
        <v>0.38166939443535097</v>
      </c>
      <c r="H35" s="119">
        <f>(VLOOKUP($A35,'Occupancy Raw Data'!$B$8:$BE$45,'Occupancy Raw Data'!N$3,FALSE))/100</f>
        <v>0.58683396981269298</v>
      </c>
      <c r="I35" s="119">
        <f>(VLOOKUP($A35,'Occupancy Raw Data'!$B$8:$BE$45,'Occupancy Raw Data'!O$3,FALSE))/100</f>
        <v>0.57137661392980499</v>
      </c>
      <c r="J35" s="116">
        <f>(VLOOKUP($A35,'Occupancy Raw Data'!$B$8:$BE$45,'Occupancy Raw Data'!P$3,FALSE))/100</f>
        <v>0.57910529187124904</v>
      </c>
      <c r="K35" s="117">
        <f>(VLOOKUP($A35,'Occupancy Raw Data'!$B$8:$BE$45,'Occupancy Raw Data'!R$3,FALSE))/100</f>
        <v>0.43807965084560796</v>
      </c>
      <c r="M35" s="129">
        <f>(VLOOKUP($A35,'Occupancy Raw Data'!$B$8:$BE$45,'Occupancy Raw Data'!T$3,FALSE))/100</f>
        <v>0.179545317803642</v>
      </c>
      <c r="N35" s="119">
        <f>(VLOOKUP($A35,'Occupancy Raw Data'!$B$8:$BE$45,'Occupancy Raw Data'!U$3,FALSE))/100</f>
        <v>-9.6783927043974302E-2</v>
      </c>
      <c r="O35" s="119">
        <f>(VLOOKUP($A35,'Occupancy Raw Data'!$B$8:$BE$45,'Occupancy Raw Data'!V$3,FALSE))/100</f>
        <v>-0.39788061575114902</v>
      </c>
      <c r="P35" s="119">
        <f>(VLOOKUP($A35,'Occupancy Raw Data'!$B$8:$BE$45,'Occupancy Raw Data'!W$3,FALSE))/100</f>
        <v>-0.412588233321596</v>
      </c>
      <c r="Q35" s="119">
        <f>(VLOOKUP($A35,'Occupancy Raw Data'!$B$8:$BE$45,'Occupancy Raw Data'!X$3,FALSE))/100</f>
        <v>-0.17488496539432202</v>
      </c>
      <c r="R35" s="130">
        <f>(VLOOKUP($A35,'Occupancy Raw Data'!$B$8:$BE$45,'Occupancy Raw Data'!Y$3,FALSE))/100</f>
        <v>-0.21618607177987201</v>
      </c>
      <c r="S35" s="119">
        <f>(VLOOKUP($A35,'Occupancy Raw Data'!$B$8:$BE$45,'Occupancy Raw Data'!AA$3,FALSE))/100</f>
        <v>-1.43237465595461E-2</v>
      </c>
      <c r="T35" s="119">
        <f>(VLOOKUP($A35,'Occupancy Raw Data'!$B$8:$BE$45,'Occupancy Raw Data'!AB$3,FALSE))/100</f>
        <v>0.110609429888803</v>
      </c>
      <c r="U35" s="130">
        <f>(VLOOKUP($A35,'Occupancy Raw Data'!$B$8:$BE$45,'Occupancy Raw Data'!AC$3,FALSE))/100</f>
        <v>4.3589944228028601E-2</v>
      </c>
      <c r="V35" s="131">
        <f>(VLOOKUP($A35,'Occupancy Raw Data'!$B$8:$BE$45,'Occupancy Raw Data'!AE$3,FALSE))/100</f>
        <v>-0.13484714857865401</v>
      </c>
      <c r="X35" s="49">
        <f>VLOOKUP($A35,'ADR Raw Data'!$B$6:$BE$43,'ADR Raw Data'!G$1,FALSE)</f>
        <v>90.7828905560458</v>
      </c>
      <c r="Y35" s="50">
        <f>VLOOKUP($A35,'ADR Raw Data'!$B$6:$BE$43,'ADR Raw Data'!H$1,FALSE)</f>
        <v>92.618092175776994</v>
      </c>
      <c r="Z35" s="50">
        <f>VLOOKUP($A35,'ADR Raw Data'!$B$6:$BE$43,'ADR Raw Data'!I$1,FALSE)</f>
        <v>91.982390552995298</v>
      </c>
      <c r="AA35" s="50">
        <f>VLOOKUP($A35,'ADR Raw Data'!$B$6:$BE$43,'ADR Raw Data'!J$1,FALSE)</f>
        <v>91.800075309305996</v>
      </c>
      <c r="AB35" s="50">
        <f>VLOOKUP($A35,'ADR Raw Data'!$B$6:$BE$43,'ADR Raw Data'!K$1,FALSE)</f>
        <v>93.235276472714105</v>
      </c>
      <c r="AC35" s="51">
        <f>VLOOKUP($A35,'ADR Raw Data'!$B$6:$BE$43,'ADR Raw Data'!L$1,FALSE)</f>
        <v>92.134473985134306</v>
      </c>
      <c r="AD35" s="50">
        <f>VLOOKUP($A35,'ADR Raw Data'!$B$6:$BE$43,'ADR Raw Data'!N$1,FALSE)</f>
        <v>100.18216299968999</v>
      </c>
      <c r="AE35" s="50">
        <f>VLOOKUP($A35,'ADR Raw Data'!$B$6:$BE$43,'ADR Raw Data'!O$1,FALSE)</f>
        <v>100.330493316359</v>
      </c>
      <c r="AF35" s="51">
        <f>VLOOKUP($A35,'ADR Raw Data'!$B$6:$BE$43,'ADR Raw Data'!P$1,FALSE)</f>
        <v>100.255338357669</v>
      </c>
      <c r="AG35" s="52">
        <f>VLOOKUP($A35,'ADR Raw Data'!$B$6:$BE$43,'ADR Raw Data'!R$1,FALSE)</f>
        <v>95.201649765759299</v>
      </c>
      <c r="AI35" s="129">
        <f>(VLOOKUP($A35,'ADR Raw Data'!$B$6:$BE$43,'ADR Raw Data'!T$1,FALSE))/100</f>
        <v>1.75784423241938E-2</v>
      </c>
      <c r="AJ35" s="119">
        <f>(VLOOKUP($A35,'ADR Raw Data'!$B$6:$BE$43,'ADR Raw Data'!U$1,FALSE))/100</f>
        <v>4.6935554301896498E-2</v>
      </c>
      <c r="AK35" s="119">
        <f>(VLOOKUP($A35,'ADR Raw Data'!$B$6:$BE$43,'ADR Raw Data'!V$1,FALSE))/100</f>
        <v>7.7939388999453295E-3</v>
      </c>
      <c r="AL35" s="119">
        <f>(VLOOKUP($A35,'ADR Raw Data'!$B$6:$BE$43,'ADR Raw Data'!W$1,FALSE))/100</f>
        <v>-5.9046791130054396E-3</v>
      </c>
      <c r="AM35" s="119">
        <f>(VLOOKUP($A35,'ADR Raw Data'!$B$6:$BE$43,'ADR Raw Data'!X$1,FALSE))/100</f>
        <v>-4.1922249988932802E-3</v>
      </c>
      <c r="AN35" s="130">
        <f>(VLOOKUP($A35,'ADR Raw Data'!$B$6:$BE$43,'ADR Raw Data'!Y$1,FALSE))/100</f>
        <v>8.1752486423797895E-3</v>
      </c>
      <c r="AO35" s="119">
        <f>(VLOOKUP($A35,'ADR Raw Data'!$B$6:$BE$43,'ADR Raw Data'!AA$1,FALSE))/100</f>
        <v>-2.8320862148965998E-2</v>
      </c>
      <c r="AP35" s="119">
        <f>(VLOOKUP($A35,'ADR Raw Data'!$B$6:$BE$43,'ADR Raw Data'!AB$1,FALSE))/100</f>
        <v>1.1131668399626999E-2</v>
      </c>
      <c r="AQ35" s="130">
        <f>(VLOOKUP($A35,'ADR Raw Data'!$B$6:$BE$43,'ADR Raw Data'!AC$1,FALSE))/100</f>
        <v>-1.0364143666801299E-2</v>
      </c>
      <c r="AR35" s="131">
        <f>(VLOOKUP($A35,'ADR Raw Data'!$B$6:$BE$43,'ADR Raw Data'!AE$1,FALSE))/100</f>
        <v>7.5018694836264102E-3</v>
      </c>
      <c r="AS35" s="40"/>
      <c r="AT35" s="49">
        <f>VLOOKUP($A35,'RevPAR Raw Data'!$B$6:$BE$43,'RevPAR Raw Data'!G$1,FALSE)</f>
        <v>37.409352609565303</v>
      </c>
      <c r="AU35" s="50">
        <f>VLOOKUP($A35,'RevPAR Raw Data'!$B$6:$BE$43,'RevPAR Raw Data'!H$1,FALSE)</f>
        <v>31.428507001272902</v>
      </c>
      <c r="AV35" s="50">
        <f>VLOOKUP($A35,'RevPAR Raw Data'!$B$6:$BE$43,'RevPAR Raw Data'!I$1,FALSE)</f>
        <v>29.038266957628601</v>
      </c>
      <c r="AW35" s="50">
        <f>VLOOKUP($A35,'RevPAR Raw Data'!$B$6:$BE$43,'RevPAR Raw Data'!J$1,FALSE)</f>
        <v>31.0340680123658</v>
      </c>
      <c r="AX35" s="50">
        <f>VLOOKUP($A35,'RevPAR Raw Data'!$B$6:$BE$43,'RevPAR Raw Data'!K$1,FALSE)</f>
        <v>46.914349881796603</v>
      </c>
      <c r="AY35" s="51">
        <f>VLOOKUP($A35,'RevPAR Raw Data'!$B$6:$BE$43,'RevPAR Raw Data'!L$1,FALSE)</f>
        <v>35.164908892525901</v>
      </c>
      <c r="AZ35" s="50">
        <f>VLOOKUP($A35,'RevPAR Raw Data'!$B$6:$BE$43,'RevPAR Raw Data'!N$1,FALSE)</f>
        <v>58.790296417530399</v>
      </c>
      <c r="BA35" s="50">
        <f>VLOOKUP($A35,'RevPAR Raw Data'!$B$6:$BE$43,'RevPAR Raw Data'!O$1,FALSE)</f>
        <v>57.326497545008102</v>
      </c>
      <c r="BB35" s="51">
        <f>VLOOKUP($A35,'RevPAR Raw Data'!$B$6:$BE$43,'RevPAR Raw Data'!P$1,FALSE)</f>
        <v>58.058396981269297</v>
      </c>
      <c r="BC35" s="52">
        <f>VLOOKUP($A35,'RevPAR Raw Data'!$B$6:$BE$43,'RevPAR Raw Data'!R$1,FALSE)</f>
        <v>41.7059054893097</v>
      </c>
      <c r="BE35" s="129">
        <f>(VLOOKUP($A35,'RevPAR Raw Data'!$B$6:$BE$43,'RevPAR Raw Data'!T$1,FALSE))/100</f>
        <v>0.20027988714142603</v>
      </c>
      <c r="BF35" s="119">
        <f>(VLOOKUP($A35,'RevPAR Raw Data'!$B$6:$BE$43,'RevPAR Raw Data'!U$1,FALSE))/100</f>
        <v>-5.43909800054009E-2</v>
      </c>
      <c r="BG35" s="119">
        <f>(VLOOKUP($A35,'RevPAR Raw Data'!$B$6:$BE$43,'RevPAR Raw Data'!V$1,FALSE))/100</f>
        <v>-0.39318773405983998</v>
      </c>
      <c r="BH35" s="119">
        <f>(VLOOKUP($A35,'RevPAR Raw Data'!$B$6:$BE$43,'RevPAR Raw Data'!W$1,FALSE))/100</f>
        <v>-0.416056711311036</v>
      </c>
      <c r="BI35" s="119">
        <f>(VLOOKUP($A35,'RevPAR Raw Data'!$B$6:$BE$43,'RevPAR Raw Data'!X$1,FALSE))/100</f>
        <v>-0.17834403326935799</v>
      </c>
      <c r="BJ35" s="130">
        <f>(VLOOKUP($A35,'RevPAR Raw Data'!$B$6:$BE$43,'RevPAR Raw Data'!Y$1,FALSE))/100</f>
        <v>-0.20977819802731201</v>
      </c>
      <c r="BK35" s="119">
        <f>(VLOOKUP($A35,'RevPAR Raw Data'!$B$6:$BE$43,'RevPAR Raw Data'!AA$1,FALSE))/100</f>
        <v>-4.2238947856742495E-2</v>
      </c>
      <c r="BL35" s="119">
        <f>(VLOOKUP($A35,'RevPAR Raw Data'!$B$6:$BE$43,'RevPAR Raw Data'!AB$1,FALSE))/100</f>
        <v>0.12297236578382399</v>
      </c>
      <c r="BM35" s="130">
        <f>(VLOOKUP($A35,'RevPAR Raw Data'!$B$6:$BE$43,'RevPAR Raw Data'!AC$1,FALSE))/100</f>
        <v>3.2774028116820099E-2</v>
      </c>
      <c r="BN35" s="131">
        <f>(VLOOKUP($A35,'RevPAR Raw Data'!$B$6:$BE$43,'RevPAR Raw Data'!AE$1,FALSE))/100</f>
        <v>-0.128356884803904</v>
      </c>
    </row>
    <row r="36" spans="1:66" x14ac:dyDescent="0.45">
      <c r="A36" s="59" t="s">
        <v>48</v>
      </c>
      <c r="B36" s="118">
        <f>(VLOOKUP($A36,'Occupancy Raw Data'!$B$8:$BE$45,'Occupancy Raw Data'!G$3,FALSE))/100</f>
        <v>0.33047707271885102</v>
      </c>
      <c r="C36" s="115">
        <f>(VLOOKUP($A36,'Occupancy Raw Data'!$B$8:$BE$45,'Occupancy Raw Data'!H$3,FALSE))/100</f>
        <v>0.30060213061602498</v>
      </c>
      <c r="D36" s="115">
        <f>(VLOOKUP($A36,'Occupancy Raw Data'!$B$8:$BE$45,'Occupancy Raw Data'!I$3,FALSE))/100</f>
        <v>0.29712830013895297</v>
      </c>
      <c r="E36" s="115">
        <f>(VLOOKUP($A36,'Occupancy Raw Data'!$B$8:$BE$45,'Occupancy Raw Data'!J$3,FALSE))/100</f>
        <v>0.31912922649374698</v>
      </c>
      <c r="F36" s="115">
        <f>(VLOOKUP($A36,'Occupancy Raw Data'!$B$8:$BE$45,'Occupancy Raw Data'!K$3,FALSE))/100</f>
        <v>0.41824918943955502</v>
      </c>
      <c r="G36" s="116">
        <f>(VLOOKUP($A36,'Occupancy Raw Data'!$B$8:$BE$45,'Occupancy Raw Data'!L$3,FALSE))/100</f>
        <v>0.33311718388142603</v>
      </c>
      <c r="H36" s="119">
        <f>(VLOOKUP($A36,'Occupancy Raw Data'!$B$8:$BE$45,'Occupancy Raw Data'!N$3,FALSE))/100</f>
        <v>0.52640111162575198</v>
      </c>
      <c r="I36" s="119">
        <f>(VLOOKUP($A36,'Occupancy Raw Data'!$B$8:$BE$45,'Occupancy Raw Data'!O$3,FALSE))/100</f>
        <v>0.50694766095414501</v>
      </c>
      <c r="J36" s="116">
        <f>(VLOOKUP($A36,'Occupancy Raw Data'!$B$8:$BE$45,'Occupancy Raw Data'!P$3,FALSE))/100</f>
        <v>0.51667438628994899</v>
      </c>
      <c r="K36" s="117">
        <f>(VLOOKUP($A36,'Occupancy Raw Data'!$B$8:$BE$45,'Occupancy Raw Data'!R$3,FALSE))/100</f>
        <v>0.38556209885529003</v>
      </c>
      <c r="M36" s="129">
        <f>(VLOOKUP($A36,'Occupancy Raw Data'!$B$8:$BE$45,'Occupancy Raw Data'!T$3,FALSE))/100</f>
        <v>3.4643673430341304E-2</v>
      </c>
      <c r="N36" s="119">
        <f>(VLOOKUP($A36,'Occupancy Raw Data'!$B$8:$BE$45,'Occupancy Raw Data'!U$3,FALSE))/100</f>
        <v>-7.3345004816435008E-2</v>
      </c>
      <c r="O36" s="119">
        <f>(VLOOKUP($A36,'Occupancy Raw Data'!$B$8:$BE$45,'Occupancy Raw Data'!V$3,FALSE))/100</f>
        <v>-0.29932923515078402</v>
      </c>
      <c r="P36" s="119">
        <f>(VLOOKUP($A36,'Occupancy Raw Data'!$B$8:$BE$45,'Occupancy Raw Data'!W$3,FALSE))/100</f>
        <v>-0.42603049063395199</v>
      </c>
      <c r="Q36" s="119">
        <f>(VLOOKUP($A36,'Occupancy Raw Data'!$B$8:$BE$45,'Occupancy Raw Data'!X$3,FALSE))/100</f>
        <v>-0.15060140515745199</v>
      </c>
      <c r="R36" s="130">
        <f>(VLOOKUP($A36,'Occupancy Raw Data'!$B$8:$BE$45,'Occupancy Raw Data'!Y$3,FALSE))/100</f>
        <v>-0.21296489522520001</v>
      </c>
      <c r="S36" s="119">
        <f>(VLOOKUP($A36,'Occupancy Raw Data'!$B$8:$BE$45,'Occupancy Raw Data'!AA$3,FALSE))/100</f>
        <v>0.16199805363589401</v>
      </c>
      <c r="T36" s="119">
        <f>(VLOOKUP($A36,'Occupancy Raw Data'!$B$8:$BE$45,'Occupancy Raw Data'!AB$3,FALSE))/100</f>
        <v>0.104019350522361</v>
      </c>
      <c r="U36" s="130">
        <f>(VLOOKUP($A36,'Occupancy Raw Data'!$B$8:$BE$45,'Occupancy Raw Data'!AC$3,FALSE))/100</f>
        <v>0.13281262425902399</v>
      </c>
      <c r="V36" s="131">
        <f>(VLOOKUP($A36,'Occupancy Raw Data'!$B$8:$BE$45,'Occupancy Raw Data'!AE$3,FALSE))/100</f>
        <v>-0.10881438708405</v>
      </c>
      <c r="X36" s="49">
        <f>VLOOKUP($A36,'ADR Raw Data'!$B$6:$BE$43,'ADR Raw Data'!G$1,FALSE)</f>
        <v>132.46911702873101</v>
      </c>
      <c r="Y36" s="50">
        <f>VLOOKUP($A36,'ADR Raw Data'!$B$6:$BE$43,'ADR Raw Data'!H$1,FALSE)</f>
        <v>136.95630970724099</v>
      </c>
      <c r="Z36" s="50">
        <f>VLOOKUP($A36,'ADR Raw Data'!$B$6:$BE$43,'ADR Raw Data'!I$1,FALSE)</f>
        <v>133.926344505066</v>
      </c>
      <c r="AA36" s="50">
        <f>VLOOKUP($A36,'ADR Raw Data'!$B$6:$BE$43,'ADR Raw Data'!J$1,FALSE)</f>
        <v>131.006066763425</v>
      </c>
      <c r="AB36" s="50">
        <f>VLOOKUP($A36,'ADR Raw Data'!$B$6:$BE$43,'ADR Raw Data'!K$1,FALSE)</f>
        <v>130.07308970099601</v>
      </c>
      <c r="AC36" s="51">
        <f>VLOOKUP($A36,'ADR Raw Data'!$B$6:$BE$43,'ADR Raw Data'!L$1,FALSE)</f>
        <v>132.656921579532</v>
      </c>
      <c r="AD36" s="50">
        <f>VLOOKUP($A36,'ADR Raw Data'!$B$6:$BE$43,'ADR Raw Data'!N$1,FALSE)</f>
        <v>154.97980642322901</v>
      </c>
      <c r="AE36" s="50">
        <f>VLOOKUP($A36,'ADR Raw Data'!$B$6:$BE$43,'ADR Raw Data'!O$1,FALSE)</f>
        <v>158.01548195523</v>
      </c>
      <c r="AF36" s="51">
        <f>VLOOKUP($A36,'ADR Raw Data'!$B$6:$BE$43,'ADR Raw Data'!P$1,FALSE)</f>
        <v>156.46906992379999</v>
      </c>
      <c r="AG36" s="52">
        <f>VLOOKUP($A36,'ADR Raw Data'!$B$6:$BE$43,'ADR Raw Data'!R$1,FALSE)</f>
        <v>141.773946284537</v>
      </c>
      <c r="AI36" s="129">
        <f>(VLOOKUP($A36,'ADR Raw Data'!$B$6:$BE$43,'ADR Raw Data'!T$1,FALSE))/100</f>
        <v>3.3720445516662895E-2</v>
      </c>
      <c r="AJ36" s="119">
        <f>(VLOOKUP($A36,'ADR Raw Data'!$B$6:$BE$43,'ADR Raw Data'!U$1,FALSE))/100</f>
        <v>9.7198273671796814E-2</v>
      </c>
      <c r="AK36" s="119">
        <f>(VLOOKUP($A36,'ADR Raw Data'!$B$6:$BE$43,'ADR Raw Data'!V$1,FALSE))/100</f>
        <v>5.9703188423212303E-2</v>
      </c>
      <c r="AL36" s="119">
        <f>(VLOOKUP($A36,'ADR Raw Data'!$B$6:$BE$43,'ADR Raw Data'!W$1,FALSE))/100</f>
        <v>-3.29856961968997E-2</v>
      </c>
      <c r="AM36" s="119">
        <f>(VLOOKUP($A36,'ADR Raw Data'!$B$6:$BE$43,'ADR Raw Data'!X$1,FALSE))/100</f>
        <v>-4.9956322091448506E-2</v>
      </c>
      <c r="AN36" s="130">
        <f>(VLOOKUP($A36,'ADR Raw Data'!$B$6:$BE$43,'ADR Raw Data'!Y$1,FALSE))/100</f>
        <v>1.07299546268705E-2</v>
      </c>
      <c r="AO36" s="119">
        <f>(VLOOKUP($A36,'ADR Raw Data'!$B$6:$BE$43,'ADR Raw Data'!AA$1,FALSE))/100</f>
        <v>3.7708965553669802E-2</v>
      </c>
      <c r="AP36" s="119">
        <f>(VLOOKUP($A36,'ADR Raw Data'!$B$6:$BE$43,'ADR Raw Data'!AB$1,FALSE))/100</f>
        <v>-1.6782367166972501E-2</v>
      </c>
      <c r="AQ36" s="130">
        <f>(VLOOKUP($A36,'ADR Raw Data'!$B$6:$BE$43,'ADR Raw Data'!AC$1,FALSE))/100</f>
        <v>9.0302066769460607E-3</v>
      </c>
      <c r="AR36" s="131">
        <f>(VLOOKUP($A36,'ADR Raw Data'!$B$6:$BE$43,'ADR Raw Data'!AE$1,FALSE))/100</f>
        <v>2.4204947288032897E-2</v>
      </c>
      <c r="AS36" s="40"/>
      <c r="AT36" s="49">
        <f>VLOOKUP($A36,'RevPAR Raw Data'!$B$6:$BE$43,'RevPAR Raw Data'!G$1,FALSE)</f>
        <v>43.778006021306098</v>
      </c>
      <c r="AU36" s="50">
        <f>VLOOKUP($A36,'RevPAR Raw Data'!$B$6:$BE$43,'RevPAR Raw Data'!H$1,FALSE)</f>
        <v>41.169358499305197</v>
      </c>
      <c r="AV36" s="50">
        <f>VLOOKUP($A36,'RevPAR Raw Data'!$B$6:$BE$43,'RevPAR Raw Data'!I$1,FALSE)</f>
        <v>39.793307086614099</v>
      </c>
      <c r="AW36" s="50">
        <f>VLOOKUP($A36,'RevPAR Raw Data'!$B$6:$BE$43,'RevPAR Raw Data'!J$1,FALSE)</f>
        <v>41.807864752199997</v>
      </c>
      <c r="AX36" s="50">
        <f>VLOOKUP($A36,'RevPAR Raw Data'!$B$6:$BE$43,'RevPAR Raw Data'!K$1,FALSE)</f>
        <v>54.4029643353404</v>
      </c>
      <c r="AY36" s="51">
        <f>VLOOKUP($A36,'RevPAR Raw Data'!$B$6:$BE$43,'RevPAR Raw Data'!L$1,FALSE)</f>
        <v>44.190300138953198</v>
      </c>
      <c r="AZ36" s="50">
        <f>VLOOKUP($A36,'RevPAR Raw Data'!$B$6:$BE$43,'RevPAR Raw Data'!N$1,FALSE)</f>
        <v>81.581542380731804</v>
      </c>
      <c r="BA36" s="50">
        <f>VLOOKUP($A36,'RevPAR Raw Data'!$B$6:$BE$43,'RevPAR Raw Data'!O$1,FALSE)</f>
        <v>80.105578971746098</v>
      </c>
      <c r="BB36" s="51">
        <f>VLOOKUP($A36,'RevPAR Raw Data'!$B$6:$BE$43,'RevPAR Raw Data'!P$1,FALSE)</f>
        <v>80.843560676238894</v>
      </c>
      <c r="BC36" s="52">
        <f>VLOOKUP($A36,'RevPAR Raw Data'!$B$6:$BE$43,'RevPAR Raw Data'!R$1,FALSE)</f>
        <v>54.6626602924634</v>
      </c>
      <c r="BE36" s="129">
        <f>(VLOOKUP($A36,'RevPAR Raw Data'!$B$6:$BE$43,'RevPAR Raw Data'!T$1,FALSE))/100</f>
        <v>6.9532319049409208E-2</v>
      </c>
      <c r="BF36" s="119">
        <f>(VLOOKUP($A36,'RevPAR Raw Data'!$B$6:$BE$43,'RevPAR Raw Data'!U$1,FALSE))/100</f>
        <v>1.67242610047546E-2</v>
      </c>
      <c r="BG36" s="119">
        <f>(VLOOKUP($A36,'RevPAR Raw Data'!$B$6:$BE$43,'RevPAR Raw Data'!V$1,FALSE))/100</f>
        <v>-0.257496956454355</v>
      </c>
      <c r="BH36" s="119">
        <f>(VLOOKUP($A36,'RevPAR Raw Data'!$B$6:$BE$43,'RevPAR Raw Data'!W$1,FALSE))/100</f>
        <v>-0.444963274496184</v>
      </c>
      <c r="BI36" s="119">
        <f>(VLOOKUP($A36,'RevPAR Raw Data'!$B$6:$BE$43,'RevPAR Raw Data'!X$1,FALSE))/100</f>
        <v>-0.19303423494543001</v>
      </c>
      <c r="BJ36" s="130">
        <f>(VLOOKUP($A36,'RevPAR Raw Data'!$B$6:$BE$43,'RevPAR Raw Data'!Y$1,FALSE))/100</f>
        <v>-0.20452004426121198</v>
      </c>
      <c r="BK36" s="119">
        <f>(VLOOKUP($A36,'RevPAR Raw Data'!$B$6:$BE$43,'RevPAR Raw Data'!AA$1,FALSE))/100</f>
        <v>0.20581579821388099</v>
      </c>
      <c r="BL36" s="119">
        <f>(VLOOKUP($A36,'RevPAR Raw Data'!$B$6:$BE$43,'RevPAR Raw Data'!AB$1,FALSE))/100</f>
        <v>8.5491292422452195E-2</v>
      </c>
      <c r="BM36" s="130">
        <f>(VLOOKUP($A36,'RevPAR Raw Data'!$B$6:$BE$43,'RevPAR Raw Data'!AC$1,FALSE))/100</f>
        <v>0.143042156382337</v>
      </c>
      <c r="BN36" s="131">
        <f>(VLOOKUP($A36,'RevPAR Raw Data'!$B$6:$BE$43,'RevPAR Raw Data'!AE$1,FALSE))/100</f>
        <v>-8.7243286299566403E-2</v>
      </c>
    </row>
    <row r="37" spans="1:66" x14ac:dyDescent="0.4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18">
        <f>(VLOOKUP($A38,'Occupancy Raw Data'!$B$8:$BE$45,'Occupancy Raw Data'!G$3,FALSE))/100</f>
        <v>0.426070869503344</v>
      </c>
      <c r="C38" s="115">
        <f>(VLOOKUP($A38,'Occupancy Raw Data'!$B$8:$BE$45,'Occupancy Raw Data'!H$3,FALSE))/100</f>
        <v>0.34694748825957</v>
      </c>
      <c r="D38" s="115">
        <f>(VLOOKUP($A38,'Occupancy Raw Data'!$B$8:$BE$45,'Occupancy Raw Data'!I$3,FALSE))/100</f>
        <v>0.31962430624733096</v>
      </c>
      <c r="E38" s="115">
        <f>(VLOOKUP($A38,'Occupancy Raw Data'!$B$8:$BE$45,'Occupancy Raw Data'!J$3,FALSE))/100</f>
        <v>0.359612921588159</v>
      </c>
      <c r="F38" s="115">
        <f>(VLOOKUP($A38,'Occupancy Raw Data'!$B$8:$BE$45,'Occupancy Raw Data'!K$3,FALSE))/100</f>
        <v>0.52952895972676794</v>
      </c>
      <c r="G38" s="116">
        <f>(VLOOKUP($A38,'Occupancy Raw Data'!$B$8:$BE$45,'Occupancy Raw Data'!L$3,FALSE))/100</f>
        <v>0.39635690906503401</v>
      </c>
      <c r="H38" s="119">
        <f>(VLOOKUP($A38,'Occupancy Raw Data'!$B$8:$BE$45,'Occupancy Raw Data'!N$3,FALSE))/100</f>
        <v>0.62416393909207302</v>
      </c>
      <c r="I38" s="119">
        <f>(VLOOKUP($A38,'Occupancy Raw Data'!$B$8:$BE$45,'Occupancy Raw Data'!O$3,FALSE))/100</f>
        <v>0.58929842037853897</v>
      </c>
      <c r="J38" s="116">
        <f>(VLOOKUP($A38,'Occupancy Raw Data'!$B$8:$BE$45,'Occupancy Raw Data'!P$3,FALSE))/100</f>
        <v>0.60673117973530599</v>
      </c>
      <c r="K38" s="117">
        <f>(VLOOKUP($A38,'Occupancy Raw Data'!$B$8:$BE$45,'Occupancy Raw Data'!R$3,FALSE))/100</f>
        <v>0.45646384354225505</v>
      </c>
      <c r="M38" s="129">
        <f>(VLOOKUP($A38,'Occupancy Raw Data'!$B$8:$BE$45,'Occupancy Raw Data'!T$3,FALSE))/100</f>
        <v>0.43857561845323301</v>
      </c>
      <c r="N38" s="119">
        <f>(VLOOKUP($A38,'Occupancy Raw Data'!$B$8:$BE$45,'Occupancy Raw Data'!U$3,FALSE))/100</f>
        <v>0.112937591915863</v>
      </c>
      <c r="O38" s="119">
        <f>(VLOOKUP($A38,'Occupancy Raw Data'!$B$8:$BE$45,'Occupancy Raw Data'!V$3,FALSE))/100</f>
        <v>-0.33245028794287895</v>
      </c>
      <c r="P38" s="119">
        <f>(VLOOKUP($A38,'Occupancy Raw Data'!$B$8:$BE$45,'Occupancy Raw Data'!W$3,FALSE))/100</f>
        <v>-0.34345094207476895</v>
      </c>
      <c r="Q38" s="119">
        <f>(VLOOKUP($A38,'Occupancy Raw Data'!$B$8:$BE$45,'Occupancy Raw Data'!X$3,FALSE))/100</f>
        <v>-3.6622879634094302E-2</v>
      </c>
      <c r="R38" s="130">
        <f>(VLOOKUP($A38,'Occupancy Raw Data'!$B$8:$BE$45,'Occupancy Raw Data'!Y$3,FALSE))/100</f>
        <v>-9.2634821313721499E-2</v>
      </c>
      <c r="S38" s="119">
        <f>(VLOOKUP($A38,'Occupancy Raw Data'!$B$8:$BE$45,'Occupancy Raw Data'!AA$3,FALSE))/100</f>
        <v>0.21764312698528801</v>
      </c>
      <c r="T38" s="119">
        <f>(VLOOKUP($A38,'Occupancy Raw Data'!$B$8:$BE$45,'Occupancy Raw Data'!AB$3,FALSE))/100</f>
        <v>0.26888194825203598</v>
      </c>
      <c r="U38" s="130">
        <f>(VLOOKUP($A38,'Occupancy Raw Data'!$B$8:$BE$45,'Occupancy Raw Data'!AC$3,FALSE))/100</f>
        <v>0.241999253070665</v>
      </c>
      <c r="V38" s="131">
        <f>(VLOOKUP($A38,'Occupancy Raw Data'!$B$8:$BE$45,'Occupancy Raw Data'!AE$3,FALSE))/100</f>
        <v>1.0791822731647501E-2</v>
      </c>
      <c r="X38" s="49">
        <f>VLOOKUP($A38,'ADR Raw Data'!$B$6:$BE$43,'ADR Raw Data'!G$1,FALSE)</f>
        <v>96.126225784903099</v>
      </c>
      <c r="Y38" s="50">
        <f>VLOOKUP($A38,'ADR Raw Data'!$B$6:$BE$43,'ADR Raw Data'!H$1,FALSE)</f>
        <v>93.611792452830102</v>
      </c>
      <c r="Z38" s="50">
        <f>VLOOKUP($A38,'ADR Raw Data'!$B$6:$BE$43,'ADR Raw Data'!I$1,FALSE)</f>
        <v>96.307515583259104</v>
      </c>
      <c r="AA38" s="50">
        <f>VLOOKUP($A38,'ADR Raw Data'!$B$6:$BE$43,'ADR Raw Data'!J$1,FALSE)</f>
        <v>95.960581717451504</v>
      </c>
      <c r="AB38" s="50">
        <f>VLOOKUP($A38,'ADR Raw Data'!$B$6:$BE$43,'ADR Raw Data'!K$1,FALSE)</f>
        <v>99.122456328943798</v>
      </c>
      <c r="AC38" s="51">
        <f>VLOOKUP($A38,'ADR Raw Data'!$B$6:$BE$43,'ADR Raw Data'!L$1,FALSE)</f>
        <v>96.485796352147005</v>
      </c>
      <c r="AD38" s="50">
        <f>VLOOKUP($A38,'ADR Raw Data'!$B$6:$BE$43,'ADR Raw Data'!N$1,FALSE)</f>
        <v>113.899295485636</v>
      </c>
      <c r="AE38" s="50">
        <f>VLOOKUP($A38,'ADR Raw Data'!$B$6:$BE$43,'ADR Raw Data'!O$1,FALSE)</f>
        <v>110.55369475971899</v>
      </c>
      <c r="AF38" s="51">
        <f>VLOOKUP($A38,'ADR Raw Data'!$B$6:$BE$43,'ADR Raw Data'!P$1,FALSE)</f>
        <v>112.274558461358</v>
      </c>
      <c r="AG38" s="52">
        <f>VLOOKUP($A38,'ADR Raw Data'!$B$6:$BE$43,'ADR Raw Data'!R$1,FALSE)</f>
        <v>102.48191154856799</v>
      </c>
      <c r="AH38" s="61"/>
      <c r="AI38" s="129">
        <f>(VLOOKUP($A38,'ADR Raw Data'!$B$6:$BE$43,'ADR Raw Data'!T$1,FALSE))/100</f>
        <v>0.102239456701056</v>
      </c>
      <c r="AJ38" s="119">
        <f>(VLOOKUP($A38,'ADR Raw Data'!$B$6:$BE$43,'ADR Raw Data'!U$1,FALSE))/100</f>
        <v>8.3384675304781303E-2</v>
      </c>
      <c r="AK38" s="119">
        <f>(VLOOKUP($A38,'ADR Raw Data'!$B$6:$BE$43,'ADR Raw Data'!V$1,FALSE))/100</f>
        <v>6.1936731173948101E-2</v>
      </c>
      <c r="AL38" s="119">
        <f>(VLOOKUP($A38,'ADR Raw Data'!$B$6:$BE$43,'ADR Raw Data'!W$1,FALSE))/100</f>
        <v>1.8486141040154599E-2</v>
      </c>
      <c r="AM38" s="119">
        <f>(VLOOKUP($A38,'ADR Raw Data'!$B$6:$BE$43,'ADR Raw Data'!X$1,FALSE))/100</f>
        <v>4.8036777196470995E-2</v>
      </c>
      <c r="AN38" s="130">
        <f>(VLOOKUP($A38,'ADR Raw Data'!$B$6:$BE$43,'ADR Raw Data'!Y$1,FALSE))/100</f>
        <v>5.4828944732137196E-2</v>
      </c>
      <c r="AO38" s="119">
        <f>(VLOOKUP($A38,'ADR Raw Data'!$B$6:$BE$43,'ADR Raw Data'!AA$1,FALSE))/100</f>
        <v>0.154756550553348</v>
      </c>
      <c r="AP38" s="119">
        <f>(VLOOKUP($A38,'ADR Raw Data'!$B$6:$BE$43,'ADR Raw Data'!AB$1,FALSE))/100</f>
        <v>0.129151826345241</v>
      </c>
      <c r="AQ38" s="130">
        <f>(VLOOKUP($A38,'ADR Raw Data'!$B$6:$BE$43,'ADR Raw Data'!AC$1,FALSE))/100</f>
        <v>0.14228244455382499</v>
      </c>
      <c r="AR38" s="131">
        <f>(VLOOKUP($A38,'ADR Raw Data'!$B$6:$BE$43,'ADR Raw Data'!AE$1,FALSE))/100</f>
        <v>9.5147654189386602E-2</v>
      </c>
      <c r="AS38" s="40"/>
      <c r="AT38" s="49">
        <f>VLOOKUP($A38,'RevPAR Raw Data'!$B$6:$BE$43,'RevPAR Raw Data'!G$1,FALSE)</f>
        <v>40.956584602248398</v>
      </c>
      <c r="AU38" s="50">
        <f>VLOOKUP($A38,'RevPAR Raw Data'!$B$6:$BE$43,'RevPAR Raw Data'!H$1,FALSE)</f>
        <v>32.478376262985599</v>
      </c>
      <c r="AV38" s="50">
        <f>VLOOKUP($A38,'RevPAR Raw Data'!$B$6:$BE$43,'RevPAR Raw Data'!I$1,FALSE)</f>
        <v>30.7822228547032</v>
      </c>
      <c r="AW38" s="50">
        <f>VLOOKUP($A38,'RevPAR Raw Data'!$B$6:$BE$43,'RevPAR Raw Data'!J$1,FALSE)</f>
        <v>34.508665148712097</v>
      </c>
      <c r="AX38" s="50">
        <f>VLOOKUP($A38,'RevPAR Raw Data'!$B$6:$BE$43,'RevPAR Raw Data'!K$1,FALSE)</f>
        <v>52.488211185427602</v>
      </c>
      <c r="AY38" s="51">
        <f>VLOOKUP($A38,'RevPAR Raw Data'!$B$6:$BE$43,'RevPAR Raw Data'!L$1,FALSE)</f>
        <v>38.242812010815399</v>
      </c>
      <c r="AZ38" s="50">
        <f>VLOOKUP($A38,'RevPAR Raw Data'!$B$6:$BE$43,'RevPAR Raw Data'!N$1,FALSE)</f>
        <v>71.0918329301266</v>
      </c>
      <c r="BA38" s="50">
        <f>VLOOKUP($A38,'RevPAR Raw Data'!$B$6:$BE$43,'RevPAR Raw Data'!O$1,FALSE)</f>
        <v>65.149117688914103</v>
      </c>
      <c r="BB38" s="51">
        <f>VLOOKUP($A38,'RevPAR Raw Data'!$B$6:$BE$43,'RevPAR Raw Data'!P$1,FALSE)</f>
        <v>68.120475309520401</v>
      </c>
      <c r="BC38" s="52">
        <f>VLOOKUP($A38,'RevPAR Raw Data'!$B$6:$BE$43,'RevPAR Raw Data'!R$1,FALSE)</f>
        <v>46.779287239016803</v>
      </c>
      <c r="BE38" s="129">
        <f>(VLOOKUP($A38,'RevPAR Raw Data'!$B$6:$BE$43,'RevPAR Raw Data'!T$1,FALSE))/100</f>
        <v>0.58565480810727699</v>
      </c>
      <c r="BF38" s="119">
        <f>(VLOOKUP($A38,'RevPAR Raw Data'!$B$6:$BE$43,'RevPAR Raw Data'!U$1,FALSE))/100</f>
        <v>0.20573953165225198</v>
      </c>
      <c r="BG38" s="119">
        <f>(VLOOKUP($A38,'RevPAR Raw Data'!$B$6:$BE$43,'RevPAR Raw Data'!V$1,FALSE))/100</f>
        <v>-0.29110444088194998</v>
      </c>
      <c r="BH38" s="119">
        <f>(VLOOKUP($A38,'RevPAR Raw Data'!$B$6:$BE$43,'RevPAR Raw Data'!W$1,FALSE))/100</f>
        <v>-0.33131388359018205</v>
      </c>
      <c r="BI38" s="119">
        <f>(VLOOKUP($A38,'RevPAR Raw Data'!$B$6:$BE$43,'RevPAR Raw Data'!X$1,FALSE))/100</f>
        <v>9.6546524531004804E-3</v>
      </c>
      <c r="BJ38" s="130">
        <f>(VLOOKUP($A38,'RevPAR Raw Data'!$B$6:$BE$43,'RevPAR Raw Data'!Y$1,FALSE))/100</f>
        <v>-4.2884946079665698E-2</v>
      </c>
      <c r="BK38" s="119">
        <f>(VLOOKUP($A38,'RevPAR Raw Data'!$B$6:$BE$43,'RevPAR Raw Data'!AA$1,FALSE))/100</f>
        <v>0.40608137712252401</v>
      </c>
      <c r="BL38" s="119">
        <f>(VLOOKUP($A38,'RevPAR Raw Data'!$B$6:$BE$43,'RevPAR Raw Data'!AB$1,FALSE))/100</f>
        <v>0.43276036928529499</v>
      </c>
      <c r="BM38" s="130">
        <f>(VLOOKUP($A38,'RevPAR Raw Data'!$B$6:$BE$43,'RevPAR Raw Data'!AC$1,FALSE))/100</f>
        <v>0.41871394293158404</v>
      </c>
      <c r="BN38" s="131">
        <f>(VLOOKUP($A38,'RevPAR Raw Data'!$B$6:$BE$43,'RevPAR Raw Data'!AE$1,FALSE))/100</f>
        <v>0.106966293538378</v>
      </c>
    </row>
    <row r="39" spans="1:66" x14ac:dyDescent="0.4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18">
        <f>(VLOOKUP($A40,'Occupancy Raw Data'!$B$8:$BE$45,'Occupancy Raw Data'!G$3,FALSE))/100</f>
        <v>0.37987153892891201</v>
      </c>
      <c r="C40" s="115">
        <f>(VLOOKUP($A40,'Occupancy Raw Data'!$B$8:$BE$45,'Occupancy Raw Data'!H$3,FALSE))/100</f>
        <v>0.34142001562364299</v>
      </c>
      <c r="D40" s="115">
        <f>(VLOOKUP($A40,'Occupancy Raw Data'!$B$8:$BE$45,'Occupancy Raw Data'!I$3,FALSE))/100</f>
        <v>0.34823366027254499</v>
      </c>
      <c r="E40" s="115">
        <f>(VLOOKUP($A40,'Occupancy Raw Data'!$B$8:$BE$45,'Occupancy Raw Data'!J$3,FALSE))/100</f>
        <v>0.36811040708271797</v>
      </c>
      <c r="F40" s="115">
        <f>(VLOOKUP($A40,'Occupancy Raw Data'!$B$8:$BE$45,'Occupancy Raw Data'!K$3,FALSE))/100</f>
        <v>0.43928478430691698</v>
      </c>
      <c r="G40" s="116">
        <f>(VLOOKUP($A40,'Occupancy Raw Data'!$B$8:$BE$45,'Occupancy Raw Data'!L$3,FALSE))/100</f>
        <v>0.37538408124294698</v>
      </c>
      <c r="H40" s="119">
        <f>(VLOOKUP($A40,'Occupancy Raw Data'!$B$8:$BE$45,'Occupancy Raw Data'!N$3,FALSE))/100</f>
        <v>0.50247374359864505</v>
      </c>
      <c r="I40" s="119">
        <f>(VLOOKUP($A40,'Occupancy Raw Data'!$B$8:$BE$45,'Occupancy Raw Data'!O$3,FALSE))/100</f>
        <v>0.50386251193472698</v>
      </c>
      <c r="J40" s="116">
        <f>(VLOOKUP($A40,'Occupancy Raw Data'!$B$8:$BE$45,'Occupancy Raw Data'!P$3,FALSE))/100</f>
        <v>0.50316812776668596</v>
      </c>
      <c r="K40" s="117">
        <f>(VLOOKUP($A40,'Occupancy Raw Data'!$B$8:$BE$45,'Occupancy Raw Data'!R$3,FALSE))/100</f>
        <v>0.411893808821158</v>
      </c>
      <c r="M40" s="129">
        <f>(VLOOKUP($A40,'Occupancy Raw Data'!$B$8:$BE$45,'Occupancy Raw Data'!T$3,FALSE))/100</f>
        <v>-4.28280558233716E-3</v>
      </c>
      <c r="N40" s="119">
        <f>(VLOOKUP($A40,'Occupancy Raw Data'!$B$8:$BE$45,'Occupancy Raw Data'!U$3,FALSE))/100</f>
        <v>-9.0165066457394291E-2</v>
      </c>
      <c r="O40" s="119">
        <f>(VLOOKUP($A40,'Occupancy Raw Data'!$B$8:$BE$45,'Occupancy Raw Data'!V$3,FALSE))/100</f>
        <v>-0.170665655782507</v>
      </c>
      <c r="P40" s="119">
        <f>(VLOOKUP($A40,'Occupancy Raw Data'!$B$8:$BE$45,'Occupancy Raw Data'!W$3,FALSE))/100</f>
        <v>-0.18589857225765002</v>
      </c>
      <c r="Q40" s="119">
        <f>(VLOOKUP($A40,'Occupancy Raw Data'!$B$8:$BE$45,'Occupancy Raw Data'!X$3,FALSE))/100</f>
        <v>-6.4004329423306694E-2</v>
      </c>
      <c r="R40" s="130">
        <f>(VLOOKUP($A40,'Occupancy Raw Data'!$B$8:$BE$45,'Occupancy Raw Data'!Y$3,FALSE))/100</f>
        <v>-0.10543903394481101</v>
      </c>
      <c r="S40" s="119">
        <f>(VLOOKUP($A40,'Occupancy Raw Data'!$B$8:$BE$45,'Occupancy Raw Data'!AA$3,FALSE))/100</f>
        <v>5.4008062869467598E-2</v>
      </c>
      <c r="T40" s="119">
        <f>(VLOOKUP($A40,'Occupancy Raw Data'!$B$8:$BE$45,'Occupancy Raw Data'!AB$3,FALSE))/100</f>
        <v>0.10009006428799699</v>
      </c>
      <c r="U40" s="130">
        <f>(VLOOKUP($A40,'Occupancy Raw Data'!$B$8:$BE$45,'Occupancy Raw Data'!AC$3,FALSE))/100</f>
        <v>7.65879376041851E-2</v>
      </c>
      <c r="V40" s="131">
        <f>(VLOOKUP($A40,'Occupancy Raw Data'!$B$8:$BE$45,'Occupancy Raw Data'!AE$3,FALSE))/100</f>
        <v>-4.9337818993891495E-2</v>
      </c>
      <c r="X40" s="49">
        <f>VLOOKUP($A40,'ADR Raw Data'!$B$6:$BE$43,'ADR Raw Data'!G$1,FALSE)</f>
        <v>87.033561099051695</v>
      </c>
      <c r="Y40" s="50">
        <f>VLOOKUP($A40,'ADR Raw Data'!$B$6:$BE$43,'ADR Raw Data'!H$1,FALSE)</f>
        <v>84.424731714757797</v>
      </c>
      <c r="Z40" s="50">
        <f>VLOOKUP($A40,'ADR Raw Data'!$B$6:$BE$43,'ADR Raw Data'!I$1,FALSE)</f>
        <v>86.184749177467495</v>
      </c>
      <c r="AA40" s="50">
        <f>VLOOKUP($A40,'ADR Raw Data'!$B$6:$BE$43,'ADR Raw Data'!J$1,FALSE)</f>
        <v>86.632080122612507</v>
      </c>
      <c r="AB40" s="50">
        <f>VLOOKUP($A40,'ADR Raw Data'!$B$6:$BE$43,'ADR Raw Data'!K$1,FALSE)</f>
        <v>89.558746650859504</v>
      </c>
      <c r="AC40" s="51">
        <f>VLOOKUP($A40,'ADR Raw Data'!$B$6:$BE$43,'ADR Raw Data'!L$1,FALSE)</f>
        <v>86.913787673418398</v>
      </c>
      <c r="AD40" s="50">
        <f>VLOOKUP($A40,'ADR Raw Data'!$B$6:$BE$43,'ADR Raw Data'!N$1,FALSE)</f>
        <v>96.090179279668305</v>
      </c>
      <c r="AE40" s="50">
        <f>VLOOKUP($A40,'ADR Raw Data'!$B$6:$BE$43,'ADR Raw Data'!O$1,FALSE)</f>
        <v>96.702979440137796</v>
      </c>
      <c r="AF40" s="51">
        <f>VLOOKUP($A40,'ADR Raw Data'!$B$6:$BE$43,'ADR Raw Data'!P$1,FALSE)</f>
        <v>96.397002199413393</v>
      </c>
      <c r="AG40" s="52">
        <f>VLOOKUP($A40,'ADR Raw Data'!$B$6:$BE$43,'ADR Raw Data'!R$1,FALSE)</f>
        <v>90.223691617496499</v>
      </c>
      <c r="AI40" s="129">
        <f>(VLOOKUP($A40,'ADR Raw Data'!$B$6:$BE$43,'ADR Raw Data'!T$1,FALSE))/100</f>
        <v>-3.6782442664846898E-2</v>
      </c>
      <c r="AJ40" s="119">
        <f>(VLOOKUP($A40,'ADR Raw Data'!$B$6:$BE$43,'ADR Raw Data'!U$1,FALSE))/100</f>
        <v>-7.3521806134498296E-2</v>
      </c>
      <c r="AK40" s="119">
        <f>(VLOOKUP($A40,'ADR Raw Data'!$B$6:$BE$43,'ADR Raw Data'!V$1,FALSE))/100</f>
        <v>-4.2349290595322796E-2</v>
      </c>
      <c r="AL40" s="119">
        <f>(VLOOKUP($A40,'ADR Raw Data'!$B$6:$BE$43,'ADR Raw Data'!W$1,FALSE))/100</f>
        <v>-4.8884781689496899E-2</v>
      </c>
      <c r="AM40" s="119">
        <f>(VLOOKUP($A40,'ADR Raw Data'!$B$6:$BE$43,'ADR Raw Data'!X$1,FALSE))/100</f>
        <v>-2.4418076454585099E-2</v>
      </c>
      <c r="AN40" s="130">
        <f>(VLOOKUP($A40,'ADR Raw Data'!$B$6:$BE$43,'ADR Raw Data'!Y$1,FALSE))/100</f>
        <v>-4.3870672631261903E-2</v>
      </c>
      <c r="AO40" s="119">
        <f>(VLOOKUP($A40,'ADR Raw Data'!$B$6:$BE$43,'ADR Raw Data'!AA$1,FALSE))/100</f>
        <v>1.1292049579861799E-3</v>
      </c>
      <c r="AP40" s="119">
        <f>(VLOOKUP($A40,'ADR Raw Data'!$B$6:$BE$43,'ADR Raw Data'!AB$1,FALSE))/100</f>
        <v>-9.765957545643791E-4</v>
      </c>
      <c r="AQ40" s="130">
        <f>(VLOOKUP($A40,'ADR Raw Data'!$B$6:$BE$43,'ADR Raw Data'!AC$1,FALSE))/100</f>
        <v>1.6093286266628999E-4</v>
      </c>
      <c r="AR40" s="131">
        <f>(VLOOKUP($A40,'ADR Raw Data'!$B$6:$BE$43,'ADR Raw Data'!AE$1,FALSE))/100</f>
        <v>-2.5563070277602299E-2</v>
      </c>
      <c r="AS40" s="40"/>
      <c r="AT40" s="49">
        <f>VLOOKUP($A40,'RevPAR Raw Data'!$B$6:$BE$43,'RevPAR Raw Data'!G$1,FALSE)</f>
        <v>33.061572793160302</v>
      </c>
      <c r="AU40" s="50">
        <f>VLOOKUP($A40,'RevPAR Raw Data'!$B$6:$BE$43,'RevPAR Raw Data'!H$1,FALSE)</f>
        <v>28.824293221074502</v>
      </c>
      <c r="AV40" s="50">
        <f>VLOOKUP($A40,'RevPAR Raw Data'!$B$6:$BE$43,'RevPAR Raw Data'!I$1,FALSE)</f>
        <v>30.012430665740801</v>
      </c>
      <c r="AW40" s="50">
        <f>VLOOKUP($A40,'RevPAR Raw Data'!$B$6:$BE$43,'RevPAR Raw Data'!J$1,FALSE)</f>
        <v>31.890170280357601</v>
      </c>
      <c r="AX40" s="50">
        <f>VLOOKUP($A40,'RevPAR Raw Data'!$B$6:$BE$43,'RevPAR Raw Data'!K$1,FALSE)</f>
        <v>39.341794705320702</v>
      </c>
      <c r="AY40" s="51">
        <f>VLOOKUP($A40,'RevPAR Raw Data'!$B$6:$BE$43,'RevPAR Raw Data'!L$1,FALSE)</f>
        <v>32.626052333130801</v>
      </c>
      <c r="AZ40" s="50">
        <f>VLOOKUP($A40,'RevPAR Raw Data'!$B$6:$BE$43,'RevPAR Raw Data'!N$1,FALSE)</f>
        <v>48.282792105719899</v>
      </c>
      <c r="BA40" s="50">
        <f>VLOOKUP($A40,'RevPAR Raw Data'!$B$6:$BE$43,'RevPAR Raw Data'!O$1,FALSE)</f>
        <v>48.7250061322801</v>
      </c>
      <c r="BB40" s="51">
        <f>VLOOKUP($A40,'RevPAR Raw Data'!$B$6:$BE$43,'RevPAR Raw Data'!P$1,FALSE)</f>
        <v>48.503899119000003</v>
      </c>
      <c r="BC40" s="52">
        <f>VLOOKUP($A40,'RevPAR Raw Data'!$B$6:$BE$43,'RevPAR Raw Data'!R$1,FALSE)</f>
        <v>37.162579986236302</v>
      </c>
      <c r="BD40" s="61"/>
      <c r="BE40" s="129">
        <f>(VLOOKUP($A40,'RevPAR Raw Data'!$B$6:$BE$43,'RevPAR Raw Data'!T$1,FALSE))/100</f>
        <v>-4.0907716196407096E-2</v>
      </c>
      <c r="BF40" s="119">
        <f>(VLOOKUP($A40,'RevPAR Raw Data'!$B$6:$BE$43,'RevPAR Raw Data'!U$1,FALSE))/100</f>
        <v>-0.157057774055708</v>
      </c>
      <c r="BG40" s="119">
        <f>(VLOOKUP($A40,'RevPAR Raw Data'!$B$6:$BE$43,'RevPAR Raw Data'!V$1,FALSE))/100</f>
        <v>-0.20578737692645499</v>
      </c>
      <c r="BH40" s="119">
        <f>(VLOOKUP($A40,'RevPAR Raw Data'!$B$6:$BE$43,'RevPAR Raw Data'!W$1,FALSE))/100</f>
        <v>-0.22569574282594299</v>
      </c>
      <c r="BI40" s="119">
        <f>(VLOOKUP($A40,'RevPAR Raw Data'!$B$6:$BE$43,'RevPAR Raw Data'!X$1,FALSE))/100</f>
        <v>-8.6859543268608994E-2</v>
      </c>
      <c r="BJ40" s="130">
        <f>(VLOOKUP($A40,'RevPAR Raw Data'!$B$6:$BE$43,'RevPAR Raw Data'!Y$1,FALSE))/100</f>
        <v>-0.144684025235324</v>
      </c>
      <c r="BK40" s="119">
        <f>(VLOOKUP($A40,'RevPAR Raw Data'!$B$6:$BE$43,'RevPAR Raw Data'!AA$1,FALSE))/100</f>
        <v>5.5198253999817197E-2</v>
      </c>
      <c r="BL40" s="119">
        <f>(VLOOKUP($A40,'RevPAR Raw Data'!$B$6:$BE$43,'RevPAR Raw Data'!AB$1,FALSE))/100</f>
        <v>9.9015721001575491E-2</v>
      </c>
      <c r="BM40" s="130">
        <f>(VLOOKUP($A40,'RevPAR Raw Data'!$B$6:$BE$43,'RevPAR Raw Data'!AC$1,FALSE))/100</f>
        <v>7.67611959828957E-2</v>
      </c>
      <c r="BN40" s="131">
        <f>(VLOOKUP($A40,'RevPAR Raw Data'!$B$6:$BE$43,'RevPAR Raw Data'!AE$1,FALSE))/100</f>
        <v>-7.3639663137209405E-2</v>
      </c>
    </row>
    <row r="41" spans="1:66" x14ac:dyDescent="0.45">
      <c r="A41" s="59" t="s">
        <v>45</v>
      </c>
      <c r="B41" s="118">
        <f>(VLOOKUP($A41,'Occupancy Raw Data'!$B$8:$BE$45,'Occupancy Raw Data'!G$3,FALSE))/100</f>
        <v>0.368669690098261</v>
      </c>
      <c r="C41" s="115">
        <f>(VLOOKUP($A41,'Occupancy Raw Data'!$B$8:$BE$45,'Occupancy Raw Data'!H$3,FALSE))/100</f>
        <v>0.32955404383975795</v>
      </c>
      <c r="D41" s="115">
        <f>(VLOOKUP($A41,'Occupancy Raw Data'!$B$8:$BE$45,'Occupancy Raw Data'!I$3,FALSE))/100</f>
        <v>0.32842025699168503</v>
      </c>
      <c r="E41" s="115">
        <f>(VLOOKUP($A41,'Occupancy Raw Data'!$B$8:$BE$45,'Occupancy Raw Data'!J$3,FALSE))/100</f>
        <v>0.35052910052910002</v>
      </c>
      <c r="F41" s="115">
        <f>(VLOOKUP($A41,'Occupancy Raw Data'!$B$8:$BE$45,'Occupancy Raw Data'!K$3,FALSE))/100</f>
        <v>0.41874527588813298</v>
      </c>
      <c r="G41" s="116">
        <f>(VLOOKUP($A41,'Occupancy Raw Data'!$B$8:$BE$45,'Occupancy Raw Data'!L$3,FALSE))/100</f>
        <v>0.35918367346938701</v>
      </c>
      <c r="H41" s="119">
        <f>(VLOOKUP($A41,'Occupancy Raw Data'!$B$8:$BE$45,'Occupancy Raw Data'!N$3,FALSE))/100</f>
        <v>0.44614512471655304</v>
      </c>
      <c r="I41" s="119">
        <f>(VLOOKUP($A41,'Occupancy Raw Data'!$B$8:$BE$45,'Occupancy Raw Data'!O$3,FALSE))/100</f>
        <v>0.45653817082388498</v>
      </c>
      <c r="J41" s="116">
        <f>(VLOOKUP($A41,'Occupancy Raw Data'!$B$8:$BE$45,'Occupancy Raw Data'!P$3,FALSE))/100</f>
        <v>0.45134164777021901</v>
      </c>
      <c r="K41" s="117">
        <f>(VLOOKUP($A41,'Occupancy Raw Data'!$B$8:$BE$45,'Occupancy Raw Data'!R$3,FALSE))/100</f>
        <v>0.38551452326962499</v>
      </c>
      <c r="M41" s="129">
        <f>(VLOOKUP($A41,'Occupancy Raw Data'!$B$8:$BE$45,'Occupancy Raw Data'!T$3,FALSE))/100</f>
        <v>-6.4119020301062202E-2</v>
      </c>
      <c r="N41" s="119">
        <f>(VLOOKUP($A41,'Occupancy Raw Data'!$B$8:$BE$45,'Occupancy Raw Data'!U$3,FALSE))/100</f>
        <v>-0.17330884840007599</v>
      </c>
      <c r="O41" s="119">
        <f>(VLOOKUP($A41,'Occupancy Raw Data'!$B$8:$BE$45,'Occupancy Raw Data'!V$3,FALSE))/100</f>
        <v>-0.29489367496886199</v>
      </c>
      <c r="P41" s="119">
        <f>(VLOOKUP($A41,'Occupancy Raw Data'!$B$8:$BE$45,'Occupancy Raw Data'!W$3,FALSE))/100</f>
        <v>-0.29748457290029401</v>
      </c>
      <c r="Q41" s="119">
        <f>(VLOOKUP($A41,'Occupancy Raw Data'!$B$8:$BE$45,'Occupancy Raw Data'!X$3,FALSE))/100</f>
        <v>-0.17907349425701599</v>
      </c>
      <c r="R41" s="130">
        <f>(VLOOKUP($A41,'Occupancy Raw Data'!$B$8:$BE$45,'Occupancy Raw Data'!Y$3,FALSE))/100</f>
        <v>-0.20793786576506801</v>
      </c>
      <c r="S41" s="119">
        <f>(VLOOKUP($A41,'Occupancy Raw Data'!$B$8:$BE$45,'Occupancy Raw Data'!AA$3,FALSE))/100</f>
        <v>-0.12471047119057201</v>
      </c>
      <c r="T41" s="119">
        <f>(VLOOKUP($A41,'Occupancy Raw Data'!$B$8:$BE$45,'Occupancy Raw Data'!AB$3,FALSE))/100</f>
        <v>-5.2437604744006695E-2</v>
      </c>
      <c r="U41" s="130">
        <f>(VLOOKUP($A41,'Occupancy Raw Data'!$B$8:$BE$45,'Occupancy Raw Data'!AC$3,FALSE))/100</f>
        <v>-8.9591191279774593E-2</v>
      </c>
      <c r="V41" s="131">
        <f>(VLOOKUP($A41,'Occupancy Raw Data'!$B$8:$BE$45,'Occupancy Raw Data'!AE$3,FALSE))/100</f>
        <v>-0.17193122217962198</v>
      </c>
      <c r="X41" s="49">
        <f>VLOOKUP($A41,'ADR Raw Data'!$B$6:$BE$43,'ADR Raw Data'!G$1,FALSE)</f>
        <v>79.282539671962994</v>
      </c>
      <c r="Y41" s="50">
        <f>VLOOKUP($A41,'ADR Raw Data'!$B$6:$BE$43,'ADR Raw Data'!H$1,FALSE)</f>
        <v>76.077308600917405</v>
      </c>
      <c r="Z41" s="50">
        <f>VLOOKUP($A41,'ADR Raw Data'!$B$6:$BE$43,'ADR Raw Data'!I$1,FALSE)</f>
        <v>76.733081818181802</v>
      </c>
      <c r="AA41" s="50">
        <f>VLOOKUP($A41,'ADR Raw Data'!$B$6:$BE$43,'ADR Raw Data'!J$1,FALSE)</f>
        <v>78.539663719676497</v>
      </c>
      <c r="AB41" s="50">
        <f>VLOOKUP($A41,'ADR Raw Data'!$B$6:$BE$43,'ADR Raw Data'!K$1,FALSE)</f>
        <v>83.318664485559495</v>
      </c>
      <c r="AC41" s="51">
        <f>VLOOKUP($A41,'ADR Raw Data'!$B$6:$BE$43,'ADR Raw Data'!L$1,FALSE)</f>
        <v>79.024241792929203</v>
      </c>
      <c r="AD41" s="50">
        <f>VLOOKUP($A41,'ADR Raw Data'!$B$6:$BE$43,'ADR Raw Data'!N$1,FALSE)</f>
        <v>85.008315713680602</v>
      </c>
      <c r="AE41" s="50">
        <f>VLOOKUP($A41,'ADR Raw Data'!$B$6:$BE$43,'ADR Raw Data'!O$1,FALSE)</f>
        <v>86.623347516556194</v>
      </c>
      <c r="AF41" s="51">
        <f>VLOOKUP($A41,'ADR Raw Data'!$B$6:$BE$43,'ADR Raw Data'!P$1,FALSE)</f>
        <v>85.825128951224599</v>
      </c>
      <c r="AG41" s="52">
        <f>VLOOKUP($A41,'ADR Raw Data'!$B$6:$BE$43,'ADR Raw Data'!R$1,FALSE)</f>
        <v>81.299141166584903</v>
      </c>
      <c r="AI41" s="129">
        <f>(VLOOKUP($A41,'ADR Raw Data'!$B$6:$BE$43,'ADR Raw Data'!T$1,FALSE))/100</f>
        <v>7.4214157463387706E-2</v>
      </c>
      <c r="AJ41" s="119">
        <f>(VLOOKUP($A41,'ADR Raw Data'!$B$6:$BE$43,'ADR Raw Data'!U$1,FALSE))/100</f>
        <v>-9.9576649622964992E-3</v>
      </c>
      <c r="AK41" s="119">
        <f>(VLOOKUP($A41,'ADR Raw Data'!$B$6:$BE$43,'ADR Raw Data'!V$1,FALSE))/100</f>
        <v>-2.8288069706434504E-2</v>
      </c>
      <c r="AL41" s="119">
        <f>(VLOOKUP($A41,'ADR Raw Data'!$B$6:$BE$43,'ADR Raw Data'!W$1,FALSE))/100</f>
        <v>-2.5086378634822003E-2</v>
      </c>
      <c r="AM41" s="119">
        <f>(VLOOKUP($A41,'ADR Raw Data'!$B$6:$BE$43,'ADR Raw Data'!X$1,FALSE))/100</f>
        <v>3.6301813761575499E-2</v>
      </c>
      <c r="AN41" s="130">
        <f>(VLOOKUP($A41,'ADR Raw Data'!$B$6:$BE$43,'ADR Raw Data'!Y$1,FALSE))/100</f>
        <v>8.3515575759155209E-3</v>
      </c>
      <c r="AO41" s="119">
        <f>(VLOOKUP($A41,'ADR Raw Data'!$B$6:$BE$43,'ADR Raw Data'!AA$1,FALSE))/100</f>
        <v>5.8832128721516101E-2</v>
      </c>
      <c r="AP41" s="119">
        <f>(VLOOKUP($A41,'ADR Raw Data'!$B$6:$BE$43,'ADR Raw Data'!AB$1,FALSE))/100</f>
        <v>5.03760235112935E-2</v>
      </c>
      <c r="AQ41" s="130">
        <f>(VLOOKUP($A41,'ADR Raw Data'!$B$6:$BE$43,'ADR Raw Data'!AC$1,FALSE))/100</f>
        <v>5.5060086775163199E-2</v>
      </c>
      <c r="AR41" s="131">
        <f>(VLOOKUP($A41,'ADR Raw Data'!$B$6:$BE$43,'ADR Raw Data'!AE$1,FALSE))/100</f>
        <v>2.5529091766389497E-2</v>
      </c>
      <c r="AS41" s="40"/>
      <c r="AT41" s="49">
        <f>VLOOKUP($A41,'RevPAR Raw Data'!$B$6:$BE$43,'RevPAR Raw Data'!G$1,FALSE)</f>
        <v>29.229069331065698</v>
      </c>
      <c r="AU41" s="50">
        <f>VLOOKUP($A41,'RevPAR Raw Data'!$B$6:$BE$43,'RevPAR Raw Data'!H$1,FALSE)</f>
        <v>25.071584693877501</v>
      </c>
      <c r="AV41" s="50">
        <f>VLOOKUP($A41,'RevPAR Raw Data'!$B$6:$BE$43,'RevPAR Raw Data'!I$1,FALSE)</f>
        <v>25.200698450491299</v>
      </c>
      <c r="AW41" s="50">
        <f>VLOOKUP($A41,'RevPAR Raw Data'!$B$6:$BE$43,'RevPAR Raw Data'!J$1,FALSE)</f>
        <v>27.530437679516201</v>
      </c>
      <c r="AX41" s="50">
        <f>VLOOKUP($A41,'RevPAR Raw Data'!$B$6:$BE$43,'RevPAR Raw Data'!K$1,FALSE)</f>
        <v>34.889297146636402</v>
      </c>
      <c r="AY41" s="51">
        <f>VLOOKUP($A41,'RevPAR Raw Data'!$B$6:$BE$43,'RevPAR Raw Data'!L$1,FALSE)</f>
        <v>28.384217460317402</v>
      </c>
      <c r="AZ41" s="50">
        <f>VLOOKUP($A41,'RevPAR Raw Data'!$B$6:$BE$43,'RevPAR Raw Data'!N$1,FALSE)</f>
        <v>37.926045616024098</v>
      </c>
      <c r="BA41" s="50">
        <f>VLOOKUP($A41,'RevPAR Raw Data'!$B$6:$BE$43,'RevPAR Raw Data'!O$1,FALSE)</f>
        <v>39.546864625850297</v>
      </c>
      <c r="BB41" s="51">
        <f>VLOOKUP($A41,'RevPAR Raw Data'!$B$6:$BE$43,'RevPAR Raw Data'!P$1,FALSE)</f>
        <v>38.736455120937201</v>
      </c>
      <c r="BC41" s="52">
        <f>VLOOKUP($A41,'RevPAR Raw Data'!$B$6:$BE$43,'RevPAR Raw Data'!R$1,FALSE)</f>
        <v>31.341999649065901</v>
      </c>
      <c r="BE41" s="129">
        <f>(VLOOKUP($A41,'RevPAR Raw Data'!$B$6:$BE$43,'RevPAR Raw Data'!T$1,FALSE))/100</f>
        <v>5.3365980933042304E-3</v>
      </c>
      <c r="BF41" s="119">
        <f>(VLOOKUP($A41,'RevPAR Raw Data'!$B$6:$BE$43,'RevPAR Raw Data'!U$1,FALSE))/100</f>
        <v>-0.18154076191500401</v>
      </c>
      <c r="BG41" s="119">
        <f>(VLOOKUP($A41,'RevPAR Raw Data'!$B$6:$BE$43,'RevPAR Raw Data'!V$1,FALSE))/100</f>
        <v>-0.31483977184179102</v>
      </c>
      <c r="BH41" s="119">
        <f>(VLOOKUP($A41,'RevPAR Raw Data'!$B$6:$BE$43,'RevPAR Raw Data'!W$1,FALSE))/100</f>
        <v>-0.315108140901321</v>
      </c>
      <c r="BI41" s="119">
        <f>(VLOOKUP($A41,'RevPAR Raw Data'!$B$6:$BE$43,'RevPAR Raw Data'!X$1,FALSE))/100</f>
        <v>-0.14927237313359401</v>
      </c>
      <c r="BJ41" s="130">
        <f>(VLOOKUP($A41,'RevPAR Raw Data'!$B$6:$BE$43,'RevPAR Raw Data'!Y$1,FALSE))/100</f>
        <v>-0.201322913247302</v>
      </c>
      <c r="BK41" s="119">
        <f>(VLOOKUP($A41,'RevPAR Raw Data'!$B$6:$BE$43,'RevPAR Raw Data'!AA$1,FALSE))/100</f>
        <v>-7.3215324963061101E-2</v>
      </c>
      <c r="BL41" s="119">
        <f>(VLOOKUP($A41,'RevPAR Raw Data'!$B$6:$BE$43,'RevPAR Raw Data'!AB$1,FALSE))/100</f>
        <v>-4.7031792421732199E-3</v>
      </c>
      <c r="BM41" s="130">
        <f>(VLOOKUP($A41,'RevPAR Raw Data'!$B$6:$BE$43,'RevPAR Raw Data'!AC$1,FALSE))/100</f>
        <v>-3.9464003270766004E-2</v>
      </c>
      <c r="BN41" s="131">
        <f>(VLOOKUP($A41,'RevPAR Raw Data'!$B$6:$BE$43,'RevPAR Raw Data'!AE$1,FALSE))/100</f>
        <v>-0.15079137836176401</v>
      </c>
    </row>
    <row r="42" spans="1:66" x14ac:dyDescent="0.45">
      <c r="A42" s="59" t="s">
        <v>109</v>
      </c>
      <c r="B42" s="118">
        <f>(VLOOKUP($A42,'Occupancy Raw Data'!$B$8:$BE$45,'Occupancy Raw Data'!G$3,FALSE))/100</f>
        <v>0.303070761014686</v>
      </c>
      <c r="C42" s="115">
        <f>(VLOOKUP($A42,'Occupancy Raw Data'!$B$8:$BE$45,'Occupancy Raw Data'!H$3,FALSE))/100</f>
        <v>0.23230974632843701</v>
      </c>
      <c r="D42" s="115">
        <f>(VLOOKUP($A42,'Occupancy Raw Data'!$B$8:$BE$45,'Occupancy Raw Data'!I$3,FALSE))/100</f>
        <v>0.21528704939919799</v>
      </c>
      <c r="E42" s="115">
        <f>(VLOOKUP($A42,'Occupancy Raw Data'!$B$8:$BE$45,'Occupancy Raw Data'!J$3,FALSE))/100</f>
        <v>0.24098798397863799</v>
      </c>
      <c r="F42" s="115">
        <f>(VLOOKUP($A42,'Occupancy Raw Data'!$B$8:$BE$45,'Occupancy Raw Data'!K$3,FALSE))/100</f>
        <v>0.31809078771695498</v>
      </c>
      <c r="G42" s="116">
        <f>(VLOOKUP($A42,'Occupancy Raw Data'!$B$8:$BE$45,'Occupancy Raw Data'!L$3,FALSE))/100</f>
        <v>0.26194926568758303</v>
      </c>
      <c r="H42" s="119">
        <f>(VLOOKUP($A42,'Occupancy Raw Data'!$B$8:$BE$45,'Occupancy Raw Data'!N$3,FALSE))/100</f>
        <v>0.42690253671561995</v>
      </c>
      <c r="I42" s="119">
        <f>(VLOOKUP($A42,'Occupancy Raw Data'!$B$8:$BE$45,'Occupancy Raw Data'!O$3,FALSE))/100</f>
        <v>0.454272363150867</v>
      </c>
      <c r="J42" s="116">
        <f>(VLOOKUP($A42,'Occupancy Raw Data'!$B$8:$BE$45,'Occupancy Raw Data'!P$3,FALSE))/100</f>
        <v>0.44058744993324406</v>
      </c>
      <c r="K42" s="117">
        <f>(VLOOKUP($A42,'Occupancy Raw Data'!$B$8:$BE$45,'Occupancy Raw Data'!R$3,FALSE))/100</f>
        <v>0.312988746900629</v>
      </c>
      <c r="M42" s="129">
        <f>(VLOOKUP($A42,'Occupancy Raw Data'!$B$8:$BE$45,'Occupancy Raw Data'!T$3,FALSE))/100</f>
        <v>0.19473684210526301</v>
      </c>
      <c r="N42" s="119">
        <f>(VLOOKUP($A42,'Occupancy Raw Data'!$B$8:$BE$45,'Occupancy Raw Data'!U$3,FALSE))/100</f>
        <v>-7.9365079365079291E-2</v>
      </c>
      <c r="O42" s="119">
        <f>(VLOOKUP($A42,'Occupancy Raw Data'!$B$8:$BE$45,'Occupancy Raw Data'!V$3,FALSE))/100</f>
        <v>-0.27036199095022601</v>
      </c>
      <c r="P42" s="119">
        <f>(VLOOKUP($A42,'Occupancy Raw Data'!$B$8:$BE$45,'Occupancy Raw Data'!W$3,FALSE))/100</f>
        <v>-0.25720164609053398</v>
      </c>
      <c r="Q42" s="119">
        <f>(VLOOKUP($A42,'Occupancy Raw Data'!$B$8:$BE$45,'Occupancy Raw Data'!X$3,FALSE))/100</f>
        <v>-6.2930186823992096E-2</v>
      </c>
      <c r="R42" s="130">
        <f>(VLOOKUP($A42,'Occupancy Raw Data'!$B$8:$BE$45,'Occupancy Raw Data'!Y$3,FALSE))/100</f>
        <v>-0.10594668489405301</v>
      </c>
      <c r="S42" s="119">
        <f>(VLOOKUP($A42,'Occupancy Raw Data'!$B$8:$BE$45,'Occupancy Raw Data'!AA$3,FALSE))/100</f>
        <v>0.144007155635062</v>
      </c>
      <c r="T42" s="119">
        <f>(VLOOKUP($A42,'Occupancy Raw Data'!$B$8:$BE$45,'Occupancy Raw Data'!AB$3,FALSE))/100</f>
        <v>0.23167420814479597</v>
      </c>
      <c r="U42" s="130">
        <f>(VLOOKUP($A42,'Occupancy Raw Data'!$B$8:$BE$45,'Occupancy Raw Data'!AC$3,FALSE))/100</f>
        <v>0.18758434547908201</v>
      </c>
      <c r="V42" s="131">
        <f>(VLOOKUP($A42,'Occupancy Raw Data'!$B$8:$BE$45,'Occupancy Raw Data'!AE$3,FALSE))/100</f>
        <v>-7.2595281306715E-3</v>
      </c>
      <c r="X42" s="49">
        <f>VLOOKUP($A42,'ADR Raw Data'!$B$6:$BE$43,'ADR Raw Data'!G$1,FALSE)</f>
        <v>136.20649779735601</v>
      </c>
      <c r="Y42" s="50">
        <f>VLOOKUP($A42,'ADR Raw Data'!$B$6:$BE$43,'ADR Raw Data'!H$1,FALSE)</f>
        <v>127.347931034482</v>
      </c>
      <c r="Z42" s="50">
        <f>VLOOKUP($A42,'ADR Raw Data'!$B$6:$BE$43,'ADR Raw Data'!I$1,FALSE)</f>
        <v>135.32756589147201</v>
      </c>
      <c r="AA42" s="50">
        <f>VLOOKUP($A42,'ADR Raw Data'!$B$6:$BE$43,'ADR Raw Data'!J$1,FALSE)</f>
        <v>128.005595567867</v>
      </c>
      <c r="AB42" s="50">
        <f>VLOOKUP($A42,'ADR Raw Data'!$B$6:$BE$43,'ADR Raw Data'!K$1,FALSE)</f>
        <v>132.96209863588601</v>
      </c>
      <c r="AC42" s="51">
        <f>VLOOKUP($A42,'ADR Raw Data'!$B$6:$BE$43,'ADR Raw Data'!L$1,FALSE)</f>
        <v>132.19389908256801</v>
      </c>
      <c r="AD42" s="50">
        <f>VLOOKUP($A42,'ADR Raw Data'!$B$6:$BE$43,'ADR Raw Data'!N$1,FALSE)</f>
        <v>137.06455824863099</v>
      </c>
      <c r="AE42" s="50">
        <f>VLOOKUP($A42,'ADR Raw Data'!$B$6:$BE$43,'ADR Raw Data'!O$1,FALSE)</f>
        <v>134.71508449669301</v>
      </c>
      <c r="AF42" s="51">
        <f>VLOOKUP($A42,'ADR Raw Data'!$B$6:$BE$43,'ADR Raw Data'!P$1,FALSE)</f>
        <v>135.85333333333301</v>
      </c>
      <c r="AG42" s="52">
        <f>VLOOKUP($A42,'ADR Raw Data'!$B$6:$BE$43,'ADR Raw Data'!R$1,FALSE)</f>
        <v>133.665700792199</v>
      </c>
      <c r="AI42" s="129">
        <f>(VLOOKUP($A42,'ADR Raw Data'!$B$6:$BE$43,'ADR Raw Data'!T$1,FALSE))/100</f>
        <v>-0.22011386489013901</v>
      </c>
      <c r="AJ42" s="119">
        <f>(VLOOKUP($A42,'ADR Raw Data'!$B$6:$BE$43,'ADR Raw Data'!U$1,FALSE))/100</f>
        <v>-0.26893002862186999</v>
      </c>
      <c r="AK42" s="119">
        <f>(VLOOKUP($A42,'ADR Raw Data'!$B$6:$BE$43,'ADR Raw Data'!V$1,FALSE))/100</f>
        <v>-0.100106205994338</v>
      </c>
      <c r="AL42" s="119">
        <f>(VLOOKUP($A42,'ADR Raw Data'!$B$6:$BE$43,'ADR Raw Data'!W$1,FALSE))/100</f>
        <v>-0.14095572305589699</v>
      </c>
      <c r="AM42" s="119">
        <f>(VLOOKUP($A42,'ADR Raw Data'!$B$6:$BE$43,'ADR Raw Data'!X$1,FALSE))/100</f>
        <v>-0.14488841816779499</v>
      </c>
      <c r="AN42" s="130">
        <f>(VLOOKUP($A42,'ADR Raw Data'!$B$6:$BE$43,'ADR Raw Data'!Y$1,FALSE))/100</f>
        <v>-0.171538068049231</v>
      </c>
      <c r="AO42" s="119">
        <f>(VLOOKUP($A42,'ADR Raw Data'!$B$6:$BE$43,'ADR Raw Data'!AA$1,FALSE))/100</f>
        <v>-0.13791704618887501</v>
      </c>
      <c r="AP42" s="119">
        <f>(VLOOKUP($A42,'ADR Raw Data'!$B$6:$BE$43,'ADR Raw Data'!AB$1,FALSE))/100</f>
        <v>-0.17234093771983003</v>
      </c>
      <c r="AQ42" s="130">
        <f>(VLOOKUP($A42,'ADR Raw Data'!$B$6:$BE$43,'ADR Raw Data'!AC$1,FALSE))/100</f>
        <v>-0.155499756760341</v>
      </c>
      <c r="AR42" s="131">
        <f>(VLOOKUP($A42,'ADR Raw Data'!$B$6:$BE$43,'ADR Raw Data'!AE$1,FALSE))/100</f>
        <v>-0.16460754792065602</v>
      </c>
      <c r="AS42" s="40"/>
      <c r="AT42" s="49">
        <f>VLOOKUP($A42,'RevPAR Raw Data'!$B$6:$BE$43,'RevPAR Raw Data'!G$1,FALSE)</f>
        <v>41.280206942590098</v>
      </c>
      <c r="AU42" s="50">
        <f>VLOOKUP($A42,'RevPAR Raw Data'!$B$6:$BE$43,'RevPAR Raw Data'!H$1,FALSE)</f>
        <v>29.584165554072001</v>
      </c>
      <c r="AV42" s="50">
        <f>VLOOKUP($A42,'RevPAR Raw Data'!$B$6:$BE$43,'RevPAR Raw Data'!I$1,FALSE)</f>
        <v>29.134272363150799</v>
      </c>
      <c r="AW42" s="50">
        <f>VLOOKUP($A42,'RevPAR Raw Data'!$B$6:$BE$43,'RevPAR Raw Data'!J$1,FALSE)</f>
        <v>30.847810413885099</v>
      </c>
      <c r="AX42" s="50">
        <f>VLOOKUP($A42,'RevPAR Raw Data'!$B$6:$BE$43,'RevPAR Raw Data'!K$1,FALSE)</f>
        <v>42.294018691588697</v>
      </c>
      <c r="AY42" s="51">
        <f>VLOOKUP($A42,'RevPAR Raw Data'!$B$6:$BE$43,'RevPAR Raw Data'!L$1,FALSE)</f>
        <v>34.6280947930574</v>
      </c>
      <c r="AZ42" s="50">
        <f>VLOOKUP($A42,'RevPAR Raw Data'!$B$6:$BE$43,'RevPAR Raw Data'!N$1,FALSE)</f>
        <v>58.5132076101468</v>
      </c>
      <c r="BA42" s="50">
        <f>VLOOKUP($A42,'RevPAR Raw Data'!$B$6:$BE$43,'RevPAR Raw Data'!O$1,FALSE)</f>
        <v>61.197339786381797</v>
      </c>
      <c r="BB42" s="51">
        <f>VLOOKUP($A42,'RevPAR Raw Data'!$B$6:$BE$43,'RevPAR Raw Data'!P$1,FALSE)</f>
        <v>59.855273698264298</v>
      </c>
      <c r="BC42" s="52">
        <f>VLOOKUP($A42,'RevPAR Raw Data'!$B$6:$BE$43,'RevPAR Raw Data'!R$1,FALSE)</f>
        <v>41.835860194545099</v>
      </c>
      <c r="BE42" s="129">
        <f>(VLOOKUP($A42,'RevPAR Raw Data'!$B$6:$BE$43,'RevPAR Raw Data'!T$1,FALSE))/100</f>
        <v>-6.8241301737166304E-2</v>
      </c>
      <c r="BF42" s="119">
        <f>(VLOOKUP($A42,'RevPAR Raw Data'!$B$6:$BE$43,'RevPAR Raw Data'!U$1,FALSE))/100</f>
        <v>-0.32695145492172201</v>
      </c>
      <c r="BG42" s="119">
        <f>(VLOOKUP($A42,'RevPAR Raw Data'!$B$6:$BE$43,'RevPAR Raw Data'!V$1,FALSE))/100</f>
        <v>-0.34340328378546198</v>
      </c>
      <c r="BH42" s="119">
        <f>(VLOOKUP($A42,'RevPAR Raw Data'!$B$6:$BE$43,'RevPAR Raw Data'!W$1,FALSE))/100</f>
        <v>-0.361903325150574</v>
      </c>
      <c r="BI42" s="119">
        <f>(VLOOKUP($A42,'RevPAR Raw Data'!$B$6:$BE$43,'RevPAR Raw Data'!X$1,FALSE))/100</f>
        <v>-0.19870074976785498</v>
      </c>
      <c r="BJ42" s="130">
        <f>(VLOOKUP($A42,'RevPAR Raw Data'!$B$6:$BE$43,'RevPAR Raw Data'!Y$1,FALSE))/100</f>
        <v>-0.25931086330033798</v>
      </c>
      <c r="BK42" s="119">
        <f>(VLOOKUP($A42,'RevPAR Raw Data'!$B$6:$BE$43,'RevPAR Raw Data'!AA$1,FALSE))/100</f>
        <v>-1.37709320890627E-2</v>
      </c>
      <c r="BL42" s="119">
        <f>(VLOOKUP($A42,'RevPAR Raw Data'!$B$6:$BE$43,'RevPAR Raw Data'!AB$1,FALSE))/100</f>
        <v>1.9406320147792998E-2</v>
      </c>
      <c r="BM42" s="130">
        <f>(VLOOKUP($A42,'RevPAR Raw Data'!$B$6:$BE$43,'RevPAR Raw Data'!AC$1,FALSE))/100</f>
        <v>2.9152686246958098E-3</v>
      </c>
      <c r="BN42" s="131">
        <f>(VLOOKUP($A42,'RevPAR Raw Data'!$B$6:$BE$43,'RevPAR Raw Data'!AE$1,FALSE))/100</f>
        <v>-0.17067210292667701</v>
      </c>
    </row>
    <row r="43" spans="1:66" x14ac:dyDescent="0.45">
      <c r="A43" s="59" t="s">
        <v>94</v>
      </c>
      <c r="B43" s="118">
        <f>(VLOOKUP($A43,'Occupancy Raw Data'!$B$8:$BE$45,'Occupancy Raw Data'!G$3,FALSE))/100</f>
        <v>0.38623415881874201</v>
      </c>
      <c r="C43" s="115">
        <f>(VLOOKUP($A43,'Occupancy Raw Data'!$B$8:$BE$45,'Occupancy Raw Data'!H$3,FALSE))/100</f>
        <v>0.35763283339146595</v>
      </c>
      <c r="D43" s="115">
        <f>(VLOOKUP($A43,'Occupancy Raw Data'!$B$8:$BE$45,'Occupancy Raw Data'!I$3,FALSE))/100</f>
        <v>0.36472503197302603</v>
      </c>
      <c r="E43" s="115">
        <f>(VLOOKUP($A43,'Occupancy Raw Data'!$B$8:$BE$45,'Occupancy Raw Data'!J$3,FALSE))/100</f>
        <v>0.39541913730961498</v>
      </c>
      <c r="F43" s="115">
        <f>(VLOOKUP($A43,'Occupancy Raw Data'!$B$8:$BE$45,'Occupancy Raw Data'!K$3,FALSE))/100</f>
        <v>0.472968259504708</v>
      </c>
      <c r="G43" s="116">
        <f>(VLOOKUP($A43,'Occupancy Raw Data'!$B$8:$BE$45,'Occupancy Raw Data'!L$3,FALSE))/100</f>
        <v>0.39539588419951099</v>
      </c>
      <c r="H43" s="119">
        <f>(VLOOKUP($A43,'Occupancy Raw Data'!$B$8:$BE$45,'Occupancy Raw Data'!N$3,FALSE))/100</f>
        <v>0.55109870945238904</v>
      </c>
      <c r="I43" s="119">
        <f>(VLOOKUP($A43,'Occupancy Raw Data'!$B$8:$BE$45,'Occupancy Raw Data'!O$3,FALSE))/100</f>
        <v>0.53598418788512903</v>
      </c>
      <c r="J43" s="116">
        <f>(VLOOKUP($A43,'Occupancy Raw Data'!$B$8:$BE$45,'Occupancy Raw Data'!P$3,FALSE))/100</f>
        <v>0.54354144866875898</v>
      </c>
      <c r="K43" s="117">
        <f>(VLOOKUP($A43,'Occupancy Raw Data'!$B$8:$BE$45,'Occupancy Raw Data'!R$3,FALSE))/100</f>
        <v>0.43772318833358198</v>
      </c>
      <c r="M43" s="129">
        <f>(VLOOKUP($A43,'Occupancy Raw Data'!$B$8:$BE$45,'Occupancy Raw Data'!T$3,FALSE))/100</f>
        <v>-2.8093548350268602E-2</v>
      </c>
      <c r="N43" s="119">
        <f>(VLOOKUP($A43,'Occupancy Raw Data'!$B$8:$BE$45,'Occupancy Raw Data'!U$3,FALSE))/100</f>
        <v>-8.5233928022947603E-2</v>
      </c>
      <c r="O43" s="119">
        <f>(VLOOKUP($A43,'Occupancy Raw Data'!$B$8:$BE$45,'Occupancy Raw Data'!V$3,FALSE))/100</f>
        <v>-0.16054053916896599</v>
      </c>
      <c r="P43" s="119">
        <f>(VLOOKUP($A43,'Occupancy Raw Data'!$B$8:$BE$45,'Occupancy Raw Data'!W$3,FALSE))/100</f>
        <v>-0.159938578639231</v>
      </c>
      <c r="Q43" s="119">
        <f>(VLOOKUP($A43,'Occupancy Raw Data'!$B$8:$BE$45,'Occupancy Raw Data'!X$3,FALSE))/100</f>
        <v>-2.8797577961624E-2</v>
      </c>
      <c r="R43" s="130">
        <f>(VLOOKUP($A43,'Occupancy Raw Data'!$B$8:$BE$45,'Occupancy Raw Data'!Y$3,FALSE))/100</f>
        <v>-9.3347119522444288E-2</v>
      </c>
      <c r="S43" s="119">
        <f>(VLOOKUP($A43,'Occupancy Raw Data'!$B$8:$BE$45,'Occupancy Raw Data'!AA$3,FALSE))/100</f>
        <v>0.12072632483445001</v>
      </c>
      <c r="T43" s="119">
        <f>(VLOOKUP($A43,'Occupancy Raw Data'!$B$8:$BE$45,'Occupancy Raw Data'!AB$3,FALSE))/100</f>
        <v>0.120174270717245</v>
      </c>
      <c r="U43" s="130">
        <f>(VLOOKUP($A43,'Occupancy Raw Data'!$B$8:$BE$45,'Occupancy Raw Data'!AC$3,FALSE))/100</f>
        <v>0.12045406759784801</v>
      </c>
      <c r="V43" s="131">
        <f>(VLOOKUP($A43,'Occupancy Raw Data'!$B$8:$BE$45,'Occupancy Raw Data'!AE$3,FALSE))/100</f>
        <v>-2.7510740387979501E-2</v>
      </c>
      <c r="X43" s="49">
        <f>VLOOKUP($A43,'ADR Raw Data'!$B$6:$BE$43,'ADR Raw Data'!G$1,FALSE)</f>
        <v>84.1684557495484</v>
      </c>
      <c r="Y43" s="50">
        <f>VLOOKUP($A43,'ADR Raw Data'!$B$6:$BE$43,'ADR Raw Data'!H$1,FALSE)</f>
        <v>83.663751625487606</v>
      </c>
      <c r="Z43" s="50">
        <f>VLOOKUP($A43,'ADR Raw Data'!$B$6:$BE$43,'ADR Raw Data'!I$1,FALSE)</f>
        <v>84.680554670066897</v>
      </c>
      <c r="AA43" s="50">
        <f>VLOOKUP($A43,'ADR Raw Data'!$B$6:$BE$43,'ADR Raw Data'!J$1,FALSE)</f>
        <v>85.874951484857306</v>
      </c>
      <c r="AB43" s="50">
        <f>VLOOKUP($A43,'ADR Raw Data'!$B$6:$BE$43,'ADR Raw Data'!K$1,FALSE)</f>
        <v>87.387259095378496</v>
      </c>
      <c r="AC43" s="51">
        <f>VLOOKUP($A43,'ADR Raw Data'!$B$6:$BE$43,'ADR Raw Data'!L$1,FALSE)</f>
        <v>85.283009291931293</v>
      </c>
      <c r="AD43" s="50">
        <f>VLOOKUP($A43,'ADR Raw Data'!$B$6:$BE$43,'ADR Raw Data'!N$1,FALSE)</f>
        <v>94.998599156118104</v>
      </c>
      <c r="AE43" s="50">
        <f>VLOOKUP($A43,'ADR Raw Data'!$B$6:$BE$43,'ADR Raw Data'!O$1,FALSE)</f>
        <v>94.876824295010806</v>
      </c>
      <c r="AF43" s="51">
        <f>VLOOKUP($A43,'ADR Raw Data'!$B$6:$BE$43,'ADR Raw Data'!P$1,FALSE)</f>
        <v>94.938558288769997</v>
      </c>
      <c r="AG43" s="52">
        <f>VLOOKUP($A43,'ADR Raw Data'!$B$6:$BE$43,'ADR Raw Data'!R$1,FALSE)</f>
        <v>88.708651817560906</v>
      </c>
      <c r="AI43" s="129">
        <f>(VLOOKUP($A43,'ADR Raw Data'!$B$6:$BE$43,'ADR Raw Data'!T$1,FALSE))/100</f>
        <v>-3.94603058240479E-2</v>
      </c>
      <c r="AJ43" s="119">
        <f>(VLOOKUP($A43,'ADR Raw Data'!$B$6:$BE$43,'ADR Raw Data'!U$1,FALSE))/100</f>
        <v>-4.7904941643723102E-2</v>
      </c>
      <c r="AK43" s="119">
        <f>(VLOOKUP($A43,'ADR Raw Data'!$B$6:$BE$43,'ADR Raw Data'!V$1,FALSE))/100</f>
        <v>-5.5057789352921299E-2</v>
      </c>
      <c r="AL43" s="119">
        <f>(VLOOKUP($A43,'ADR Raw Data'!$B$6:$BE$43,'ADR Raw Data'!W$1,FALSE))/100</f>
        <v>-3.87067079829937E-2</v>
      </c>
      <c r="AM43" s="119">
        <f>(VLOOKUP($A43,'ADR Raw Data'!$B$6:$BE$43,'ADR Raw Data'!X$1,FALSE))/100</f>
        <v>-2.6144380127564603E-2</v>
      </c>
      <c r="AN43" s="130">
        <f>(VLOOKUP($A43,'ADR Raw Data'!$B$6:$BE$43,'ADR Raw Data'!Y$1,FALSE))/100</f>
        <v>-4.0747154504342603E-2</v>
      </c>
      <c r="AO43" s="119">
        <f>(VLOOKUP($A43,'ADR Raw Data'!$B$6:$BE$43,'ADR Raw Data'!AA$1,FALSE))/100</f>
        <v>-1.46302706031523E-2</v>
      </c>
      <c r="AP43" s="119">
        <f>(VLOOKUP($A43,'ADR Raw Data'!$B$6:$BE$43,'ADR Raw Data'!AB$1,FALSE))/100</f>
        <v>1.42758242921616E-2</v>
      </c>
      <c r="AQ43" s="130">
        <f>(VLOOKUP($A43,'ADR Raw Data'!$B$6:$BE$43,'ADR Raw Data'!AC$1,FALSE))/100</f>
        <v>-5.9256610465482505E-4</v>
      </c>
      <c r="AR43" s="131">
        <f>(VLOOKUP($A43,'ADR Raw Data'!$B$6:$BE$43,'ADR Raw Data'!AE$1,FALSE))/100</f>
        <v>-2.2825001072614599E-2</v>
      </c>
      <c r="AS43" s="40"/>
      <c r="AT43" s="49">
        <f>VLOOKUP($A43,'RevPAR Raw Data'!$B$6:$BE$43,'RevPAR Raw Data'!G$1,FALSE)</f>
        <v>32.508732705499298</v>
      </c>
      <c r="AU43" s="50">
        <f>VLOOKUP($A43,'RevPAR Raw Data'!$B$6:$BE$43,'RevPAR Raw Data'!H$1,FALSE)</f>
        <v>29.920904545982999</v>
      </c>
      <c r="AV43" s="50">
        <f>VLOOKUP($A43,'RevPAR Raw Data'!$B$6:$BE$43,'RevPAR Raw Data'!I$1,FALSE)</f>
        <v>30.885118009533699</v>
      </c>
      <c r="AW43" s="50">
        <f>VLOOKUP($A43,'RevPAR Raw Data'!$B$6:$BE$43,'RevPAR Raw Data'!J$1,FALSE)</f>
        <v>33.956599232647299</v>
      </c>
      <c r="AX43" s="50">
        <f>VLOOKUP($A43,'RevPAR Raw Data'!$B$6:$BE$43,'RevPAR Raw Data'!K$1,FALSE)</f>
        <v>41.331399837228197</v>
      </c>
      <c r="AY43" s="51">
        <f>VLOOKUP($A43,'RevPAR Raw Data'!$B$6:$BE$43,'RevPAR Raw Data'!L$1,FALSE)</f>
        <v>33.7205508661783</v>
      </c>
      <c r="AZ43" s="50">
        <f>VLOOKUP($A43,'RevPAR Raw Data'!$B$6:$BE$43,'RevPAR Raw Data'!N$1,FALSE)</f>
        <v>52.353605394721498</v>
      </c>
      <c r="BA43" s="50">
        <f>VLOOKUP($A43,'RevPAR Raw Data'!$B$6:$BE$43,'RevPAR Raw Data'!O$1,FALSE)</f>
        <v>50.852477618881501</v>
      </c>
      <c r="BB43" s="51">
        <f>VLOOKUP($A43,'RevPAR Raw Data'!$B$6:$BE$43,'RevPAR Raw Data'!P$1,FALSE)</f>
        <v>51.603041506801503</v>
      </c>
      <c r="BC43" s="52">
        <f>VLOOKUP($A43,'RevPAR Raw Data'!$B$6:$BE$43,'RevPAR Raw Data'!R$1,FALSE)</f>
        <v>38.829833906356399</v>
      </c>
      <c r="BE43" s="129">
        <f>(VLOOKUP($A43,'RevPAR Raw Data'!$B$6:$BE$43,'RevPAR Raw Data'!T$1,FALSE))/100</f>
        <v>-6.6445274164732296E-2</v>
      </c>
      <c r="BF43" s="119">
        <f>(VLOOKUP($A43,'RevPAR Raw Data'!$B$6:$BE$43,'RevPAR Raw Data'!U$1,FALSE))/100</f>
        <v>-0.12905574331866598</v>
      </c>
      <c r="BG43" s="119">
        <f>(VLOOKUP($A43,'RevPAR Raw Data'!$B$6:$BE$43,'RevPAR Raw Data'!V$1,FALSE))/100</f>
        <v>-0.20675932133371799</v>
      </c>
      <c r="BH43" s="119">
        <f>(VLOOKUP($A43,'RevPAR Raw Data'!$B$6:$BE$43,'RevPAR Raw Data'!W$1,FALSE))/100</f>
        <v>-0.19245459076362098</v>
      </c>
      <c r="BI43" s="119">
        <f>(VLOOKUP($A43,'RevPAR Raw Data'!$B$6:$BE$43,'RevPAR Raw Data'!X$1,FALSE))/100</f>
        <v>-5.4189063264206798E-2</v>
      </c>
      <c r="BJ43" s="130">
        <f>(VLOOKUP($A43,'RevPAR Raw Data'!$B$6:$BE$43,'RevPAR Raw Data'!Y$1,FALSE))/100</f>
        <v>-0.13029064452507</v>
      </c>
      <c r="BK43" s="119">
        <f>(VLOOKUP($A43,'RevPAR Raw Data'!$B$6:$BE$43,'RevPAR Raw Data'!AA$1,FALSE))/100</f>
        <v>0.104329795430046</v>
      </c>
      <c r="BL43" s="119">
        <f>(VLOOKUP($A43,'RevPAR Raw Data'!$B$6:$BE$43,'RevPAR Raw Data'!AB$1,FALSE))/100</f>
        <v>0.13616568178260399</v>
      </c>
      <c r="BM43" s="130">
        <f>(VLOOKUP($A43,'RevPAR Raw Data'!$B$6:$BE$43,'RevPAR Raw Data'!AC$1,FALSE))/100</f>
        <v>0.119790124495567</v>
      </c>
      <c r="BN43" s="131">
        <f>(VLOOKUP($A43,'RevPAR Raw Data'!$B$6:$BE$43,'RevPAR Raw Data'!AE$1,FALSE))/100</f>
        <v>-4.9707808781730103E-2</v>
      </c>
    </row>
    <row r="44" spans="1:66" x14ac:dyDescent="0.45">
      <c r="A44" s="59" t="s">
        <v>44</v>
      </c>
      <c r="B44" s="118">
        <f>(VLOOKUP($A44,'Occupancy Raw Data'!$B$8:$BE$45,'Occupancy Raw Data'!G$3,FALSE))/100</f>
        <v>0.43251708428246</v>
      </c>
      <c r="C44" s="115">
        <f>(VLOOKUP($A44,'Occupancy Raw Data'!$B$8:$BE$45,'Occupancy Raw Data'!H$3,FALSE))/100</f>
        <v>0.40347380410022704</v>
      </c>
      <c r="D44" s="115">
        <f>(VLOOKUP($A44,'Occupancy Raw Data'!$B$8:$BE$45,'Occupancy Raw Data'!I$3,FALSE))/100</f>
        <v>0.43394077448747098</v>
      </c>
      <c r="E44" s="115">
        <f>(VLOOKUP($A44,'Occupancy Raw Data'!$B$8:$BE$45,'Occupancy Raw Data'!J$3,FALSE))/100</f>
        <v>0.43992027334851896</v>
      </c>
      <c r="F44" s="115">
        <f>(VLOOKUP($A44,'Occupancy Raw Data'!$B$8:$BE$45,'Occupancy Raw Data'!K$3,FALSE))/100</f>
        <v>0.48946469248291502</v>
      </c>
      <c r="G44" s="116">
        <f>(VLOOKUP($A44,'Occupancy Raw Data'!$B$8:$BE$45,'Occupancy Raw Data'!L$3,FALSE))/100</f>
        <v>0.439863325740318</v>
      </c>
      <c r="H44" s="119">
        <f>(VLOOKUP($A44,'Occupancy Raw Data'!$B$8:$BE$45,'Occupancy Raw Data'!N$3,FALSE))/100</f>
        <v>0.56378132118450996</v>
      </c>
      <c r="I44" s="119">
        <f>(VLOOKUP($A44,'Occupancy Raw Data'!$B$8:$BE$45,'Occupancy Raw Data'!O$3,FALSE))/100</f>
        <v>0.56776765375854199</v>
      </c>
      <c r="J44" s="116">
        <f>(VLOOKUP($A44,'Occupancy Raw Data'!$B$8:$BE$45,'Occupancy Raw Data'!P$3,FALSE))/100</f>
        <v>0.56577448747152603</v>
      </c>
      <c r="K44" s="117">
        <f>(VLOOKUP($A44,'Occupancy Raw Data'!$B$8:$BE$45,'Occupancy Raw Data'!R$3,FALSE))/100</f>
        <v>0.47583794337780605</v>
      </c>
      <c r="M44" s="129">
        <f>(VLOOKUP($A44,'Occupancy Raw Data'!$B$8:$BE$45,'Occupancy Raw Data'!T$3,FALSE))/100</f>
        <v>-8.3835946924004812E-2</v>
      </c>
      <c r="N44" s="119">
        <f>(VLOOKUP($A44,'Occupancy Raw Data'!$B$8:$BE$45,'Occupancy Raw Data'!U$3,FALSE))/100</f>
        <v>-7.1428571428571397E-2</v>
      </c>
      <c r="O44" s="119">
        <f>(VLOOKUP($A44,'Occupancy Raw Data'!$B$8:$BE$45,'Occupancy Raw Data'!V$3,FALSE))/100</f>
        <v>-3.2701111837802397E-3</v>
      </c>
      <c r="P44" s="119">
        <f>(VLOOKUP($A44,'Occupancy Raw Data'!$B$8:$BE$45,'Occupancy Raw Data'!W$3,FALSE))/100</f>
        <v>-3.07402760351317E-2</v>
      </c>
      <c r="Q44" s="119">
        <f>(VLOOKUP($A44,'Occupancy Raw Data'!$B$8:$BE$45,'Occupancy Raw Data'!X$3,FALSE))/100</f>
        <v>1.6558249556475401E-2</v>
      </c>
      <c r="R44" s="130">
        <f>(VLOOKUP($A44,'Occupancy Raw Data'!$B$8:$BE$45,'Occupancy Raw Data'!Y$3,FALSE))/100</f>
        <v>-3.42585646411602E-2</v>
      </c>
      <c r="S44" s="119">
        <f>(VLOOKUP($A44,'Occupancy Raw Data'!$B$8:$BE$45,'Occupancy Raw Data'!AA$3,FALSE))/100</f>
        <v>0.11927642736009</v>
      </c>
      <c r="T44" s="119">
        <f>(VLOOKUP($A44,'Occupancy Raw Data'!$B$8:$BE$45,'Occupancy Raw Data'!AB$3,FALSE))/100</f>
        <v>0.18268090154211103</v>
      </c>
      <c r="U44" s="130">
        <f>(VLOOKUP($A44,'Occupancy Raw Data'!$B$8:$BE$45,'Occupancy Raw Data'!AC$3,FALSE))/100</f>
        <v>0.15021707670043399</v>
      </c>
      <c r="V44" s="131">
        <f>(VLOOKUP($A44,'Occupancy Raw Data'!$B$8:$BE$45,'Occupancy Raw Data'!AE$3,FALSE))/100</f>
        <v>2.1391775080764799E-2</v>
      </c>
      <c r="X44" s="49">
        <f>VLOOKUP($A44,'ADR Raw Data'!$B$6:$BE$43,'ADR Raw Data'!G$1,FALSE)</f>
        <v>75.929167478604299</v>
      </c>
      <c r="Y44" s="50">
        <f>VLOOKUP($A44,'ADR Raw Data'!$B$6:$BE$43,'ADR Raw Data'!H$1,FALSE)</f>
        <v>76.860803246294907</v>
      </c>
      <c r="Z44" s="50">
        <f>VLOOKUP($A44,'ADR Raw Data'!$B$6:$BE$43,'ADR Raw Data'!I$1,FALSE)</f>
        <v>80.947907611548501</v>
      </c>
      <c r="AA44" s="50">
        <f>VLOOKUP($A44,'ADR Raw Data'!$B$6:$BE$43,'ADR Raw Data'!J$1,FALSE)</f>
        <v>81.3219853721682</v>
      </c>
      <c r="AB44" s="50">
        <f>VLOOKUP($A44,'ADR Raw Data'!$B$6:$BE$43,'ADR Raw Data'!K$1,FALSE)</f>
        <v>79.747436358347798</v>
      </c>
      <c r="AC44" s="51">
        <f>VLOOKUP($A44,'ADR Raw Data'!$B$6:$BE$43,'ADR Raw Data'!L$1,FALSE)</f>
        <v>79.018783700155296</v>
      </c>
      <c r="AD44" s="50">
        <f>VLOOKUP($A44,'ADR Raw Data'!$B$6:$BE$43,'ADR Raw Data'!N$1,FALSE)</f>
        <v>90.190799141414104</v>
      </c>
      <c r="AE44" s="50">
        <f>VLOOKUP($A44,'ADR Raw Data'!$B$6:$BE$43,'ADR Raw Data'!O$1,FALSE)</f>
        <v>91.517303761283799</v>
      </c>
      <c r="AF44" s="51">
        <f>VLOOKUP($A44,'ADR Raw Data'!$B$6:$BE$43,'ADR Raw Data'!P$1,FALSE)</f>
        <v>90.856388022143904</v>
      </c>
      <c r="AG44" s="52">
        <f>VLOOKUP($A44,'ADR Raw Data'!$B$6:$BE$43,'ADR Raw Data'!R$1,FALSE)</f>
        <v>83.040209548640703</v>
      </c>
      <c r="AI44" s="129">
        <f>(VLOOKUP($A44,'ADR Raw Data'!$B$6:$BE$43,'ADR Raw Data'!T$1,FALSE))/100</f>
        <v>-7.5717224903575797E-2</v>
      </c>
      <c r="AJ44" s="119">
        <f>(VLOOKUP($A44,'ADR Raw Data'!$B$6:$BE$43,'ADR Raw Data'!U$1,FALSE))/100</f>
        <v>-5.0582859401147505E-2</v>
      </c>
      <c r="AK44" s="119">
        <f>(VLOOKUP($A44,'ADR Raw Data'!$B$6:$BE$43,'ADR Raw Data'!V$1,FALSE))/100</f>
        <v>4.9880945472396999E-2</v>
      </c>
      <c r="AL44" s="119">
        <f>(VLOOKUP($A44,'ADR Raw Data'!$B$6:$BE$43,'ADR Raw Data'!W$1,FALSE))/100</f>
        <v>1.24153358133142E-2</v>
      </c>
      <c r="AM44" s="119">
        <f>(VLOOKUP($A44,'ADR Raw Data'!$B$6:$BE$43,'ADR Raw Data'!X$1,FALSE))/100</f>
        <v>1.0883148665391299E-3</v>
      </c>
      <c r="AN44" s="130">
        <f>(VLOOKUP($A44,'ADR Raw Data'!$B$6:$BE$43,'ADR Raw Data'!Y$1,FALSE))/100</f>
        <v>-1.3090242197427999E-2</v>
      </c>
      <c r="AO44" s="119">
        <f>(VLOOKUP($A44,'ADR Raw Data'!$B$6:$BE$43,'ADR Raw Data'!AA$1,FALSE))/100</f>
        <v>6.4234164176386402E-2</v>
      </c>
      <c r="AP44" s="119">
        <f>(VLOOKUP($A44,'ADR Raw Data'!$B$6:$BE$43,'ADR Raw Data'!AB$1,FALSE))/100</f>
        <v>3.5464968967231301E-2</v>
      </c>
      <c r="AQ44" s="130">
        <f>(VLOOKUP($A44,'ADR Raw Data'!$B$6:$BE$43,'ADR Raw Data'!AC$1,FALSE))/100</f>
        <v>5.0104241750219505E-2</v>
      </c>
      <c r="AR44" s="131">
        <f>(VLOOKUP($A44,'ADR Raw Data'!$B$6:$BE$43,'ADR Raw Data'!AE$1,FALSE))/100</f>
        <v>1.2512984241129701E-2</v>
      </c>
      <c r="AS44" s="40"/>
      <c r="AT44" s="49">
        <f>VLOOKUP($A44,'RevPAR Raw Data'!$B$6:$BE$43,'RevPAR Raw Data'!G$1,FALSE)</f>
        <v>32.840662129840503</v>
      </c>
      <c r="AU44" s="50">
        <f>VLOOKUP($A44,'RevPAR Raw Data'!$B$6:$BE$43,'RevPAR Raw Data'!H$1,FALSE)</f>
        <v>31.0113206719817</v>
      </c>
      <c r="AV44" s="50">
        <f>VLOOKUP($A44,'RevPAR Raw Data'!$B$6:$BE$43,'RevPAR Raw Data'!I$1,FALSE)</f>
        <v>35.126597722095603</v>
      </c>
      <c r="AW44" s="50">
        <f>VLOOKUP($A44,'RevPAR Raw Data'!$B$6:$BE$43,'RevPAR Raw Data'!J$1,FALSE)</f>
        <v>35.775190034168503</v>
      </c>
      <c r="AX44" s="50">
        <f>VLOOKUP($A44,'RevPAR Raw Data'!$B$6:$BE$43,'RevPAR Raw Data'!K$1,FALSE)</f>
        <v>39.033554413439603</v>
      </c>
      <c r="AY44" s="51">
        <f>VLOOKUP($A44,'RevPAR Raw Data'!$B$6:$BE$43,'RevPAR Raw Data'!L$1,FALSE)</f>
        <v>34.757464994305202</v>
      </c>
      <c r="AZ44" s="50">
        <f>VLOOKUP($A44,'RevPAR Raw Data'!$B$6:$BE$43,'RevPAR Raw Data'!N$1,FALSE)</f>
        <v>50.847887898633203</v>
      </c>
      <c r="BA44" s="50">
        <f>VLOOKUP($A44,'RevPAR Raw Data'!$B$6:$BE$43,'RevPAR Raw Data'!O$1,FALSE)</f>
        <v>51.960564834851901</v>
      </c>
      <c r="BB44" s="51">
        <f>VLOOKUP($A44,'RevPAR Raw Data'!$B$6:$BE$43,'RevPAR Raw Data'!P$1,FALSE)</f>
        <v>51.404226366742499</v>
      </c>
      <c r="BC44" s="52">
        <f>VLOOKUP($A44,'RevPAR Raw Data'!$B$6:$BE$43,'RevPAR Raw Data'!R$1,FALSE)</f>
        <v>39.513682529287301</v>
      </c>
      <c r="BE44" s="129">
        <f>(VLOOKUP($A44,'RevPAR Raw Data'!$B$6:$BE$43,'RevPAR Raw Data'!T$1,FALSE))/100</f>
        <v>-0.15320534657933099</v>
      </c>
      <c r="BF44" s="119">
        <f>(VLOOKUP($A44,'RevPAR Raw Data'!$B$6:$BE$43,'RevPAR Raw Data'!U$1,FALSE))/100</f>
        <v>-0.118398369443922</v>
      </c>
      <c r="BG44" s="119">
        <f>(VLOOKUP($A44,'RevPAR Raw Data'!$B$6:$BE$43,'RevPAR Raw Data'!V$1,FALSE))/100</f>
        <v>4.6447718050969901E-2</v>
      </c>
      <c r="BH44" s="119">
        <f>(VLOOKUP($A44,'RevPAR Raw Data'!$B$6:$BE$43,'RevPAR Raw Data'!W$1,FALSE))/100</f>
        <v>-1.8706591071787501E-2</v>
      </c>
      <c r="BI44" s="119">
        <f>(VLOOKUP($A44,'RevPAR Raw Data'!$B$6:$BE$43,'RevPAR Raw Data'!X$1,FALSE))/100</f>
        <v>1.7664585012170698E-2</v>
      </c>
      <c r="BJ44" s="130">
        <f>(VLOOKUP($A44,'RevPAR Raw Data'!$B$6:$BE$43,'RevPAR Raw Data'!Y$1,FALSE))/100</f>
        <v>-4.6900353930099302E-2</v>
      </c>
      <c r="BK44" s="119">
        <f>(VLOOKUP($A44,'RevPAR Raw Data'!$B$6:$BE$43,'RevPAR Raw Data'!AA$1,FALSE))/100</f>
        <v>0.19117221315389699</v>
      </c>
      <c r="BL44" s="119">
        <f>(VLOOKUP($A44,'RevPAR Raw Data'!$B$6:$BE$43,'RevPAR Raw Data'!AB$1,FALSE))/100</f>
        <v>0.22462464301343898</v>
      </c>
      <c r="BM44" s="130">
        <f>(VLOOKUP($A44,'RevPAR Raw Data'!$B$6:$BE$43,'RevPAR Raw Data'!AC$1,FALSE))/100</f>
        <v>0.207847831176663</v>
      </c>
      <c r="BN44" s="131">
        <f>(VLOOKUP($A44,'RevPAR Raw Data'!$B$6:$BE$43,'RevPAR Raw Data'!AE$1,FALSE))/100</f>
        <v>3.41724342663699E-2</v>
      </c>
    </row>
    <row r="45" spans="1:66" x14ac:dyDescent="0.4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18">
        <f>(VLOOKUP($A47,'Occupancy Raw Data'!$B$8:$BE$45,'Occupancy Raw Data'!G$3,FALSE))/100</f>
        <v>0.359904636733196</v>
      </c>
      <c r="C47" s="115">
        <f>(VLOOKUP($A47,'Occupancy Raw Data'!$B$8:$BE$45,'Occupancy Raw Data'!H$3,FALSE))/100</f>
        <v>0.32438793287893097</v>
      </c>
      <c r="D47" s="115">
        <f>(VLOOKUP($A47,'Occupancy Raw Data'!$B$8:$BE$45,'Occupancy Raw Data'!I$3,FALSE))/100</f>
        <v>0.32878931442369397</v>
      </c>
      <c r="E47" s="115">
        <f>(VLOOKUP($A47,'Occupancy Raw Data'!$B$8:$BE$45,'Occupancy Raw Data'!J$3,FALSE))/100</f>
        <v>0.34966531161170006</v>
      </c>
      <c r="F47" s="115">
        <f>(VLOOKUP($A47,'Occupancy Raw Data'!$B$8:$BE$45,'Occupancy Raw Data'!K$3,FALSE))/100</f>
        <v>0.42702570529082701</v>
      </c>
      <c r="G47" s="116">
        <f>(VLOOKUP($A47,'Occupancy Raw Data'!$B$8:$BE$45,'Occupancy Raw Data'!L$3,FALSE))/100</f>
        <v>0.35795458018767001</v>
      </c>
      <c r="H47" s="119">
        <f>(VLOOKUP($A47,'Occupancy Raw Data'!$B$8:$BE$45,'Occupancy Raw Data'!N$3,FALSE))/100</f>
        <v>0.49558333588042897</v>
      </c>
      <c r="I47" s="119">
        <f>(VLOOKUP($A47,'Occupancy Raw Data'!$B$8:$BE$45,'Occupancy Raw Data'!O$3,FALSE))/100</f>
        <v>0.49124308463489902</v>
      </c>
      <c r="J47" s="116">
        <f>(VLOOKUP($A47,'Occupancy Raw Data'!$B$8:$BE$45,'Occupancy Raw Data'!P$3,FALSE))/100</f>
        <v>0.49341321025766399</v>
      </c>
      <c r="K47" s="117">
        <f>(VLOOKUP($A47,'Occupancy Raw Data'!$B$8:$BE$45,'Occupancy Raw Data'!R$3,FALSE))/100</f>
        <v>0.39665704592195394</v>
      </c>
      <c r="M47" s="129">
        <f>(VLOOKUP($A47,'Occupancy Raw Data'!$B$8:$BE$45,'Occupancy Raw Data'!T$3,FALSE))/100</f>
        <v>4.6721087003159497E-3</v>
      </c>
      <c r="N47" s="119">
        <f>(VLOOKUP($A47,'Occupancy Raw Data'!$B$8:$BE$45,'Occupancy Raw Data'!U$3,FALSE))/100</f>
        <v>-8.4054110047842301E-2</v>
      </c>
      <c r="O47" s="119">
        <f>(VLOOKUP($A47,'Occupancy Raw Data'!$B$8:$BE$45,'Occupancy Raw Data'!V$3,FALSE))/100</f>
        <v>-0.196376749607482</v>
      </c>
      <c r="P47" s="119">
        <f>(VLOOKUP($A47,'Occupancy Raw Data'!$B$8:$BE$45,'Occupancy Raw Data'!W$3,FALSE))/100</f>
        <v>-0.23763260427392199</v>
      </c>
      <c r="Q47" s="119">
        <f>(VLOOKUP($A47,'Occupancy Raw Data'!$B$8:$BE$45,'Occupancy Raw Data'!X$3,FALSE))/100</f>
        <v>-8.1023399554903286E-2</v>
      </c>
      <c r="R47" s="130">
        <f>(VLOOKUP($A47,'Occupancy Raw Data'!$B$8:$BE$45,'Occupancy Raw Data'!Y$3,FALSE))/100</f>
        <v>-0.12474264425363399</v>
      </c>
      <c r="S47" s="119">
        <f>(VLOOKUP($A47,'Occupancy Raw Data'!$B$8:$BE$45,'Occupancy Raw Data'!AA$3,FALSE))/100</f>
        <v>7.3539567349892102E-2</v>
      </c>
      <c r="T47" s="119">
        <f>(VLOOKUP($A47,'Occupancy Raw Data'!$B$8:$BE$45,'Occupancy Raw Data'!AB$3,FALSE))/100</f>
        <v>9.2777811476211614E-2</v>
      </c>
      <c r="U47" s="130">
        <f>(VLOOKUP($A47,'Occupancy Raw Data'!$B$8:$BE$45,'Occupancy Raw Data'!AC$3,FALSE))/100</f>
        <v>8.3030963884452594E-2</v>
      </c>
      <c r="V47" s="131">
        <f>(VLOOKUP($A47,'Occupancy Raw Data'!$B$8:$BE$45,'Occupancy Raw Data'!AE$3,FALSE))/100</f>
        <v>-6.0698080229265899E-2</v>
      </c>
      <c r="X47" s="49">
        <f>VLOOKUP($A47,'ADR Raw Data'!$B$6:$BE$43,'ADR Raw Data'!G$1,FALSE)</f>
        <v>95.605859023354498</v>
      </c>
      <c r="Y47" s="50">
        <f>VLOOKUP($A47,'ADR Raw Data'!$B$6:$BE$43,'ADR Raw Data'!H$1,FALSE)</f>
        <v>94.311157071516007</v>
      </c>
      <c r="Z47" s="50">
        <f>VLOOKUP($A47,'ADR Raw Data'!$B$6:$BE$43,'ADR Raw Data'!I$1,FALSE)</f>
        <v>95.363475876173595</v>
      </c>
      <c r="AA47" s="50">
        <f>VLOOKUP($A47,'ADR Raw Data'!$B$6:$BE$43,'ADR Raw Data'!J$1,FALSE)</f>
        <v>95.441260489510398</v>
      </c>
      <c r="AB47" s="50">
        <f>VLOOKUP($A47,'ADR Raw Data'!$B$6:$BE$43,'ADR Raw Data'!K$1,FALSE)</f>
        <v>99.020008589220495</v>
      </c>
      <c r="AC47" s="51">
        <f>VLOOKUP($A47,'ADR Raw Data'!$B$6:$BE$43,'ADR Raw Data'!L$1,FALSE)</f>
        <v>96.109105300908496</v>
      </c>
      <c r="AD47" s="50">
        <f>VLOOKUP($A47,'ADR Raw Data'!$B$6:$BE$43,'ADR Raw Data'!N$1,FALSE)</f>
        <v>109.86000493400699</v>
      </c>
      <c r="AE47" s="50">
        <f>VLOOKUP($A47,'ADR Raw Data'!$B$6:$BE$43,'ADR Raw Data'!O$1,FALSE)</f>
        <v>110.87741724738601</v>
      </c>
      <c r="AF47" s="51">
        <f>VLOOKUP($A47,'ADR Raw Data'!$B$6:$BE$43,'ADR Raw Data'!P$1,FALSE)</f>
        <v>110.366473703772</v>
      </c>
      <c r="AG47" s="52">
        <f>VLOOKUP($A47,'ADR Raw Data'!$B$6:$BE$43,'ADR Raw Data'!R$1,FALSE)</f>
        <v>101.17629224367499</v>
      </c>
      <c r="AI47" s="129">
        <f>(VLOOKUP($A47,'ADR Raw Data'!$B$6:$BE$43,'ADR Raw Data'!T$1,FALSE))/100</f>
        <v>-1.6056206774772902E-2</v>
      </c>
      <c r="AJ47" s="119">
        <f>(VLOOKUP($A47,'ADR Raw Data'!$B$6:$BE$43,'ADR Raw Data'!U$1,FALSE))/100</f>
        <v>-3.4940941556126599E-2</v>
      </c>
      <c r="AK47" s="119">
        <f>(VLOOKUP($A47,'ADR Raw Data'!$B$6:$BE$43,'ADR Raw Data'!V$1,FALSE))/100</f>
        <v>-2.5340286303896196E-2</v>
      </c>
      <c r="AL47" s="119">
        <f>(VLOOKUP($A47,'ADR Raw Data'!$B$6:$BE$43,'ADR Raw Data'!W$1,FALSE))/100</f>
        <v>-6.8556369818884508E-2</v>
      </c>
      <c r="AM47" s="119">
        <f>(VLOOKUP($A47,'ADR Raw Data'!$B$6:$BE$43,'ADR Raw Data'!X$1,FALSE))/100</f>
        <v>-3.4462312724117698E-2</v>
      </c>
      <c r="AN47" s="130">
        <f>(VLOOKUP($A47,'ADR Raw Data'!$B$6:$BE$43,'ADR Raw Data'!Y$1,FALSE))/100</f>
        <v>-3.7094620362358999E-2</v>
      </c>
      <c r="AO47" s="119">
        <f>(VLOOKUP($A47,'ADR Raw Data'!$B$6:$BE$43,'ADR Raw Data'!AA$1,FALSE))/100</f>
        <v>1.7548753728107502E-2</v>
      </c>
      <c r="AP47" s="119">
        <f>(VLOOKUP($A47,'ADR Raw Data'!$B$6:$BE$43,'ADR Raw Data'!AB$1,FALSE))/100</f>
        <v>6.9499308849310304E-3</v>
      </c>
      <c r="AQ47" s="130">
        <f>(VLOOKUP($A47,'ADR Raw Data'!$B$6:$BE$43,'ADR Raw Data'!AC$1,FALSE))/100</f>
        <v>1.2308977762386699E-2</v>
      </c>
      <c r="AR47" s="131">
        <f>(VLOOKUP($A47,'ADR Raw Data'!$B$6:$BE$43,'ADR Raw Data'!AE$1,FALSE))/100</f>
        <v>-1.4369934883864399E-2</v>
      </c>
      <c r="AS47" s="40"/>
      <c r="AT47" s="49">
        <f>VLOOKUP($A47,'RevPAR Raw Data'!$B$6:$BE$43,'RevPAR Raw Data'!G$1,FALSE)</f>
        <v>34.408991961365601</v>
      </c>
      <c r="AU47" s="50">
        <f>VLOOKUP($A47,'RevPAR Raw Data'!$B$6:$BE$43,'RevPAR Raw Data'!H$1,FALSE)</f>
        <v>30.5934012898493</v>
      </c>
      <c r="AV47" s="50">
        <f>VLOOKUP($A47,'RevPAR Raw Data'!$B$6:$BE$43,'RevPAR Raw Data'!I$1,FALSE)</f>
        <v>31.3544918543876</v>
      </c>
      <c r="AW47" s="50">
        <f>VLOOKUP($A47,'RevPAR Raw Data'!$B$6:$BE$43,'RevPAR Raw Data'!J$1,FALSE)</f>
        <v>33.372498089678103</v>
      </c>
      <c r="AX47" s="50">
        <f>VLOOKUP($A47,'RevPAR Raw Data'!$B$6:$BE$43,'RevPAR Raw Data'!K$1,FALSE)</f>
        <v>42.2840890057156</v>
      </c>
      <c r="AY47" s="51">
        <f>VLOOKUP($A47,'RevPAR Raw Data'!$B$6:$BE$43,'RevPAR Raw Data'!L$1,FALSE)</f>
        <v>34.402694440199198</v>
      </c>
      <c r="AZ47" s="50">
        <f>VLOOKUP($A47,'RevPAR Raw Data'!$B$6:$BE$43,'RevPAR Raw Data'!N$1,FALSE)</f>
        <v>54.444787725035901</v>
      </c>
      <c r="BA47" s="50">
        <f>VLOOKUP($A47,'RevPAR Raw Data'!$B$6:$BE$43,'RevPAR Raw Data'!O$1,FALSE)</f>
        <v>54.467764464957</v>
      </c>
      <c r="BB47" s="51">
        <f>VLOOKUP($A47,'RevPAR Raw Data'!$B$6:$BE$43,'RevPAR Raw Data'!P$1,FALSE)</f>
        <v>54.456276094996397</v>
      </c>
      <c r="BC47" s="52">
        <f>VLOOKUP($A47,'RevPAR Raw Data'!$B$6:$BE$43,'RevPAR Raw Data'!R$1,FALSE)</f>
        <v>40.132289198712698</v>
      </c>
      <c r="BE47" s="129">
        <f>(VLOOKUP($A47,'RevPAR Raw Data'!$B$6:$BE$43,'RevPAR Raw Data'!T$1,FALSE))/100</f>
        <v>-1.14591144178234E-2</v>
      </c>
      <c r="BF47" s="119">
        <f>(VLOOKUP($A47,'RevPAR Raw Data'!$B$6:$BE$43,'RevPAR Raw Data'!U$1,FALSE))/100</f>
        <v>-0.11605812185723501</v>
      </c>
      <c r="BG47" s="119">
        <f>(VLOOKUP($A47,'RevPAR Raw Data'!$B$6:$BE$43,'RevPAR Raw Data'!V$1,FALSE))/100</f>
        <v>-0.21674079285289602</v>
      </c>
      <c r="BH47" s="119">
        <f>(VLOOKUP($A47,'RevPAR Raw Data'!$B$6:$BE$43,'RevPAR Raw Data'!W$1,FALSE))/100</f>
        <v>-0.28989774539317897</v>
      </c>
      <c r="BI47" s="119">
        <f>(VLOOKUP($A47,'RevPAR Raw Data'!$B$6:$BE$43,'RevPAR Raw Data'!X$1,FALSE))/100</f>
        <v>-0.112693458545588</v>
      </c>
      <c r="BJ47" s="130">
        <f>(VLOOKUP($A47,'RevPAR Raw Data'!$B$6:$BE$43,'RevPAR Raw Data'!Y$1,FALSE))/100</f>
        <v>-0.15720998358440799</v>
      </c>
      <c r="BK47" s="119">
        <f>(VLOOKUP($A47,'RevPAR Raw Data'!$B$6:$BE$43,'RevPAR Raw Data'!AA$1,FALSE))/100</f>
        <v>9.2378848834694396E-2</v>
      </c>
      <c r="BL47" s="119">
        <f>(VLOOKUP($A47,'RevPAR Raw Data'!$B$6:$BE$43,'RevPAR Raw Data'!AB$1,FALSE))/100</f>
        <v>0.100372541738557</v>
      </c>
      <c r="BM47" s="130">
        <f>(VLOOKUP($A47,'RevPAR Raw Data'!$B$6:$BE$43,'RevPAR Raw Data'!AC$1,FALSE))/100</f>
        <v>9.6361967934882498E-2</v>
      </c>
      <c r="BN47" s="131">
        <f>(VLOOKUP($A47,'RevPAR Raw Data'!$B$6:$BE$43,'RevPAR Raw Data'!AE$1,FALSE))/100</f>
        <v>-7.4195787652660203E-2</v>
      </c>
    </row>
    <row r="48" spans="1:66" x14ac:dyDescent="0.45">
      <c r="A48" s="59" t="s">
        <v>78</v>
      </c>
      <c r="B48" s="118">
        <f>(VLOOKUP($A48,'Occupancy Raw Data'!$B$8:$BE$45,'Occupancy Raw Data'!G$3,FALSE))/100</f>
        <v>0.30179827990617603</v>
      </c>
      <c r="C48" s="115">
        <f>(VLOOKUP($A48,'Occupancy Raw Data'!$B$8:$BE$45,'Occupancy Raw Data'!H$3,FALSE))/100</f>
        <v>0.28459734167318201</v>
      </c>
      <c r="D48" s="115">
        <f>(VLOOKUP($A48,'Occupancy Raw Data'!$B$8:$BE$45,'Occupancy Raw Data'!I$3,FALSE))/100</f>
        <v>0.28772478498827203</v>
      </c>
      <c r="E48" s="115">
        <f>(VLOOKUP($A48,'Occupancy Raw Data'!$B$8:$BE$45,'Occupancy Raw Data'!J$3,FALSE))/100</f>
        <v>0.29788897576231399</v>
      </c>
      <c r="F48" s="115">
        <f>(VLOOKUP($A48,'Occupancy Raw Data'!$B$8:$BE$45,'Occupancy Raw Data'!K$3,FALSE))/100</f>
        <v>0.34870992963252495</v>
      </c>
      <c r="G48" s="116">
        <f>(VLOOKUP($A48,'Occupancy Raw Data'!$B$8:$BE$45,'Occupancy Raw Data'!L$3,FALSE))/100</f>
        <v>0.30414386239249397</v>
      </c>
      <c r="H48" s="119">
        <f>(VLOOKUP($A48,'Occupancy Raw Data'!$B$8:$BE$45,'Occupancy Raw Data'!N$3,FALSE))/100</f>
        <v>0.41907740422204803</v>
      </c>
      <c r="I48" s="119">
        <f>(VLOOKUP($A48,'Occupancy Raw Data'!$B$8:$BE$45,'Occupancy Raw Data'!O$3,FALSE))/100</f>
        <v>0.41438623924941298</v>
      </c>
      <c r="J48" s="116">
        <f>(VLOOKUP($A48,'Occupancy Raw Data'!$B$8:$BE$45,'Occupancy Raw Data'!P$3,FALSE))/100</f>
        <v>0.41673182173573103</v>
      </c>
      <c r="K48" s="117">
        <f>(VLOOKUP($A48,'Occupancy Raw Data'!$B$8:$BE$45,'Occupancy Raw Data'!R$3,FALSE))/100</f>
        <v>0.33631185077627601</v>
      </c>
      <c r="M48" s="129">
        <f>(VLOOKUP($A48,'Occupancy Raw Data'!$B$8:$BE$45,'Occupancy Raw Data'!T$3,FALSE))/100</f>
        <v>-9.813084112149531E-2</v>
      </c>
      <c r="N48" s="119">
        <f>(VLOOKUP($A48,'Occupancy Raw Data'!$B$8:$BE$45,'Occupancy Raw Data'!U$3,FALSE))/100</f>
        <v>-9.22693266832917E-2</v>
      </c>
      <c r="O48" s="119">
        <f>(VLOOKUP($A48,'Occupancy Raw Data'!$B$8:$BE$45,'Occupancy Raw Data'!V$3,FALSE))/100</f>
        <v>-0.119617224880382</v>
      </c>
      <c r="P48" s="119">
        <f>(VLOOKUP($A48,'Occupancy Raw Data'!$B$8:$BE$45,'Occupancy Raw Data'!W$3,FALSE))/100</f>
        <v>-0.22560975609755998</v>
      </c>
      <c r="Q48" s="119">
        <f>(VLOOKUP($A48,'Occupancy Raw Data'!$B$8:$BE$45,'Occupancy Raw Data'!X$3,FALSE))/100</f>
        <v>-8.9795918367346891E-2</v>
      </c>
      <c r="R48" s="130">
        <f>(VLOOKUP($A48,'Occupancy Raw Data'!$B$8:$BE$45,'Occupancy Raw Data'!Y$3,FALSE))/100</f>
        <v>-0.12741139524450401</v>
      </c>
      <c r="S48" s="119">
        <f>(VLOOKUP($A48,'Occupancy Raw Data'!$B$8:$BE$45,'Occupancy Raw Data'!AA$3,FALSE))/100</f>
        <v>0.15021459227467798</v>
      </c>
      <c r="T48" s="119">
        <f>(VLOOKUP($A48,'Occupancy Raw Data'!$B$8:$BE$45,'Occupancy Raw Data'!AB$3,FALSE))/100</f>
        <v>0.22119815668202703</v>
      </c>
      <c r="U48" s="130">
        <f>(VLOOKUP($A48,'Occupancy Raw Data'!$B$8:$BE$45,'Occupancy Raw Data'!AC$3,FALSE))/100</f>
        <v>0.18444444444444399</v>
      </c>
      <c r="V48" s="131">
        <f>(VLOOKUP($A48,'Occupancy Raw Data'!$B$8:$BE$45,'Occupancy Raw Data'!AE$3,FALSE))/100</f>
        <v>-3.7711728986896703E-2</v>
      </c>
      <c r="X48" s="49">
        <f>VLOOKUP($A48,'ADR Raw Data'!$B$6:$BE$43,'ADR Raw Data'!G$1,FALSE)</f>
        <v>110.839740932642</v>
      </c>
      <c r="Y48" s="50">
        <f>VLOOKUP($A48,'ADR Raw Data'!$B$6:$BE$43,'ADR Raw Data'!H$1,FALSE)</f>
        <v>108.642939560439</v>
      </c>
      <c r="Z48" s="50">
        <f>VLOOKUP($A48,'ADR Raw Data'!$B$6:$BE$43,'ADR Raw Data'!I$1,FALSE)</f>
        <v>108.281983695652</v>
      </c>
      <c r="AA48" s="50">
        <f>VLOOKUP($A48,'ADR Raw Data'!$B$6:$BE$43,'ADR Raw Data'!J$1,FALSE)</f>
        <v>113.602703412073</v>
      </c>
      <c r="AB48" s="50">
        <f>VLOOKUP($A48,'ADR Raw Data'!$B$6:$BE$43,'ADR Raw Data'!K$1,FALSE)</f>
        <v>115.25903587443899</v>
      </c>
      <c r="AC48" s="51">
        <f>VLOOKUP($A48,'ADR Raw Data'!$B$6:$BE$43,'ADR Raw Data'!L$1,FALSE)</f>
        <v>111.499280205655</v>
      </c>
      <c r="AD48" s="50">
        <f>VLOOKUP($A48,'ADR Raw Data'!$B$6:$BE$43,'ADR Raw Data'!N$1,FALSE)</f>
        <v>127.74341417910399</v>
      </c>
      <c r="AE48" s="50">
        <f>VLOOKUP($A48,'ADR Raw Data'!$B$6:$BE$43,'ADR Raw Data'!O$1,FALSE)</f>
        <v>131.758905660377</v>
      </c>
      <c r="AF48" s="51">
        <f>VLOOKUP($A48,'ADR Raw Data'!$B$6:$BE$43,'ADR Raw Data'!P$1,FALSE)</f>
        <v>129.739859287054</v>
      </c>
      <c r="AG48" s="52">
        <f>VLOOKUP($A48,'ADR Raw Data'!$B$6:$BE$43,'ADR Raw Data'!R$1,FALSE)</f>
        <v>117.95708734639599</v>
      </c>
      <c r="AI48" s="129">
        <f>(VLOOKUP($A48,'ADR Raw Data'!$B$6:$BE$43,'ADR Raw Data'!T$1,FALSE))/100</f>
        <v>3.0224100837501502E-2</v>
      </c>
      <c r="AJ48" s="119">
        <f>(VLOOKUP($A48,'ADR Raw Data'!$B$6:$BE$43,'ADR Raw Data'!U$1,FALSE))/100</f>
        <v>1.86655291311182E-2</v>
      </c>
      <c r="AK48" s="119">
        <f>(VLOOKUP($A48,'ADR Raw Data'!$B$6:$BE$43,'ADR Raw Data'!V$1,FALSE))/100</f>
        <v>7.0333804190980898E-2</v>
      </c>
      <c r="AL48" s="119">
        <f>(VLOOKUP($A48,'ADR Raw Data'!$B$6:$BE$43,'ADR Raw Data'!W$1,FALSE))/100</f>
        <v>9.5646879306897095E-2</v>
      </c>
      <c r="AM48" s="119">
        <f>(VLOOKUP($A48,'ADR Raw Data'!$B$6:$BE$43,'ADR Raw Data'!X$1,FALSE))/100</f>
        <v>9.5813148619697697E-2</v>
      </c>
      <c r="AN48" s="130">
        <f>(VLOOKUP($A48,'ADR Raw Data'!$B$6:$BE$43,'ADR Raw Data'!Y$1,FALSE))/100</f>
        <v>6.36707139674446E-2</v>
      </c>
      <c r="AO48" s="119">
        <f>(VLOOKUP($A48,'ADR Raw Data'!$B$6:$BE$43,'ADR Raw Data'!AA$1,FALSE))/100</f>
        <v>0.13176117759998099</v>
      </c>
      <c r="AP48" s="119">
        <f>(VLOOKUP($A48,'ADR Raw Data'!$B$6:$BE$43,'ADR Raw Data'!AB$1,FALSE))/100</f>
        <v>0.150542019808837</v>
      </c>
      <c r="AQ48" s="130">
        <f>(VLOOKUP($A48,'ADR Raw Data'!$B$6:$BE$43,'ADR Raw Data'!AC$1,FALSE))/100</f>
        <v>0.14141430852891498</v>
      </c>
      <c r="AR48" s="131">
        <f>(VLOOKUP($A48,'ADR Raw Data'!$B$6:$BE$43,'ADR Raw Data'!AE$1,FALSE))/100</f>
        <v>9.8625096279861407E-2</v>
      </c>
      <c r="AS48" s="40"/>
      <c r="AT48" s="49">
        <f>VLOOKUP($A48,'RevPAR Raw Data'!$B$6:$BE$43,'RevPAR Raw Data'!G$1,FALSE)</f>
        <v>33.451243158717702</v>
      </c>
      <c r="AU48" s="50">
        <f>VLOOKUP($A48,'RevPAR Raw Data'!$B$6:$BE$43,'RevPAR Raw Data'!H$1,FALSE)</f>
        <v>30.919491790461201</v>
      </c>
      <c r="AV48" s="50">
        <f>VLOOKUP($A48,'RevPAR Raw Data'!$B$6:$BE$43,'RevPAR Raw Data'!I$1,FALSE)</f>
        <v>31.155410476935099</v>
      </c>
      <c r="AW48" s="50">
        <f>VLOOKUP($A48,'RevPAR Raw Data'!$B$6:$BE$43,'RevPAR Raw Data'!J$1,FALSE)</f>
        <v>33.840992963252504</v>
      </c>
      <c r="AX48" s="50">
        <f>VLOOKUP($A48,'RevPAR Raw Data'!$B$6:$BE$43,'RevPAR Raw Data'!K$1,FALSE)</f>
        <v>40.191970289288498</v>
      </c>
      <c r="AY48" s="51">
        <f>VLOOKUP($A48,'RevPAR Raw Data'!$B$6:$BE$43,'RevPAR Raw Data'!L$1,FALSE)</f>
        <v>33.911821735731003</v>
      </c>
      <c r="AZ48" s="50">
        <f>VLOOKUP($A48,'RevPAR Raw Data'!$B$6:$BE$43,'RevPAR Raw Data'!N$1,FALSE)</f>
        <v>53.534378420641097</v>
      </c>
      <c r="BA48" s="50">
        <f>VLOOKUP($A48,'RevPAR Raw Data'!$B$6:$BE$43,'RevPAR Raw Data'!O$1,FALSE)</f>
        <v>54.599077404222001</v>
      </c>
      <c r="BB48" s="51">
        <f>VLOOKUP($A48,'RevPAR Raw Data'!$B$6:$BE$43,'RevPAR Raw Data'!P$1,FALSE)</f>
        <v>54.066727912431503</v>
      </c>
      <c r="BC48" s="52">
        <f>VLOOKUP($A48,'RevPAR Raw Data'!$B$6:$BE$43,'RevPAR Raw Data'!R$1,FALSE)</f>
        <v>39.670366357645399</v>
      </c>
      <c r="BE48" s="129">
        <f>(VLOOKUP($A48,'RevPAR Raw Data'!$B$6:$BE$43,'RevPAR Raw Data'!T$1,FALSE))/100</f>
        <v>-7.0872656721318691E-2</v>
      </c>
      <c r="BF48" s="119">
        <f>(VLOOKUP($A48,'RevPAR Raw Data'!$B$6:$BE$43,'RevPAR Raw Data'!U$1,FALSE))/100</f>
        <v>-7.5326053357289091E-2</v>
      </c>
      <c r="BG48" s="119">
        <f>(VLOOKUP($A48,'RevPAR Raw Data'!$B$6:$BE$43,'RevPAR Raw Data'!V$1,FALSE))/100</f>
        <v>-5.7696555162007196E-2</v>
      </c>
      <c r="BH48" s="119">
        <f>(VLOOKUP($A48,'RevPAR Raw Data'!$B$6:$BE$43,'RevPAR Raw Data'!W$1,FALSE))/100</f>
        <v>-0.15154174590258498</v>
      </c>
      <c r="BI48" s="119">
        <f>(VLOOKUP($A48,'RevPAR Raw Data'!$B$6:$BE$43,'RevPAR Raw Data'!X$1,FALSE))/100</f>
        <v>-2.5863994196220503E-3</v>
      </c>
      <c r="BJ48" s="130">
        <f>(VLOOKUP($A48,'RevPAR Raw Data'!$B$6:$BE$43,'RevPAR Raw Data'!Y$1,FALSE))/100</f>
        <v>-7.1853055779865393E-2</v>
      </c>
      <c r="BK48" s="119">
        <f>(VLOOKUP($A48,'RevPAR Raw Data'!$B$6:$BE$43,'RevPAR Raw Data'!AA$1,FALSE))/100</f>
        <v>0.301768221445471</v>
      </c>
      <c r="BL48" s="119">
        <f>(VLOOKUP($A48,'RevPAR Raw Data'!$B$6:$BE$43,'RevPAR Raw Data'!AB$1,FALSE))/100</f>
        <v>0.40503979377576799</v>
      </c>
      <c r="BM48" s="130">
        <f>(VLOOKUP($A48,'RevPAR Raw Data'!$B$6:$BE$43,'RevPAR Raw Data'!AC$1,FALSE))/100</f>
        <v>0.35194183654646999</v>
      </c>
      <c r="BN48" s="131">
        <f>(VLOOKUP($A48,'RevPAR Raw Data'!$B$6:$BE$43,'RevPAR Raw Data'!AE$1,FALSE))/100</f>
        <v>5.7194044390751902E-2</v>
      </c>
    </row>
    <row r="49" spans="1:66" x14ac:dyDescent="0.45">
      <c r="A49" s="59" t="s">
        <v>79</v>
      </c>
      <c r="B49" s="118">
        <f>(VLOOKUP($A49,'Occupancy Raw Data'!$B$8:$BE$45,'Occupancy Raw Data'!G$3,FALSE))/100</f>
        <v>0.24608501118568199</v>
      </c>
      <c r="C49" s="115">
        <f>(VLOOKUP($A49,'Occupancy Raw Data'!$B$8:$BE$45,'Occupancy Raw Data'!H$3,FALSE))/100</f>
        <v>0.20805369127516699</v>
      </c>
      <c r="D49" s="115">
        <f>(VLOOKUP($A49,'Occupancy Raw Data'!$B$8:$BE$45,'Occupancy Raw Data'!I$3,FALSE))/100</f>
        <v>0.18941088739746401</v>
      </c>
      <c r="E49" s="115">
        <f>(VLOOKUP($A49,'Occupancy Raw Data'!$B$8:$BE$45,'Occupancy Raw Data'!J$3,FALSE))/100</f>
        <v>0.22445935868754599</v>
      </c>
      <c r="F49" s="115">
        <f>(VLOOKUP($A49,'Occupancy Raw Data'!$B$8:$BE$45,'Occupancy Raw Data'!K$3,FALSE))/100</f>
        <v>0.34004474272930602</v>
      </c>
      <c r="G49" s="116">
        <f>(VLOOKUP($A49,'Occupancy Raw Data'!$B$8:$BE$45,'Occupancy Raw Data'!L$3,FALSE))/100</f>
        <v>0.24161073825503301</v>
      </c>
      <c r="H49" s="119">
        <f>(VLOOKUP($A49,'Occupancy Raw Data'!$B$8:$BE$45,'Occupancy Raw Data'!N$3,FALSE))/100</f>
        <v>0.43698732289336301</v>
      </c>
      <c r="I49" s="119">
        <f>(VLOOKUP($A49,'Occupancy Raw Data'!$B$8:$BE$45,'Occupancy Raw Data'!O$3,FALSE))/100</f>
        <v>0.41237882177479401</v>
      </c>
      <c r="J49" s="116">
        <f>(VLOOKUP($A49,'Occupancy Raw Data'!$B$8:$BE$45,'Occupancy Raw Data'!P$3,FALSE))/100</f>
        <v>0.42468307233407898</v>
      </c>
      <c r="K49" s="117">
        <f>(VLOOKUP($A49,'Occupancy Raw Data'!$B$8:$BE$45,'Occupancy Raw Data'!R$3,FALSE))/100</f>
        <v>0.29391711942047499</v>
      </c>
      <c r="M49" s="129">
        <f>(VLOOKUP($A49,'Occupancy Raw Data'!$B$8:$BE$45,'Occupancy Raw Data'!T$3,FALSE))/100</f>
        <v>5.4436987322893302E-2</v>
      </c>
      <c r="N49" s="119">
        <f>(VLOOKUP($A49,'Occupancy Raw Data'!$B$8:$BE$45,'Occupancy Raw Data'!U$3,FALSE))/100</f>
        <v>-0.15946308724832201</v>
      </c>
      <c r="O49" s="119">
        <f>(VLOOKUP($A49,'Occupancy Raw Data'!$B$8:$BE$45,'Occupancy Raw Data'!V$3,FALSE))/100</f>
        <v>-0.43615369519996799</v>
      </c>
      <c r="P49" s="119">
        <f>(VLOOKUP($A49,'Occupancy Raw Data'!$B$8:$BE$45,'Occupancy Raw Data'!W$3,FALSE))/100</f>
        <v>-0.45838646214301798</v>
      </c>
      <c r="Q49" s="119">
        <f>(VLOOKUP($A49,'Occupancy Raw Data'!$B$8:$BE$45,'Occupancy Raw Data'!X$3,FALSE))/100</f>
        <v>-0.22447860287219398</v>
      </c>
      <c r="R49" s="130">
        <f>(VLOOKUP($A49,'Occupancy Raw Data'!$B$8:$BE$45,'Occupancy Raw Data'!Y$3,FALSE))/100</f>
        <v>-0.27649812813931002</v>
      </c>
      <c r="S49" s="119">
        <f>(VLOOKUP($A49,'Occupancy Raw Data'!$B$8:$BE$45,'Occupancy Raw Data'!AA$3,FALSE))/100</f>
        <v>3.0845366415836201E-3</v>
      </c>
      <c r="T49" s="119">
        <f>(VLOOKUP($A49,'Occupancy Raw Data'!$B$8:$BE$45,'Occupancy Raw Data'!AB$3,FALSE))/100</f>
        <v>-6.6377274453832506E-3</v>
      </c>
      <c r="U49" s="130">
        <f>(VLOOKUP($A49,'Occupancy Raw Data'!$B$8:$BE$45,'Occupancy Raw Data'!AC$3,FALSE))/100</f>
        <v>-1.65941100517411E-3</v>
      </c>
      <c r="V49" s="131">
        <f>(VLOOKUP($A49,'Occupancy Raw Data'!$B$8:$BE$45,'Occupancy Raw Data'!AE$3,FALSE))/100</f>
        <v>-0.183728493820464</v>
      </c>
      <c r="X49" s="49">
        <f>VLOOKUP($A49,'ADR Raw Data'!$B$6:$BE$43,'ADR Raw Data'!G$1,FALSE)</f>
        <v>85.459212121212104</v>
      </c>
      <c r="Y49" s="50">
        <f>VLOOKUP($A49,'ADR Raw Data'!$B$6:$BE$43,'ADR Raw Data'!H$1,FALSE)</f>
        <v>84.640322580645105</v>
      </c>
      <c r="Z49" s="50">
        <f>VLOOKUP($A49,'ADR Raw Data'!$B$6:$BE$43,'ADR Raw Data'!I$1,FALSE)</f>
        <v>89.7295275590551</v>
      </c>
      <c r="AA49" s="50">
        <f>VLOOKUP($A49,'ADR Raw Data'!$B$6:$BE$43,'ADR Raw Data'!J$1,FALSE)</f>
        <v>91.087375415282295</v>
      </c>
      <c r="AB49" s="50">
        <f>VLOOKUP($A49,'ADR Raw Data'!$B$6:$BE$43,'ADR Raw Data'!K$1,FALSE)</f>
        <v>91.945570175438505</v>
      </c>
      <c r="AC49" s="51">
        <f>VLOOKUP($A49,'ADR Raw Data'!$B$6:$BE$43,'ADR Raw Data'!L$1,FALSE)</f>
        <v>88.859240740740702</v>
      </c>
      <c r="AD49" s="50">
        <f>VLOOKUP($A49,'ADR Raw Data'!$B$6:$BE$43,'ADR Raw Data'!N$1,FALSE)</f>
        <v>95.976945392491402</v>
      </c>
      <c r="AE49" s="50">
        <f>VLOOKUP($A49,'ADR Raw Data'!$B$6:$BE$43,'ADR Raw Data'!O$1,FALSE)</f>
        <v>97.142314647377901</v>
      </c>
      <c r="AF49" s="51">
        <f>VLOOKUP($A49,'ADR Raw Data'!$B$6:$BE$43,'ADR Raw Data'!P$1,FALSE)</f>
        <v>96.542748024582906</v>
      </c>
      <c r="AG49" s="52">
        <f>VLOOKUP($A49,'ADR Raw Data'!$B$6:$BE$43,'ADR Raw Data'!R$1,FALSE)</f>
        <v>92.0312287060529</v>
      </c>
      <c r="AI49" s="129">
        <f>(VLOOKUP($A49,'ADR Raw Data'!$B$6:$BE$43,'ADR Raw Data'!T$1,FALSE))/100</f>
        <v>-1.05517837338684E-2</v>
      </c>
      <c r="AJ49" s="119">
        <f>(VLOOKUP($A49,'ADR Raw Data'!$B$6:$BE$43,'ADR Raw Data'!U$1,FALSE))/100</f>
        <v>-3.6323701381658503E-2</v>
      </c>
      <c r="AK49" s="119">
        <f>(VLOOKUP($A49,'ADR Raw Data'!$B$6:$BE$43,'ADR Raw Data'!V$1,FALSE))/100</f>
        <v>-1.07282179675814E-3</v>
      </c>
      <c r="AL49" s="119">
        <f>(VLOOKUP($A49,'ADR Raw Data'!$B$6:$BE$43,'ADR Raw Data'!W$1,FALSE))/100</f>
        <v>1.0138285175878501E-2</v>
      </c>
      <c r="AM49" s="119">
        <f>(VLOOKUP($A49,'ADR Raw Data'!$B$6:$BE$43,'ADR Raw Data'!X$1,FALSE))/100</f>
        <v>-4.7106328757262599E-3</v>
      </c>
      <c r="AN49" s="130">
        <f>(VLOOKUP($A49,'ADR Raw Data'!$B$6:$BE$43,'ADR Raw Data'!Y$1,FALSE))/100</f>
        <v>-1.05231105530712E-2</v>
      </c>
      <c r="AO49" s="119">
        <f>(VLOOKUP($A49,'ADR Raw Data'!$B$6:$BE$43,'ADR Raw Data'!AA$1,FALSE))/100</f>
        <v>4.6092756629717204E-3</v>
      </c>
      <c r="AP49" s="119">
        <f>(VLOOKUP($A49,'ADR Raw Data'!$B$6:$BE$43,'ADR Raw Data'!AB$1,FALSE))/100</f>
        <v>-4.4306077637525698E-2</v>
      </c>
      <c r="AQ49" s="130">
        <f>(VLOOKUP($A49,'ADR Raw Data'!$B$6:$BE$43,'ADR Raw Data'!AC$1,FALSE))/100</f>
        <v>-2.0045488346377399E-2</v>
      </c>
      <c r="AR49" s="131">
        <f>(VLOOKUP($A49,'ADR Raw Data'!$B$6:$BE$43,'ADR Raw Data'!AE$1,FALSE))/100</f>
        <v>-7.7000549536502703E-3</v>
      </c>
      <c r="AS49" s="40"/>
      <c r="AT49" s="49">
        <f>VLOOKUP($A49,'RevPAR Raw Data'!$B$6:$BE$43,'RevPAR Raw Data'!G$1,FALSE)</f>
        <v>21.030231170768001</v>
      </c>
      <c r="AU49" s="50">
        <f>VLOOKUP($A49,'RevPAR Raw Data'!$B$6:$BE$43,'RevPAR Raw Data'!H$1,FALSE)</f>
        <v>17.6097315436241</v>
      </c>
      <c r="AV49" s="50">
        <f>VLOOKUP($A49,'RevPAR Raw Data'!$B$6:$BE$43,'RevPAR Raw Data'!I$1,FALSE)</f>
        <v>16.995749440715802</v>
      </c>
      <c r="AW49" s="50">
        <f>VLOOKUP($A49,'RevPAR Raw Data'!$B$6:$BE$43,'RevPAR Raw Data'!J$1,FALSE)</f>
        <v>20.445413870246</v>
      </c>
      <c r="AX49" s="50">
        <f>VLOOKUP($A49,'RevPAR Raw Data'!$B$6:$BE$43,'RevPAR Raw Data'!K$1,FALSE)</f>
        <v>31.2656077554064</v>
      </c>
      <c r="AY49" s="51">
        <f>VLOOKUP($A49,'RevPAR Raw Data'!$B$6:$BE$43,'RevPAR Raw Data'!L$1,FALSE)</f>
        <v>21.469346756152099</v>
      </c>
      <c r="AZ49" s="50">
        <f>VLOOKUP($A49,'RevPAR Raw Data'!$B$6:$BE$43,'RevPAR Raw Data'!N$1,FALSE)</f>
        <v>41.940708426547303</v>
      </c>
      <c r="BA49" s="50">
        <f>VLOOKUP($A49,'RevPAR Raw Data'!$B$6:$BE$43,'RevPAR Raw Data'!O$1,FALSE)</f>
        <v>40.059433258762098</v>
      </c>
      <c r="BB49" s="51">
        <f>VLOOKUP($A49,'RevPAR Raw Data'!$B$6:$BE$43,'RevPAR Raw Data'!P$1,FALSE)</f>
        <v>41.000070842654701</v>
      </c>
      <c r="BC49" s="52">
        <f>VLOOKUP($A49,'RevPAR Raw Data'!$B$6:$BE$43,'RevPAR Raw Data'!R$1,FALSE)</f>
        <v>27.04955363801</v>
      </c>
      <c r="BE49" s="129">
        <f>(VLOOKUP($A49,'RevPAR Raw Data'!$B$6:$BE$43,'RevPAR Raw Data'!T$1,FALSE))/100</f>
        <v>4.33107962716704E-2</v>
      </c>
      <c r="BF49" s="119">
        <f>(VLOOKUP($A49,'RevPAR Raw Data'!$B$6:$BE$43,'RevPAR Raw Data'!U$1,FALSE))/100</f>
        <v>-0.18999449906737501</v>
      </c>
      <c r="BG49" s="119">
        <f>(VLOOKUP($A49,'RevPAR Raw Data'!$B$6:$BE$43,'RevPAR Raw Data'!V$1,FALSE))/100</f>
        <v>-0.43675860180577897</v>
      </c>
      <c r="BH49" s="119">
        <f>(VLOOKUP($A49,'RevPAR Raw Data'!$B$6:$BE$43,'RevPAR Raw Data'!W$1,FALSE))/100</f>
        <v>-0.45289542964110802</v>
      </c>
      <c r="BI49" s="119">
        <f>(VLOOKUP($A49,'RevPAR Raw Data'!$B$6:$BE$43,'RevPAR Raw Data'!X$1,FALSE))/100</f>
        <v>-0.228131799461333</v>
      </c>
      <c r="BJ49" s="130">
        <f>(VLOOKUP($A49,'RevPAR Raw Data'!$B$6:$BE$43,'RevPAR Raw Data'!Y$1,FALSE))/100</f>
        <v>-0.28411161832225401</v>
      </c>
      <c r="BK49" s="119">
        <f>(VLOOKUP($A49,'RevPAR Raw Data'!$B$6:$BE$43,'RevPAR Raw Data'!AA$1,FALSE))/100</f>
        <v>7.7080297842289404E-3</v>
      </c>
      <c r="BL49" s="119">
        <f>(VLOOKUP($A49,'RevPAR Raw Data'!$B$6:$BE$43,'RevPAR Raw Data'!AB$1,FALSE))/100</f>
        <v>-5.0649713415377003E-2</v>
      </c>
      <c r="BM49" s="130">
        <f>(VLOOKUP($A49,'RevPAR Raw Data'!$B$6:$BE$43,'RevPAR Raw Data'!AC$1,FALSE))/100</f>
        <v>-2.16716356475854E-2</v>
      </c>
      <c r="BN49" s="131">
        <f>(VLOOKUP($A49,'RevPAR Raw Data'!$B$6:$BE$43,'RevPAR Raw Data'!AE$1,FALSE))/100</f>
        <v>-0.19001382927514601</v>
      </c>
    </row>
    <row r="50" spans="1:66" x14ac:dyDescent="0.45">
      <c r="A50" s="59" t="s">
        <v>80</v>
      </c>
      <c r="B50" s="118">
        <f>(VLOOKUP($A50,'Occupancy Raw Data'!$B$8:$BE$45,'Occupancy Raw Data'!G$3,FALSE))/100</f>
        <v>0.37016560444342</v>
      </c>
      <c r="C50" s="115">
        <f>(VLOOKUP($A50,'Occupancy Raw Data'!$B$8:$BE$45,'Occupancy Raw Data'!H$3,FALSE))/100</f>
        <v>0.36438096700709005</v>
      </c>
      <c r="D50" s="115">
        <f>(VLOOKUP($A50,'Occupancy Raw Data'!$B$8:$BE$45,'Occupancy Raw Data'!I$3,FALSE))/100</f>
        <v>0.38654687859940096</v>
      </c>
      <c r="E50" s="115">
        <f>(VLOOKUP($A50,'Occupancy Raw Data'!$B$8:$BE$45,'Occupancy Raw Data'!J$3,FALSE))/100</f>
        <v>0.40085489774501498</v>
      </c>
      <c r="F50" s="115">
        <f>(VLOOKUP($A50,'Occupancy Raw Data'!$B$8:$BE$45,'Occupancy Raw Data'!K$3,FALSE))/100</f>
        <v>0.466687143259361</v>
      </c>
      <c r="G50" s="116">
        <f>(VLOOKUP($A50,'Occupancy Raw Data'!$B$8:$BE$45,'Occupancy Raw Data'!L$3,FALSE))/100</f>
        <v>0.397727098210857</v>
      </c>
      <c r="H50" s="119">
        <f>(VLOOKUP($A50,'Occupancy Raw Data'!$B$8:$BE$45,'Occupancy Raw Data'!N$3,FALSE))/100</f>
        <v>0.52056617778801606</v>
      </c>
      <c r="I50" s="119">
        <f>(VLOOKUP($A50,'Occupancy Raw Data'!$B$8:$BE$45,'Occupancy Raw Data'!O$3,FALSE))/100</f>
        <v>0.52432875169571702</v>
      </c>
      <c r="J50" s="116">
        <f>(VLOOKUP($A50,'Occupancy Raw Data'!$B$8:$BE$45,'Occupancy Raw Data'!P$3,FALSE))/100</f>
        <v>0.52244746474186599</v>
      </c>
      <c r="K50" s="117">
        <f>(VLOOKUP($A50,'Occupancy Raw Data'!$B$8:$BE$45,'Occupancy Raw Data'!R$3,FALSE))/100</f>
        <v>0.433361488648288</v>
      </c>
      <c r="M50" s="129">
        <f>(VLOOKUP($A50,'Occupancy Raw Data'!$B$8:$BE$45,'Occupancy Raw Data'!T$3,FALSE))/100</f>
        <v>-7.751398692016491E-2</v>
      </c>
      <c r="N50" s="119">
        <f>(VLOOKUP($A50,'Occupancy Raw Data'!$B$8:$BE$45,'Occupancy Raw Data'!U$3,FALSE))/100</f>
        <v>-4.00753750197992E-2</v>
      </c>
      <c r="O50" s="119">
        <f>(VLOOKUP($A50,'Occupancy Raw Data'!$B$8:$BE$45,'Occupancy Raw Data'!V$3,FALSE))/100</f>
        <v>-4.2662194702882898E-2</v>
      </c>
      <c r="P50" s="119">
        <f>(VLOOKUP($A50,'Occupancy Raw Data'!$B$8:$BE$45,'Occupancy Raw Data'!W$3,FALSE))/100</f>
        <v>-9.2697330914384007E-2</v>
      </c>
      <c r="Q50" s="119">
        <f>(VLOOKUP($A50,'Occupancy Raw Data'!$B$8:$BE$45,'Occupancy Raw Data'!X$3,FALSE))/100</f>
        <v>-3.8028714064532801E-2</v>
      </c>
      <c r="R50" s="130">
        <f>(VLOOKUP($A50,'Occupancy Raw Data'!$B$8:$BE$45,'Occupancy Raw Data'!Y$3,FALSE))/100</f>
        <v>-5.8224537452512701E-2</v>
      </c>
      <c r="S50" s="119">
        <f>(VLOOKUP($A50,'Occupancy Raw Data'!$B$8:$BE$45,'Occupancy Raw Data'!AA$3,FALSE))/100</f>
        <v>6.4593409765222307E-2</v>
      </c>
      <c r="T50" s="119">
        <f>(VLOOKUP($A50,'Occupancy Raw Data'!$B$8:$BE$45,'Occupancy Raw Data'!AB$3,FALSE))/100</f>
        <v>8.2687045649941698E-2</v>
      </c>
      <c r="U50" s="130">
        <f>(VLOOKUP($A50,'Occupancy Raw Data'!$B$8:$BE$45,'Occupancy Raw Data'!AC$3,FALSE))/100</f>
        <v>7.3596571941713207E-2</v>
      </c>
      <c r="V50" s="131">
        <f>(VLOOKUP($A50,'Occupancy Raw Data'!$B$8:$BE$45,'Occupancy Raw Data'!AE$3,FALSE))/100</f>
        <v>-1.6635122994968801E-2</v>
      </c>
      <c r="X50" s="49">
        <f>VLOOKUP($A50,'ADR Raw Data'!$B$6:$BE$43,'ADR Raw Data'!G$1,FALSE)</f>
        <v>101.361467293597</v>
      </c>
      <c r="Y50" s="50">
        <f>VLOOKUP($A50,'ADR Raw Data'!$B$6:$BE$43,'ADR Raw Data'!H$1,FALSE)</f>
        <v>100.175301348693</v>
      </c>
      <c r="Z50" s="50">
        <f>VLOOKUP($A50,'ADR Raw Data'!$B$6:$BE$43,'ADR Raw Data'!I$1,FALSE)</f>
        <v>103.140470798569</v>
      </c>
      <c r="AA50" s="50">
        <f>VLOOKUP($A50,'ADR Raw Data'!$B$6:$BE$43,'ADR Raw Data'!J$1,FALSE)</f>
        <v>102.768867888385</v>
      </c>
      <c r="AB50" s="50">
        <f>VLOOKUP($A50,'ADR Raw Data'!$B$6:$BE$43,'ADR Raw Data'!K$1,FALSE)</f>
        <v>108.76047880217099</v>
      </c>
      <c r="AC50" s="51">
        <f>VLOOKUP($A50,'ADR Raw Data'!$B$6:$BE$43,'ADR Raw Data'!L$1,FALSE)</f>
        <v>103.509995237727</v>
      </c>
      <c r="AD50" s="50">
        <f>VLOOKUP($A50,'ADR Raw Data'!$B$6:$BE$43,'ADR Raw Data'!N$1,FALSE)</f>
        <v>123.21793981709099</v>
      </c>
      <c r="AE50" s="50">
        <f>VLOOKUP($A50,'ADR Raw Data'!$B$6:$BE$43,'ADR Raw Data'!O$1,FALSE)</f>
        <v>120.931098364657</v>
      </c>
      <c r="AF50" s="51">
        <f>VLOOKUP($A50,'ADR Raw Data'!$B$6:$BE$43,'ADR Raw Data'!P$1,FALSE)</f>
        <v>122.07040173431599</v>
      </c>
      <c r="AG50" s="52">
        <f>VLOOKUP($A50,'ADR Raw Data'!$B$6:$BE$43,'ADR Raw Data'!R$1,FALSE)</f>
        <v>109.90309896470499</v>
      </c>
      <c r="AI50" s="129">
        <f>(VLOOKUP($A50,'ADR Raw Data'!$B$6:$BE$43,'ADR Raw Data'!T$1,FALSE))/100</f>
        <v>-3.0905168349494999E-3</v>
      </c>
      <c r="AJ50" s="119">
        <f>(VLOOKUP($A50,'ADR Raw Data'!$B$6:$BE$43,'ADR Raw Data'!U$1,FALSE))/100</f>
        <v>-2.2972490841374503E-2</v>
      </c>
      <c r="AK50" s="119">
        <f>(VLOOKUP($A50,'ADR Raw Data'!$B$6:$BE$43,'ADR Raw Data'!V$1,FALSE))/100</f>
        <v>-2.4430541946814599E-2</v>
      </c>
      <c r="AL50" s="119">
        <f>(VLOOKUP($A50,'ADR Raw Data'!$B$6:$BE$43,'ADR Raw Data'!W$1,FALSE))/100</f>
        <v>-9.0345023570045896E-2</v>
      </c>
      <c r="AM50" s="119">
        <f>(VLOOKUP($A50,'ADR Raw Data'!$B$6:$BE$43,'ADR Raw Data'!X$1,FALSE))/100</f>
        <v>-2.6221153667531902E-2</v>
      </c>
      <c r="AN50" s="130">
        <f>(VLOOKUP($A50,'ADR Raw Data'!$B$6:$BE$43,'ADR Raw Data'!Y$1,FALSE))/100</f>
        <v>-3.5036216388526997E-2</v>
      </c>
      <c r="AO50" s="119">
        <f>(VLOOKUP($A50,'ADR Raw Data'!$B$6:$BE$43,'ADR Raw Data'!AA$1,FALSE))/100</f>
        <v>5.5964286514039403E-2</v>
      </c>
      <c r="AP50" s="119">
        <f>(VLOOKUP($A50,'ADR Raw Data'!$B$6:$BE$43,'ADR Raw Data'!AB$1,FALSE))/100</f>
        <v>3.4511871478302501E-2</v>
      </c>
      <c r="AQ50" s="130">
        <f>(VLOOKUP($A50,'ADR Raw Data'!$B$6:$BE$43,'ADR Raw Data'!AC$1,FALSE))/100</f>
        <v>4.5197736663626802E-2</v>
      </c>
      <c r="AR50" s="131">
        <f>(VLOOKUP($A50,'ADR Raw Data'!$B$6:$BE$43,'ADR Raw Data'!AE$1,FALSE))/100</f>
        <v>-3.3534687128732098E-3</v>
      </c>
      <c r="AS50" s="40"/>
      <c r="AT50" s="49">
        <f>VLOOKUP($A50,'RevPAR Raw Data'!$B$6:$BE$43,'RevPAR Raw Data'!G$1,FALSE)</f>
        <v>37.520528808006297</v>
      </c>
      <c r="AU50" s="50">
        <f>VLOOKUP($A50,'RevPAR Raw Data'!$B$6:$BE$43,'RevPAR Raw Data'!H$1,FALSE)</f>
        <v>36.501973175663501</v>
      </c>
      <c r="AV50" s="50">
        <f>VLOOKUP($A50,'RevPAR Raw Data'!$B$6:$BE$43,'RevPAR Raw Data'!I$1,FALSE)</f>
        <v>39.868627044459799</v>
      </c>
      <c r="AW50" s="50">
        <f>VLOOKUP($A50,'RevPAR Raw Data'!$B$6:$BE$43,'RevPAR Raw Data'!J$1,FALSE)</f>
        <v>41.195404028769602</v>
      </c>
      <c r="AX50" s="50">
        <f>VLOOKUP($A50,'RevPAR Raw Data'!$B$6:$BE$43,'RevPAR Raw Data'!K$1,FALSE)</f>
        <v>50.757117151705899</v>
      </c>
      <c r="AY50" s="51">
        <f>VLOOKUP($A50,'RevPAR Raw Data'!$B$6:$BE$43,'RevPAR Raw Data'!L$1,FALSE)</f>
        <v>41.168730041720998</v>
      </c>
      <c r="AZ50" s="50">
        <f>VLOOKUP($A50,'RevPAR Raw Data'!$B$6:$BE$43,'RevPAR Raw Data'!N$1,FALSE)</f>
        <v>64.143091965496893</v>
      </c>
      <c r="BA50" s="50">
        <f>VLOOKUP($A50,'RevPAR Raw Data'!$B$6:$BE$43,'RevPAR Raw Data'!O$1,FALSE)</f>
        <v>63.407651846732698</v>
      </c>
      <c r="BB50" s="51">
        <f>VLOOKUP($A50,'RevPAR Raw Data'!$B$6:$BE$43,'RevPAR Raw Data'!P$1,FALSE)</f>
        <v>63.775371906114799</v>
      </c>
      <c r="BC50" s="52">
        <f>VLOOKUP($A50,'RevPAR Raw Data'!$B$6:$BE$43,'RevPAR Raw Data'!R$1,FALSE)</f>
        <v>47.627770574404899</v>
      </c>
      <c r="BE50" s="129">
        <f>(VLOOKUP($A50,'RevPAR Raw Data'!$B$6:$BE$43,'RevPAR Raw Data'!T$1,FALSE))/100</f>
        <v>-8.0364945473593505E-2</v>
      </c>
      <c r="BF50" s="119">
        <f>(VLOOKUP($A50,'RevPAR Raw Data'!$B$6:$BE$43,'RevPAR Raw Data'!U$1,FALSE))/100</f>
        <v>-6.21272346755668E-2</v>
      </c>
      <c r="BG50" s="119">
        <f>(VLOOKUP($A50,'RevPAR Raw Data'!$B$6:$BE$43,'RevPAR Raw Data'!V$1,FALSE))/100</f>
        <v>-6.60504761124657E-2</v>
      </c>
      <c r="BH50" s="119">
        <f>(VLOOKUP($A50,'RevPAR Raw Data'!$B$6:$BE$43,'RevPAR Raw Data'!W$1,FALSE))/100</f>
        <v>-0.174667611938089</v>
      </c>
      <c r="BI50" s="119">
        <f>(VLOOKUP($A50,'RevPAR Raw Data'!$B$6:$BE$43,'RevPAR Raw Data'!X$1,FALSE))/100</f>
        <v>-6.3252710976800006E-2</v>
      </c>
      <c r="BJ50" s="130">
        <f>(VLOOKUP($A50,'RevPAR Raw Data'!$B$6:$BE$43,'RevPAR Raw Data'!Y$1,FALSE))/100</f>
        <v>-9.1220786347731606E-2</v>
      </c>
      <c r="BK50" s="119">
        <f>(VLOOKUP($A50,'RevPAR Raw Data'!$B$6:$BE$43,'RevPAR Raw Data'!AA$1,FALSE))/100</f>
        <v>0.12417262037028101</v>
      </c>
      <c r="BL50" s="119">
        <f>(VLOOKUP($A50,'RevPAR Raw Data'!$B$6:$BE$43,'RevPAR Raw Data'!AB$1,FALSE))/100</f>
        <v>0.120052601820635</v>
      </c>
      <c r="BM50" s="130">
        <f>(VLOOKUP($A50,'RevPAR Raw Data'!$B$6:$BE$43,'RevPAR Raw Data'!AC$1,FALSE))/100</f>
        <v>0.122120707083307</v>
      </c>
      <c r="BN50" s="131">
        <f>(VLOOKUP($A50,'RevPAR Raw Data'!$B$6:$BE$43,'RevPAR Raw Data'!AE$1,FALSE))/100</f>
        <v>-1.9932806343343601E-2</v>
      </c>
    </row>
    <row r="51" spans="1:66" x14ac:dyDescent="0.45">
      <c r="A51" s="62" t="s">
        <v>81</v>
      </c>
      <c r="B51" s="118">
        <f>(VLOOKUP($A51,'Occupancy Raw Data'!$B$8:$BE$45,'Occupancy Raw Data'!G$3,FALSE))/100</f>
        <v>0.38022305112844201</v>
      </c>
      <c r="C51" s="115">
        <f>(VLOOKUP($A51,'Occupancy Raw Data'!$B$8:$BE$45,'Occupancy Raw Data'!H$3,FALSE))/100</f>
        <v>0.35801213217286404</v>
      </c>
      <c r="D51" s="115">
        <f>(VLOOKUP($A51,'Occupancy Raw Data'!$B$8:$BE$45,'Occupancy Raw Data'!I$3,FALSE))/100</f>
        <v>0.37916807957499699</v>
      </c>
      <c r="E51" s="115">
        <f>(VLOOKUP($A51,'Occupancy Raw Data'!$B$8:$BE$45,'Occupancy Raw Data'!J$3,FALSE))/100</f>
        <v>0.39953279831204497</v>
      </c>
      <c r="F51" s="115">
        <f>(VLOOKUP($A51,'Occupancy Raw Data'!$B$8:$BE$45,'Occupancy Raw Data'!K$3,FALSE))/100</f>
        <v>0.45506951508985999</v>
      </c>
      <c r="G51" s="116">
        <f>(VLOOKUP($A51,'Occupancy Raw Data'!$B$8:$BE$45,'Occupancy Raw Data'!L$3,FALSE))/100</f>
        <v>0.39440111525564198</v>
      </c>
      <c r="H51" s="119">
        <f>(VLOOKUP($A51,'Occupancy Raw Data'!$B$8:$BE$45,'Occupancy Raw Data'!N$3,FALSE))/100</f>
        <v>0.53730077992539793</v>
      </c>
      <c r="I51" s="119">
        <f>(VLOOKUP($A51,'Occupancy Raw Data'!$B$8:$BE$45,'Occupancy Raw Data'!O$3,FALSE))/100</f>
        <v>0.55986963565803793</v>
      </c>
      <c r="J51" s="116">
        <f>(VLOOKUP($A51,'Occupancy Raw Data'!$B$8:$BE$45,'Occupancy Raw Data'!P$3,FALSE))/100</f>
        <v>0.54858520779171793</v>
      </c>
      <c r="K51" s="117">
        <f>(VLOOKUP($A51,'Occupancy Raw Data'!$B$8:$BE$45,'Occupancy Raw Data'!R$3,FALSE))/100</f>
        <v>0.43845371312309195</v>
      </c>
      <c r="M51" s="129">
        <f>(VLOOKUP($A51,'Occupancy Raw Data'!$B$8:$BE$45,'Occupancy Raw Data'!T$3,FALSE))/100</f>
        <v>-2.2068247853817603E-2</v>
      </c>
      <c r="N51" s="119">
        <f>(VLOOKUP($A51,'Occupancy Raw Data'!$B$8:$BE$45,'Occupancy Raw Data'!U$3,FALSE))/100</f>
        <v>-5.31030470674815E-2</v>
      </c>
      <c r="O51" s="119">
        <f>(VLOOKUP($A51,'Occupancy Raw Data'!$B$8:$BE$45,'Occupancy Raw Data'!V$3,FALSE))/100</f>
        <v>-8.4677213021008002E-2</v>
      </c>
      <c r="P51" s="119">
        <f>(VLOOKUP($A51,'Occupancy Raw Data'!$B$8:$BE$45,'Occupancy Raw Data'!W$3,FALSE))/100</f>
        <v>-0.11970784939431001</v>
      </c>
      <c r="Q51" s="119">
        <f>(VLOOKUP($A51,'Occupancy Raw Data'!$B$8:$BE$45,'Occupancy Raw Data'!X$3,FALSE))/100</f>
        <v>-3.0079571403014097E-2</v>
      </c>
      <c r="R51" s="130">
        <f>(VLOOKUP($A51,'Occupancy Raw Data'!$B$8:$BE$45,'Occupancy Raw Data'!Y$3,FALSE))/100</f>
        <v>-6.2817176817997603E-2</v>
      </c>
      <c r="S51" s="119">
        <f>(VLOOKUP($A51,'Occupancy Raw Data'!$B$8:$BE$45,'Occupancy Raw Data'!AA$3,FALSE))/100</f>
        <v>9.8451401900782401E-2</v>
      </c>
      <c r="T51" s="119">
        <f>(VLOOKUP($A51,'Occupancy Raw Data'!$B$8:$BE$45,'Occupancy Raw Data'!AB$3,FALSE))/100</f>
        <v>0.148612501404082</v>
      </c>
      <c r="U51" s="130">
        <f>(VLOOKUP($A51,'Occupancy Raw Data'!$B$8:$BE$45,'Occupancy Raw Data'!AC$3,FALSE))/100</f>
        <v>0.123487967835642</v>
      </c>
      <c r="V51" s="131">
        <f>(VLOOKUP($A51,'Occupancy Raw Data'!$B$8:$BE$45,'Occupancy Raw Data'!AE$3,FALSE))/100</f>
        <v>-3.7599983426409001E-3</v>
      </c>
      <c r="X51" s="49">
        <f>VLOOKUP($A51,'ADR Raw Data'!$B$6:$BE$43,'ADR Raw Data'!G$1,FALSE)</f>
        <v>102.581869395035</v>
      </c>
      <c r="Y51" s="50">
        <f>VLOOKUP($A51,'ADR Raw Data'!$B$6:$BE$43,'ADR Raw Data'!H$1,FALSE)</f>
        <v>103.833882340559</v>
      </c>
      <c r="Z51" s="50">
        <f>VLOOKUP($A51,'ADR Raw Data'!$B$6:$BE$43,'ADR Raw Data'!I$1,FALSE)</f>
        <v>106.711801063248</v>
      </c>
      <c r="AA51" s="50">
        <f>VLOOKUP($A51,'ADR Raw Data'!$B$6:$BE$43,'ADR Raw Data'!J$1,FALSE)</f>
        <v>106.263069596378</v>
      </c>
      <c r="AB51" s="50">
        <f>VLOOKUP($A51,'ADR Raw Data'!$B$6:$BE$43,'ADR Raw Data'!K$1,FALSE)</f>
        <v>105.742641165755</v>
      </c>
      <c r="AC51" s="51">
        <f>VLOOKUP($A51,'ADR Raw Data'!$B$6:$BE$43,'ADR Raw Data'!L$1,FALSE)</f>
        <v>105.07846739525</v>
      </c>
      <c r="AD51" s="50">
        <f>VLOOKUP($A51,'ADR Raw Data'!$B$6:$BE$43,'ADR Raw Data'!N$1,FALSE)</f>
        <v>110.200277339504</v>
      </c>
      <c r="AE51" s="50">
        <f>VLOOKUP($A51,'ADR Raw Data'!$B$6:$BE$43,'ADR Raw Data'!O$1,FALSE)</f>
        <v>110.02118543692499</v>
      </c>
      <c r="AF51" s="51">
        <f>VLOOKUP($A51,'ADR Raw Data'!$B$6:$BE$43,'ADR Raw Data'!P$1,FALSE)</f>
        <v>110.10888942307599</v>
      </c>
      <c r="AG51" s="52">
        <f>VLOOKUP($A51,'ADR Raw Data'!$B$6:$BE$43,'ADR Raw Data'!R$1,FALSE)</f>
        <v>106.876744926895</v>
      </c>
      <c r="AI51" s="129">
        <f>(VLOOKUP($A51,'ADR Raw Data'!$B$6:$BE$43,'ADR Raw Data'!T$1,FALSE))/100</f>
        <v>-1.14455140957106E-3</v>
      </c>
      <c r="AJ51" s="119">
        <f>(VLOOKUP($A51,'ADR Raw Data'!$B$6:$BE$43,'ADR Raw Data'!U$1,FALSE))/100</f>
        <v>6.08402477604429E-3</v>
      </c>
      <c r="AK51" s="119">
        <f>(VLOOKUP($A51,'ADR Raw Data'!$B$6:$BE$43,'ADR Raw Data'!V$1,FALSE))/100</f>
        <v>4.0368156728255306E-2</v>
      </c>
      <c r="AL51" s="119">
        <f>(VLOOKUP($A51,'ADR Raw Data'!$B$6:$BE$43,'ADR Raw Data'!W$1,FALSE))/100</f>
        <v>2.1577027012864698E-2</v>
      </c>
      <c r="AM51" s="119">
        <f>(VLOOKUP($A51,'ADR Raw Data'!$B$6:$BE$43,'ADR Raw Data'!X$1,FALSE))/100</f>
        <v>-4.7992080724093E-3</v>
      </c>
      <c r="AN51" s="130">
        <f>(VLOOKUP($A51,'ADR Raw Data'!$B$6:$BE$43,'ADR Raw Data'!Y$1,FALSE))/100</f>
        <v>1.1907050773349399E-2</v>
      </c>
      <c r="AO51" s="119">
        <f>(VLOOKUP($A51,'ADR Raw Data'!$B$6:$BE$43,'ADR Raw Data'!AA$1,FALSE))/100</f>
        <v>2.5102079912018401E-2</v>
      </c>
      <c r="AP51" s="119">
        <f>(VLOOKUP($A51,'ADR Raw Data'!$B$6:$BE$43,'ADR Raw Data'!AB$1,FALSE))/100</f>
        <v>-5.5799133477188695E-4</v>
      </c>
      <c r="AQ51" s="130">
        <f>(VLOOKUP($A51,'ADR Raw Data'!$B$6:$BE$43,'ADR Raw Data'!AC$1,FALSE))/100</f>
        <v>1.21239848365763E-2</v>
      </c>
      <c r="AR51" s="131">
        <f>(VLOOKUP($A51,'ADR Raw Data'!$B$6:$BE$43,'ADR Raw Data'!AE$1,FALSE))/100</f>
        <v>1.39102366339072E-2</v>
      </c>
      <c r="AS51" s="40"/>
      <c r="AT51" s="49">
        <f>VLOOKUP($A51,'RevPAR Raw Data'!$B$6:$BE$43,'RevPAR Raw Data'!G$1,FALSE)</f>
        <v>39.003991371839703</v>
      </c>
      <c r="AU51" s="50">
        <f>VLOOKUP($A51,'RevPAR Raw Data'!$B$6:$BE$43,'RevPAR Raw Data'!H$1,FALSE)</f>
        <v>37.1737896085301</v>
      </c>
      <c r="AV51" s="50">
        <f>VLOOKUP($A51,'RevPAR Raw Data'!$B$6:$BE$43,'RevPAR Raw Data'!I$1,FALSE)</f>
        <v>40.461708677140997</v>
      </c>
      <c r="AW51" s="50">
        <f>VLOOKUP($A51,'RevPAR Raw Data'!$B$6:$BE$43,'RevPAR Raw Data'!J$1,FALSE)</f>
        <v>42.455581553068797</v>
      </c>
      <c r="AX51" s="50">
        <f>VLOOKUP($A51,'RevPAR Raw Data'!$B$6:$BE$43,'RevPAR Raw Data'!K$1,FALSE)</f>
        <v>48.120252439621702</v>
      </c>
      <c r="AY51" s="51">
        <f>VLOOKUP($A51,'RevPAR Raw Data'!$B$6:$BE$43,'RevPAR Raw Data'!L$1,FALSE)</f>
        <v>41.443064730040298</v>
      </c>
      <c r="AZ51" s="50">
        <f>VLOOKUP($A51,'RevPAR Raw Data'!$B$6:$BE$43,'RevPAR Raw Data'!N$1,FALSE)</f>
        <v>59.2106949625108</v>
      </c>
      <c r="BA51" s="50">
        <f>VLOOKUP($A51,'RevPAR Raw Data'!$B$6:$BE$43,'RevPAR Raw Data'!O$1,FALSE)</f>
        <v>61.597521005237098</v>
      </c>
      <c r="BB51" s="51">
        <f>VLOOKUP($A51,'RevPAR Raw Data'!$B$6:$BE$43,'RevPAR Raw Data'!P$1,FALSE)</f>
        <v>60.404107983873999</v>
      </c>
      <c r="BC51" s="52">
        <f>VLOOKUP($A51,'RevPAR Raw Data'!$B$6:$BE$43,'RevPAR Raw Data'!R$1,FALSE)</f>
        <v>46.860505659707002</v>
      </c>
      <c r="BE51" s="129">
        <f>(VLOOKUP($A51,'RevPAR Raw Data'!$B$6:$BE$43,'RevPAR Raw Data'!T$1,FALSE))/100</f>
        <v>-2.31875410192009E-2</v>
      </c>
      <c r="BF51" s="119">
        <f>(VLOOKUP($A51,'RevPAR Raw Data'!$B$6:$BE$43,'RevPAR Raw Data'!U$1,FALSE))/100</f>
        <v>-4.7342102545479194E-2</v>
      </c>
      <c r="BG51" s="119">
        <f>(VLOOKUP($A51,'RevPAR Raw Data'!$B$6:$BE$43,'RevPAR Raw Data'!V$1,FALSE))/100</f>
        <v>-4.7727319299296501E-2</v>
      </c>
      <c r="BH51" s="119">
        <f>(VLOOKUP($A51,'RevPAR Raw Data'!$B$6:$BE$43,'RevPAR Raw Data'!W$1,FALSE))/100</f>
        <v>-0.100713761881478</v>
      </c>
      <c r="BI51" s="119">
        <f>(VLOOKUP($A51,'RevPAR Raw Data'!$B$6:$BE$43,'RevPAR Raw Data'!X$1,FALSE))/100</f>
        <v>-3.47344213535314E-2</v>
      </c>
      <c r="BJ51" s="130">
        <f>(VLOOKUP($A51,'RevPAR Raw Data'!$B$6:$BE$43,'RevPAR Raw Data'!Y$1,FALSE))/100</f>
        <v>-5.1658093358458501E-2</v>
      </c>
      <c r="BK51" s="119">
        <f>(VLOOKUP($A51,'RevPAR Raw Data'!$B$6:$BE$43,'RevPAR Raw Data'!AA$1,FALSE))/100</f>
        <v>0.12602481677076399</v>
      </c>
      <c r="BL51" s="119">
        <f>(VLOOKUP($A51,'RevPAR Raw Data'!$B$6:$BE$43,'RevPAR Raw Data'!AB$1,FALSE))/100</f>
        <v>0.14797158558128801</v>
      </c>
      <c r="BM51" s="130">
        <f>(VLOOKUP($A51,'RevPAR Raw Data'!$B$6:$BE$43,'RevPAR Raw Data'!AC$1,FALSE))/100</f>
        <v>0.13710911892175801</v>
      </c>
      <c r="BN51" s="131">
        <f>(VLOOKUP($A51,'RevPAR Raw Data'!$B$6:$BE$43,'RevPAR Raw Data'!AE$1,FALSE))/100</f>
        <v>1.00979358245771E-2</v>
      </c>
    </row>
    <row r="52" spans="1:66" x14ac:dyDescent="0.45">
      <c r="A52" s="59" t="s">
        <v>82</v>
      </c>
      <c r="B52" s="118">
        <f>(VLOOKUP($A52,'Occupancy Raw Data'!$B$8:$BE$45,'Occupancy Raw Data'!G$3,FALSE))/100</f>
        <v>0.38091622374082496</v>
      </c>
      <c r="C52" s="115">
        <f>(VLOOKUP($A52,'Occupancy Raw Data'!$B$8:$BE$45,'Occupancy Raw Data'!H$3,FALSE))/100</f>
        <v>0.310132455918332</v>
      </c>
      <c r="D52" s="115">
        <f>(VLOOKUP($A52,'Occupancy Raw Data'!$B$8:$BE$45,'Occupancy Raw Data'!I$3,FALSE))/100</f>
        <v>0.26339323378047697</v>
      </c>
      <c r="E52" s="115">
        <f>(VLOOKUP($A52,'Occupancy Raw Data'!$B$8:$BE$45,'Occupancy Raw Data'!J$3,FALSE))/100</f>
        <v>0.296380663123259</v>
      </c>
      <c r="F52" s="115">
        <f>(VLOOKUP($A52,'Occupancy Raw Data'!$B$8:$BE$45,'Occupancy Raw Data'!K$3,FALSE))/100</f>
        <v>0.48156584830844501</v>
      </c>
      <c r="G52" s="116">
        <f>(VLOOKUP($A52,'Occupancy Raw Data'!$B$8:$BE$45,'Occupancy Raw Data'!L$3,FALSE))/100</f>
        <v>0.34647768497426801</v>
      </c>
      <c r="H52" s="119">
        <f>(VLOOKUP($A52,'Occupancy Raw Data'!$B$8:$BE$45,'Occupancy Raw Data'!N$3,FALSE))/100</f>
        <v>0.56880114738884602</v>
      </c>
      <c r="I52" s="119">
        <f>(VLOOKUP($A52,'Occupancy Raw Data'!$B$8:$BE$45,'Occupancy Raw Data'!O$3,FALSE))/100</f>
        <v>0.54492533535813703</v>
      </c>
      <c r="J52" s="116">
        <f>(VLOOKUP($A52,'Occupancy Raw Data'!$B$8:$BE$45,'Occupancy Raw Data'!P$3,FALSE))/100</f>
        <v>0.55686324137349097</v>
      </c>
      <c r="K52" s="117">
        <f>(VLOOKUP($A52,'Occupancy Raw Data'!$B$8:$BE$45,'Occupancy Raw Data'!R$3,FALSE))/100</f>
        <v>0.40658784394547404</v>
      </c>
      <c r="M52" s="129">
        <f>(VLOOKUP($A52,'Occupancy Raw Data'!$B$8:$BE$45,'Occupancy Raw Data'!T$3,FALSE))/100</f>
        <v>0.42352587497287303</v>
      </c>
      <c r="N52" s="119">
        <f>(VLOOKUP($A52,'Occupancy Raw Data'!$B$8:$BE$45,'Occupancy Raw Data'!U$3,FALSE))/100</f>
        <v>6.9792978082568999E-2</v>
      </c>
      <c r="O52" s="119">
        <f>(VLOOKUP($A52,'Occupancy Raw Data'!$B$8:$BE$45,'Occupancy Raw Data'!V$3,FALSE))/100</f>
        <v>-0.41011570645615697</v>
      </c>
      <c r="P52" s="119">
        <f>(VLOOKUP($A52,'Occupancy Raw Data'!$B$8:$BE$45,'Occupancy Raw Data'!W$3,FALSE))/100</f>
        <v>-0.41303731718783604</v>
      </c>
      <c r="Q52" s="119">
        <f>(VLOOKUP($A52,'Occupancy Raw Data'!$B$8:$BE$45,'Occupancy Raw Data'!X$3,FALSE))/100</f>
        <v>-3.5883002414703699E-2</v>
      </c>
      <c r="R52" s="130">
        <f>(VLOOKUP($A52,'Occupancy Raw Data'!$B$8:$BE$45,'Occupancy Raw Data'!Y$3,FALSE))/100</f>
        <v>-0.13744201819788399</v>
      </c>
      <c r="S52" s="119">
        <f>(VLOOKUP($A52,'Occupancy Raw Data'!$B$8:$BE$45,'Occupancy Raw Data'!AA$3,FALSE))/100</f>
        <v>0.16073393685085802</v>
      </c>
      <c r="T52" s="119">
        <f>(VLOOKUP($A52,'Occupancy Raw Data'!$B$8:$BE$45,'Occupancy Raw Data'!AB$3,FALSE))/100</f>
        <v>0.162098308713266</v>
      </c>
      <c r="U52" s="130">
        <f>(VLOOKUP($A52,'Occupancy Raw Data'!$B$8:$BE$45,'Occupancy Raw Data'!AC$3,FALSE))/100</f>
        <v>0.161401097727805</v>
      </c>
      <c r="V52" s="131">
        <f>(VLOOKUP($A52,'Occupancy Raw Data'!$B$8:$BE$45,'Occupancy Raw Data'!AE$3,FALSE))/100</f>
        <v>-4.0866709374785003E-2</v>
      </c>
      <c r="X52" s="49">
        <f>VLOOKUP($A52,'ADR Raw Data'!$B$6:$BE$43,'ADR Raw Data'!G$1,FALSE)</f>
        <v>86.850653377630096</v>
      </c>
      <c r="Y52" s="50">
        <f>VLOOKUP($A52,'ADR Raw Data'!$B$6:$BE$43,'ADR Raw Data'!H$1,FALSE)</f>
        <v>87.491022850924907</v>
      </c>
      <c r="Z52" s="50">
        <f>VLOOKUP($A52,'ADR Raw Data'!$B$6:$BE$43,'ADR Raw Data'!I$1,FALSE)</f>
        <v>89.710307495195295</v>
      </c>
      <c r="AA52" s="50">
        <f>VLOOKUP($A52,'ADR Raw Data'!$B$6:$BE$43,'ADR Raw Data'!J$1,FALSE)</f>
        <v>90.918129803586595</v>
      </c>
      <c r="AB52" s="50">
        <f>VLOOKUP($A52,'ADR Raw Data'!$B$6:$BE$43,'ADR Raw Data'!K$1,FALSE)</f>
        <v>95.269118780658701</v>
      </c>
      <c r="AC52" s="51">
        <f>VLOOKUP($A52,'ADR Raw Data'!$B$6:$BE$43,'ADR Raw Data'!L$1,FALSE)</f>
        <v>90.436096230641795</v>
      </c>
      <c r="AD52" s="50">
        <f>VLOOKUP($A52,'ADR Raw Data'!$B$6:$BE$43,'ADR Raw Data'!N$1,FALSE)</f>
        <v>103.536661228122</v>
      </c>
      <c r="AE52" s="50">
        <f>VLOOKUP($A52,'ADR Raw Data'!$B$6:$BE$43,'ADR Raw Data'!O$1,FALSE)</f>
        <v>103.97054652422899</v>
      </c>
      <c r="AF52" s="51">
        <f>VLOOKUP($A52,'ADR Raw Data'!$B$6:$BE$43,'ADR Raw Data'!P$1,FALSE)</f>
        <v>103.748953109612</v>
      </c>
      <c r="AG52" s="52">
        <f>VLOOKUP($A52,'ADR Raw Data'!$B$6:$BE$43,'ADR Raw Data'!R$1,FALSE)</f>
        <v>95.6456122721209</v>
      </c>
      <c r="AI52" s="129">
        <f>(VLOOKUP($A52,'ADR Raw Data'!$B$6:$BE$43,'ADR Raw Data'!T$1,FALSE))/100</f>
        <v>-3.0401703630309699E-2</v>
      </c>
      <c r="AJ52" s="119">
        <f>(VLOOKUP($A52,'ADR Raw Data'!$B$6:$BE$43,'ADR Raw Data'!U$1,FALSE))/100</f>
        <v>-5.1548261403532705E-2</v>
      </c>
      <c r="AK52" s="119">
        <f>(VLOOKUP($A52,'ADR Raw Data'!$B$6:$BE$43,'ADR Raw Data'!V$1,FALSE))/100</f>
        <v>-7.1292621493951699E-2</v>
      </c>
      <c r="AL52" s="119">
        <f>(VLOOKUP($A52,'ADR Raw Data'!$B$6:$BE$43,'ADR Raw Data'!W$1,FALSE))/100</f>
        <v>-8.6118043999693403E-2</v>
      </c>
      <c r="AM52" s="119">
        <f>(VLOOKUP($A52,'ADR Raw Data'!$B$6:$BE$43,'ADR Raw Data'!X$1,FALSE))/100</f>
        <v>-4.4423002245941305E-2</v>
      </c>
      <c r="AN52" s="130">
        <f>(VLOOKUP($A52,'ADR Raw Data'!$B$6:$BE$43,'ADR Raw Data'!Y$1,FALSE))/100</f>
        <v>-6.31366075985315E-2</v>
      </c>
      <c r="AO52" s="119">
        <f>(VLOOKUP($A52,'ADR Raw Data'!$B$6:$BE$43,'ADR Raw Data'!AA$1,FALSE))/100</f>
        <v>-3.7781057665636303E-2</v>
      </c>
      <c r="AP52" s="119">
        <f>(VLOOKUP($A52,'ADR Raw Data'!$B$6:$BE$43,'ADR Raw Data'!AB$1,FALSE))/100</f>
        <v>-3.7149421798000397E-2</v>
      </c>
      <c r="AQ52" s="130">
        <f>(VLOOKUP($A52,'ADR Raw Data'!$B$6:$BE$43,'ADR Raw Data'!AC$1,FALSE))/100</f>
        <v>-3.74704574547133E-2</v>
      </c>
      <c r="AR52" s="131">
        <f>(VLOOKUP($A52,'ADR Raw Data'!$B$6:$BE$43,'ADR Raw Data'!AE$1,FALSE))/100</f>
        <v>-4.51537918872736E-2</v>
      </c>
      <c r="AS52" s="40"/>
      <c r="AT52" s="49">
        <f>VLOOKUP($A52,'RevPAR Raw Data'!$B$6:$BE$43,'RevPAR Raw Data'!G$1,FALSE)</f>
        <v>33.082822914030203</v>
      </c>
      <c r="AU52" s="50">
        <f>VLOOKUP($A52,'RevPAR Raw Data'!$B$6:$BE$43,'RevPAR Raw Data'!H$1,FALSE)</f>
        <v>27.133805787564299</v>
      </c>
      <c r="AV52" s="50">
        <f>VLOOKUP($A52,'RevPAR Raw Data'!$B$6:$BE$43,'RevPAR Raw Data'!I$1,FALSE)</f>
        <v>23.6290879946005</v>
      </c>
      <c r="AW52" s="50">
        <f>VLOOKUP($A52,'RevPAR Raw Data'!$B$6:$BE$43,'RevPAR Raw Data'!J$1,FALSE)</f>
        <v>26.946375601113601</v>
      </c>
      <c r="AX52" s="50">
        <f>VLOOKUP($A52,'RevPAR Raw Data'!$B$6:$BE$43,'RevPAR Raw Data'!K$1,FALSE)</f>
        <v>45.878354003205899</v>
      </c>
      <c r="AY52" s="51">
        <f>VLOOKUP($A52,'RevPAR Raw Data'!$B$6:$BE$43,'RevPAR Raw Data'!L$1,FALSE)</f>
        <v>31.3340892601029</v>
      </c>
      <c r="AZ52" s="50">
        <f>VLOOKUP($A52,'RevPAR Raw Data'!$B$6:$BE$43,'RevPAR Raw Data'!N$1,FALSE)</f>
        <v>58.891771703366203</v>
      </c>
      <c r="BA52" s="50">
        <f>VLOOKUP($A52,'RevPAR Raw Data'!$B$6:$BE$43,'RevPAR Raw Data'!O$1,FALSE)</f>
        <v>56.656184932084699</v>
      </c>
      <c r="BB52" s="51">
        <f>VLOOKUP($A52,'RevPAR Raw Data'!$B$6:$BE$43,'RevPAR Raw Data'!P$1,FALSE)</f>
        <v>57.773978317725401</v>
      </c>
      <c r="BC52" s="52">
        <f>VLOOKUP($A52,'RevPAR Raw Data'!$B$6:$BE$43,'RevPAR Raw Data'!R$1,FALSE)</f>
        <v>38.888343276566502</v>
      </c>
      <c r="BE52" s="129">
        <f>(VLOOKUP($A52,'RevPAR Raw Data'!$B$6:$BE$43,'RevPAR Raw Data'!T$1,FALSE))/100</f>
        <v>0.38024826321187</v>
      </c>
      <c r="BF52" s="119">
        <f>(VLOOKUP($A52,'RevPAR Raw Data'!$B$6:$BE$43,'RevPAR Raw Data'!U$1,FALSE))/100</f>
        <v>1.4647010000704902E-2</v>
      </c>
      <c r="BG52" s="119">
        <f>(VLOOKUP($A52,'RevPAR Raw Data'!$B$6:$BE$43,'RevPAR Raw Data'!V$1,FALSE))/100</f>
        <v>-0.452170104121005</v>
      </c>
      <c r="BH52" s="119">
        <f>(VLOOKUP($A52,'RevPAR Raw Data'!$B$6:$BE$43,'RevPAR Raw Data'!W$1,FALSE))/100</f>
        <v>-0.46358539533243204</v>
      </c>
      <c r="BI52" s="119">
        <f>(VLOOKUP($A52,'RevPAR Raw Data'!$B$6:$BE$43,'RevPAR Raw Data'!X$1,FALSE))/100</f>
        <v>-7.8711973963785598E-2</v>
      </c>
      <c r="BJ52" s="130">
        <f>(VLOOKUP($A52,'RevPAR Raw Data'!$B$6:$BE$43,'RevPAR Raw Data'!Y$1,FALSE))/100</f>
        <v>-0.19190100302590601</v>
      </c>
      <c r="BK52" s="119">
        <f>(VLOOKUP($A52,'RevPAR Raw Data'!$B$6:$BE$43,'RevPAR Raw Data'!AA$1,FALSE))/100</f>
        <v>0.116880181048234</v>
      </c>
      <c r="BL52" s="119">
        <f>(VLOOKUP($A52,'RevPAR Raw Data'!$B$6:$BE$43,'RevPAR Raw Data'!AB$1,FALSE))/100</f>
        <v>0.118927028472134</v>
      </c>
      <c r="BM52" s="130">
        <f>(VLOOKUP($A52,'RevPAR Raw Data'!$B$6:$BE$43,'RevPAR Raw Data'!AC$1,FALSE))/100</f>
        <v>0.117882867307537</v>
      </c>
      <c r="BN52" s="131">
        <f>(VLOOKUP($A52,'RevPAR Raw Data'!$B$6:$BE$43,'RevPAR Raw Data'!AE$1,FALSE))/100</f>
        <v>-8.4175214371831897E-2</v>
      </c>
    </row>
    <row r="53" spans="1:66" x14ac:dyDescent="0.45">
      <c r="A53" s="59" t="s">
        <v>83</v>
      </c>
      <c r="B53" s="118">
        <f>(VLOOKUP($A53,'Occupancy Raw Data'!$B$8:$BE$45,'Occupancy Raw Data'!G$3,FALSE))/100</f>
        <v>0.36464579169442501</v>
      </c>
      <c r="C53" s="115">
        <f>(VLOOKUP($A53,'Occupancy Raw Data'!$B$8:$BE$45,'Occupancy Raw Data'!H$3,FALSE))/100</f>
        <v>0.304907839218298</v>
      </c>
      <c r="D53" s="115">
        <f>(VLOOKUP($A53,'Occupancy Raw Data'!$B$8:$BE$45,'Occupancy Raw Data'!I$3,FALSE))/100</f>
        <v>0.28492116366866499</v>
      </c>
      <c r="E53" s="115">
        <f>(VLOOKUP($A53,'Occupancy Raw Data'!$B$8:$BE$45,'Occupancy Raw Data'!J$3,FALSE))/100</f>
        <v>0.325116588940706</v>
      </c>
      <c r="F53" s="115">
        <f>(VLOOKUP($A53,'Occupancy Raw Data'!$B$8:$BE$45,'Occupancy Raw Data'!K$3,FALSE))/100</f>
        <v>0.48190095491894197</v>
      </c>
      <c r="G53" s="116">
        <f>(VLOOKUP($A53,'Occupancy Raw Data'!$B$8:$BE$45,'Occupancy Raw Data'!L$3,FALSE))/100</f>
        <v>0.352298467688207</v>
      </c>
      <c r="H53" s="119">
        <f>(VLOOKUP($A53,'Occupancy Raw Data'!$B$8:$BE$45,'Occupancy Raw Data'!N$3,FALSE))/100</f>
        <v>0.55074394847879093</v>
      </c>
      <c r="I53" s="119">
        <f>(VLOOKUP($A53,'Occupancy Raw Data'!$B$8:$BE$45,'Occupancy Raw Data'!O$3,FALSE))/100</f>
        <v>0.51276926493448793</v>
      </c>
      <c r="J53" s="116">
        <f>(VLOOKUP($A53,'Occupancy Raw Data'!$B$8:$BE$45,'Occupancy Raw Data'!P$3,FALSE))/100</f>
        <v>0.53175660670664004</v>
      </c>
      <c r="K53" s="117">
        <f>(VLOOKUP($A53,'Occupancy Raw Data'!$B$8:$BE$45,'Occupancy Raw Data'!R$3,FALSE))/100</f>
        <v>0.40357222169347401</v>
      </c>
      <c r="M53" s="129">
        <f>(VLOOKUP($A53,'Occupancy Raw Data'!$B$8:$BE$45,'Occupancy Raw Data'!T$3,FALSE))/100</f>
        <v>0.16023660993680899</v>
      </c>
      <c r="N53" s="119">
        <f>(VLOOKUP($A53,'Occupancy Raw Data'!$B$8:$BE$45,'Occupancy Raw Data'!U$3,FALSE))/100</f>
        <v>-3.6899547156173697E-2</v>
      </c>
      <c r="O53" s="119">
        <f>(VLOOKUP($A53,'Occupancy Raw Data'!$B$8:$BE$45,'Occupancy Raw Data'!V$3,FALSE))/100</f>
        <v>-0.31302341648777299</v>
      </c>
      <c r="P53" s="119">
        <f>(VLOOKUP($A53,'Occupancy Raw Data'!$B$8:$BE$45,'Occupancy Raw Data'!W$3,FALSE))/100</f>
        <v>-0.30078989296200898</v>
      </c>
      <c r="Q53" s="119">
        <f>(VLOOKUP($A53,'Occupancy Raw Data'!$B$8:$BE$45,'Occupancy Raw Data'!X$3,FALSE))/100</f>
        <v>2.2214146797757701E-2</v>
      </c>
      <c r="R53" s="130">
        <f>(VLOOKUP($A53,'Occupancy Raw Data'!$B$8:$BE$45,'Occupancy Raw Data'!Y$3,FALSE))/100</f>
        <v>-0.111267525129724</v>
      </c>
      <c r="S53" s="119">
        <f>(VLOOKUP($A53,'Occupancy Raw Data'!$B$8:$BE$45,'Occupancy Raw Data'!AA$3,FALSE))/100</f>
        <v>0.262000388805679</v>
      </c>
      <c r="T53" s="119">
        <f>(VLOOKUP($A53,'Occupancy Raw Data'!$B$8:$BE$45,'Occupancy Raw Data'!AB$3,FALSE))/100</f>
        <v>0.27897621253774596</v>
      </c>
      <c r="U53" s="130">
        <f>(VLOOKUP($A53,'Occupancy Raw Data'!$B$8:$BE$45,'Occupancy Raw Data'!AC$3,FALSE))/100</f>
        <v>0.27012860380122</v>
      </c>
      <c r="V53" s="131">
        <f>(VLOOKUP($A53,'Occupancy Raw Data'!$B$8:$BE$45,'Occupancy Raw Data'!AE$3,FALSE))/100</f>
        <v>2.0042575226990799E-3</v>
      </c>
      <c r="X53" s="49">
        <f>VLOOKUP($A53,'ADR Raw Data'!$B$6:$BE$43,'ADR Raw Data'!G$1,FALSE)</f>
        <v>88.676991473812393</v>
      </c>
      <c r="Y53" s="50">
        <f>VLOOKUP($A53,'ADR Raw Data'!$B$6:$BE$43,'ADR Raw Data'!H$1,FALSE)</f>
        <v>90.154581209031306</v>
      </c>
      <c r="Z53" s="50">
        <f>VLOOKUP($A53,'ADR Raw Data'!$B$6:$BE$43,'ADR Raw Data'!I$1,FALSE)</f>
        <v>91.712650038971105</v>
      </c>
      <c r="AA53" s="50">
        <f>VLOOKUP($A53,'ADR Raw Data'!$B$6:$BE$43,'ADR Raw Data'!J$1,FALSE)</f>
        <v>93.502342896174795</v>
      </c>
      <c r="AB53" s="50">
        <f>VLOOKUP($A53,'ADR Raw Data'!$B$6:$BE$43,'ADR Raw Data'!K$1,FALSE)</f>
        <v>98.683612903225793</v>
      </c>
      <c r="AC53" s="51">
        <f>VLOOKUP($A53,'ADR Raw Data'!$B$6:$BE$43,'ADR Raw Data'!L$1,FALSE)</f>
        <v>93.051949067069998</v>
      </c>
      <c r="AD53" s="50">
        <f>VLOOKUP($A53,'ADR Raw Data'!$B$6:$BE$43,'ADR Raw Data'!N$1,FALSE)</f>
        <v>104.511064516129</v>
      </c>
      <c r="AE53" s="50">
        <f>VLOOKUP($A53,'ADR Raw Data'!$B$6:$BE$43,'ADR Raw Data'!O$1,FALSE)</f>
        <v>103.180277176266</v>
      </c>
      <c r="AF53" s="51">
        <f>VLOOKUP($A53,'ADR Raw Data'!$B$6:$BE$43,'ADR Raw Data'!P$1,FALSE)</f>
        <v>103.86942994362001</v>
      </c>
      <c r="AG53" s="52">
        <f>VLOOKUP($A53,'ADR Raw Data'!$B$6:$BE$43,'ADR Raw Data'!R$1,FALSE)</f>
        <v>97.124342425909902</v>
      </c>
      <c r="AI53" s="129">
        <f>(VLOOKUP($A53,'ADR Raw Data'!$B$6:$BE$43,'ADR Raw Data'!T$1,FALSE))/100</f>
        <v>2.2953874079553099E-2</v>
      </c>
      <c r="AJ53" s="119">
        <f>(VLOOKUP($A53,'ADR Raw Data'!$B$6:$BE$43,'ADR Raw Data'!U$1,FALSE))/100</f>
        <v>3.8964087036525499E-2</v>
      </c>
      <c r="AK53" s="119">
        <f>(VLOOKUP($A53,'ADR Raw Data'!$B$6:$BE$43,'ADR Raw Data'!V$1,FALSE))/100</f>
        <v>1.3123249027985E-2</v>
      </c>
      <c r="AL53" s="119">
        <f>(VLOOKUP($A53,'ADR Raw Data'!$B$6:$BE$43,'ADR Raw Data'!W$1,FALSE))/100</f>
        <v>-1.3403794420339501E-2</v>
      </c>
      <c r="AM53" s="119">
        <f>(VLOOKUP($A53,'ADR Raw Data'!$B$6:$BE$43,'ADR Raw Data'!X$1,FALSE))/100</f>
        <v>6.1180873958425398E-2</v>
      </c>
      <c r="AN53" s="130">
        <f>(VLOOKUP($A53,'ADR Raw Data'!$B$6:$BE$43,'ADR Raw Data'!Y$1,FALSE))/100</f>
        <v>2.3663320720483799E-2</v>
      </c>
      <c r="AO53" s="119">
        <f>(VLOOKUP($A53,'ADR Raw Data'!$B$6:$BE$43,'ADR Raw Data'!AA$1,FALSE))/100</f>
        <v>9.3686494040419413E-2</v>
      </c>
      <c r="AP53" s="119">
        <f>(VLOOKUP($A53,'ADR Raw Data'!$B$6:$BE$43,'ADR Raw Data'!AB$1,FALSE))/100</f>
        <v>8.9470908887645209E-2</v>
      </c>
      <c r="AQ53" s="130">
        <f>(VLOOKUP($A53,'ADR Raw Data'!$B$6:$BE$43,'ADR Raw Data'!AC$1,FALSE))/100</f>
        <v>9.1630792932203206E-2</v>
      </c>
      <c r="AR53" s="131">
        <f>(VLOOKUP($A53,'ADR Raw Data'!$B$6:$BE$43,'ADR Raw Data'!AE$1,FALSE))/100</f>
        <v>5.3831350020563502E-2</v>
      </c>
      <c r="AS53" s="40"/>
      <c r="AT53" s="49">
        <f>VLOOKUP($A53,'RevPAR Raw Data'!$B$6:$BE$43,'RevPAR Raw Data'!G$1,FALSE)</f>
        <v>32.335691761048103</v>
      </c>
      <c r="AU53" s="50">
        <f>VLOOKUP($A53,'RevPAR Raw Data'!$B$6:$BE$43,'RevPAR Raw Data'!H$1,FALSE)</f>
        <v>27.488838552076299</v>
      </c>
      <c r="AV53" s="50">
        <f>VLOOKUP($A53,'RevPAR Raw Data'!$B$6:$BE$43,'RevPAR Raw Data'!I$1,FALSE)</f>
        <v>26.130874972240701</v>
      </c>
      <c r="AW53" s="50">
        <f>VLOOKUP($A53,'RevPAR Raw Data'!$B$6:$BE$43,'RevPAR Raw Data'!J$1,FALSE)</f>
        <v>30.399162780368599</v>
      </c>
      <c r="AX53" s="50">
        <f>VLOOKUP($A53,'RevPAR Raw Data'!$B$6:$BE$43,'RevPAR Raw Data'!K$1,FALSE)</f>
        <v>47.555727292915797</v>
      </c>
      <c r="AY53" s="51">
        <f>VLOOKUP($A53,'RevPAR Raw Data'!$B$6:$BE$43,'RevPAR Raw Data'!L$1,FALSE)</f>
        <v>32.782059071729897</v>
      </c>
      <c r="AZ53" s="50">
        <f>VLOOKUP($A53,'RevPAR Raw Data'!$B$6:$BE$43,'RevPAR Raw Data'!N$1,FALSE)</f>
        <v>57.558836331334597</v>
      </c>
      <c r="BA53" s="50">
        <f>VLOOKUP($A53,'RevPAR Raw Data'!$B$6:$BE$43,'RevPAR Raw Data'!O$1,FALSE)</f>
        <v>52.907674883410998</v>
      </c>
      <c r="BB53" s="51">
        <f>VLOOKUP($A53,'RevPAR Raw Data'!$B$6:$BE$43,'RevPAR Raw Data'!P$1,FALSE)</f>
        <v>55.233255607372797</v>
      </c>
      <c r="BC53" s="52">
        <f>VLOOKUP($A53,'RevPAR Raw Data'!$B$6:$BE$43,'RevPAR Raw Data'!R$1,FALSE)</f>
        <v>39.196686653342198</v>
      </c>
      <c r="BE53" s="129">
        <f>(VLOOKUP($A53,'RevPAR Raw Data'!$B$6:$BE$43,'RevPAR Raw Data'!T$1,FALSE))/100</f>
        <v>0.186868534983786</v>
      </c>
      <c r="BF53" s="119">
        <f>(VLOOKUP($A53,'RevPAR Raw Data'!$B$6:$BE$43,'RevPAR Raw Data'!U$1,FALSE))/100</f>
        <v>6.2678271335023998E-4</v>
      </c>
      <c r="BG53" s="119">
        <f>(VLOOKUP($A53,'RevPAR Raw Data'!$B$6:$BE$43,'RevPAR Raw Data'!V$1,FALSE))/100</f>
        <v>-0.30400805170594802</v>
      </c>
      <c r="BH53" s="119">
        <f>(VLOOKUP($A53,'RevPAR Raw Data'!$B$6:$BE$43,'RevPAR Raw Data'!W$1,FALSE))/100</f>
        <v>-0.31016196149337</v>
      </c>
      <c r="BI53" s="119">
        <f>(VLOOKUP($A53,'RevPAR Raw Data'!$B$6:$BE$43,'RevPAR Raw Data'!X$1,FALSE))/100</f>
        <v>8.4754101671510707E-2</v>
      </c>
      <c r="BJ53" s="130">
        <f>(VLOOKUP($A53,'RevPAR Raw Data'!$B$6:$BE$43,'RevPAR Raw Data'!Y$1,FALSE))/100</f>
        <v>-9.0237163542159701E-2</v>
      </c>
      <c r="BK53" s="119">
        <f>(VLOOKUP($A53,'RevPAR Raw Data'!$B$6:$BE$43,'RevPAR Raw Data'!AA$1,FALSE))/100</f>
        <v>0.38023278071052902</v>
      </c>
      <c r="BL53" s="119">
        <f>(VLOOKUP($A53,'RevPAR Raw Data'!$B$6:$BE$43,'RevPAR Raw Data'!AB$1,FALSE))/100</f>
        <v>0.39340737671917603</v>
      </c>
      <c r="BM53" s="130">
        <f>(VLOOKUP($A53,'RevPAR Raw Data'!$B$6:$BE$43,'RevPAR Raw Data'!AC$1,FALSE))/100</f>
        <v>0.38651149489339803</v>
      </c>
      <c r="BN53" s="131">
        <f>(VLOOKUP($A53,'RevPAR Raw Data'!$B$6:$BE$43,'RevPAR Raw Data'!AE$1,FALSE))/100</f>
        <v>5.59434994314984E-2</v>
      </c>
    </row>
    <row r="54" spans="1:66" x14ac:dyDescent="0.45">
      <c r="A54" s="62" t="s">
        <v>84</v>
      </c>
      <c r="B54" s="118">
        <f>(VLOOKUP($A54,'Occupancy Raw Data'!$B$8:$BE$45,'Occupancy Raw Data'!G$3,FALSE))/100</f>
        <v>0.40741160471441501</v>
      </c>
      <c r="C54" s="115">
        <f>(VLOOKUP($A54,'Occupancy Raw Data'!$B$8:$BE$45,'Occupancy Raw Data'!H$3,FALSE))/100</f>
        <v>0.30745693563009902</v>
      </c>
      <c r="D54" s="115">
        <f>(VLOOKUP($A54,'Occupancy Raw Data'!$B$8:$BE$45,'Occupancy Raw Data'!I$3,FALSE))/100</f>
        <v>0.24580689029918401</v>
      </c>
      <c r="E54" s="115">
        <f>(VLOOKUP($A54,'Occupancy Raw Data'!$B$8:$BE$45,'Occupancy Raw Data'!J$3,FALSE))/100</f>
        <v>0.30813689936536703</v>
      </c>
      <c r="F54" s="115">
        <f>(VLOOKUP($A54,'Occupancy Raw Data'!$B$8:$BE$45,'Occupancy Raw Data'!K$3,FALSE))/100</f>
        <v>0.51348594741613707</v>
      </c>
      <c r="G54" s="116">
        <f>(VLOOKUP($A54,'Occupancy Raw Data'!$B$8:$BE$45,'Occupancy Raw Data'!L$3,FALSE))/100</f>
        <v>0.35645965548503999</v>
      </c>
      <c r="H54" s="119">
        <f>(VLOOKUP($A54,'Occupancy Raw Data'!$B$8:$BE$45,'Occupancy Raw Data'!N$3,FALSE))/100</f>
        <v>0.59383499546690799</v>
      </c>
      <c r="I54" s="119">
        <f>(VLOOKUP($A54,'Occupancy Raw Data'!$B$8:$BE$45,'Occupancy Raw Data'!O$3,FALSE))/100</f>
        <v>0.57309610154125101</v>
      </c>
      <c r="J54" s="116">
        <f>(VLOOKUP($A54,'Occupancy Raw Data'!$B$8:$BE$45,'Occupancy Raw Data'!P$3,FALSE))/100</f>
        <v>0.58346554850407895</v>
      </c>
      <c r="K54" s="117">
        <f>(VLOOKUP($A54,'Occupancy Raw Data'!$B$8:$BE$45,'Occupancy Raw Data'!R$3,FALSE))/100</f>
        <v>0.42131848206190903</v>
      </c>
      <c r="M54" s="129">
        <f>(VLOOKUP($A54,'Occupancy Raw Data'!$B$8:$BE$45,'Occupancy Raw Data'!T$3,FALSE))/100</f>
        <v>0.916134791960031</v>
      </c>
      <c r="N54" s="119">
        <f>(VLOOKUP($A54,'Occupancy Raw Data'!$B$8:$BE$45,'Occupancy Raw Data'!U$3,FALSE))/100</f>
        <v>0.178896021180113</v>
      </c>
      <c r="O54" s="119">
        <f>(VLOOKUP($A54,'Occupancy Raw Data'!$B$8:$BE$45,'Occupancy Raw Data'!V$3,FALSE))/100</f>
        <v>-0.45934713332701799</v>
      </c>
      <c r="P54" s="119">
        <f>(VLOOKUP($A54,'Occupancy Raw Data'!$B$8:$BE$45,'Occupancy Raw Data'!W$3,FALSE))/100</f>
        <v>-0.417333946922887</v>
      </c>
      <c r="Q54" s="119">
        <f>(VLOOKUP($A54,'Occupancy Raw Data'!$B$8:$BE$45,'Occupancy Raw Data'!X$3,FALSE))/100</f>
        <v>2.4191912261107701E-2</v>
      </c>
      <c r="R54" s="130">
        <f>(VLOOKUP($A54,'Occupancy Raw Data'!$B$8:$BE$45,'Occupancy Raw Data'!Y$3,FALSE))/100</f>
        <v>-8.9859580190952693E-2</v>
      </c>
      <c r="S54" s="119">
        <f>(VLOOKUP($A54,'Occupancy Raw Data'!$B$8:$BE$45,'Occupancy Raw Data'!AA$3,FALSE))/100</f>
        <v>0.301608584511255</v>
      </c>
      <c r="T54" s="119">
        <f>(VLOOKUP($A54,'Occupancy Raw Data'!$B$8:$BE$45,'Occupancy Raw Data'!AB$3,FALSE))/100</f>
        <v>0.36880489730625099</v>
      </c>
      <c r="U54" s="130">
        <f>(VLOOKUP($A54,'Occupancy Raw Data'!$B$8:$BE$45,'Occupancy Raw Data'!AC$3,FALSE))/100</f>
        <v>0.33376483450699901</v>
      </c>
      <c r="V54" s="131">
        <f>(VLOOKUP($A54,'Occupancy Raw Data'!$B$8:$BE$45,'Occupancy Raw Data'!AE$3,FALSE))/100</f>
        <v>4.0959886980152502E-2</v>
      </c>
      <c r="X54" s="49">
        <f>VLOOKUP($A54,'ADR Raw Data'!$B$6:$BE$43,'ADR Raw Data'!G$1,FALSE)</f>
        <v>101.283107093184</v>
      </c>
      <c r="Y54" s="50">
        <f>VLOOKUP($A54,'ADR Raw Data'!$B$6:$BE$43,'ADR Raw Data'!H$1,FALSE)</f>
        <v>102.385528934758</v>
      </c>
      <c r="Z54" s="50">
        <f>VLOOKUP($A54,'ADR Raw Data'!$B$6:$BE$43,'ADR Raw Data'!I$1,FALSE)</f>
        <v>113.187768556938</v>
      </c>
      <c r="AA54" s="50">
        <f>VLOOKUP($A54,'ADR Raw Data'!$B$6:$BE$43,'ADR Raw Data'!J$1,FALSE)</f>
        <v>105.321886723059</v>
      </c>
      <c r="AB54" s="50">
        <f>VLOOKUP($A54,'ADR Raw Data'!$B$6:$BE$43,'ADR Raw Data'!K$1,FALSE)</f>
        <v>108.17596998454999</v>
      </c>
      <c r="AC54" s="51">
        <f>VLOOKUP($A54,'ADR Raw Data'!$B$6:$BE$43,'ADR Raw Data'!L$1,FALSE)</f>
        <v>105.799231258345</v>
      </c>
      <c r="AD54" s="50">
        <f>VLOOKUP($A54,'ADR Raw Data'!$B$6:$BE$43,'ADR Raw Data'!N$1,FALSE)</f>
        <v>121.839372137404</v>
      </c>
      <c r="AE54" s="50">
        <f>VLOOKUP($A54,'ADR Raw Data'!$B$6:$BE$43,'ADR Raw Data'!O$1,FALSE)</f>
        <v>118.461947795135</v>
      </c>
      <c r="AF54" s="51">
        <f>VLOOKUP($A54,'ADR Raw Data'!$B$6:$BE$43,'ADR Raw Data'!P$1,FALSE)</f>
        <v>120.1806720404</v>
      </c>
      <c r="AG54" s="52">
        <f>VLOOKUP($A54,'ADR Raw Data'!$B$6:$BE$43,'ADR Raw Data'!R$1,FALSE)</f>
        <v>111.48958230863801</v>
      </c>
      <c r="AI54" s="129">
        <f>(VLOOKUP($A54,'ADR Raw Data'!$B$6:$BE$43,'ADR Raw Data'!T$1,FALSE))/100</f>
        <v>2.8190597732292998E-2</v>
      </c>
      <c r="AJ54" s="119">
        <f>(VLOOKUP($A54,'ADR Raw Data'!$B$6:$BE$43,'ADR Raw Data'!U$1,FALSE))/100</f>
        <v>8.2548228200690493E-2</v>
      </c>
      <c r="AK54" s="119">
        <f>(VLOOKUP($A54,'ADR Raw Data'!$B$6:$BE$43,'ADR Raw Data'!V$1,FALSE))/100</f>
        <v>0.165470607325365</v>
      </c>
      <c r="AL54" s="119">
        <f>(VLOOKUP($A54,'ADR Raw Data'!$B$6:$BE$43,'ADR Raw Data'!W$1,FALSE))/100</f>
        <v>5.3581694990103797E-2</v>
      </c>
      <c r="AM54" s="119">
        <f>(VLOOKUP($A54,'ADR Raw Data'!$B$6:$BE$43,'ADR Raw Data'!X$1,FALSE))/100</f>
        <v>6.5516782227795903E-2</v>
      </c>
      <c r="AN54" s="130">
        <f>(VLOOKUP($A54,'ADR Raw Data'!$B$6:$BE$43,'ADR Raw Data'!Y$1,FALSE))/100</f>
        <v>7.0544097437293896E-2</v>
      </c>
      <c r="AO54" s="119">
        <f>(VLOOKUP($A54,'ADR Raw Data'!$B$6:$BE$43,'ADR Raw Data'!AA$1,FALSE))/100</f>
        <v>7.7331998308906802E-2</v>
      </c>
      <c r="AP54" s="119">
        <f>(VLOOKUP($A54,'ADR Raw Data'!$B$6:$BE$43,'ADR Raw Data'!AB$1,FALSE))/100</f>
        <v>5.9812730217900498E-2</v>
      </c>
      <c r="AQ54" s="130">
        <f>(VLOOKUP($A54,'ADR Raw Data'!$B$6:$BE$43,'ADR Raw Data'!AC$1,FALSE))/100</f>
        <v>6.8621947002204295E-2</v>
      </c>
      <c r="AR54" s="131">
        <f>(VLOOKUP($A54,'ADR Raw Data'!$B$6:$BE$43,'ADR Raw Data'!AE$1,FALSE))/100</f>
        <v>8.2020036590877796E-2</v>
      </c>
      <c r="AS54" s="40"/>
      <c r="AT54" s="49">
        <f>VLOOKUP($A54,'RevPAR Raw Data'!$B$6:$BE$43,'RevPAR Raw Data'!G$1,FALSE)</f>
        <v>41.263913191296403</v>
      </c>
      <c r="AU54" s="50">
        <f>VLOOKUP($A54,'RevPAR Raw Data'!$B$6:$BE$43,'RevPAR Raw Data'!H$1,FALSE)</f>
        <v>31.479140979147701</v>
      </c>
      <c r="AV54" s="50">
        <f>VLOOKUP($A54,'RevPAR Raw Data'!$B$6:$BE$43,'RevPAR Raw Data'!I$1,FALSE)</f>
        <v>27.822333408884798</v>
      </c>
      <c r="AW54" s="50">
        <f>VLOOKUP($A54,'RevPAR Raw Data'!$B$6:$BE$43,'RevPAR Raw Data'!J$1,FALSE)</f>
        <v>32.453559610154102</v>
      </c>
      <c r="AX54" s="50">
        <f>VLOOKUP($A54,'RevPAR Raw Data'!$B$6:$BE$43,'RevPAR Raw Data'!K$1,FALSE)</f>
        <v>55.546840435176698</v>
      </c>
      <c r="AY54" s="51">
        <f>VLOOKUP($A54,'RevPAR Raw Data'!$B$6:$BE$43,'RevPAR Raw Data'!L$1,FALSE)</f>
        <v>37.713157524932001</v>
      </c>
      <c r="AZ54" s="50">
        <f>VLOOKUP($A54,'RevPAR Raw Data'!$B$6:$BE$43,'RevPAR Raw Data'!N$1,FALSE)</f>
        <v>72.352483000906602</v>
      </c>
      <c r="BA54" s="50">
        <f>VLOOKUP($A54,'RevPAR Raw Data'!$B$6:$BE$43,'RevPAR Raw Data'!O$1,FALSE)</f>
        <v>67.890080462375295</v>
      </c>
      <c r="BB54" s="51">
        <f>VLOOKUP($A54,'RevPAR Raw Data'!$B$6:$BE$43,'RevPAR Raw Data'!P$1,FALSE)</f>
        <v>70.121281731640906</v>
      </c>
      <c r="BC54" s="52">
        <f>VLOOKUP($A54,'RevPAR Raw Data'!$B$6:$BE$43,'RevPAR Raw Data'!R$1,FALSE)</f>
        <v>46.972621583991703</v>
      </c>
      <c r="BE54" s="129">
        <f>(VLOOKUP($A54,'RevPAR Raw Data'!$B$6:$BE$43,'RevPAR Raw Data'!T$1,FALSE))/100</f>
        <v>0.97015177708102696</v>
      </c>
      <c r="BF54" s="119">
        <f>(VLOOKUP($A54,'RevPAR Raw Data'!$B$6:$BE$43,'RevPAR Raw Data'!U$1,FALSE))/100</f>
        <v>0.27621179896137504</v>
      </c>
      <c r="BG54" s="119">
        <f>(VLOOKUP($A54,'RevPAR Raw Data'!$B$6:$BE$43,'RevPAR Raw Data'!V$1,FALSE))/100</f>
        <v>-0.36988497512644003</v>
      </c>
      <c r="BH54" s="119">
        <f>(VLOOKUP($A54,'RevPAR Raw Data'!$B$6:$BE$43,'RevPAR Raw Data'!W$1,FALSE))/100</f>
        <v>-0.38611371218582202</v>
      </c>
      <c r="BI54" s="119">
        <f>(VLOOKUP($A54,'RevPAR Raw Data'!$B$6:$BE$43,'RevPAR Raw Data'!X$1,FALSE))/100</f>
        <v>9.1293670736188604E-2</v>
      </c>
      <c r="BJ54" s="130">
        <f>(VLOOKUP($A54,'RevPAR Raw Data'!$B$6:$BE$43,'RevPAR Raw Data'!Y$1,FALSE))/100</f>
        <v>-2.5654545734323603E-2</v>
      </c>
      <c r="BK54" s="119">
        <f>(VLOOKUP($A54,'RevPAR Raw Data'!$B$6:$BE$43,'RevPAR Raw Data'!AA$1,FALSE))/100</f>
        <v>0.40226457736753801</v>
      </c>
      <c r="BL54" s="119">
        <f>(VLOOKUP($A54,'RevPAR Raw Data'!$B$6:$BE$43,'RevPAR Raw Data'!AB$1,FALSE))/100</f>
        <v>0.45067685534977103</v>
      </c>
      <c r="BM54" s="130">
        <f>(VLOOKUP($A54,'RevPAR Raw Data'!$B$6:$BE$43,'RevPAR Raw Data'!AC$1,FALSE))/100</f>
        <v>0.42529037429394201</v>
      </c>
      <c r="BN54" s="131">
        <f>(VLOOKUP($A54,'RevPAR Raw Data'!$B$6:$BE$43,'RevPAR Raw Data'!AE$1,FALSE))/100</f>
        <v>0.12633945499990001</v>
      </c>
    </row>
    <row r="55" spans="1:66" x14ac:dyDescent="0.45">
      <c r="A55" s="59" t="s">
        <v>85</v>
      </c>
      <c r="B55" s="118">
        <f>(VLOOKUP($A55,'Occupancy Raw Data'!$B$8:$BE$45,'Occupancy Raw Data'!G$3,FALSE))/100</f>
        <v>0.26227390180878501</v>
      </c>
      <c r="C55" s="115">
        <f>(VLOOKUP($A55,'Occupancy Raw Data'!$B$8:$BE$45,'Occupancy Raw Data'!H$3,FALSE))/100</f>
        <v>0.25904392764857798</v>
      </c>
      <c r="D55" s="115">
        <f>(VLOOKUP($A55,'Occupancy Raw Data'!$B$8:$BE$45,'Occupancy Raw Data'!I$3,FALSE))/100</f>
        <v>0.25904392764857798</v>
      </c>
      <c r="E55" s="115">
        <f>(VLOOKUP($A55,'Occupancy Raw Data'!$B$8:$BE$45,'Occupancy Raw Data'!J$3,FALSE))/100</f>
        <v>0.25064599483204097</v>
      </c>
      <c r="F55" s="115">
        <f>(VLOOKUP($A55,'Occupancy Raw Data'!$B$8:$BE$45,'Occupancy Raw Data'!K$3,FALSE))/100</f>
        <v>0.35271317829457305</v>
      </c>
      <c r="G55" s="116">
        <f>(VLOOKUP($A55,'Occupancy Raw Data'!$B$8:$BE$45,'Occupancy Raw Data'!L$3,FALSE))/100</f>
        <v>0.27674418604651096</v>
      </c>
      <c r="H55" s="119">
        <f>(VLOOKUP($A55,'Occupancy Raw Data'!$B$8:$BE$45,'Occupancy Raw Data'!N$3,FALSE))/100</f>
        <v>0.40116279069767402</v>
      </c>
      <c r="I55" s="119">
        <f>(VLOOKUP($A55,'Occupancy Raw Data'!$B$8:$BE$45,'Occupancy Raw Data'!O$3,FALSE))/100</f>
        <v>0.38178294573643401</v>
      </c>
      <c r="J55" s="116">
        <f>(VLOOKUP($A55,'Occupancy Raw Data'!$B$8:$BE$45,'Occupancy Raw Data'!P$3,FALSE))/100</f>
        <v>0.39147286821705402</v>
      </c>
      <c r="K55" s="117">
        <f>(VLOOKUP($A55,'Occupancy Raw Data'!$B$8:$BE$45,'Occupancy Raw Data'!R$3,FALSE))/100</f>
        <v>0.30952380952380898</v>
      </c>
      <c r="M55" s="129">
        <f>(VLOOKUP($A55,'Occupancy Raw Data'!$B$8:$BE$45,'Occupancy Raw Data'!T$3,FALSE))/100</f>
        <v>-8.6129545975622598E-2</v>
      </c>
      <c r="N55" s="119">
        <f>(VLOOKUP($A55,'Occupancy Raw Data'!$B$8:$BE$45,'Occupancy Raw Data'!U$3,FALSE))/100</f>
        <v>-8.420723388470791E-2</v>
      </c>
      <c r="O55" s="119">
        <f>(VLOOKUP($A55,'Occupancy Raw Data'!$B$8:$BE$45,'Occupancy Raw Data'!V$3,FALSE))/100</f>
        <v>-0.27894477610462604</v>
      </c>
      <c r="P55" s="119">
        <f>(VLOOKUP($A55,'Occupancy Raw Data'!$B$8:$BE$45,'Occupancy Raw Data'!W$3,FALSE))/100</f>
        <v>-0.40198911249432501</v>
      </c>
      <c r="Q55" s="119">
        <f>(VLOOKUP($A55,'Occupancy Raw Data'!$B$8:$BE$45,'Occupancy Raw Data'!X$3,FALSE))/100</f>
        <v>-0.15846921500489999</v>
      </c>
      <c r="R55" s="130">
        <f>(VLOOKUP($A55,'Occupancy Raw Data'!$B$8:$BE$45,'Occupancy Raw Data'!Y$3,FALSE))/100</f>
        <v>-0.21707690357168702</v>
      </c>
      <c r="S55" s="119">
        <f>(VLOOKUP($A55,'Occupancy Raw Data'!$B$8:$BE$45,'Occupancy Raw Data'!AA$3,FALSE))/100</f>
        <v>4.64803139743643E-2</v>
      </c>
      <c r="T55" s="119">
        <f>(VLOOKUP($A55,'Occupancy Raw Data'!$B$8:$BE$45,'Occupancy Raw Data'!AB$3,FALSE))/100</f>
        <v>7.7146835252502391E-2</v>
      </c>
      <c r="U55" s="130">
        <f>(VLOOKUP($A55,'Occupancy Raw Data'!$B$8:$BE$45,'Occupancy Raw Data'!AC$3,FALSE))/100</f>
        <v>6.1212831192872796E-2</v>
      </c>
      <c r="V55" s="131">
        <f>(VLOOKUP($A55,'Occupancy Raw Data'!$B$8:$BE$45,'Occupancy Raw Data'!AE$3,FALSE))/100</f>
        <v>-0.135119047619047</v>
      </c>
      <c r="X55" s="49">
        <f>VLOOKUP($A55,'ADR Raw Data'!$B$6:$BE$43,'ADR Raw Data'!G$1,FALSE)</f>
        <v>75.001009852216697</v>
      </c>
      <c r="Y55" s="50">
        <f>VLOOKUP($A55,'ADR Raw Data'!$B$6:$BE$43,'ADR Raw Data'!H$1,FALSE)</f>
        <v>78.412219451371499</v>
      </c>
      <c r="Z55" s="50">
        <f>VLOOKUP($A55,'ADR Raw Data'!$B$6:$BE$43,'ADR Raw Data'!I$1,FALSE)</f>
        <v>79.6245386533665</v>
      </c>
      <c r="AA55" s="50">
        <f>VLOOKUP($A55,'ADR Raw Data'!$B$6:$BE$43,'ADR Raw Data'!J$1,FALSE)</f>
        <v>78.510463917525698</v>
      </c>
      <c r="AB55" s="50">
        <f>VLOOKUP($A55,'ADR Raw Data'!$B$6:$BE$43,'ADR Raw Data'!K$1,FALSE)</f>
        <v>79.389175824175794</v>
      </c>
      <c r="AC55" s="51">
        <f>VLOOKUP($A55,'ADR Raw Data'!$B$6:$BE$43,'ADR Raw Data'!L$1,FALSE)</f>
        <v>78.259430438842202</v>
      </c>
      <c r="AD55" s="50">
        <f>VLOOKUP($A55,'ADR Raw Data'!$B$6:$BE$43,'ADR Raw Data'!N$1,FALSE)</f>
        <v>83.802818035426696</v>
      </c>
      <c r="AE55" s="50">
        <f>VLOOKUP($A55,'ADR Raw Data'!$B$6:$BE$43,'ADR Raw Data'!O$1,FALSE)</f>
        <v>85.103976311336694</v>
      </c>
      <c r="AF55" s="51">
        <f>VLOOKUP($A55,'ADR Raw Data'!$B$6:$BE$43,'ADR Raw Data'!P$1,FALSE)</f>
        <v>84.437293729372897</v>
      </c>
      <c r="AG55" s="52">
        <f>VLOOKUP($A55,'ADR Raw Data'!$B$6:$BE$43,'ADR Raw Data'!R$1,FALSE)</f>
        <v>80.491860465116204</v>
      </c>
      <c r="AI55" s="129">
        <f>(VLOOKUP($A55,'ADR Raw Data'!$B$6:$BE$43,'ADR Raw Data'!T$1,FALSE))/100</f>
        <v>-6.31144947529311E-2</v>
      </c>
      <c r="AJ55" s="119">
        <f>(VLOOKUP($A55,'ADR Raw Data'!$B$6:$BE$43,'ADR Raw Data'!U$1,FALSE))/100</f>
        <v>-2.5341862465319699E-2</v>
      </c>
      <c r="AK55" s="119">
        <f>(VLOOKUP($A55,'ADR Raw Data'!$B$6:$BE$43,'ADR Raw Data'!V$1,FALSE))/100</f>
        <v>-7.6676499807125801E-3</v>
      </c>
      <c r="AL55" s="119">
        <f>(VLOOKUP($A55,'ADR Raw Data'!$B$6:$BE$43,'ADR Raw Data'!W$1,FALSE))/100</f>
        <v>-3.5713903444615898E-2</v>
      </c>
      <c r="AM55" s="119">
        <f>(VLOOKUP($A55,'ADR Raw Data'!$B$6:$BE$43,'ADR Raw Data'!X$1,FALSE))/100</f>
        <v>-2.6672720731475402E-2</v>
      </c>
      <c r="AN55" s="130">
        <f>(VLOOKUP($A55,'ADR Raw Data'!$B$6:$BE$43,'ADR Raw Data'!Y$1,FALSE))/100</f>
        <v>-3.1886310583046897E-2</v>
      </c>
      <c r="AO55" s="119">
        <f>(VLOOKUP($A55,'ADR Raw Data'!$B$6:$BE$43,'ADR Raw Data'!AA$1,FALSE))/100</f>
        <v>3.0366989829311398E-2</v>
      </c>
      <c r="AP55" s="119">
        <f>(VLOOKUP($A55,'ADR Raw Data'!$B$6:$BE$43,'ADR Raw Data'!AB$1,FALSE))/100</f>
        <v>3.5705929177826098E-2</v>
      </c>
      <c r="AQ55" s="130">
        <f>(VLOOKUP($A55,'ADR Raw Data'!$B$6:$BE$43,'ADR Raw Data'!AC$1,FALSE))/100</f>
        <v>3.3060350217727401E-2</v>
      </c>
      <c r="AR55" s="131">
        <f>(VLOOKUP($A55,'ADR Raw Data'!$B$6:$BE$43,'ADR Raw Data'!AE$1,FALSE))/100</f>
        <v>-7.5171626651754598E-3</v>
      </c>
      <c r="AS55" s="40"/>
      <c r="AT55" s="49">
        <f>VLOOKUP($A55,'RevPAR Raw Data'!$B$6:$BE$43,'RevPAR Raw Data'!G$1,FALSE)</f>
        <v>19.67080749354</v>
      </c>
      <c r="AU55" s="50">
        <f>VLOOKUP($A55,'RevPAR Raw Data'!$B$6:$BE$43,'RevPAR Raw Data'!H$1,FALSE)</f>
        <v>20.312209302325499</v>
      </c>
      <c r="AV55" s="50">
        <f>VLOOKUP($A55,'RevPAR Raw Data'!$B$6:$BE$43,'RevPAR Raw Data'!I$1,FALSE)</f>
        <v>20.6262532299741</v>
      </c>
      <c r="AW55" s="50">
        <f>VLOOKUP($A55,'RevPAR Raw Data'!$B$6:$BE$43,'RevPAR Raw Data'!J$1,FALSE)</f>
        <v>19.678333333333299</v>
      </c>
      <c r="AX55" s="50">
        <f>VLOOKUP($A55,'RevPAR Raw Data'!$B$6:$BE$43,'RevPAR Raw Data'!K$1,FALSE)</f>
        <v>28.001608527131701</v>
      </c>
      <c r="AY55" s="51">
        <f>VLOOKUP($A55,'RevPAR Raw Data'!$B$6:$BE$43,'RevPAR Raw Data'!L$1,FALSE)</f>
        <v>21.657842377260899</v>
      </c>
      <c r="AZ55" s="50">
        <f>VLOOKUP($A55,'RevPAR Raw Data'!$B$6:$BE$43,'RevPAR Raw Data'!N$1,FALSE)</f>
        <v>33.618572351421101</v>
      </c>
      <c r="BA55" s="50">
        <f>VLOOKUP($A55,'RevPAR Raw Data'!$B$6:$BE$43,'RevPAR Raw Data'!O$1,FALSE)</f>
        <v>32.491246770025803</v>
      </c>
      <c r="BB55" s="51">
        <f>VLOOKUP($A55,'RevPAR Raw Data'!$B$6:$BE$43,'RevPAR Raw Data'!P$1,FALSE)</f>
        <v>33.054909560723502</v>
      </c>
      <c r="BC55" s="52">
        <f>VLOOKUP($A55,'RevPAR Raw Data'!$B$6:$BE$43,'RevPAR Raw Data'!R$1,FALSE)</f>
        <v>24.914147286821699</v>
      </c>
      <c r="BE55" s="129">
        <f>(VLOOKUP($A55,'RevPAR Raw Data'!$B$6:$BE$43,'RevPAR Raw Data'!T$1,FALSE))/100</f>
        <v>-0.14380801795100201</v>
      </c>
      <c r="BF55" s="119">
        <f>(VLOOKUP($A55,'RevPAR Raw Data'!$B$6:$BE$43,'RevPAR Raw Data'!U$1,FALSE))/100</f>
        <v>-0.107415128210336</v>
      </c>
      <c r="BG55" s="119">
        <f>(VLOOKUP($A55,'RevPAR Raw Data'!$B$6:$BE$43,'RevPAR Raw Data'!V$1,FALSE))/100</f>
        <v>-0.28447357517821997</v>
      </c>
      <c r="BH55" s="119">
        <f>(VLOOKUP($A55,'RevPAR Raw Data'!$B$6:$BE$43,'RevPAR Raw Data'!W$1,FALSE))/100</f>
        <v>-0.42334641558953101</v>
      </c>
      <c r="BI55" s="119">
        <f>(VLOOKUP($A55,'RevPAR Raw Data'!$B$6:$BE$43,'RevPAR Raw Data'!X$1,FALSE))/100</f>
        <v>-0.18091513062001399</v>
      </c>
      <c r="BJ55" s="130">
        <f>(VLOOKUP($A55,'RevPAR Raw Data'!$B$6:$BE$43,'RevPAR Raw Data'!Y$1,FALSE))/100</f>
        <v>-0.242041432587041</v>
      </c>
      <c r="BK55" s="119">
        <f>(VLOOKUP($A55,'RevPAR Raw Data'!$B$6:$BE$43,'RevPAR Raw Data'!AA$1,FALSE))/100</f>
        <v>7.8258771025398494E-2</v>
      </c>
      <c r="BL55" s="119">
        <f>(VLOOKUP($A55,'RevPAR Raw Data'!$B$6:$BE$43,'RevPAR Raw Data'!AB$1,FALSE))/100</f>
        <v>0.11560736386614699</v>
      </c>
      <c r="BM55" s="130">
        <f>(VLOOKUP($A55,'RevPAR Raw Data'!$B$6:$BE$43,'RevPAR Raw Data'!AC$1,FALSE))/100</f>
        <v>9.6296899047655315E-2</v>
      </c>
      <c r="BN55" s="131">
        <f>(VLOOKUP($A55,'RevPAR Raw Data'!$B$6:$BE$43,'RevPAR Raw Data'!AE$1,FALSE))/100</f>
        <v>-0.14162049842410701</v>
      </c>
    </row>
    <row r="56" spans="1:66" ht="16.5" thickBot="1" x14ac:dyDescent="0.5">
      <c r="A56" s="59" t="s">
        <v>86</v>
      </c>
      <c r="B56" s="124">
        <f>(VLOOKUP($A56,'Occupancy Raw Data'!$B$8:$BE$45,'Occupancy Raw Data'!G$3,FALSE))/100</f>
        <v>0.38372413793103399</v>
      </c>
      <c r="C56" s="125">
        <f>(VLOOKUP($A56,'Occupancy Raw Data'!$B$8:$BE$45,'Occupancy Raw Data'!H$3,FALSE))/100</f>
        <v>0.32124137931034397</v>
      </c>
      <c r="D56" s="125">
        <f>(VLOOKUP($A56,'Occupancy Raw Data'!$B$8:$BE$45,'Occupancy Raw Data'!I$3,FALSE))/100</f>
        <v>0.306068965517241</v>
      </c>
      <c r="E56" s="125">
        <f>(VLOOKUP($A56,'Occupancy Raw Data'!$B$8:$BE$45,'Occupancy Raw Data'!J$3,FALSE))/100</f>
        <v>0.32813793103448197</v>
      </c>
      <c r="F56" s="125">
        <f>(VLOOKUP($A56,'Occupancy Raw Data'!$B$8:$BE$45,'Occupancy Raw Data'!K$3,FALSE))/100</f>
        <v>0.47406896551724104</v>
      </c>
      <c r="G56" s="126">
        <f>(VLOOKUP($A56,'Occupancy Raw Data'!$B$8:$BE$45,'Occupancy Raw Data'!L$3,FALSE))/100</f>
        <v>0.36264827586206799</v>
      </c>
      <c r="H56" s="127">
        <f>(VLOOKUP($A56,'Occupancy Raw Data'!$B$8:$BE$45,'Occupancy Raw Data'!N$3,FALSE))/100</f>
        <v>0.570896551724137</v>
      </c>
      <c r="I56" s="127">
        <f>(VLOOKUP($A56,'Occupancy Raw Data'!$B$8:$BE$45,'Occupancy Raw Data'!O$3,FALSE))/100</f>
        <v>0.54937931034482701</v>
      </c>
      <c r="J56" s="126">
        <f>(VLOOKUP($A56,'Occupancy Raw Data'!$B$8:$BE$45,'Occupancy Raw Data'!P$3,FALSE))/100</f>
        <v>0.56013793103448206</v>
      </c>
      <c r="K56" s="128">
        <f>(VLOOKUP($A56,'Occupancy Raw Data'!$B$8:$BE$45,'Occupancy Raw Data'!R$3,FALSE))/100</f>
        <v>0.41907389162561498</v>
      </c>
      <c r="M56" s="140">
        <f>(VLOOKUP($A56,'Occupancy Raw Data'!$B$8:$BE$45,'Occupancy Raw Data'!T$3,FALSE))/100</f>
        <v>0.141443746954452</v>
      </c>
      <c r="N56" s="127">
        <f>(VLOOKUP($A56,'Occupancy Raw Data'!$B$8:$BE$45,'Occupancy Raw Data'!U$3,FALSE))/100</f>
        <v>-9.2331404767414901E-2</v>
      </c>
      <c r="O56" s="127">
        <f>(VLOOKUP($A56,'Occupancy Raw Data'!$B$8:$BE$45,'Occupancy Raw Data'!V$3,FALSE))/100</f>
        <v>-0.36999264129798703</v>
      </c>
      <c r="P56" s="127">
        <f>(VLOOKUP($A56,'Occupancy Raw Data'!$B$8:$BE$45,'Occupancy Raw Data'!W$3,FALSE))/100</f>
        <v>-0.407995167024503</v>
      </c>
      <c r="Q56" s="127">
        <f>(VLOOKUP($A56,'Occupancy Raw Data'!$B$8:$BE$45,'Occupancy Raw Data'!X$3,FALSE))/100</f>
        <v>-0.18654721021172399</v>
      </c>
      <c r="R56" s="141">
        <f>(VLOOKUP($A56,'Occupancy Raw Data'!$B$8:$BE$45,'Occupancy Raw Data'!Y$3,FALSE))/100</f>
        <v>-0.21605844196422899</v>
      </c>
      <c r="S56" s="127">
        <f>(VLOOKUP($A56,'Occupancy Raw Data'!$B$8:$BE$45,'Occupancy Raw Data'!AA$3,FALSE))/100</f>
        <v>-1.37806853271409E-2</v>
      </c>
      <c r="T56" s="127">
        <f>(VLOOKUP($A56,'Occupancy Raw Data'!$B$8:$BE$45,'Occupancy Raw Data'!AB$3,FALSE))/100</f>
        <v>9.4324443122162802E-2</v>
      </c>
      <c r="U56" s="141">
        <f>(VLOOKUP($A56,'Occupancy Raw Data'!$B$8:$BE$45,'Occupancy Raw Data'!AC$3,FALSE))/100</f>
        <v>3.6428948400670298E-2</v>
      </c>
      <c r="V56" s="142">
        <f>(VLOOKUP($A56,'Occupancy Raw Data'!$B$8:$BE$45,'Occupancy Raw Data'!AE$3,FALSE))/100</f>
        <v>-0.135645002200423</v>
      </c>
      <c r="X56" s="63">
        <f>VLOOKUP($A56,'ADR Raw Data'!$B$6:$BE$43,'ADR Raw Data'!G$1,FALSE)</f>
        <v>121.595248023005</v>
      </c>
      <c r="Y56" s="64">
        <f>VLOOKUP($A56,'ADR Raw Data'!$B$6:$BE$43,'ADR Raw Data'!H$1,FALSE)</f>
        <v>126.56346500644</v>
      </c>
      <c r="Z56" s="64">
        <f>VLOOKUP($A56,'ADR Raw Data'!$B$6:$BE$43,'ADR Raw Data'!I$1,FALSE)</f>
        <v>129.97398828300999</v>
      </c>
      <c r="AA56" s="64">
        <f>VLOOKUP($A56,'ADR Raw Data'!$B$6:$BE$43,'ADR Raw Data'!J$1,FALSE)</f>
        <v>128.17697772173099</v>
      </c>
      <c r="AB56" s="64">
        <f>VLOOKUP($A56,'ADR Raw Data'!$B$6:$BE$43,'ADR Raw Data'!K$1,FALSE)</f>
        <v>138.11506255455299</v>
      </c>
      <c r="AC56" s="65">
        <f>VLOOKUP($A56,'ADR Raw Data'!$B$6:$BE$43,'ADR Raw Data'!L$1,FALSE)</f>
        <v>129.39989882854101</v>
      </c>
      <c r="AD56" s="64">
        <f>VLOOKUP($A56,'ADR Raw Data'!$B$6:$BE$43,'ADR Raw Data'!N$1,FALSE)</f>
        <v>160.686354191833</v>
      </c>
      <c r="AE56" s="64">
        <f>VLOOKUP($A56,'ADR Raw Data'!$B$6:$BE$43,'ADR Raw Data'!O$1,FALSE)</f>
        <v>164.33443635450601</v>
      </c>
      <c r="AF56" s="65">
        <f>VLOOKUP($A56,'ADR Raw Data'!$B$6:$BE$43,'ADR Raw Data'!P$1,FALSE)</f>
        <v>162.475360748584</v>
      </c>
      <c r="AG56" s="66">
        <f>VLOOKUP($A56,'ADR Raw Data'!$B$6:$BE$43,'ADR Raw Data'!R$1,FALSE)</f>
        <v>142.03103018619501</v>
      </c>
      <c r="AI56" s="140">
        <f>(VLOOKUP($A56,'ADR Raw Data'!$B$6:$BE$43,'ADR Raw Data'!T$1,FALSE))/100</f>
        <v>2.76355349270592E-2</v>
      </c>
      <c r="AJ56" s="127">
        <f>(VLOOKUP($A56,'ADR Raw Data'!$B$6:$BE$43,'ADR Raw Data'!U$1,FALSE))/100</f>
        <v>0.10128603510692299</v>
      </c>
      <c r="AK56" s="127">
        <f>(VLOOKUP($A56,'ADR Raw Data'!$B$6:$BE$43,'ADR Raw Data'!V$1,FALSE))/100</f>
        <v>8.0393601171917004E-2</v>
      </c>
      <c r="AL56" s="127">
        <f>(VLOOKUP($A56,'ADR Raw Data'!$B$6:$BE$43,'ADR Raw Data'!W$1,FALSE))/100</f>
        <v>-7.1908524706029806E-2</v>
      </c>
      <c r="AM56" s="127">
        <f>(VLOOKUP($A56,'ADR Raw Data'!$B$6:$BE$43,'ADR Raw Data'!X$1,FALSE))/100</f>
        <v>-9.01491083726777E-3</v>
      </c>
      <c r="AN56" s="141">
        <f>(VLOOKUP($A56,'ADR Raw Data'!$B$6:$BE$43,'ADR Raw Data'!Y$1,FALSE))/100</f>
        <v>8.8587266394840204E-3</v>
      </c>
      <c r="AO56" s="127">
        <f>(VLOOKUP($A56,'ADR Raw Data'!$B$6:$BE$43,'ADR Raw Data'!AA$1,FALSE))/100</f>
        <v>7.4578092374815996E-2</v>
      </c>
      <c r="AP56" s="127">
        <f>(VLOOKUP($A56,'ADR Raw Data'!$B$6:$BE$43,'ADR Raw Data'!AB$1,FALSE))/100</f>
        <v>0.127962913834655</v>
      </c>
      <c r="AQ56" s="141">
        <f>(VLOOKUP($A56,'ADR Raw Data'!$B$6:$BE$43,'ADR Raw Data'!AC$1,FALSE))/100</f>
        <v>9.9667986346796494E-2</v>
      </c>
      <c r="AR56" s="142">
        <f>(VLOOKUP($A56,'ADR Raw Data'!$B$6:$BE$43,'ADR Raw Data'!AE$1,FALSE))/100</f>
        <v>5.6231616443826994E-2</v>
      </c>
      <c r="AS56" s="40"/>
      <c r="AT56" s="63">
        <f>VLOOKUP($A56,'RevPAR Raw Data'!$B$6:$BE$43,'RevPAR Raw Data'!G$1,FALSE)</f>
        <v>46.659031724137897</v>
      </c>
      <c r="AU56" s="64">
        <f>VLOOKUP($A56,'RevPAR Raw Data'!$B$6:$BE$43,'RevPAR Raw Data'!H$1,FALSE)</f>
        <v>40.657422068965502</v>
      </c>
      <c r="AV56" s="64">
        <f>VLOOKUP($A56,'RevPAR Raw Data'!$B$6:$BE$43,'RevPAR Raw Data'!I$1,FALSE)</f>
        <v>39.781004137930999</v>
      </c>
      <c r="AW56" s="64">
        <f>VLOOKUP($A56,'RevPAR Raw Data'!$B$6:$BE$43,'RevPAR Raw Data'!J$1,FALSE)</f>
        <v>42.059728275862</v>
      </c>
      <c r="AX56" s="64">
        <f>VLOOKUP($A56,'RevPAR Raw Data'!$B$6:$BE$43,'RevPAR Raw Data'!K$1,FALSE)</f>
        <v>65.4760648275862</v>
      </c>
      <c r="AY56" s="65">
        <f>VLOOKUP($A56,'RevPAR Raw Data'!$B$6:$BE$43,'RevPAR Raw Data'!L$1,FALSE)</f>
        <v>46.926650206896497</v>
      </c>
      <c r="AZ56" s="64">
        <f>VLOOKUP($A56,'RevPAR Raw Data'!$B$6:$BE$43,'RevPAR Raw Data'!N$1,FALSE)</f>
        <v>91.735285517241294</v>
      </c>
      <c r="BA56" s="64">
        <f>VLOOKUP($A56,'RevPAR Raw Data'!$B$6:$BE$43,'RevPAR Raw Data'!O$1,FALSE)</f>
        <v>90.281939310344796</v>
      </c>
      <c r="BB56" s="65">
        <f>VLOOKUP($A56,'RevPAR Raw Data'!$B$6:$BE$43,'RevPAR Raw Data'!P$1,FALSE)</f>
        <v>91.008612413793102</v>
      </c>
      <c r="BC56" s="66">
        <f>VLOOKUP($A56,'RevPAR Raw Data'!$B$6:$BE$43,'RevPAR Raw Data'!R$1,FALSE)</f>
        <v>59.521496551724098</v>
      </c>
      <c r="BE56" s="140">
        <f>(VLOOKUP($A56,'RevPAR Raw Data'!$B$6:$BE$43,'RevPAR Raw Data'!T$1,FALSE))/100</f>
        <v>0.172988155490686</v>
      </c>
      <c r="BF56" s="127">
        <f>(VLOOKUP($A56,'RevPAR Raw Data'!$B$6:$BE$43,'RevPAR Raw Data'!U$1,FALSE))/100</f>
        <v>-3.9725156523540096E-4</v>
      </c>
      <c r="BG56" s="127">
        <f>(VLOOKUP($A56,'RevPAR Raw Data'!$B$6:$BE$43,'RevPAR Raw Data'!V$1,FALSE))/100</f>
        <v>-0.31934408096712497</v>
      </c>
      <c r="BH56" s="127">
        <f>(VLOOKUP($A56,'RevPAR Raw Data'!$B$6:$BE$43,'RevPAR Raw Data'!W$1,FALSE))/100</f>
        <v>-0.45056536118261098</v>
      </c>
      <c r="BI56" s="127">
        <f>(VLOOKUP($A56,'RevPAR Raw Data'!$B$6:$BE$43,'RevPAR Raw Data'!X$1,FALSE))/100</f>
        <v>-0.19388041458199201</v>
      </c>
      <c r="BJ56" s="141">
        <f>(VLOOKUP($A56,'RevPAR Raw Data'!$B$6:$BE$43,'RevPAR Raw Data'!Y$1,FALSE))/100</f>
        <v>-0.20911371800025902</v>
      </c>
      <c r="BK56" s="127">
        <f>(VLOOKUP($A56,'RevPAR Raw Data'!$B$6:$BE$43,'RevPAR Raw Data'!AA$1,FALSE))/100</f>
        <v>5.9769669824359301E-2</v>
      </c>
      <c r="BL56" s="127">
        <f>(VLOOKUP($A56,'RevPAR Raw Data'!$B$6:$BE$43,'RevPAR Raw Data'!AB$1,FALSE))/100</f>
        <v>0.23435738754456101</v>
      </c>
      <c r="BM56" s="141">
        <f>(VLOOKUP($A56,'RevPAR Raw Data'!$B$6:$BE$43,'RevPAR Raw Data'!AC$1,FALSE))/100</f>
        <v>0.139727734679293</v>
      </c>
      <c r="BN56" s="142">
        <f>(VLOOKUP($A56,'RevPAR Raw Data'!$B$6:$BE$43,'RevPAR Raw Data'!AE$1,FALSE))/100</f>
        <v>-8.704092349285221E-2</v>
      </c>
    </row>
    <row r="57" spans="1:66" ht="14.25" customHeight="1" x14ac:dyDescent="0.45">
      <c r="A57" s="194" t="s">
        <v>122</v>
      </c>
      <c r="B57" s="194"/>
      <c r="C57" s="194"/>
      <c r="D57" s="194"/>
      <c r="E57" s="194"/>
      <c r="F57" s="194"/>
      <c r="G57" s="194"/>
      <c r="H57" s="194"/>
      <c r="I57" s="194"/>
      <c r="J57" s="194"/>
      <c r="K57" s="194"/>
      <c r="AS57" s="40"/>
    </row>
    <row r="58" spans="1:66" x14ac:dyDescent="0.45">
      <c r="A58" s="194"/>
      <c r="B58" s="194"/>
      <c r="C58" s="194"/>
      <c r="D58" s="194"/>
      <c r="E58" s="194"/>
      <c r="F58" s="194"/>
      <c r="G58" s="194"/>
      <c r="H58" s="194"/>
      <c r="I58" s="194"/>
      <c r="J58" s="194"/>
      <c r="K58" s="194"/>
      <c r="AS58" s="40"/>
    </row>
    <row r="59" spans="1:66" x14ac:dyDescent="0.45">
      <c r="A59" s="194"/>
      <c r="B59" s="194"/>
      <c r="C59" s="194"/>
      <c r="D59" s="194"/>
      <c r="E59" s="194"/>
      <c r="F59" s="194"/>
      <c r="G59" s="194"/>
      <c r="H59" s="194"/>
      <c r="I59" s="194"/>
      <c r="J59" s="194"/>
      <c r="K59" s="194"/>
      <c r="AS59" s="40"/>
    </row>
    <row r="60" spans="1:66" x14ac:dyDescent="0.45">
      <c r="AS60" s="40"/>
    </row>
    <row r="61" spans="1:66" x14ac:dyDescent="0.45">
      <c r="AS61" s="40"/>
    </row>
    <row r="62" spans="1:66" x14ac:dyDescent="0.45">
      <c r="AS62" s="40"/>
    </row>
    <row r="63" spans="1:66" x14ac:dyDescent="0.45">
      <c r="AS63" s="40"/>
    </row>
    <row r="64" spans="1:66"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row r="65537" spans="45:45" x14ac:dyDescent="0.45">
      <c r="AS65537" s="40"/>
    </row>
    <row r="65538" spans="45:45" x14ac:dyDescent="0.45">
      <c r="AS65538" s="40"/>
    </row>
    <row r="65539" spans="45:45" x14ac:dyDescent="0.45">
      <c r="AS65539" s="40"/>
    </row>
    <row r="65540" spans="45:45" x14ac:dyDescent="0.45">
      <c r="AS65540" s="40"/>
    </row>
    <row r="65541" spans="45:45" x14ac:dyDescent="0.45">
      <c r="AS65541" s="40"/>
    </row>
    <row r="65542" spans="45:45" x14ac:dyDescent="0.45">
      <c r="AS65542" s="40"/>
    </row>
    <row r="65543" spans="45:45" x14ac:dyDescent="0.45">
      <c r="AS65543" s="40"/>
    </row>
    <row r="65544" spans="45:45" x14ac:dyDescent="0.45">
      <c r="AS65544" s="40"/>
    </row>
  </sheetData>
  <sheetProtection algorithmName="SHA-512" hashValue="iFuCBRNn8XAHcg/T0aH5FMSYwRz1zS/ai2NJP80VZxLUI4H9jFElOu9nm313OweKCbP8vLump/4lsx91LNSD1Q==" saltValue="8R1u3Jyff6e2UMmgLR+pu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5" x14ac:dyDescent="0.25"/>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5" x14ac:dyDescent="0.2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9" activePane="bottomRight" state="frozen"/>
      <selection sqref="A1:A3"/>
      <selection pane="topRight" sqref="A1:A3"/>
      <selection pane="bottomLeft" sqref="A1:A3"/>
      <selection pane="bottomRight" activeCell="W1" sqref="W1"/>
    </sheetView>
  </sheetViews>
  <sheetFormatPr defaultColWidth="9.1796875" defaultRowHeight="16" outlineLevelCol="1" x14ac:dyDescent="0.45"/>
  <cols>
    <col min="1" max="1" width="39" style="41" bestFit="1" customWidth="1"/>
    <col min="2" max="2" width="9.54296875" style="41" bestFit="1" customWidth="1"/>
    <col min="3" max="3" width="7.54296875" style="41" customWidth="1"/>
    <col min="4" max="4" width="6.81640625" style="41" customWidth="1"/>
    <col min="5" max="5" width="7.453125" style="41" customWidth="1"/>
    <col min="6" max="6" width="8.54296875" style="41" bestFit="1" customWidth="1"/>
    <col min="7" max="7" width="12.54296875" style="43" bestFit="1" customWidth="1"/>
    <col min="8" max="9" width="8.54296875" style="41" bestFit="1" customWidth="1"/>
    <col min="10" max="10" width="12.1796875" style="43" bestFit="1" customWidth="1"/>
    <col min="11" max="11" width="14.2695312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95" t="str">
        <f>'Occupancy Raw Data'!B2</f>
        <v>December 01, 2024 - December 28, 2024
Rolling-28 Day Period</v>
      </c>
      <c r="B1" s="198" t="s">
        <v>66</v>
      </c>
      <c r="C1" s="199"/>
      <c r="D1" s="199"/>
      <c r="E1" s="199"/>
      <c r="F1" s="199"/>
      <c r="G1" s="199"/>
      <c r="H1" s="199"/>
      <c r="I1" s="199"/>
      <c r="J1" s="199"/>
      <c r="K1" s="200"/>
      <c r="L1" s="40"/>
      <c r="M1" s="198" t="s">
        <v>73</v>
      </c>
      <c r="N1" s="199"/>
      <c r="O1" s="199"/>
      <c r="P1" s="199"/>
      <c r="Q1" s="199"/>
      <c r="R1" s="199"/>
      <c r="S1" s="199"/>
      <c r="T1" s="199"/>
      <c r="U1" s="199"/>
      <c r="V1" s="200"/>
      <c r="X1" s="198" t="s">
        <v>67</v>
      </c>
      <c r="Y1" s="199"/>
      <c r="Z1" s="199"/>
      <c r="AA1" s="199"/>
      <c r="AB1" s="199"/>
      <c r="AC1" s="199"/>
      <c r="AD1" s="199"/>
      <c r="AE1" s="199"/>
      <c r="AF1" s="199"/>
      <c r="AG1" s="200"/>
      <c r="AI1" s="198" t="s">
        <v>74</v>
      </c>
      <c r="AJ1" s="199"/>
      <c r="AK1" s="199"/>
      <c r="AL1" s="199"/>
      <c r="AM1" s="199"/>
      <c r="AN1" s="199"/>
      <c r="AO1" s="199"/>
      <c r="AP1" s="199"/>
      <c r="AQ1" s="199"/>
      <c r="AR1" s="200"/>
      <c r="AS1" s="40"/>
      <c r="AT1" s="198" t="s">
        <v>68</v>
      </c>
      <c r="AU1" s="199"/>
      <c r="AV1" s="199"/>
      <c r="AW1" s="199"/>
      <c r="AX1" s="199"/>
      <c r="AY1" s="199"/>
      <c r="AZ1" s="199"/>
      <c r="BA1" s="199"/>
      <c r="BB1" s="199"/>
      <c r="BC1" s="200"/>
      <c r="BE1" s="198" t="s">
        <v>75</v>
      </c>
      <c r="BF1" s="199"/>
      <c r="BG1" s="199"/>
      <c r="BH1" s="199"/>
      <c r="BI1" s="199"/>
      <c r="BJ1" s="199"/>
      <c r="BK1" s="199"/>
      <c r="BL1" s="199"/>
      <c r="BM1" s="199"/>
      <c r="BN1" s="200"/>
    </row>
    <row r="2" spans="1:66" x14ac:dyDescent="0.45">
      <c r="A2" s="195"/>
      <c r="B2" s="42"/>
      <c r="C2" s="43"/>
      <c r="D2" s="43"/>
      <c r="E2" s="43"/>
      <c r="F2" s="43"/>
      <c r="G2" s="196" t="s">
        <v>64</v>
      </c>
      <c r="H2" s="43"/>
      <c r="I2" s="43"/>
      <c r="J2" s="196" t="s">
        <v>65</v>
      </c>
      <c r="K2" s="197" t="s">
        <v>56</v>
      </c>
      <c r="L2" s="44"/>
      <c r="M2" s="42"/>
      <c r="N2" s="43"/>
      <c r="O2" s="43"/>
      <c r="P2" s="43"/>
      <c r="Q2" s="43"/>
      <c r="R2" s="196" t="s">
        <v>64</v>
      </c>
      <c r="S2" s="43"/>
      <c r="T2" s="43"/>
      <c r="U2" s="196" t="s">
        <v>65</v>
      </c>
      <c r="V2" s="197" t="s">
        <v>56</v>
      </c>
      <c r="X2" s="42"/>
      <c r="Y2" s="43"/>
      <c r="Z2" s="43"/>
      <c r="AA2" s="43"/>
      <c r="AB2" s="43"/>
      <c r="AC2" s="196" t="s">
        <v>64</v>
      </c>
      <c r="AD2" s="43"/>
      <c r="AE2" s="43"/>
      <c r="AF2" s="196" t="s">
        <v>65</v>
      </c>
      <c r="AG2" s="197" t="s">
        <v>56</v>
      </c>
      <c r="AI2" s="42"/>
      <c r="AJ2" s="43"/>
      <c r="AK2" s="43"/>
      <c r="AL2" s="43"/>
      <c r="AM2" s="43"/>
      <c r="AN2" s="196" t="s">
        <v>64</v>
      </c>
      <c r="AO2" s="43"/>
      <c r="AP2" s="43"/>
      <c r="AQ2" s="196" t="s">
        <v>65</v>
      </c>
      <c r="AR2" s="197" t="s">
        <v>56</v>
      </c>
      <c r="AS2" s="44"/>
      <c r="AT2" s="42"/>
      <c r="AU2" s="43"/>
      <c r="AV2" s="43"/>
      <c r="AW2" s="43"/>
      <c r="AX2" s="43"/>
      <c r="AY2" s="196" t="s">
        <v>64</v>
      </c>
      <c r="AZ2" s="43"/>
      <c r="BA2" s="43"/>
      <c r="BB2" s="196" t="s">
        <v>65</v>
      </c>
      <c r="BC2" s="197" t="s">
        <v>56</v>
      </c>
      <c r="BE2" s="42"/>
      <c r="BF2" s="43"/>
      <c r="BG2" s="43"/>
      <c r="BH2" s="43"/>
      <c r="BI2" s="43"/>
      <c r="BJ2" s="196" t="s">
        <v>64</v>
      </c>
      <c r="BK2" s="43"/>
      <c r="BL2" s="43"/>
      <c r="BM2" s="196" t="s">
        <v>65</v>
      </c>
      <c r="BN2" s="197" t="s">
        <v>56</v>
      </c>
    </row>
    <row r="3" spans="1:66" x14ac:dyDescent="0.45">
      <c r="A3" s="195"/>
      <c r="B3" s="45" t="s">
        <v>57</v>
      </c>
      <c r="C3" s="44" t="s">
        <v>58</v>
      </c>
      <c r="D3" s="44" t="s">
        <v>59</v>
      </c>
      <c r="E3" s="44" t="s">
        <v>60</v>
      </c>
      <c r="F3" s="44" t="s">
        <v>61</v>
      </c>
      <c r="G3" s="196"/>
      <c r="H3" s="44" t="s">
        <v>62</v>
      </c>
      <c r="I3" s="44" t="s">
        <v>63</v>
      </c>
      <c r="J3" s="196"/>
      <c r="K3" s="197"/>
      <c r="L3" s="44"/>
      <c r="M3" s="45" t="s">
        <v>57</v>
      </c>
      <c r="N3" s="44" t="s">
        <v>58</v>
      </c>
      <c r="O3" s="44" t="s">
        <v>59</v>
      </c>
      <c r="P3" s="44" t="s">
        <v>60</v>
      </c>
      <c r="Q3" s="44" t="s">
        <v>61</v>
      </c>
      <c r="R3" s="196"/>
      <c r="S3" s="44" t="s">
        <v>62</v>
      </c>
      <c r="T3" s="44" t="s">
        <v>63</v>
      </c>
      <c r="U3" s="196"/>
      <c r="V3" s="197"/>
      <c r="X3" s="45" t="s">
        <v>57</v>
      </c>
      <c r="Y3" s="44" t="s">
        <v>58</v>
      </c>
      <c r="Z3" s="44" t="s">
        <v>59</v>
      </c>
      <c r="AA3" s="44" t="s">
        <v>60</v>
      </c>
      <c r="AB3" s="44" t="s">
        <v>61</v>
      </c>
      <c r="AC3" s="196"/>
      <c r="AD3" s="44" t="s">
        <v>62</v>
      </c>
      <c r="AE3" s="44" t="s">
        <v>63</v>
      </c>
      <c r="AF3" s="196"/>
      <c r="AG3" s="197"/>
      <c r="AI3" s="45" t="s">
        <v>57</v>
      </c>
      <c r="AJ3" s="44" t="s">
        <v>58</v>
      </c>
      <c r="AK3" s="44" t="s">
        <v>59</v>
      </c>
      <c r="AL3" s="44" t="s">
        <v>60</v>
      </c>
      <c r="AM3" s="44" t="s">
        <v>61</v>
      </c>
      <c r="AN3" s="196"/>
      <c r="AO3" s="44" t="s">
        <v>62</v>
      </c>
      <c r="AP3" s="44" t="s">
        <v>63</v>
      </c>
      <c r="AQ3" s="196"/>
      <c r="AR3" s="197"/>
      <c r="AS3" s="44"/>
      <c r="AT3" s="45" t="s">
        <v>57</v>
      </c>
      <c r="AU3" s="44" t="s">
        <v>58</v>
      </c>
      <c r="AV3" s="44" t="s">
        <v>59</v>
      </c>
      <c r="AW3" s="44" t="s">
        <v>60</v>
      </c>
      <c r="AX3" s="44" t="s">
        <v>61</v>
      </c>
      <c r="AY3" s="196"/>
      <c r="AZ3" s="44" t="s">
        <v>62</v>
      </c>
      <c r="BA3" s="44" t="s">
        <v>63</v>
      </c>
      <c r="BB3" s="196"/>
      <c r="BC3" s="197"/>
      <c r="BE3" s="45" t="s">
        <v>57</v>
      </c>
      <c r="BF3" s="44" t="s">
        <v>58</v>
      </c>
      <c r="BG3" s="44" t="s">
        <v>59</v>
      </c>
      <c r="BH3" s="44" t="s">
        <v>60</v>
      </c>
      <c r="BI3" s="44" t="s">
        <v>61</v>
      </c>
      <c r="BJ3" s="196"/>
      <c r="BK3" s="44" t="s">
        <v>62</v>
      </c>
      <c r="BL3" s="44" t="s">
        <v>63</v>
      </c>
      <c r="BM3" s="196"/>
      <c r="BN3" s="197"/>
    </row>
    <row r="4" spans="1:66" x14ac:dyDescent="0.45">
      <c r="A4" s="46" t="s">
        <v>15</v>
      </c>
      <c r="B4" s="129">
        <f>(VLOOKUP($A4,'Occupancy Raw Data'!$B$8:$BE$45,'Occupancy Raw Data'!AG$3,FALSE))/100</f>
        <v>0.43060637175504801</v>
      </c>
      <c r="C4" s="119">
        <f>(VLOOKUP($A4,'Occupancy Raw Data'!$B$8:$BE$45,'Occupancy Raw Data'!AH$3,FALSE))/100</f>
        <v>0.50077240829062608</v>
      </c>
      <c r="D4" s="119">
        <f>(VLOOKUP($A4,'Occupancy Raw Data'!$B$8:$BE$45,'Occupancy Raw Data'!AI$3,FALSE))/100</f>
        <v>0.53705359552477194</v>
      </c>
      <c r="E4" s="119">
        <f>(VLOOKUP($A4,'Occupancy Raw Data'!$B$8:$BE$45,'Occupancy Raw Data'!AJ$3,FALSE))/100</f>
        <v>0.54140466894688399</v>
      </c>
      <c r="F4" s="119">
        <f>(VLOOKUP($A4,'Occupancy Raw Data'!$B$8:$BE$45,'Occupancy Raw Data'!AK$3,FALSE))/100</f>
        <v>0.54625188598377694</v>
      </c>
      <c r="G4" s="130">
        <f>(VLOOKUP($A4,'Occupancy Raw Data'!$B$8:$BE$45,'Occupancy Raw Data'!AL$3,FALSE))/100</f>
        <v>0.51121762959185202</v>
      </c>
      <c r="H4" s="119">
        <f>(VLOOKUP($A4,'Occupancy Raw Data'!$B$8:$BE$45,'Occupancy Raw Data'!AN$3,FALSE))/100</f>
        <v>0.59388159010363994</v>
      </c>
      <c r="I4" s="119">
        <f>(VLOOKUP($A4,'Occupancy Raw Data'!$B$8:$BE$45,'Occupancy Raw Data'!AO$3,FALSE))/100</f>
        <v>0.61202262785524997</v>
      </c>
      <c r="J4" s="130">
        <f>(VLOOKUP($A4,'Occupancy Raw Data'!$B$8:$BE$45,'Occupancy Raw Data'!AP$3,FALSE))/100</f>
        <v>0.602952097467644</v>
      </c>
      <c r="K4" s="131">
        <f>(VLOOKUP($A4,'Occupancy Raw Data'!$B$8:$BE$45,'Occupancy Raw Data'!AR$3,FALSE))/100</f>
        <v>0.53742823915109705</v>
      </c>
      <c r="M4" s="118">
        <f>(VLOOKUP($A4,'Occupancy Raw Data'!$B$8:$BE$45,'Occupancy Raw Data'!AT$3,FALSE))/100</f>
        <v>2.44826170282937E-3</v>
      </c>
      <c r="N4" s="115">
        <f>(VLOOKUP($A4,'Occupancy Raw Data'!$B$8:$BE$45,'Occupancy Raw Data'!AU$3,FALSE))/100</f>
        <v>1.6144326327408601E-2</v>
      </c>
      <c r="O4" s="115">
        <f>(VLOOKUP($A4,'Occupancy Raw Data'!$B$8:$BE$45,'Occupancy Raw Data'!AV$3,FALSE))/100</f>
        <v>6.9932960637378609E-3</v>
      </c>
      <c r="P4" s="115">
        <f>(VLOOKUP($A4,'Occupancy Raw Data'!$B$8:$BE$45,'Occupancy Raw Data'!AW$3,FALSE))/100</f>
        <v>-1.9719077504251601E-3</v>
      </c>
      <c r="Q4" s="115">
        <f>(VLOOKUP($A4,'Occupancy Raw Data'!$B$8:$BE$45,'Occupancy Raw Data'!AX$3,FALSE))/100</f>
        <v>3.8496265401541697E-2</v>
      </c>
      <c r="R4" s="116">
        <f>(VLOOKUP($A4,'Occupancy Raw Data'!$B$8:$BE$45,'Occupancy Raw Data'!AY$3,FALSE))/100</f>
        <v>1.2644242066043301E-2</v>
      </c>
      <c r="S4" s="115">
        <f>(VLOOKUP($A4,'Occupancy Raw Data'!$B$8:$BE$45,'Occupancy Raw Data'!BA$3,FALSE))/100</f>
        <v>8.1601442073378591E-2</v>
      </c>
      <c r="T4" s="115">
        <f>(VLOOKUP($A4,'Occupancy Raw Data'!$B$8:$BE$45,'Occupancy Raw Data'!BB$3,FALSE))/100</f>
        <v>9.4101080380962404E-2</v>
      </c>
      <c r="U4" s="116">
        <f>(VLOOKUP($A4,'Occupancy Raw Data'!$B$8:$BE$45,'Occupancy Raw Data'!BC$3,FALSE))/100</f>
        <v>8.7909354558463007E-2</v>
      </c>
      <c r="V4" s="117">
        <f>(VLOOKUP($A4,'Occupancy Raw Data'!$B$8:$BE$45,'Occupancy Raw Data'!BE$3,FALSE))/100</f>
        <v>3.5611136770523001E-2</v>
      </c>
      <c r="X4" s="49">
        <f>VLOOKUP($A4,'ADR Raw Data'!$B$6:$BE$43,'ADR Raw Data'!AG$1,FALSE)</f>
        <v>138.29543960861</v>
      </c>
      <c r="Y4" s="50">
        <f>VLOOKUP($A4,'ADR Raw Data'!$B$6:$BE$43,'ADR Raw Data'!AH$1,FALSE)</f>
        <v>143.64207771722499</v>
      </c>
      <c r="Z4" s="50">
        <f>VLOOKUP($A4,'ADR Raw Data'!$B$6:$BE$43,'ADR Raw Data'!AI$1,FALSE)</f>
        <v>150.14923795286299</v>
      </c>
      <c r="AA4" s="50">
        <f>VLOOKUP($A4,'ADR Raw Data'!$B$6:$BE$43,'ADR Raw Data'!AJ$1,FALSE)</f>
        <v>151.66137558954</v>
      </c>
      <c r="AB4" s="50">
        <f>VLOOKUP($A4,'ADR Raw Data'!$B$6:$BE$43,'ADR Raw Data'!AK$1,FALSE)</f>
        <v>151.407256958555</v>
      </c>
      <c r="AC4" s="51">
        <f>VLOOKUP($A4,'ADR Raw Data'!$B$6:$BE$43,'ADR Raw Data'!AL$1,FALSE)</f>
        <v>147.46658871730401</v>
      </c>
      <c r="AD4" s="50">
        <f>VLOOKUP($A4,'ADR Raw Data'!$B$6:$BE$43,'ADR Raw Data'!AN$1,FALSE)</f>
        <v>163.63324253781201</v>
      </c>
      <c r="AE4" s="50">
        <f>VLOOKUP($A4,'ADR Raw Data'!$B$6:$BE$43,'ADR Raw Data'!AO$1,FALSE)</f>
        <v>167.94590937188801</v>
      </c>
      <c r="AF4" s="51">
        <f>VLOOKUP($A4,'ADR Raw Data'!$B$6:$BE$43,'ADR Raw Data'!AP$1,FALSE)</f>
        <v>165.82201205208801</v>
      </c>
      <c r="AG4" s="52">
        <f>VLOOKUP($A4,'ADR Raw Data'!$B$6:$BE$43,'ADR Raw Data'!AR$1,FALSE)</f>
        <v>153.35057034173701</v>
      </c>
      <c r="AI4" s="118">
        <f>(VLOOKUP($A4,'ADR Raw Data'!$B$6:$BE$43,'ADR Raw Data'!AT$1,FALSE))/100</f>
        <v>9.2488030503641797E-3</v>
      </c>
      <c r="AJ4" s="115">
        <f>(VLOOKUP($A4,'ADR Raw Data'!$B$6:$BE$43,'ADR Raw Data'!AU$1,FALSE))/100</f>
        <v>2.9208113483133999E-2</v>
      </c>
      <c r="AK4" s="115">
        <f>(VLOOKUP($A4,'ADR Raw Data'!$B$6:$BE$43,'ADR Raw Data'!AV$1,FALSE))/100</f>
        <v>3.63431657707384E-2</v>
      </c>
      <c r="AL4" s="115">
        <f>(VLOOKUP($A4,'ADR Raw Data'!$B$6:$BE$43,'ADR Raw Data'!AW$1,FALSE))/100</f>
        <v>3.1527941898729296E-2</v>
      </c>
      <c r="AM4" s="115">
        <f>(VLOOKUP($A4,'ADR Raw Data'!$B$6:$BE$43,'ADR Raw Data'!AX$1,FALSE))/100</f>
        <v>2.97005947631085E-2</v>
      </c>
      <c r="AN4" s="116">
        <f>(VLOOKUP($A4,'ADR Raw Data'!$B$6:$BE$43,'ADR Raw Data'!AY$1,FALSE))/100</f>
        <v>2.8226925285284601E-2</v>
      </c>
      <c r="AO4" s="115">
        <f>(VLOOKUP($A4,'ADR Raw Data'!$B$6:$BE$43,'ADR Raw Data'!BA$1,FALSE))/100</f>
        <v>3.4438392449923597E-2</v>
      </c>
      <c r="AP4" s="115">
        <f>(VLOOKUP($A4,'ADR Raw Data'!$B$6:$BE$43,'ADR Raw Data'!BB$1,FALSE))/100</f>
        <v>2.80160095946967E-2</v>
      </c>
      <c r="AQ4" s="116">
        <f>(VLOOKUP($A4,'ADR Raw Data'!$B$6:$BE$43,'ADR Raw Data'!BC$1,FALSE))/100</f>
        <v>3.12225946347153E-2</v>
      </c>
      <c r="AR4" s="117">
        <f>(VLOOKUP($A4,'ADR Raw Data'!$B$6:$BE$43,'ADR Raw Data'!BE$1,FALSE))/100</f>
        <v>3.1117026588234599E-2</v>
      </c>
      <c r="AT4" s="49">
        <f>VLOOKUP($A4,'RevPAR Raw Data'!$B$6:$BE$43,'RevPAR Raw Data'!AG$1,FALSE)</f>
        <v>59.550897480133202</v>
      </c>
      <c r="AU4" s="50">
        <f>VLOOKUP($A4,'RevPAR Raw Data'!$B$6:$BE$43,'RevPAR Raw Data'!AH$1,FALSE)</f>
        <v>71.9319891903246</v>
      </c>
      <c r="AV4" s="50">
        <f>VLOOKUP($A4,'RevPAR Raw Data'!$B$6:$BE$43,'RevPAR Raw Data'!AI$1,FALSE)</f>
        <v>80.638188107889903</v>
      </c>
      <c r="AW4" s="50">
        <f>VLOOKUP($A4,'RevPAR Raw Data'!$B$6:$BE$43,'RevPAR Raw Data'!AJ$1,FALSE)</f>
        <v>82.110176843084204</v>
      </c>
      <c r="AX4" s="50">
        <f>VLOOKUP($A4,'RevPAR Raw Data'!$B$6:$BE$43,'RevPAR Raw Data'!AK$1,FALSE)</f>
        <v>82.706499665241395</v>
      </c>
      <c r="AY4" s="51">
        <f>VLOOKUP($A4,'RevPAR Raw Data'!$B$6:$BE$43,'RevPAR Raw Data'!AL$1,FALSE)</f>
        <v>75.387519928056903</v>
      </c>
      <c r="AZ4" s="50">
        <f>VLOOKUP($A4,'RevPAR Raw Data'!$B$6:$BE$43,'RevPAR Raw Data'!AN$1,FALSE)</f>
        <v>97.178770272170894</v>
      </c>
      <c r="BA4" s="50">
        <f>VLOOKUP($A4,'RevPAR Raw Data'!$B$6:$BE$43,'RevPAR Raw Data'!AO$1,FALSE)</f>
        <v>102.786696791322</v>
      </c>
      <c r="BB4" s="51">
        <f>VLOOKUP($A4,'RevPAR Raw Data'!$B$6:$BE$43,'RevPAR Raw Data'!AP$1,FALSE)</f>
        <v>99.982729973111603</v>
      </c>
      <c r="BC4" s="52">
        <f>VLOOKUP($A4,'RevPAR Raw Data'!$B$6:$BE$43,'RevPAR Raw Data'!AR$1,FALSE)</f>
        <v>82.414926991576493</v>
      </c>
      <c r="BE4" s="129">
        <f>(VLOOKUP($A4,'RevPAR Raw Data'!$B$6:$BE$43,'RevPAR Raw Data'!AT$1,FALSE))/100</f>
        <v>1.1719708243498701E-2</v>
      </c>
      <c r="BF4" s="119">
        <f>(VLOOKUP($A4,'RevPAR Raw Data'!$B$6:$BE$43,'RevPAR Raw Data'!AU$1,FALSE))/100</f>
        <v>4.5823985126022301E-2</v>
      </c>
      <c r="BG4" s="119">
        <f>(VLOOKUP($A4,'RevPAR Raw Data'!$B$6:$BE$43,'RevPAR Raw Data'!AV$1,FALSE))/100</f>
        <v>4.3590620352604602E-2</v>
      </c>
      <c r="BH4" s="119">
        <f>(VLOOKUP($A4,'RevPAR Raw Data'!$B$6:$BE$43,'RevPAR Raw Data'!AW$1,FALSE))/100</f>
        <v>2.94938639553191E-2</v>
      </c>
      <c r="BI4" s="119">
        <f>(VLOOKUP($A4,'RevPAR Raw Data'!$B$6:$BE$43,'RevPAR Raw Data'!AX$1,FALSE))/100</f>
        <v>6.9340222143234598E-2</v>
      </c>
      <c r="BJ4" s="130">
        <f>(VLOOKUP($A4,'RevPAR Raw Data'!$B$6:$BE$43,'RevPAR Raw Data'!AY$1,FALSE))/100</f>
        <v>4.1228075427415203E-2</v>
      </c>
      <c r="BK4" s="119">
        <f>(VLOOKUP($A4,'RevPAR Raw Data'!$B$6:$BE$43,'RevPAR Raw Data'!BA$1,FALSE))/100</f>
        <v>0.11885005700990399</v>
      </c>
      <c r="BL4" s="119">
        <f>(VLOOKUP($A4,'RevPAR Raw Data'!$B$6:$BE$43,'RevPAR Raw Data'!BB$1,FALSE))/100</f>
        <v>0.12475342674648299</v>
      </c>
      <c r="BM4" s="130">
        <f>(VLOOKUP($A4,'RevPAR Raw Data'!$B$6:$BE$43,'RevPAR Raw Data'!BC$1,FALSE))/100</f>
        <v>0.12187670733515599</v>
      </c>
      <c r="BN4" s="131">
        <f>(VLOOKUP($A4,'RevPAR Raw Data'!$B$6:$BE$43,'RevPAR Raw Data'!BE$1,FALSE))/100</f>
        <v>6.7836276048483204E-2</v>
      </c>
    </row>
    <row r="5" spans="1:66" x14ac:dyDescent="0.45">
      <c r="A5" s="46" t="s">
        <v>69</v>
      </c>
      <c r="B5" s="129">
        <f>(VLOOKUP($A5,'Occupancy Raw Data'!$B$8:$BE$45,'Occupancy Raw Data'!AG$3,FALSE))/100</f>
        <v>0.406020411168937</v>
      </c>
      <c r="C5" s="119">
        <f>(VLOOKUP($A5,'Occupancy Raw Data'!$B$8:$BE$45,'Occupancy Raw Data'!AH$3,FALSE))/100</f>
        <v>0.50273783168691299</v>
      </c>
      <c r="D5" s="119">
        <f>(VLOOKUP($A5,'Occupancy Raw Data'!$B$8:$BE$45,'Occupancy Raw Data'!AI$3,FALSE))/100</f>
        <v>0.54147675478577906</v>
      </c>
      <c r="E5" s="119">
        <f>(VLOOKUP($A5,'Occupancy Raw Data'!$B$8:$BE$45,'Occupancy Raw Data'!AJ$3,FALSE))/100</f>
        <v>0.54380840759275406</v>
      </c>
      <c r="F5" s="119">
        <f>(VLOOKUP($A5,'Occupancy Raw Data'!$B$8:$BE$45,'Occupancy Raw Data'!AK$3,FALSE))/100</f>
        <v>0.528793741744646</v>
      </c>
      <c r="G5" s="130">
        <f>(VLOOKUP($A5,'Occupancy Raw Data'!$B$8:$BE$45,'Occupancy Raw Data'!AL$3,FALSE))/100</f>
        <v>0.50456733772936202</v>
      </c>
      <c r="H5" s="119">
        <f>(VLOOKUP($A5,'Occupancy Raw Data'!$B$8:$BE$45,'Occupancy Raw Data'!AN$3,FALSE))/100</f>
        <v>0.54694916462822907</v>
      </c>
      <c r="I5" s="119">
        <f>(VLOOKUP($A5,'Occupancy Raw Data'!$B$8:$BE$45,'Occupancy Raw Data'!AO$3,FALSE))/100</f>
        <v>0.56087874475664301</v>
      </c>
      <c r="J5" s="130">
        <f>(VLOOKUP($A5,'Occupancy Raw Data'!$B$8:$BE$45,'Occupancy Raw Data'!AP$3,FALSE))/100</f>
        <v>0.55391395469243598</v>
      </c>
      <c r="K5" s="131">
        <f>(VLOOKUP($A5,'Occupancy Raw Data'!$B$8:$BE$45,'Occupancy Raw Data'!AR$3,FALSE))/100</f>
        <v>0.51866739218587399</v>
      </c>
      <c r="M5" s="118">
        <f>(VLOOKUP($A5,'Occupancy Raw Data'!$B$8:$BE$45,'Occupancy Raw Data'!AT$3,FALSE))/100</f>
        <v>3.6545996424625103E-2</v>
      </c>
      <c r="N5" s="115">
        <f>(VLOOKUP($A5,'Occupancy Raw Data'!$B$8:$BE$45,'Occupancy Raw Data'!AU$3,FALSE))/100</f>
        <v>5.0750507280847096E-2</v>
      </c>
      <c r="O5" s="115">
        <f>(VLOOKUP($A5,'Occupancy Raw Data'!$B$8:$BE$45,'Occupancy Raw Data'!AV$3,FALSE))/100</f>
        <v>3.13545333663766E-2</v>
      </c>
      <c r="P5" s="115">
        <f>(VLOOKUP($A5,'Occupancy Raw Data'!$B$8:$BE$45,'Occupancy Raw Data'!AW$3,FALSE))/100</f>
        <v>2.9096478939230799E-2</v>
      </c>
      <c r="Q5" s="115">
        <f>(VLOOKUP($A5,'Occupancy Raw Data'!$B$8:$BE$45,'Occupancy Raw Data'!AX$3,FALSE))/100</f>
        <v>6.1717851189147403E-2</v>
      </c>
      <c r="R5" s="116">
        <f>(VLOOKUP($A5,'Occupancy Raw Data'!$B$8:$BE$45,'Occupancy Raw Data'!AY$3,FALSE))/100</f>
        <v>4.17781725262448E-2</v>
      </c>
      <c r="S5" s="115">
        <f>(VLOOKUP($A5,'Occupancy Raw Data'!$B$8:$BE$45,'Occupancy Raw Data'!BA$3,FALSE))/100</f>
        <v>9.7015565082094496E-2</v>
      </c>
      <c r="T5" s="115">
        <f>(VLOOKUP($A5,'Occupancy Raw Data'!$B$8:$BE$45,'Occupancy Raw Data'!BB$3,FALSE))/100</f>
        <v>0.12821532464258001</v>
      </c>
      <c r="U5" s="116">
        <f>(VLOOKUP($A5,'Occupancy Raw Data'!$B$8:$BE$45,'Occupancy Raw Data'!BC$3,FALSE))/100</f>
        <v>0.112592865784758</v>
      </c>
      <c r="V5" s="117">
        <f>(VLOOKUP($A5,'Occupancy Raw Data'!$B$8:$BE$45,'Occupancy Raw Data'!BE$3,FALSE))/100</f>
        <v>6.24134350054356E-2</v>
      </c>
      <c r="X5" s="49">
        <f>VLOOKUP($A5,'ADR Raw Data'!$B$6:$BE$43,'ADR Raw Data'!AG$1,FALSE)</f>
        <v>103.97041362815401</v>
      </c>
      <c r="Y5" s="50">
        <f>VLOOKUP($A5,'ADR Raw Data'!$B$6:$BE$43,'ADR Raw Data'!AH$1,FALSE)</f>
        <v>116.62965385618701</v>
      </c>
      <c r="Z5" s="50">
        <f>VLOOKUP($A5,'ADR Raw Data'!$B$6:$BE$43,'ADR Raw Data'!AI$1,FALSE)</f>
        <v>122.986917762088</v>
      </c>
      <c r="AA5" s="50">
        <f>VLOOKUP($A5,'ADR Raw Data'!$B$6:$BE$43,'ADR Raw Data'!AJ$1,FALSE)</f>
        <v>121.659781863069</v>
      </c>
      <c r="AB5" s="50">
        <f>VLOOKUP($A5,'ADR Raw Data'!$B$6:$BE$43,'ADR Raw Data'!AK$1,FALSE)</f>
        <v>112.909647458302</v>
      </c>
      <c r="AC5" s="51">
        <f>VLOOKUP($A5,'ADR Raw Data'!$B$6:$BE$43,'ADR Raw Data'!AL$1,FALSE)</f>
        <v>116.26129369264299</v>
      </c>
      <c r="AD5" s="50">
        <f>VLOOKUP($A5,'ADR Raw Data'!$B$6:$BE$43,'ADR Raw Data'!AN$1,FALSE)</f>
        <v>116.229860198731</v>
      </c>
      <c r="AE5" s="50">
        <f>VLOOKUP($A5,'ADR Raw Data'!$B$6:$BE$43,'ADR Raw Data'!AO$1,FALSE)</f>
        <v>117.462613798974</v>
      </c>
      <c r="AF5" s="51">
        <f>VLOOKUP($A5,'ADR Raw Data'!$B$6:$BE$43,'ADR Raw Data'!AP$1,FALSE)</f>
        <v>116.85398718275199</v>
      </c>
      <c r="AG5" s="52">
        <f>VLOOKUP($A5,'ADR Raw Data'!$B$6:$BE$43,'ADR Raw Data'!AR$1,FALSE)</f>
        <v>116.442155523906</v>
      </c>
      <c r="AI5" s="118">
        <f>(VLOOKUP($A5,'ADR Raw Data'!$B$6:$BE$43,'ADR Raw Data'!AT$1,FALSE))/100</f>
        <v>4.9881376692578801E-3</v>
      </c>
      <c r="AJ5" s="115">
        <f>(VLOOKUP($A5,'ADR Raw Data'!$B$6:$BE$43,'ADR Raw Data'!AU$1,FALSE))/100</f>
        <v>4.17806442335735E-2</v>
      </c>
      <c r="AK5" s="115">
        <f>(VLOOKUP($A5,'ADR Raw Data'!$B$6:$BE$43,'ADR Raw Data'!AV$1,FALSE))/100</f>
        <v>6.3483025315730093E-2</v>
      </c>
      <c r="AL5" s="115">
        <f>(VLOOKUP($A5,'ADR Raw Data'!$B$6:$BE$43,'ADR Raw Data'!AW$1,FALSE))/100</f>
        <v>6.8399025220229795E-2</v>
      </c>
      <c r="AM5" s="115">
        <f>(VLOOKUP($A5,'ADR Raw Data'!$B$6:$BE$43,'ADR Raw Data'!AX$1,FALSE))/100</f>
        <v>4.0718424460737097E-2</v>
      </c>
      <c r="AN5" s="116">
        <f>(VLOOKUP($A5,'ADR Raw Data'!$B$6:$BE$43,'ADR Raw Data'!AY$1,FALSE))/100</f>
        <v>4.6593418886011505E-2</v>
      </c>
      <c r="AO5" s="115">
        <f>(VLOOKUP($A5,'ADR Raw Data'!$B$6:$BE$43,'ADR Raw Data'!BA$1,FALSE))/100</f>
        <v>3.4730582052641595E-2</v>
      </c>
      <c r="AP5" s="115">
        <f>(VLOOKUP($A5,'ADR Raw Data'!$B$6:$BE$43,'ADR Raw Data'!BB$1,FALSE))/100</f>
        <v>2.8871014463766002E-2</v>
      </c>
      <c r="AQ5" s="116">
        <f>(VLOOKUP($A5,'ADR Raw Data'!$B$6:$BE$43,'ADR Raw Data'!BC$1,FALSE))/100</f>
        <v>3.1857579320593403E-2</v>
      </c>
      <c r="AR5" s="117">
        <f>(VLOOKUP($A5,'ADR Raw Data'!$B$6:$BE$43,'ADR Raw Data'!BE$1,FALSE))/100</f>
        <v>4.2314139420861506E-2</v>
      </c>
      <c r="AT5" s="49">
        <f>VLOOKUP($A5,'RevPAR Raw Data'!$B$6:$BE$43,'RevPAR Raw Data'!AG$1,FALSE)</f>
        <v>42.214110090707599</v>
      </c>
      <c r="AU5" s="50">
        <f>VLOOKUP($A5,'RevPAR Raw Data'!$B$6:$BE$43,'RevPAR Raw Data'!AH$1,FALSE)</f>
        <v>58.634139290055103</v>
      </c>
      <c r="AV5" s="50">
        <f>VLOOKUP($A5,'RevPAR Raw Data'!$B$6:$BE$43,'RevPAR Raw Data'!AI$1,FALSE)</f>
        <v>66.594557110920903</v>
      </c>
      <c r="AW5" s="50">
        <f>VLOOKUP($A5,'RevPAR Raw Data'!$B$6:$BE$43,'RevPAR Raw Data'!AJ$1,FALSE)</f>
        <v>66.1596122430375</v>
      </c>
      <c r="AX5" s="50">
        <f>VLOOKUP($A5,'RevPAR Raw Data'!$B$6:$BE$43,'RevPAR Raw Data'!AK$1,FALSE)</f>
        <v>59.705914958544902</v>
      </c>
      <c r="AY5" s="51">
        <f>VLOOKUP($A5,'RevPAR Raw Data'!$B$6:$BE$43,'RevPAR Raw Data'!AL$1,FALSE)</f>
        <v>58.661651439468699</v>
      </c>
      <c r="AZ5" s="50">
        <f>VLOOKUP($A5,'RevPAR Raw Data'!$B$6:$BE$43,'RevPAR Raw Data'!AN$1,FALSE)</f>
        <v>63.571824940551998</v>
      </c>
      <c r="BA5" s="50">
        <f>VLOOKUP($A5,'RevPAR Raw Data'!$B$6:$BE$43,'RevPAR Raw Data'!AO$1,FALSE)</f>
        <v>65.882283383402907</v>
      </c>
      <c r="BB5" s="51">
        <f>VLOOKUP($A5,'RevPAR Raw Data'!$B$6:$BE$43,'RevPAR Raw Data'!AP$1,FALSE)</f>
        <v>64.727054161977406</v>
      </c>
      <c r="BC5" s="52">
        <f>VLOOKUP($A5,'RevPAR Raw Data'!$B$6:$BE$43,'RevPAR Raw Data'!AR$1,FALSE)</f>
        <v>60.394749146086397</v>
      </c>
      <c r="BE5" s="129">
        <f>(VLOOKUP($A5,'RevPAR Raw Data'!$B$6:$BE$43,'RevPAR Raw Data'!AT$1,FALSE))/100</f>
        <v>4.17164305553092E-2</v>
      </c>
      <c r="BF5" s="119">
        <f>(VLOOKUP($A5,'RevPAR Raw Data'!$B$6:$BE$43,'RevPAR Raw Data'!AU$1,FALSE))/100</f>
        <v>9.4651540403795198E-2</v>
      </c>
      <c r="BG5" s="119">
        <f>(VLOOKUP($A5,'RevPAR Raw Data'!$B$6:$BE$43,'RevPAR Raw Data'!AV$1,FALSE))/100</f>
        <v>9.6828039317567297E-2</v>
      </c>
      <c r="BH5" s="119">
        <f>(VLOOKUP($A5,'RevPAR Raw Data'!$B$6:$BE$43,'RevPAR Raw Data'!AW$1,FALSE))/100</f>
        <v>9.9485674956244996E-2</v>
      </c>
      <c r="BI5" s="119">
        <f>(VLOOKUP($A5,'RevPAR Raw Data'!$B$6:$BE$43,'RevPAR Raw Data'!AX$1,FALSE))/100</f>
        <v>0.104949329311408</v>
      </c>
      <c r="BJ5" s="130">
        <f>(VLOOKUP($A5,'RevPAR Raw Data'!$B$6:$BE$43,'RevPAR Raw Data'!AY$1,FALSE))/100</f>
        <v>9.0318179305063709E-2</v>
      </c>
      <c r="BK5" s="119">
        <f>(VLOOKUP($A5,'RevPAR Raw Data'!$B$6:$BE$43,'RevPAR Raw Data'!BA$1,FALSE))/100</f>
        <v>0.13511555417820301</v>
      </c>
      <c r="BL5" s="119">
        <f>(VLOOKUP($A5,'RevPAR Raw Data'!$B$6:$BE$43,'RevPAR Raw Data'!BB$1,FALSE))/100</f>
        <v>0.16078804559857801</v>
      </c>
      <c r="BM5" s="130">
        <f>(VLOOKUP($A5,'RevPAR Raw Data'!$B$6:$BE$43,'RevPAR Raw Data'!BC$1,FALSE))/100</f>
        <v>0.14803738125802199</v>
      </c>
      <c r="BN5" s="131">
        <f>(VLOOKUP($A5,'RevPAR Raw Data'!$B$6:$BE$43,'RevPAR Raw Data'!BE$1,FALSE))/100</f>
        <v>0.10736854521685199</v>
      </c>
    </row>
    <row r="6" spans="1:66" x14ac:dyDescent="0.45">
      <c r="B6" s="134"/>
      <c r="C6" s="138"/>
      <c r="D6" s="138"/>
      <c r="E6" s="138"/>
      <c r="F6" s="138"/>
      <c r="G6" s="139"/>
      <c r="H6" s="138"/>
      <c r="I6" s="138"/>
      <c r="J6" s="139"/>
      <c r="K6" s="135"/>
      <c r="M6" s="143"/>
      <c r="N6" s="145"/>
      <c r="O6" s="145"/>
      <c r="P6" s="145"/>
      <c r="Q6" s="145"/>
      <c r="R6" s="146"/>
      <c r="S6" s="145"/>
      <c r="T6" s="145"/>
      <c r="U6" s="146"/>
      <c r="V6" s="144"/>
      <c r="X6" s="55"/>
      <c r="Y6" s="56"/>
      <c r="Z6" s="56"/>
      <c r="AA6" s="56"/>
      <c r="AB6" s="56"/>
      <c r="AC6" s="57"/>
      <c r="AD6" s="56"/>
      <c r="AE6" s="56"/>
      <c r="AF6" s="57"/>
      <c r="AG6" s="58"/>
      <c r="AI6" s="143"/>
      <c r="AJ6" s="145"/>
      <c r="AK6" s="145"/>
      <c r="AL6" s="145"/>
      <c r="AM6" s="145"/>
      <c r="AN6" s="146"/>
      <c r="AO6" s="145"/>
      <c r="AP6" s="145"/>
      <c r="AQ6" s="146"/>
      <c r="AR6" s="144"/>
      <c r="AT6" s="55"/>
      <c r="AU6" s="56"/>
      <c r="AV6" s="56"/>
      <c r="AW6" s="56"/>
      <c r="AX6" s="56"/>
      <c r="AY6" s="57"/>
      <c r="AZ6" s="56"/>
      <c r="BA6" s="56"/>
      <c r="BB6" s="57"/>
      <c r="BC6" s="58"/>
      <c r="BE6" s="134"/>
      <c r="BF6" s="138"/>
      <c r="BG6" s="138"/>
      <c r="BH6" s="138"/>
      <c r="BI6" s="138"/>
      <c r="BJ6" s="139"/>
      <c r="BK6" s="138"/>
      <c r="BL6" s="138"/>
      <c r="BM6" s="139"/>
      <c r="BN6" s="135"/>
    </row>
    <row r="7" spans="1:66" x14ac:dyDescent="0.45">
      <c r="A7" s="46" t="s">
        <v>123</v>
      </c>
      <c r="B7" s="134"/>
      <c r="C7" s="138"/>
      <c r="D7" s="138"/>
      <c r="E7" s="138"/>
      <c r="F7" s="138"/>
      <c r="G7" s="139"/>
      <c r="H7" s="138"/>
      <c r="I7" s="138"/>
      <c r="J7" s="139"/>
      <c r="K7" s="135"/>
      <c r="M7" s="143"/>
      <c r="N7" s="145"/>
      <c r="O7" s="145"/>
      <c r="P7" s="145"/>
      <c r="Q7" s="145"/>
      <c r="R7" s="146"/>
      <c r="S7" s="145"/>
      <c r="T7" s="145"/>
      <c r="U7" s="146"/>
      <c r="V7" s="144"/>
      <c r="X7" s="55"/>
      <c r="Y7" s="56"/>
      <c r="Z7" s="56"/>
      <c r="AA7" s="56"/>
      <c r="AB7" s="56"/>
      <c r="AC7" s="57"/>
      <c r="AD7" s="56"/>
      <c r="AE7" s="56"/>
      <c r="AF7" s="57"/>
      <c r="AG7" s="58"/>
      <c r="AI7" s="143"/>
      <c r="AJ7" s="145"/>
      <c r="AK7" s="145"/>
      <c r="AL7" s="145"/>
      <c r="AM7" s="145"/>
      <c r="AN7" s="146"/>
      <c r="AO7" s="145"/>
      <c r="AP7" s="145"/>
      <c r="AQ7" s="146"/>
      <c r="AR7" s="144"/>
      <c r="AT7" s="55"/>
      <c r="AU7" s="56"/>
      <c r="AV7" s="56"/>
      <c r="AW7" s="56"/>
      <c r="AX7" s="56"/>
      <c r="AY7" s="57"/>
      <c r="AZ7" s="56"/>
      <c r="BA7" s="56"/>
      <c r="BB7" s="57"/>
      <c r="BC7" s="58"/>
      <c r="BE7" s="134"/>
      <c r="BF7" s="138"/>
      <c r="BG7" s="138"/>
      <c r="BH7" s="138"/>
      <c r="BI7" s="138"/>
      <c r="BJ7" s="139"/>
      <c r="BK7" s="138"/>
      <c r="BL7" s="138"/>
      <c r="BM7" s="139"/>
      <c r="BN7" s="135"/>
    </row>
    <row r="8" spans="1:66" x14ac:dyDescent="0.45">
      <c r="A8" s="59" t="s">
        <v>116</v>
      </c>
      <c r="B8" s="129">
        <f>(VLOOKUP($A8,'Occupancy Raw Data'!$B$8:$BE$51,'Occupancy Raw Data'!AG$3,FALSE))/100</f>
        <v>0.36665106117353297</v>
      </c>
      <c r="C8" s="119">
        <f>(VLOOKUP($A8,'Occupancy Raw Data'!$B$8:$BE$51,'Occupancy Raw Data'!AH$3,FALSE))/100</f>
        <v>0.49321161048689099</v>
      </c>
      <c r="D8" s="119">
        <f>(VLOOKUP($A8,'Occupancy Raw Data'!$B$8:$BE$51,'Occupancy Raw Data'!AI$3,FALSE))/100</f>
        <v>0.58583021223470599</v>
      </c>
      <c r="E8" s="119">
        <f>(VLOOKUP($A8,'Occupancy Raw Data'!$B$8:$BE$51,'Occupancy Raw Data'!AJ$3,FALSE))/100</f>
        <v>0.58044631710361994</v>
      </c>
      <c r="F8" s="119">
        <f>(VLOOKUP($A8,'Occupancy Raw Data'!$B$8:$BE$51,'Occupancy Raw Data'!AK$3,FALSE))/100</f>
        <v>0.56772784019974998</v>
      </c>
      <c r="G8" s="130">
        <f>(VLOOKUP($A8,'Occupancy Raw Data'!$B$8:$BE$51,'Occupancy Raw Data'!AL$3,FALSE))/100</f>
        <v>0.51877340823969997</v>
      </c>
      <c r="H8" s="119">
        <f>(VLOOKUP($A8,'Occupancy Raw Data'!$B$8:$BE$51,'Occupancy Raw Data'!AN$3,FALSE))/100</f>
        <v>0.61721782331935993</v>
      </c>
      <c r="I8" s="119">
        <f>(VLOOKUP($A8,'Occupancy Raw Data'!$B$8:$BE$51,'Occupancy Raw Data'!AO$3,FALSE))/100</f>
        <v>0.69197329607203795</v>
      </c>
      <c r="J8" s="130">
        <f>(VLOOKUP($A8,'Occupancy Raw Data'!$B$8:$BE$51,'Occupancy Raw Data'!AP$3,FALSE))/100</f>
        <v>0.65459555969569905</v>
      </c>
      <c r="K8" s="131">
        <f>(VLOOKUP($A8,'Occupancy Raw Data'!$B$8:$BE$51,'Occupancy Raw Data'!AR$3,FALSE))/100</f>
        <v>0.55772227416410602</v>
      </c>
      <c r="M8" s="118">
        <f>(VLOOKUP($A8,'Occupancy Raw Data'!$B$8:$BE$51,'Occupancy Raw Data'!AT$3,FALSE))/100</f>
        <v>1.1391642406306799E-2</v>
      </c>
      <c r="N8" s="115">
        <f>(VLOOKUP($A8,'Occupancy Raw Data'!$B$8:$BE$51,'Occupancy Raw Data'!AU$3,FALSE))/100</f>
        <v>0.10535002893043399</v>
      </c>
      <c r="O8" s="115">
        <f>(VLOOKUP($A8,'Occupancy Raw Data'!$B$8:$BE$51,'Occupancy Raw Data'!AV$3,FALSE))/100</f>
        <v>0.11127445059748001</v>
      </c>
      <c r="P8" s="115">
        <f>(VLOOKUP($A8,'Occupancy Raw Data'!$B$8:$BE$51,'Occupancy Raw Data'!AW$3,FALSE))/100</f>
        <v>0.13001503051667501</v>
      </c>
      <c r="Q8" s="115">
        <f>(VLOOKUP($A8,'Occupancy Raw Data'!$B$8:$BE$51,'Occupancy Raw Data'!AX$3,FALSE))/100</f>
        <v>0.13422302069683301</v>
      </c>
      <c r="R8" s="116">
        <f>(VLOOKUP($A8,'Occupancy Raw Data'!$B$8:$BE$51,'Occupancy Raw Data'!AY$3,FALSE))/100</f>
        <v>0.10372581174338</v>
      </c>
      <c r="S8" s="115">
        <f>(VLOOKUP($A8,'Occupancy Raw Data'!$B$8:$BE$51,'Occupancy Raw Data'!BA$3,FALSE))/100</f>
        <v>0.13084909685677698</v>
      </c>
      <c r="T8" s="115">
        <f>(VLOOKUP($A8,'Occupancy Raw Data'!$B$8:$BE$51,'Occupancy Raw Data'!BB$3,FALSE))/100</f>
        <v>0.189008936908096</v>
      </c>
      <c r="U8" s="116">
        <f>(VLOOKUP($A8,'Occupancy Raw Data'!$B$8:$BE$51,'Occupancy Raw Data'!BC$3,FALSE))/100</f>
        <v>0.16086178414096899</v>
      </c>
      <c r="V8" s="117">
        <f>(VLOOKUP($A8,'Occupancy Raw Data'!$B$8:$BE$51,'Occupancy Raw Data'!BE$3,FALSE))/100</f>
        <v>0.122540251561853</v>
      </c>
      <c r="X8" s="49">
        <f>VLOOKUP($A8,'ADR Raw Data'!$B$6:$BE$49,'ADR Raw Data'!AG$1,FALSE)</f>
        <v>277.88592679293401</v>
      </c>
      <c r="Y8" s="50">
        <f>VLOOKUP($A8,'ADR Raw Data'!$B$6:$BE$49,'ADR Raw Data'!AH$1,FALSE)</f>
        <v>273.28642936244199</v>
      </c>
      <c r="Z8" s="50">
        <f>VLOOKUP($A8,'ADR Raw Data'!$B$6:$BE$49,'ADR Raw Data'!AI$1,FALSE)</f>
        <v>283.91575919019698</v>
      </c>
      <c r="AA8" s="50">
        <f>VLOOKUP($A8,'ADR Raw Data'!$B$6:$BE$49,'ADR Raw Data'!AJ$1,FALSE)</f>
        <v>283.58464040865698</v>
      </c>
      <c r="AB8" s="50">
        <f>VLOOKUP($A8,'ADR Raw Data'!$B$6:$BE$49,'ADR Raw Data'!AK$1,FALSE)</f>
        <v>277.96904892798199</v>
      </c>
      <c r="AC8" s="51">
        <f>VLOOKUP($A8,'ADR Raw Data'!$B$6:$BE$49,'ADR Raw Data'!AL$1,FALSE)</f>
        <v>279.66663508106899</v>
      </c>
      <c r="AD8" s="50">
        <f>VLOOKUP($A8,'ADR Raw Data'!$B$6:$BE$49,'ADR Raw Data'!AN$1,FALSE)</f>
        <v>317.96733869953403</v>
      </c>
      <c r="AE8" s="50">
        <f>VLOOKUP($A8,'ADR Raw Data'!$B$6:$BE$49,'ADR Raw Data'!AO$1,FALSE)</f>
        <v>319.04579313439501</v>
      </c>
      <c r="AF8" s="51">
        <f>VLOOKUP($A8,'ADR Raw Data'!$B$6:$BE$49,'ADR Raw Data'!AP$1,FALSE)</f>
        <v>318.53735606285198</v>
      </c>
      <c r="AG8" s="52">
        <f>VLOOKUP($A8,'ADR Raw Data'!$B$6:$BE$49,'ADR Raw Data'!AR$1,FALSE)</f>
        <v>292.74947034405602</v>
      </c>
      <c r="AI8" s="118">
        <f>(VLOOKUP($A8,'ADR Raw Data'!$B$6:$BE$49,'ADR Raw Data'!AT$1,FALSE))/100</f>
        <v>-6.0954693030823195E-2</v>
      </c>
      <c r="AJ8" s="115">
        <f>(VLOOKUP($A8,'ADR Raw Data'!$B$6:$BE$49,'ADR Raw Data'!AU$1,FALSE))/100</f>
        <v>-4.0423146880736498E-2</v>
      </c>
      <c r="AK8" s="115">
        <f>(VLOOKUP($A8,'ADR Raw Data'!$B$6:$BE$49,'ADR Raw Data'!AV$1,FALSE))/100</f>
        <v>4.5296171459124006E-2</v>
      </c>
      <c r="AL8" s="115">
        <f>(VLOOKUP($A8,'ADR Raw Data'!$B$6:$BE$49,'ADR Raw Data'!AW$1,FALSE))/100</f>
        <v>2.7611204133656098E-4</v>
      </c>
      <c r="AM8" s="115">
        <f>(VLOOKUP($A8,'ADR Raw Data'!$B$6:$BE$49,'ADR Raw Data'!AX$1,FALSE))/100</f>
        <v>-3.2279318997432596E-2</v>
      </c>
      <c r="AN8" s="116">
        <f>(VLOOKUP($A8,'ADR Raw Data'!$B$6:$BE$49,'ADR Raw Data'!AY$1,FALSE))/100</f>
        <v>-1.45461215087095E-2</v>
      </c>
      <c r="AO8" s="115">
        <f>(VLOOKUP($A8,'ADR Raw Data'!$B$6:$BE$49,'ADR Raw Data'!BA$1,FALSE))/100</f>
        <v>-1.8484780735601301E-2</v>
      </c>
      <c r="AP8" s="115">
        <f>(VLOOKUP($A8,'ADR Raw Data'!$B$6:$BE$49,'ADR Raw Data'!BB$1,FALSE))/100</f>
        <v>-3.3785961845398699E-2</v>
      </c>
      <c r="AQ8" s="116">
        <f>(VLOOKUP($A8,'ADR Raw Data'!$B$6:$BE$49,'ADR Raw Data'!BC$1,FALSE))/100</f>
        <v>-2.6412484590512299E-2</v>
      </c>
      <c r="AR8" s="117">
        <f>(VLOOKUP($A8,'ADR Raw Data'!$B$6:$BE$49,'ADR Raw Data'!BE$1,FALSE))/100</f>
        <v>-1.7167394065969999E-2</v>
      </c>
      <c r="AT8" s="49">
        <f>VLOOKUP($A8,'RevPAR Raw Data'!$B$6:$BE$49,'RevPAR Raw Data'!AG$1,FALSE)</f>
        <v>101.88716994382</v>
      </c>
      <c r="AU8" s="50">
        <f>VLOOKUP($A8,'RevPAR Raw Data'!$B$6:$BE$49,'RevPAR Raw Data'!AH$1,FALSE)</f>
        <v>134.788039950062</v>
      </c>
      <c r="AV8" s="50">
        <f>VLOOKUP($A8,'RevPAR Raw Data'!$B$6:$BE$49,'RevPAR Raw Data'!AI$1,FALSE)</f>
        <v>166.326429463171</v>
      </c>
      <c r="AW8" s="50">
        <f>VLOOKUP($A8,'RevPAR Raw Data'!$B$6:$BE$49,'RevPAR Raw Data'!AJ$1,FALSE)</f>
        <v>164.605660112359</v>
      </c>
      <c r="AX8" s="50">
        <f>VLOOKUP($A8,'RevPAR Raw Data'!$B$6:$BE$49,'RevPAR Raw Data'!AK$1,FALSE)</f>
        <v>157.81076779026199</v>
      </c>
      <c r="AY8" s="51">
        <f>VLOOKUP($A8,'RevPAR Raw Data'!$B$6:$BE$49,'RevPAR Raw Data'!AL$1,FALSE)</f>
        <v>145.08361345193501</v>
      </c>
      <c r="AZ8" s="50">
        <f>VLOOKUP($A8,'RevPAR Raw Data'!$B$6:$BE$49,'RevPAR Raw Data'!AN$1,FALSE)</f>
        <v>196.255108678776</v>
      </c>
      <c r="BA8" s="50">
        <f>VLOOKUP($A8,'RevPAR Raw Data'!$B$6:$BE$49,'RevPAR Raw Data'!AO$1,FALSE)</f>
        <v>220.77116907312501</v>
      </c>
      <c r="BB8" s="51">
        <f>VLOOKUP($A8,'RevPAR Raw Data'!$B$6:$BE$49,'RevPAR Raw Data'!AP$1,FALSE)</f>
        <v>208.51313887595001</v>
      </c>
      <c r="BC8" s="52">
        <f>VLOOKUP($A8,'RevPAR Raw Data'!$B$6:$BE$49,'RevPAR Raw Data'!AR$1,FALSE)</f>
        <v>163.27290036062499</v>
      </c>
      <c r="BE8" s="129">
        <f>(VLOOKUP($A8,'RevPAR Raw Data'!$B$6:$BE$49,'RevPAR Raw Data'!AT$1,FALSE))/100</f>
        <v>-5.0257424690509603E-2</v>
      </c>
      <c r="BF8" s="119">
        <f>(VLOOKUP($A8,'RevPAR Raw Data'!$B$6:$BE$49,'RevPAR Raw Data'!AU$1,FALSE))/100</f>
        <v>6.0668302356352698E-2</v>
      </c>
      <c r="BG8" s="119">
        <f>(VLOOKUP($A8,'RevPAR Raw Data'!$B$6:$BE$49,'RevPAR Raw Data'!AV$1,FALSE))/100</f>
        <v>0.16161092864988699</v>
      </c>
      <c r="BH8" s="119">
        <f>(VLOOKUP($A8,'RevPAR Raw Data'!$B$6:$BE$49,'RevPAR Raw Data'!AW$1,FALSE))/100</f>
        <v>0.13032704127349201</v>
      </c>
      <c r="BI8" s="119">
        <f>(VLOOKUP($A8,'RevPAR Raw Data'!$B$6:$BE$49,'RevPAR Raw Data'!AX$1,FALSE))/100</f>
        <v>9.7611073997528899E-2</v>
      </c>
      <c r="BJ8" s="130">
        <f>(VLOOKUP($A8,'RevPAR Raw Data'!$B$6:$BE$49,'RevPAR Raw Data'!AY$1,FALSE))/100</f>
        <v>8.7670881973462206E-2</v>
      </c>
      <c r="BK8" s="119">
        <f>(VLOOKUP($A8,'RevPAR Raw Data'!$B$6:$BE$49,'RevPAR Raw Data'!BA$1,FALSE))/100</f>
        <v>0.10994559925632601</v>
      </c>
      <c r="BL8" s="119">
        <f>(VLOOKUP($A8,'RevPAR Raw Data'!$B$6:$BE$49,'RevPAR Raw Data'!BB$1,FALSE))/100</f>
        <v>0.14883712633188101</v>
      </c>
      <c r="BM8" s="130">
        <f>(VLOOKUP($A8,'RevPAR Raw Data'!$B$6:$BE$49,'RevPAR Raw Data'!BC$1,FALSE))/100</f>
        <v>0.13020054015563098</v>
      </c>
      <c r="BN8" s="131">
        <f>(VLOOKUP($A8,'RevPAR Raw Data'!$B$6:$BE$49,'RevPAR Raw Data'!BE$1,FALSE))/100</f>
        <v>0.10326916070837701</v>
      </c>
    </row>
    <row r="9" spans="1:66" x14ac:dyDescent="0.45">
      <c r="A9" s="59" t="s">
        <v>117</v>
      </c>
      <c r="B9" s="129">
        <f>(VLOOKUP($A9,'Occupancy Raw Data'!$B$8:$BE$51,'Occupancy Raw Data'!AG$3,FALSE))/100</f>
        <v>0.39168885161007899</v>
      </c>
      <c r="C9" s="119">
        <f>(VLOOKUP($A9,'Occupancy Raw Data'!$B$8:$BE$51,'Occupancy Raw Data'!AH$3,FALSE))/100</f>
        <v>0.56241566682469601</v>
      </c>
      <c r="D9" s="119">
        <f>(VLOOKUP($A9,'Occupancy Raw Data'!$B$8:$BE$51,'Occupancy Raw Data'!AI$3,FALSE))/100</f>
        <v>0.62426607344735696</v>
      </c>
      <c r="E9" s="119">
        <f>(VLOOKUP($A9,'Occupancy Raw Data'!$B$8:$BE$51,'Occupancy Raw Data'!AJ$3,FALSE))/100</f>
        <v>0.61337113890813599</v>
      </c>
      <c r="F9" s="119">
        <f>(VLOOKUP($A9,'Occupancy Raw Data'!$B$8:$BE$51,'Occupancy Raw Data'!AK$3,FALSE))/100</f>
        <v>0.56076547171875502</v>
      </c>
      <c r="G9" s="130">
        <f>(VLOOKUP($A9,'Occupancy Raw Data'!$B$8:$BE$51,'Occupancy Raw Data'!AL$3,FALSE))/100</f>
        <v>0.55050144050180494</v>
      </c>
      <c r="H9" s="119">
        <f>(VLOOKUP($A9,'Occupancy Raw Data'!$B$8:$BE$51,'Occupancy Raw Data'!AN$3,FALSE))/100</f>
        <v>0.59042339812552402</v>
      </c>
      <c r="I9" s="119">
        <f>(VLOOKUP($A9,'Occupancy Raw Data'!$B$8:$BE$51,'Occupancy Raw Data'!AO$3,FALSE))/100</f>
        <v>0.62402902884650402</v>
      </c>
      <c r="J9" s="130">
        <f>(VLOOKUP($A9,'Occupancy Raw Data'!$B$8:$BE$51,'Occupancy Raw Data'!AP$3,FALSE))/100</f>
        <v>0.60722621348601402</v>
      </c>
      <c r="K9" s="131">
        <f>(VLOOKUP($A9,'Occupancy Raw Data'!$B$8:$BE$51,'Occupancy Raw Data'!AR$3,FALSE))/100</f>
        <v>0.56670851849729298</v>
      </c>
      <c r="M9" s="118">
        <f>(VLOOKUP($A9,'Occupancy Raw Data'!$B$8:$BE$51,'Occupancy Raw Data'!AT$3,FALSE))/100</f>
        <v>3.2400345957950497E-3</v>
      </c>
      <c r="N9" s="115">
        <f>(VLOOKUP($A9,'Occupancy Raw Data'!$B$8:$BE$51,'Occupancy Raw Data'!AU$3,FALSE))/100</f>
        <v>6.6853209701402308E-2</v>
      </c>
      <c r="O9" s="115">
        <f>(VLOOKUP($A9,'Occupancy Raw Data'!$B$8:$BE$51,'Occupancy Raw Data'!AV$3,FALSE))/100</f>
        <v>6.1827790277984802E-2</v>
      </c>
      <c r="P9" s="115">
        <f>(VLOOKUP($A9,'Occupancy Raw Data'!$B$8:$BE$51,'Occupancy Raw Data'!AW$3,FALSE))/100</f>
        <v>6.4389257915565698E-2</v>
      </c>
      <c r="Q9" s="115">
        <f>(VLOOKUP($A9,'Occupancy Raw Data'!$B$8:$BE$51,'Occupancy Raw Data'!AX$3,FALSE))/100</f>
        <v>8.3449908628076996E-2</v>
      </c>
      <c r="R9" s="116">
        <f>(VLOOKUP($A9,'Occupancy Raw Data'!$B$8:$BE$51,'Occupancy Raw Data'!AY$3,FALSE))/100</f>
        <v>5.89202727966152E-2</v>
      </c>
      <c r="S9" s="115">
        <f>(VLOOKUP($A9,'Occupancy Raw Data'!$B$8:$BE$51,'Occupancy Raw Data'!BA$3,FALSE))/100</f>
        <v>0.15181609689459499</v>
      </c>
      <c r="T9" s="115">
        <f>(VLOOKUP($A9,'Occupancy Raw Data'!$B$8:$BE$51,'Occupancy Raw Data'!BB$3,FALSE))/100</f>
        <v>0.164341548462487</v>
      </c>
      <c r="U9" s="116">
        <f>(VLOOKUP($A9,'Occupancy Raw Data'!$B$8:$BE$51,'Occupancy Raw Data'!BC$3,FALSE))/100</f>
        <v>0.15821827416941101</v>
      </c>
      <c r="V9" s="117">
        <f>(VLOOKUP($A9,'Occupancy Raw Data'!$B$8:$BE$51,'Occupancy Raw Data'!BE$3,FALSE))/100</f>
        <v>8.7462449481900795E-2</v>
      </c>
      <c r="X9" s="49">
        <f>VLOOKUP($A9,'ADR Raw Data'!$B$6:$BE$49,'ADR Raw Data'!AG$1,FALSE)</f>
        <v>156.51586355383799</v>
      </c>
      <c r="Y9" s="50">
        <f>VLOOKUP($A9,'ADR Raw Data'!$B$6:$BE$49,'ADR Raw Data'!AH$1,FALSE)</f>
        <v>178.027622065879</v>
      </c>
      <c r="Z9" s="50">
        <f>VLOOKUP($A9,'ADR Raw Data'!$B$6:$BE$49,'ADR Raw Data'!AI$1,FALSE)</f>
        <v>189.056328572263</v>
      </c>
      <c r="AA9" s="50">
        <f>VLOOKUP($A9,'ADR Raw Data'!$B$6:$BE$49,'ADR Raw Data'!AJ$1,FALSE)</f>
        <v>187.433992449128</v>
      </c>
      <c r="AB9" s="50">
        <f>VLOOKUP($A9,'ADR Raw Data'!$B$6:$BE$49,'ADR Raw Data'!AK$1,FALSE)</f>
        <v>169.03172858373799</v>
      </c>
      <c r="AC9" s="51">
        <f>VLOOKUP($A9,'ADR Raw Data'!$B$6:$BE$49,'ADR Raw Data'!AL$1,FALSE)</f>
        <v>177.73114363411099</v>
      </c>
      <c r="AD9" s="50">
        <f>VLOOKUP($A9,'ADR Raw Data'!$B$6:$BE$49,'ADR Raw Data'!AN$1,FALSE)</f>
        <v>167.739947189623</v>
      </c>
      <c r="AE9" s="50">
        <f>VLOOKUP($A9,'ADR Raw Data'!$B$6:$BE$49,'ADR Raw Data'!AO$1,FALSE)</f>
        <v>169.24076460275199</v>
      </c>
      <c r="AF9" s="51">
        <f>VLOOKUP($A9,'ADR Raw Data'!$B$6:$BE$49,'ADR Raw Data'!AP$1,FALSE)</f>
        <v>168.51112077534</v>
      </c>
      <c r="AG9" s="52">
        <f>VLOOKUP($A9,'ADR Raw Data'!$B$6:$BE$49,'ADR Raw Data'!AR$1,FALSE)</f>
        <v>174.90850862306701</v>
      </c>
      <c r="AI9" s="118">
        <f>(VLOOKUP($A9,'ADR Raw Data'!$B$6:$BE$49,'ADR Raw Data'!AT$1,FALSE))/100</f>
        <v>9.1771853492685594E-3</v>
      </c>
      <c r="AJ9" s="115">
        <f>(VLOOKUP($A9,'ADR Raw Data'!$B$6:$BE$49,'ADR Raw Data'!AU$1,FALSE))/100</f>
        <v>5.1788654066912299E-2</v>
      </c>
      <c r="AK9" s="115">
        <f>(VLOOKUP($A9,'ADR Raw Data'!$B$6:$BE$49,'ADR Raw Data'!AV$1,FALSE))/100</f>
        <v>7.5169675408407507E-2</v>
      </c>
      <c r="AL9" s="115">
        <f>(VLOOKUP($A9,'ADR Raw Data'!$B$6:$BE$49,'ADR Raw Data'!AW$1,FALSE))/100</f>
        <v>7.8787131790247295E-2</v>
      </c>
      <c r="AM9" s="115">
        <f>(VLOOKUP($A9,'ADR Raw Data'!$B$6:$BE$49,'ADR Raw Data'!AX$1,FALSE))/100</f>
        <v>4.4301064750045596E-2</v>
      </c>
      <c r="AN9" s="116">
        <f>(VLOOKUP($A9,'ADR Raw Data'!$B$6:$BE$49,'ADR Raw Data'!AY$1,FALSE))/100</f>
        <v>5.70336212805947E-2</v>
      </c>
      <c r="AO9" s="115">
        <f>(VLOOKUP($A9,'ADR Raw Data'!$B$6:$BE$49,'ADR Raw Data'!BA$1,FALSE))/100</f>
        <v>4.8345123049062605E-2</v>
      </c>
      <c r="AP9" s="115">
        <f>(VLOOKUP($A9,'ADR Raw Data'!$B$6:$BE$49,'ADR Raw Data'!BB$1,FALSE))/100</f>
        <v>3.6874178197711001E-2</v>
      </c>
      <c r="AQ9" s="116">
        <f>(VLOOKUP($A9,'ADR Raw Data'!$B$6:$BE$49,'ADR Raw Data'!BC$1,FALSE))/100</f>
        <v>4.2449975273798402E-2</v>
      </c>
      <c r="AR9" s="117">
        <f>(VLOOKUP($A9,'ADR Raw Data'!$B$6:$BE$49,'ADR Raw Data'!BE$1,FALSE))/100</f>
        <v>5.1921284998722797E-2</v>
      </c>
      <c r="AT9" s="49">
        <f>VLOOKUP($A9,'RevPAR Raw Data'!$B$6:$BE$49,'RevPAR Raw Data'!AG$1,FALSE)</f>
        <v>61.305518854162798</v>
      </c>
      <c r="AU9" s="50">
        <f>VLOOKUP($A9,'RevPAR Raw Data'!$B$6:$BE$49,'RevPAR Raw Data'!AH$1,FALSE)</f>
        <v>100.125523777396</v>
      </c>
      <c r="AV9" s="50">
        <f>VLOOKUP($A9,'RevPAR Raw Data'!$B$6:$BE$49,'RevPAR Raw Data'!AI$1,FALSE)</f>
        <v>118.02145189818</v>
      </c>
      <c r="AW9" s="50">
        <f>VLOOKUP($A9,'RevPAR Raw Data'!$B$6:$BE$49,'RevPAR Raw Data'!AJ$1,FALSE)</f>
        <v>114.96660141862</v>
      </c>
      <c r="AX9" s="50">
        <f>VLOOKUP($A9,'RevPAR Raw Data'!$B$6:$BE$49,'RevPAR Raw Data'!AK$1,FALSE)</f>
        <v>94.787157014696703</v>
      </c>
      <c r="AY9" s="51">
        <f>VLOOKUP($A9,'RevPAR Raw Data'!$B$6:$BE$49,'RevPAR Raw Data'!AL$1,FALSE)</f>
        <v>97.841250592611502</v>
      </c>
      <c r="AZ9" s="50">
        <f>VLOOKUP($A9,'RevPAR Raw Data'!$B$6:$BE$49,'RevPAR Raw Data'!AN$1,FALSE)</f>
        <v>99.037589621093304</v>
      </c>
      <c r="BA9" s="50">
        <f>VLOOKUP($A9,'RevPAR Raw Data'!$B$6:$BE$49,'RevPAR Raw Data'!AO$1,FALSE)</f>
        <v>105.611149976295</v>
      </c>
      <c r="BB9" s="51">
        <f>VLOOKUP($A9,'RevPAR Raw Data'!$B$6:$BE$49,'RevPAR Raw Data'!AP$1,FALSE)</f>
        <v>102.32436979869399</v>
      </c>
      <c r="BC9" s="52">
        <f>VLOOKUP($A9,'RevPAR Raw Data'!$B$6:$BE$49,'RevPAR Raw Data'!AR$1,FALSE)</f>
        <v>99.122141794349403</v>
      </c>
      <c r="BE9" s="129">
        <f>(VLOOKUP($A9,'RevPAR Raw Data'!$B$6:$BE$49,'RevPAR Raw Data'!AT$1,FALSE))/100</f>
        <v>1.2446954343087201E-2</v>
      </c>
      <c r="BF9" s="119">
        <f>(VLOOKUP($A9,'RevPAR Raw Data'!$B$6:$BE$49,'RevPAR Raw Data'!AU$1,FALSE))/100</f>
        <v>0.12210410151880299</v>
      </c>
      <c r="BG9" s="119">
        <f>(VLOOKUP($A9,'RevPAR Raw Data'!$B$6:$BE$49,'RevPAR Raw Data'!AV$1,FALSE))/100</f>
        <v>0.141645040612807</v>
      </c>
      <c r="BH9" s="119">
        <f>(VLOOKUP($A9,'RevPAR Raw Data'!$B$6:$BE$49,'RevPAR Raw Data'!AW$1,FALSE))/100</f>
        <v>0.148249434655083</v>
      </c>
      <c r="BI9" s="119">
        <f>(VLOOKUP($A9,'RevPAR Raw Data'!$B$6:$BE$49,'RevPAR Raw Data'!AX$1,FALSE))/100</f>
        <v>0.13144789318364</v>
      </c>
      <c r="BJ9" s="130">
        <f>(VLOOKUP($A9,'RevPAR Raw Data'!$B$6:$BE$49,'RevPAR Raw Data'!AY$1,FALSE))/100</f>
        <v>0.119314330601641</v>
      </c>
      <c r="BK9" s="119">
        <f>(VLOOKUP($A9,'RevPAR Raw Data'!$B$6:$BE$49,'RevPAR Raw Data'!BA$1,FALSE))/100</f>
        <v>0.20750078782885498</v>
      </c>
      <c r="BL9" s="119">
        <f>(VLOOKUP($A9,'RevPAR Raw Data'!$B$6:$BE$49,'RevPAR Raw Data'!BB$1,FALSE))/100</f>
        <v>0.20727568620349099</v>
      </c>
      <c r="BM9" s="130">
        <f>(VLOOKUP($A9,'RevPAR Raw Data'!$B$6:$BE$49,'RevPAR Raw Data'!BC$1,FALSE))/100</f>
        <v>0.20738461126956398</v>
      </c>
      <c r="BN9" s="131">
        <f>(VLOOKUP($A9,'RevPAR Raw Data'!$B$6:$BE$49,'RevPAR Raw Data'!BE$1,FALSE))/100</f>
        <v>0.143924897246859</v>
      </c>
    </row>
    <row r="10" spans="1:66" x14ac:dyDescent="0.45">
      <c r="A10" s="59" t="s">
        <v>118</v>
      </c>
      <c r="B10" s="129">
        <f>(VLOOKUP($A10,'Occupancy Raw Data'!$B$8:$BE$51,'Occupancy Raw Data'!AG$3,FALSE))/100</f>
        <v>0.40816860552050005</v>
      </c>
      <c r="C10" s="119">
        <f>(VLOOKUP($A10,'Occupancy Raw Data'!$B$8:$BE$51,'Occupancy Raw Data'!AH$3,FALSE))/100</f>
        <v>0.52989772421423997</v>
      </c>
      <c r="D10" s="119">
        <f>(VLOOKUP($A10,'Occupancy Raw Data'!$B$8:$BE$51,'Occupancy Raw Data'!AI$3,FALSE))/100</f>
        <v>0.590268847752624</v>
      </c>
      <c r="E10" s="119">
        <f>(VLOOKUP($A10,'Occupancy Raw Data'!$B$8:$BE$51,'Occupancy Raw Data'!AJ$3,FALSE))/100</f>
        <v>0.58878854032716199</v>
      </c>
      <c r="F10" s="119">
        <f>(VLOOKUP($A10,'Occupancy Raw Data'!$B$8:$BE$51,'Occupancy Raw Data'!AK$3,FALSE))/100</f>
        <v>0.55666287867460096</v>
      </c>
      <c r="G10" s="130">
        <f>(VLOOKUP($A10,'Occupancy Raw Data'!$B$8:$BE$51,'Occupancy Raw Data'!AL$3,FALSE))/100</f>
        <v>0.534757319297825</v>
      </c>
      <c r="H10" s="119">
        <f>(VLOOKUP($A10,'Occupancy Raw Data'!$B$8:$BE$51,'Occupancy Raw Data'!AN$3,FALSE))/100</f>
        <v>0.58313645742994702</v>
      </c>
      <c r="I10" s="119">
        <f>(VLOOKUP($A10,'Occupancy Raw Data'!$B$8:$BE$51,'Occupancy Raw Data'!AO$3,FALSE))/100</f>
        <v>0.60583450462035304</v>
      </c>
      <c r="J10" s="130">
        <f>(VLOOKUP($A10,'Occupancy Raw Data'!$B$8:$BE$51,'Occupancy Raw Data'!AP$3,FALSE))/100</f>
        <v>0.59448548102514998</v>
      </c>
      <c r="K10" s="131">
        <f>(VLOOKUP($A10,'Occupancy Raw Data'!$B$8:$BE$51,'Occupancy Raw Data'!AR$3,FALSE))/100</f>
        <v>0.55182250836277502</v>
      </c>
      <c r="M10" s="118">
        <f>(VLOOKUP($A10,'Occupancy Raw Data'!$B$8:$BE$51,'Occupancy Raw Data'!AT$3,FALSE))/100</f>
        <v>4.6549055731839102E-2</v>
      </c>
      <c r="N10" s="115">
        <f>(VLOOKUP($A10,'Occupancy Raw Data'!$B$8:$BE$51,'Occupancy Raw Data'!AU$3,FALSE))/100</f>
        <v>6.0768162085425396E-2</v>
      </c>
      <c r="O10" s="115">
        <f>(VLOOKUP($A10,'Occupancy Raw Data'!$B$8:$BE$51,'Occupancy Raw Data'!AV$3,FALSE))/100</f>
        <v>5.7566674931657999E-2</v>
      </c>
      <c r="P10" s="115">
        <f>(VLOOKUP($A10,'Occupancy Raw Data'!$B$8:$BE$51,'Occupancy Raw Data'!AW$3,FALSE))/100</f>
        <v>6.5866364047229092E-2</v>
      </c>
      <c r="Q10" s="115">
        <f>(VLOOKUP($A10,'Occupancy Raw Data'!$B$8:$BE$51,'Occupancy Raw Data'!AX$3,FALSE))/100</f>
        <v>0.103176572681259</v>
      </c>
      <c r="R10" s="116">
        <f>(VLOOKUP($A10,'Occupancy Raw Data'!$B$8:$BE$51,'Occupancy Raw Data'!AY$3,FALSE))/100</f>
        <v>6.750870689843419E-2</v>
      </c>
      <c r="S10" s="115">
        <f>(VLOOKUP($A10,'Occupancy Raw Data'!$B$8:$BE$51,'Occupancy Raw Data'!BA$3,FALSE))/100</f>
        <v>0.14645358260890501</v>
      </c>
      <c r="T10" s="115">
        <f>(VLOOKUP($A10,'Occupancy Raw Data'!$B$8:$BE$51,'Occupancy Raw Data'!BB$3,FALSE))/100</f>
        <v>0.16621060309209701</v>
      </c>
      <c r="U10" s="116">
        <f>(VLOOKUP($A10,'Occupancy Raw Data'!$B$8:$BE$51,'Occupancy Raw Data'!BC$3,FALSE))/100</f>
        <v>0.156436303705909</v>
      </c>
      <c r="V10" s="117">
        <f>(VLOOKUP($A10,'Occupancy Raw Data'!$B$8:$BE$51,'Occupancy Raw Data'!BE$3,FALSE))/100</f>
        <v>9.3388642698256502E-2</v>
      </c>
      <c r="X10" s="49">
        <f>VLOOKUP($A10,'ADR Raw Data'!$B$6:$BE$49,'ADR Raw Data'!AG$1,FALSE)</f>
        <v>118.821493360197</v>
      </c>
      <c r="Y10" s="50">
        <f>VLOOKUP($A10,'ADR Raw Data'!$B$6:$BE$49,'ADR Raw Data'!AH$1,FALSE)</f>
        <v>131.852392172354</v>
      </c>
      <c r="Z10" s="50">
        <f>VLOOKUP($A10,'ADR Raw Data'!$B$6:$BE$49,'ADR Raw Data'!AI$1,FALSE)</f>
        <v>138.269150369844</v>
      </c>
      <c r="AA10" s="50">
        <f>VLOOKUP($A10,'ADR Raw Data'!$B$6:$BE$49,'ADR Raw Data'!AJ$1,FALSE)</f>
        <v>137.228466236635</v>
      </c>
      <c r="AB10" s="50">
        <f>VLOOKUP($A10,'ADR Raw Data'!$B$6:$BE$49,'ADR Raw Data'!AK$1,FALSE)</f>
        <v>126.11042319728099</v>
      </c>
      <c r="AC10" s="51">
        <f>VLOOKUP($A10,'ADR Raw Data'!$B$6:$BE$49,'ADR Raw Data'!AL$1,FALSE)</f>
        <v>131.26814154095601</v>
      </c>
      <c r="AD10" s="50">
        <f>VLOOKUP($A10,'ADR Raw Data'!$B$6:$BE$49,'ADR Raw Data'!AN$1,FALSE)</f>
        <v>123.758393035718</v>
      </c>
      <c r="AE10" s="50">
        <f>VLOOKUP($A10,'ADR Raw Data'!$B$6:$BE$49,'ADR Raw Data'!AO$1,FALSE)</f>
        <v>122.496954488239</v>
      </c>
      <c r="AF10" s="51">
        <f>VLOOKUP($A10,'ADR Raw Data'!$B$6:$BE$49,'ADR Raw Data'!AP$1,FALSE)</f>
        <v>123.115633017254</v>
      </c>
      <c r="AG10" s="52">
        <f>VLOOKUP($A10,'ADR Raw Data'!$B$6:$BE$49,'ADR Raw Data'!AR$1,FALSE)</f>
        <v>128.758769478213</v>
      </c>
      <c r="AI10" s="118">
        <f>(VLOOKUP($A10,'ADR Raw Data'!$B$6:$BE$49,'ADR Raw Data'!AT$1,FALSE))/100</f>
        <v>4.0410595687497605E-3</v>
      </c>
      <c r="AJ10" s="115">
        <f>(VLOOKUP($A10,'ADR Raw Data'!$B$6:$BE$49,'ADR Raw Data'!AU$1,FALSE))/100</f>
        <v>3.5696850793365299E-2</v>
      </c>
      <c r="AK10" s="115">
        <f>(VLOOKUP($A10,'ADR Raw Data'!$B$6:$BE$49,'ADR Raw Data'!AV$1,FALSE))/100</f>
        <v>4.5732345302175903E-2</v>
      </c>
      <c r="AL10" s="115">
        <f>(VLOOKUP($A10,'ADR Raw Data'!$B$6:$BE$49,'ADR Raw Data'!AW$1,FALSE))/100</f>
        <v>6.0523940126560802E-2</v>
      </c>
      <c r="AM10" s="115">
        <f>(VLOOKUP($A10,'ADR Raw Data'!$B$6:$BE$49,'ADR Raw Data'!AX$1,FALSE))/100</f>
        <v>3.7929451200077298E-2</v>
      </c>
      <c r="AN10" s="116">
        <f>(VLOOKUP($A10,'ADR Raw Data'!$B$6:$BE$49,'ADR Raw Data'!AY$1,FALSE))/100</f>
        <v>3.935138545887E-2</v>
      </c>
      <c r="AO10" s="115">
        <f>(VLOOKUP($A10,'ADR Raw Data'!$B$6:$BE$49,'ADR Raw Data'!BA$1,FALSE))/100</f>
        <v>7.3342780601912509E-3</v>
      </c>
      <c r="AP10" s="115">
        <f>(VLOOKUP($A10,'ADR Raw Data'!$B$6:$BE$49,'ADR Raw Data'!BB$1,FALSE))/100</f>
        <v>3.9704598813438104E-3</v>
      </c>
      <c r="AQ10" s="116">
        <f>(VLOOKUP($A10,'ADR Raw Data'!$B$6:$BE$49,'ADR Raw Data'!BC$1,FALSE))/100</f>
        <v>5.5964267848051495E-3</v>
      </c>
      <c r="AR10" s="117">
        <f>(VLOOKUP($A10,'ADR Raw Data'!$B$6:$BE$49,'ADR Raw Data'!BE$1,FALSE))/100</f>
        <v>2.8650171694016301E-2</v>
      </c>
      <c r="AT10" s="49">
        <f>VLOOKUP($A10,'RevPAR Raw Data'!$B$6:$BE$49,'RevPAR Raw Data'!AG$1,FALSE)</f>
        <v>48.499203250695203</v>
      </c>
      <c r="AU10" s="50">
        <f>VLOOKUP($A10,'RevPAR Raw Data'!$B$6:$BE$49,'RevPAR Raw Data'!AH$1,FALSE)</f>
        <v>69.868282544334406</v>
      </c>
      <c r="AV10" s="50">
        <f>VLOOKUP($A10,'RevPAR Raw Data'!$B$6:$BE$49,'RevPAR Raw Data'!AI$1,FALSE)</f>
        <v>81.615972068542703</v>
      </c>
      <c r="AW10" s="50">
        <f>VLOOKUP($A10,'RevPAR Raw Data'!$B$6:$BE$49,'RevPAR Raw Data'!AJ$1,FALSE)</f>
        <v>80.798548326803996</v>
      </c>
      <c r="AX10" s="50">
        <f>VLOOKUP($A10,'RevPAR Raw Data'!$B$6:$BE$49,'RevPAR Raw Data'!AK$1,FALSE)</f>
        <v>70.200991207870999</v>
      </c>
      <c r="AY10" s="51">
        <f>VLOOKUP($A10,'RevPAR Raw Data'!$B$6:$BE$49,'RevPAR Raw Data'!AL$1,FALSE)</f>
        <v>70.196599479649507</v>
      </c>
      <c r="AZ10" s="50">
        <f>VLOOKUP($A10,'RevPAR Raw Data'!$B$6:$BE$49,'RevPAR Raw Data'!AN$1,FALSE)</f>
        <v>72.168030892072096</v>
      </c>
      <c r="BA10" s="50">
        <f>VLOOKUP($A10,'RevPAR Raw Data'!$B$6:$BE$49,'RevPAR Raw Data'!AO$1,FALSE)</f>
        <v>74.212881739884494</v>
      </c>
      <c r="BB10" s="51">
        <f>VLOOKUP($A10,'RevPAR Raw Data'!$B$6:$BE$49,'RevPAR Raw Data'!AP$1,FALSE)</f>
        <v>73.190456315978295</v>
      </c>
      <c r="BC10" s="52">
        <f>VLOOKUP($A10,'RevPAR Raw Data'!$B$6:$BE$49,'RevPAR Raw Data'!AR$1,FALSE)</f>
        <v>71.051987147171999</v>
      </c>
      <c r="BE10" s="129">
        <f>(VLOOKUP($A10,'RevPAR Raw Data'!$B$6:$BE$49,'RevPAR Raw Data'!AT$1,FALSE))/100</f>
        <v>5.0778222807670303E-2</v>
      </c>
      <c r="BF10" s="119">
        <f>(VLOOKUP($A10,'RevPAR Raw Data'!$B$6:$BE$49,'RevPAR Raw Data'!AU$1,FALSE))/100</f>
        <v>9.8634244893741202E-2</v>
      </c>
      <c r="BG10" s="119">
        <f>(VLOOKUP($A10,'RevPAR Raw Data'!$B$6:$BE$49,'RevPAR Raw Data'!AV$1,FALSE))/100</f>
        <v>0.105931679289706</v>
      </c>
      <c r="BH10" s="119">
        <f>(VLOOKUP($A10,'RevPAR Raw Data'!$B$6:$BE$49,'RevPAR Raw Data'!AW$1,FALSE))/100</f>
        <v>0.130376796047738</v>
      </c>
      <c r="BI10" s="119">
        <f>(VLOOKUP($A10,'RevPAR Raw Data'!$B$6:$BE$49,'RevPAR Raw Data'!AX$1,FALSE))/100</f>
        <v>0.14501945465984201</v>
      </c>
      <c r="BJ10" s="130">
        <f>(VLOOKUP($A10,'RevPAR Raw Data'!$B$6:$BE$49,'RevPAR Raw Data'!AY$1,FALSE))/100</f>
        <v>0.109516653504294</v>
      </c>
      <c r="BK10" s="119">
        <f>(VLOOKUP($A10,'RevPAR Raw Data'!$B$6:$BE$49,'RevPAR Raw Data'!BA$1,FALSE))/100</f>
        <v>0.15486199196686201</v>
      </c>
      <c r="BL10" s="119">
        <f>(VLOOKUP($A10,'RevPAR Raw Data'!$B$6:$BE$49,'RevPAR Raw Data'!BB$1,FALSE))/100</f>
        <v>0.170840995504872</v>
      </c>
      <c r="BM10" s="130">
        <f>(VLOOKUP($A10,'RevPAR Raw Data'!$B$6:$BE$49,'RevPAR Raw Data'!BC$1,FALSE))/100</f>
        <v>0.16290821481088902</v>
      </c>
      <c r="BN10" s="131">
        <f>(VLOOKUP($A10,'RevPAR Raw Data'!$B$6:$BE$49,'RevPAR Raw Data'!BE$1,FALSE))/100</f>
        <v>0.12471441503984901</v>
      </c>
    </row>
    <row r="11" spans="1:66" x14ac:dyDescent="0.45">
      <c r="A11" s="59" t="s">
        <v>119</v>
      </c>
      <c r="B11" s="129">
        <f>(VLOOKUP($A11,'Occupancy Raw Data'!$B$8:$BE$51,'Occupancy Raw Data'!AG$3,FALSE))/100</f>
        <v>0.39589509273096901</v>
      </c>
      <c r="C11" s="119">
        <f>(VLOOKUP($A11,'Occupancy Raw Data'!$B$8:$BE$51,'Occupancy Raw Data'!AH$3,FALSE))/100</f>
        <v>0.50675576352990104</v>
      </c>
      <c r="D11" s="119">
        <f>(VLOOKUP($A11,'Occupancy Raw Data'!$B$8:$BE$51,'Occupancy Raw Data'!AI$3,FALSE))/100</f>
        <v>0.54403189847367495</v>
      </c>
      <c r="E11" s="119">
        <f>(VLOOKUP($A11,'Occupancy Raw Data'!$B$8:$BE$51,'Occupancy Raw Data'!AJ$3,FALSE))/100</f>
        <v>0.55135727760491904</v>
      </c>
      <c r="F11" s="119">
        <f>(VLOOKUP($A11,'Occupancy Raw Data'!$B$8:$BE$51,'Occupancy Raw Data'!AK$3,FALSE))/100</f>
        <v>0.54827032853957902</v>
      </c>
      <c r="G11" s="130">
        <f>(VLOOKUP($A11,'Occupancy Raw Data'!$B$8:$BE$51,'Occupancy Raw Data'!AL$3,FALSE))/100</f>
        <v>0.50926207217580899</v>
      </c>
      <c r="H11" s="119">
        <f>(VLOOKUP($A11,'Occupancy Raw Data'!$B$8:$BE$51,'Occupancy Raw Data'!AN$3,FALSE))/100</f>
        <v>0.56048337702427897</v>
      </c>
      <c r="I11" s="119">
        <f>(VLOOKUP($A11,'Occupancy Raw Data'!$B$8:$BE$51,'Occupancy Raw Data'!AO$3,FALSE))/100</f>
        <v>0.56662052576132405</v>
      </c>
      <c r="J11" s="130">
        <f>(VLOOKUP($A11,'Occupancy Raw Data'!$B$8:$BE$51,'Occupancy Raw Data'!AP$3,FALSE))/100</f>
        <v>0.56355195139280201</v>
      </c>
      <c r="K11" s="131">
        <f>(VLOOKUP($A11,'Occupancy Raw Data'!$B$8:$BE$51,'Occupancy Raw Data'!AR$3,FALSE))/100</f>
        <v>0.52477346623780696</v>
      </c>
      <c r="M11" s="118">
        <f>(VLOOKUP($A11,'Occupancy Raw Data'!$B$8:$BE$51,'Occupancy Raw Data'!AT$3,FALSE))/100</f>
        <v>5.4885952437405704E-2</v>
      </c>
      <c r="N11" s="115">
        <f>(VLOOKUP($A11,'Occupancy Raw Data'!$B$8:$BE$51,'Occupancy Raw Data'!AU$3,FALSE))/100</f>
        <v>4.9539957108455601E-2</v>
      </c>
      <c r="O11" s="115">
        <f>(VLOOKUP($A11,'Occupancy Raw Data'!$B$8:$BE$51,'Occupancy Raw Data'!AV$3,FALSE))/100</f>
        <v>2.0435506976016803E-3</v>
      </c>
      <c r="P11" s="115">
        <f>(VLOOKUP($A11,'Occupancy Raw Data'!$B$8:$BE$51,'Occupancy Raw Data'!AW$3,FALSE))/100</f>
        <v>4.2009774218331001E-4</v>
      </c>
      <c r="Q11" s="115">
        <f>(VLOOKUP($A11,'Occupancy Raw Data'!$B$8:$BE$51,'Occupancy Raw Data'!AX$3,FALSE))/100</f>
        <v>5.8559381867763695E-2</v>
      </c>
      <c r="R11" s="116">
        <f>(VLOOKUP($A11,'Occupancy Raw Data'!$B$8:$BE$51,'Occupancy Raw Data'!AY$3,FALSE))/100</f>
        <v>3.0844423888985898E-2</v>
      </c>
      <c r="S11" s="115">
        <f>(VLOOKUP($A11,'Occupancy Raw Data'!$B$8:$BE$51,'Occupancy Raw Data'!BA$3,FALSE))/100</f>
        <v>9.7177677740340904E-2</v>
      </c>
      <c r="T11" s="115">
        <f>(VLOOKUP($A11,'Occupancy Raw Data'!$B$8:$BE$51,'Occupancy Raw Data'!BB$3,FALSE))/100</f>
        <v>0.14175711054038601</v>
      </c>
      <c r="U11" s="116">
        <f>(VLOOKUP($A11,'Occupancy Raw Data'!$B$8:$BE$51,'Occupancy Raw Data'!BC$3,FALSE))/100</f>
        <v>0.11914491746339401</v>
      </c>
      <c r="V11" s="117">
        <f>(VLOOKUP($A11,'Occupancy Raw Data'!$B$8:$BE$51,'Occupancy Raw Data'!BE$3,FALSE))/100</f>
        <v>5.6418916078324603E-2</v>
      </c>
      <c r="X11" s="49">
        <f>VLOOKUP($A11,'ADR Raw Data'!$B$6:$BE$49,'ADR Raw Data'!AG$1,FALSE)</f>
        <v>99.739447839472703</v>
      </c>
      <c r="Y11" s="50">
        <f>VLOOKUP($A11,'ADR Raw Data'!$B$6:$BE$49,'ADR Raw Data'!AH$1,FALSE)</f>
        <v>106.45596105732599</v>
      </c>
      <c r="Z11" s="50">
        <f>VLOOKUP($A11,'ADR Raw Data'!$B$6:$BE$49,'ADR Raw Data'!AI$1,FALSE)</f>
        <v>109.37688290195101</v>
      </c>
      <c r="AA11" s="50">
        <f>VLOOKUP($A11,'ADR Raw Data'!$B$6:$BE$49,'ADR Raw Data'!AJ$1,FALSE)</f>
        <v>108.88396560726</v>
      </c>
      <c r="AB11" s="50">
        <f>VLOOKUP($A11,'ADR Raw Data'!$B$6:$BE$49,'ADR Raw Data'!AK$1,FALSE)</f>
        <v>104.61578930905399</v>
      </c>
      <c r="AC11" s="51">
        <f>VLOOKUP($A11,'ADR Raw Data'!$B$6:$BE$49,'ADR Raw Data'!AL$1,FALSE)</f>
        <v>106.165276320505</v>
      </c>
      <c r="AD11" s="50">
        <f>VLOOKUP($A11,'ADR Raw Data'!$B$6:$BE$49,'ADR Raw Data'!AN$1,FALSE)</f>
        <v>109.82540121736599</v>
      </c>
      <c r="AE11" s="50">
        <f>VLOOKUP($A11,'ADR Raw Data'!$B$6:$BE$49,'ADR Raw Data'!AO$1,FALSE)</f>
        <v>110.25480904973401</v>
      </c>
      <c r="AF11" s="51">
        <f>VLOOKUP($A11,'ADR Raw Data'!$B$6:$BE$49,'ADR Raw Data'!AP$1,FALSE)</f>
        <v>110.041274209325</v>
      </c>
      <c r="AG11" s="52">
        <f>VLOOKUP($A11,'ADR Raw Data'!$B$6:$BE$49,'ADR Raw Data'!AR$1,FALSE)</f>
        <v>107.35453841677599</v>
      </c>
      <c r="AI11" s="118">
        <f>(VLOOKUP($A11,'ADR Raw Data'!$B$6:$BE$49,'ADR Raw Data'!AT$1,FALSE))/100</f>
        <v>1.4586166220377299E-2</v>
      </c>
      <c r="AJ11" s="115">
        <f>(VLOOKUP($A11,'ADR Raw Data'!$B$6:$BE$49,'ADR Raw Data'!AU$1,FALSE))/100</f>
        <v>3.7591537145611399E-2</v>
      </c>
      <c r="AK11" s="115">
        <f>(VLOOKUP($A11,'ADR Raw Data'!$B$6:$BE$49,'ADR Raw Data'!AV$1,FALSE))/100</f>
        <v>5.1426808972494298E-2</v>
      </c>
      <c r="AL11" s="115">
        <f>(VLOOKUP($A11,'ADR Raw Data'!$B$6:$BE$49,'ADR Raw Data'!AW$1,FALSE))/100</f>
        <v>5.3572791257826199E-2</v>
      </c>
      <c r="AM11" s="115">
        <f>(VLOOKUP($A11,'ADR Raw Data'!$B$6:$BE$49,'ADR Raw Data'!AX$1,FALSE))/100</f>
        <v>2.7991827545765097E-2</v>
      </c>
      <c r="AN11" s="116">
        <f>(VLOOKUP($A11,'ADR Raw Data'!$B$6:$BE$49,'ADR Raw Data'!AY$1,FALSE))/100</f>
        <v>3.8259399305229001E-2</v>
      </c>
      <c r="AO11" s="115">
        <f>(VLOOKUP($A11,'ADR Raw Data'!$B$6:$BE$49,'ADR Raw Data'!BA$1,FALSE))/100</f>
        <v>1.6039717705959401E-2</v>
      </c>
      <c r="AP11" s="115">
        <f>(VLOOKUP($A11,'ADR Raw Data'!$B$6:$BE$49,'ADR Raw Data'!BB$1,FALSE))/100</f>
        <v>1.7342459798727502E-2</v>
      </c>
      <c r="AQ11" s="116">
        <f>(VLOOKUP($A11,'ADR Raw Data'!$B$6:$BE$49,'ADR Raw Data'!BC$1,FALSE))/100</f>
        <v>1.6722020000762099E-2</v>
      </c>
      <c r="AR11" s="117">
        <f>(VLOOKUP($A11,'ADR Raw Data'!$B$6:$BE$49,'ADR Raw Data'!BE$1,FALSE))/100</f>
        <v>3.2407781591015102E-2</v>
      </c>
      <c r="AT11" s="49">
        <f>VLOOKUP($A11,'RevPAR Raw Data'!$B$6:$BE$49,'RevPAR Raw Data'!AG$1,FALSE)</f>
        <v>39.486357951343798</v>
      </c>
      <c r="AU11" s="50">
        <f>VLOOKUP($A11,'RevPAR Raw Data'!$B$6:$BE$49,'RevPAR Raw Data'!AH$1,FALSE)</f>
        <v>53.947171827914801</v>
      </c>
      <c r="AV11" s="50">
        <f>VLOOKUP($A11,'RevPAR Raw Data'!$B$6:$BE$49,'RevPAR Raw Data'!AI$1,FALSE)</f>
        <v>59.504513254281299</v>
      </c>
      <c r="AW11" s="50">
        <f>VLOOKUP($A11,'RevPAR Raw Data'!$B$6:$BE$49,'RevPAR Raw Data'!AJ$1,FALSE)</f>
        <v>60.033966852046902</v>
      </c>
      <c r="AX11" s="50">
        <f>VLOOKUP($A11,'RevPAR Raw Data'!$B$6:$BE$49,'RevPAR Raw Data'!AK$1,FALSE)</f>
        <v>57.357733174902599</v>
      </c>
      <c r="AY11" s="51">
        <f>VLOOKUP($A11,'RevPAR Raw Data'!$B$6:$BE$49,'RevPAR Raw Data'!AL$1,FALSE)</f>
        <v>54.065948612097898</v>
      </c>
      <c r="AZ11" s="50">
        <f>VLOOKUP($A11,'RevPAR Raw Data'!$B$6:$BE$49,'RevPAR Raw Data'!AN$1,FALSE)</f>
        <v>61.555311757356002</v>
      </c>
      <c r="BA11" s="50">
        <f>VLOOKUP($A11,'RevPAR Raw Data'!$B$6:$BE$49,'RevPAR Raw Data'!AO$1,FALSE)</f>
        <v>62.472637871475101</v>
      </c>
      <c r="BB11" s="51">
        <f>VLOOKUP($A11,'RevPAR Raw Data'!$B$6:$BE$49,'RevPAR Raw Data'!AP$1,FALSE)</f>
        <v>62.013974814415498</v>
      </c>
      <c r="BC11" s="52">
        <f>VLOOKUP($A11,'RevPAR Raw Data'!$B$6:$BE$49,'RevPAR Raw Data'!AR$1,FALSE)</f>
        <v>56.336813241331498</v>
      </c>
      <c r="BE11" s="129">
        <f>(VLOOKUP($A11,'RevPAR Raw Data'!$B$6:$BE$49,'RevPAR Raw Data'!AT$1,FALSE))/100</f>
        <v>7.0272694283198697E-2</v>
      </c>
      <c r="BF11" s="119">
        <f>(VLOOKUP($A11,'RevPAR Raw Data'!$B$6:$BE$49,'RevPAR Raw Data'!AU$1,FALSE))/100</f>
        <v>8.8993777391901507E-2</v>
      </c>
      <c r="BG11" s="119">
        <f>(VLOOKUP($A11,'RevPAR Raw Data'!$B$6:$BE$49,'RevPAR Raw Data'!AV$1,FALSE))/100</f>
        <v>5.3575452961447202E-2</v>
      </c>
      <c r="BH11" s="119">
        <f>(VLOOKUP($A11,'RevPAR Raw Data'!$B$6:$BE$49,'RevPAR Raw Data'!AW$1,FALSE))/100</f>
        <v>5.4015394808659398E-2</v>
      </c>
      <c r="BI11" s="119">
        <f>(VLOOKUP($A11,'RevPAR Raw Data'!$B$6:$BE$49,'RevPAR Raw Data'!AX$1,FALSE))/100</f>
        <v>8.8190393531957886E-2</v>
      </c>
      <c r="BJ11" s="130">
        <f>(VLOOKUP($A11,'RevPAR Raw Data'!$B$6:$BE$49,'RevPAR Raw Data'!AY$1,FALSE))/100</f>
        <v>7.0283912324123399E-2</v>
      </c>
      <c r="BK11" s="119">
        <f>(VLOOKUP($A11,'RevPAR Raw Data'!$B$6:$BE$49,'RevPAR Raw Data'!BA$1,FALSE))/100</f>
        <v>0.114776097964576</v>
      </c>
      <c r="BL11" s="119">
        <f>(VLOOKUP($A11,'RevPAR Raw Data'!$B$6:$BE$49,'RevPAR Raw Data'!BB$1,FALSE))/100</f>
        <v>0.161557987329844</v>
      </c>
      <c r="BM11" s="130">
        <f>(VLOOKUP($A11,'RevPAR Raw Data'!$B$6:$BE$49,'RevPAR Raw Data'!BC$1,FALSE))/100</f>
        <v>0.13785928115696799</v>
      </c>
      <c r="BN11" s="131">
        <f>(VLOOKUP($A11,'RevPAR Raw Data'!$B$6:$BE$49,'RevPAR Raw Data'!BE$1,FALSE))/100</f>
        <v>9.0655109579207901E-2</v>
      </c>
    </row>
    <row r="12" spans="1:66" x14ac:dyDescent="0.45">
      <c r="A12" s="59" t="s">
        <v>120</v>
      </c>
      <c r="B12" s="129">
        <f>(VLOOKUP($A12,'Occupancy Raw Data'!$B$8:$BE$51,'Occupancy Raw Data'!AG$3,FALSE))/100</f>
        <v>0.42185433483832702</v>
      </c>
      <c r="C12" s="119">
        <f>(VLOOKUP($A12,'Occupancy Raw Data'!$B$8:$BE$51,'Occupancy Raw Data'!AH$3,FALSE))/100</f>
        <v>0.47914671409677501</v>
      </c>
      <c r="D12" s="119">
        <f>(VLOOKUP($A12,'Occupancy Raw Data'!$B$8:$BE$51,'Occupancy Raw Data'!AI$3,FALSE))/100</f>
        <v>0.49940712363752399</v>
      </c>
      <c r="E12" s="119">
        <f>(VLOOKUP($A12,'Occupancy Raw Data'!$B$8:$BE$51,'Occupancy Raw Data'!AJ$3,FALSE))/100</f>
        <v>0.505370091667806</v>
      </c>
      <c r="F12" s="119">
        <f>(VLOOKUP($A12,'Occupancy Raw Data'!$B$8:$BE$51,'Occupancy Raw Data'!AK$3,FALSE))/100</f>
        <v>0.50467460208874892</v>
      </c>
      <c r="G12" s="130">
        <f>(VLOOKUP($A12,'Occupancy Raw Data'!$B$8:$BE$51,'Occupancy Raw Data'!AL$3,FALSE))/100</f>
        <v>0.48209057326583599</v>
      </c>
      <c r="H12" s="119">
        <f>(VLOOKUP($A12,'Occupancy Raw Data'!$B$8:$BE$51,'Occupancy Raw Data'!AN$3,FALSE))/100</f>
        <v>0.50905276599626004</v>
      </c>
      <c r="I12" s="119">
        <f>(VLOOKUP($A12,'Occupancy Raw Data'!$B$8:$BE$51,'Occupancy Raw Data'!AO$3,FALSE))/100</f>
        <v>0.512404797737948</v>
      </c>
      <c r="J12" s="130">
        <f>(VLOOKUP($A12,'Occupancy Raw Data'!$B$8:$BE$51,'Occupancy Raw Data'!AP$3,FALSE))/100</f>
        <v>0.51072878186710402</v>
      </c>
      <c r="K12" s="131">
        <f>(VLOOKUP($A12,'Occupancy Raw Data'!$B$8:$BE$51,'Occupancy Raw Data'!AR$3,FALSE))/100</f>
        <v>0.490272918580484</v>
      </c>
      <c r="M12" s="118">
        <f>(VLOOKUP($A12,'Occupancy Raw Data'!$B$8:$BE$51,'Occupancy Raw Data'!AT$3,FALSE))/100</f>
        <v>4.1284662550313503E-2</v>
      </c>
      <c r="N12" s="115">
        <f>(VLOOKUP($A12,'Occupancy Raw Data'!$B$8:$BE$51,'Occupancy Raw Data'!AU$3,FALSE))/100</f>
        <v>3.9612521382094104E-2</v>
      </c>
      <c r="O12" s="115">
        <f>(VLOOKUP($A12,'Occupancy Raw Data'!$B$8:$BE$51,'Occupancy Raw Data'!AV$3,FALSE))/100</f>
        <v>1.48199207257356E-2</v>
      </c>
      <c r="P12" s="115">
        <f>(VLOOKUP($A12,'Occupancy Raw Data'!$B$8:$BE$51,'Occupancy Raw Data'!AW$3,FALSE))/100</f>
        <v>-3.8568202568969199E-3</v>
      </c>
      <c r="Q12" s="115">
        <f>(VLOOKUP($A12,'Occupancy Raw Data'!$B$8:$BE$51,'Occupancy Raw Data'!AX$3,FALSE))/100</f>
        <v>2.9319103706171599E-2</v>
      </c>
      <c r="R12" s="116">
        <f>(VLOOKUP($A12,'Occupancy Raw Data'!$B$8:$BE$51,'Occupancy Raw Data'!AY$3,FALSE))/100</f>
        <v>2.3217220918551603E-2</v>
      </c>
      <c r="S12" s="115">
        <f>(VLOOKUP($A12,'Occupancy Raw Data'!$B$8:$BE$51,'Occupancy Raw Data'!BA$3,FALSE))/100</f>
        <v>4.1229710489421097E-2</v>
      </c>
      <c r="T12" s="115">
        <f>(VLOOKUP($A12,'Occupancy Raw Data'!$B$8:$BE$51,'Occupancy Raw Data'!BB$3,FALSE))/100</f>
        <v>9.1396436398308398E-2</v>
      </c>
      <c r="U12" s="116">
        <f>(VLOOKUP($A12,'Occupancy Raw Data'!$B$8:$BE$51,'Occupancy Raw Data'!BC$3,FALSE))/100</f>
        <v>6.5805300967471503E-2</v>
      </c>
      <c r="V12" s="117">
        <f>(VLOOKUP($A12,'Occupancy Raw Data'!$B$8:$BE$51,'Occupancy Raw Data'!BE$3,FALSE))/100</f>
        <v>3.5532903088077598E-2</v>
      </c>
      <c r="X12" s="49">
        <f>VLOOKUP($A12,'ADR Raw Data'!$B$6:$BE$49,'ADR Raw Data'!AG$1,FALSE)</f>
        <v>76.4811881081081</v>
      </c>
      <c r="Y12" s="50">
        <f>VLOOKUP($A12,'ADR Raw Data'!$B$6:$BE$49,'ADR Raw Data'!AH$1,FALSE)</f>
        <v>79.369257108863707</v>
      </c>
      <c r="Z12" s="50">
        <f>VLOOKUP($A12,'ADR Raw Data'!$B$6:$BE$49,'ADR Raw Data'!AI$1,FALSE)</f>
        <v>81.121345372357396</v>
      </c>
      <c r="AA12" s="50">
        <f>VLOOKUP($A12,'ADR Raw Data'!$B$6:$BE$49,'ADR Raw Data'!AJ$1,FALSE)</f>
        <v>80.427408460236805</v>
      </c>
      <c r="AB12" s="50">
        <f>VLOOKUP($A12,'ADR Raw Data'!$B$6:$BE$49,'ADR Raw Data'!AK$1,FALSE)</f>
        <v>79.046929107175103</v>
      </c>
      <c r="AC12" s="51">
        <f>VLOOKUP($A12,'ADR Raw Data'!$B$6:$BE$49,'ADR Raw Data'!AL$1,FALSE)</f>
        <v>79.381183590645904</v>
      </c>
      <c r="AD12" s="50">
        <f>VLOOKUP($A12,'ADR Raw Data'!$B$6:$BE$49,'ADR Raw Data'!AN$1,FALSE)</f>
        <v>82.966553485038503</v>
      </c>
      <c r="AE12" s="50">
        <f>VLOOKUP($A12,'ADR Raw Data'!$B$6:$BE$49,'ADR Raw Data'!AO$1,FALSE)</f>
        <v>83.006077166125195</v>
      </c>
      <c r="AF12" s="51">
        <f>VLOOKUP($A12,'ADR Raw Data'!$B$6:$BE$49,'ADR Raw Data'!AP$1,FALSE)</f>
        <v>82.986380176358907</v>
      </c>
      <c r="AG12" s="52">
        <f>VLOOKUP($A12,'ADR Raw Data'!$B$6:$BE$49,'ADR Raw Data'!AR$1,FALSE)</f>
        <v>80.454217224905804</v>
      </c>
      <c r="AI12" s="118">
        <f>(VLOOKUP($A12,'ADR Raw Data'!$B$6:$BE$49,'ADR Raw Data'!AT$1,FALSE))/100</f>
        <v>3.5198366048512002E-2</v>
      </c>
      <c r="AJ12" s="115">
        <f>(VLOOKUP($A12,'ADR Raw Data'!$B$6:$BE$49,'ADR Raw Data'!AU$1,FALSE))/100</f>
        <v>4.2664158090208494E-2</v>
      </c>
      <c r="AK12" s="115">
        <f>(VLOOKUP($A12,'ADR Raw Data'!$B$6:$BE$49,'ADR Raw Data'!AV$1,FALSE))/100</f>
        <v>5.3360682004761399E-2</v>
      </c>
      <c r="AL12" s="115">
        <f>(VLOOKUP($A12,'ADR Raw Data'!$B$6:$BE$49,'ADR Raw Data'!AW$1,FALSE))/100</f>
        <v>4.9855268217938002E-2</v>
      </c>
      <c r="AM12" s="115">
        <f>(VLOOKUP($A12,'ADR Raw Data'!$B$6:$BE$49,'ADR Raw Data'!AX$1,FALSE))/100</f>
        <v>3.4127325623042201E-2</v>
      </c>
      <c r="AN12" s="116">
        <f>(VLOOKUP($A12,'ADR Raw Data'!$B$6:$BE$49,'ADR Raw Data'!AY$1,FALSE))/100</f>
        <v>4.32141263398894E-2</v>
      </c>
      <c r="AO12" s="115">
        <f>(VLOOKUP($A12,'ADR Raw Data'!$B$6:$BE$49,'ADR Raw Data'!BA$1,FALSE))/100</f>
        <v>3.1661481383903595E-2</v>
      </c>
      <c r="AP12" s="115">
        <f>(VLOOKUP($A12,'ADR Raw Data'!$B$6:$BE$49,'ADR Raw Data'!BB$1,FALSE))/100</f>
        <v>3.19526360759598E-2</v>
      </c>
      <c r="AQ12" s="116">
        <f>(VLOOKUP($A12,'ADR Raw Data'!$B$6:$BE$49,'ADR Raw Data'!BC$1,FALSE))/100</f>
        <v>3.1809906168388996E-2</v>
      </c>
      <c r="AR12" s="117">
        <f>(VLOOKUP($A12,'ADR Raw Data'!$B$6:$BE$49,'ADR Raw Data'!BE$1,FALSE))/100</f>
        <v>4.0178892094171893E-2</v>
      </c>
      <c r="AT12" s="49">
        <f>VLOOKUP($A12,'RevPAR Raw Data'!$B$6:$BE$49,'RevPAR Raw Data'!AG$1,FALSE)</f>
        <v>32.263920736990897</v>
      </c>
      <c r="AU12" s="50">
        <f>VLOOKUP($A12,'RevPAR Raw Data'!$B$6:$BE$49,'RevPAR Raw Data'!AH$1,FALSE)</f>
        <v>38.029518744014197</v>
      </c>
      <c r="AV12" s="50">
        <f>VLOOKUP($A12,'RevPAR Raw Data'!$B$6:$BE$49,'RevPAR Raw Data'!AI$1,FALSE)</f>
        <v>40.512577758015198</v>
      </c>
      <c r="AW12" s="50">
        <f>VLOOKUP($A12,'RevPAR Raw Data'!$B$6:$BE$49,'RevPAR Raw Data'!AJ$1,FALSE)</f>
        <v>40.645606786153998</v>
      </c>
      <c r="AX12" s="50">
        <f>VLOOKUP($A12,'RevPAR Raw Data'!$B$6:$BE$49,'RevPAR Raw Data'!AK$1,FALSE)</f>
        <v>39.8929774935011</v>
      </c>
      <c r="AY12" s="51">
        <f>VLOOKUP($A12,'RevPAR Raw Data'!$B$6:$BE$49,'RevPAR Raw Data'!AL$1,FALSE)</f>
        <v>38.268920303735101</v>
      </c>
      <c r="AZ12" s="50">
        <f>VLOOKUP($A12,'RevPAR Raw Data'!$B$6:$BE$49,'RevPAR Raw Data'!AN$1,FALSE)</f>
        <v>42.234353536735497</v>
      </c>
      <c r="BA12" s="50">
        <f>VLOOKUP($A12,'RevPAR Raw Data'!$B$6:$BE$49,'RevPAR Raw Data'!AO$1,FALSE)</f>
        <v>42.532712181328897</v>
      </c>
      <c r="BB12" s="51">
        <f>VLOOKUP($A12,'RevPAR Raw Data'!$B$6:$BE$49,'RevPAR Raw Data'!AP$1,FALSE)</f>
        <v>42.383532859032201</v>
      </c>
      <c r="BC12" s="52">
        <f>VLOOKUP($A12,'RevPAR Raw Data'!$B$6:$BE$49,'RevPAR Raw Data'!AR$1,FALSE)</f>
        <v>39.444523890962799</v>
      </c>
      <c r="BE12" s="129">
        <f>(VLOOKUP($A12,'RevPAR Raw Data'!$B$6:$BE$49,'RevPAR Raw Data'!AT$1,FALSE))/100</f>
        <v>7.7936181263460802E-2</v>
      </c>
      <c r="BF12" s="119">
        <f>(VLOOKUP($A12,'RevPAR Raw Data'!$B$6:$BE$49,'RevPAR Raw Data'!AU$1,FALSE))/100</f>
        <v>8.3966714346900104E-2</v>
      </c>
      <c r="BG12" s="119">
        <f>(VLOOKUP($A12,'RevPAR Raw Data'!$B$6:$BE$49,'RevPAR Raw Data'!AV$1,FALSE))/100</f>
        <v>6.8971403807678799E-2</v>
      </c>
      <c r="BH12" s="119">
        <f>(VLOOKUP($A12,'RevPAR Raw Data'!$B$6:$BE$49,'RevPAR Raw Data'!AW$1,FALSE))/100</f>
        <v>4.5806165152665106E-2</v>
      </c>
      <c r="BI12" s="119">
        <f>(VLOOKUP($A12,'RevPAR Raw Data'!$B$6:$BE$49,'RevPAR Raw Data'!AX$1,FALSE))/100</f>
        <v>6.4447011928370102E-2</v>
      </c>
      <c r="BJ12" s="130">
        <f>(VLOOKUP($A12,'RevPAR Raw Data'!$B$6:$BE$49,'RevPAR Raw Data'!AY$1,FALSE))/100</f>
        <v>6.7434659176476494E-2</v>
      </c>
      <c r="BK12" s="119">
        <f>(VLOOKUP($A12,'RevPAR Raw Data'!$B$6:$BE$49,'RevPAR Raw Data'!BA$1,FALSE))/100</f>
        <v>7.4196585584449304E-2</v>
      </c>
      <c r="BL12" s="119">
        <f>(VLOOKUP($A12,'RevPAR Raw Data'!$B$6:$BE$49,'RevPAR Raw Data'!BB$1,FALSE))/100</f>
        <v>0.126269429545143</v>
      </c>
      <c r="BM12" s="130">
        <f>(VLOOKUP($A12,'RevPAR Raw Data'!$B$6:$BE$49,'RevPAR Raw Data'!BC$1,FALSE))/100</f>
        <v>9.9708467585018404E-2</v>
      </c>
      <c r="BN12" s="131">
        <f>(VLOOKUP($A12,'RevPAR Raw Data'!$B$6:$BE$49,'RevPAR Raw Data'!BE$1,FALSE))/100</f>
        <v>7.71394678612181E-2</v>
      </c>
    </row>
    <row r="13" spans="1:66" x14ac:dyDescent="0.45">
      <c r="A13" s="59" t="s">
        <v>121</v>
      </c>
      <c r="B13" s="129">
        <f>(VLOOKUP($A13,'Occupancy Raw Data'!$B$8:$BE$51,'Occupancy Raw Data'!AG$3,FALSE))/100</f>
        <v>0.42092201412119801</v>
      </c>
      <c r="C13" s="119">
        <f>(VLOOKUP($A13,'Occupancy Raw Data'!$B$8:$BE$51,'Occupancy Raw Data'!AH$3,FALSE))/100</f>
        <v>0.44001625497082797</v>
      </c>
      <c r="D13" s="119">
        <f>(VLOOKUP($A13,'Occupancy Raw Data'!$B$8:$BE$51,'Occupancy Raw Data'!AI$3,FALSE))/100</f>
        <v>0.447846216365272</v>
      </c>
      <c r="E13" s="119">
        <f>(VLOOKUP($A13,'Occupancy Raw Data'!$B$8:$BE$51,'Occupancy Raw Data'!AJ$3,FALSE))/100</f>
        <v>0.45689530057182604</v>
      </c>
      <c r="F13" s="119">
        <f>(VLOOKUP($A13,'Occupancy Raw Data'!$B$8:$BE$51,'Occupancy Raw Data'!AK$3,FALSE))/100</f>
        <v>0.46495021915183798</v>
      </c>
      <c r="G13" s="130">
        <f>(VLOOKUP($A13,'Occupancy Raw Data'!$B$8:$BE$51,'Occupancy Raw Data'!AL$3,FALSE))/100</f>
        <v>0.44612589129825797</v>
      </c>
      <c r="H13" s="119">
        <f>(VLOOKUP($A13,'Occupancy Raw Data'!$B$8:$BE$51,'Occupancy Raw Data'!AN$3,FALSE))/100</f>
        <v>0.47873791762212903</v>
      </c>
      <c r="I13" s="119">
        <f>(VLOOKUP($A13,'Occupancy Raw Data'!$B$8:$BE$51,'Occupancy Raw Data'!AO$3,FALSE))/100</f>
        <v>0.47877420103915702</v>
      </c>
      <c r="J13" s="130">
        <f>(VLOOKUP($A13,'Occupancy Raw Data'!$B$8:$BE$51,'Occupancy Raw Data'!AP$3,FALSE))/100</f>
        <v>0.47875605933064302</v>
      </c>
      <c r="K13" s="131">
        <f>(VLOOKUP($A13,'Occupancy Raw Data'!$B$8:$BE$51,'Occupancy Raw Data'!AR$3,FALSE))/100</f>
        <v>0.45544876745615603</v>
      </c>
      <c r="M13" s="118">
        <f>(VLOOKUP($A13,'Occupancy Raw Data'!$B$8:$BE$51,'Occupancy Raw Data'!AT$3,FALSE))/100</f>
        <v>3.3182444469196597E-2</v>
      </c>
      <c r="N13" s="115">
        <f>(VLOOKUP($A13,'Occupancy Raw Data'!$B$8:$BE$51,'Occupancy Raw Data'!AU$3,FALSE))/100</f>
        <v>2.48965841445008E-2</v>
      </c>
      <c r="O13" s="115">
        <f>(VLOOKUP($A13,'Occupancy Raw Data'!$B$8:$BE$51,'Occupancy Raw Data'!AV$3,FALSE))/100</f>
        <v>8.2194030085401201E-3</v>
      </c>
      <c r="P13" s="115">
        <f>(VLOOKUP($A13,'Occupancy Raw Data'!$B$8:$BE$51,'Occupancy Raw Data'!AW$3,FALSE))/100</f>
        <v>3.0856307783234499E-4</v>
      </c>
      <c r="Q13" s="115">
        <f>(VLOOKUP($A13,'Occupancy Raw Data'!$B$8:$BE$51,'Occupancy Raw Data'!AX$3,FALSE))/100</f>
        <v>1.43645415310267E-2</v>
      </c>
      <c r="R13" s="116">
        <f>(VLOOKUP($A13,'Occupancy Raw Data'!$B$8:$BE$51,'Occupancy Raw Data'!AY$3,FALSE))/100</f>
        <v>1.57478698343562E-2</v>
      </c>
      <c r="S13" s="115">
        <f>(VLOOKUP($A13,'Occupancy Raw Data'!$B$8:$BE$51,'Occupancy Raw Data'!BA$3,FALSE))/100</f>
        <v>2.8256758246349899E-2</v>
      </c>
      <c r="T13" s="115">
        <f>(VLOOKUP($A13,'Occupancy Raw Data'!$B$8:$BE$51,'Occupancy Raw Data'!BB$3,FALSE))/100</f>
        <v>4.9961609958953802E-2</v>
      </c>
      <c r="U13" s="116">
        <f>(VLOOKUP($A13,'Occupancy Raw Data'!$B$8:$BE$51,'Occupancy Raw Data'!BC$3,FALSE))/100</f>
        <v>3.8996252876087795E-2</v>
      </c>
      <c r="V13" s="117">
        <f>(VLOOKUP($A13,'Occupancy Raw Data'!$B$8:$BE$51,'Occupancy Raw Data'!BE$3,FALSE))/100</f>
        <v>2.2620068033826799E-2</v>
      </c>
      <c r="X13" s="49">
        <f>VLOOKUP($A13,'ADR Raw Data'!$B$6:$BE$49,'ADR Raw Data'!AG$1,FALSE)</f>
        <v>59.2353339102851</v>
      </c>
      <c r="Y13" s="50">
        <f>VLOOKUP($A13,'ADR Raw Data'!$B$6:$BE$49,'ADR Raw Data'!AH$1,FALSE)</f>
        <v>59.747960305758902</v>
      </c>
      <c r="Z13" s="50">
        <f>VLOOKUP($A13,'ADR Raw Data'!$B$6:$BE$49,'ADR Raw Data'!AI$1,FALSE)</f>
        <v>59.857348952442599</v>
      </c>
      <c r="AA13" s="50">
        <f>VLOOKUP($A13,'ADR Raw Data'!$B$6:$BE$49,'ADR Raw Data'!AJ$1,FALSE)</f>
        <v>60.066192033289902</v>
      </c>
      <c r="AB13" s="50">
        <f>VLOOKUP($A13,'ADR Raw Data'!$B$6:$BE$49,'ADR Raw Data'!AK$1,FALSE)</f>
        <v>59.931136864777102</v>
      </c>
      <c r="AC13" s="51">
        <f>VLOOKUP($A13,'ADR Raw Data'!$B$6:$BE$49,'ADR Raw Data'!AL$1,FALSE)</f>
        <v>59.776550954647298</v>
      </c>
      <c r="AD13" s="50">
        <f>VLOOKUP($A13,'ADR Raw Data'!$B$6:$BE$49,'ADR Raw Data'!AN$1,FALSE)</f>
        <v>63.846839004426101</v>
      </c>
      <c r="AE13" s="50">
        <f>VLOOKUP($A13,'ADR Raw Data'!$B$6:$BE$49,'ADR Raw Data'!AO$1,FALSE)</f>
        <v>63.905682756111901</v>
      </c>
      <c r="AF13" s="51">
        <f>VLOOKUP($A13,'ADR Raw Data'!$B$6:$BE$49,'ADR Raw Data'!AP$1,FALSE)</f>
        <v>63.876261995164697</v>
      </c>
      <c r="AG13" s="52">
        <f>VLOOKUP($A13,'ADR Raw Data'!$B$6:$BE$49,'ADR Raw Data'!AR$1,FALSE)</f>
        <v>61.007836000591702</v>
      </c>
      <c r="AI13" s="118">
        <f>(VLOOKUP($A13,'ADR Raw Data'!$B$6:$BE$49,'ADR Raw Data'!AT$1,FALSE))/100</f>
        <v>-1.4616789507578402E-3</v>
      </c>
      <c r="AJ13" s="115">
        <f>(VLOOKUP($A13,'ADR Raw Data'!$B$6:$BE$49,'ADR Raw Data'!AU$1,FALSE))/100</f>
        <v>8.3173786709660994E-4</v>
      </c>
      <c r="AK13" s="115">
        <f>(VLOOKUP($A13,'ADR Raw Data'!$B$6:$BE$49,'ADR Raw Data'!AV$1,FALSE))/100</f>
        <v>1.3372661813134601E-3</v>
      </c>
      <c r="AL13" s="115">
        <f>(VLOOKUP($A13,'ADR Raw Data'!$B$6:$BE$49,'ADR Raw Data'!AW$1,FALSE))/100</f>
        <v>4.1420918686818701E-4</v>
      </c>
      <c r="AM13" s="115">
        <f>(VLOOKUP($A13,'ADR Raw Data'!$B$6:$BE$49,'ADR Raw Data'!AX$1,FALSE))/100</f>
        <v>-2.09199768492068E-3</v>
      </c>
      <c r="AN13" s="116">
        <f>(VLOOKUP($A13,'ADR Raw Data'!$B$6:$BE$49,'ADR Raw Data'!AY$1,FALSE))/100</f>
        <v>-2.3611543467868702E-4</v>
      </c>
      <c r="AO13" s="115">
        <f>(VLOOKUP($A13,'ADR Raw Data'!$B$6:$BE$49,'ADR Raw Data'!BA$1,FALSE))/100</f>
        <v>2.8787825454348301E-4</v>
      </c>
      <c r="AP13" s="115">
        <f>(VLOOKUP($A13,'ADR Raw Data'!$B$6:$BE$49,'ADR Raw Data'!BB$1,FALSE))/100</f>
        <v>-4.8696683086137801E-3</v>
      </c>
      <c r="AQ13" s="116">
        <f>(VLOOKUP($A13,'ADR Raw Data'!$B$6:$BE$49,'ADR Raw Data'!BC$1,FALSE))/100</f>
        <v>-2.2671129692537501E-3</v>
      </c>
      <c r="AR13" s="117">
        <f>(VLOOKUP($A13,'ADR Raw Data'!$B$6:$BE$49,'ADR Raw Data'!BE$1,FALSE))/100</f>
        <v>-5.4792280690130505E-4</v>
      </c>
      <c r="AT13" s="49">
        <f>VLOOKUP($A13,'RevPAR Raw Data'!$B$6:$BE$49,'RevPAR Raw Data'!AG$1,FALSE)</f>
        <v>24.933456056658901</v>
      </c>
      <c r="AU13" s="50">
        <f>VLOOKUP($A13,'RevPAR Raw Data'!$B$6:$BE$49,'RevPAR Raw Data'!AH$1,FALSE)</f>
        <v>26.290073735885699</v>
      </c>
      <c r="AV13" s="50">
        <f>VLOOKUP($A13,'RevPAR Raw Data'!$B$6:$BE$49,'RevPAR Raw Data'!AI$1,FALSE)</f>
        <v>26.8068872500072</v>
      </c>
      <c r="AW13" s="50">
        <f>VLOOKUP($A13,'RevPAR Raw Data'!$B$6:$BE$49,'RevPAR Raw Data'!AJ$1,FALSE)</f>
        <v>27.443960863255001</v>
      </c>
      <c r="AX13" s="50">
        <f>VLOOKUP($A13,'RevPAR Raw Data'!$B$6:$BE$49,'RevPAR Raw Data'!AK$1,FALSE)</f>
        <v>27.864995219296901</v>
      </c>
      <c r="AY13" s="51">
        <f>VLOOKUP($A13,'RevPAR Raw Data'!$B$6:$BE$49,'RevPAR Raw Data'!AL$1,FALSE)</f>
        <v>26.667867073377799</v>
      </c>
      <c r="AZ13" s="50">
        <f>VLOOKUP($A13,'RevPAR Raw Data'!$B$6:$BE$49,'RevPAR Raw Data'!AN$1,FALSE)</f>
        <v>30.565902751734299</v>
      </c>
      <c r="BA13" s="50">
        <f>VLOOKUP($A13,'RevPAR Raw Data'!$B$6:$BE$49,'RevPAR Raw Data'!AO$1,FALSE)</f>
        <v>30.596392203419299</v>
      </c>
      <c r="BB13" s="51">
        <f>VLOOKUP($A13,'RevPAR Raw Data'!$B$6:$BE$49,'RevPAR Raw Data'!AP$1,FALSE)</f>
        <v>30.581147477576799</v>
      </c>
      <c r="BC13" s="52">
        <f>VLOOKUP($A13,'RevPAR Raw Data'!$B$6:$BE$49,'RevPAR Raw Data'!AR$1,FALSE)</f>
        <v>27.785943711636801</v>
      </c>
      <c r="BE13" s="129">
        <f>(VLOOKUP($A13,'RevPAR Raw Data'!$B$6:$BE$49,'RevPAR Raw Data'!AT$1,FALSE))/100</f>
        <v>3.1672263437823499E-2</v>
      </c>
      <c r="BF13" s="119">
        <f>(VLOOKUP($A13,'RevPAR Raw Data'!$B$6:$BE$49,'RevPAR Raw Data'!AU$1,FALSE))/100</f>
        <v>2.5749029443391701E-2</v>
      </c>
      <c r="BG13" s="119">
        <f>(VLOOKUP($A13,'RevPAR Raw Data'!$B$6:$BE$49,'RevPAR Raw Data'!AV$1,FALSE))/100</f>
        <v>9.5676607195275005E-3</v>
      </c>
      <c r="BH13" s="119">
        <f>(VLOOKUP($A13,'RevPAR Raw Data'!$B$6:$BE$49,'RevPAR Raw Data'!AW$1,FALSE))/100</f>
        <v>7.2290007436209901E-4</v>
      </c>
      <c r="BI13" s="119">
        <f>(VLOOKUP($A13,'RevPAR Raw Data'!$B$6:$BE$49,'RevPAR Raw Data'!AX$1,FALSE))/100</f>
        <v>1.22424932584781E-2</v>
      </c>
      <c r="BJ13" s="130">
        <f>(VLOOKUP($A13,'RevPAR Raw Data'!$B$6:$BE$49,'RevPAR Raw Data'!AY$1,FALSE))/100</f>
        <v>1.55080360845463E-2</v>
      </c>
      <c r="BK13" s="119">
        <f>(VLOOKUP($A13,'RevPAR Raw Data'!$B$6:$BE$49,'RevPAR Raw Data'!BA$1,FALSE))/100</f>
        <v>2.85527710071364E-2</v>
      </c>
      <c r="BL13" s="119">
        <f>(VLOOKUP($A13,'RevPAR Raw Data'!$B$6:$BE$49,'RevPAR Raw Data'!BB$1,FALSE))/100</f>
        <v>4.4848645181675501E-2</v>
      </c>
      <c r="BM13" s="130">
        <f>(VLOOKUP($A13,'RevPAR Raw Data'!$B$6:$BE$49,'RevPAR Raw Data'!BC$1,FALSE))/100</f>
        <v>3.6640730996186296E-2</v>
      </c>
      <c r="BN13" s="131">
        <f>(VLOOKUP($A13,'RevPAR Raw Data'!$B$6:$BE$49,'RevPAR Raw Data'!BE$1,FALSE))/100</f>
        <v>2.2059751175756103E-2</v>
      </c>
    </row>
    <row r="14" spans="1:66" x14ac:dyDescent="0.45">
      <c r="A14" s="59"/>
      <c r="B14" s="134"/>
      <c r="C14" s="138"/>
      <c r="D14" s="138"/>
      <c r="E14" s="138"/>
      <c r="F14" s="138"/>
      <c r="G14" s="139"/>
      <c r="H14" s="138"/>
      <c r="I14" s="138"/>
      <c r="J14" s="139"/>
      <c r="K14" s="135"/>
      <c r="M14" s="143"/>
      <c r="N14" s="145"/>
      <c r="O14" s="145"/>
      <c r="P14" s="145"/>
      <c r="Q14" s="145"/>
      <c r="R14" s="146"/>
      <c r="S14" s="145"/>
      <c r="T14" s="145"/>
      <c r="U14" s="146"/>
      <c r="V14" s="144"/>
      <c r="X14" s="55"/>
      <c r="Y14" s="56"/>
      <c r="Z14" s="56"/>
      <c r="AA14" s="56"/>
      <c r="AB14" s="56"/>
      <c r="AC14" s="57"/>
      <c r="AD14" s="56"/>
      <c r="AE14" s="56"/>
      <c r="AF14" s="57"/>
      <c r="AG14" s="58"/>
      <c r="AI14" s="143"/>
      <c r="AJ14" s="145"/>
      <c r="AK14" s="145"/>
      <c r="AL14" s="145"/>
      <c r="AM14" s="145"/>
      <c r="AN14" s="146"/>
      <c r="AO14" s="145"/>
      <c r="AP14" s="145"/>
      <c r="AQ14" s="146"/>
      <c r="AR14" s="144"/>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45">
      <c r="A15" s="46" t="s">
        <v>87</v>
      </c>
      <c r="B15" s="129">
        <f>(VLOOKUP($A15,'Occupancy Raw Data'!$B$8:$BE$45,'Occupancy Raw Data'!AG$3,FALSE))/100</f>
        <v>0.44566396722478202</v>
      </c>
      <c r="C15" s="119">
        <f>(VLOOKUP($A15,'Occupancy Raw Data'!$B$8:$BE$45,'Occupancy Raw Data'!AH$3,FALSE))/100</f>
        <v>0.56480151376405496</v>
      </c>
      <c r="D15" s="119">
        <f>(VLOOKUP($A15,'Occupancy Raw Data'!$B$8:$BE$45,'Occupancy Raw Data'!AI$3,FALSE))/100</f>
        <v>0.63195526410582403</v>
      </c>
      <c r="E15" s="119">
        <f>(VLOOKUP($A15,'Occupancy Raw Data'!$B$8:$BE$45,'Occupancy Raw Data'!AJ$3,FALSE))/100</f>
        <v>0.62691227719936204</v>
      </c>
      <c r="F15" s="119">
        <f>(VLOOKUP($A15,'Occupancy Raw Data'!$B$8:$BE$45,'Occupancy Raw Data'!AK$3,FALSE))/100</f>
        <v>0.58384508221978204</v>
      </c>
      <c r="G15" s="130">
        <f>(VLOOKUP($A15,'Occupancy Raw Data'!$B$8:$BE$45,'Occupancy Raw Data'!AL$3,FALSE))/100</f>
        <v>0.57063572937624796</v>
      </c>
      <c r="H15" s="119">
        <f>(VLOOKUP($A15,'Occupancy Raw Data'!$B$8:$BE$45,'Occupancy Raw Data'!AN$3,FALSE))/100</f>
        <v>0.58733003788749993</v>
      </c>
      <c r="I15" s="119">
        <f>(VLOOKUP($A15,'Occupancy Raw Data'!$B$8:$BE$45,'Occupancy Raw Data'!AO$3,FALSE))/100</f>
        <v>0.61527912194740797</v>
      </c>
      <c r="J15" s="130">
        <f>(VLOOKUP($A15,'Occupancy Raw Data'!$B$8:$BE$45,'Occupancy Raw Data'!AP$3,FALSE))/100</f>
        <v>0.60130457991745401</v>
      </c>
      <c r="K15" s="131">
        <f>(VLOOKUP($A15,'Occupancy Raw Data'!$B$8:$BE$45,'Occupancy Raw Data'!AR$3,FALSE))/100</f>
        <v>0.57939826353497803</v>
      </c>
      <c r="M15" s="118">
        <f>(VLOOKUP($A15,'Occupancy Raw Data'!$B$8:$BE$45,'Occupancy Raw Data'!AT$3,FALSE))/100</f>
        <v>4.19018865006709E-2</v>
      </c>
      <c r="N15" s="115">
        <f>(VLOOKUP($A15,'Occupancy Raw Data'!$B$8:$BE$45,'Occupancy Raw Data'!AU$3,FALSE))/100</f>
        <v>8.1669687622723502E-2</v>
      </c>
      <c r="O15" s="115">
        <f>(VLOOKUP($A15,'Occupancy Raw Data'!$B$8:$BE$45,'Occupancy Raw Data'!AV$3,FALSE))/100</f>
        <v>0.101006719870888</v>
      </c>
      <c r="P15" s="115">
        <f>(VLOOKUP($A15,'Occupancy Raw Data'!$B$8:$BE$45,'Occupancy Raw Data'!AW$3,FALSE))/100</f>
        <v>0.11491513306156699</v>
      </c>
      <c r="Q15" s="115">
        <f>(VLOOKUP($A15,'Occupancy Raw Data'!$B$8:$BE$45,'Occupancy Raw Data'!AX$3,FALSE))/100</f>
        <v>0.15403685928822999</v>
      </c>
      <c r="R15" s="116">
        <f>(VLOOKUP($A15,'Occupancy Raw Data'!$B$8:$BE$45,'Occupancy Raw Data'!AY$3,FALSE))/100</f>
        <v>0.10072564745898999</v>
      </c>
      <c r="S15" s="115">
        <f>(VLOOKUP($A15,'Occupancy Raw Data'!$B$8:$BE$45,'Occupancy Raw Data'!BA$3,FALSE))/100</f>
        <v>0.17879362786977201</v>
      </c>
      <c r="T15" s="115">
        <f>(VLOOKUP($A15,'Occupancy Raw Data'!$B$8:$BE$45,'Occupancy Raw Data'!BB$3,FALSE))/100</f>
        <v>0.19046846438187401</v>
      </c>
      <c r="U15" s="116">
        <f>(VLOOKUP($A15,'Occupancy Raw Data'!$B$8:$BE$45,'Occupancy Raw Data'!BC$3,FALSE))/100</f>
        <v>0.18473795752862099</v>
      </c>
      <c r="V15" s="117">
        <f>(VLOOKUP($A15,'Occupancy Raw Data'!$B$8:$BE$45,'Occupancy Raw Data'!BE$3,FALSE))/100</f>
        <v>0.12436732622725501</v>
      </c>
      <c r="X15" s="49">
        <f>VLOOKUP($A15,'ADR Raw Data'!$B$6:$BE$43,'ADR Raw Data'!AG$1,FALSE)</f>
        <v>147.11910496742499</v>
      </c>
      <c r="Y15" s="50">
        <f>VLOOKUP($A15,'ADR Raw Data'!$B$6:$BE$43,'ADR Raw Data'!AH$1,FALSE)</f>
        <v>172.23501075756201</v>
      </c>
      <c r="Z15" s="50">
        <f>VLOOKUP($A15,'ADR Raw Data'!$B$6:$BE$43,'ADR Raw Data'!AI$1,FALSE)</f>
        <v>185.941487248866</v>
      </c>
      <c r="AA15" s="50">
        <f>VLOOKUP($A15,'ADR Raw Data'!$B$6:$BE$43,'ADR Raw Data'!AJ$1,FALSE)</f>
        <v>182.824969972828</v>
      </c>
      <c r="AB15" s="50">
        <f>VLOOKUP($A15,'ADR Raw Data'!$B$6:$BE$43,'ADR Raw Data'!AK$1,FALSE)</f>
        <v>160.110228352251</v>
      </c>
      <c r="AC15" s="51">
        <f>VLOOKUP($A15,'ADR Raw Data'!$B$6:$BE$43,'ADR Raw Data'!AL$1,FALSE)</f>
        <v>171.19359423722199</v>
      </c>
      <c r="AD15" s="50">
        <f>VLOOKUP($A15,'ADR Raw Data'!$B$6:$BE$43,'ADR Raw Data'!AN$1,FALSE)</f>
        <v>148.029414587828</v>
      </c>
      <c r="AE15" s="50">
        <f>VLOOKUP($A15,'ADR Raw Data'!$B$6:$BE$43,'ADR Raw Data'!AO$1,FALSE)</f>
        <v>147.68692693197499</v>
      </c>
      <c r="AF15" s="51">
        <f>VLOOKUP($A15,'ADR Raw Data'!$B$6:$BE$43,'ADR Raw Data'!AP$1,FALSE)</f>
        <v>147.854190989664</v>
      </c>
      <c r="AG15" s="52">
        <f>VLOOKUP($A15,'ADR Raw Data'!$B$6:$BE$43,'ADR Raw Data'!AR$1,FALSE)</f>
        <v>164.27306520389899</v>
      </c>
      <c r="AI15" s="118">
        <f>(VLOOKUP($A15,'ADR Raw Data'!$B$6:$BE$43,'ADR Raw Data'!AT$1,FALSE))/100</f>
        <v>5.3202406807401702E-2</v>
      </c>
      <c r="AJ15" s="115">
        <f>(VLOOKUP($A15,'ADR Raw Data'!$B$6:$BE$43,'ADR Raw Data'!AU$1,FALSE))/100</f>
        <v>0.10325028107946199</v>
      </c>
      <c r="AK15" s="115">
        <f>(VLOOKUP($A15,'ADR Raw Data'!$B$6:$BE$43,'ADR Raw Data'!AV$1,FALSE))/100</f>
        <v>0.130318903991687</v>
      </c>
      <c r="AL15" s="115">
        <f>(VLOOKUP($A15,'ADR Raw Data'!$B$6:$BE$43,'ADR Raw Data'!AW$1,FALSE))/100</f>
        <v>0.16065904353292801</v>
      </c>
      <c r="AM15" s="115">
        <f>(VLOOKUP($A15,'ADR Raw Data'!$B$6:$BE$43,'ADR Raw Data'!AX$1,FALSE))/100</f>
        <v>0.13138664997411301</v>
      </c>
      <c r="AN15" s="116">
        <f>(VLOOKUP($A15,'ADR Raw Data'!$B$6:$BE$43,'ADR Raw Data'!AY$1,FALSE))/100</f>
        <v>0.12098547377508799</v>
      </c>
      <c r="AO15" s="115">
        <f>(VLOOKUP($A15,'ADR Raw Data'!$B$6:$BE$43,'ADR Raw Data'!BA$1,FALSE))/100</f>
        <v>0.119755605449387</v>
      </c>
      <c r="AP15" s="115">
        <f>(VLOOKUP($A15,'ADR Raw Data'!$B$6:$BE$43,'ADR Raw Data'!BB$1,FALSE))/100</f>
        <v>0.10231807906621199</v>
      </c>
      <c r="AQ15" s="116">
        <f>(VLOOKUP($A15,'ADR Raw Data'!$B$6:$BE$43,'ADR Raw Data'!BC$1,FALSE))/100</f>
        <v>0.110812526802405</v>
      </c>
      <c r="AR15" s="117">
        <f>(VLOOKUP($A15,'ADR Raw Data'!$B$6:$BE$43,'ADR Raw Data'!BE$1,FALSE))/100</f>
        <v>0.11600105060484101</v>
      </c>
      <c r="AT15" s="49">
        <f>VLOOKUP($A15,'RevPAR Raw Data'!$B$6:$BE$43,'RevPAR Raw Data'!AG$1,FALSE)</f>
        <v>65.565683974342207</v>
      </c>
      <c r="AU15" s="50">
        <f>VLOOKUP($A15,'RevPAR Raw Data'!$B$6:$BE$43,'RevPAR Raw Data'!AH$1,FALSE)</f>
        <v>97.278594799039993</v>
      </c>
      <c r="AV15" s="50">
        <f>VLOOKUP($A15,'RevPAR Raw Data'!$B$6:$BE$43,'RevPAR Raw Data'!AI$1,FALSE)</f>
        <v>117.506701682586</v>
      </c>
      <c r="AW15" s="50">
        <f>VLOOKUP($A15,'RevPAR Raw Data'!$B$6:$BE$43,'RevPAR Raw Data'!AJ$1,FALSE)</f>
        <v>114.615218254571</v>
      </c>
      <c r="AX15" s="50">
        <f>VLOOKUP($A15,'RevPAR Raw Data'!$B$6:$BE$43,'RevPAR Raw Data'!AK$1,FALSE)</f>
        <v>93.479569436548203</v>
      </c>
      <c r="AY15" s="51">
        <f>VLOOKUP($A15,'RevPAR Raw Data'!$B$6:$BE$43,'RevPAR Raw Data'!AL$1,FALSE)</f>
        <v>97.689181512098799</v>
      </c>
      <c r="AZ15" s="50">
        <f>VLOOKUP($A15,'RevPAR Raw Data'!$B$6:$BE$43,'RevPAR Raw Data'!AN$1,FALSE)</f>
        <v>86.942121678333805</v>
      </c>
      <c r="BA15" s="50">
        <f>VLOOKUP($A15,'RevPAR Raw Data'!$B$6:$BE$43,'RevPAR Raw Data'!AO$1,FALSE)</f>
        <v>90.868682725816797</v>
      </c>
      <c r="BB15" s="51">
        <f>VLOOKUP($A15,'RevPAR Raw Data'!$B$6:$BE$43,'RevPAR Raw Data'!AP$1,FALSE)</f>
        <v>88.905402202075294</v>
      </c>
      <c r="BC15" s="52">
        <f>VLOOKUP($A15,'RevPAR Raw Data'!$B$6:$BE$43,'RevPAR Raw Data'!AR$1,FALSE)</f>
        <v>95.179528724707495</v>
      </c>
      <c r="BE15" s="129">
        <f>(VLOOKUP($A15,'RevPAR Raw Data'!$B$6:$BE$43,'RevPAR Raw Data'!AT$1,FALSE))/100</f>
        <v>9.7333574519678903E-2</v>
      </c>
      <c r="BF15" s="119">
        <f>(VLOOKUP($A15,'RevPAR Raw Data'!$B$6:$BE$43,'RevPAR Raw Data'!AU$1,FALSE))/100</f>
        <v>0.193352386904904</v>
      </c>
      <c r="BG15" s="119">
        <f>(VLOOKUP($A15,'RevPAR Raw Data'!$B$6:$BE$43,'RevPAR Raw Data'!AV$1,FALSE))/100</f>
        <v>0.24448870889194499</v>
      </c>
      <c r="BH15" s="119">
        <f>(VLOOKUP($A15,'RevPAR Raw Data'!$B$6:$BE$43,'RevPAR Raw Data'!AW$1,FALSE))/100</f>
        <v>0.29403633195962597</v>
      </c>
      <c r="BI15" s="119">
        <f>(VLOOKUP($A15,'RevPAR Raw Data'!$B$6:$BE$43,'RevPAR Raw Data'!AX$1,FALSE))/100</f>
        <v>0.30566189617675799</v>
      </c>
      <c r="BJ15" s="130">
        <f>(VLOOKUP($A15,'RevPAR Raw Data'!$B$6:$BE$43,'RevPAR Raw Data'!AY$1,FALSE))/100</f>
        <v>0.233897461413207</v>
      </c>
      <c r="BK15" s="119">
        <f>(VLOOKUP($A15,'RevPAR Raw Data'!$B$6:$BE$43,'RevPAR Raw Data'!BA$1,FALSE))/100</f>
        <v>0.319960772475197</v>
      </c>
      <c r="BL15" s="119">
        <f>(VLOOKUP($A15,'RevPAR Raw Data'!$B$6:$BE$43,'RevPAR Raw Data'!BB$1,FALSE))/100</f>
        <v>0.31227491084633102</v>
      </c>
      <c r="BM15" s="130">
        <f>(VLOOKUP($A15,'RevPAR Raw Data'!$B$6:$BE$43,'RevPAR Raw Data'!BC$1,FALSE))/100</f>
        <v>0.31602176420108902</v>
      </c>
      <c r="BN15" s="131">
        <f>(VLOOKUP($A15,'RevPAR Raw Data'!$B$6:$BE$43,'RevPAR Raw Data'!BE$1,FALSE))/100</f>
        <v>0.25479511733537302</v>
      </c>
    </row>
    <row r="16" spans="1:66" x14ac:dyDescent="0.45">
      <c r="A16" s="59" t="s">
        <v>88</v>
      </c>
      <c r="B16" s="129">
        <f>(VLOOKUP($A16,'Occupancy Raw Data'!$B$8:$BE$45,'Occupancy Raw Data'!AG$3,FALSE))/100</f>
        <v>0.46538060479666299</v>
      </c>
      <c r="C16" s="119">
        <f>(VLOOKUP($A16,'Occupancy Raw Data'!$B$8:$BE$45,'Occupancy Raw Data'!AH$3,FALSE))/100</f>
        <v>0.61493743482794505</v>
      </c>
      <c r="D16" s="119">
        <f>(VLOOKUP($A16,'Occupancy Raw Data'!$B$8:$BE$45,'Occupancy Raw Data'!AI$3,FALSE))/100</f>
        <v>0.66952554744525505</v>
      </c>
      <c r="E16" s="119">
        <f>(VLOOKUP($A16,'Occupancy Raw Data'!$B$8:$BE$45,'Occupancy Raw Data'!AJ$3,FALSE))/100</f>
        <v>0.67692909280500502</v>
      </c>
      <c r="F16" s="119">
        <f>(VLOOKUP($A16,'Occupancy Raw Data'!$B$8:$BE$45,'Occupancy Raw Data'!AK$3,FALSE))/100</f>
        <v>0.635349322210636</v>
      </c>
      <c r="G16" s="130">
        <f>(VLOOKUP($A16,'Occupancy Raw Data'!$B$8:$BE$45,'Occupancy Raw Data'!AL$3,FALSE))/100</f>
        <v>0.612424400417101</v>
      </c>
      <c r="H16" s="119">
        <f>(VLOOKUP($A16,'Occupancy Raw Data'!$B$8:$BE$45,'Occupancy Raw Data'!AN$3,FALSE))/100</f>
        <v>0.61605839416058306</v>
      </c>
      <c r="I16" s="119">
        <f>(VLOOKUP($A16,'Occupancy Raw Data'!$B$8:$BE$45,'Occupancy Raw Data'!AO$3,FALSE))/100</f>
        <v>0.61024504692387904</v>
      </c>
      <c r="J16" s="130">
        <f>(VLOOKUP($A16,'Occupancy Raw Data'!$B$8:$BE$45,'Occupancy Raw Data'!AP$3,FALSE))/100</f>
        <v>0.61315172054223099</v>
      </c>
      <c r="K16" s="131">
        <f>(VLOOKUP($A16,'Occupancy Raw Data'!$B$8:$BE$45,'Occupancy Raw Data'!AR$3,FALSE))/100</f>
        <v>0.61263220616713798</v>
      </c>
      <c r="M16" s="118">
        <f>(VLOOKUP($A16,'Occupancy Raw Data'!$B$8:$BE$45,'Occupancy Raw Data'!AT$3,FALSE))/100</f>
        <v>9.6703865221387006E-2</v>
      </c>
      <c r="N16" s="115">
        <f>(VLOOKUP($A16,'Occupancy Raw Data'!$B$8:$BE$45,'Occupancy Raw Data'!AU$3,FALSE))/100</f>
        <v>0.11167612373093</v>
      </c>
      <c r="O16" s="115">
        <f>(VLOOKUP($A16,'Occupancy Raw Data'!$B$8:$BE$45,'Occupancy Raw Data'!AV$3,FALSE))/100</f>
        <v>9.3029284682598398E-2</v>
      </c>
      <c r="P16" s="115">
        <f>(VLOOKUP($A16,'Occupancy Raw Data'!$B$8:$BE$45,'Occupancy Raw Data'!AW$3,FALSE))/100</f>
        <v>0.136708410354937</v>
      </c>
      <c r="Q16" s="115">
        <f>(VLOOKUP($A16,'Occupancy Raw Data'!$B$8:$BE$45,'Occupancy Raw Data'!AX$3,FALSE))/100</f>
        <v>0.22836737100847401</v>
      </c>
      <c r="R16" s="116">
        <f>(VLOOKUP($A16,'Occupancy Raw Data'!$B$8:$BE$45,'Occupancy Raw Data'!AY$3,FALSE))/100</f>
        <v>0.132945980959047</v>
      </c>
      <c r="S16" s="115">
        <f>(VLOOKUP($A16,'Occupancy Raw Data'!$B$8:$BE$45,'Occupancy Raw Data'!BA$3,FALSE))/100</f>
        <v>0.31263269166350699</v>
      </c>
      <c r="T16" s="115">
        <f>(VLOOKUP($A16,'Occupancy Raw Data'!$B$8:$BE$45,'Occupancy Raw Data'!BB$3,FALSE))/100</f>
        <v>0.30598840624592499</v>
      </c>
      <c r="U16" s="116">
        <f>(VLOOKUP($A16,'Occupancy Raw Data'!$B$8:$BE$45,'Occupancy Raw Data'!BC$3,FALSE))/100</f>
        <v>0.30931786846495302</v>
      </c>
      <c r="V16" s="117">
        <f>(VLOOKUP($A16,'Occupancy Raw Data'!$B$8:$BE$45,'Occupancy Raw Data'!BE$3,FALSE))/100</f>
        <v>0.178335253457413</v>
      </c>
      <c r="X16" s="49">
        <f>VLOOKUP($A16,'ADR Raw Data'!$B$6:$BE$43,'ADR Raw Data'!AG$1,FALSE)</f>
        <v>148.04367857943001</v>
      </c>
      <c r="Y16" s="50">
        <f>VLOOKUP($A16,'ADR Raw Data'!$B$6:$BE$43,'ADR Raw Data'!AH$1,FALSE)</f>
        <v>185.11594175251099</v>
      </c>
      <c r="Z16" s="50">
        <f>VLOOKUP($A16,'ADR Raw Data'!$B$6:$BE$43,'ADR Raw Data'!AI$1,FALSE)</f>
        <v>195.91901802748899</v>
      </c>
      <c r="AA16" s="50">
        <f>VLOOKUP($A16,'ADR Raw Data'!$B$6:$BE$43,'ADR Raw Data'!AJ$1,FALSE)</f>
        <v>191.976703893403</v>
      </c>
      <c r="AB16" s="50">
        <f>VLOOKUP($A16,'ADR Raw Data'!$B$6:$BE$43,'ADR Raw Data'!AK$1,FALSE)</f>
        <v>160.87897587395301</v>
      </c>
      <c r="AC16" s="51">
        <f>VLOOKUP($A16,'ADR Raw Data'!$B$6:$BE$43,'ADR Raw Data'!AL$1,FALSE)</f>
        <v>178.33160493091401</v>
      </c>
      <c r="AD16" s="50">
        <f>VLOOKUP($A16,'ADR Raw Data'!$B$6:$BE$43,'ADR Raw Data'!AN$1,FALSE)</f>
        <v>128.460403689911</v>
      </c>
      <c r="AE16" s="50">
        <f>VLOOKUP($A16,'ADR Raw Data'!$B$6:$BE$43,'ADR Raw Data'!AO$1,FALSE)</f>
        <v>121.931337946943</v>
      </c>
      <c r="AF16" s="51">
        <f>VLOOKUP($A16,'ADR Raw Data'!$B$6:$BE$43,'ADR Raw Data'!AP$1,FALSE)</f>
        <v>125.21134648498099</v>
      </c>
      <c r="AG16" s="52">
        <f>VLOOKUP($A16,'ADR Raw Data'!$B$6:$BE$43,'ADR Raw Data'!AR$1,FALSE)</f>
        <v>163.14151789622099</v>
      </c>
      <c r="AI16" s="118">
        <f>(VLOOKUP($A16,'ADR Raw Data'!$B$6:$BE$43,'ADR Raw Data'!AT$1,FALSE))/100</f>
        <v>2.35527002729993E-2</v>
      </c>
      <c r="AJ16" s="115">
        <f>(VLOOKUP($A16,'ADR Raw Data'!$B$6:$BE$43,'ADR Raw Data'!AU$1,FALSE))/100</f>
        <v>8.4995422381570304E-2</v>
      </c>
      <c r="AK16" s="115">
        <f>(VLOOKUP($A16,'ADR Raw Data'!$B$6:$BE$43,'ADR Raw Data'!AV$1,FALSE))/100</f>
        <v>0.114088461975959</v>
      </c>
      <c r="AL16" s="115">
        <f>(VLOOKUP($A16,'ADR Raw Data'!$B$6:$BE$43,'ADR Raw Data'!AW$1,FALSE))/100</f>
        <v>0.136144716500429</v>
      </c>
      <c r="AM16" s="115">
        <f>(VLOOKUP($A16,'ADR Raw Data'!$B$6:$BE$43,'ADR Raw Data'!AX$1,FALSE))/100</f>
        <v>9.7914723414919302E-2</v>
      </c>
      <c r="AN16" s="116">
        <f>(VLOOKUP($A16,'ADR Raw Data'!$B$6:$BE$43,'ADR Raw Data'!AY$1,FALSE))/100</f>
        <v>9.5717851667758896E-2</v>
      </c>
      <c r="AO16" s="115">
        <f>(VLOOKUP($A16,'ADR Raw Data'!$B$6:$BE$43,'ADR Raw Data'!BA$1,FALSE))/100</f>
        <v>4.6339402992609698E-2</v>
      </c>
      <c r="AP16" s="115">
        <f>(VLOOKUP($A16,'ADR Raw Data'!$B$6:$BE$43,'ADR Raw Data'!BB$1,FALSE))/100</f>
        <v>3.3093311429610604E-2</v>
      </c>
      <c r="AQ16" s="116">
        <f>(VLOOKUP($A16,'ADR Raw Data'!$B$6:$BE$43,'ADR Raw Data'!BC$1,FALSE))/100</f>
        <v>3.9930268603592299E-2</v>
      </c>
      <c r="AR16" s="117">
        <f>(VLOOKUP($A16,'ADR Raw Data'!$B$6:$BE$43,'ADR Raw Data'!BE$1,FALSE))/100</f>
        <v>7.4327490226576698E-2</v>
      </c>
      <c r="AT16" s="49">
        <f>VLOOKUP($A16,'RevPAR Raw Data'!$B$6:$BE$43,'RevPAR Raw Data'!AG$1,FALSE)</f>
        <v>68.896656673618295</v>
      </c>
      <c r="AU16" s="50">
        <f>VLOOKUP($A16,'RevPAR Raw Data'!$B$6:$BE$43,'RevPAR Raw Data'!AH$1,FALSE)</f>
        <v>113.834722367049</v>
      </c>
      <c r="AV16" s="50">
        <f>VLOOKUP($A16,'RevPAR Raw Data'!$B$6:$BE$43,'RevPAR Raw Data'!AI$1,FALSE)</f>
        <v>131.172787799791</v>
      </c>
      <c r="AW16" s="50">
        <f>VLOOKUP($A16,'RevPAR Raw Data'!$B$6:$BE$43,'RevPAR Raw Data'!AJ$1,FALSE)</f>
        <v>129.954616006256</v>
      </c>
      <c r="AX16" s="50">
        <f>VLOOKUP($A16,'RevPAR Raw Data'!$B$6:$BE$43,'RevPAR Raw Data'!AK$1,FALSE)</f>
        <v>102.214348279457</v>
      </c>
      <c r="AY16" s="51">
        <f>VLOOKUP($A16,'RevPAR Raw Data'!$B$6:$BE$43,'RevPAR Raw Data'!AL$1,FALSE)</f>
        <v>109.214626225234</v>
      </c>
      <c r="AZ16" s="50">
        <f>VLOOKUP($A16,'RevPAR Raw Data'!$B$6:$BE$43,'RevPAR Raw Data'!AN$1,FALSE)</f>
        <v>79.139110010427501</v>
      </c>
      <c r="BA16" s="50">
        <f>VLOOKUP($A16,'RevPAR Raw Data'!$B$6:$BE$43,'RevPAR Raw Data'!AO$1,FALSE)</f>
        <v>74.407995046923801</v>
      </c>
      <c r="BB16" s="51">
        <f>VLOOKUP($A16,'RevPAR Raw Data'!$B$6:$BE$43,'RevPAR Raw Data'!AP$1,FALSE)</f>
        <v>76.773552528675694</v>
      </c>
      <c r="BC16" s="52">
        <f>VLOOKUP($A16,'RevPAR Raw Data'!$B$6:$BE$43,'RevPAR Raw Data'!AR$1,FALSE)</f>
        <v>99.9457480262177</v>
      </c>
      <c r="BE16" s="129">
        <f>(VLOOKUP($A16,'RevPAR Raw Data'!$B$6:$BE$43,'RevPAR Raw Data'!AT$1,FALSE))/100</f>
        <v>0.12253420264718599</v>
      </c>
      <c r="BF16" s="119">
        <f>(VLOOKUP($A16,'RevPAR Raw Data'!$B$6:$BE$43,'RevPAR Raw Data'!AU$1,FALSE))/100</f>
        <v>0.20616350541894701</v>
      </c>
      <c r="BG16" s="119">
        <f>(VLOOKUP($A16,'RevPAR Raw Data'!$B$6:$BE$43,'RevPAR Raw Data'!AV$1,FALSE))/100</f>
        <v>0.217731314666718</v>
      </c>
      <c r="BH16" s="119">
        <f>(VLOOKUP($A16,'RevPAR Raw Data'!$B$6:$BE$43,'RevPAR Raw Data'!AW$1,FALSE))/100</f>
        <v>0.29146525462636302</v>
      </c>
      <c r="BI16" s="119">
        <f>(VLOOKUP($A16,'RevPAR Raw Data'!$B$6:$BE$43,'RevPAR Raw Data'!AX$1,FALSE))/100</f>
        <v>0.34864262239268101</v>
      </c>
      <c r="BJ16" s="130">
        <f>(VLOOKUP($A16,'RevPAR Raw Data'!$B$6:$BE$43,'RevPAR Raw Data'!AY$1,FALSE))/100</f>
        <v>0.24138913631206801</v>
      </c>
      <c r="BK16" s="119">
        <f>(VLOOKUP($A16,'RevPAR Raw Data'!$B$6:$BE$43,'RevPAR Raw Data'!BA$1,FALSE))/100</f>
        <v>0.37345930694377599</v>
      </c>
      <c r="BL16" s="119">
        <f>(VLOOKUP($A16,'RevPAR Raw Data'!$B$6:$BE$43,'RevPAR Raw Data'!BB$1,FALSE))/100</f>
        <v>0.34920788729728203</v>
      </c>
      <c r="BM16" s="130">
        <f>(VLOOKUP($A16,'RevPAR Raw Data'!$B$6:$BE$43,'RevPAR Raw Data'!BC$1,FALSE))/100</f>
        <v>0.36159928264024205</v>
      </c>
      <c r="BN16" s="131">
        <f>(VLOOKUP($A16,'RevPAR Raw Data'!$B$6:$BE$43,'RevPAR Raw Data'!BE$1,FALSE))/100</f>
        <v>0.26591795549239899</v>
      </c>
    </row>
    <row r="17" spans="1:66" x14ac:dyDescent="0.45">
      <c r="A17" s="59" t="s">
        <v>89</v>
      </c>
      <c r="B17" s="129">
        <f>(VLOOKUP($A17,'Occupancy Raw Data'!$B$8:$BE$45,'Occupancy Raw Data'!AG$3,FALSE))/100</f>
        <v>0.416850411976325</v>
      </c>
      <c r="C17" s="119">
        <f>(VLOOKUP($A17,'Occupancy Raw Data'!$B$8:$BE$45,'Occupancy Raw Data'!AH$3,FALSE))/100</f>
        <v>0.55204827666241096</v>
      </c>
      <c r="D17" s="119">
        <f>(VLOOKUP($A17,'Occupancy Raw Data'!$B$8:$BE$45,'Occupancy Raw Data'!AI$3,FALSE))/100</f>
        <v>0.62573981664152201</v>
      </c>
      <c r="E17" s="119">
        <f>(VLOOKUP($A17,'Occupancy Raw Data'!$B$8:$BE$45,'Occupancy Raw Data'!AJ$3,FALSE))/100</f>
        <v>0.62428919577579201</v>
      </c>
      <c r="F17" s="119">
        <f>(VLOOKUP($A17,'Occupancy Raw Data'!$B$8:$BE$45,'Occupancy Raw Data'!AK$3,FALSE))/100</f>
        <v>0.56391435534408696</v>
      </c>
      <c r="G17" s="130">
        <f>(VLOOKUP($A17,'Occupancy Raw Data'!$B$8:$BE$45,'Occupancy Raw Data'!AL$3,FALSE))/100</f>
        <v>0.55656841128002699</v>
      </c>
      <c r="H17" s="119">
        <f>(VLOOKUP($A17,'Occupancy Raw Data'!$B$8:$BE$45,'Occupancy Raw Data'!AN$3,FALSE))/100</f>
        <v>0.58561564349541595</v>
      </c>
      <c r="I17" s="119">
        <f>(VLOOKUP($A17,'Occupancy Raw Data'!$B$8:$BE$45,'Occupancy Raw Data'!AO$3,FALSE))/100</f>
        <v>0.61045027271672192</v>
      </c>
      <c r="J17" s="130">
        <f>(VLOOKUP($A17,'Occupancy Raw Data'!$B$8:$BE$45,'Occupancy Raw Data'!AP$3,FALSE))/100</f>
        <v>0.59803295810606893</v>
      </c>
      <c r="K17" s="131">
        <f>(VLOOKUP($A17,'Occupancy Raw Data'!$B$8:$BE$45,'Occupancy Raw Data'!AR$3,FALSE))/100</f>
        <v>0.56841542465889605</v>
      </c>
      <c r="M17" s="118">
        <f>(VLOOKUP($A17,'Occupancy Raw Data'!$B$8:$BE$45,'Occupancy Raw Data'!AT$3,FALSE))/100</f>
        <v>-3.3788137129702901E-3</v>
      </c>
      <c r="N17" s="115">
        <f>(VLOOKUP($A17,'Occupancy Raw Data'!$B$8:$BE$45,'Occupancy Raw Data'!AU$3,FALSE))/100</f>
        <v>9.8419472427838203E-2</v>
      </c>
      <c r="O17" s="115">
        <f>(VLOOKUP($A17,'Occupancy Raw Data'!$B$8:$BE$45,'Occupancy Raw Data'!AV$3,FALSE))/100</f>
        <v>0.13078388525207399</v>
      </c>
      <c r="P17" s="115">
        <f>(VLOOKUP($A17,'Occupancy Raw Data'!$B$8:$BE$45,'Occupancy Raw Data'!AW$3,FALSE))/100</f>
        <v>0.14103486188601999</v>
      </c>
      <c r="Q17" s="115">
        <f>(VLOOKUP($A17,'Occupancy Raw Data'!$B$8:$BE$45,'Occupancy Raw Data'!AX$3,FALSE))/100</f>
        <v>0.15926761762373101</v>
      </c>
      <c r="R17" s="116">
        <f>(VLOOKUP($A17,'Occupancy Raw Data'!$B$8:$BE$45,'Occupancy Raw Data'!AY$3,FALSE))/100</f>
        <v>0.109682757762374</v>
      </c>
      <c r="S17" s="115">
        <f>(VLOOKUP($A17,'Occupancy Raw Data'!$B$8:$BE$45,'Occupancy Raw Data'!BA$3,FALSE))/100</f>
        <v>0.17259318383617001</v>
      </c>
      <c r="T17" s="115">
        <f>(VLOOKUP($A17,'Occupancy Raw Data'!$B$8:$BE$45,'Occupancy Raw Data'!BB$3,FALSE))/100</f>
        <v>0.14216914175932599</v>
      </c>
      <c r="U17" s="116">
        <f>(VLOOKUP($A17,'Occupancy Raw Data'!$B$8:$BE$45,'Occupancy Raw Data'!BC$3,FALSE))/100</f>
        <v>0.15686550830864798</v>
      </c>
      <c r="V17" s="117">
        <f>(VLOOKUP($A17,'Occupancy Raw Data'!$B$8:$BE$45,'Occupancy Raw Data'!BE$3,FALSE))/100</f>
        <v>0.12345636873758399</v>
      </c>
      <c r="X17" s="49">
        <f>VLOOKUP($A17,'ADR Raw Data'!$B$6:$BE$43,'ADR Raw Data'!AG$1,FALSE)</f>
        <v>121.12406806792799</v>
      </c>
      <c r="Y17" s="50">
        <f>VLOOKUP($A17,'ADR Raw Data'!$B$6:$BE$43,'ADR Raw Data'!AH$1,FALSE)</f>
        <v>141.466592390161</v>
      </c>
      <c r="Z17" s="50">
        <f>VLOOKUP($A17,'ADR Raw Data'!$B$6:$BE$43,'ADR Raw Data'!AI$1,FALSE)</f>
        <v>150.94842869065201</v>
      </c>
      <c r="AA17" s="50">
        <f>VLOOKUP($A17,'ADR Raw Data'!$B$6:$BE$43,'ADR Raw Data'!AJ$1,FALSE)</f>
        <v>150.59295566502399</v>
      </c>
      <c r="AB17" s="50">
        <f>VLOOKUP($A17,'ADR Raw Data'!$B$6:$BE$43,'ADR Raw Data'!AK$1,FALSE)</f>
        <v>136.152502443792</v>
      </c>
      <c r="AC17" s="51">
        <f>VLOOKUP($A17,'ADR Raw Data'!$B$6:$BE$43,'ADR Raw Data'!AL$1,FALSE)</f>
        <v>141.52199303578999</v>
      </c>
      <c r="AD17" s="50">
        <f>VLOOKUP($A17,'ADR Raw Data'!$B$6:$BE$43,'ADR Raw Data'!AN$1,FALSE)</f>
        <v>131.32376814466099</v>
      </c>
      <c r="AE17" s="50">
        <f>VLOOKUP($A17,'ADR Raw Data'!$B$6:$BE$43,'ADR Raw Data'!AO$1,FALSE)</f>
        <v>129.29794258827999</v>
      </c>
      <c r="AF17" s="51">
        <f>VLOOKUP($A17,'ADR Raw Data'!$B$6:$BE$43,'ADR Raw Data'!AP$1,FALSE)</f>
        <v>130.28982365497501</v>
      </c>
      <c r="AG17" s="52">
        <f>VLOOKUP($A17,'ADR Raw Data'!$B$6:$BE$43,'ADR Raw Data'!AR$1,FALSE)</f>
        <v>138.145585475226</v>
      </c>
      <c r="AI17" s="118">
        <f>(VLOOKUP($A17,'ADR Raw Data'!$B$6:$BE$43,'ADR Raw Data'!AT$1,FALSE))/100</f>
        <v>1.0741769030948801E-2</v>
      </c>
      <c r="AJ17" s="115">
        <f>(VLOOKUP($A17,'ADR Raw Data'!$B$6:$BE$43,'ADR Raw Data'!AU$1,FALSE))/100</f>
        <v>8.96038220497722E-2</v>
      </c>
      <c r="AK17" s="115">
        <f>(VLOOKUP($A17,'ADR Raw Data'!$B$6:$BE$43,'ADR Raw Data'!AV$1,FALSE))/100</f>
        <v>0.11549641868443601</v>
      </c>
      <c r="AL17" s="115">
        <f>(VLOOKUP($A17,'ADR Raw Data'!$B$6:$BE$43,'ADR Raw Data'!AW$1,FALSE))/100</f>
        <v>0.13361619400079799</v>
      </c>
      <c r="AM17" s="115">
        <f>(VLOOKUP($A17,'ADR Raw Data'!$B$6:$BE$43,'ADR Raw Data'!AX$1,FALSE))/100</f>
        <v>8.9714889178281507E-2</v>
      </c>
      <c r="AN17" s="116">
        <f>(VLOOKUP($A17,'ADR Raw Data'!$B$6:$BE$43,'ADR Raw Data'!AY$1,FALSE))/100</f>
        <v>9.6350281898942305E-2</v>
      </c>
      <c r="AO17" s="115">
        <f>(VLOOKUP($A17,'ADR Raw Data'!$B$6:$BE$43,'ADR Raw Data'!BA$1,FALSE))/100</f>
        <v>0.11376243993286099</v>
      </c>
      <c r="AP17" s="115">
        <f>(VLOOKUP($A17,'ADR Raw Data'!$B$6:$BE$43,'ADR Raw Data'!BB$1,FALSE))/100</f>
        <v>7.88579880696752E-2</v>
      </c>
      <c r="AQ17" s="116">
        <f>(VLOOKUP($A17,'ADR Raw Data'!$B$6:$BE$43,'ADR Raw Data'!BC$1,FALSE))/100</f>
        <v>9.5688520689549694E-2</v>
      </c>
      <c r="AR17" s="117">
        <f>(VLOOKUP($A17,'ADR Raw Data'!$B$6:$BE$43,'ADR Raw Data'!BE$1,FALSE))/100</f>
        <v>9.5394971584228397E-2</v>
      </c>
      <c r="AT17" s="49">
        <f>VLOOKUP($A17,'RevPAR Raw Data'!$B$6:$BE$43,'RevPAR Raw Data'!AG$1,FALSE)</f>
        <v>50.4906176743646</v>
      </c>
      <c r="AU17" s="50">
        <f>VLOOKUP($A17,'RevPAR Raw Data'!$B$6:$BE$43,'RevPAR Raw Data'!AH$1,FALSE)</f>
        <v>78.096388534292601</v>
      </c>
      <c r="AV17" s="50">
        <f>VLOOKUP($A17,'RevPAR Raw Data'!$B$6:$BE$43,'RevPAR Raw Data'!AI$1,FALSE)</f>
        <v>94.454442091215</v>
      </c>
      <c r="AW17" s="50">
        <f>VLOOKUP($A17,'RevPAR Raw Data'!$B$6:$BE$43,'RevPAR Raw Data'!AJ$1,FALSE)</f>
        <v>94.013555181617704</v>
      </c>
      <c r="AX17" s="50">
        <f>VLOOKUP($A17,'RevPAR Raw Data'!$B$6:$BE$43,'RevPAR Raw Data'!AK$1,FALSE)</f>
        <v>76.778350644075601</v>
      </c>
      <c r="AY17" s="51">
        <f>VLOOKUP($A17,'RevPAR Raw Data'!$B$6:$BE$43,'RevPAR Raw Data'!AL$1,FALSE)</f>
        <v>78.766670825113096</v>
      </c>
      <c r="AZ17" s="50">
        <f>VLOOKUP($A17,'RevPAR Raw Data'!$B$6:$BE$43,'RevPAR Raw Data'!AN$1,FALSE)</f>
        <v>76.905252988278903</v>
      </c>
      <c r="BA17" s="50">
        <f>VLOOKUP($A17,'RevPAR Raw Data'!$B$6:$BE$43,'RevPAR Raw Data'!AO$1,FALSE)</f>
        <v>78.929964314726703</v>
      </c>
      <c r="BB17" s="51">
        <f>VLOOKUP($A17,'RevPAR Raw Data'!$B$6:$BE$43,'RevPAR Raw Data'!AP$1,FALSE)</f>
        <v>77.917608651502803</v>
      </c>
      <c r="BC17" s="52">
        <f>VLOOKUP($A17,'RevPAR Raw Data'!$B$6:$BE$43,'RevPAR Raw Data'!AR$1,FALSE)</f>
        <v>78.524081632652994</v>
      </c>
      <c r="BE17" s="129">
        <f>(VLOOKUP($A17,'RevPAR Raw Data'!$B$6:$BE$43,'RevPAR Raw Data'!AT$1,FALSE))/100</f>
        <v>7.3266608814752596E-3</v>
      </c>
      <c r="BF17" s="119">
        <f>(VLOOKUP($A17,'RevPAR Raw Data'!$B$6:$BE$43,'RevPAR Raw Data'!AU$1,FALSE))/100</f>
        <v>0.19684205537126701</v>
      </c>
      <c r="BG17" s="119">
        <f>(VLOOKUP($A17,'RevPAR Raw Data'!$B$6:$BE$43,'RevPAR Raw Data'!AV$1,FALSE))/100</f>
        <v>0.261385374304762</v>
      </c>
      <c r="BH17" s="119">
        <f>(VLOOKUP($A17,'RevPAR Raw Data'!$B$6:$BE$43,'RevPAR Raw Data'!AW$1,FALSE))/100</f>
        <v>0.29349559735345698</v>
      </c>
      <c r="BI17" s="119">
        <f>(VLOOKUP($A17,'RevPAR Raw Data'!$B$6:$BE$43,'RevPAR Raw Data'!AX$1,FALSE))/100</f>
        <v>0.263271183466814</v>
      </c>
      <c r="BJ17" s="130">
        <f>(VLOOKUP($A17,'RevPAR Raw Data'!$B$6:$BE$43,'RevPAR Raw Data'!AY$1,FALSE))/100</f>
        <v>0.21660100429117499</v>
      </c>
      <c r="BK17" s="119">
        <f>(VLOOKUP($A17,'RevPAR Raw Data'!$B$6:$BE$43,'RevPAR Raw Data'!BA$1,FALSE))/100</f>
        <v>0.30599024547801501</v>
      </c>
      <c r="BL17" s="119">
        <f>(VLOOKUP($A17,'RevPAR Raw Data'!$B$6:$BE$43,'RevPAR Raw Data'!BB$1,FALSE))/100</f>
        <v>0.23223830231373502</v>
      </c>
      <c r="BM17" s="130">
        <f>(VLOOKUP($A17,'RevPAR Raw Data'!$B$6:$BE$43,'RevPAR Raw Data'!BC$1,FALSE))/100</f>
        <v>0.26756425743546702</v>
      </c>
      <c r="BN17" s="131">
        <f>(VLOOKUP($A17,'RevPAR Raw Data'!$B$6:$BE$43,'RevPAR Raw Data'!BE$1,FALSE))/100</f>
        <v>0.230628457109426</v>
      </c>
    </row>
    <row r="18" spans="1:66" x14ac:dyDescent="0.45">
      <c r="A18" s="59" t="s">
        <v>26</v>
      </c>
      <c r="B18" s="129">
        <f>(VLOOKUP($A18,'Occupancy Raw Data'!$B$8:$BE$45,'Occupancy Raw Data'!AG$3,FALSE))/100</f>
        <v>0.43389616356535698</v>
      </c>
      <c r="C18" s="119">
        <f>(VLOOKUP($A18,'Occupancy Raw Data'!$B$8:$BE$45,'Occupancy Raw Data'!AH$3,FALSE))/100</f>
        <v>0.607684355616815</v>
      </c>
      <c r="D18" s="119">
        <f>(VLOOKUP($A18,'Occupancy Raw Data'!$B$8:$BE$45,'Occupancy Raw Data'!AI$3,FALSE))/100</f>
        <v>0.69871353089823107</v>
      </c>
      <c r="E18" s="119">
        <f>(VLOOKUP($A18,'Occupancy Raw Data'!$B$8:$BE$45,'Occupancy Raw Data'!AJ$3,FALSE))/100</f>
        <v>0.69052951987135303</v>
      </c>
      <c r="F18" s="119">
        <f>(VLOOKUP($A18,'Occupancy Raw Data'!$B$8:$BE$45,'Occupancy Raw Data'!AK$3,FALSE))/100</f>
        <v>0.59660004594532501</v>
      </c>
      <c r="G18" s="130">
        <f>(VLOOKUP($A18,'Occupancy Raw Data'!$B$8:$BE$45,'Occupancy Raw Data'!AL$3,FALSE))/100</f>
        <v>0.60548472317941604</v>
      </c>
      <c r="H18" s="119">
        <f>(VLOOKUP($A18,'Occupancy Raw Data'!$B$8:$BE$45,'Occupancy Raw Data'!AN$3,FALSE))/100</f>
        <v>0.57178957041121004</v>
      </c>
      <c r="I18" s="119">
        <f>(VLOOKUP($A18,'Occupancy Raw Data'!$B$8:$BE$45,'Occupancy Raw Data'!AO$3,FALSE))/100</f>
        <v>0.59415920055134297</v>
      </c>
      <c r="J18" s="130">
        <f>(VLOOKUP($A18,'Occupancy Raw Data'!$B$8:$BE$45,'Occupancy Raw Data'!AP$3,FALSE))/100</f>
        <v>0.582974385481277</v>
      </c>
      <c r="K18" s="131">
        <f>(VLOOKUP($A18,'Occupancy Raw Data'!$B$8:$BE$45,'Occupancy Raw Data'!AR$3,FALSE))/100</f>
        <v>0.599053198122805</v>
      </c>
      <c r="M18" s="118">
        <f>(VLOOKUP($A18,'Occupancy Raw Data'!$B$8:$BE$45,'Occupancy Raw Data'!AT$3,FALSE))/100</f>
        <v>2.00655427565304E-2</v>
      </c>
      <c r="N18" s="115">
        <f>(VLOOKUP($A18,'Occupancy Raw Data'!$B$8:$BE$45,'Occupancy Raw Data'!AU$3,FALSE))/100</f>
        <v>9.9567887495644603E-2</v>
      </c>
      <c r="O18" s="115">
        <f>(VLOOKUP($A18,'Occupancy Raw Data'!$B$8:$BE$45,'Occupancy Raw Data'!AV$3,FALSE))/100</f>
        <v>0.118691321264244</v>
      </c>
      <c r="P18" s="115">
        <f>(VLOOKUP($A18,'Occupancy Raw Data'!$B$8:$BE$45,'Occupancy Raw Data'!AW$3,FALSE))/100</f>
        <v>0.11690020453869501</v>
      </c>
      <c r="Q18" s="115">
        <f>(VLOOKUP($A18,'Occupancy Raw Data'!$B$8:$BE$45,'Occupancy Raw Data'!AX$3,FALSE))/100</f>
        <v>0.11176087795387801</v>
      </c>
      <c r="R18" s="116">
        <f>(VLOOKUP($A18,'Occupancy Raw Data'!$B$8:$BE$45,'Occupancy Raw Data'!AY$3,FALSE))/100</f>
        <v>9.7894552735659404E-2</v>
      </c>
      <c r="S18" s="115">
        <f>(VLOOKUP($A18,'Occupancy Raw Data'!$B$8:$BE$45,'Occupancy Raw Data'!BA$3,FALSE))/100</f>
        <v>0.10675136574058501</v>
      </c>
      <c r="T18" s="115">
        <f>(VLOOKUP($A18,'Occupancy Raw Data'!$B$8:$BE$45,'Occupancy Raw Data'!BB$3,FALSE))/100</f>
        <v>0.12661800433166401</v>
      </c>
      <c r="U18" s="116">
        <f>(VLOOKUP($A18,'Occupancy Raw Data'!$B$8:$BE$45,'Occupancy Raw Data'!BC$3,FALSE))/100</f>
        <v>0.11678692039408001</v>
      </c>
      <c r="V18" s="117">
        <f>(VLOOKUP($A18,'Occupancy Raw Data'!$B$8:$BE$45,'Occupancy Raw Data'!BE$3,FALSE))/100</f>
        <v>0.10308303471734699</v>
      </c>
      <c r="X18" s="49">
        <f>VLOOKUP($A18,'ADR Raw Data'!$B$6:$BE$43,'ADR Raw Data'!AG$1,FALSE)</f>
        <v>130.98363600264699</v>
      </c>
      <c r="Y18" s="50">
        <f>VLOOKUP($A18,'ADR Raw Data'!$B$6:$BE$43,'ADR Raw Data'!AH$1,FALSE)</f>
        <v>161.208912201115</v>
      </c>
      <c r="Z18" s="50">
        <f>VLOOKUP($A18,'ADR Raw Data'!$B$6:$BE$43,'ADR Raw Data'!AI$1,FALSE)</f>
        <v>179.43367663981499</v>
      </c>
      <c r="AA18" s="50">
        <f>VLOOKUP($A18,'ADR Raw Data'!$B$6:$BE$43,'ADR Raw Data'!AJ$1,FALSE)</f>
        <v>176.802352892252</v>
      </c>
      <c r="AB18" s="50">
        <f>VLOOKUP($A18,'ADR Raw Data'!$B$6:$BE$43,'ADR Raw Data'!AK$1,FALSE)</f>
        <v>142.16898344243299</v>
      </c>
      <c r="AC18" s="51">
        <f>VLOOKUP($A18,'ADR Raw Data'!$B$6:$BE$43,'ADR Raw Data'!AL$1,FALSE)</f>
        <v>160.88777011581399</v>
      </c>
      <c r="AD18" s="50">
        <f>VLOOKUP($A18,'ADR Raw Data'!$B$6:$BE$43,'ADR Raw Data'!AN$1,FALSE)</f>
        <v>124.63474487745999</v>
      </c>
      <c r="AE18" s="50">
        <f>VLOOKUP($A18,'ADR Raw Data'!$B$6:$BE$43,'ADR Raw Data'!AO$1,FALSE)</f>
        <v>125.38050650040999</v>
      </c>
      <c r="AF18" s="51">
        <f>VLOOKUP($A18,'ADR Raw Data'!$B$6:$BE$43,'ADR Raw Data'!AP$1,FALSE)</f>
        <v>125.01477969608101</v>
      </c>
      <c r="AG18" s="52">
        <f>VLOOKUP($A18,'ADR Raw Data'!$B$6:$BE$43,'ADR Raw Data'!AR$1,FALSE)</f>
        <v>150.91344271724901</v>
      </c>
      <c r="AI18" s="118">
        <f>(VLOOKUP($A18,'ADR Raw Data'!$B$6:$BE$43,'ADR Raw Data'!AT$1,FALSE))/100</f>
        <v>1.9940213242376E-2</v>
      </c>
      <c r="AJ18" s="115">
        <f>(VLOOKUP($A18,'ADR Raw Data'!$B$6:$BE$43,'ADR Raw Data'!AU$1,FALSE))/100</f>
        <v>7.5541408398072399E-2</v>
      </c>
      <c r="AK18" s="115">
        <f>(VLOOKUP($A18,'ADR Raw Data'!$B$6:$BE$43,'ADR Raw Data'!AV$1,FALSE))/100</f>
        <v>0.106177949339137</v>
      </c>
      <c r="AL18" s="115">
        <f>(VLOOKUP($A18,'ADR Raw Data'!$B$6:$BE$43,'ADR Raw Data'!AW$1,FALSE))/100</f>
        <v>0.120564448181016</v>
      </c>
      <c r="AM18" s="115">
        <f>(VLOOKUP($A18,'ADR Raw Data'!$B$6:$BE$43,'ADR Raw Data'!AX$1,FALSE))/100</f>
        <v>2.9680931483873699E-2</v>
      </c>
      <c r="AN18" s="116">
        <f>(VLOOKUP($A18,'ADR Raw Data'!$B$6:$BE$43,'ADR Raw Data'!AY$1,FALSE))/100</f>
        <v>8.0963921772023897E-2</v>
      </c>
      <c r="AO18" s="115">
        <f>(VLOOKUP($A18,'ADR Raw Data'!$B$6:$BE$43,'ADR Raw Data'!BA$1,FALSE))/100</f>
        <v>2.3664777971651996E-2</v>
      </c>
      <c r="AP18" s="115">
        <f>(VLOOKUP($A18,'ADR Raw Data'!$B$6:$BE$43,'ADR Raw Data'!BB$1,FALSE))/100</f>
        <v>3.5592863902841797E-2</v>
      </c>
      <c r="AQ18" s="116">
        <f>(VLOOKUP($A18,'ADR Raw Data'!$B$6:$BE$43,'ADR Raw Data'!BC$1,FALSE))/100</f>
        <v>2.9700763323276699E-2</v>
      </c>
      <c r="AR18" s="117">
        <f>(VLOOKUP($A18,'ADR Raw Data'!$B$6:$BE$43,'ADR Raw Data'!BE$1,FALSE))/100</f>
        <v>6.8001429200826594E-2</v>
      </c>
      <c r="AT18" s="49">
        <f>VLOOKUP($A18,'RevPAR Raw Data'!$B$6:$BE$43,'RevPAR Raw Data'!AG$1,FALSE)</f>
        <v>56.8332971513898</v>
      </c>
      <c r="AU18" s="50">
        <f>VLOOKUP($A18,'RevPAR Raw Data'!$B$6:$BE$43,'RevPAR Raw Data'!AH$1,FALSE)</f>
        <v>97.964133930622495</v>
      </c>
      <c r="AV18" s="50">
        <f>VLOOKUP($A18,'RevPAR Raw Data'!$B$6:$BE$43,'RevPAR Raw Data'!AI$1,FALSE)</f>
        <v>125.372737767057</v>
      </c>
      <c r="AW18" s="50">
        <f>VLOOKUP($A18,'RevPAR Raw Data'!$B$6:$BE$43,'RevPAR Raw Data'!AJ$1,FALSE)</f>
        <v>122.087243854812</v>
      </c>
      <c r="AX18" s="50">
        <f>VLOOKUP($A18,'RevPAR Raw Data'!$B$6:$BE$43,'RevPAR Raw Data'!AK$1,FALSE)</f>
        <v>84.818022053755996</v>
      </c>
      <c r="AY18" s="51">
        <f>VLOOKUP($A18,'RevPAR Raw Data'!$B$6:$BE$43,'RevPAR Raw Data'!AL$1,FALSE)</f>
        <v>97.415086951527599</v>
      </c>
      <c r="AZ18" s="50">
        <f>VLOOKUP($A18,'RevPAR Raw Data'!$B$6:$BE$43,'RevPAR Raw Data'!AN$1,FALSE)</f>
        <v>71.264847231794107</v>
      </c>
      <c r="BA18" s="50">
        <f>VLOOKUP($A18,'RevPAR Raw Data'!$B$6:$BE$43,'RevPAR Raw Data'!AO$1,FALSE)</f>
        <v>74.495981507006604</v>
      </c>
      <c r="BB18" s="51">
        <f>VLOOKUP($A18,'RevPAR Raw Data'!$B$6:$BE$43,'RevPAR Raw Data'!AP$1,FALSE)</f>
        <v>72.880414369400398</v>
      </c>
      <c r="BC18" s="52">
        <f>VLOOKUP($A18,'RevPAR Raw Data'!$B$6:$BE$43,'RevPAR Raw Data'!AR$1,FALSE)</f>
        <v>90.405180499491294</v>
      </c>
      <c r="BE18" s="129">
        <f>(VLOOKUP($A18,'RevPAR Raw Data'!$B$6:$BE$43,'RevPAR Raw Data'!AT$1,FALSE))/100</f>
        <v>4.0405867200295598E-2</v>
      </c>
      <c r="BF18" s="119">
        <f>(VLOOKUP($A18,'RevPAR Raw Data'!$B$6:$BE$43,'RevPAR Raw Data'!AU$1,FALSE))/100</f>
        <v>0.18263079434635798</v>
      </c>
      <c r="BG18" s="119">
        <f>(VLOOKUP($A18,'RevPAR Raw Data'!$B$6:$BE$43,'RevPAR Raw Data'!AV$1,FALSE))/100</f>
        <v>0.23747167169957201</v>
      </c>
      <c r="BH18" s="119">
        <f>(VLOOKUP($A18,'RevPAR Raw Data'!$B$6:$BE$43,'RevPAR Raw Data'!AW$1,FALSE))/100</f>
        <v>0.25155866137216804</v>
      </c>
      <c r="BI18" s="119">
        <f>(VLOOKUP($A18,'RevPAR Raw Data'!$B$6:$BE$43,'RevPAR Raw Data'!AX$1,FALSE))/100</f>
        <v>0.144758976398878</v>
      </c>
      <c r="BJ18" s="130">
        <f>(VLOOKUP($A18,'RevPAR Raw Data'!$B$6:$BE$43,'RevPAR Raw Data'!AY$1,FALSE))/100</f>
        <v>0.18678440141728</v>
      </c>
      <c r="BK18" s="119">
        <f>(VLOOKUP($A18,'RevPAR Raw Data'!$B$6:$BE$43,'RevPAR Raw Data'!BA$1,FALSE))/100</f>
        <v>0.132942391080659</v>
      </c>
      <c r="BL18" s="119">
        <f>(VLOOKUP($A18,'RevPAR Raw Data'!$B$6:$BE$43,'RevPAR Raw Data'!BB$1,FALSE))/100</f>
        <v>0.16671756563033199</v>
      </c>
      <c r="BM18" s="130">
        <f>(VLOOKUP($A18,'RevPAR Raw Data'!$B$6:$BE$43,'RevPAR Raw Data'!BC$1,FALSE))/100</f>
        <v>0.149956344399235</v>
      </c>
      <c r="BN18" s="131">
        <f>(VLOOKUP($A18,'RevPAR Raw Data'!$B$6:$BE$43,'RevPAR Raw Data'!BE$1,FALSE))/100</f>
        <v>0.17809425760531097</v>
      </c>
    </row>
    <row r="19" spans="1:66" x14ac:dyDescent="0.45">
      <c r="A19" s="59" t="s">
        <v>24</v>
      </c>
      <c r="B19" s="129">
        <f>(VLOOKUP($A19,'Occupancy Raw Data'!$B$8:$BE$45,'Occupancy Raw Data'!AG$3,FALSE))/100</f>
        <v>0.39637662988966904</v>
      </c>
      <c r="C19" s="119">
        <f>(VLOOKUP($A19,'Occupancy Raw Data'!$B$8:$BE$45,'Occupancy Raw Data'!AH$3,FALSE))/100</f>
        <v>0.51118981945837494</v>
      </c>
      <c r="D19" s="119">
        <f>(VLOOKUP($A19,'Occupancy Raw Data'!$B$8:$BE$45,'Occupancy Raw Data'!AI$3,FALSE))/100</f>
        <v>0.56416123370110294</v>
      </c>
      <c r="E19" s="119">
        <f>(VLOOKUP($A19,'Occupancy Raw Data'!$B$8:$BE$45,'Occupancy Raw Data'!AJ$3,FALSE))/100</f>
        <v>0.55663866599799294</v>
      </c>
      <c r="F19" s="119">
        <f>(VLOOKUP($A19,'Occupancy Raw Data'!$B$8:$BE$45,'Occupancy Raw Data'!AK$3,FALSE))/100</f>
        <v>0.51034353059177495</v>
      </c>
      <c r="G19" s="130">
        <f>(VLOOKUP($A19,'Occupancy Raw Data'!$B$8:$BE$45,'Occupancy Raw Data'!AL$3,FALSE))/100</f>
        <v>0.50774197592778303</v>
      </c>
      <c r="H19" s="119">
        <f>(VLOOKUP($A19,'Occupancy Raw Data'!$B$8:$BE$45,'Occupancy Raw Data'!AN$3,FALSE))/100</f>
        <v>0.50749122367101296</v>
      </c>
      <c r="I19" s="119">
        <f>(VLOOKUP($A19,'Occupancy Raw Data'!$B$8:$BE$45,'Occupancy Raw Data'!AO$3,FALSE))/100</f>
        <v>0.53350677031093197</v>
      </c>
      <c r="J19" s="130">
        <f>(VLOOKUP($A19,'Occupancy Raw Data'!$B$8:$BE$45,'Occupancy Raw Data'!AP$3,FALSE))/100</f>
        <v>0.52049899699097202</v>
      </c>
      <c r="K19" s="131">
        <f>(VLOOKUP($A19,'Occupancy Raw Data'!$B$8:$BE$45,'Occupancy Raw Data'!AR$3,FALSE))/100</f>
        <v>0.51138683908869398</v>
      </c>
      <c r="M19" s="118">
        <f>(VLOOKUP($A19,'Occupancy Raw Data'!$B$8:$BE$45,'Occupancy Raw Data'!AT$3,FALSE))/100</f>
        <v>-2.6369609856913799E-3</v>
      </c>
      <c r="N19" s="115">
        <f>(VLOOKUP($A19,'Occupancy Raw Data'!$B$8:$BE$45,'Occupancy Raw Data'!AU$3,FALSE))/100</f>
        <v>5.0015086223770301E-2</v>
      </c>
      <c r="O19" s="115">
        <f>(VLOOKUP($A19,'Occupancy Raw Data'!$B$8:$BE$45,'Occupancy Raw Data'!AV$3,FALSE))/100</f>
        <v>8.5043411721119191E-2</v>
      </c>
      <c r="P19" s="115">
        <f>(VLOOKUP($A19,'Occupancy Raw Data'!$B$8:$BE$45,'Occupancy Raw Data'!AW$3,FALSE))/100</f>
        <v>6.4786730271921208E-2</v>
      </c>
      <c r="Q19" s="115">
        <f>(VLOOKUP($A19,'Occupancy Raw Data'!$B$8:$BE$45,'Occupancy Raw Data'!AX$3,FALSE))/100</f>
        <v>8.2206993942199505E-2</v>
      </c>
      <c r="R19" s="116">
        <f>(VLOOKUP($A19,'Occupancy Raw Data'!$B$8:$BE$45,'Occupancy Raw Data'!AY$3,FALSE))/100</f>
        <v>5.8432926118935496E-2</v>
      </c>
      <c r="S19" s="115">
        <f>(VLOOKUP($A19,'Occupancy Raw Data'!$B$8:$BE$45,'Occupancy Raw Data'!BA$3,FALSE))/100</f>
        <v>0.116845490854648</v>
      </c>
      <c r="T19" s="115">
        <f>(VLOOKUP($A19,'Occupancy Raw Data'!$B$8:$BE$45,'Occupancy Raw Data'!BB$3,FALSE))/100</f>
        <v>0.130196644491024</v>
      </c>
      <c r="U19" s="116">
        <f>(VLOOKUP($A19,'Occupancy Raw Data'!$B$8:$BE$45,'Occupancy Raw Data'!BC$3,FALSE))/100</f>
        <v>0.123648251691136</v>
      </c>
      <c r="V19" s="117">
        <f>(VLOOKUP($A19,'Occupancy Raw Data'!$B$8:$BE$45,'Occupancy Raw Data'!BE$3,FALSE))/100</f>
        <v>7.6603871765672904E-2</v>
      </c>
      <c r="X19" s="49">
        <f>VLOOKUP($A19,'ADR Raw Data'!$B$6:$BE$43,'ADR Raw Data'!AG$1,FALSE)</f>
        <v>120.23535663450799</v>
      </c>
      <c r="Y19" s="50">
        <f>VLOOKUP($A19,'ADR Raw Data'!$B$6:$BE$43,'ADR Raw Data'!AH$1,FALSE)</f>
        <v>129.13343491323801</v>
      </c>
      <c r="Z19" s="50">
        <f>VLOOKUP($A19,'ADR Raw Data'!$B$6:$BE$43,'ADR Raw Data'!AI$1,FALSE)</f>
        <v>134.74975387521499</v>
      </c>
      <c r="AA19" s="50">
        <f>VLOOKUP($A19,'ADR Raw Data'!$B$6:$BE$43,'ADR Raw Data'!AJ$1,FALSE)</f>
        <v>134.00742665690601</v>
      </c>
      <c r="AB19" s="50">
        <f>VLOOKUP($A19,'ADR Raw Data'!$B$6:$BE$43,'ADR Raw Data'!AK$1,FALSE)</f>
        <v>127.860959341604</v>
      </c>
      <c r="AC19" s="51">
        <f>VLOOKUP($A19,'ADR Raw Data'!$B$6:$BE$43,'ADR Raw Data'!AL$1,FALSE)</f>
        <v>129.80510352490799</v>
      </c>
      <c r="AD19" s="50">
        <f>VLOOKUP($A19,'ADR Raw Data'!$B$6:$BE$43,'ADR Raw Data'!AN$1,FALSE)</f>
        <v>135.64877215737101</v>
      </c>
      <c r="AE19" s="50">
        <f>VLOOKUP($A19,'ADR Raw Data'!$B$6:$BE$43,'ADR Raw Data'!AO$1,FALSE)</f>
        <v>138.34110628047699</v>
      </c>
      <c r="AF19" s="51">
        <f>VLOOKUP($A19,'ADR Raw Data'!$B$6:$BE$43,'ADR Raw Data'!AP$1,FALSE)</f>
        <v>137.028581235697</v>
      </c>
      <c r="AG19" s="52">
        <f>VLOOKUP($A19,'ADR Raw Data'!$B$6:$BE$43,'ADR Raw Data'!AR$1,FALSE)</f>
        <v>131.905729070897</v>
      </c>
      <c r="AI19" s="118">
        <f>(VLOOKUP($A19,'ADR Raw Data'!$B$6:$BE$43,'ADR Raw Data'!AT$1,FALSE))/100</f>
        <v>6.9711315937272603E-2</v>
      </c>
      <c r="AJ19" s="115">
        <f>(VLOOKUP($A19,'ADR Raw Data'!$B$6:$BE$43,'ADR Raw Data'!AU$1,FALSE))/100</f>
        <v>7.7731968160289405E-2</v>
      </c>
      <c r="AK19" s="115">
        <f>(VLOOKUP($A19,'ADR Raw Data'!$B$6:$BE$43,'ADR Raw Data'!AV$1,FALSE))/100</f>
        <v>8.5162338967996187E-2</v>
      </c>
      <c r="AL19" s="115">
        <f>(VLOOKUP($A19,'ADR Raw Data'!$B$6:$BE$43,'ADR Raw Data'!AW$1,FALSE))/100</f>
        <v>0.11102714064939001</v>
      </c>
      <c r="AM19" s="115">
        <f>(VLOOKUP($A19,'ADR Raw Data'!$B$6:$BE$43,'ADR Raw Data'!AX$1,FALSE))/100</f>
        <v>8.9430702826456696E-2</v>
      </c>
      <c r="AN19" s="116">
        <f>(VLOOKUP($A19,'ADR Raw Data'!$B$6:$BE$43,'ADR Raw Data'!AY$1,FALSE))/100</f>
        <v>8.8738822556435101E-2</v>
      </c>
      <c r="AO19" s="115">
        <f>(VLOOKUP($A19,'ADR Raw Data'!$B$6:$BE$43,'ADR Raw Data'!BA$1,FALSE))/100</f>
        <v>7.7602213121170105E-2</v>
      </c>
      <c r="AP19" s="115">
        <f>(VLOOKUP($A19,'ADR Raw Data'!$B$6:$BE$43,'ADR Raw Data'!BB$1,FALSE))/100</f>
        <v>6.4614965840316507E-2</v>
      </c>
      <c r="AQ19" s="116">
        <f>(VLOOKUP($A19,'ADR Raw Data'!$B$6:$BE$43,'ADR Raw Data'!BC$1,FALSE))/100</f>
        <v>7.0944252229327001E-2</v>
      </c>
      <c r="AR19" s="117">
        <f>(VLOOKUP($A19,'ADR Raw Data'!$B$6:$BE$43,'ADR Raw Data'!BE$1,FALSE))/100</f>
        <v>8.4247103846164698E-2</v>
      </c>
      <c r="AT19" s="49">
        <f>VLOOKUP($A19,'RevPAR Raw Data'!$B$6:$BE$43,'RevPAR Raw Data'!AG$1,FALSE)</f>
        <v>47.6584854563691</v>
      </c>
      <c r="AU19" s="50">
        <f>VLOOKUP($A19,'RevPAR Raw Data'!$B$6:$BE$43,'RevPAR Raw Data'!AH$1,FALSE)</f>
        <v>66.011697279337994</v>
      </c>
      <c r="AV19" s="50">
        <f>VLOOKUP($A19,'RevPAR Raw Data'!$B$6:$BE$43,'RevPAR Raw Data'!AI$1,FALSE)</f>
        <v>76.020587387161399</v>
      </c>
      <c r="AW19" s="50">
        <f>VLOOKUP($A19,'RevPAR Raw Data'!$B$6:$BE$43,'RevPAR Raw Data'!AJ$1,FALSE)</f>
        <v>74.593715208124294</v>
      </c>
      <c r="AX19" s="50">
        <f>VLOOKUP($A19,'RevPAR Raw Data'!$B$6:$BE$43,'RevPAR Raw Data'!AK$1,FALSE)</f>
        <v>65.253013415245704</v>
      </c>
      <c r="AY19" s="51">
        <f>VLOOKUP($A19,'RevPAR Raw Data'!$B$6:$BE$43,'RevPAR Raw Data'!AL$1,FALSE)</f>
        <v>65.907499749247705</v>
      </c>
      <c r="AZ19" s="50">
        <f>VLOOKUP($A19,'RevPAR Raw Data'!$B$6:$BE$43,'RevPAR Raw Data'!AN$1,FALSE)</f>
        <v>68.840561371614797</v>
      </c>
      <c r="BA19" s="50">
        <f>VLOOKUP($A19,'RevPAR Raw Data'!$B$6:$BE$43,'RevPAR Raw Data'!AO$1,FALSE)</f>
        <v>73.805916812938804</v>
      </c>
      <c r="BB19" s="51">
        <f>VLOOKUP($A19,'RevPAR Raw Data'!$B$6:$BE$43,'RevPAR Raw Data'!AP$1,FALSE)</f>
        <v>71.323239092276793</v>
      </c>
      <c r="BC19" s="52">
        <f>VLOOKUP($A19,'RevPAR Raw Data'!$B$6:$BE$43,'RevPAR Raw Data'!AR$1,FALSE)</f>
        <v>67.454853847256004</v>
      </c>
      <c r="BE19" s="129">
        <f>(VLOOKUP($A19,'RevPAR Raw Data'!$B$6:$BE$43,'RevPAR Raw Data'!AT$1,FALSE))/100</f>
        <v>6.6890528931193391E-2</v>
      </c>
      <c r="BF19" s="119">
        <f>(VLOOKUP($A19,'RevPAR Raw Data'!$B$6:$BE$43,'RevPAR Raw Data'!AU$1,FALSE))/100</f>
        <v>0.13163482547394001</v>
      </c>
      <c r="BG19" s="119">
        <f>(VLOOKUP($A19,'RevPAR Raw Data'!$B$6:$BE$43,'RevPAR Raw Data'!AV$1,FALSE))/100</f>
        <v>0.17744824654510399</v>
      </c>
      <c r="BH19" s="119">
        <f>(VLOOKUP($A19,'RevPAR Raw Data'!$B$6:$BE$43,'RevPAR Raw Data'!AW$1,FALSE))/100</f>
        <v>0.18300695633542599</v>
      </c>
      <c r="BI19" s="119">
        <f>(VLOOKUP($A19,'RevPAR Raw Data'!$B$6:$BE$43,'RevPAR Raw Data'!AX$1,FALSE))/100</f>
        <v>0.17898952601415702</v>
      </c>
      <c r="BJ19" s="130">
        <f>(VLOOKUP($A19,'RevPAR Raw Data'!$B$6:$BE$43,'RevPAR Raw Data'!AY$1,FALSE))/100</f>
        <v>0.152357017737692</v>
      </c>
      <c r="BK19" s="119">
        <f>(VLOOKUP($A19,'RevPAR Raw Data'!$B$6:$BE$43,'RevPAR Raw Data'!BA$1,FALSE))/100</f>
        <v>0.203515172659368</v>
      </c>
      <c r="BL19" s="119">
        <f>(VLOOKUP($A19,'RevPAR Raw Data'!$B$6:$BE$43,'RevPAR Raw Data'!BB$1,FALSE))/100</f>
        <v>0.20322426206765201</v>
      </c>
      <c r="BM19" s="130">
        <f>(VLOOKUP($A19,'RevPAR Raw Data'!$B$6:$BE$43,'RevPAR Raw Data'!BC$1,FALSE))/100</f>
        <v>0.20336463667615501</v>
      </c>
      <c r="BN19" s="131">
        <f>(VLOOKUP($A19,'RevPAR Raw Data'!$B$6:$BE$43,'RevPAR Raw Data'!BE$1,FALSE))/100</f>
        <v>0.167304629951498</v>
      </c>
    </row>
    <row r="20" spans="1:66" x14ac:dyDescent="0.45">
      <c r="A20" s="59" t="s">
        <v>27</v>
      </c>
      <c r="B20" s="129">
        <f>(VLOOKUP($A20,'Occupancy Raw Data'!$B$8:$BE$45,'Occupancy Raw Data'!AG$3,FALSE))/100</f>
        <v>0.441408084882981</v>
      </c>
      <c r="C20" s="119">
        <f>(VLOOKUP($A20,'Occupancy Raw Data'!$B$8:$BE$45,'Occupancy Raw Data'!AH$3,FALSE))/100</f>
        <v>0.50397921963081604</v>
      </c>
      <c r="D20" s="119">
        <f>(VLOOKUP($A20,'Occupancy Raw Data'!$B$8:$BE$45,'Occupancy Raw Data'!AI$3,FALSE))/100</f>
        <v>0.54559522493644297</v>
      </c>
      <c r="E20" s="119">
        <f>(VLOOKUP($A20,'Occupancy Raw Data'!$B$8:$BE$45,'Occupancy Raw Data'!AJ$3,FALSE))/100</f>
        <v>0.56938764231236805</v>
      </c>
      <c r="F20" s="119">
        <f>(VLOOKUP($A20,'Occupancy Raw Data'!$B$8:$BE$45,'Occupancy Raw Data'!AK$3,FALSE))/100</f>
        <v>0.55946722670498505</v>
      </c>
      <c r="G20" s="130">
        <f>(VLOOKUP($A20,'Occupancy Raw Data'!$B$8:$BE$45,'Occupancy Raw Data'!AL$3,FALSE))/100</f>
        <v>0.52396611087469502</v>
      </c>
      <c r="H20" s="119">
        <f>(VLOOKUP($A20,'Occupancy Raw Data'!$B$8:$BE$45,'Occupancy Raw Data'!AN$3,FALSE))/100</f>
        <v>0.57958439261633599</v>
      </c>
      <c r="I20" s="119">
        <f>(VLOOKUP($A20,'Occupancy Raw Data'!$B$8:$BE$45,'Occupancy Raw Data'!AO$3,FALSE))/100</f>
        <v>0.58571902288051203</v>
      </c>
      <c r="J20" s="130">
        <f>(VLOOKUP($A20,'Occupancy Raw Data'!$B$8:$BE$45,'Occupancy Raw Data'!AP$3,FALSE))/100</f>
        <v>0.58265170774842401</v>
      </c>
      <c r="K20" s="131">
        <f>(VLOOKUP($A20,'Occupancy Raw Data'!$B$8:$BE$45,'Occupancy Raw Data'!AR$3,FALSE))/100</f>
        <v>0.54073322569566395</v>
      </c>
      <c r="M20" s="118">
        <f>(VLOOKUP($A20,'Occupancy Raw Data'!$B$8:$BE$45,'Occupancy Raw Data'!AT$3,FALSE))/100</f>
        <v>7.7781482160580701E-2</v>
      </c>
      <c r="N20" s="115">
        <f>(VLOOKUP($A20,'Occupancy Raw Data'!$B$8:$BE$45,'Occupancy Raw Data'!AU$3,FALSE))/100</f>
        <v>7.4910284216681403E-2</v>
      </c>
      <c r="O20" s="115">
        <f>(VLOOKUP($A20,'Occupancy Raw Data'!$B$8:$BE$45,'Occupancy Raw Data'!AV$3,FALSE))/100</f>
        <v>6.7863637621154493E-2</v>
      </c>
      <c r="P20" s="115">
        <f>(VLOOKUP($A20,'Occupancy Raw Data'!$B$8:$BE$45,'Occupancy Raw Data'!AW$3,FALSE))/100</f>
        <v>5.18363927894974E-2</v>
      </c>
      <c r="Q20" s="115">
        <f>(VLOOKUP($A20,'Occupancy Raw Data'!$B$8:$BE$45,'Occupancy Raw Data'!AX$3,FALSE))/100</f>
        <v>0.107815745373981</v>
      </c>
      <c r="R20" s="116">
        <f>(VLOOKUP($A20,'Occupancy Raw Data'!$B$8:$BE$45,'Occupancy Raw Data'!AY$3,FALSE))/100</f>
        <v>7.5606644689264396E-2</v>
      </c>
      <c r="S20" s="115">
        <f>(VLOOKUP($A20,'Occupancy Raw Data'!$B$8:$BE$45,'Occupancy Raw Data'!BA$3,FALSE))/100</f>
        <v>0.11607553912409201</v>
      </c>
      <c r="T20" s="115">
        <f>(VLOOKUP($A20,'Occupancy Raw Data'!$B$8:$BE$45,'Occupancy Raw Data'!BB$3,FALSE))/100</f>
        <v>0.14105570297890899</v>
      </c>
      <c r="U20" s="116">
        <f>(VLOOKUP($A20,'Occupancy Raw Data'!$B$8:$BE$45,'Occupancy Raw Data'!BC$3,FALSE))/100</f>
        <v>0.12849313922904598</v>
      </c>
      <c r="V20" s="117">
        <f>(VLOOKUP($A20,'Occupancy Raw Data'!$B$8:$BE$45,'Occupancy Raw Data'!BE$3,FALSE))/100</f>
        <v>9.1352188026965903E-2</v>
      </c>
      <c r="X20" s="49">
        <f>VLOOKUP($A20,'ADR Raw Data'!$B$6:$BE$43,'ADR Raw Data'!AG$1,FALSE)</f>
        <v>88.918508294209701</v>
      </c>
      <c r="Y20" s="50">
        <f>VLOOKUP($A20,'ADR Raw Data'!$B$6:$BE$43,'ADR Raw Data'!AH$1,FALSE)</f>
        <v>93.369425375589401</v>
      </c>
      <c r="Z20" s="50">
        <f>VLOOKUP($A20,'ADR Raw Data'!$B$6:$BE$43,'ADR Raw Data'!AI$1,FALSE)</f>
        <v>95.068174128849193</v>
      </c>
      <c r="AA20" s="50">
        <f>VLOOKUP($A20,'ADR Raw Data'!$B$6:$BE$43,'ADR Raw Data'!AJ$1,FALSE)</f>
        <v>95.645330744964795</v>
      </c>
      <c r="AB20" s="50">
        <f>VLOOKUP($A20,'ADR Raw Data'!$B$6:$BE$43,'ADR Raw Data'!AK$1,FALSE)</f>
        <v>94.538687642003296</v>
      </c>
      <c r="AC20" s="51">
        <f>VLOOKUP($A20,'ADR Raw Data'!$B$6:$BE$43,'ADR Raw Data'!AL$1,FALSE)</f>
        <v>93.717545882204007</v>
      </c>
      <c r="AD20" s="50">
        <f>VLOOKUP($A20,'ADR Raw Data'!$B$6:$BE$43,'ADR Raw Data'!AN$1,FALSE)</f>
        <v>97.501236292552605</v>
      </c>
      <c r="AE20" s="50">
        <f>VLOOKUP($A20,'ADR Raw Data'!$B$6:$BE$43,'ADR Raw Data'!AO$1,FALSE)</f>
        <v>98.445160407624002</v>
      </c>
      <c r="AF20" s="51">
        <f>VLOOKUP($A20,'ADR Raw Data'!$B$6:$BE$43,'ADR Raw Data'!AP$1,FALSE)</f>
        <v>97.975682949964394</v>
      </c>
      <c r="AG20" s="52">
        <f>VLOOKUP($A20,'ADR Raw Data'!$B$6:$BE$43,'ADR Raw Data'!AR$1,FALSE)</f>
        <v>95.028454496342405</v>
      </c>
      <c r="AI20" s="118">
        <f>(VLOOKUP($A20,'ADR Raw Data'!$B$6:$BE$43,'ADR Raw Data'!AT$1,FALSE))/100</f>
        <v>2.9256945534190601E-2</v>
      </c>
      <c r="AJ20" s="115">
        <f>(VLOOKUP($A20,'ADR Raw Data'!$B$6:$BE$43,'ADR Raw Data'!AU$1,FALSE))/100</f>
        <v>4.3230823527873899E-2</v>
      </c>
      <c r="AK20" s="115">
        <f>(VLOOKUP($A20,'ADR Raw Data'!$B$6:$BE$43,'ADR Raw Data'!AV$1,FALSE))/100</f>
        <v>4.2878252417134E-2</v>
      </c>
      <c r="AL20" s="115">
        <f>(VLOOKUP($A20,'ADR Raw Data'!$B$6:$BE$43,'ADR Raw Data'!AW$1,FALSE))/100</f>
        <v>4.64131329257223E-2</v>
      </c>
      <c r="AM20" s="115">
        <f>(VLOOKUP($A20,'ADR Raw Data'!$B$6:$BE$43,'ADR Raw Data'!AX$1,FALSE))/100</f>
        <v>5.38558249671858E-2</v>
      </c>
      <c r="AN20" s="116">
        <f>(VLOOKUP($A20,'ADR Raw Data'!$B$6:$BE$43,'ADR Raw Data'!AY$1,FALSE))/100</f>
        <v>4.3726144312134396E-2</v>
      </c>
      <c r="AO20" s="115">
        <f>(VLOOKUP($A20,'ADR Raw Data'!$B$6:$BE$43,'ADR Raw Data'!BA$1,FALSE))/100</f>
        <v>4.8566668252797103E-2</v>
      </c>
      <c r="AP20" s="115">
        <f>(VLOOKUP($A20,'ADR Raw Data'!$B$6:$BE$43,'ADR Raw Data'!BB$1,FALSE))/100</f>
        <v>5.9014370453022602E-2</v>
      </c>
      <c r="AQ20" s="116">
        <f>(VLOOKUP($A20,'ADR Raw Data'!$B$6:$BE$43,'ADR Raw Data'!BC$1,FALSE))/100</f>
        <v>5.3815656553451705E-2</v>
      </c>
      <c r="AR20" s="117">
        <f>(VLOOKUP($A20,'ADR Raw Data'!$B$6:$BE$43,'ADR Raw Data'!BE$1,FALSE))/100</f>
        <v>4.7279377376259604E-2</v>
      </c>
      <c r="AT20" s="49">
        <f>VLOOKUP($A20,'RevPAR Raw Data'!$B$6:$BE$43,'RevPAR Raw Data'!AG$1,FALSE)</f>
        <v>39.2493484567986</v>
      </c>
      <c r="AU20" s="50">
        <f>VLOOKUP($A20,'RevPAR Raw Data'!$B$6:$BE$43,'RevPAR Raw Data'!AH$1,FALSE)</f>
        <v>47.0562501381673</v>
      </c>
      <c r="AV20" s="50">
        <f>VLOOKUP($A20,'RevPAR Raw Data'!$B$6:$BE$43,'RevPAR Raw Data'!AI$1,FALSE)</f>
        <v>51.868741848126398</v>
      </c>
      <c r="AW20" s="50">
        <f>VLOOKUP($A20,'RevPAR Raw Data'!$B$6:$BE$43,'RevPAR Raw Data'!AJ$1,FALSE)</f>
        <v>54.459269371062199</v>
      </c>
      <c r="AX20" s="50">
        <f>VLOOKUP($A20,'RevPAR Raw Data'!$B$6:$BE$43,'RevPAR Raw Data'!AK$1,FALSE)</f>
        <v>52.8912973914004</v>
      </c>
      <c r="AY20" s="51">
        <f>VLOOKUP($A20,'RevPAR Raw Data'!$B$6:$BE$43,'RevPAR Raw Data'!AL$1,FALSE)</f>
        <v>49.1048180366192</v>
      </c>
      <c r="AZ20" s="50">
        <f>VLOOKUP($A20,'RevPAR Raw Data'!$B$6:$BE$43,'RevPAR Raw Data'!AN$1,FALSE)</f>
        <v>56.510194815961</v>
      </c>
      <c r="BA20" s="50">
        <f>VLOOKUP($A20,'RevPAR Raw Data'!$B$6:$BE$43,'RevPAR Raw Data'!AO$1,FALSE)</f>
        <v>57.661203161268901</v>
      </c>
      <c r="BB20" s="51">
        <f>VLOOKUP($A20,'RevPAR Raw Data'!$B$6:$BE$43,'RevPAR Raw Data'!AP$1,FALSE)</f>
        <v>57.085698988615</v>
      </c>
      <c r="BC20" s="52">
        <f>VLOOKUP($A20,'RevPAR Raw Data'!$B$6:$BE$43,'RevPAR Raw Data'!AR$1,FALSE)</f>
        <v>51.385042732680901</v>
      </c>
      <c r="BE20" s="129">
        <f>(VLOOKUP($A20,'RevPAR Raw Data'!$B$6:$BE$43,'RevPAR Raw Data'!AT$1,FALSE))/100</f>
        <v>0.109314076281912</v>
      </c>
      <c r="BF20" s="119">
        <f>(VLOOKUP($A20,'RevPAR Raw Data'!$B$6:$BE$43,'RevPAR Raw Data'!AU$1,FALSE))/100</f>
        <v>0.12137954102194901</v>
      </c>
      <c r="BG20" s="119">
        <f>(VLOOKUP($A20,'RevPAR Raw Data'!$B$6:$BE$43,'RevPAR Raw Data'!AV$1,FALSE))/100</f>
        <v>0.11365176422215301</v>
      </c>
      <c r="BH20" s="119">
        <f>(VLOOKUP($A20,'RevPAR Raw Data'!$B$6:$BE$43,'RevPAR Raw Data'!AW$1,FALSE))/100</f>
        <v>0.10065541510414799</v>
      </c>
      <c r="BI20" s="119">
        <f>(VLOOKUP($A20,'RevPAR Raw Data'!$B$6:$BE$43,'RevPAR Raw Data'!AX$1,FALSE))/100</f>
        <v>0.16747807625273498</v>
      </c>
      <c r="BJ20" s="130">
        <f>(VLOOKUP($A20,'RevPAR Raw Data'!$B$6:$BE$43,'RevPAR Raw Data'!AY$1,FALSE))/100</f>
        <v>0.122638776058037</v>
      </c>
      <c r="BK20" s="119">
        <f>(VLOOKUP($A20,'RevPAR Raw Data'!$B$6:$BE$43,'RevPAR Raw Data'!BA$1,FALSE))/100</f>
        <v>0.17027960957779301</v>
      </c>
      <c r="BL20" s="119">
        <f>(VLOOKUP($A20,'RevPAR Raw Data'!$B$6:$BE$43,'RevPAR Raw Data'!BB$1,FALSE))/100</f>
        <v>0.20839438694203999</v>
      </c>
      <c r="BM20" s="130">
        <f>(VLOOKUP($A20,'RevPAR Raw Data'!$B$6:$BE$43,'RevPAR Raw Data'!BC$1,FALSE))/100</f>
        <v>0.189223738432723</v>
      </c>
      <c r="BN20" s="131">
        <f>(VLOOKUP($A20,'RevPAR Raw Data'!$B$6:$BE$43,'RevPAR Raw Data'!BE$1,FALSE))/100</f>
        <v>0.14295063997509899</v>
      </c>
    </row>
    <row r="21" spans="1:66" x14ac:dyDescent="0.45">
      <c r="A21" s="59" t="s">
        <v>90</v>
      </c>
      <c r="B21" s="129">
        <f>(VLOOKUP($A21,'Occupancy Raw Data'!$B$8:$BE$45,'Occupancy Raw Data'!AG$3,FALSE))/100</f>
        <v>0.49788939480174499</v>
      </c>
      <c r="C21" s="119">
        <f>(VLOOKUP($A21,'Occupancy Raw Data'!$B$8:$BE$45,'Occupancy Raw Data'!AH$3,FALSE))/100</f>
        <v>0.65874596850692402</v>
      </c>
      <c r="D21" s="119">
        <f>(VLOOKUP($A21,'Occupancy Raw Data'!$B$8:$BE$45,'Occupancy Raw Data'!AI$3,FALSE))/100</f>
        <v>0.71974008726996697</v>
      </c>
      <c r="E21" s="119">
        <f>(VLOOKUP($A21,'Occupancy Raw Data'!$B$8:$BE$45,'Occupancy Raw Data'!AJ$3,FALSE))/100</f>
        <v>0.71698918611269202</v>
      </c>
      <c r="F21" s="119">
        <f>(VLOOKUP($A21,'Occupancy Raw Data'!$B$8:$BE$45,'Occupancy Raw Data'!AK$3,FALSE))/100</f>
        <v>0.638446215139442</v>
      </c>
      <c r="G21" s="130">
        <f>(VLOOKUP($A21,'Occupancy Raw Data'!$B$8:$BE$45,'Occupancy Raw Data'!AL$3,FALSE))/100</f>
        <v>0.64636217036615407</v>
      </c>
      <c r="H21" s="119">
        <f>(VLOOKUP($A21,'Occupancy Raw Data'!$B$8:$BE$45,'Occupancy Raw Data'!AN$3,FALSE))/100</f>
        <v>0.56300986530070096</v>
      </c>
      <c r="I21" s="119">
        <f>(VLOOKUP($A21,'Occupancy Raw Data'!$B$8:$BE$45,'Occupancy Raw Data'!AO$3,FALSE))/100</f>
        <v>0.59689812179851998</v>
      </c>
      <c r="J21" s="130">
        <f>(VLOOKUP($A21,'Occupancy Raw Data'!$B$8:$BE$45,'Occupancy Raw Data'!AP$3,FALSE))/100</f>
        <v>0.57995399354961097</v>
      </c>
      <c r="K21" s="131">
        <f>(VLOOKUP($A21,'Occupancy Raw Data'!$B$8:$BE$45,'Occupancy Raw Data'!AR$3,FALSE))/100</f>
        <v>0.62738840556142694</v>
      </c>
      <c r="M21" s="118">
        <f>(VLOOKUP($A21,'Occupancy Raw Data'!$B$8:$BE$45,'Occupancy Raw Data'!AT$3,FALSE))/100</f>
        <v>3.3269353806781796E-2</v>
      </c>
      <c r="N21" s="115">
        <f>(VLOOKUP($A21,'Occupancy Raw Data'!$B$8:$BE$45,'Occupancy Raw Data'!AU$3,FALSE))/100</f>
        <v>8.5162903351824304E-2</v>
      </c>
      <c r="O21" s="115">
        <f>(VLOOKUP($A21,'Occupancy Raw Data'!$B$8:$BE$45,'Occupancy Raw Data'!AV$3,FALSE))/100</f>
        <v>8.2459519223910399E-2</v>
      </c>
      <c r="P21" s="115">
        <f>(VLOOKUP($A21,'Occupancy Raw Data'!$B$8:$BE$45,'Occupancy Raw Data'!AW$3,FALSE))/100</f>
        <v>0.12868182327248198</v>
      </c>
      <c r="Q21" s="115">
        <f>(VLOOKUP($A21,'Occupancy Raw Data'!$B$8:$BE$45,'Occupancy Raw Data'!AX$3,FALSE))/100</f>
        <v>0.11681738986144501</v>
      </c>
      <c r="R21" s="116">
        <f>(VLOOKUP($A21,'Occupancy Raw Data'!$B$8:$BE$45,'Occupancy Raw Data'!AY$3,FALSE))/100</f>
        <v>9.1559336152761711E-2</v>
      </c>
      <c r="S21" s="115">
        <f>(VLOOKUP($A21,'Occupancy Raw Data'!$B$8:$BE$45,'Occupancy Raw Data'!BA$3,FALSE))/100</f>
        <v>0.13538976566236199</v>
      </c>
      <c r="T21" s="115">
        <f>(VLOOKUP($A21,'Occupancy Raw Data'!$B$8:$BE$45,'Occupancy Raw Data'!BB$3,FALSE))/100</f>
        <v>0.15379326151730399</v>
      </c>
      <c r="U21" s="116">
        <f>(VLOOKUP($A21,'Occupancy Raw Data'!$B$8:$BE$45,'Occupancy Raw Data'!BC$3,FALSE))/100</f>
        <v>0.14478642480983001</v>
      </c>
      <c r="V21" s="117">
        <f>(VLOOKUP($A21,'Occupancy Raw Data'!$B$8:$BE$45,'Occupancy Raw Data'!BE$3,FALSE))/100</f>
        <v>0.10513030142087301</v>
      </c>
      <c r="X21" s="49">
        <f>VLOOKUP($A21,'ADR Raw Data'!$B$6:$BE$43,'ADR Raw Data'!AG$1,FALSE)</f>
        <v>106.54213241247901</v>
      </c>
      <c r="Y21" s="50">
        <f>VLOOKUP($A21,'ADR Raw Data'!$B$6:$BE$43,'ADR Raw Data'!AH$1,FALSE)</f>
        <v>129.69663258693899</v>
      </c>
      <c r="Z21" s="50">
        <f>VLOOKUP($A21,'ADR Raw Data'!$B$6:$BE$43,'ADR Raw Data'!AI$1,FALSE)</f>
        <v>141.527875123558</v>
      </c>
      <c r="AA21" s="50">
        <f>VLOOKUP($A21,'ADR Raw Data'!$B$6:$BE$43,'ADR Raw Data'!AJ$1,FALSE)</f>
        <v>139.29498974664199</v>
      </c>
      <c r="AB21" s="50">
        <f>VLOOKUP($A21,'ADR Raw Data'!$B$6:$BE$43,'ADR Raw Data'!AK$1,FALSE)</f>
        <v>118.157303692147</v>
      </c>
      <c r="AC21" s="51">
        <f>VLOOKUP($A21,'ADR Raw Data'!$B$6:$BE$43,'ADR Raw Data'!AL$1,FALSE)</f>
        <v>128.61417966084201</v>
      </c>
      <c r="AD21" s="50">
        <f>VLOOKUP($A21,'ADR Raw Data'!$B$6:$BE$43,'ADR Raw Data'!AN$1,FALSE)</f>
        <v>103.213008719093</v>
      </c>
      <c r="AE21" s="50">
        <f>VLOOKUP($A21,'ADR Raw Data'!$B$6:$BE$43,'ADR Raw Data'!AO$1,FALSE)</f>
        <v>102.362331744139</v>
      </c>
      <c r="AF21" s="51">
        <f>VLOOKUP($A21,'ADR Raw Data'!$B$6:$BE$43,'ADR Raw Data'!AP$1,FALSE)</f>
        <v>102.775243401279</v>
      </c>
      <c r="AG21" s="52">
        <f>VLOOKUP($A21,'ADR Raw Data'!$B$6:$BE$43,'ADR Raw Data'!AR$1,FALSE)</f>
        <v>121.789792753388</v>
      </c>
      <c r="AI21" s="118">
        <f>(VLOOKUP($A21,'ADR Raw Data'!$B$6:$BE$43,'ADR Raw Data'!AT$1,FALSE))/100</f>
        <v>3.0027390031942401E-2</v>
      </c>
      <c r="AJ21" s="115">
        <f>(VLOOKUP($A21,'ADR Raw Data'!$B$6:$BE$43,'ADR Raw Data'!AU$1,FALSE))/100</f>
        <v>7.188518151202189E-2</v>
      </c>
      <c r="AK21" s="115">
        <f>(VLOOKUP($A21,'ADR Raw Data'!$B$6:$BE$43,'ADR Raw Data'!AV$1,FALSE))/100</f>
        <v>0.10626117935384399</v>
      </c>
      <c r="AL21" s="115">
        <f>(VLOOKUP($A21,'ADR Raw Data'!$B$6:$BE$43,'ADR Raw Data'!AW$1,FALSE))/100</f>
        <v>0.13328113271949701</v>
      </c>
      <c r="AM21" s="115">
        <f>(VLOOKUP($A21,'ADR Raw Data'!$B$6:$BE$43,'ADR Raw Data'!AX$1,FALSE))/100</f>
        <v>6.2802475126777002E-2</v>
      </c>
      <c r="AN21" s="116">
        <f>(VLOOKUP($A21,'ADR Raw Data'!$B$6:$BE$43,'ADR Raw Data'!AY$1,FALSE))/100</f>
        <v>8.7998049811557205E-2</v>
      </c>
      <c r="AO21" s="115">
        <f>(VLOOKUP($A21,'ADR Raw Data'!$B$6:$BE$43,'ADR Raw Data'!BA$1,FALSE))/100</f>
        <v>6.3400809419590601E-2</v>
      </c>
      <c r="AP21" s="115">
        <f>(VLOOKUP($A21,'ADR Raw Data'!$B$6:$BE$43,'ADR Raw Data'!BB$1,FALSE))/100</f>
        <v>6.1414934135822302E-2</v>
      </c>
      <c r="AQ21" s="116">
        <f>(VLOOKUP($A21,'ADR Raw Data'!$B$6:$BE$43,'ADR Raw Data'!BC$1,FALSE))/100</f>
        <v>6.2354695252285E-2</v>
      </c>
      <c r="AR21" s="117">
        <f>(VLOOKUP($A21,'ADR Raw Data'!$B$6:$BE$43,'ADR Raw Data'!BE$1,FALSE))/100</f>
        <v>8.029064300074501E-2</v>
      </c>
      <c r="AT21" s="49">
        <f>VLOOKUP($A21,'RevPAR Raw Data'!$B$6:$BE$43,'RevPAR Raw Data'!AG$1,FALSE)</f>
        <v>53.046197827736599</v>
      </c>
      <c r="AU21" s="50">
        <f>VLOOKUP($A21,'RevPAR Raw Data'!$B$6:$BE$43,'RevPAR Raw Data'!AH$1,FALSE)</f>
        <v>85.437133845570102</v>
      </c>
      <c r="AV21" s="50">
        <f>VLOOKUP($A21,'RevPAR Raw Data'!$B$6:$BE$43,'RevPAR Raw Data'!AI$1,FALSE)</f>
        <v>101.863285192563</v>
      </c>
      <c r="AW21" s="50">
        <f>VLOOKUP($A21,'RevPAR Raw Data'!$B$6:$BE$43,'RevPAR Raw Data'!AJ$1,FALSE)</f>
        <v>99.873001328021203</v>
      </c>
      <c r="AX21" s="50">
        <f>VLOOKUP($A21,'RevPAR Raw Data'!$B$6:$BE$43,'RevPAR Raw Data'!AK$1,FALSE)</f>
        <v>75.437083333333305</v>
      </c>
      <c r="AY21" s="51">
        <f>VLOOKUP($A21,'RevPAR Raw Data'!$B$6:$BE$43,'RevPAR Raw Data'!AL$1,FALSE)</f>
        <v>83.131340305444795</v>
      </c>
      <c r="AZ21" s="50">
        <f>VLOOKUP($A21,'RevPAR Raw Data'!$B$6:$BE$43,'RevPAR Raw Data'!AN$1,FALSE)</f>
        <v>58.109942136217001</v>
      </c>
      <c r="BA21" s="50">
        <f>VLOOKUP($A21,'RevPAR Raw Data'!$B$6:$BE$43,'RevPAR Raw Data'!AO$1,FALSE)</f>
        <v>61.099883560994101</v>
      </c>
      <c r="BB21" s="51">
        <f>VLOOKUP($A21,'RevPAR Raw Data'!$B$6:$BE$43,'RevPAR Raw Data'!AP$1,FALSE)</f>
        <v>59.604912848605501</v>
      </c>
      <c r="BC21" s="52">
        <f>VLOOKUP($A21,'RevPAR Raw Data'!$B$6:$BE$43,'RevPAR Raw Data'!AR$1,FALSE)</f>
        <v>76.409503889204998</v>
      </c>
      <c r="BE21" s="129">
        <f>(VLOOKUP($A21,'RevPAR Raw Data'!$B$6:$BE$43,'RevPAR Raw Data'!AT$1,FALSE))/100</f>
        <v>6.4295735701591208E-2</v>
      </c>
      <c r="BF21" s="119">
        <f>(VLOOKUP($A21,'RevPAR Raw Data'!$B$6:$BE$43,'RevPAR Raw Data'!AU$1,FALSE))/100</f>
        <v>0.16317003562938301</v>
      </c>
      <c r="BG21" s="119">
        <f>(VLOOKUP($A21,'RevPAR Raw Data'!$B$6:$BE$43,'RevPAR Raw Data'!AV$1,FALSE))/100</f>
        <v>0.19748294433943803</v>
      </c>
      <c r="BH21" s="119">
        <f>(VLOOKUP($A21,'RevPAR Raw Data'!$B$6:$BE$43,'RevPAR Raw Data'!AW$1,FALSE))/100</f>
        <v>0.27911381515814598</v>
      </c>
      <c r="BI21" s="119">
        <f>(VLOOKUP($A21,'RevPAR Raw Data'!$B$6:$BE$43,'RevPAR Raw Data'!AX$1,FALSE))/100</f>
        <v>0.18695628620936999</v>
      </c>
      <c r="BJ21" s="130">
        <f>(VLOOKUP($A21,'RevPAR Raw Data'!$B$6:$BE$43,'RevPAR Raw Data'!AY$1,FALSE))/100</f>
        <v>0.18761442898780201</v>
      </c>
      <c r="BK21" s="119">
        <f>(VLOOKUP($A21,'RevPAR Raw Data'!$B$6:$BE$43,'RevPAR Raw Data'!BA$1,FALSE))/100</f>
        <v>0.20737439581207501</v>
      </c>
      <c r="BL21" s="119">
        <f>(VLOOKUP($A21,'RevPAR Raw Data'!$B$6:$BE$43,'RevPAR Raw Data'!BB$1,FALSE))/100</f>
        <v>0.22465339867974499</v>
      </c>
      <c r="BM21" s="130">
        <f>(VLOOKUP($A21,'RevPAR Raw Data'!$B$6:$BE$43,'RevPAR Raw Data'!BC$1,FALSE))/100</f>
        <v>0.21616923345779998</v>
      </c>
      <c r="BN21" s="131">
        <f>(VLOOKUP($A21,'RevPAR Raw Data'!$B$6:$BE$43,'RevPAR Raw Data'!BE$1,FALSE))/100</f>
        <v>0.19386192392156201</v>
      </c>
    </row>
    <row r="22" spans="1:66" x14ac:dyDescent="0.45">
      <c r="B22" s="134"/>
      <c r="C22" s="138"/>
      <c r="D22" s="138"/>
      <c r="E22" s="138"/>
      <c r="F22" s="138"/>
      <c r="G22" s="139"/>
      <c r="H22" s="138"/>
      <c r="I22" s="138"/>
      <c r="J22" s="139"/>
      <c r="K22" s="135"/>
      <c r="M22" s="143"/>
      <c r="N22" s="145"/>
      <c r="O22" s="145"/>
      <c r="P22" s="145"/>
      <c r="Q22" s="145"/>
      <c r="R22" s="146"/>
      <c r="S22" s="145"/>
      <c r="T22" s="145"/>
      <c r="U22" s="146"/>
      <c r="V22" s="144"/>
      <c r="X22" s="55"/>
      <c r="Y22" s="56"/>
      <c r="Z22" s="56"/>
      <c r="AA22" s="56"/>
      <c r="AB22" s="56"/>
      <c r="AC22" s="57"/>
      <c r="AD22" s="56"/>
      <c r="AE22" s="56"/>
      <c r="AF22" s="57"/>
      <c r="AG22" s="58"/>
      <c r="AI22" s="143"/>
      <c r="AJ22" s="145"/>
      <c r="AK22" s="145"/>
      <c r="AL22" s="145"/>
      <c r="AM22" s="145"/>
      <c r="AN22" s="146"/>
      <c r="AO22" s="145"/>
      <c r="AP22" s="145"/>
      <c r="AQ22" s="146"/>
      <c r="AR22" s="144"/>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45">
      <c r="A23" s="60" t="s">
        <v>19</v>
      </c>
      <c r="B23" s="129">
        <f>(VLOOKUP($A23,'Occupancy Raw Data'!$B$8:$BE$45,'Occupancy Raw Data'!AG$3,FALSE))/100</f>
        <v>0.39270042085814</v>
      </c>
      <c r="C23" s="119">
        <f>(VLOOKUP($A23,'Occupancy Raw Data'!$B$8:$BE$45,'Occupancy Raw Data'!AH$3,FALSE))/100</f>
        <v>0.44956117840279197</v>
      </c>
      <c r="D23" s="119">
        <f>(VLOOKUP($A23,'Occupancy Raw Data'!$B$8:$BE$45,'Occupancy Raw Data'!AI$3,FALSE))/100</f>
        <v>0.47637805378772297</v>
      </c>
      <c r="E23" s="119">
        <f>(VLOOKUP($A23,'Occupancy Raw Data'!$B$8:$BE$45,'Occupancy Raw Data'!AJ$3,FALSE))/100</f>
        <v>0.48070853007595898</v>
      </c>
      <c r="F23" s="119">
        <f>(VLOOKUP($A23,'Occupancy Raw Data'!$B$8:$BE$45,'Occupancy Raw Data'!AK$3,FALSE))/100</f>
        <v>0.48943363785670202</v>
      </c>
      <c r="G23" s="130">
        <f>(VLOOKUP($A23,'Occupancy Raw Data'!$B$8:$BE$45,'Occupancy Raw Data'!AL$3,FALSE))/100</f>
        <v>0.45775636419626303</v>
      </c>
      <c r="H23" s="119">
        <f>(VLOOKUP($A23,'Occupancy Raw Data'!$B$8:$BE$45,'Occupancy Raw Data'!AN$3,FALSE))/100</f>
        <v>0.54456862040648701</v>
      </c>
      <c r="I23" s="119">
        <f>(VLOOKUP($A23,'Occupancy Raw Data'!$B$8:$BE$45,'Occupancy Raw Data'!AO$3,FALSE))/100</f>
        <v>0.57446494559638606</v>
      </c>
      <c r="J23" s="130">
        <f>(VLOOKUP($A23,'Occupancy Raw Data'!$B$8:$BE$45,'Occupancy Raw Data'!AP$3,FALSE))/100</f>
        <v>0.55951678300143692</v>
      </c>
      <c r="K23" s="131">
        <f>(VLOOKUP($A23,'Occupancy Raw Data'!$B$8:$BE$45,'Occupancy Raw Data'!AR$3,FALSE))/100</f>
        <v>0.48683076956916999</v>
      </c>
      <c r="M23" s="118">
        <f>(VLOOKUP($A23,'Occupancy Raw Data'!$B$8:$BE$45,'Occupancy Raw Data'!AT$3,FALSE))/100</f>
        <v>2.2294540320228202E-3</v>
      </c>
      <c r="N23" s="115">
        <f>(VLOOKUP($A23,'Occupancy Raw Data'!$B$8:$BE$45,'Occupancy Raw Data'!AU$3,FALSE))/100</f>
        <v>2.33962515760179E-2</v>
      </c>
      <c r="O23" s="115">
        <f>(VLOOKUP($A23,'Occupancy Raw Data'!$B$8:$BE$45,'Occupancy Raw Data'!AV$3,FALSE))/100</f>
        <v>3.0746821376249601E-2</v>
      </c>
      <c r="P23" s="115">
        <f>(VLOOKUP($A23,'Occupancy Raw Data'!$B$8:$BE$45,'Occupancy Raw Data'!AW$3,FALSE))/100</f>
        <v>3.3463512631425198E-2</v>
      </c>
      <c r="Q23" s="115">
        <f>(VLOOKUP($A23,'Occupancy Raw Data'!$B$8:$BE$45,'Occupancy Raw Data'!AX$3,FALSE))/100</f>
        <v>3.4710763670144897E-2</v>
      </c>
      <c r="R23" s="116">
        <f>(VLOOKUP($A23,'Occupancy Raw Data'!$B$8:$BE$45,'Occupancy Raw Data'!AY$3,FALSE))/100</f>
        <v>2.5698861850655202E-2</v>
      </c>
      <c r="S23" s="115">
        <f>(VLOOKUP($A23,'Occupancy Raw Data'!$B$8:$BE$45,'Occupancy Raw Data'!BA$3,FALSE))/100</f>
        <v>4.09813174080043E-2</v>
      </c>
      <c r="T23" s="115">
        <f>(VLOOKUP($A23,'Occupancy Raw Data'!$B$8:$BE$45,'Occupancy Raw Data'!BB$3,FALSE))/100</f>
        <v>4.7934897689538597E-2</v>
      </c>
      <c r="U23" s="116">
        <f>(VLOOKUP($A23,'Occupancy Raw Data'!$B$8:$BE$45,'Occupancy Raw Data'!BC$3,FALSE))/100</f>
        <v>4.4539427871208993E-2</v>
      </c>
      <c r="V23" s="117">
        <f>(VLOOKUP($A23,'Occupancy Raw Data'!$B$8:$BE$45,'Occupancy Raw Data'!BE$3,FALSE))/100</f>
        <v>3.1810195251849298E-2</v>
      </c>
      <c r="X23" s="49">
        <f>VLOOKUP($A23,'ADR Raw Data'!$B$6:$BE$43,'ADR Raw Data'!AG$1,FALSE)</f>
        <v>95.236202968420699</v>
      </c>
      <c r="Y23" s="50">
        <f>VLOOKUP($A23,'ADR Raw Data'!$B$6:$BE$43,'ADR Raw Data'!AH$1,FALSE)</f>
        <v>96.944368487598794</v>
      </c>
      <c r="Z23" s="50">
        <f>VLOOKUP($A23,'ADR Raw Data'!$B$6:$BE$43,'ADR Raw Data'!AI$1,FALSE)</f>
        <v>99.556719612411399</v>
      </c>
      <c r="AA23" s="50">
        <f>VLOOKUP($A23,'ADR Raw Data'!$B$6:$BE$43,'ADR Raw Data'!AJ$1,FALSE)</f>
        <v>99.072887081103403</v>
      </c>
      <c r="AB23" s="50">
        <f>VLOOKUP($A23,'ADR Raw Data'!$B$6:$BE$43,'ADR Raw Data'!AK$1,FALSE)</f>
        <v>101.130424083419</v>
      </c>
      <c r="AC23" s="51">
        <f>VLOOKUP($A23,'ADR Raw Data'!$B$6:$BE$43,'ADR Raw Data'!AL$1,FALSE)</f>
        <v>98.537208336206405</v>
      </c>
      <c r="AD23" s="50">
        <f>VLOOKUP($A23,'ADR Raw Data'!$B$6:$BE$43,'ADR Raw Data'!AN$1,FALSE)</f>
        <v>117.755309090159</v>
      </c>
      <c r="AE23" s="50">
        <f>VLOOKUP($A23,'ADR Raw Data'!$B$6:$BE$43,'ADR Raw Data'!AO$1,FALSE)</f>
        <v>121.804563206504</v>
      </c>
      <c r="AF23" s="51">
        <f>VLOOKUP($A23,'ADR Raw Data'!$B$6:$BE$43,'ADR Raw Data'!AP$1,FALSE)</f>
        <v>119.83402649089</v>
      </c>
      <c r="AG23" s="52">
        <f>VLOOKUP($A23,'ADR Raw Data'!$B$6:$BE$43,'ADR Raw Data'!AR$1,FALSE)</f>
        <v>105.530502179286</v>
      </c>
      <c r="AI23" s="118">
        <f>(VLOOKUP($A23,'ADR Raw Data'!$B$6:$BE$43,'ADR Raw Data'!AT$1,FALSE))/100</f>
        <v>-9.6371658372142507E-3</v>
      </c>
      <c r="AJ23" s="115">
        <f>(VLOOKUP($A23,'ADR Raw Data'!$B$6:$BE$43,'ADR Raw Data'!AU$1,FALSE))/100</f>
        <v>-1.3778805431703799E-2</v>
      </c>
      <c r="AK23" s="115">
        <f>(VLOOKUP($A23,'ADR Raw Data'!$B$6:$BE$43,'ADR Raw Data'!AV$1,FALSE))/100</f>
        <v>-4.4981764533545202E-3</v>
      </c>
      <c r="AL23" s="115">
        <f>(VLOOKUP($A23,'ADR Raw Data'!$B$6:$BE$43,'ADR Raw Data'!AW$1,FALSE))/100</f>
        <v>-2.8147226038656502E-2</v>
      </c>
      <c r="AM23" s="115">
        <f>(VLOOKUP($A23,'ADR Raw Data'!$B$6:$BE$43,'ADR Raw Data'!AX$1,FALSE))/100</f>
        <v>-1.2936772125885501E-3</v>
      </c>
      <c r="AN23" s="116">
        <f>(VLOOKUP($A23,'ADR Raw Data'!$B$6:$BE$43,'ADR Raw Data'!AY$1,FALSE))/100</f>
        <v>-1.13154171695963E-2</v>
      </c>
      <c r="AO23" s="115">
        <f>(VLOOKUP($A23,'ADR Raw Data'!$B$6:$BE$43,'ADR Raw Data'!BA$1,FALSE))/100</f>
        <v>1.6594627002970101E-2</v>
      </c>
      <c r="AP23" s="115">
        <f>(VLOOKUP($A23,'ADR Raw Data'!$B$6:$BE$43,'ADR Raw Data'!BB$1,FALSE))/100</f>
        <v>3.76724150221952E-3</v>
      </c>
      <c r="AQ23" s="116">
        <f>(VLOOKUP($A23,'ADR Raw Data'!$B$6:$BE$43,'ADR Raw Data'!BC$1,FALSE))/100</f>
        <v>9.9387334357335603E-3</v>
      </c>
      <c r="AR23" s="117">
        <f>(VLOOKUP($A23,'ADR Raw Data'!$B$6:$BE$43,'ADR Raw Data'!BE$1,FALSE))/100</f>
        <v>-2.78001237447061E-3</v>
      </c>
      <c r="AT23" s="49">
        <f>VLOOKUP($A23,'RevPAR Raw Data'!$B$6:$BE$43,'RevPAR Raw Data'!AG$1,FALSE)</f>
        <v>37.399296986629999</v>
      </c>
      <c r="AU23" s="50">
        <f>VLOOKUP($A23,'RevPAR Raw Data'!$B$6:$BE$43,'RevPAR Raw Data'!AH$1,FALSE)</f>
        <v>43.582424536799401</v>
      </c>
      <c r="AV23" s="50">
        <f>VLOOKUP($A23,'RevPAR Raw Data'!$B$6:$BE$43,'RevPAR Raw Data'!AI$1,FALSE)</f>
        <v>47.426636330450599</v>
      </c>
      <c r="AW23" s="50">
        <f>VLOOKUP($A23,'RevPAR Raw Data'!$B$6:$BE$43,'RevPAR Raw Data'!AJ$1,FALSE)</f>
        <v>47.625181919138697</v>
      </c>
      <c r="AX23" s="50">
        <f>VLOOKUP($A23,'RevPAR Raw Data'!$B$6:$BE$43,'RevPAR Raw Data'!AK$1,FALSE)</f>
        <v>49.496631357139101</v>
      </c>
      <c r="AY23" s="51">
        <f>VLOOKUP($A23,'RevPAR Raw Data'!$B$6:$BE$43,'RevPAR Raw Data'!AL$1,FALSE)</f>
        <v>45.106034226031603</v>
      </c>
      <c r="AZ23" s="50">
        <f>VLOOKUP($A23,'RevPAR Raw Data'!$B$6:$BE$43,'RevPAR Raw Data'!AN$1,FALSE)</f>
        <v>64.125846216767599</v>
      </c>
      <c r="BA23" s="50">
        <f>VLOOKUP($A23,'RevPAR Raw Data'!$B$6:$BE$43,'RevPAR Raw Data'!AO$1,FALSE)</f>
        <v>69.972451775815998</v>
      </c>
      <c r="BB23" s="51">
        <f>VLOOKUP($A23,'RevPAR Raw Data'!$B$6:$BE$43,'RevPAR Raw Data'!AP$1,FALSE)</f>
        <v>67.049148996291805</v>
      </c>
      <c r="BC23" s="52">
        <f>VLOOKUP($A23,'RevPAR Raw Data'!$B$6:$BE$43,'RevPAR Raw Data'!AR$1,FALSE)</f>
        <v>51.375495588963098</v>
      </c>
      <c r="BE23" s="129">
        <f>(VLOOKUP($A23,'RevPAR Raw Data'!$B$6:$BE$43,'RevPAR Raw Data'!AT$1,FALSE))/100</f>
        <v>-7.4291974234244797E-3</v>
      </c>
      <c r="BF23" s="119">
        <f>(VLOOKUP($A23,'RevPAR Raw Data'!$B$6:$BE$43,'RevPAR Raw Data'!AU$1,FALSE))/100</f>
        <v>9.2950737460169904E-3</v>
      </c>
      <c r="BG23" s="119">
        <f>(VLOOKUP($A23,'RevPAR Raw Data'!$B$6:$BE$43,'RevPAR Raw Data'!AV$1,FALSE))/100</f>
        <v>2.6110340294964902E-2</v>
      </c>
      <c r="BH23" s="119">
        <f>(VLOOKUP($A23,'RevPAR Raw Data'!$B$6:$BE$43,'RevPAR Raw Data'!AW$1,FALSE))/100</f>
        <v>4.3743815386845502E-3</v>
      </c>
      <c r="BI23" s="119">
        <f>(VLOOKUP($A23,'RevPAR Raw Data'!$B$6:$BE$43,'RevPAR Raw Data'!AX$1,FALSE))/100</f>
        <v>3.3372181933564699E-2</v>
      </c>
      <c r="BJ23" s="130">
        <f>(VLOOKUP($A23,'RevPAR Raw Data'!$B$6:$BE$43,'RevPAR Raw Data'!AY$1,FALSE))/100</f>
        <v>1.4092651338434901E-2</v>
      </c>
      <c r="BK23" s="119">
        <f>(VLOOKUP($A23,'RevPAR Raw Data'!$B$6:$BE$43,'RevPAR Raw Data'!BA$1,FALSE))/100</f>
        <v>5.8256014087450597E-2</v>
      </c>
      <c r="BL23" s="119">
        <f>(VLOOKUP($A23,'RevPAR Raw Data'!$B$6:$BE$43,'RevPAR Raw Data'!BB$1,FALSE))/100</f>
        <v>5.1882721527738804E-2</v>
      </c>
      <c r="BM23" s="130">
        <f>(VLOOKUP($A23,'RevPAR Raw Data'!$B$6:$BE$43,'RevPAR Raw Data'!BC$1,FALSE))/100</f>
        <v>5.49208268079346E-2</v>
      </c>
      <c r="BN23" s="131">
        <f>(VLOOKUP($A23,'RevPAR Raw Data'!$B$6:$BE$43,'RevPAR Raw Data'!BE$1,FALSE))/100</f>
        <v>2.8941750140944199E-2</v>
      </c>
    </row>
    <row r="24" spans="1:66" x14ac:dyDescent="0.45">
      <c r="A24" s="59" t="s">
        <v>91</v>
      </c>
      <c r="B24" s="129">
        <f>(VLOOKUP($A24,'Occupancy Raw Data'!$B$8:$BE$45,'Occupancy Raw Data'!AG$3,FALSE))/100</f>
        <v>0.453540934203917</v>
      </c>
      <c r="C24" s="119">
        <f>(VLOOKUP($A24,'Occupancy Raw Data'!$B$8:$BE$45,'Occupancy Raw Data'!AH$3,FALSE))/100</f>
        <v>0.55746693453875695</v>
      </c>
      <c r="D24" s="119">
        <f>(VLOOKUP($A24,'Occupancy Raw Data'!$B$8:$BE$45,'Occupancy Raw Data'!AI$3,FALSE))/100</f>
        <v>0.59442491210447002</v>
      </c>
      <c r="E24" s="119">
        <f>(VLOOKUP($A24,'Occupancy Raw Data'!$B$8:$BE$45,'Occupancy Raw Data'!AJ$3,FALSE))/100</f>
        <v>0.580319772308722</v>
      </c>
      <c r="F24" s="119">
        <f>(VLOOKUP($A24,'Occupancy Raw Data'!$B$8:$BE$45,'Occupancy Raw Data'!AK$3,FALSE))/100</f>
        <v>0.55960154026452302</v>
      </c>
      <c r="G24" s="130">
        <f>(VLOOKUP($A24,'Occupancy Raw Data'!$B$8:$BE$45,'Occupancy Raw Data'!AL$3,FALSE))/100</f>
        <v>0.54907081868407803</v>
      </c>
      <c r="H24" s="119">
        <f>(VLOOKUP($A24,'Occupancy Raw Data'!$B$8:$BE$45,'Occupancy Raw Data'!AN$3,FALSE))/100</f>
        <v>0.55060271220492196</v>
      </c>
      <c r="I24" s="119">
        <f>(VLOOKUP($A24,'Occupancy Raw Data'!$B$8:$BE$45,'Occupancy Raw Data'!AO$3,FALSE))/100</f>
        <v>0.559350410179139</v>
      </c>
      <c r="J24" s="130">
        <f>(VLOOKUP($A24,'Occupancy Raw Data'!$B$8:$BE$45,'Occupancy Raw Data'!AP$3,FALSE))/100</f>
        <v>0.55497656119202998</v>
      </c>
      <c r="K24" s="131">
        <f>(VLOOKUP($A24,'Occupancy Raw Data'!$B$8:$BE$45,'Occupancy Raw Data'!AR$3,FALSE))/100</f>
        <v>0.55075817368635005</v>
      </c>
      <c r="M24" s="118">
        <f>(VLOOKUP($A24,'Occupancy Raw Data'!$B$8:$BE$45,'Occupancy Raw Data'!AT$3,FALSE))/100</f>
        <v>-6.0943374614284798E-2</v>
      </c>
      <c r="N24" s="115">
        <f>(VLOOKUP($A24,'Occupancy Raw Data'!$B$8:$BE$45,'Occupancy Raw Data'!AU$3,FALSE))/100</f>
        <v>-2.7474619562626101E-2</v>
      </c>
      <c r="O24" s="115">
        <f>(VLOOKUP($A24,'Occupancy Raw Data'!$B$8:$BE$45,'Occupancy Raw Data'!AV$3,FALSE))/100</f>
        <v>5.5507967672708998E-3</v>
      </c>
      <c r="P24" s="115">
        <f>(VLOOKUP($A24,'Occupancy Raw Data'!$B$8:$BE$45,'Occupancy Raw Data'!AW$3,FALSE))/100</f>
        <v>-6.4870778848838905E-4</v>
      </c>
      <c r="Q24" s="115">
        <f>(VLOOKUP($A24,'Occupancy Raw Data'!$B$8:$BE$45,'Occupancy Raw Data'!AX$3,FALSE))/100</f>
        <v>2.4101638595815902E-2</v>
      </c>
      <c r="R24" s="116">
        <f>(VLOOKUP($A24,'Occupancy Raw Data'!$B$8:$BE$45,'Occupancy Raw Data'!AY$3,FALSE))/100</f>
        <v>-1.0491582530785099E-2</v>
      </c>
      <c r="S24" s="115">
        <f>(VLOOKUP($A24,'Occupancy Raw Data'!$B$8:$BE$45,'Occupancy Raw Data'!BA$3,FALSE))/100</f>
        <v>3.05600610013229E-3</v>
      </c>
      <c r="T24" s="115">
        <f>(VLOOKUP($A24,'Occupancy Raw Data'!$B$8:$BE$45,'Occupancy Raw Data'!BB$3,FALSE))/100</f>
        <v>-6.75696306841866E-3</v>
      </c>
      <c r="U24" s="116">
        <f>(VLOOKUP($A24,'Occupancy Raw Data'!$B$8:$BE$45,'Occupancy Raw Data'!BC$3,FALSE))/100</f>
        <v>-1.91326297393307E-3</v>
      </c>
      <c r="V24" s="117">
        <f>(VLOOKUP($A24,'Occupancy Raw Data'!$B$8:$BE$45,'Occupancy Raw Data'!BE$3,FALSE))/100</f>
        <v>-8.0370146390904302E-3</v>
      </c>
      <c r="X24" s="49">
        <f>VLOOKUP($A24,'ADR Raw Data'!$B$6:$BE$43,'ADR Raw Data'!AG$1,FALSE)</f>
        <v>82.008310271317796</v>
      </c>
      <c r="Y24" s="50">
        <f>VLOOKUP($A24,'ADR Raw Data'!$B$6:$BE$43,'ADR Raw Data'!AH$1,FALSE)</f>
        <v>86.944174052106007</v>
      </c>
      <c r="Z24" s="50">
        <f>VLOOKUP($A24,'ADR Raw Data'!$B$6:$BE$43,'ADR Raw Data'!AI$1,FALSE)</f>
        <v>88.946883516406103</v>
      </c>
      <c r="AA24" s="50">
        <f>VLOOKUP($A24,'ADR Raw Data'!$B$6:$BE$43,'ADR Raw Data'!AJ$1,FALSE)</f>
        <v>86.883357324197604</v>
      </c>
      <c r="AB24" s="50">
        <f>VLOOKUP($A24,'ADR Raw Data'!$B$6:$BE$43,'ADR Raw Data'!AK$1,FALSE)</f>
        <v>84.814904652206394</v>
      </c>
      <c r="AC24" s="51">
        <f>VLOOKUP($A24,'ADR Raw Data'!$B$6:$BE$43,'ADR Raw Data'!AL$1,FALSE)</f>
        <v>86.115504459385207</v>
      </c>
      <c r="AD24" s="50">
        <f>VLOOKUP($A24,'ADR Raw Data'!$B$6:$BE$43,'ADR Raw Data'!AN$1,FALSE)</f>
        <v>86.636574443177395</v>
      </c>
      <c r="AE24" s="50">
        <f>VLOOKUP($A24,'ADR Raw Data'!$B$6:$BE$43,'ADR Raw Data'!AO$1,FALSE)</f>
        <v>87.422096198742807</v>
      </c>
      <c r="AF24" s="51">
        <f>VLOOKUP($A24,'ADR Raw Data'!$B$6:$BE$43,'ADR Raw Data'!AP$1,FALSE)</f>
        <v>87.032430725140401</v>
      </c>
      <c r="AG24" s="52">
        <f>VLOOKUP($A24,'ADR Raw Data'!$B$6:$BE$43,'ADR Raw Data'!AR$1,FALSE)</f>
        <v>86.379489951254399</v>
      </c>
      <c r="AI24" s="118">
        <f>(VLOOKUP($A24,'ADR Raw Data'!$B$6:$BE$43,'ADR Raw Data'!AT$1,FALSE))/100</f>
        <v>7.1168433996153697E-3</v>
      </c>
      <c r="AJ24" s="115">
        <f>(VLOOKUP($A24,'ADR Raw Data'!$B$6:$BE$43,'ADR Raw Data'!AU$1,FALSE))/100</f>
        <v>8.0630081413832697E-3</v>
      </c>
      <c r="AK24" s="115">
        <f>(VLOOKUP($A24,'ADR Raw Data'!$B$6:$BE$43,'ADR Raw Data'!AV$1,FALSE))/100</f>
        <v>2.2204030138950302E-2</v>
      </c>
      <c r="AL24" s="115">
        <f>(VLOOKUP($A24,'ADR Raw Data'!$B$6:$BE$43,'ADR Raw Data'!AW$1,FALSE))/100</f>
        <v>1.12243121815919E-2</v>
      </c>
      <c r="AM24" s="115">
        <f>(VLOOKUP($A24,'ADR Raw Data'!$B$6:$BE$43,'ADR Raw Data'!AX$1,FALSE))/100</f>
        <v>1.1485300191109899E-2</v>
      </c>
      <c r="AN24" s="116">
        <f>(VLOOKUP($A24,'ADR Raw Data'!$B$6:$BE$43,'ADR Raw Data'!AY$1,FALSE))/100</f>
        <v>1.2744412216399E-2</v>
      </c>
      <c r="AO24" s="115">
        <f>(VLOOKUP($A24,'ADR Raw Data'!$B$6:$BE$43,'ADR Raw Data'!BA$1,FALSE))/100</f>
        <v>8.5202576482047796E-3</v>
      </c>
      <c r="AP24" s="115">
        <f>(VLOOKUP($A24,'ADR Raw Data'!$B$6:$BE$43,'ADR Raw Data'!BB$1,FALSE))/100</f>
        <v>2.8416184941464501E-3</v>
      </c>
      <c r="AQ24" s="116">
        <f>(VLOOKUP($A24,'ADR Raw Data'!$B$6:$BE$43,'ADR Raw Data'!BC$1,FALSE))/100</f>
        <v>5.6014760679289795E-3</v>
      </c>
      <c r="AR24" s="117">
        <f>(VLOOKUP($A24,'ADR Raw Data'!$B$6:$BE$43,'ADR Raw Data'!BE$1,FALSE))/100</f>
        <v>1.06936334477888E-2</v>
      </c>
      <c r="AT24" s="49">
        <f>VLOOKUP($A24,'RevPAR Raw Data'!$B$6:$BE$43,'RevPAR Raw Data'!AG$1,FALSE)</f>
        <v>37.194125652938197</v>
      </c>
      <c r="AU24" s="50">
        <f>VLOOKUP($A24,'RevPAR Raw Data'!$B$6:$BE$43,'RevPAR Raw Data'!AH$1,FALSE)</f>
        <v>48.468502184831699</v>
      </c>
      <c r="AV24" s="50">
        <f>VLOOKUP($A24,'RevPAR Raw Data'!$B$6:$BE$43,'RevPAR Raw Data'!AI$1,FALSE)</f>
        <v>52.872243416206203</v>
      </c>
      <c r="AW24" s="50">
        <f>VLOOKUP($A24,'RevPAR Raw Data'!$B$6:$BE$43,'RevPAR Raw Data'!AJ$1,FALSE)</f>
        <v>50.420130139795702</v>
      </c>
      <c r="AX24" s="50">
        <f>VLOOKUP($A24,'RevPAR Raw Data'!$B$6:$BE$43,'RevPAR Raw Data'!AK$1,FALSE)</f>
        <v>47.4625512807634</v>
      </c>
      <c r="AY24" s="51">
        <f>VLOOKUP($A24,'RevPAR Raw Data'!$B$6:$BE$43,'RevPAR Raw Data'!AL$1,FALSE)</f>
        <v>47.283510534907002</v>
      </c>
      <c r="AZ24" s="50">
        <f>VLOOKUP($A24,'RevPAR Raw Data'!$B$6:$BE$43,'RevPAR Raw Data'!AN$1,FALSE)</f>
        <v>47.7023328645571</v>
      </c>
      <c r="BA24" s="50">
        <f>VLOOKUP($A24,'RevPAR Raw Data'!$B$6:$BE$43,'RevPAR Raw Data'!AO$1,FALSE)</f>
        <v>48.899585367486999</v>
      </c>
      <c r="BB24" s="51">
        <f>VLOOKUP($A24,'RevPAR Raw Data'!$B$6:$BE$43,'RevPAR Raw Data'!AP$1,FALSE)</f>
        <v>48.300959116022</v>
      </c>
      <c r="BC24" s="52">
        <f>VLOOKUP($A24,'RevPAR Raw Data'!$B$6:$BE$43,'RevPAR Raw Data'!AR$1,FALSE)</f>
        <v>47.5742101295113</v>
      </c>
      <c r="BE24" s="129">
        <f>(VLOOKUP($A24,'RevPAR Raw Data'!$B$6:$BE$43,'RevPAR Raw Data'!AT$1,FALSE))/100</f>
        <v>-5.4260255668043399E-2</v>
      </c>
      <c r="BF24" s="119">
        <f>(VLOOKUP($A24,'RevPAR Raw Data'!$B$6:$BE$43,'RevPAR Raw Data'!AU$1,FALSE))/100</f>
        <v>-1.9633139502457698E-2</v>
      </c>
      <c r="BG24" s="119">
        <f>(VLOOKUP($A24,'RevPAR Raw Data'!$B$6:$BE$43,'RevPAR Raw Data'!AV$1,FALSE))/100</f>
        <v>2.7878076964936903E-2</v>
      </c>
      <c r="BH24" s="119">
        <f>(VLOOKUP($A24,'RevPAR Raw Data'!$B$6:$BE$43,'RevPAR Raw Data'!AW$1,FALSE))/100</f>
        <v>1.0568323094370899E-2</v>
      </c>
      <c r="BI24" s="119">
        <f>(VLOOKUP($A24,'RevPAR Raw Data'!$B$6:$BE$43,'RevPAR Raw Data'!AX$1,FALSE))/100</f>
        <v>3.5863753341296399E-2</v>
      </c>
      <c r="BJ24" s="130">
        <f>(VLOOKUP($A24,'RevPAR Raw Data'!$B$6:$BE$43,'RevPAR Raw Data'!AY$1,FALSE))/100</f>
        <v>2.1191206330392399E-3</v>
      </c>
      <c r="BK24" s="119">
        <f>(VLOOKUP($A24,'RevPAR Raw Data'!$B$6:$BE$43,'RevPAR Raw Data'!BA$1,FALSE))/100</f>
        <v>1.1602301707684599E-2</v>
      </c>
      <c r="BL24" s="119">
        <f>(VLOOKUP($A24,'RevPAR Raw Data'!$B$6:$BE$43,'RevPAR Raw Data'!BB$1,FALSE))/100</f>
        <v>-3.9345452854916904E-3</v>
      </c>
      <c r="BM24" s="130">
        <f>(VLOOKUP($A24,'RevPAR Raw Data'!$B$6:$BE$43,'RevPAR Raw Data'!BC$1,FALSE))/100</f>
        <v>3.6774959972357604E-3</v>
      </c>
      <c r="BN24" s="131">
        <f>(VLOOKUP($A24,'RevPAR Raw Data'!$B$6:$BE$43,'RevPAR Raw Data'!BE$1,FALSE))/100</f>
        <v>2.5706739201334801E-3</v>
      </c>
    </row>
    <row r="25" spans="1:66" x14ac:dyDescent="0.45">
      <c r="A25" s="59" t="s">
        <v>32</v>
      </c>
      <c r="B25" s="129">
        <f>(VLOOKUP($A25,'Occupancy Raw Data'!$B$8:$BE$45,'Occupancy Raw Data'!AG$3,FALSE))/100</f>
        <v>0.43351251945112401</v>
      </c>
      <c r="C25" s="119">
        <f>(VLOOKUP($A25,'Occupancy Raw Data'!$B$8:$BE$45,'Occupancy Raw Data'!AH$3,FALSE))/100</f>
        <v>0.506047531475456</v>
      </c>
      <c r="D25" s="119">
        <f>(VLOOKUP($A25,'Occupancy Raw Data'!$B$8:$BE$45,'Occupancy Raw Data'!AI$3,FALSE))/100</f>
        <v>0.54229735464704998</v>
      </c>
      <c r="E25" s="119">
        <f>(VLOOKUP($A25,'Occupancy Raw Data'!$B$8:$BE$45,'Occupancy Raw Data'!AJ$3,FALSE))/100</f>
        <v>0.55089121516480399</v>
      </c>
      <c r="F25" s="119">
        <f>(VLOOKUP($A25,'Occupancy Raw Data'!$B$8:$BE$45,'Occupancy Raw Data'!AK$3,FALSE))/100</f>
        <v>0.53136935917385697</v>
      </c>
      <c r="G25" s="130">
        <f>(VLOOKUP($A25,'Occupancy Raw Data'!$B$8:$BE$45,'Occupancy Raw Data'!AL$3,FALSE))/100</f>
        <v>0.51282359598245797</v>
      </c>
      <c r="H25" s="119">
        <f>(VLOOKUP($A25,'Occupancy Raw Data'!$B$8:$BE$45,'Occupancy Raw Data'!AN$3,FALSE))/100</f>
        <v>0.53890224925732</v>
      </c>
      <c r="I25" s="119">
        <f>(VLOOKUP($A25,'Occupancy Raw Data'!$B$8:$BE$45,'Occupancy Raw Data'!AO$3,FALSE))/100</f>
        <v>0.55686801527797403</v>
      </c>
      <c r="J25" s="130">
        <f>(VLOOKUP($A25,'Occupancy Raw Data'!$B$8:$BE$45,'Occupancy Raw Data'!AP$3,FALSE))/100</f>
        <v>0.54788513226764701</v>
      </c>
      <c r="K25" s="131">
        <f>(VLOOKUP($A25,'Occupancy Raw Data'!$B$8:$BE$45,'Occupancy Raw Data'!AR$3,FALSE))/100</f>
        <v>0.52284117777822603</v>
      </c>
      <c r="M25" s="118">
        <f>(VLOOKUP($A25,'Occupancy Raw Data'!$B$8:$BE$45,'Occupancy Raw Data'!AT$3,FALSE))/100</f>
        <v>-5.2207247009610401E-2</v>
      </c>
      <c r="N25" s="115">
        <f>(VLOOKUP($A25,'Occupancy Raw Data'!$B$8:$BE$45,'Occupancy Raw Data'!AU$3,FALSE))/100</f>
        <v>6.9494310519138802E-3</v>
      </c>
      <c r="O25" s="115">
        <f>(VLOOKUP($A25,'Occupancy Raw Data'!$B$8:$BE$45,'Occupancy Raw Data'!AV$3,FALSE))/100</f>
        <v>4.6047403230059604E-2</v>
      </c>
      <c r="P25" s="115">
        <f>(VLOOKUP($A25,'Occupancy Raw Data'!$B$8:$BE$45,'Occupancy Raw Data'!AW$3,FALSE))/100</f>
        <v>7.4860629616596994E-2</v>
      </c>
      <c r="Q25" s="115">
        <f>(VLOOKUP($A25,'Occupancy Raw Data'!$B$8:$BE$45,'Occupancy Raw Data'!AX$3,FALSE))/100</f>
        <v>1.8674836338265399E-2</v>
      </c>
      <c r="R25" s="116">
        <f>(VLOOKUP($A25,'Occupancy Raw Data'!$B$8:$BE$45,'Occupancy Raw Data'!AY$3,FALSE))/100</f>
        <v>2.05349684293849E-2</v>
      </c>
      <c r="S25" s="115">
        <f>(VLOOKUP($A25,'Occupancy Raw Data'!$B$8:$BE$45,'Occupancy Raw Data'!BA$3,FALSE))/100</f>
        <v>-7.3328236239948705E-2</v>
      </c>
      <c r="T25" s="115">
        <f>(VLOOKUP($A25,'Occupancy Raw Data'!$B$8:$BE$45,'Occupancy Raw Data'!BB$3,FALSE))/100</f>
        <v>-5.7023253592666107E-2</v>
      </c>
      <c r="U25" s="116">
        <f>(VLOOKUP($A25,'Occupancy Raw Data'!$B$8:$BE$45,'Occupancy Raw Data'!BC$3,FALSE))/100</f>
        <v>-6.5113168225152701E-2</v>
      </c>
      <c r="V25" s="117">
        <f>(VLOOKUP($A25,'Occupancy Raw Data'!$B$8:$BE$45,'Occupancy Raw Data'!BE$3,FALSE))/100</f>
        <v>-6.7100193703404894E-3</v>
      </c>
      <c r="X25" s="49">
        <f>VLOOKUP($A25,'ADR Raw Data'!$B$6:$BE$43,'ADR Raw Data'!AG$1,FALSE)</f>
        <v>73.016473649861297</v>
      </c>
      <c r="Y25" s="50">
        <f>VLOOKUP($A25,'ADR Raw Data'!$B$6:$BE$43,'ADR Raw Data'!AH$1,FALSE)</f>
        <v>79.468494472010605</v>
      </c>
      <c r="Z25" s="50">
        <f>VLOOKUP($A25,'ADR Raw Data'!$B$6:$BE$43,'ADR Raw Data'!AI$1,FALSE)</f>
        <v>81.092145213251499</v>
      </c>
      <c r="AA25" s="50">
        <f>VLOOKUP($A25,'ADR Raw Data'!$B$6:$BE$43,'ADR Raw Data'!AJ$1,FALSE)</f>
        <v>81.946341015599899</v>
      </c>
      <c r="AB25" s="50">
        <f>VLOOKUP($A25,'ADR Raw Data'!$B$6:$BE$43,'ADR Raw Data'!AK$1,FALSE)</f>
        <v>80.391703653910099</v>
      </c>
      <c r="AC25" s="51">
        <f>VLOOKUP($A25,'ADR Raw Data'!$B$6:$BE$43,'ADR Raw Data'!AL$1,FALSE)</f>
        <v>79.444727494034694</v>
      </c>
      <c r="AD25" s="50">
        <f>VLOOKUP($A25,'ADR Raw Data'!$B$6:$BE$43,'ADR Raw Data'!AN$1,FALSE)</f>
        <v>86.446935372095993</v>
      </c>
      <c r="AE25" s="50">
        <f>VLOOKUP($A25,'ADR Raw Data'!$B$6:$BE$43,'ADR Raw Data'!AO$1,FALSE)</f>
        <v>88.045697224691907</v>
      </c>
      <c r="AF25" s="51">
        <f>VLOOKUP($A25,'ADR Raw Data'!$B$6:$BE$43,'ADR Raw Data'!AP$1,FALSE)</f>
        <v>87.259422595533096</v>
      </c>
      <c r="AG25" s="52">
        <f>VLOOKUP($A25,'ADR Raw Data'!$B$6:$BE$43,'ADR Raw Data'!AR$1,FALSE)</f>
        <v>81.784446618415799</v>
      </c>
      <c r="AI25" s="118">
        <f>(VLOOKUP($A25,'ADR Raw Data'!$B$6:$BE$43,'ADR Raw Data'!AT$1,FALSE))/100</f>
        <v>-3.0659060384041398E-2</v>
      </c>
      <c r="AJ25" s="115">
        <f>(VLOOKUP($A25,'ADR Raw Data'!$B$6:$BE$43,'ADR Raw Data'!AU$1,FALSE))/100</f>
        <v>5.2747688594616503E-3</v>
      </c>
      <c r="AK25" s="115">
        <f>(VLOOKUP($A25,'ADR Raw Data'!$B$6:$BE$43,'ADR Raw Data'!AV$1,FALSE))/100</f>
        <v>7.0048162659006995E-4</v>
      </c>
      <c r="AL25" s="115">
        <f>(VLOOKUP($A25,'ADR Raw Data'!$B$6:$BE$43,'ADR Raw Data'!AW$1,FALSE))/100</f>
        <v>2.4273575730433202E-2</v>
      </c>
      <c r="AM25" s="115">
        <f>(VLOOKUP($A25,'ADR Raw Data'!$B$6:$BE$43,'ADR Raw Data'!AX$1,FALSE))/100</f>
        <v>-1.8883921671007701E-3</v>
      </c>
      <c r="AN25" s="116">
        <f>(VLOOKUP($A25,'ADR Raw Data'!$B$6:$BE$43,'ADR Raw Data'!AY$1,FALSE))/100</f>
        <v>1.99170636639449E-3</v>
      </c>
      <c r="AO25" s="115">
        <f>(VLOOKUP($A25,'ADR Raw Data'!$B$6:$BE$43,'ADR Raw Data'!BA$1,FALSE))/100</f>
        <v>-0.16607798563582499</v>
      </c>
      <c r="AP25" s="115">
        <f>(VLOOKUP($A25,'ADR Raw Data'!$B$6:$BE$43,'ADR Raw Data'!BB$1,FALSE))/100</f>
        <v>-0.16393222345599701</v>
      </c>
      <c r="AQ25" s="116">
        <f>(VLOOKUP($A25,'ADR Raw Data'!$B$6:$BE$43,'ADR Raw Data'!BC$1,FALSE))/100</f>
        <v>-0.164921711241378</v>
      </c>
      <c r="AR25" s="117">
        <f>(VLOOKUP($A25,'ADR Raw Data'!$B$6:$BE$43,'ADR Raw Data'!BE$1,FALSE))/100</f>
        <v>-6.3231193298541905E-2</v>
      </c>
      <c r="AT25" s="49">
        <f>VLOOKUP($A25,'RevPAR Raw Data'!$B$6:$BE$43,'RevPAR Raw Data'!AG$1,FALSE)</f>
        <v>31.653555453388002</v>
      </c>
      <c r="AU25" s="50">
        <f>VLOOKUP($A25,'RevPAR Raw Data'!$B$6:$BE$43,'RevPAR Raw Data'!AH$1,FALSE)</f>
        <v>40.214835457631899</v>
      </c>
      <c r="AV25" s="50">
        <f>VLOOKUP($A25,'RevPAR Raw Data'!$B$6:$BE$43,'RevPAR Raw Data'!AI$1,FALSE)</f>
        <v>43.976055831800799</v>
      </c>
      <c r="AW25" s="50">
        <f>VLOOKUP($A25,'RevPAR Raw Data'!$B$6:$BE$43,'RevPAR Raw Data'!AJ$1,FALSE)</f>
        <v>45.143519380393201</v>
      </c>
      <c r="AX25" s="50">
        <f>VLOOKUP($A25,'RevPAR Raw Data'!$B$6:$BE$43,'RevPAR Raw Data'!AK$1,FALSE)</f>
        <v>42.717688053472898</v>
      </c>
      <c r="AY25" s="51">
        <f>VLOOKUP($A25,'RevPAR Raw Data'!$B$6:$BE$43,'RevPAR Raw Data'!AL$1,FALSE)</f>
        <v>40.741130835337302</v>
      </c>
      <c r="AZ25" s="50">
        <f>VLOOKUP($A25,'RevPAR Raw Data'!$B$6:$BE$43,'RevPAR Raw Data'!AN$1,FALSE)</f>
        <v>46.586447913424799</v>
      </c>
      <c r="BA25" s="50">
        <f>VLOOKUP($A25,'RevPAR Raw Data'!$B$6:$BE$43,'RevPAR Raw Data'!AO$1,FALSE)</f>
        <v>49.029832667279599</v>
      </c>
      <c r="BB25" s="51">
        <f>VLOOKUP($A25,'RevPAR Raw Data'!$B$6:$BE$43,'RevPAR Raw Data'!AP$1,FALSE)</f>
        <v>47.808140290352199</v>
      </c>
      <c r="BC25" s="52">
        <f>VLOOKUP($A25,'RevPAR Raw Data'!$B$6:$BE$43,'RevPAR Raw Data'!AR$1,FALSE)</f>
        <v>42.760276393913003</v>
      </c>
      <c r="BE25" s="129">
        <f>(VLOOKUP($A25,'RevPAR Raw Data'!$B$6:$BE$43,'RevPAR Raw Data'!AT$1,FALSE))/100</f>
        <v>-8.1265682255099711E-2</v>
      </c>
      <c r="BF25" s="119">
        <f>(VLOOKUP($A25,'RevPAR Raw Data'!$B$6:$BE$43,'RevPAR Raw Data'!AU$1,FALSE))/100</f>
        <v>1.2260856553879101E-2</v>
      </c>
      <c r="BG25" s="119">
        <f>(VLOOKUP($A25,'RevPAR Raw Data'!$B$6:$BE$43,'RevPAR Raw Data'!AV$1,FALSE))/100</f>
        <v>4.67801402165645E-2</v>
      </c>
      <c r="BH25" s="119">
        <f>(VLOOKUP($A25,'RevPAR Raw Data'!$B$6:$BE$43,'RevPAR Raw Data'!AW$1,FALSE))/100</f>
        <v>0.100951340509256</v>
      </c>
      <c r="BI25" s="119">
        <f>(VLOOKUP($A25,'RevPAR Raw Data'!$B$6:$BE$43,'RevPAR Raw Data'!AX$1,FALSE))/100</f>
        <v>1.6751178756501499E-2</v>
      </c>
      <c r="BJ25" s="130">
        <f>(VLOOKUP($A25,'RevPAR Raw Data'!$B$6:$BE$43,'RevPAR Raw Data'!AY$1,FALSE))/100</f>
        <v>2.2567574423133899E-2</v>
      </c>
      <c r="BK25" s="119">
        <f>(VLOOKUP($A25,'RevPAR Raw Data'!$B$6:$BE$43,'RevPAR Raw Data'!BA$1,FALSE))/100</f>
        <v>-0.227228016110815</v>
      </c>
      <c r="BL25" s="119">
        <f>(VLOOKUP($A25,'RevPAR Raw Data'!$B$6:$BE$43,'RevPAR Raw Data'!BB$1,FALSE))/100</f>
        <v>-0.211607528298523</v>
      </c>
      <c r="BM25" s="130">
        <f>(VLOOKUP($A25,'RevPAR Raw Data'!$B$6:$BE$43,'RevPAR Raw Data'!BC$1,FALSE))/100</f>
        <v>-0.21929630433848998</v>
      </c>
      <c r="BN25" s="131">
        <f>(VLOOKUP($A25,'RevPAR Raw Data'!$B$6:$BE$43,'RevPAR Raw Data'!BE$1,FALSE))/100</f>
        <v>-6.9516930137039398E-2</v>
      </c>
    </row>
    <row r="26" spans="1:66" x14ac:dyDescent="0.45">
      <c r="A26" s="59" t="s">
        <v>92</v>
      </c>
      <c r="B26" s="129">
        <f>(VLOOKUP($A26,'Occupancy Raw Data'!$B$8:$BE$45,'Occupancy Raw Data'!AG$3,FALSE))/100</f>
        <v>0.43433280729440599</v>
      </c>
      <c r="C26" s="119">
        <f>(VLOOKUP($A26,'Occupancy Raw Data'!$B$8:$BE$45,'Occupancy Raw Data'!AH$3,FALSE))/100</f>
        <v>0.521742942311064</v>
      </c>
      <c r="D26" s="119">
        <f>(VLOOKUP($A26,'Occupancy Raw Data'!$B$8:$BE$45,'Occupancy Raw Data'!AI$3,FALSE))/100</f>
        <v>0.53848851481676296</v>
      </c>
      <c r="E26" s="119">
        <f>(VLOOKUP($A26,'Occupancy Raw Data'!$B$8:$BE$45,'Occupancy Raw Data'!AJ$3,FALSE))/100</f>
        <v>0.53625284937752005</v>
      </c>
      <c r="F26" s="119">
        <f>(VLOOKUP($A26,'Occupancy Raw Data'!$B$8:$BE$45,'Occupancy Raw Data'!AK$3,FALSE))/100</f>
        <v>0.51564965807469698</v>
      </c>
      <c r="G26" s="130">
        <f>(VLOOKUP($A26,'Occupancy Raw Data'!$B$8:$BE$45,'Occupancy Raw Data'!AL$3,FALSE))/100</f>
        <v>0.50929335437488998</v>
      </c>
      <c r="H26" s="119">
        <f>(VLOOKUP($A26,'Occupancy Raw Data'!$B$8:$BE$45,'Occupancy Raw Data'!AN$3,FALSE))/100</f>
        <v>0.548746273890934</v>
      </c>
      <c r="I26" s="119">
        <f>(VLOOKUP($A26,'Occupancy Raw Data'!$B$8:$BE$45,'Occupancy Raw Data'!AO$3,FALSE))/100</f>
        <v>0.55177099772049698</v>
      </c>
      <c r="J26" s="130">
        <f>(VLOOKUP($A26,'Occupancy Raw Data'!$B$8:$BE$45,'Occupancy Raw Data'!AP$3,FALSE))/100</f>
        <v>0.55025863580571599</v>
      </c>
      <c r="K26" s="131">
        <f>(VLOOKUP($A26,'Occupancy Raw Data'!$B$8:$BE$45,'Occupancy Raw Data'!AR$3,FALSE))/100</f>
        <v>0.52099772049798299</v>
      </c>
      <c r="M26" s="118">
        <f>(VLOOKUP($A26,'Occupancy Raw Data'!$B$8:$BE$45,'Occupancy Raw Data'!AT$3,FALSE))/100</f>
        <v>7.4735235270786099E-2</v>
      </c>
      <c r="N26" s="115">
        <f>(VLOOKUP($A26,'Occupancy Raw Data'!$B$8:$BE$45,'Occupancy Raw Data'!AU$3,FALSE))/100</f>
        <v>0.10422813529847699</v>
      </c>
      <c r="O26" s="115">
        <f>(VLOOKUP($A26,'Occupancy Raw Data'!$B$8:$BE$45,'Occupancy Raw Data'!AV$3,FALSE))/100</f>
        <v>9.2529737674231394E-2</v>
      </c>
      <c r="P26" s="115">
        <f>(VLOOKUP($A26,'Occupancy Raw Data'!$B$8:$BE$45,'Occupancy Raw Data'!AW$3,FALSE))/100</f>
        <v>0.10734121319473401</v>
      </c>
      <c r="Q26" s="115">
        <f>(VLOOKUP($A26,'Occupancy Raw Data'!$B$8:$BE$45,'Occupancy Raw Data'!AX$3,FALSE))/100</f>
        <v>7.3071794621936095E-2</v>
      </c>
      <c r="R26" s="116">
        <f>(VLOOKUP($A26,'Occupancy Raw Data'!$B$8:$BE$45,'Occupancy Raw Data'!AY$3,FALSE))/100</f>
        <v>9.0884144777099607E-2</v>
      </c>
      <c r="S26" s="115">
        <f>(VLOOKUP($A26,'Occupancy Raw Data'!$B$8:$BE$45,'Occupancy Raw Data'!BA$3,FALSE))/100</f>
        <v>7.3623759456517709E-2</v>
      </c>
      <c r="T26" s="115">
        <f>(VLOOKUP($A26,'Occupancy Raw Data'!$B$8:$BE$45,'Occupancy Raw Data'!BB$3,FALSE))/100</f>
        <v>6.03096849137566E-2</v>
      </c>
      <c r="U26" s="116">
        <f>(VLOOKUP($A26,'Occupancy Raw Data'!$B$8:$BE$45,'Occupancy Raw Data'!BC$3,FALSE))/100</f>
        <v>6.6906891931516096E-2</v>
      </c>
      <c r="V26" s="117">
        <f>(VLOOKUP($A26,'Occupancy Raw Data'!$B$8:$BE$45,'Occupancy Raw Data'!BE$3,FALSE))/100</f>
        <v>8.3535974071727193E-2</v>
      </c>
      <c r="X26" s="49">
        <f>VLOOKUP($A26,'ADR Raw Data'!$B$6:$BE$43,'ADR Raw Data'!AG$1,FALSE)</f>
        <v>94.469636172789606</v>
      </c>
      <c r="Y26" s="50">
        <f>VLOOKUP($A26,'ADR Raw Data'!$B$6:$BE$43,'ADR Raw Data'!AH$1,FALSE)</f>
        <v>101.19733544782299</v>
      </c>
      <c r="Z26" s="50">
        <f>VLOOKUP($A26,'ADR Raw Data'!$B$6:$BE$43,'ADR Raw Data'!AI$1,FALSE)</f>
        <v>105.244336600455</v>
      </c>
      <c r="AA26" s="50">
        <f>VLOOKUP($A26,'ADR Raw Data'!$B$6:$BE$43,'ADR Raw Data'!AJ$1,FALSE)</f>
        <v>102.52131993787199</v>
      </c>
      <c r="AB26" s="50">
        <f>VLOOKUP($A26,'ADR Raw Data'!$B$6:$BE$43,'ADR Raw Data'!AK$1,FALSE)</f>
        <v>100.216101300688</v>
      </c>
      <c r="AC26" s="51">
        <f>VLOOKUP($A26,'ADR Raw Data'!$B$6:$BE$43,'ADR Raw Data'!AL$1,FALSE)</f>
        <v>100.98575622138</v>
      </c>
      <c r="AD26" s="50">
        <f>VLOOKUP($A26,'ADR Raw Data'!$B$6:$BE$43,'ADR Raw Data'!AN$1,FALSE)</f>
        <v>104.41969675667001</v>
      </c>
      <c r="AE26" s="50">
        <f>VLOOKUP($A26,'ADR Raw Data'!$B$6:$BE$43,'ADR Raw Data'!AO$1,FALSE)</f>
        <v>106.185433661714</v>
      </c>
      <c r="AF26" s="51">
        <f>VLOOKUP($A26,'ADR Raw Data'!$B$6:$BE$43,'ADR Raw Data'!AP$1,FALSE)</f>
        <v>105.30499173471399</v>
      </c>
      <c r="AG26" s="52">
        <f>VLOOKUP($A26,'ADR Raw Data'!$B$6:$BE$43,'ADR Raw Data'!AR$1,FALSE)</f>
        <v>102.28913271710999</v>
      </c>
      <c r="AI26" s="118">
        <f>(VLOOKUP($A26,'ADR Raw Data'!$B$6:$BE$43,'ADR Raw Data'!AT$1,FALSE))/100</f>
        <v>2.7126943337280702E-3</v>
      </c>
      <c r="AJ26" s="115">
        <f>(VLOOKUP($A26,'ADR Raw Data'!$B$6:$BE$43,'ADR Raw Data'!AU$1,FALSE))/100</f>
        <v>-3.2607340363380297E-3</v>
      </c>
      <c r="AK26" s="115">
        <f>(VLOOKUP($A26,'ADR Raw Data'!$B$6:$BE$43,'ADR Raw Data'!AV$1,FALSE))/100</f>
        <v>2.3307526515364798E-2</v>
      </c>
      <c r="AL26" s="115">
        <f>(VLOOKUP($A26,'ADR Raw Data'!$B$6:$BE$43,'ADR Raw Data'!AW$1,FALSE))/100</f>
        <v>-1.7109583186928699E-2</v>
      </c>
      <c r="AM26" s="115">
        <f>(VLOOKUP($A26,'ADR Raw Data'!$B$6:$BE$43,'ADR Raw Data'!AX$1,FALSE))/100</f>
        <v>3.6492326911911704E-2</v>
      </c>
      <c r="AN26" s="116">
        <f>(VLOOKUP($A26,'ADR Raw Data'!$B$6:$BE$43,'ADR Raw Data'!AY$1,FALSE))/100</f>
        <v>8.6441608771995609E-3</v>
      </c>
      <c r="AO26" s="115">
        <f>(VLOOKUP($A26,'ADR Raw Data'!$B$6:$BE$43,'ADR Raw Data'!BA$1,FALSE))/100</f>
        <v>6.6196163003029093E-3</v>
      </c>
      <c r="AP26" s="115">
        <f>(VLOOKUP($A26,'ADR Raw Data'!$B$6:$BE$43,'ADR Raw Data'!BB$1,FALSE))/100</f>
        <v>1.31877832056364E-2</v>
      </c>
      <c r="AQ26" s="116">
        <f>(VLOOKUP($A26,'ADR Raw Data'!$B$6:$BE$43,'ADR Raw Data'!BC$1,FALSE))/100</f>
        <v>9.89724302261351E-3</v>
      </c>
      <c r="AR26" s="117">
        <f>(VLOOKUP($A26,'ADR Raw Data'!$B$6:$BE$43,'ADR Raw Data'!BE$1,FALSE))/100</f>
        <v>8.8387371257220501E-3</v>
      </c>
      <c r="AT26" s="49">
        <f>VLOOKUP($A26,'RevPAR Raw Data'!$B$6:$BE$43,'RevPAR Raw Data'!AG$1,FALSE)</f>
        <v>41.0312622830089</v>
      </c>
      <c r="AU26" s="50">
        <f>VLOOKUP($A26,'RevPAR Raw Data'!$B$6:$BE$43,'RevPAR Raw Data'!AH$1,FALSE)</f>
        <v>52.798995550587399</v>
      </c>
      <c r="AV26" s="50">
        <f>VLOOKUP($A26,'RevPAR Raw Data'!$B$6:$BE$43,'RevPAR Raw Data'!AI$1,FALSE)</f>
        <v>56.672866508854902</v>
      </c>
      <c r="AW26" s="50">
        <f>VLOOKUP($A26,'RevPAR Raw Data'!$B$6:$BE$43,'RevPAR Raw Data'!AJ$1,FALSE)</f>
        <v>54.977349938628699</v>
      </c>
      <c r="AX26" s="50">
        <f>VLOOKUP($A26,'RevPAR Raw Data'!$B$6:$BE$43,'RevPAR Raw Data'!AK$1,FALSE)</f>
        <v>51.676398369279298</v>
      </c>
      <c r="AY26" s="51">
        <f>VLOOKUP($A26,'RevPAR Raw Data'!$B$6:$BE$43,'RevPAR Raw Data'!AL$1,FALSE)</f>
        <v>51.4313745300718</v>
      </c>
      <c r="AZ26" s="50">
        <f>VLOOKUP($A26,'RevPAR Raw Data'!$B$6:$BE$43,'RevPAR Raw Data'!AN$1,FALSE)</f>
        <v>57.299919516044099</v>
      </c>
      <c r="BA26" s="50">
        <f>VLOOKUP($A26,'RevPAR Raw Data'!$B$6:$BE$43,'RevPAR Raw Data'!AO$1,FALSE)</f>
        <v>58.590042674907899</v>
      </c>
      <c r="BB26" s="51">
        <f>VLOOKUP($A26,'RevPAR Raw Data'!$B$6:$BE$43,'RevPAR Raw Data'!AP$1,FALSE)</f>
        <v>57.944981095476003</v>
      </c>
      <c r="BC26" s="52">
        <f>VLOOKUP($A26,'RevPAR Raw Data'!$B$6:$BE$43,'RevPAR Raw Data'!AR$1,FALSE)</f>
        <v>53.2924049773302</v>
      </c>
      <c r="BE26" s="129">
        <f>(VLOOKUP($A26,'RevPAR Raw Data'!$B$6:$BE$43,'RevPAR Raw Data'!AT$1,FALSE))/100</f>
        <v>7.7650663453763091E-2</v>
      </c>
      <c r="BF26" s="119">
        <f>(VLOOKUP($A26,'RevPAR Raw Data'!$B$6:$BE$43,'RevPAR Raw Data'!AU$1,FALSE))/100</f>
        <v>0.100627541033827</v>
      </c>
      <c r="BG26" s="119">
        <f>(VLOOKUP($A26,'RevPAR Raw Data'!$B$6:$BE$43,'RevPAR Raw Data'!AV$1,FALSE))/100</f>
        <v>0.11799390350389799</v>
      </c>
      <c r="BH26" s="119">
        <f>(VLOOKUP($A26,'RevPAR Raw Data'!$B$6:$BE$43,'RevPAR Raw Data'!AW$1,FALSE))/100</f>
        <v>8.839506659126499E-2</v>
      </c>
      <c r="BI26" s="119">
        <f>(VLOOKUP($A26,'RevPAR Raw Data'!$B$6:$BE$43,'RevPAR Raw Data'!AX$1,FALSE))/100</f>
        <v>0.112230681351231</v>
      </c>
      <c r="BJ26" s="130">
        <f>(VLOOKUP($A26,'RevPAR Raw Data'!$B$6:$BE$43,'RevPAR Raw Data'!AY$1,FALSE))/100</f>
        <v>0.10031392282293901</v>
      </c>
      <c r="BK26" s="119">
        <f>(VLOOKUP($A26,'RevPAR Raw Data'!$B$6:$BE$43,'RevPAR Raw Data'!BA$1,FALSE))/100</f>
        <v>8.0730736795008598E-2</v>
      </c>
      <c r="BL26" s="119">
        <f>(VLOOKUP($A26,'RevPAR Raw Data'!$B$6:$BE$43,'RevPAR Raw Data'!BB$1,FALSE))/100</f>
        <v>7.4292819169235996E-2</v>
      </c>
      <c r="BM26" s="130">
        <f>(VLOOKUP($A26,'RevPAR Raw Data'!$B$6:$BE$43,'RevPAR Raw Data'!BC$1,FALSE))/100</f>
        <v>7.7466328723463609E-2</v>
      </c>
      <c r="BN26" s="131">
        <f>(VLOOKUP($A26,'RevPAR Raw Data'!$B$6:$BE$43,'RevPAR Raw Data'!BE$1,FALSE))/100</f>
        <v>9.3113063712810293E-2</v>
      </c>
    </row>
    <row r="27" spans="1:66" x14ac:dyDescent="0.45">
      <c r="A27" s="59" t="s">
        <v>93</v>
      </c>
      <c r="B27" s="129">
        <f>(VLOOKUP($A27,'Occupancy Raw Data'!$B$8:$BE$45,'Occupancy Raw Data'!AG$3,FALSE))/100</f>
        <v>0.32578293091082899</v>
      </c>
      <c r="C27" s="119">
        <f>(VLOOKUP($A27,'Occupancy Raw Data'!$B$8:$BE$45,'Occupancy Raw Data'!AH$3,FALSE))/100</f>
        <v>0.37289823890349799</v>
      </c>
      <c r="D27" s="119">
        <f>(VLOOKUP($A27,'Occupancy Raw Data'!$B$8:$BE$45,'Occupancy Raw Data'!AI$3,FALSE))/100</f>
        <v>0.39734241772252704</v>
      </c>
      <c r="E27" s="119">
        <f>(VLOOKUP($A27,'Occupancy Raw Data'!$B$8:$BE$45,'Occupancy Raw Data'!AJ$3,FALSE))/100</f>
        <v>0.40333891146704898</v>
      </c>
      <c r="F27" s="119">
        <f>(VLOOKUP($A27,'Occupancy Raw Data'!$B$8:$BE$45,'Occupancy Raw Data'!AK$3,FALSE))/100</f>
        <v>0.42106940792094905</v>
      </c>
      <c r="G27" s="130">
        <f>(VLOOKUP($A27,'Occupancy Raw Data'!$B$8:$BE$45,'Occupancy Raw Data'!AL$3,FALSE))/100</f>
        <v>0.38408638138496998</v>
      </c>
      <c r="H27" s="119">
        <f>(VLOOKUP($A27,'Occupancy Raw Data'!$B$8:$BE$45,'Occupancy Raw Data'!AN$3,FALSE))/100</f>
        <v>0.496832416925651</v>
      </c>
      <c r="I27" s="119">
        <f>(VLOOKUP($A27,'Occupancy Raw Data'!$B$8:$BE$45,'Occupancy Raw Data'!AO$3,FALSE))/100</f>
        <v>0.53143676786994898</v>
      </c>
      <c r="J27" s="130">
        <f>(VLOOKUP($A27,'Occupancy Raw Data'!$B$8:$BE$45,'Occupancy Raw Data'!AP$3,FALSE))/100</f>
        <v>0.51413459239780002</v>
      </c>
      <c r="K27" s="131">
        <f>(VLOOKUP($A27,'Occupancy Raw Data'!$B$8:$BE$45,'Occupancy Raw Data'!AR$3,FALSE))/100</f>
        <v>0.42124301310292206</v>
      </c>
      <c r="M27" s="118">
        <f>(VLOOKUP($A27,'Occupancy Raw Data'!$B$8:$BE$45,'Occupancy Raw Data'!AT$3,FALSE))/100</f>
        <v>1.71772914097598E-2</v>
      </c>
      <c r="N27" s="115">
        <f>(VLOOKUP($A27,'Occupancy Raw Data'!$B$8:$BE$45,'Occupancy Raw Data'!AU$3,FALSE))/100</f>
        <v>3.60142402221756E-2</v>
      </c>
      <c r="O27" s="115">
        <f>(VLOOKUP($A27,'Occupancy Raw Data'!$B$8:$BE$45,'Occupancy Raw Data'!AV$3,FALSE))/100</f>
        <v>1.3635212026602702E-2</v>
      </c>
      <c r="P27" s="115">
        <f>(VLOOKUP($A27,'Occupancy Raw Data'!$B$8:$BE$45,'Occupancy Raw Data'!AW$3,FALSE))/100</f>
        <v>2.3832065405280399E-2</v>
      </c>
      <c r="Q27" s="115">
        <f>(VLOOKUP($A27,'Occupancy Raw Data'!$B$8:$BE$45,'Occupancy Raw Data'!AX$3,FALSE))/100</f>
        <v>4.8214056605235804E-2</v>
      </c>
      <c r="R27" s="116">
        <f>(VLOOKUP($A27,'Occupancy Raw Data'!$B$8:$BE$45,'Occupancy Raw Data'!AY$3,FALSE))/100</f>
        <v>2.81420870853227E-2</v>
      </c>
      <c r="S27" s="115">
        <f>(VLOOKUP($A27,'Occupancy Raw Data'!$B$8:$BE$45,'Occupancy Raw Data'!BA$3,FALSE))/100</f>
        <v>7.0087468283128396E-2</v>
      </c>
      <c r="T27" s="115">
        <f>(VLOOKUP($A27,'Occupancy Raw Data'!$B$8:$BE$45,'Occupancy Raw Data'!BB$3,FALSE))/100</f>
        <v>7.2231848139973395E-2</v>
      </c>
      <c r="U27" s="116">
        <f>(VLOOKUP($A27,'Occupancy Raw Data'!$B$8:$BE$45,'Occupancy Raw Data'!BC$3,FALSE))/100</f>
        <v>7.119466858577321E-2</v>
      </c>
      <c r="V27" s="117">
        <f>(VLOOKUP($A27,'Occupancy Raw Data'!$B$8:$BE$45,'Occupancy Raw Data'!BE$3,FALSE))/100</f>
        <v>4.2756786603476503E-2</v>
      </c>
      <c r="X27" s="49">
        <f>VLOOKUP($A27,'ADR Raw Data'!$B$6:$BE$43,'ADR Raw Data'!AG$1,FALSE)</f>
        <v>99.500491689598206</v>
      </c>
      <c r="Y27" s="50">
        <f>VLOOKUP($A27,'ADR Raw Data'!$B$6:$BE$43,'ADR Raw Data'!AH$1,FALSE)</f>
        <v>101.865142071802</v>
      </c>
      <c r="Z27" s="50">
        <f>VLOOKUP($A27,'ADR Raw Data'!$B$6:$BE$43,'ADR Raw Data'!AI$1,FALSE)</f>
        <v>103.228202201052</v>
      </c>
      <c r="AA27" s="50">
        <f>VLOOKUP($A27,'ADR Raw Data'!$B$6:$BE$43,'ADR Raw Data'!AJ$1,FALSE)</f>
        <v>103.554184332707</v>
      </c>
      <c r="AB27" s="50">
        <f>VLOOKUP($A27,'ADR Raw Data'!$B$6:$BE$43,'ADR Raw Data'!AK$1,FALSE)</f>
        <v>103.882646229182</v>
      </c>
      <c r="AC27" s="51">
        <f>VLOOKUP($A27,'ADR Raw Data'!$B$6:$BE$43,'ADR Raw Data'!AL$1,FALSE)</f>
        <v>102.543116968194</v>
      </c>
      <c r="AD27" s="50">
        <f>VLOOKUP($A27,'ADR Raw Data'!$B$6:$BE$43,'ADR Raw Data'!AN$1,FALSE)</f>
        <v>115.177894041461</v>
      </c>
      <c r="AE27" s="50">
        <f>VLOOKUP($A27,'ADR Raw Data'!$B$6:$BE$43,'ADR Raw Data'!AO$1,FALSE)</f>
        <v>119.107049317738</v>
      </c>
      <c r="AF27" s="51">
        <f>VLOOKUP($A27,'ADR Raw Data'!$B$6:$BE$43,'ADR Raw Data'!AP$1,FALSE)</f>
        <v>117.208585626271</v>
      </c>
      <c r="AG27" s="52">
        <f>VLOOKUP($A27,'ADR Raw Data'!$B$6:$BE$43,'ADR Raw Data'!AR$1,FALSE)</f>
        <v>107.657249948315</v>
      </c>
      <c r="AI27" s="118">
        <f>(VLOOKUP($A27,'ADR Raw Data'!$B$6:$BE$43,'ADR Raw Data'!AT$1,FALSE))/100</f>
        <v>6.7134468751497804E-3</v>
      </c>
      <c r="AJ27" s="115">
        <f>(VLOOKUP($A27,'ADR Raw Data'!$B$6:$BE$43,'ADR Raw Data'!AU$1,FALSE))/100</f>
        <v>8.6608118352025192E-3</v>
      </c>
      <c r="AK27" s="115">
        <f>(VLOOKUP($A27,'ADR Raw Data'!$B$6:$BE$43,'ADR Raw Data'!AV$1,FALSE))/100</f>
        <v>-2.4977292284527799E-3</v>
      </c>
      <c r="AL27" s="115">
        <f>(VLOOKUP($A27,'ADR Raw Data'!$B$6:$BE$43,'ADR Raw Data'!AW$1,FALSE))/100</f>
        <v>-2.3007024890912002E-3</v>
      </c>
      <c r="AM27" s="115">
        <f>(VLOOKUP($A27,'ADR Raw Data'!$B$6:$BE$43,'ADR Raw Data'!AX$1,FALSE))/100</f>
        <v>1.6471277012488503E-2</v>
      </c>
      <c r="AN27" s="116">
        <f>(VLOOKUP($A27,'ADR Raw Data'!$B$6:$BE$43,'ADR Raw Data'!AY$1,FALSE))/100</f>
        <v>5.3629193062993399E-3</v>
      </c>
      <c r="AO27" s="115">
        <f>(VLOOKUP($A27,'ADR Raw Data'!$B$6:$BE$43,'ADR Raw Data'!BA$1,FALSE))/100</f>
        <v>1.8412455087866101E-2</v>
      </c>
      <c r="AP27" s="115">
        <f>(VLOOKUP($A27,'ADR Raw Data'!$B$6:$BE$43,'ADR Raw Data'!BB$1,FALSE))/100</f>
        <v>1.8071155737968102E-2</v>
      </c>
      <c r="AQ27" s="116">
        <f>(VLOOKUP($A27,'ADR Raw Data'!$B$6:$BE$43,'ADR Raw Data'!BC$1,FALSE))/100</f>
        <v>1.8250412237370599E-2</v>
      </c>
      <c r="AR27" s="117">
        <f>(VLOOKUP($A27,'ADR Raw Data'!$B$6:$BE$43,'ADR Raw Data'!BE$1,FALSE))/100</f>
        <v>1.1369134710142802E-2</v>
      </c>
      <c r="AT27" s="49">
        <f>VLOOKUP($A27,'RevPAR Raw Data'!$B$6:$BE$43,'RevPAR Raw Data'!AG$1,FALSE)</f>
        <v>32.415561809705899</v>
      </c>
      <c r="AU27" s="50">
        <f>VLOOKUP($A27,'RevPAR Raw Data'!$B$6:$BE$43,'RevPAR Raw Data'!AH$1,FALSE)</f>
        <v>37.985332084229803</v>
      </c>
      <c r="AV27" s="50">
        <f>VLOOKUP($A27,'RevPAR Raw Data'!$B$6:$BE$43,'RevPAR Raw Data'!AI$1,FALSE)</f>
        <v>41.0169434397163</v>
      </c>
      <c r="AW27" s="50">
        <f>VLOOKUP($A27,'RevPAR Raw Data'!$B$6:$BE$43,'RevPAR Raw Data'!AJ$1,FALSE)</f>
        <v>41.767431986612401</v>
      </c>
      <c r="AX27" s="50">
        <f>VLOOKUP($A27,'RevPAR Raw Data'!$B$6:$BE$43,'RevPAR Raw Data'!AK$1,FALSE)</f>
        <v>43.7418043409833</v>
      </c>
      <c r="AY27" s="51">
        <f>VLOOKUP($A27,'RevPAR Raw Data'!$B$6:$BE$43,'RevPAR Raw Data'!AL$1,FALSE)</f>
        <v>39.385414732249501</v>
      </c>
      <c r="AZ27" s="50">
        <f>VLOOKUP($A27,'RevPAR Raw Data'!$B$6:$BE$43,'RevPAR Raw Data'!AN$1,FALSE)</f>
        <v>57.224111473025701</v>
      </c>
      <c r="BA27" s="50">
        <f>VLOOKUP($A27,'RevPAR Raw Data'!$B$6:$BE$43,'RevPAR Raw Data'!AO$1,FALSE)</f>
        <v>63.297865319945799</v>
      </c>
      <c r="BB27" s="51">
        <f>VLOOKUP($A27,'RevPAR Raw Data'!$B$6:$BE$43,'RevPAR Raw Data'!AP$1,FALSE)</f>
        <v>60.2609883964857</v>
      </c>
      <c r="BC27" s="52">
        <f>VLOOKUP($A27,'RevPAR Raw Data'!$B$6:$BE$43,'RevPAR Raw Data'!AR$1,FALSE)</f>
        <v>45.349864350602701</v>
      </c>
      <c r="BE27" s="129">
        <f>(VLOOKUP($A27,'RevPAR Raw Data'!$B$6:$BE$43,'RevPAR Raw Data'!AT$1,FALSE))/100</f>
        <v>2.4006057118248002E-2</v>
      </c>
      <c r="BF27" s="119">
        <f>(VLOOKUP($A27,'RevPAR Raw Data'!$B$6:$BE$43,'RevPAR Raw Data'!AU$1,FALSE))/100</f>
        <v>4.4986964615330097E-2</v>
      </c>
      <c r="BG27" s="119">
        <f>(VLOOKUP($A27,'RevPAR Raw Data'!$B$6:$BE$43,'RevPAR Raw Data'!AV$1,FALSE))/100</f>
        <v>1.11034257305349E-2</v>
      </c>
      <c r="BH27" s="119">
        <f>(VLOOKUP($A27,'RevPAR Raw Data'!$B$6:$BE$43,'RevPAR Raw Data'!AW$1,FALSE))/100</f>
        <v>2.1476532423991102E-2</v>
      </c>
      <c r="BI27" s="119">
        <f>(VLOOKUP($A27,'RevPAR Raw Data'!$B$6:$BE$43,'RevPAR Raw Data'!AX$1,FALSE))/100</f>
        <v>6.5479480699964898E-2</v>
      </c>
      <c r="BJ27" s="130">
        <f>(VLOOKUP($A27,'RevPAR Raw Data'!$B$6:$BE$43,'RevPAR Raw Data'!AY$1,FALSE))/100</f>
        <v>3.3655930133771501E-2</v>
      </c>
      <c r="BK27" s="119">
        <f>(VLOOKUP($A27,'RevPAR Raw Data'!$B$6:$BE$43,'RevPAR Raw Data'!BA$1,FALSE))/100</f>
        <v>8.9790405732979903E-2</v>
      </c>
      <c r="BL27" s="119">
        <f>(VLOOKUP($A27,'RevPAR Raw Data'!$B$6:$BE$43,'RevPAR Raw Data'!BB$1,FALSE))/100</f>
        <v>9.1608316854920296E-2</v>
      </c>
      <c r="BM27" s="130">
        <f>(VLOOKUP($A27,'RevPAR Raw Data'!$B$6:$BE$43,'RevPAR Raw Data'!BC$1,FALSE))/100</f>
        <v>9.0744412873937197E-2</v>
      </c>
      <c r="BN27" s="131">
        <f>(VLOOKUP($A27,'RevPAR Raw Data'!$B$6:$BE$43,'RevPAR Raw Data'!BE$1,FALSE))/100</f>
        <v>5.4612028980287101E-2</v>
      </c>
    </row>
    <row r="28" spans="1:66" x14ac:dyDescent="0.45">
      <c r="A28" s="59" t="s">
        <v>29</v>
      </c>
      <c r="B28" s="129">
        <f>(VLOOKUP($A28,'Occupancy Raw Data'!$B$8:$BE$45,'Occupancy Raw Data'!AG$3,FALSE))/100</f>
        <v>0.38623924941360399</v>
      </c>
      <c r="C28" s="119">
        <f>(VLOOKUP($A28,'Occupancy Raw Data'!$B$8:$BE$45,'Occupancy Raw Data'!AH$3,FALSE))/100</f>
        <v>0.38526192337763804</v>
      </c>
      <c r="D28" s="119">
        <f>(VLOOKUP($A28,'Occupancy Raw Data'!$B$8:$BE$45,'Occupancy Raw Data'!AI$3,FALSE))/100</f>
        <v>0.40686082877247798</v>
      </c>
      <c r="E28" s="119">
        <f>(VLOOKUP($A28,'Occupancy Raw Data'!$B$8:$BE$45,'Occupancy Raw Data'!AJ$3,FALSE))/100</f>
        <v>0.42376856919468303</v>
      </c>
      <c r="F28" s="119">
        <f>(VLOOKUP($A28,'Occupancy Raw Data'!$B$8:$BE$45,'Occupancy Raw Data'!AK$3,FALSE))/100</f>
        <v>0.488500130310138</v>
      </c>
      <c r="G28" s="130">
        <f>(VLOOKUP($A28,'Occupancy Raw Data'!$B$8:$BE$45,'Occupancy Raw Data'!AL$3,FALSE))/100</f>
        <v>0.41812614021370798</v>
      </c>
      <c r="H28" s="119">
        <f>(VLOOKUP($A28,'Occupancy Raw Data'!$B$8:$BE$45,'Occupancy Raw Data'!AN$3,FALSE))/100</f>
        <v>0.62004821475110705</v>
      </c>
      <c r="I28" s="119">
        <f>(VLOOKUP($A28,'Occupancy Raw Data'!$B$8:$BE$45,'Occupancy Raw Data'!AO$3,FALSE))/100</f>
        <v>0.68966640604638996</v>
      </c>
      <c r="J28" s="130">
        <f>(VLOOKUP($A28,'Occupancy Raw Data'!$B$8:$BE$45,'Occupancy Raw Data'!AP$3,FALSE))/100</f>
        <v>0.65485731039874906</v>
      </c>
      <c r="K28" s="131">
        <f>(VLOOKUP($A28,'Occupancy Raw Data'!$B$8:$BE$45,'Occupancy Raw Data'!AR$3,FALSE))/100</f>
        <v>0.48576361740943397</v>
      </c>
      <c r="M28" s="118">
        <f>(VLOOKUP($A28,'Occupancy Raw Data'!$B$8:$BE$45,'Occupancy Raw Data'!AT$3,FALSE))/100</f>
        <v>4.0531189214930603E-2</v>
      </c>
      <c r="N28" s="115">
        <f>(VLOOKUP($A28,'Occupancy Raw Data'!$B$8:$BE$45,'Occupancy Raw Data'!AU$3,FALSE))/100</f>
        <v>-5.3915267489166501E-4</v>
      </c>
      <c r="O28" s="115">
        <f>(VLOOKUP($A28,'Occupancy Raw Data'!$B$8:$BE$45,'Occupancy Raw Data'!AV$3,FALSE))/100</f>
        <v>3.8545732556711297E-3</v>
      </c>
      <c r="P28" s="115">
        <f>(VLOOKUP($A28,'Occupancy Raw Data'!$B$8:$BE$45,'Occupancy Raw Data'!AW$3,FALSE))/100</f>
        <v>-2.9883081050878901E-2</v>
      </c>
      <c r="Q28" s="115">
        <f>(VLOOKUP($A28,'Occupancy Raw Data'!$B$8:$BE$45,'Occupancy Raw Data'!AX$3,FALSE))/100</f>
        <v>8.4271352791117603E-3</v>
      </c>
      <c r="R28" s="116">
        <f>(VLOOKUP($A28,'Occupancy Raw Data'!$B$8:$BE$45,'Occupancy Raw Data'!AY$3,FALSE))/100</f>
        <v>3.5656806559445798E-3</v>
      </c>
      <c r="S28" s="115">
        <f>(VLOOKUP($A28,'Occupancy Raw Data'!$B$8:$BE$45,'Occupancy Raw Data'!BA$3,FALSE))/100</f>
        <v>0.11540905858617301</v>
      </c>
      <c r="T28" s="115">
        <f>(VLOOKUP($A28,'Occupancy Raw Data'!$B$8:$BE$45,'Occupancy Raw Data'!BB$3,FALSE))/100</f>
        <v>0.139591278305738</v>
      </c>
      <c r="U28" s="116">
        <f>(VLOOKUP($A28,'Occupancy Raw Data'!$B$8:$BE$45,'Occupancy Raw Data'!BC$3,FALSE))/100</f>
        <v>0.12801350397695699</v>
      </c>
      <c r="V28" s="117">
        <f>(VLOOKUP($A28,'Occupancy Raw Data'!$B$8:$BE$45,'Occupancy Raw Data'!BE$3,FALSE))/100</f>
        <v>4.8103701320692395E-2</v>
      </c>
      <c r="X28" s="49">
        <f>VLOOKUP($A28,'ADR Raw Data'!$B$6:$BE$43,'ADR Raw Data'!AG$1,FALSE)</f>
        <v>125.058075236167</v>
      </c>
      <c r="Y28" s="50">
        <f>VLOOKUP($A28,'ADR Raw Data'!$B$6:$BE$43,'ADR Raw Data'!AH$1,FALSE)</f>
        <v>117.2833688483</v>
      </c>
      <c r="Z28" s="50">
        <f>VLOOKUP($A28,'ADR Raw Data'!$B$6:$BE$43,'ADR Raw Data'!AI$1,FALSE)</f>
        <v>122.834985987669</v>
      </c>
      <c r="AA28" s="50">
        <f>VLOOKUP($A28,'ADR Raw Data'!$B$6:$BE$43,'ADR Raw Data'!AJ$1,FALSE)</f>
        <v>122.356636685116</v>
      </c>
      <c r="AB28" s="50">
        <f>VLOOKUP($A28,'ADR Raw Data'!$B$6:$BE$43,'ADR Raw Data'!AK$1,FALSE)</f>
        <v>133.29594464821599</v>
      </c>
      <c r="AC28" s="51">
        <f>VLOOKUP($A28,'ADR Raw Data'!$B$6:$BE$43,'ADR Raw Data'!AL$1,FALSE)</f>
        <v>124.570006856359</v>
      </c>
      <c r="AD28" s="50">
        <f>VLOOKUP($A28,'ADR Raw Data'!$B$6:$BE$43,'ADR Raw Data'!AN$1,FALSE)</f>
        <v>176.47738664424901</v>
      </c>
      <c r="AE28" s="50">
        <f>VLOOKUP($A28,'ADR Raw Data'!$B$6:$BE$43,'ADR Raw Data'!AO$1,FALSE)</f>
        <v>181.30438639584301</v>
      </c>
      <c r="AF28" s="51">
        <f>VLOOKUP($A28,'ADR Raw Data'!$B$6:$BE$43,'ADR Raw Data'!AP$1,FALSE)</f>
        <v>179.01917667835701</v>
      </c>
      <c r="AG28" s="52">
        <f>VLOOKUP($A28,'ADR Raw Data'!$B$6:$BE$43,'ADR Raw Data'!AR$1,FALSE)</f>
        <v>145.542251453864</v>
      </c>
      <c r="AI28" s="118">
        <f>(VLOOKUP($A28,'ADR Raw Data'!$B$6:$BE$43,'ADR Raw Data'!AT$1,FALSE))/100</f>
        <v>-5.1383713846352999E-2</v>
      </c>
      <c r="AJ28" s="115">
        <f>(VLOOKUP($A28,'ADR Raw Data'!$B$6:$BE$43,'ADR Raw Data'!AU$1,FALSE))/100</f>
        <v>-8.1063223839484694E-2</v>
      </c>
      <c r="AK28" s="115">
        <f>(VLOOKUP($A28,'ADR Raw Data'!$B$6:$BE$43,'ADR Raw Data'!AV$1,FALSE))/100</f>
        <v>-4.2939297990459202E-2</v>
      </c>
      <c r="AL28" s="115">
        <f>(VLOOKUP($A28,'ADR Raw Data'!$B$6:$BE$43,'ADR Raw Data'!AW$1,FALSE))/100</f>
        <v>-0.105633217782736</v>
      </c>
      <c r="AM28" s="115">
        <f>(VLOOKUP($A28,'ADR Raw Data'!$B$6:$BE$43,'ADR Raw Data'!AX$1,FALSE))/100</f>
        <v>-3.7800562682196899E-2</v>
      </c>
      <c r="AN28" s="116">
        <f>(VLOOKUP($A28,'ADR Raw Data'!$B$6:$BE$43,'ADR Raw Data'!AY$1,FALSE))/100</f>
        <v>-6.3226510618469595E-2</v>
      </c>
      <c r="AO28" s="115">
        <f>(VLOOKUP($A28,'ADR Raw Data'!$B$6:$BE$43,'ADR Raw Data'!BA$1,FALSE))/100</f>
        <v>9.0269302562495907E-2</v>
      </c>
      <c r="AP28" s="115">
        <f>(VLOOKUP($A28,'ADR Raw Data'!$B$6:$BE$43,'ADR Raw Data'!BB$1,FALSE))/100</f>
        <v>2.9322753379664102E-2</v>
      </c>
      <c r="AQ28" s="116">
        <f>(VLOOKUP($A28,'ADR Raw Data'!$B$6:$BE$43,'ADR Raw Data'!BC$1,FALSE))/100</f>
        <v>5.7372555261662204E-2</v>
      </c>
      <c r="AR28" s="117">
        <f>(VLOOKUP($A28,'ADR Raw Data'!$B$6:$BE$43,'ADR Raw Data'!BE$1,FALSE))/100</f>
        <v>-2.9915660496226001E-3</v>
      </c>
      <c r="AT28" s="49">
        <f>VLOOKUP($A28,'RevPAR Raw Data'!$B$6:$BE$43,'RevPAR Raw Data'!AG$1,FALSE)</f>
        <v>48.302337112327301</v>
      </c>
      <c r="AU28" s="50">
        <f>VLOOKUP($A28,'RevPAR Raw Data'!$B$6:$BE$43,'RevPAR Raw Data'!AH$1,FALSE)</f>
        <v>45.184816262705198</v>
      </c>
      <c r="AV28" s="50">
        <f>VLOOKUP($A28,'RevPAR Raw Data'!$B$6:$BE$43,'RevPAR Raw Data'!AI$1,FALSE)</f>
        <v>49.976744201198798</v>
      </c>
      <c r="AW28" s="50">
        <f>VLOOKUP($A28,'RevPAR Raw Data'!$B$6:$BE$43,'RevPAR Raw Data'!AJ$1,FALSE)</f>
        <v>51.850896859525598</v>
      </c>
      <c r="AX28" s="50">
        <f>VLOOKUP($A28,'RevPAR Raw Data'!$B$6:$BE$43,'RevPAR Raw Data'!AK$1,FALSE)</f>
        <v>65.115086330466497</v>
      </c>
      <c r="AY28" s="51">
        <f>VLOOKUP($A28,'RevPAR Raw Data'!$B$6:$BE$43,'RevPAR Raw Data'!AL$1,FALSE)</f>
        <v>52.085976153244701</v>
      </c>
      <c r="AZ28" s="50">
        <f>VLOOKUP($A28,'RevPAR Raw Data'!$B$6:$BE$43,'RevPAR Raw Data'!AN$1,FALSE)</f>
        <v>109.424488532707</v>
      </c>
      <c r="BA28" s="50">
        <f>VLOOKUP($A28,'RevPAR Raw Data'!$B$6:$BE$43,'RevPAR Raw Data'!AO$1,FALSE)</f>
        <v>125.03954456606699</v>
      </c>
      <c r="BB28" s="51">
        <f>VLOOKUP($A28,'RevPAR Raw Data'!$B$6:$BE$43,'RevPAR Raw Data'!AP$1,FALSE)</f>
        <v>117.232016549387</v>
      </c>
      <c r="BC28" s="52">
        <f>VLOOKUP($A28,'RevPAR Raw Data'!$B$6:$BE$43,'RevPAR Raw Data'!AR$1,FALSE)</f>
        <v>70.699130552142606</v>
      </c>
      <c r="BE28" s="129">
        <f>(VLOOKUP($A28,'RevPAR Raw Data'!$B$6:$BE$43,'RevPAR Raw Data'!AT$1,FALSE))/100</f>
        <v>-1.2935167659894799E-2</v>
      </c>
      <c r="BF28" s="119">
        <f>(VLOOKUP($A28,'RevPAR Raw Data'!$B$6:$BE$43,'RevPAR Raw Data'!AU$1,FALSE))/100</f>
        <v>-8.1558671060407997E-2</v>
      </c>
      <c r="BG28" s="119">
        <f>(VLOOKUP($A28,'RevPAR Raw Data'!$B$6:$BE$43,'RevPAR Raw Data'!AV$1,FALSE))/100</f>
        <v>-3.9250237404439399E-2</v>
      </c>
      <c r="BH28" s="119">
        <f>(VLOOKUP($A28,'RevPAR Raw Data'!$B$6:$BE$43,'RevPAR Raw Data'!AW$1,FALSE))/100</f>
        <v>-0.13235965282494799</v>
      </c>
      <c r="BI28" s="119">
        <f>(VLOOKUP($A28,'RevPAR Raw Data'!$B$6:$BE$43,'RevPAR Raw Data'!AX$1,FALSE))/100</f>
        <v>-2.9691977858434502E-2</v>
      </c>
      <c r="BJ28" s="130">
        <f>(VLOOKUP($A28,'RevPAR Raw Data'!$B$6:$BE$43,'RevPAR Raw Data'!AY$1,FALSE))/100</f>
        <v>-5.9886275508380098E-2</v>
      </c>
      <c r="BK28" s="119">
        <f>(VLOOKUP($A28,'RevPAR Raw Data'!$B$6:$BE$43,'RevPAR Raw Data'!BA$1,FALSE))/100</f>
        <v>0.21609625637663701</v>
      </c>
      <c r="BL28" s="119">
        <f>(VLOOKUP($A28,'RevPAR Raw Data'!$B$6:$BE$43,'RevPAR Raw Data'!BB$1,FALSE))/100</f>
        <v>0.17300723231311299</v>
      </c>
      <c r="BM28" s="130">
        <f>(VLOOKUP($A28,'RevPAR Raw Data'!$B$6:$BE$43,'RevPAR Raw Data'!BC$1,FALSE))/100</f>
        <v>0.19273052106977701</v>
      </c>
      <c r="BN28" s="131">
        <f>(VLOOKUP($A28,'RevPAR Raw Data'!$B$6:$BE$43,'RevPAR Raw Data'!BE$1,FALSE))/100</f>
        <v>4.4968229871337702E-2</v>
      </c>
    </row>
    <row r="29" spans="1:66" x14ac:dyDescent="0.45">
      <c r="B29" s="134"/>
      <c r="C29" s="138"/>
      <c r="D29" s="138"/>
      <c r="E29" s="138"/>
      <c r="F29" s="138"/>
      <c r="G29" s="139"/>
      <c r="H29" s="138"/>
      <c r="I29" s="138"/>
      <c r="J29" s="139"/>
      <c r="K29" s="135"/>
      <c r="M29" s="143"/>
      <c r="N29" s="145"/>
      <c r="O29" s="145"/>
      <c r="P29" s="145"/>
      <c r="Q29" s="145"/>
      <c r="R29" s="146"/>
      <c r="S29" s="145"/>
      <c r="T29" s="145"/>
      <c r="U29" s="146"/>
      <c r="V29" s="144"/>
      <c r="X29" s="55"/>
      <c r="Y29" s="56"/>
      <c r="Z29" s="56"/>
      <c r="AA29" s="56"/>
      <c r="AB29" s="56"/>
      <c r="AC29" s="57"/>
      <c r="AD29" s="56"/>
      <c r="AE29" s="56"/>
      <c r="AF29" s="57"/>
      <c r="AG29" s="58"/>
      <c r="AI29" s="143"/>
      <c r="AJ29" s="145"/>
      <c r="AK29" s="145"/>
      <c r="AL29" s="145"/>
      <c r="AM29" s="145"/>
      <c r="AN29" s="146"/>
      <c r="AO29" s="145"/>
      <c r="AP29" s="145"/>
      <c r="AQ29" s="146"/>
      <c r="AR29" s="144"/>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45">
      <c r="A30" s="46" t="s">
        <v>46</v>
      </c>
      <c r="B30" s="129">
        <f>(VLOOKUP($A30,'Occupancy Raw Data'!$B$8:$BE$45,'Occupancy Raw Data'!AG$3,FALSE))/100</f>
        <v>0.36082432557280097</v>
      </c>
      <c r="C30" s="119">
        <f>(VLOOKUP($A30,'Occupancy Raw Data'!$B$8:$BE$45,'Occupancy Raw Data'!AH$3,FALSE))/100</f>
        <v>0.44382852919438198</v>
      </c>
      <c r="D30" s="119">
        <f>(VLOOKUP($A30,'Occupancy Raw Data'!$B$8:$BE$45,'Occupancy Raw Data'!AI$3,FALSE))/100</f>
        <v>0.46126662971175103</v>
      </c>
      <c r="E30" s="119">
        <f>(VLOOKUP($A30,'Occupancy Raw Data'!$B$8:$BE$45,'Occupancy Raw Data'!AJ$3,FALSE))/100</f>
        <v>0.46169392091648098</v>
      </c>
      <c r="F30" s="119">
        <f>(VLOOKUP($A30,'Occupancy Raw Data'!$B$8:$BE$45,'Occupancy Raw Data'!AK$3,FALSE))/100</f>
        <v>0.48232515705838802</v>
      </c>
      <c r="G30" s="130">
        <f>(VLOOKUP($A30,'Occupancy Raw Data'!$B$8:$BE$45,'Occupancy Raw Data'!AL$3,FALSE))/100</f>
        <v>0.44198771249076102</v>
      </c>
      <c r="H30" s="119">
        <f>(VLOOKUP($A30,'Occupancy Raw Data'!$B$8:$BE$45,'Occupancy Raw Data'!AN$3,FALSE))/100</f>
        <v>0.50832900432900407</v>
      </c>
      <c r="I30" s="119">
        <f>(VLOOKUP($A30,'Occupancy Raw Data'!$B$8:$BE$45,'Occupancy Raw Data'!AO$3,FALSE))/100</f>
        <v>0.49259451659451597</v>
      </c>
      <c r="J30" s="130">
        <f>(VLOOKUP($A30,'Occupancy Raw Data'!$B$8:$BE$45,'Occupancy Raw Data'!AP$3,FALSE))/100</f>
        <v>0.50046176046176005</v>
      </c>
      <c r="K30" s="131">
        <f>(VLOOKUP($A30,'Occupancy Raw Data'!$B$8:$BE$45,'Occupancy Raw Data'!AR$3,FALSE))/100</f>
        <v>0.45869913066429097</v>
      </c>
      <c r="M30" s="118">
        <f>(VLOOKUP($A30,'Occupancy Raw Data'!$B$8:$BE$45,'Occupancy Raw Data'!AT$3,FALSE))/100</f>
        <v>8.2630583220357198E-2</v>
      </c>
      <c r="N30" s="115">
        <f>(VLOOKUP($A30,'Occupancy Raw Data'!$B$8:$BE$45,'Occupancy Raw Data'!AU$3,FALSE))/100</f>
        <v>2.7136625814316598E-2</v>
      </c>
      <c r="O30" s="115">
        <f>(VLOOKUP($A30,'Occupancy Raw Data'!$B$8:$BE$45,'Occupancy Raw Data'!AV$3,FALSE))/100</f>
        <v>-4.79969435215893E-2</v>
      </c>
      <c r="P30" s="115">
        <f>(VLOOKUP($A30,'Occupancy Raw Data'!$B$8:$BE$45,'Occupancy Raw Data'!AW$3,FALSE))/100</f>
        <v>-7.55247302016296E-2</v>
      </c>
      <c r="Q30" s="115">
        <f>(VLOOKUP($A30,'Occupancy Raw Data'!$B$8:$BE$45,'Occupancy Raw Data'!AX$3,FALSE))/100</f>
        <v>-1.5465751146712401E-3</v>
      </c>
      <c r="R30" s="116">
        <f>(VLOOKUP($A30,'Occupancy Raw Data'!$B$8:$BE$45,'Occupancy Raw Data'!AY$3,FALSE))/100</f>
        <v>-1.00588484457737E-2</v>
      </c>
      <c r="S30" s="115">
        <f>(VLOOKUP($A30,'Occupancy Raw Data'!$B$8:$BE$45,'Occupancy Raw Data'!BA$3,FALSE))/100</f>
        <v>7.7002244348457899E-2</v>
      </c>
      <c r="T30" s="115">
        <f>(VLOOKUP($A30,'Occupancy Raw Data'!$B$8:$BE$45,'Occupancy Raw Data'!BB$3,FALSE))/100</f>
        <v>0.15067816985113899</v>
      </c>
      <c r="U30" s="116">
        <f>(VLOOKUP($A30,'Occupancy Raw Data'!$B$8:$BE$45,'Occupancy Raw Data'!BC$3,FALSE))/100</f>
        <v>0.112043709957923</v>
      </c>
      <c r="V30" s="117">
        <f>(VLOOKUP($A30,'Occupancy Raw Data'!$B$8:$BE$45,'Occupancy Raw Data'!BE$3,FALSE))/100</f>
        <v>2.5035946385837698E-2</v>
      </c>
      <c r="X30" s="49">
        <f>VLOOKUP($A30,'ADR Raw Data'!$B$6:$BE$43,'ADR Raw Data'!AG$1,FALSE)</f>
        <v>97.1444355006481</v>
      </c>
      <c r="Y30" s="50">
        <f>VLOOKUP($A30,'ADR Raw Data'!$B$6:$BE$43,'ADR Raw Data'!AH$1,FALSE)</f>
        <v>102.98214261552801</v>
      </c>
      <c r="Z30" s="50">
        <f>VLOOKUP($A30,'ADR Raw Data'!$B$6:$BE$43,'ADR Raw Data'!AI$1,FALSE)</f>
        <v>105.519243027389</v>
      </c>
      <c r="AA30" s="50">
        <f>VLOOKUP($A30,'ADR Raw Data'!$B$6:$BE$43,'ADR Raw Data'!AJ$1,FALSE)</f>
        <v>104.334821281172</v>
      </c>
      <c r="AB30" s="50">
        <f>VLOOKUP($A30,'ADR Raw Data'!$B$6:$BE$43,'ADR Raw Data'!AK$1,FALSE)</f>
        <v>105.522677209658</v>
      </c>
      <c r="AC30" s="51">
        <f>VLOOKUP($A30,'ADR Raw Data'!$B$6:$BE$43,'ADR Raw Data'!AL$1,FALSE)</f>
        <v>103.395629353636</v>
      </c>
      <c r="AD30" s="50">
        <f>VLOOKUP($A30,'ADR Raw Data'!$B$6:$BE$43,'ADR Raw Data'!AN$1,FALSE)</f>
        <v>118.071640096289</v>
      </c>
      <c r="AE30" s="50">
        <f>VLOOKUP($A30,'ADR Raw Data'!$B$6:$BE$43,'ADR Raw Data'!AO$1,FALSE)</f>
        <v>118.951286939607</v>
      </c>
      <c r="AF30" s="51">
        <f>VLOOKUP($A30,'ADR Raw Data'!$B$6:$BE$43,'ADR Raw Data'!AP$1,FALSE)</f>
        <v>118.504549506948</v>
      </c>
      <c r="AG30" s="52">
        <f>VLOOKUP($A30,'ADR Raw Data'!$B$6:$BE$43,'ADR Raw Data'!AR$1,FALSE)</f>
        <v>108.10677526720001</v>
      </c>
      <c r="AH30" s="61"/>
      <c r="AI30" s="118">
        <f>(VLOOKUP($A30,'ADR Raw Data'!$B$6:$BE$43,'ADR Raw Data'!AT$1,FALSE))/100</f>
        <v>-3.5952811356591502E-3</v>
      </c>
      <c r="AJ30" s="115">
        <f>(VLOOKUP($A30,'ADR Raw Data'!$B$6:$BE$43,'ADR Raw Data'!AU$1,FALSE))/100</f>
        <v>2.7446092081786402E-2</v>
      </c>
      <c r="AK30" s="115">
        <f>(VLOOKUP($A30,'ADR Raw Data'!$B$6:$BE$43,'ADR Raw Data'!AV$1,FALSE))/100</f>
        <v>4.11721038496356E-2</v>
      </c>
      <c r="AL30" s="115">
        <f>(VLOOKUP($A30,'ADR Raw Data'!$B$6:$BE$43,'ADR Raw Data'!AW$1,FALSE))/100</f>
        <v>3.2294118658759696E-2</v>
      </c>
      <c r="AM30" s="115">
        <f>(VLOOKUP($A30,'ADR Raw Data'!$B$6:$BE$43,'ADR Raw Data'!AX$1,FALSE))/100</f>
        <v>2.3728099335559499E-2</v>
      </c>
      <c r="AN30" s="116">
        <f>(VLOOKUP($A30,'ADR Raw Data'!$B$6:$BE$43,'ADR Raw Data'!AY$1,FALSE))/100</f>
        <v>2.5054826768731303E-2</v>
      </c>
      <c r="AO30" s="115">
        <f>(VLOOKUP($A30,'ADR Raw Data'!$B$6:$BE$43,'ADR Raw Data'!BA$1,FALSE))/100</f>
        <v>2.7324614004034097E-2</v>
      </c>
      <c r="AP30" s="115">
        <f>(VLOOKUP($A30,'ADR Raw Data'!$B$6:$BE$43,'ADR Raw Data'!BB$1,FALSE))/100</f>
        <v>3.1126409459971902E-2</v>
      </c>
      <c r="AQ30" s="116">
        <f>(VLOOKUP($A30,'ADR Raw Data'!$B$6:$BE$43,'ADR Raw Data'!BC$1,FALSE))/100</f>
        <v>2.9262588929894001E-2</v>
      </c>
      <c r="AR30" s="117">
        <f>(VLOOKUP($A30,'ADR Raw Data'!$B$6:$BE$43,'ADR Raw Data'!BE$1,FALSE))/100</f>
        <v>2.9903855688708698E-2</v>
      </c>
      <c r="AT30" s="49">
        <f>VLOOKUP($A30,'RevPAR Raw Data'!$B$6:$BE$43,'RevPAR Raw Data'!AG$1,FALSE)</f>
        <v>35.052075422671798</v>
      </c>
      <c r="AU30" s="50">
        <f>VLOOKUP($A30,'RevPAR Raw Data'!$B$6:$BE$43,'RevPAR Raw Data'!AH$1,FALSE)</f>
        <v>45.706412890336203</v>
      </c>
      <c r="AV30" s="50">
        <f>VLOOKUP($A30,'RevPAR Raw Data'!$B$6:$BE$43,'RevPAR Raw Data'!AI$1,FALSE)</f>
        <v>48.672505600979299</v>
      </c>
      <c r="AW30" s="50">
        <f>VLOOKUP($A30,'RevPAR Raw Data'!$B$6:$BE$43,'RevPAR Raw Data'!AJ$1,FALSE)</f>
        <v>48.170752725424897</v>
      </c>
      <c r="AX30" s="50">
        <f>VLOOKUP($A30,'RevPAR Raw Data'!$B$6:$BE$43,'RevPAR Raw Data'!AK$1,FALSE)</f>
        <v>50.896241858370203</v>
      </c>
      <c r="AY30" s="51">
        <f>VLOOKUP($A30,'RevPAR Raw Data'!$B$6:$BE$43,'RevPAR Raw Data'!AL$1,FALSE)</f>
        <v>45.699597699556499</v>
      </c>
      <c r="AZ30" s="50">
        <f>VLOOKUP($A30,'RevPAR Raw Data'!$B$6:$BE$43,'RevPAR Raw Data'!AN$1,FALSE)</f>
        <v>60.019239249639199</v>
      </c>
      <c r="BA30" s="50">
        <f>VLOOKUP($A30,'RevPAR Raw Data'!$B$6:$BE$43,'RevPAR Raw Data'!AO$1,FALSE)</f>
        <v>58.594751688311597</v>
      </c>
      <c r="BB30" s="51">
        <f>VLOOKUP($A30,'RevPAR Raw Data'!$B$6:$BE$43,'RevPAR Raw Data'!AP$1,FALSE)</f>
        <v>59.306995468975401</v>
      </c>
      <c r="BC30" s="52">
        <f>VLOOKUP($A30,'RevPAR Raw Data'!$B$6:$BE$43,'RevPAR Raw Data'!AR$1,FALSE)</f>
        <v>49.588483833984903</v>
      </c>
      <c r="BE30" s="129">
        <f>(VLOOKUP($A30,'RevPAR Raw Data'!$B$6:$BE$43,'RevPAR Raw Data'!AT$1,FALSE))/100</f>
        <v>7.8738221907617409E-2</v>
      </c>
      <c r="BF30" s="119">
        <f>(VLOOKUP($A30,'RevPAR Raw Data'!$B$6:$BE$43,'RevPAR Raw Data'!AU$1,FALSE))/100</f>
        <v>5.5327512226991803E-2</v>
      </c>
      <c r="BG30" s="119">
        <f>(VLOOKUP($A30,'RevPAR Raw Data'!$B$6:$BE$43,'RevPAR Raw Data'!AV$1,FALSE))/100</f>
        <v>-8.8009748150896603E-3</v>
      </c>
      <c r="BH30" s="119">
        <f>(VLOOKUP($A30,'RevPAR Raw Data'!$B$6:$BE$43,'RevPAR Raw Data'!AW$1,FALSE))/100</f>
        <v>-4.5669616141672094E-2</v>
      </c>
      <c r="BI30" s="119">
        <f>(VLOOKUP($A30,'RevPAR Raw Data'!$B$6:$BE$43,'RevPAR Raw Data'!AX$1,FALSE))/100</f>
        <v>2.21448269329374E-2</v>
      </c>
      <c r="BJ30" s="130">
        <f>(VLOOKUP($A30,'RevPAR Raw Data'!$B$6:$BE$43,'RevPAR Raw Data'!AY$1,FALSE))/100</f>
        <v>1.47439556176557E-2</v>
      </c>
      <c r="BK30" s="119">
        <f>(VLOOKUP($A30,'RevPAR Raw Data'!$B$6:$BE$43,'RevPAR Raw Data'!BA$1,FALSE))/100</f>
        <v>0.10643091495675799</v>
      </c>
      <c r="BL30" s="119">
        <f>(VLOOKUP($A30,'RevPAR Raw Data'!$B$6:$BE$43,'RevPAR Raw Data'!BB$1,FALSE))/100</f>
        <v>0.18649464972257601</v>
      </c>
      <c r="BM30" s="130">
        <f>(VLOOKUP($A30,'RevPAR Raw Data'!$B$6:$BE$43,'RevPAR Raw Data'!BC$1,FALSE))/100</f>
        <v>0.144584987914496</v>
      </c>
      <c r="BN30" s="131">
        <f>(VLOOKUP($A30,'RevPAR Raw Data'!$B$6:$BE$43,'RevPAR Raw Data'!BE$1,FALSE))/100</f>
        <v>5.5688473402298794E-2</v>
      </c>
    </row>
    <row r="31" spans="1:66" x14ac:dyDescent="0.45">
      <c r="A31" s="59" t="s">
        <v>70</v>
      </c>
      <c r="B31" s="129">
        <f>(VLOOKUP($A31,'Occupancy Raw Data'!$B$8:$BE$45,'Occupancy Raw Data'!AG$3,FALSE))/100</f>
        <v>0.36025026759773604</v>
      </c>
      <c r="C31" s="119">
        <f>(VLOOKUP($A31,'Occupancy Raw Data'!$B$8:$BE$45,'Occupancy Raw Data'!AH$3,FALSE))/100</f>
        <v>0.44590702890055506</v>
      </c>
      <c r="D31" s="119">
        <f>(VLOOKUP($A31,'Occupancy Raw Data'!$B$8:$BE$45,'Occupancy Raw Data'!AI$3,FALSE))/100</f>
        <v>0.45733727509047301</v>
      </c>
      <c r="E31" s="119">
        <f>(VLOOKUP($A31,'Occupancy Raw Data'!$B$8:$BE$45,'Occupancy Raw Data'!AJ$3,FALSE))/100</f>
        <v>0.45625414139354703</v>
      </c>
      <c r="F31" s="119">
        <f>(VLOOKUP($A31,'Occupancy Raw Data'!$B$8:$BE$45,'Occupancy Raw Data'!AK$3,FALSE))/100</f>
        <v>0.46154238238442302</v>
      </c>
      <c r="G31" s="130">
        <f>(VLOOKUP($A31,'Occupancy Raw Data'!$B$8:$BE$45,'Occupancy Raw Data'!AL$3,FALSE))/100</f>
        <v>0.43625821907334705</v>
      </c>
      <c r="H31" s="119">
        <f>(VLOOKUP($A31,'Occupancy Raw Data'!$B$8:$BE$45,'Occupancy Raw Data'!AN$3,FALSE))/100</f>
        <v>0.48374118306129199</v>
      </c>
      <c r="I31" s="119">
        <f>(VLOOKUP($A31,'Occupancy Raw Data'!$B$8:$BE$45,'Occupancy Raw Data'!AO$3,FALSE))/100</f>
        <v>0.47476509383514498</v>
      </c>
      <c r="J31" s="130">
        <f>(VLOOKUP($A31,'Occupancy Raw Data'!$B$8:$BE$45,'Occupancy Raw Data'!AP$3,FALSE))/100</f>
        <v>0.47925313844821799</v>
      </c>
      <c r="K31" s="131">
        <f>(VLOOKUP($A31,'Occupancy Raw Data'!$B$8:$BE$45,'Occupancy Raw Data'!AR$3,FALSE))/100</f>
        <v>0.44854985949943904</v>
      </c>
      <c r="M31" s="118">
        <f>(VLOOKUP($A31,'Occupancy Raw Data'!$B$8:$BE$45,'Occupancy Raw Data'!AT$3,FALSE))/100</f>
        <v>7.0930215201477409E-2</v>
      </c>
      <c r="N31" s="115">
        <f>(VLOOKUP($A31,'Occupancy Raw Data'!$B$8:$BE$45,'Occupancy Raw Data'!AU$3,FALSE))/100</f>
        <v>3.2729733971433E-2</v>
      </c>
      <c r="O31" s="115">
        <f>(VLOOKUP($A31,'Occupancy Raw Data'!$B$8:$BE$45,'Occupancy Raw Data'!AV$3,FALSE))/100</f>
        <v>-4.2139870285367698E-2</v>
      </c>
      <c r="P31" s="115">
        <f>(VLOOKUP($A31,'Occupancy Raw Data'!$B$8:$BE$45,'Occupancy Raw Data'!AW$3,FALSE))/100</f>
        <v>-6.6843118814736494E-2</v>
      </c>
      <c r="Q31" s="115">
        <f>(VLOOKUP($A31,'Occupancy Raw Data'!$B$8:$BE$45,'Occupancy Raw Data'!AX$3,FALSE))/100</f>
        <v>-1.5183581764997198E-7</v>
      </c>
      <c r="R31" s="116">
        <f>(VLOOKUP($A31,'Occupancy Raw Data'!$B$8:$BE$45,'Occupancy Raw Data'!AY$3,FALSE))/100</f>
        <v>-6.7437564859307297E-3</v>
      </c>
      <c r="S31" s="115">
        <f>(VLOOKUP($A31,'Occupancy Raw Data'!$B$8:$BE$45,'Occupancy Raw Data'!BA$3,FALSE))/100</f>
        <v>9.2939799896245803E-2</v>
      </c>
      <c r="T31" s="115">
        <f>(VLOOKUP($A31,'Occupancy Raw Data'!$B$8:$BE$45,'Occupancy Raw Data'!BB$3,FALSE))/100</f>
        <v>0.16367633776830498</v>
      </c>
      <c r="U31" s="116">
        <f>(VLOOKUP($A31,'Occupancy Raw Data'!$B$8:$BE$45,'Occupancy Raw Data'!BC$3,FALSE))/100</f>
        <v>0.126868615504377</v>
      </c>
      <c r="V31" s="117">
        <f>(VLOOKUP($A31,'Occupancy Raw Data'!$B$8:$BE$45,'Occupancy Raw Data'!BE$3,FALSE))/100</f>
        <v>3.0575831965969601E-2</v>
      </c>
      <c r="X31" s="49">
        <f>VLOOKUP($A31,'ADR Raw Data'!$B$6:$BE$43,'ADR Raw Data'!AG$1,FALSE)</f>
        <v>98.330091967033297</v>
      </c>
      <c r="Y31" s="50">
        <f>VLOOKUP($A31,'ADR Raw Data'!$B$6:$BE$43,'ADR Raw Data'!AH$1,FALSE)</f>
        <v>104.714173691881</v>
      </c>
      <c r="Z31" s="50">
        <f>VLOOKUP($A31,'ADR Raw Data'!$B$6:$BE$43,'ADR Raw Data'!AI$1,FALSE)</f>
        <v>106.96711953190299</v>
      </c>
      <c r="AA31" s="50">
        <f>VLOOKUP($A31,'ADR Raw Data'!$B$6:$BE$43,'ADR Raw Data'!AJ$1,FALSE)</f>
        <v>105.878011171624</v>
      </c>
      <c r="AB31" s="50">
        <f>VLOOKUP($A31,'ADR Raw Data'!$B$6:$BE$43,'ADR Raw Data'!AK$1,FALSE)</f>
        <v>106.106534511319</v>
      </c>
      <c r="AC31" s="51">
        <f>VLOOKUP($A31,'ADR Raw Data'!$B$6:$BE$43,'ADR Raw Data'!AL$1,FALSE)</f>
        <v>104.670221814591</v>
      </c>
      <c r="AD31" s="50">
        <f>VLOOKUP($A31,'ADR Raw Data'!$B$6:$BE$43,'ADR Raw Data'!AN$1,FALSE)</f>
        <v>122.59267173764199</v>
      </c>
      <c r="AE31" s="50">
        <f>VLOOKUP($A31,'ADR Raw Data'!$B$6:$BE$43,'ADR Raw Data'!AO$1,FALSE)</f>
        <v>124.90504143312999</v>
      </c>
      <c r="AF31" s="51">
        <f>VLOOKUP($A31,'ADR Raw Data'!$B$6:$BE$43,'ADR Raw Data'!AP$1,FALSE)</f>
        <v>123.73802930276401</v>
      </c>
      <c r="AG31" s="52">
        <f>VLOOKUP($A31,'ADR Raw Data'!$B$6:$BE$43,'ADR Raw Data'!AR$1,FALSE)</f>
        <v>110.494575066338</v>
      </c>
      <c r="AH31" s="61"/>
      <c r="AI31" s="118">
        <f>(VLOOKUP($A31,'ADR Raw Data'!$B$6:$BE$43,'ADR Raw Data'!AT$1,FALSE))/100</f>
        <v>-4.4952476424230401E-3</v>
      </c>
      <c r="AJ31" s="115">
        <f>(VLOOKUP($A31,'ADR Raw Data'!$B$6:$BE$43,'ADR Raw Data'!AU$1,FALSE))/100</f>
        <v>3.0001200701018301E-2</v>
      </c>
      <c r="AK31" s="115">
        <f>(VLOOKUP($A31,'ADR Raw Data'!$B$6:$BE$43,'ADR Raw Data'!AV$1,FALSE))/100</f>
        <v>4.7455102548250999E-2</v>
      </c>
      <c r="AL31" s="115">
        <f>(VLOOKUP($A31,'ADR Raw Data'!$B$6:$BE$43,'ADR Raw Data'!AW$1,FALSE))/100</f>
        <v>4.5328615884800902E-2</v>
      </c>
      <c r="AM31" s="115">
        <f>(VLOOKUP($A31,'ADR Raw Data'!$B$6:$BE$43,'ADR Raw Data'!AX$1,FALSE))/100</f>
        <v>2.71578635514283E-2</v>
      </c>
      <c r="AN31" s="116">
        <f>(VLOOKUP($A31,'ADR Raw Data'!$B$6:$BE$43,'ADR Raw Data'!AY$1,FALSE))/100</f>
        <v>3.0413486302344198E-2</v>
      </c>
      <c r="AO31" s="115">
        <f>(VLOOKUP($A31,'ADR Raw Data'!$B$6:$BE$43,'ADR Raw Data'!BA$1,FALSE))/100</f>
        <v>4.40290308503343E-2</v>
      </c>
      <c r="AP31" s="115">
        <f>(VLOOKUP($A31,'ADR Raw Data'!$B$6:$BE$43,'ADR Raw Data'!BB$1,FALSE))/100</f>
        <v>6.0578969972566003E-2</v>
      </c>
      <c r="AQ31" s="116">
        <f>(VLOOKUP($A31,'ADR Raw Data'!$B$6:$BE$43,'ADR Raw Data'!BC$1,FALSE))/100</f>
        <v>5.22875311569777E-2</v>
      </c>
      <c r="AR31" s="117">
        <f>(VLOOKUP($A31,'ADR Raw Data'!$B$6:$BE$43,'ADR Raw Data'!BE$1,FALSE))/100</f>
        <v>4.1908111183916505E-2</v>
      </c>
      <c r="AT31" s="49">
        <f>VLOOKUP($A31,'RevPAR Raw Data'!$B$6:$BE$43,'RevPAR Raw Data'!AG$1,FALSE)</f>
        <v>35.423441944033797</v>
      </c>
      <c r="AU31" s="50">
        <f>VLOOKUP($A31,'RevPAR Raw Data'!$B$6:$BE$43,'RevPAR Raw Data'!AH$1,FALSE)</f>
        <v>46.692786074723401</v>
      </c>
      <c r="AV31" s="50">
        <f>VLOOKUP($A31,'RevPAR Raw Data'!$B$6:$BE$43,'RevPAR Raw Data'!AI$1,FALSE)</f>
        <v>48.920050970997501</v>
      </c>
      <c r="AW31" s="50">
        <f>VLOOKUP($A31,'RevPAR Raw Data'!$B$6:$BE$43,'RevPAR Raw Data'!AJ$1,FALSE)</f>
        <v>48.307281079565698</v>
      </c>
      <c r="AX31" s="50">
        <f>VLOOKUP($A31,'RevPAR Raw Data'!$B$6:$BE$43,'RevPAR Raw Data'!AK$1,FALSE)</f>
        <v>48.972662724909497</v>
      </c>
      <c r="AY31" s="51">
        <f>VLOOKUP($A31,'RevPAR Raw Data'!$B$6:$BE$43,'RevPAR Raw Data'!AL$1,FALSE)</f>
        <v>45.663244558846003</v>
      </c>
      <c r="AZ31" s="50">
        <f>VLOOKUP($A31,'RevPAR Raw Data'!$B$6:$BE$43,'RevPAR Raw Data'!AN$1,FALSE)</f>
        <v>59.3031240610119</v>
      </c>
      <c r="BA31" s="50">
        <f>VLOOKUP($A31,'RevPAR Raw Data'!$B$6:$BE$43,'RevPAR Raw Data'!AO$1,FALSE)</f>
        <v>59.300553716482902</v>
      </c>
      <c r="BB31" s="51">
        <f>VLOOKUP($A31,'RevPAR Raw Data'!$B$6:$BE$43,'RevPAR Raw Data'!AP$1,FALSE)</f>
        <v>59.301838888747398</v>
      </c>
      <c r="BC31" s="52">
        <f>VLOOKUP($A31,'RevPAR Raw Data'!$B$6:$BE$43,'RevPAR Raw Data'!AR$1,FALSE)</f>
        <v>49.562326121456501</v>
      </c>
      <c r="BE31" s="129">
        <f>(VLOOKUP($A31,'RevPAR Raw Data'!$B$6:$BE$43,'RevPAR Raw Data'!AT$1,FALSE))/100</f>
        <v>6.6116118676393401E-2</v>
      </c>
      <c r="BF31" s="119">
        <f>(VLOOKUP($A31,'RevPAR Raw Data'!$B$6:$BE$43,'RevPAR Raw Data'!AU$1,FALSE))/100</f>
        <v>6.3712865990219192E-2</v>
      </c>
      <c r="BG31" s="119">
        <f>(VLOOKUP($A31,'RevPAR Raw Data'!$B$6:$BE$43,'RevPAR Raw Data'!AV$1,FALSE))/100</f>
        <v>3.3154803971211701E-3</v>
      </c>
      <c r="BH31" s="119">
        <f>(VLOOKUP($A31,'RevPAR Raw Data'!$B$6:$BE$43,'RevPAR Raw Data'!AW$1,FALSE))/100</f>
        <v>-2.4544408987230801E-2</v>
      </c>
      <c r="BI31" s="119">
        <f>(VLOOKUP($A31,'RevPAR Raw Data'!$B$6:$BE$43,'RevPAR Raw Data'!AX$1,FALSE))/100</f>
        <v>2.7157707592074202E-2</v>
      </c>
      <c r="BJ31" s="130">
        <f>(VLOOKUP($A31,'RevPAR Raw Data'!$B$6:$BE$43,'RevPAR Raw Data'!AY$1,FALSE))/100</f>
        <v>2.34646286709023E-2</v>
      </c>
      <c r="BK31" s="119">
        <f>(VLOOKUP($A31,'RevPAR Raw Data'!$B$6:$BE$43,'RevPAR Raw Data'!BA$1,FALSE))/100</f>
        <v>0.14106088006343501</v>
      </c>
      <c r="BL31" s="119">
        <f>(VLOOKUP($A31,'RevPAR Raw Data'!$B$6:$BE$43,'RevPAR Raw Data'!BB$1,FALSE))/100</f>
        <v>0.23417065169175699</v>
      </c>
      <c r="BM31" s="130">
        <f>(VLOOKUP($A31,'RevPAR Raw Data'!$B$6:$BE$43,'RevPAR Raw Data'!BC$1,FALSE))/100</f>
        <v>0.18578979334738199</v>
      </c>
      <c r="BN31" s="131">
        <f>(VLOOKUP($A31,'RevPAR Raw Data'!$B$6:$BE$43,'RevPAR Raw Data'!BE$1,FALSE))/100</f>
        <v>7.3765318515456799E-2</v>
      </c>
    </row>
    <row r="32" spans="1:66" x14ac:dyDescent="0.45">
      <c r="A32" s="59" t="s">
        <v>52</v>
      </c>
      <c r="B32" s="129">
        <f>(VLOOKUP($A32,'Occupancy Raw Data'!$B$8:$BE$45,'Occupancy Raw Data'!AG$3,FALSE))/100</f>
        <v>0.310283687943262</v>
      </c>
      <c r="C32" s="119">
        <f>(VLOOKUP($A32,'Occupancy Raw Data'!$B$8:$BE$45,'Occupancy Raw Data'!AH$3,FALSE))/100</f>
        <v>0.44303114400246602</v>
      </c>
      <c r="D32" s="119">
        <f>(VLOOKUP($A32,'Occupancy Raw Data'!$B$8:$BE$45,'Occupancy Raw Data'!AI$3,FALSE))/100</f>
        <v>0.486894850447116</v>
      </c>
      <c r="E32" s="119">
        <f>(VLOOKUP($A32,'Occupancy Raw Data'!$B$8:$BE$45,'Occupancy Raw Data'!AJ$3,FALSE))/100</f>
        <v>0.472325007708911</v>
      </c>
      <c r="F32" s="119">
        <f>(VLOOKUP($A32,'Occupancy Raw Data'!$B$8:$BE$45,'Occupancy Raw Data'!AK$3,FALSE))/100</f>
        <v>0.45181930311439999</v>
      </c>
      <c r="G32" s="130">
        <f>(VLOOKUP($A32,'Occupancy Raw Data'!$B$8:$BE$45,'Occupancy Raw Data'!AL$3,FALSE))/100</f>
        <v>0.43287079864323097</v>
      </c>
      <c r="H32" s="119">
        <f>(VLOOKUP($A32,'Occupancy Raw Data'!$B$8:$BE$45,'Occupancy Raw Data'!AN$3,FALSE))/100</f>
        <v>0.48041936478569197</v>
      </c>
      <c r="I32" s="119">
        <f>(VLOOKUP($A32,'Occupancy Raw Data'!$B$8:$BE$45,'Occupancy Raw Data'!AO$3,FALSE))/100</f>
        <v>0.41998149861239498</v>
      </c>
      <c r="J32" s="130">
        <f>(VLOOKUP($A32,'Occupancy Raw Data'!$B$8:$BE$45,'Occupancy Raw Data'!AP$3,FALSE))/100</f>
        <v>0.450200431699044</v>
      </c>
      <c r="K32" s="131">
        <f>(VLOOKUP($A32,'Occupancy Raw Data'!$B$8:$BE$45,'Occupancy Raw Data'!AR$3,FALSE))/100</f>
        <v>0.43782212237346302</v>
      </c>
      <c r="M32" s="118">
        <f>(VLOOKUP($A32,'Occupancy Raw Data'!$B$8:$BE$45,'Occupancy Raw Data'!AT$3,FALSE))/100</f>
        <v>8.623259614216781E-3</v>
      </c>
      <c r="N32" s="115">
        <f>(VLOOKUP($A32,'Occupancy Raw Data'!$B$8:$BE$45,'Occupancy Raw Data'!AU$3,FALSE))/100</f>
        <v>8.7775667144501402E-3</v>
      </c>
      <c r="O32" s="115">
        <f>(VLOOKUP($A32,'Occupancy Raw Data'!$B$8:$BE$45,'Occupancy Raw Data'!AV$3,FALSE))/100</f>
        <v>-2.9155071398777599E-2</v>
      </c>
      <c r="P32" s="115">
        <f>(VLOOKUP($A32,'Occupancy Raw Data'!$B$8:$BE$45,'Occupancy Raw Data'!AW$3,FALSE))/100</f>
        <v>-2.2582144602371401E-2</v>
      </c>
      <c r="Q32" s="115">
        <f>(VLOOKUP($A32,'Occupancy Raw Data'!$B$8:$BE$45,'Occupancy Raw Data'!AX$3,FALSE))/100</f>
        <v>3.7842359629117299E-2</v>
      </c>
      <c r="R32" s="116">
        <f>(VLOOKUP($A32,'Occupancy Raw Data'!$B$8:$BE$45,'Occupancy Raw Data'!AY$3,FALSE))/100</f>
        <v>-1.1777792385152699E-3</v>
      </c>
      <c r="S32" s="115">
        <f>(VLOOKUP($A32,'Occupancy Raw Data'!$B$8:$BE$45,'Occupancy Raw Data'!BA$3,FALSE))/100</f>
        <v>9.5303694637880298E-2</v>
      </c>
      <c r="T32" s="115">
        <f>(VLOOKUP($A32,'Occupancy Raw Data'!$B$8:$BE$45,'Occupancy Raw Data'!BB$3,FALSE))/100</f>
        <v>7.0722062396437899E-2</v>
      </c>
      <c r="U32" s="116">
        <f>(VLOOKUP($A32,'Occupancy Raw Data'!$B$8:$BE$45,'Occupancy Raw Data'!BC$3,FALSE))/100</f>
        <v>8.3698916000696399E-2</v>
      </c>
      <c r="V32" s="117">
        <f>(VLOOKUP($A32,'Occupancy Raw Data'!$B$8:$BE$45,'Occupancy Raw Data'!BE$3,FALSE))/100</f>
        <v>2.2346598244309099E-2</v>
      </c>
      <c r="X32" s="49">
        <f>VLOOKUP($A32,'ADR Raw Data'!$B$6:$BE$43,'ADR Raw Data'!AG$1,FALSE)</f>
        <v>92.5254633540372</v>
      </c>
      <c r="Y32" s="50">
        <f>VLOOKUP($A32,'ADR Raw Data'!$B$6:$BE$43,'ADR Raw Data'!AH$1,FALSE)</f>
        <v>102.168225160953</v>
      </c>
      <c r="Z32" s="50">
        <f>VLOOKUP($A32,'ADR Raw Data'!$B$6:$BE$43,'ADR Raw Data'!AI$1,FALSE)</f>
        <v>103.728785623812</v>
      </c>
      <c r="AA32" s="50">
        <f>VLOOKUP($A32,'ADR Raw Data'!$B$6:$BE$43,'ADR Raw Data'!AJ$1,FALSE)</f>
        <v>101.7234307165</v>
      </c>
      <c r="AB32" s="50">
        <f>VLOOKUP($A32,'ADR Raw Data'!$B$6:$BE$43,'ADR Raw Data'!AK$1,FALSE)</f>
        <v>101.39026275379599</v>
      </c>
      <c r="AC32" s="51">
        <f>VLOOKUP($A32,'ADR Raw Data'!$B$6:$BE$43,'ADR Raw Data'!AL$1,FALSE)</f>
        <v>100.87742484684399</v>
      </c>
      <c r="AD32" s="50">
        <f>VLOOKUP($A32,'ADR Raw Data'!$B$6:$BE$43,'ADR Raw Data'!AN$1,FALSE)</f>
        <v>114.175458921694</v>
      </c>
      <c r="AE32" s="50">
        <f>VLOOKUP($A32,'ADR Raw Data'!$B$6:$BE$43,'ADR Raw Data'!AO$1,FALSE)</f>
        <v>113.932342143906</v>
      </c>
      <c r="AF32" s="51">
        <f>VLOOKUP($A32,'ADR Raw Data'!$B$6:$BE$43,'ADR Raw Data'!AP$1,FALSE)</f>
        <v>114.062059931506</v>
      </c>
      <c r="AG32" s="52">
        <f>VLOOKUP($A32,'ADR Raw Data'!$B$6:$BE$43,'ADR Raw Data'!AR$1,FALSE)</f>
        <v>104.750966898078</v>
      </c>
      <c r="AH32" s="61"/>
      <c r="AI32" s="118">
        <f>(VLOOKUP($A32,'ADR Raw Data'!$B$6:$BE$43,'ADR Raw Data'!AT$1,FALSE))/100</f>
        <v>-4.2639440315765794E-3</v>
      </c>
      <c r="AJ32" s="115">
        <f>(VLOOKUP($A32,'ADR Raw Data'!$B$6:$BE$43,'ADR Raw Data'!AU$1,FALSE))/100</f>
        <v>2.3601886532437503E-2</v>
      </c>
      <c r="AK32" s="115">
        <f>(VLOOKUP($A32,'ADR Raw Data'!$B$6:$BE$43,'ADR Raw Data'!AV$1,FALSE))/100</f>
        <v>1.5949108876754201E-2</v>
      </c>
      <c r="AL32" s="115">
        <f>(VLOOKUP($A32,'ADR Raw Data'!$B$6:$BE$43,'ADR Raw Data'!AW$1,FALSE))/100</f>
        <v>-7.5400242406064796E-4</v>
      </c>
      <c r="AM32" s="115">
        <f>(VLOOKUP($A32,'ADR Raw Data'!$B$6:$BE$43,'ADR Raw Data'!AX$1,FALSE))/100</f>
        <v>1.66883050267468E-2</v>
      </c>
      <c r="AN32" s="116">
        <f>(VLOOKUP($A32,'ADR Raw Data'!$B$6:$BE$43,'ADR Raw Data'!AY$1,FALSE))/100</f>
        <v>1.0900934987679E-2</v>
      </c>
      <c r="AO32" s="115">
        <f>(VLOOKUP($A32,'ADR Raw Data'!$B$6:$BE$43,'ADR Raw Data'!BA$1,FALSE))/100</f>
        <v>-1.00717572267603E-3</v>
      </c>
      <c r="AP32" s="115">
        <f>(VLOOKUP($A32,'ADR Raw Data'!$B$6:$BE$43,'ADR Raw Data'!BB$1,FALSE))/100</f>
        <v>8.2803403198515001E-3</v>
      </c>
      <c r="AQ32" s="116">
        <f>(VLOOKUP($A32,'ADR Raw Data'!$B$6:$BE$43,'ADR Raw Data'!BC$1,FALSE))/100</f>
        <v>3.3631262736008999E-3</v>
      </c>
      <c r="AR32" s="117">
        <f>(VLOOKUP($A32,'ADR Raw Data'!$B$6:$BE$43,'ADR Raw Data'!BE$1,FALSE))/100</f>
        <v>1.0725317355841799E-2</v>
      </c>
      <c r="AT32" s="49">
        <f>VLOOKUP($A32,'RevPAR Raw Data'!$B$6:$BE$43,'RevPAR Raw Data'!AG$1,FALSE)</f>
        <v>28.7091419981498</v>
      </c>
      <c r="AU32" s="50">
        <f>VLOOKUP($A32,'RevPAR Raw Data'!$B$6:$BE$43,'RevPAR Raw Data'!AH$1,FALSE)</f>
        <v>45.2637056737588</v>
      </c>
      <c r="AV32" s="50">
        <f>VLOOKUP($A32,'RevPAR Raw Data'!$B$6:$BE$43,'RevPAR Raw Data'!AI$1,FALSE)</f>
        <v>50.505011563367198</v>
      </c>
      <c r="AW32" s="50">
        <f>VLOOKUP($A32,'RevPAR Raw Data'!$B$6:$BE$43,'RevPAR Raw Data'!AJ$1,FALSE)</f>
        <v>48.046520197348102</v>
      </c>
      <c r="AX32" s="50">
        <f>VLOOKUP($A32,'RevPAR Raw Data'!$B$6:$BE$43,'RevPAR Raw Data'!AK$1,FALSE)</f>
        <v>45.810077860006103</v>
      </c>
      <c r="AY32" s="51">
        <f>VLOOKUP($A32,'RevPAR Raw Data'!$B$6:$BE$43,'RevPAR Raw Data'!AL$1,FALSE)</f>
        <v>43.666891458526003</v>
      </c>
      <c r="AZ32" s="50">
        <f>VLOOKUP($A32,'RevPAR Raw Data'!$B$6:$BE$43,'RevPAR Raw Data'!AN$1,FALSE)</f>
        <v>54.852101449275303</v>
      </c>
      <c r="BA32" s="50">
        <f>VLOOKUP($A32,'RevPAR Raw Data'!$B$6:$BE$43,'RevPAR Raw Data'!AO$1,FALSE)</f>
        <v>47.849475794017799</v>
      </c>
      <c r="BB32" s="51">
        <f>VLOOKUP($A32,'RevPAR Raw Data'!$B$6:$BE$43,'RevPAR Raw Data'!AP$1,FALSE)</f>
        <v>51.350788621646601</v>
      </c>
      <c r="BC32" s="52">
        <f>VLOOKUP($A32,'RevPAR Raw Data'!$B$6:$BE$43,'RevPAR Raw Data'!AR$1,FALSE)</f>
        <v>45.862290647988999</v>
      </c>
      <c r="BE32" s="129">
        <f>(VLOOKUP($A32,'RevPAR Raw Data'!$B$6:$BE$43,'RevPAR Raw Data'!AT$1,FALSE))/100</f>
        <v>4.3225464862754201E-3</v>
      </c>
      <c r="BF32" s="119">
        <f>(VLOOKUP($A32,'RevPAR Raw Data'!$B$6:$BE$43,'RevPAR Raw Data'!AU$1,FALSE))/100</f>
        <v>3.2586620380513E-2</v>
      </c>
      <c r="BG32" s="119">
        <f>(VLOOKUP($A32,'RevPAR Raw Data'!$B$6:$BE$43,'RevPAR Raw Data'!AV$1,FALSE))/100</f>
        <v>-1.3670959930072E-2</v>
      </c>
      <c r="BH32" s="119">
        <f>(VLOOKUP($A32,'RevPAR Raw Data'!$B$6:$BE$43,'RevPAR Raw Data'!AW$1,FALSE))/100</f>
        <v>-2.3319120034661397E-2</v>
      </c>
      <c r="BI32" s="119">
        <f>(VLOOKUP($A32,'RevPAR Raw Data'!$B$6:$BE$43,'RevPAR Raw Data'!AX$1,FALSE))/100</f>
        <v>5.5162189496286797E-2</v>
      </c>
      <c r="BJ32" s="130">
        <f>(VLOOKUP($A32,'RevPAR Raw Data'!$B$6:$BE$43,'RevPAR Raw Data'!AY$1,FALSE))/100</f>
        <v>9.71031685425491E-3</v>
      </c>
      <c r="BK32" s="119">
        <f>(VLOOKUP($A32,'RevPAR Raw Data'!$B$6:$BE$43,'RevPAR Raw Data'!BA$1,FALSE))/100</f>
        <v>9.4200531347683705E-2</v>
      </c>
      <c r="BL32" s="119">
        <f>(VLOOKUP($A32,'RevPAR Raw Data'!$B$6:$BE$43,'RevPAR Raw Data'!BB$1,FALSE))/100</f>
        <v>7.9588005461053699E-2</v>
      </c>
      <c r="BM32" s="130">
        <f>(VLOOKUP($A32,'RevPAR Raw Data'!$B$6:$BE$43,'RevPAR Raw Data'!BC$1,FALSE))/100</f>
        <v>8.7343532297771101E-2</v>
      </c>
      <c r="BN32" s="131">
        <f>(VLOOKUP($A32,'RevPAR Raw Data'!$B$6:$BE$43,'RevPAR Raw Data'!BE$1,FALSE))/100</f>
        <v>3.3311589958144698E-2</v>
      </c>
    </row>
    <row r="33" spans="1:66" x14ac:dyDescent="0.45">
      <c r="A33" s="59" t="s">
        <v>51</v>
      </c>
      <c r="B33" s="129">
        <f>(VLOOKUP($A33,'Occupancy Raw Data'!$B$8:$BE$45,'Occupancy Raw Data'!AG$3,FALSE))/100</f>
        <v>0.37708416038110298</v>
      </c>
      <c r="C33" s="119">
        <f>(VLOOKUP($A33,'Occupancy Raw Data'!$B$8:$BE$45,'Occupancy Raw Data'!AH$3,FALSE))/100</f>
        <v>0.39926558157999203</v>
      </c>
      <c r="D33" s="119">
        <f>(VLOOKUP($A33,'Occupancy Raw Data'!$B$8:$BE$45,'Occupancy Raw Data'!AI$3,FALSE))/100</f>
        <v>0.40566693132195297</v>
      </c>
      <c r="E33" s="119">
        <f>(VLOOKUP($A33,'Occupancy Raw Data'!$B$8:$BE$45,'Occupancy Raw Data'!AJ$3,FALSE))/100</f>
        <v>0.425615323541087</v>
      </c>
      <c r="F33" s="119">
        <f>(VLOOKUP($A33,'Occupancy Raw Data'!$B$8:$BE$45,'Occupancy Raw Data'!AK$3,FALSE))/100</f>
        <v>0.51895593489479896</v>
      </c>
      <c r="G33" s="130">
        <f>(VLOOKUP($A33,'Occupancy Raw Data'!$B$8:$BE$45,'Occupancy Raw Data'!AL$3,FALSE))/100</f>
        <v>0.42531758634378697</v>
      </c>
      <c r="H33" s="119">
        <f>(VLOOKUP($A33,'Occupancy Raw Data'!$B$8:$BE$45,'Occupancy Raw Data'!AN$3,FALSE))/100</f>
        <v>0.52009726081778407</v>
      </c>
      <c r="I33" s="119">
        <f>(VLOOKUP($A33,'Occupancy Raw Data'!$B$8:$BE$45,'Occupancy Raw Data'!AO$3,FALSE))/100</f>
        <v>0.47628026994839201</v>
      </c>
      <c r="J33" s="130">
        <f>(VLOOKUP($A33,'Occupancy Raw Data'!$B$8:$BE$45,'Occupancy Raw Data'!AP$3,FALSE))/100</f>
        <v>0.49818876538308798</v>
      </c>
      <c r="K33" s="131">
        <f>(VLOOKUP($A33,'Occupancy Raw Data'!$B$8:$BE$45,'Occupancy Raw Data'!AR$3,FALSE))/100</f>
        <v>0.44613792321215895</v>
      </c>
      <c r="M33" s="118">
        <f>(VLOOKUP($A33,'Occupancy Raw Data'!$B$8:$BE$45,'Occupancy Raw Data'!AT$3,FALSE))/100</f>
        <v>0.41390027164994597</v>
      </c>
      <c r="N33" s="115">
        <f>(VLOOKUP($A33,'Occupancy Raw Data'!$B$8:$BE$45,'Occupancy Raw Data'!AU$3,FALSE))/100</f>
        <v>0.100889622669619</v>
      </c>
      <c r="O33" s="115">
        <f>(VLOOKUP($A33,'Occupancy Raw Data'!$B$8:$BE$45,'Occupancy Raw Data'!AV$3,FALSE))/100</f>
        <v>-6.8704070475318499E-2</v>
      </c>
      <c r="P33" s="115">
        <f>(VLOOKUP($A33,'Occupancy Raw Data'!$B$8:$BE$45,'Occupancy Raw Data'!AW$3,FALSE))/100</f>
        <v>-7.4862177988160208E-2</v>
      </c>
      <c r="Q33" s="115">
        <f>(VLOOKUP($A33,'Occupancy Raw Data'!$B$8:$BE$45,'Occupancy Raw Data'!AX$3,FALSE))/100</f>
        <v>4.8802144630949396E-2</v>
      </c>
      <c r="R33" s="116">
        <f>(VLOOKUP($A33,'Occupancy Raw Data'!$B$8:$BE$45,'Occupancy Raw Data'!AY$3,FALSE))/100</f>
        <v>5.2854065861218304E-2</v>
      </c>
      <c r="S33" s="115">
        <f>(VLOOKUP($A33,'Occupancy Raw Data'!$B$8:$BE$45,'Occupancy Raw Data'!BA$3,FALSE))/100</f>
        <v>0.15158237741137501</v>
      </c>
      <c r="T33" s="115">
        <f>(VLOOKUP($A33,'Occupancy Raw Data'!$B$8:$BE$45,'Occupancy Raw Data'!BB$3,FALSE))/100</f>
        <v>0.31578655788818</v>
      </c>
      <c r="U33" s="116">
        <f>(VLOOKUP($A33,'Occupancy Raw Data'!$B$8:$BE$45,'Occupancy Raw Data'!BC$3,FALSE))/100</f>
        <v>0.22463648219493301</v>
      </c>
      <c r="V33" s="117">
        <f>(VLOOKUP($A33,'Occupancy Raw Data'!$B$8:$BE$45,'Occupancy Raw Data'!BE$3,FALSE))/100</f>
        <v>0.102180649861036</v>
      </c>
      <c r="X33" s="49">
        <f>VLOOKUP($A33,'ADR Raw Data'!$B$6:$BE$43,'ADR Raw Data'!AG$1,FALSE)</f>
        <v>89.929867087774696</v>
      </c>
      <c r="Y33" s="50">
        <f>VLOOKUP($A33,'ADR Raw Data'!$B$6:$BE$43,'ADR Raw Data'!AH$1,FALSE)</f>
        <v>92.660188913745898</v>
      </c>
      <c r="Z33" s="50">
        <f>VLOOKUP($A33,'ADR Raw Data'!$B$6:$BE$43,'ADR Raw Data'!AI$1,FALSE)</f>
        <v>94.2897003058103</v>
      </c>
      <c r="AA33" s="50">
        <f>VLOOKUP($A33,'ADR Raw Data'!$B$6:$BE$43,'ADR Raw Data'!AJ$1,FALSE)</f>
        <v>93.700687886207206</v>
      </c>
      <c r="AB33" s="50">
        <f>VLOOKUP($A33,'ADR Raw Data'!$B$6:$BE$43,'ADR Raw Data'!AK$1,FALSE)</f>
        <v>105.45938229106901</v>
      </c>
      <c r="AC33" s="51">
        <f>VLOOKUP($A33,'ADR Raw Data'!$B$6:$BE$43,'ADR Raw Data'!AL$1,FALSE)</f>
        <v>95.8185569945163</v>
      </c>
      <c r="AD33" s="50">
        <f>VLOOKUP($A33,'ADR Raw Data'!$B$6:$BE$43,'ADR Raw Data'!AN$1,FALSE)</f>
        <v>105.488403778265</v>
      </c>
      <c r="AE33" s="50">
        <f>VLOOKUP($A33,'ADR Raw Data'!$B$6:$BE$43,'ADR Raw Data'!AO$1,FALSE)</f>
        <v>98.074484267555704</v>
      </c>
      <c r="AF33" s="51">
        <f>VLOOKUP($A33,'ADR Raw Data'!$B$6:$BE$43,'ADR Raw Data'!AP$1,FALSE)</f>
        <v>101.94446237362401</v>
      </c>
      <c r="AG33" s="52">
        <f>VLOOKUP($A33,'ADR Raw Data'!$B$6:$BE$43,'ADR Raw Data'!AR$1,FALSE)</f>
        <v>97.773018082435499</v>
      </c>
      <c r="AI33" s="118">
        <f>(VLOOKUP($A33,'ADR Raw Data'!$B$6:$BE$43,'ADR Raw Data'!AT$1,FALSE))/100</f>
        <v>7.7380074171695901E-2</v>
      </c>
      <c r="AJ33" s="115">
        <f>(VLOOKUP($A33,'ADR Raw Data'!$B$6:$BE$43,'ADR Raw Data'!AU$1,FALSE))/100</f>
        <v>6.4067088815676895E-2</v>
      </c>
      <c r="AK33" s="115">
        <f>(VLOOKUP($A33,'ADR Raw Data'!$B$6:$BE$43,'ADR Raw Data'!AV$1,FALSE))/100</f>
        <v>3.3208282341445197E-2</v>
      </c>
      <c r="AL33" s="115">
        <f>(VLOOKUP($A33,'ADR Raw Data'!$B$6:$BE$43,'ADR Raw Data'!AW$1,FALSE))/100</f>
        <v>6.3006500515822891E-2</v>
      </c>
      <c r="AM33" s="115">
        <f>(VLOOKUP($A33,'ADR Raw Data'!$B$6:$BE$43,'ADR Raw Data'!AX$1,FALSE))/100</f>
        <v>6.1537122594177998E-2</v>
      </c>
      <c r="AN33" s="116">
        <f>(VLOOKUP($A33,'ADR Raw Data'!$B$6:$BE$43,'ADR Raw Data'!AY$1,FALSE))/100</f>
        <v>5.5819632317700797E-2</v>
      </c>
      <c r="AO33" s="115">
        <f>(VLOOKUP($A33,'ADR Raw Data'!$B$6:$BE$43,'ADR Raw Data'!BA$1,FALSE))/100</f>
        <v>9.2383787277510905E-3</v>
      </c>
      <c r="AP33" s="115">
        <f>(VLOOKUP($A33,'ADR Raw Data'!$B$6:$BE$43,'ADR Raw Data'!BB$1,FALSE))/100</f>
        <v>3.2462642794522004E-2</v>
      </c>
      <c r="AQ33" s="116">
        <f>(VLOOKUP($A33,'ADR Raw Data'!$B$6:$BE$43,'ADR Raw Data'!BC$1,FALSE))/100</f>
        <v>1.6577501161924201E-2</v>
      </c>
      <c r="AR33" s="117">
        <f>(VLOOKUP($A33,'ADR Raw Data'!$B$6:$BE$43,'ADR Raw Data'!BE$1,FALSE))/100</f>
        <v>4.5823110881988594E-2</v>
      </c>
      <c r="AT33" s="49">
        <f>VLOOKUP($A33,'RevPAR Raw Data'!$B$6:$BE$43,'RevPAR Raw Data'!AG$1,FALSE)</f>
        <v>33.911128423977701</v>
      </c>
      <c r="AU33" s="50">
        <f>VLOOKUP($A33,'RevPAR Raw Data'!$B$6:$BE$43,'RevPAR Raw Data'!AH$1,FALSE)</f>
        <v>36.996024215958698</v>
      </c>
      <c r="AV33" s="50">
        <f>VLOOKUP($A33,'RevPAR Raw Data'!$B$6:$BE$43,'RevPAR Raw Data'!AI$1,FALSE)</f>
        <v>38.250213378324702</v>
      </c>
      <c r="AW33" s="50">
        <f>VLOOKUP($A33,'RevPAR Raw Data'!$B$6:$BE$43,'RevPAR Raw Data'!AJ$1,FALSE)</f>
        <v>39.8804485907105</v>
      </c>
      <c r="AX33" s="50">
        <f>VLOOKUP($A33,'RevPAR Raw Data'!$B$6:$BE$43,'RevPAR Raw Data'!AK$1,FALSE)</f>
        <v>54.728772330289701</v>
      </c>
      <c r="AY33" s="51">
        <f>VLOOKUP($A33,'RevPAR Raw Data'!$B$6:$BE$43,'RevPAR Raw Data'!AL$1,FALSE)</f>
        <v>40.753317387852299</v>
      </c>
      <c r="AZ33" s="50">
        <f>VLOOKUP($A33,'RevPAR Raw Data'!$B$6:$BE$43,'RevPAR Raw Data'!AN$1,FALSE)</f>
        <v>54.864229853116299</v>
      </c>
      <c r="BA33" s="50">
        <f>VLOOKUP($A33,'RevPAR Raw Data'!$B$6:$BE$43,'RevPAR Raw Data'!AO$1,FALSE)</f>
        <v>46.7109418420007</v>
      </c>
      <c r="BB33" s="51">
        <f>VLOOKUP($A33,'RevPAR Raw Data'!$B$6:$BE$43,'RevPAR Raw Data'!AP$1,FALSE)</f>
        <v>50.787585847558503</v>
      </c>
      <c r="BC33" s="52">
        <f>VLOOKUP($A33,'RevPAR Raw Data'!$B$6:$BE$43,'RevPAR Raw Data'!AR$1,FALSE)</f>
        <v>43.620251233482598</v>
      </c>
      <c r="BE33" s="129">
        <f>(VLOOKUP($A33,'RevPAR Raw Data'!$B$6:$BE$43,'RevPAR Raw Data'!AT$1,FALSE))/100</f>
        <v>0.52330797954160002</v>
      </c>
      <c r="BF33" s="119">
        <f>(VLOOKUP($A33,'RevPAR Raw Data'!$B$6:$BE$43,'RevPAR Raw Data'!AU$1,FALSE))/100</f>
        <v>0.17142041590145102</v>
      </c>
      <c r="BG33" s="119">
        <f>(VLOOKUP($A33,'RevPAR Raw Data'!$B$6:$BE$43,'RevPAR Raw Data'!AV$1,FALSE))/100</f>
        <v>-3.7777332304224198E-2</v>
      </c>
      <c r="BH33" s="119">
        <f>(VLOOKUP($A33,'RevPAR Raw Data'!$B$6:$BE$43,'RevPAR Raw Data'!AW$1,FALSE))/100</f>
        <v>-1.6572481328363899E-2</v>
      </c>
      <c r="BI33" s="119">
        <f>(VLOOKUP($A33,'RevPAR Raw Data'!$B$6:$BE$43,'RevPAR Raw Data'!AX$1,FALSE))/100</f>
        <v>0.11334241078214101</v>
      </c>
      <c r="BJ33" s="130">
        <f>(VLOOKUP($A33,'RevPAR Raw Data'!$B$6:$BE$43,'RevPAR Raw Data'!AY$1,FALSE))/100</f>
        <v>0.11162399270178699</v>
      </c>
      <c r="BK33" s="119">
        <f>(VLOOKUP($A33,'RevPAR Raw Data'!$B$6:$BE$43,'RevPAR Raw Data'!BA$1,FALSE))/100</f>
        <v>0.16222113155010501</v>
      </c>
      <c r="BL33" s="119">
        <f>(VLOOKUP($A33,'RevPAR Raw Data'!$B$6:$BE$43,'RevPAR Raw Data'!BB$1,FALSE))/100</f>
        <v>0.358500466910737</v>
      </c>
      <c r="BM33" s="130">
        <f>(VLOOKUP($A33,'RevPAR Raw Data'!$B$6:$BE$43,'RevPAR Raw Data'!BC$1,FALSE))/100</f>
        <v>0.24493789490145398</v>
      </c>
      <c r="BN33" s="131">
        <f>(VLOOKUP($A33,'RevPAR Raw Data'!$B$6:$BE$43,'RevPAR Raw Data'!BE$1,FALSE))/100</f>
        <v>0.15268599599159999</v>
      </c>
    </row>
    <row r="34" spans="1:66" x14ac:dyDescent="0.45">
      <c r="A34" s="59" t="s">
        <v>50</v>
      </c>
      <c r="B34" s="129">
        <f>(VLOOKUP($A34,'Occupancy Raw Data'!$B$8:$BE$45,'Occupancy Raw Data'!AG$3,FALSE))/100</f>
        <v>0.35270657823982704</v>
      </c>
      <c r="C34" s="119">
        <f>(VLOOKUP($A34,'Occupancy Raw Data'!$B$8:$BE$45,'Occupancy Raw Data'!AH$3,FALSE))/100</f>
        <v>0.42507617852661705</v>
      </c>
      <c r="D34" s="119">
        <f>(VLOOKUP($A34,'Occupancy Raw Data'!$B$8:$BE$45,'Occupancy Raw Data'!AI$3,FALSE))/100</f>
        <v>0.43399354723068595</v>
      </c>
      <c r="E34" s="119">
        <f>(VLOOKUP($A34,'Occupancy Raw Data'!$B$8:$BE$45,'Occupancy Raw Data'!AJ$3,FALSE))/100</f>
        <v>0.43672701200932001</v>
      </c>
      <c r="F34" s="119">
        <f>(VLOOKUP($A34,'Occupancy Raw Data'!$B$8:$BE$45,'Occupancy Raw Data'!AK$3,FALSE))/100</f>
        <v>0.47445778813407402</v>
      </c>
      <c r="G34" s="130">
        <f>(VLOOKUP($A34,'Occupancy Raw Data'!$B$8:$BE$45,'Occupancy Raw Data'!AL$3,FALSE))/100</f>
        <v>0.42459222082810499</v>
      </c>
      <c r="H34" s="119">
        <f>(VLOOKUP($A34,'Occupancy Raw Data'!$B$8:$BE$45,'Occupancy Raw Data'!AN$3,FALSE))/100</f>
        <v>0.55399713210252699</v>
      </c>
      <c r="I34" s="119">
        <f>(VLOOKUP($A34,'Occupancy Raw Data'!$B$8:$BE$45,'Occupancy Raw Data'!AO$3,FALSE))/100</f>
        <v>0.53826850690087802</v>
      </c>
      <c r="J34" s="130">
        <f>(VLOOKUP($A34,'Occupancy Raw Data'!$B$8:$BE$45,'Occupancy Raw Data'!AP$3,FALSE))/100</f>
        <v>0.546132819501702</v>
      </c>
      <c r="K34" s="131">
        <f>(VLOOKUP($A34,'Occupancy Raw Data'!$B$8:$BE$45,'Occupancy Raw Data'!AR$3,FALSE))/100</f>
        <v>0.45931810616341801</v>
      </c>
      <c r="M34" s="118">
        <f>(VLOOKUP($A34,'Occupancy Raw Data'!$B$8:$BE$45,'Occupancy Raw Data'!AT$3,FALSE))/100</f>
        <v>0.20696093685750502</v>
      </c>
      <c r="N34" s="115">
        <f>(VLOOKUP($A34,'Occupancy Raw Data'!$B$8:$BE$45,'Occupancy Raw Data'!AU$3,FALSE))/100</f>
        <v>9.6761437725166197E-2</v>
      </c>
      <c r="O34" s="115">
        <f>(VLOOKUP($A34,'Occupancy Raw Data'!$B$8:$BE$45,'Occupancy Raw Data'!AV$3,FALSE))/100</f>
        <v>-2.5709162561924601E-2</v>
      </c>
      <c r="P34" s="115">
        <f>(VLOOKUP($A34,'Occupancy Raw Data'!$B$8:$BE$45,'Occupancy Raw Data'!AW$3,FALSE))/100</f>
        <v>-7.2318969348321702E-2</v>
      </c>
      <c r="Q34" s="115">
        <f>(VLOOKUP($A34,'Occupancy Raw Data'!$B$8:$BE$45,'Occupancy Raw Data'!AX$3,FALSE))/100</f>
        <v>1.5076660371624299E-2</v>
      </c>
      <c r="R34" s="116">
        <f>(VLOOKUP($A34,'Occupancy Raw Data'!$B$8:$BE$45,'Occupancy Raw Data'!AY$3,FALSE))/100</f>
        <v>2.8850477095150498E-2</v>
      </c>
      <c r="S34" s="115">
        <f>(VLOOKUP($A34,'Occupancy Raw Data'!$B$8:$BE$45,'Occupancy Raw Data'!BA$3,FALSE))/100</f>
        <v>9.756376757932321E-2</v>
      </c>
      <c r="T34" s="115">
        <f>(VLOOKUP($A34,'Occupancy Raw Data'!$B$8:$BE$45,'Occupancy Raw Data'!BB$3,FALSE))/100</f>
        <v>0.19491430509949101</v>
      </c>
      <c r="U34" s="116">
        <f>(VLOOKUP($A34,'Occupancy Raw Data'!$B$8:$BE$45,'Occupancy Raw Data'!BC$3,FALSE))/100</f>
        <v>0.143472799046786</v>
      </c>
      <c r="V34" s="117">
        <f>(VLOOKUP($A34,'Occupancy Raw Data'!$B$8:$BE$45,'Occupancy Raw Data'!BE$3,FALSE))/100</f>
        <v>6.5121446184360596E-2</v>
      </c>
      <c r="X34" s="49">
        <f>VLOOKUP($A34,'ADR Raw Data'!$B$6:$BE$43,'ADR Raw Data'!AG$1,FALSE)</f>
        <v>87.006569686189806</v>
      </c>
      <c r="Y34" s="50">
        <f>VLOOKUP($A34,'ADR Raw Data'!$B$6:$BE$43,'ADR Raw Data'!AH$1,FALSE)</f>
        <v>89.756434745941306</v>
      </c>
      <c r="Z34" s="50">
        <f>VLOOKUP($A34,'ADR Raw Data'!$B$6:$BE$43,'ADR Raw Data'!AI$1,FALSE)</f>
        <v>91.861521941146094</v>
      </c>
      <c r="AA34" s="50">
        <f>VLOOKUP($A34,'ADR Raw Data'!$B$6:$BE$43,'ADR Raw Data'!AJ$1,FALSE)</f>
        <v>91.191458034065207</v>
      </c>
      <c r="AB34" s="50">
        <f>VLOOKUP($A34,'ADR Raw Data'!$B$6:$BE$43,'ADR Raw Data'!AK$1,FALSE)</f>
        <v>92.9792718171514</v>
      </c>
      <c r="AC34" s="51">
        <f>VLOOKUP($A34,'ADR Raw Data'!$B$6:$BE$43,'ADR Raw Data'!AL$1,FALSE)</f>
        <v>90.745389437689894</v>
      </c>
      <c r="AD34" s="50">
        <f>VLOOKUP($A34,'ADR Raw Data'!$B$6:$BE$43,'ADR Raw Data'!AN$1,FALSE)</f>
        <v>106.729270403623</v>
      </c>
      <c r="AE34" s="50">
        <f>VLOOKUP($A34,'ADR Raw Data'!$B$6:$BE$43,'ADR Raw Data'!AO$1,FALSE)</f>
        <v>105.59209040959</v>
      </c>
      <c r="AF34" s="51">
        <f>VLOOKUP($A34,'ADR Raw Data'!$B$6:$BE$43,'ADR Raw Data'!AP$1,FALSE)</f>
        <v>106.16886810256401</v>
      </c>
      <c r="AG34" s="52">
        <f>VLOOKUP($A34,'ADR Raw Data'!$B$6:$BE$43,'ADR Raw Data'!AR$1,FALSE)</f>
        <v>95.984999930314501</v>
      </c>
      <c r="AI34" s="118">
        <f>(VLOOKUP($A34,'ADR Raw Data'!$B$6:$BE$43,'ADR Raw Data'!AT$1,FALSE))/100</f>
        <v>-1.9400712184019498E-2</v>
      </c>
      <c r="AJ34" s="115">
        <f>(VLOOKUP($A34,'ADR Raw Data'!$B$6:$BE$43,'ADR Raw Data'!AU$1,FALSE))/100</f>
        <v>-2.6034551720041699E-2</v>
      </c>
      <c r="AK34" s="115">
        <f>(VLOOKUP($A34,'ADR Raw Data'!$B$6:$BE$43,'ADR Raw Data'!AV$1,FALSE))/100</f>
        <v>-2.7012543672194397E-2</v>
      </c>
      <c r="AL34" s="115">
        <f>(VLOOKUP($A34,'ADR Raw Data'!$B$6:$BE$43,'ADR Raw Data'!AW$1,FALSE))/100</f>
        <v>-5.2662296178393103E-2</v>
      </c>
      <c r="AM34" s="115">
        <f>(VLOOKUP($A34,'ADR Raw Data'!$B$6:$BE$43,'ADR Raw Data'!AX$1,FALSE))/100</f>
        <v>-3.52550449015391E-2</v>
      </c>
      <c r="AN34" s="116">
        <f>(VLOOKUP($A34,'ADR Raw Data'!$B$6:$BE$43,'ADR Raw Data'!AY$1,FALSE))/100</f>
        <v>-3.51377001086449E-2</v>
      </c>
      <c r="AO34" s="115">
        <f>(VLOOKUP($A34,'ADR Raw Data'!$B$6:$BE$43,'ADR Raw Data'!BA$1,FALSE))/100</f>
        <v>-2.1342737179341199E-2</v>
      </c>
      <c r="AP34" s="115">
        <f>(VLOOKUP($A34,'ADR Raw Data'!$B$6:$BE$43,'ADR Raw Data'!BB$1,FALSE))/100</f>
        <v>-2.1648974687201998E-2</v>
      </c>
      <c r="AQ34" s="116">
        <f>(VLOOKUP($A34,'ADR Raw Data'!$B$6:$BE$43,'ADR Raw Data'!BC$1,FALSE))/100</f>
        <v>-2.1708665087063702E-2</v>
      </c>
      <c r="AR34" s="117">
        <f>(VLOOKUP($A34,'ADR Raw Data'!$B$6:$BE$43,'ADR Raw Data'!BE$1,FALSE))/100</f>
        <v>-2.6821873921700799E-2</v>
      </c>
      <c r="AT34" s="49">
        <f>VLOOKUP($A34,'RevPAR Raw Data'!$B$6:$BE$43,'RevPAR Raw Data'!AG$1,FALSE)</f>
        <v>30.6877894784011</v>
      </c>
      <c r="AU34" s="50">
        <f>VLOOKUP($A34,'RevPAR Raw Data'!$B$6:$BE$43,'RevPAR Raw Data'!AH$1,FALSE)</f>
        <v>38.153322279978397</v>
      </c>
      <c r="AV34" s="50">
        <f>VLOOKUP($A34,'RevPAR Raw Data'!$B$6:$BE$43,'RevPAR Raw Data'!AI$1,FALSE)</f>
        <v>39.867307761247503</v>
      </c>
      <c r="AW34" s="50">
        <f>VLOOKUP($A34,'RevPAR Raw Data'!$B$6:$BE$43,'RevPAR Raw Data'!AJ$1,FALSE)</f>
        <v>39.825772987990597</v>
      </c>
      <c r="AX34" s="50">
        <f>VLOOKUP($A34,'RevPAR Raw Data'!$B$6:$BE$43,'RevPAR Raw Data'!AK$1,FALSE)</f>
        <v>44.114739648682502</v>
      </c>
      <c r="AY34" s="51">
        <f>VLOOKUP($A34,'RevPAR Raw Data'!$B$6:$BE$43,'RevPAR Raw Data'!AL$1,FALSE)</f>
        <v>38.52978643126</v>
      </c>
      <c r="AZ34" s="50">
        <f>VLOOKUP($A34,'RevPAR Raw Data'!$B$6:$BE$43,'RevPAR Raw Data'!AN$1,FALSE)</f>
        <v>59.127709715002602</v>
      </c>
      <c r="BA34" s="50">
        <f>VLOOKUP($A34,'RevPAR Raw Data'!$B$6:$BE$43,'RevPAR Raw Data'!AO$1,FALSE)</f>
        <v>56.836896845312701</v>
      </c>
      <c r="BB34" s="51">
        <f>VLOOKUP($A34,'RevPAR Raw Data'!$B$6:$BE$43,'RevPAR Raw Data'!AP$1,FALSE)</f>
        <v>57.982303280157701</v>
      </c>
      <c r="BC34" s="52">
        <f>VLOOKUP($A34,'RevPAR Raw Data'!$B$6:$BE$43,'RevPAR Raw Data'!AR$1,FALSE)</f>
        <v>44.087648388087899</v>
      </c>
      <c r="BE34" s="129">
        <f>(VLOOKUP($A34,'RevPAR Raw Data'!$B$6:$BE$43,'RevPAR Raw Data'!AT$1,FALSE))/100</f>
        <v>0.18354503510417799</v>
      </c>
      <c r="BF34" s="119">
        <f>(VLOOKUP($A34,'RevPAR Raw Data'!$B$6:$BE$43,'RevPAR Raw Data'!AU$1,FALSE))/100</f>
        <v>6.8207745350162899E-2</v>
      </c>
      <c r="BG34" s="119">
        <f>(VLOOKUP($A34,'RevPAR Raw Data'!$B$6:$BE$43,'RevPAR Raw Data'!AV$1,FALSE))/100</f>
        <v>-5.2027236357639499E-2</v>
      </c>
      <c r="BH34" s="119">
        <f>(VLOOKUP($A34,'RevPAR Raw Data'!$B$6:$BE$43,'RevPAR Raw Data'!AW$1,FALSE))/100</f>
        <v>-0.121172782543577</v>
      </c>
      <c r="BI34" s="119">
        <f>(VLOOKUP($A34,'RevPAR Raw Data'!$B$6:$BE$43,'RevPAR Raw Data'!AX$1,FALSE))/100</f>
        <v>-2.07099128682816E-2</v>
      </c>
      <c r="BJ34" s="130">
        <f>(VLOOKUP($A34,'RevPAR Raw Data'!$B$6:$BE$43,'RevPAR Raw Data'!AY$1,FALSE))/100</f>
        <v>-7.3009624256551399E-3</v>
      </c>
      <c r="BK34" s="119">
        <f>(VLOOKUP($A34,'RevPAR Raw Data'!$B$6:$BE$43,'RevPAR Raw Data'!BA$1,FALSE))/100</f>
        <v>7.4138752550310091E-2</v>
      </c>
      <c r="BL34" s="119">
        <f>(VLOOKUP($A34,'RevPAR Raw Data'!$B$6:$BE$43,'RevPAR Raw Data'!BB$1,FALSE))/100</f>
        <v>0.169045635555017</v>
      </c>
      <c r="BM34" s="130">
        <f>(VLOOKUP($A34,'RevPAR Raw Data'!$B$6:$BE$43,'RevPAR Raw Data'!BC$1,FALSE))/100</f>
        <v>0.11864953101611199</v>
      </c>
      <c r="BN34" s="131">
        <f>(VLOOKUP($A34,'RevPAR Raw Data'!$B$6:$BE$43,'RevPAR Raw Data'!BE$1,FALSE))/100</f>
        <v>3.6552893043503995E-2</v>
      </c>
    </row>
    <row r="35" spans="1:66" x14ac:dyDescent="0.45">
      <c r="A35" s="59" t="s">
        <v>47</v>
      </c>
      <c r="B35" s="129">
        <f>(VLOOKUP($A35,'Occupancy Raw Data'!$B$8:$BE$45,'Occupancy Raw Data'!AG$3,FALSE))/100</f>
        <v>0.40252773231496597</v>
      </c>
      <c r="C35" s="119">
        <f>(VLOOKUP($A35,'Occupancy Raw Data'!$B$8:$BE$45,'Occupancy Raw Data'!AH$3,FALSE))/100</f>
        <v>0.50118203309692599</v>
      </c>
      <c r="D35" s="119">
        <f>(VLOOKUP($A35,'Occupancy Raw Data'!$B$8:$BE$45,'Occupancy Raw Data'!AI$3,FALSE))/100</f>
        <v>0.517048554282596</v>
      </c>
      <c r="E35" s="119">
        <f>(VLOOKUP($A35,'Occupancy Raw Data'!$B$8:$BE$45,'Occupancy Raw Data'!AJ$3,FALSE))/100</f>
        <v>0.51168394253500604</v>
      </c>
      <c r="F35" s="119">
        <f>(VLOOKUP($A35,'Occupancy Raw Data'!$B$8:$BE$45,'Occupancy Raw Data'!AK$3,FALSE))/100</f>
        <v>0.53068739770867401</v>
      </c>
      <c r="G35" s="130">
        <f>(VLOOKUP($A35,'Occupancy Raw Data'!$B$8:$BE$45,'Occupancy Raw Data'!AL$3,FALSE))/100</f>
        <v>0.49262593198763399</v>
      </c>
      <c r="H35" s="119">
        <f>(VLOOKUP($A35,'Occupancy Raw Data'!$B$8:$BE$45,'Occupancy Raw Data'!AN$3,FALSE))/100</f>
        <v>0.54082560465539098</v>
      </c>
      <c r="I35" s="119">
        <f>(VLOOKUP($A35,'Occupancy Raw Data'!$B$8:$BE$45,'Occupancy Raw Data'!AO$3,FALSE))/100</f>
        <v>0.53486997635933797</v>
      </c>
      <c r="J35" s="130">
        <f>(VLOOKUP($A35,'Occupancy Raw Data'!$B$8:$BE$45,'Occupancy Raw Data'!AP$3,FALSE))/100</f>
        <v>0.53784779050736398</v>
      </c>
      <c r="K35" s="131">
        <f>(VLOOKUP($A35,'Occupancy Raw Data'!$B$8:$BE$45,'Occupancy Raw Data'!AR$3,FALSE))/100</f>
        <v>0.505546462993271</v>
      </c>
      <c r="M35" s="118">
        <f>(VLOOKUP($A35,'Occupancy Raw Data'!$B$8:$BE$45,'Occupancy Raw Data'!AT$3,FALSE))/100</f>
        <v>-5.0284755010869403E-2</v>
      </c>
      <c r="N35" s="115">
        <f>(VLOOKUP($A35,'Occupancy Raw Data'!$B$8:$BE$45,'Occupancy Raw Data'!AU$3,FALSE))/100</f>
        <v>-4.0109742065404602E-2</v>
      </c>
      <c r="O35" s="115">
        <f>(VLOOKUP($A35,'Occupancy Raw Data'!$B$8:$BE$45,'Occupancy Raw Data'!AV$3,FALSE))/100</f>
        <v>-6.9018971911409002E-2</v>
      </c>
      <c r="P35" s="115">
        <f>(VLOOKUP($A35,'Occupancy Raw Data'!$B$8:$BE$45,'Occupancy Raw Data'!AW$3,FALSE))/100</f>
        <v>-0.12514624892508</v>
      </c>
      <c r="Q35" s="115">
        <f>(VLOOKUP($A35,'Occupancy Raw Data'!$B$8:$BE$45,'Occupancy Raw Data'!AX$3,FALSE))/100</f>
        <v>-9.31584136800334E-2</v>
      </c>
      <c r="R35" s="116">
        <f>(VLOOKUP($A35,'Occupancy Raw Data'!$B$8:$BE$45,'Occupancy Raw Data'!AY$3,FALSE))/100</f>
        <v>-7.7972854568599204E-2</v>
      </c>
      <c r="S35" s="115">
        <f>(VLOOKUP($A35,'Occupancy Raw Data'!$B$8:$BE$45,'Occupancy Raw Data'!BA$3,FALSE))/100</f>
        <v>-6.59884623221524E-2</v>
      </c>
      <c r="T35" s="115">
        <f>(VLOOKUP($A35,'Occupancy Raw Data'!$B$8:$BE$45,'Occupancy Raw Data'!BB$3,FALSE))/100</f>
        <v>5.7380954548627204E-2</v>
      </c>
      <c r="U35" s="116">
        <f>(VLOOKUP($A35,'Occupancy Raw Data'!$B$8:$BE$45,'Occupancy Raw Data'!BC$3,FALSE))/100</f>
        <v>-8.4652959949731606E-3</v>
      </c>
      <c r="V35" s="117">
        <f>(VLOOKUP($A35,'Occupancy Raw Data'!$B$8:$BE$45,'Occupancy Raw Data'!BE$3,FALSE))/100</f>
        <v>-5.7898004655810402E-2</v>
      </c>
      <c r="X35" s="49">
        <f>VLOOKUP($A35,'ADR Raw Data'!$B$6:$BE$43,'ADR Raw Data'!AG$1,FALSE)</f>
        <v>92.762320984865497</v>
      </c>
      <c r="Y35" s="50">
        <f>VLOOKUP($A35,'ADR Raw Data'!$B$6:$BE$43,'ADR Raw Data'!AH$1,FALSE)</f>
        <v>101.61582910014501</v>
      </c>
      <c r="Z35" s="50">
        <f>VLOOKUP($A35,'ADR Raw Data'!$B$6:$BE$43,'ADR Raw Data'!AI$1,FALSE)</f>
        <v>102.96049942847</v>
      </c>
      <c r="AA35" s="50">
        <f>VLOOKUP($A35,'ADR Raw Data'!$B$6:$BE$43,'ADR Raw Data'!AJ$1,FALSE)</f>
        <v>100.54140293203</v>
      </c>
      <c r="AB35" s="50">
        <f>VLOOKUP($A35,'ADR Raw Data'!$B$6:$BE$43,'ADR Raw Data'!AK$1,FALSE)</f>
        <v>98.128927439389997</v>
      </c>
      <c r="AC35" s="51">
        <f>VLOOKUP($A35,'ADR Raw Data'!$B$6:$BE$43,'ADR Raw Data'!AL$1,FALSE)</f>
        <v>99.476784547518406</v>
      </c>
      <c r="AD35" s="50">
        <f>VLOOKUP($A35,'ADR Raw Data'!$B$6:$BE$43,'ADR Raw Data'!AN$1,FALSE)</f>
        <v>103.231014626765</v>
      </c>
      <c r="AE35" s="50">
        <f>VLOOKUP($A35,'ADR Raw Data'!$B$6:$BE$43,'ADR Raw Data'!AO$1,FALSE)</f>
        <v>103.381144071398</v>
      </c>
      <c r="AF35" s="51">
        <f>VLOOKUP($A35,'ADR Raw Data'!$B$6:$BE$43,'ADR Raw Data'!AP$1,FALSE)</f>
        <v>103.30566375047501</v>
      </c>
      <c r="AG35" s="52">
        <f>VLOOKUP($A35,'ADR Raw Data'!$B$6:$BE$43,'ADR Raw Data'!AR$1,FALSE)</f>
        <v>100.640647738951</v>
      </c>
      <c r="AI35" s="118">
        <f>(VLOOKUP($A35,'ADR Raw Data'!$B$6:$BE$43,'ADR Raw Data'!AT$1,FALSE))/100</f>
        <v>-3.0415600192331698E-3</v>
      </c>
      <c r="AJ35" s="115">
        <f>(VLOOKUP($A35,'ADR Raw Data'!$B$6:$BE$43,'ADR Raw Data'!AU$1,FALSE))/100</f>
        <v>4.3922560013107396E-2</v>
      </c>
      <c r="AK35" s="115">
        <f>(VLOOKUP($A35,'ADR Raw Data'!$B$6:$BE$43,'ADR Raw Data'!AV$1,FALSE))/100</f>
        <v>8.3278161235949999E-2</v>
      </c>
      <c r="AL35" s="115">
        <f>(VLOOKUP($A35,'ADR Raw Data'!$B$6:$BE$43,'ADR Raw Data'!AW$1,FALSE))/100</f>
        <v>4.3305804001360804E-2</v>
      </c>
      <c r="AM35" s="115">
        <f>(VLOOKUP($A35,'ADR Raw Data'!$B$6:$BE$43,'ADR Raw Data'!AX$1,FALSE))/100</f>
        <v>1.6087780312778802E-2</v>
      </c>
      <c r="AN35" s="116">
        <f>(VLOOKUP($A35,'ADR Raw Data'!$B$6:$BE$43,'ADR Raw Data'!AY$1,FALSE))/100</f>
        <v>3.8365445714592397E-2</v>
      </c>
      <c r="AO35" s="115">
        <f>(VLOOKUP($A35,'ADR Raw Data'!$B$6:$BE$43,'ADR Raw Data'!BA$1,FALSE))/100</f>
        <v>8.6512550701178508E-3</v>
      </c>
      <c r="AP35" s="115">
        <f>(VLOOKUP($A35,'ADR Raw Data'!$B$6:$BE$43,'ADR Raw Data'!BB$1,FALSE))/100</f>
        <v>1.46087194164946E-2</v>
      </c>
      <c r="AQ35" s="116">
        <f>(VLOOKUP($A35,'ADR Raw Data'!$B$6:$BE$43,'ADR Raw Data'!BC$1,FALSE))/100</f>
        <v>1.14679672663344E-2</v>
      </c>
      <c r="AR35" s="117">
        <f>(VLOOKUP($A35,'ADR Raw Data'!$B$6:$BE$43,'ADR Raw Data'!BE$1,FALSE))/100</f>
        <v>3.0832985639036598E-2</v>
      </c>
      <c r="AT35" s="49">
        <f>VLOOKUP($A35,'RevPAR Raw Data'!$B$6:$BE$43,'RevPAR Raw Data'!AG$1,FALSE)</f>
        <v>37.339406710310897</v>
      </c>
      <c r="AU35" s="50">
        <f>VLOOKUP($A35,'RevPAR Raw Data'!$B$6:$BE$43,'RevPAR Raw Data'!AH$1,FALSE)</f>
        <v>50.928027823240498</v>
      </c>
      <c r="AV35" s="50">
        <f>VLOOKUP($A35,'RevPAR Raw Data'!$B$6:$BE$43,'RevPAR Raw Data'!AI$1,FALSE)</f>
        <v>53.235577377704999</v>
      </c>
      <c r="AW35" s="50">
        <f>VLOOKUP($A35,'RevPAR Raw Data'!$B$6:$BE$43,'RevPAR Raw Data'!AJ$1,FALSE)</f>
        <v>51.445421440261804</v>
      </c>
      <c r="AX35" s="50">
        <f>VLOOKUP($A35,'RevPAR Raw Data'!$B$6:$BE$43,'RevPAR Raw Data'!AK$1,FALSE)</f>
        <v>52.075785142753197</v>
      </c>
      <c r="AY35" s="51">
        <f>VLOOKUP($A35,'RevPAR Raw Data'!$B$6:$BE$43,'RevPAR Raw Data'!AL$1,FALSE)</f>
        <v>49.004843698854302</v>
      </c>
      <c r="AZ35" s="50">
        <f>VLOOKUP($A35,'RevPAR Raw Data'!$B$6:$BE$43,'RevPAR Raw Data'!AN$1,FALSE)</f>
        <v>55.829975904709897</v>
      </c>
      <c r="BA35" s="50">
        <f>VLOOKUP($A35,'RevPAR Raw Data'!$B$6:$BE$43,'RevPAR Raw Data'!AO$1,FALSE)</f>
        <v>55.295470085470001</v>
      </c>
      <c r="BB35" s="51">
        <f>VLOOKUP($A35,'RevPAR Raw Data'!$B$6:$BE$43,'RevPAR Raw Data'!AP$1,FALSE)</f>
        <v>55.562722995089999</v>
      </c>
      <c r="BC35" s="52">
        <f>VLOOKUP($A35,'RevPAR Raw Data'!$B$6:$BE$43,'RevPAR Raw Data'!AR$1,FALSE)</f>
        <v>50.878523497778801</v>
      </c>
      <c r="BE35" s="129">
        <f>(VLOOKUP($A35,'RevPAR Raw Data'!$B$6:$BE$43,'RevPAR Raw Data'!AT$1,FALSE))/100</f>
        <v>-5.3173370929684598E-2</v>
      </c>
      <c r="BF35" s="119">
        <f>(VLOOKUP($A35,'RevPAR Raw Data'!$B$6:$BE$43,'RevPAR Raw Data'!AU$1,FALSE))/100</f>
        <v>2.0510953947247999E-3</v>
      </c>
      <c r="BG35" s="119">
        <f>(VLOOKUP($A35,'RevPAR Raw Data'!$B$6:$BE$43,'RevPAR Raw Data'!AV$1,FALSE))/100</f>
        <v>8.5114162533631004E-3</v>
      </c>
      <c r="BH35" s="119">
        <f>(VLOOKUP($A35,'RevPAR Raw Data'!$B$6:$BE$43,'RevPAR Raw Data'!AW$1,FALSE))/100</f>
        <v>-8.7260003851174398E-2</v>
      </c>
      <c r="BI35" s="119">
        <f>(VLOOKUP($A35,'RevPAR Raw Data'!$B$6:$BE$43,'RevPAR Raw Data'!AX$1,FALSE))/100</f>
        <v>-7.856934546082589E-2</v>
      </c>
      <c r="BJ35" s="130">
        <f>(VLOOKUP($A35,'RevPAR Raw Data'!$B$6:$BE$43,'RevPAR Raw Data'!AY$1,FALSE))/100</f>
        <v>-4.2598872173170203E-2</v>
      </c>
      <c r="BK35" s="119">
        <f>(VLOOKUP($A35,'RevPAR Raw Data'!$B$6:$BE$43,'RevPAR Raw Data'!BA$1,FALSE))/100</f>
        <v>-5.7908090271268302E-2</v>
      </c>
      <c r="BL35" s="119">
        <f>(VLOOKUP($A35,'RevPAR Raw Data'!$B$6:$BE$43,'RevPAR Raw Data'!BB$1,FALSE))/100</f>
        <v>7.28279362299733E-2</v>
      </c>
      <c r="BM35" s="130">
        <f>(VLOOKUP($A35,'RevPAR Raw Data'!$B$6:$BE$43,'RevPAR Raw Data'!BC$1,FALSE))/100</f>
        <v>2.9055915339911398E-3</v>
      </c>
      <c r="BN35" s="131">
        <f>(VLOOKUP($A35,'RevPAR Raw Data'!$B$6:$BE$43,'RevPAR Raw Data'!BE$1,FALSE))/100</f>
        <v>-2.8850187362855204E-2</v>
      </c>
    </row>
    <row r="36" spans="1:66" x14ac:dyDescent="0.45">
      <c r="A36" s="59" t="s">
        <v>48</v>
      </c>
      <c r="B36" s="129">
        <f>(VLOOKUP($A36,'Occupancy Raw Data'!$B$8:$BE$45,'Occupancy Raw Data'!AG$3,FALSE))/100</f>
        <v>0.33979851783232901</v>
      </c>
      <c r="C36" s="119">
        <f>(VLOOKUP($A36,'Occupancy Raw Data'!$B$8:$BE$45,'Occupancy Raw Data'!AH$3,FALSE))/100</f>
        <v>0.43816581750810502</v>
      </c>
      <c r="D36" s="119">
        <f>(VLOOKUP($A36,'Occupancy Raw Data'!$B$8:$BE$45,'Occupancy Raw Data'!AI$3,FALSE))/100</f>
        <v>0.48894163964798504</v>
      </c>
      <c r="E36" s="119">
        <f>(VLOOKUP($A36,'Occupancy Raw Data'!$B$8:$BE$45,'Occupancy Raw Data'!AJ$3,FALSE))/100</f>
        <v>0.48911533117183803</v>
      </c>
      <c r="F36" s="119">
        <f>(VLOOKUP($A36,'Occupancy Raw Data'!$B$8:$BE$45,'Occupancy Raw Data'!AK$3,FALSE))/100</f>
        <v>0.50550023158869795</v>
      </c>
      <c r="G36" s="130">
        <f>(VLOOKUP($A36,'Occupancy Raw Data'!$B$8:$BE$45,'Occupancy Raw Data'!AL$3,FALSE))/100</f>
        <v>0.45230430754979101</v>
      </c>
      <c r="H36" s="119">
        <f>(VLOOKUP($A36,'Occupancy Raw Data'!$B$8:$BE$45,'Occupancy Raw Data'!AN$3,FALSE))/100</f>
        <v>0.52698008337193103</v>
      </c>
      <c r="I36" s="119">
        <f>(VLOOKUP($A36,'Occupancy Raw Data'!$B$8:$BE$45,'Occupancy Raw Data'!AO$3,FALSE))/100</f>
        <v>0.53439092172301894</v>
      </c>
      <c r="J36" s="130">
        <f>(VLOOKUP($A36,'Occupancy Raw Data'!$B$8:$BE$45,'Occupancy Raw Data'!AP$3,FALSE))/100</f>
        <v>0.53068550254747504</v>
      </c>
      <c r="K36" s="131">
        <f>(VLOOKUP($A36,'Occupancy Raw Data'!$B$8:$BE$45,'Occupancy Raw Data'!AR$3,FALSE))/100</f>
        <v>0.47469893469198704</v>
      </c>
      <c r="M36" s="118">
        <f>(VLOOKUP($A36,'Occupancy Raw Data'!$B$8:$BE$45,'Occupancy Raw Data'!AT$3,FALSE))/100</f>
        <v>-5.90366655853867E-2</v>
      </c>
      <c r="N36" s="115">
        <f>(VLOOKUP($A36,'Occupancy Raw Data'!$B$8:$BE$45,'Occupancy Raw Data'!AU$3,FALSE))/100</f>
        <v>-4.7863475581200403E-2</v>
      </c>
      <c r="O36" s="115">
        <f>(VLOOKUP($A36,'Occupancy Raw Data'!$B$8:$BE$45,'Occupancy Raw Data'!AV$3,FALSE))/100</f>
        <v>-7.2831558341046404E-2</v>
      </c>
      <c r="P36" s="115">
        <f>(VLOOKUP($A36,'Occupancy Raw Data'!$B$8:$BE$45,'Occupancy Raw Data'!AW$3,FALSE))/100</f>
        <v>-9.061018947358089E-2</v>
      </c>
      <c r="Q36" s="115">
        <f>(VLOOKUP($A36,'Occupancy Raw Data'!$B$8:$BE$45,'Occupancy Raw Data'!AX$3,FALSE))/100</f>
        <v>2.6962987062685403E-2</v>
      </c>
      <c r="R36" s="116">
        <f>(VLOOKUP($A36,'Occupancy Raw Data'!$B$8:$BE$45,'Occupancy Raw Data'!AY$3,FALSE))/100</f>
        <v>-4.92765602479939E-2</v>
      </c>
      <c r="S36" s="115">
        <f>(VLOOKUP($A36,'Occupancy Raw Data'!$B$8:$BE$45,'Occupancy Raw Data'!BA$3,FALSE))/100</f>
        <v>0.105510427544153</v>
      </c>
      <c r="T36" s="115">
        <f>(VLOOKUP($A36,'Occupancy Raw Data'!$B$8:$BE$45,'Occupancy Raw Data'!BB$3,FALSE))/100</f>
        <v>6.5620889218410403E-2</v>
      </c>
      <c r="U36" s="116">
        <f>(VLOOKUP($A36,'Occupancy Raw Data'!$B$8:$BE$45,'Occupancy Raw Data'!BC$3,FALSE))/100</f>
        <v>8.5060023161117104E-2</v>
      </c>
      <c r="V36" s="117">
        <f>(VLOOKUP($A36,'Occupancy Raw Data'!$B$8:$BE$45,'Occupancy Raw Data'!BE$3,FALSE))/100</f>
        <v>-1.01322511279348E-2</v>
      </c>
      <c r="X36" s="49">
        <f>VLOOKUP($A36,'ADR Raw Data'!$B$6:$BE$43,'ADR Raw Data'!AG$1,FALSE)</f>
        <v>124.148960640654</v>
      </c>
      <c r="Y36" s="50">
        <f>VLOOKUP($A36,'ADR Raw Data'!$B$6:$BE$43,'ADR Raw Data'!AH$1,FALSE)</f>
        <v>125.13335359408001</v>
      </c>
      <c r="Z36" s="50">
        <f>VLOOKUP($A36,'ADR Raw Data'!$B$6:$BE$43,'ADR Raw Data'!AI$1,FALSE)</f>
        <v>130.68459206631101</v>
      </c>
      <c r="AA36" s="50">
        <f>VLOOKUP($A36,'ADR Raw Data'!$B$6:$BE$43,'ADR Raw Data'!AJ$1,FALSE)</f>
        <v>130.701438210227</v>
      </c>
      <c r="AB36" s="50">
        <f>VLOOKUP($A36,'ADR Raw Data'!$B$6:$BE$43,'ADR Raw Data'!AK$1,FALSE)</f>
        <v>131.046846867483</v>
      </c>
      <c r="AC36" s="51">
        <f>VLOOKUP($A36,'ADR Raw Data'!$B$6:$BE$43,'ADR Raw Data'!AL$1,FALSE)</f>
        <v>128.711672000204</v>
      </c>
      <c r="AD36" s="50">
        <f>VLOOKUP($A36,'ADR Raw Data'!$B$6:$BE$43,'ADR Raw Data'!AN$1,FALSE)</f>
        <v>151.159271588661</v>
      </c>
      <c r="AE36" s="50">
        <f>VLOOKUP($A36,'ADR Raw Data'!$B$6:$BE$43,'ADR Raw Data'!AO$1,FALSE)</f>
        <v>156.802057421451</v>
      </c>
      <c r="AF36" s="51">
        <f>VLOOKUP($A36,'ADR Raw Data'!$B$6:$BE$43,'ADR Raw Data'!AP$1,FALSE)</f>
        <v>154.00036439013701</v>
      </c>
      <c r="AG36" s="52">
        <f>VLOOKUP($A36,'ADR Raw Data'!$B$6:$BE$43,'ADR Raw Data'!AR$1,FALSE)</f>
        <v>136.789178122767</v>
      </c>
      <c r="AI36" s="118">
        <f>(VLOOKUP($A36,'ADR Raw Data'!$B$6:$BE$43,'ADR Raw Data'!AT$1,FALSE))/100</f>
        <v>1.8676434826922602E-5</v>
      </c>
      <c r="AJ36" s="115">
        <f>(VLOOKUP($A36,'ADR Raw Data'!$B$6:$BE$43,'ADR Raw Data'!AU$1,FALSE))/100</f>
        <v>3.6559657702609598E-2</v>
      </c>
      <c r="AK36" s="115">
        <f>(VLOOKUP($A36,'ADR Raw Data'!$B$6:$BE$43,'ADR Raw Data'!AV$1,FALSE))/100</f>
        <v>5.0382672344830501E-2</v>
      </c>
      <c r="AL36" s="115">
        <f>(VLOOKUP($A36,'ADR Raw Data'!$B$6:$BE$43,'ADR Raw Data'!AW$1,FALSE))/100</f>
        <v>3.8794165175251798E-2</v>
      </c>
      <c r="AM36" s="115">
        <f>(VLOOKUP($A36,'ADR Raw Data'!$B$6:$BE$43,'ADR Raw Data'!AX$1,FALSE))/100</f>
        <v>2.8774518668492E-2</v>
      </c>
      <c r="AN36" s="116">
        <f>(VLOOKUP($A36,'ADR Raw Data'!$B$6:$BE$43,'ADR Raw Data'!AY$1,FALSE))/100</f>
        <v>3.3071339959269801E-2</v>
      </c>
      <c r="AO36" s="115">
        <f>(VLOOKUP($A36,'ADR Raw Data'!$B$6:$BE$43,'ADR Raw Data'!BA$1,FALSE))/100</f>
        <v>4.1882630372176904E-2</v>
      </c>
      <c r="AP36" s="115">
        <f>(VLOOKUP($A36,'ADR Raw Data'!$B$6:$BE$43,'ADR Raw Data'!BB$1,FALSE))/100</f>
        <v>2.73561190830168E-2</v>
      </c>
      <c r="AQ36" s="116">
        <f>(VLOOKUP($A36,'ADR Raw Data'!$B$6:$BE$43,'ADR Raw Data'!BC$1,FALSE))/100</f>
        <v>3.3903473043758799E-2</v>
      </c>
      <c r="AR36" s="117">
        <f>(VLOOKUP($A36,'ADR Raw Data'!$B$6:$BE$43,'ADR Raw Data'!BE$1,FALSE))/100</f>
        <v>3.8726743836104104E-2</v>
      </c>
      <c r="AT36" s="49">
        <f>VLOOKUP($A36,'RevPAR Raw Data'!$B$6:$BE$43,'RevPAR Raw Data'!AG$1,FALSE)</f>
        <v>42.185632816118499</v>
      </c>
      <c r="AU36" s="50">
        <f>VLOOKUP($A36,'RevPAR Raw Data'!$B$6:$BE$43,'RevPAR Raw Data'!AH$1,FALSE)</f>
        <v>54.829158175080998</v>
      </c>
      <c r="AV36" s="50">
        <f>VLOOKUP($A36,'RevPAR Raw Data'!$B$6:$BE$43,'RevPAR Raw Data'!AI$1,FALSE)</f>
        <v>63.897138721630299</v>
      </c>
      <c r="AW36" s="50">
        <f>VLOOKUP($A36,'RevPAR Raw Data'!$B$6:$BE$43,'RevPAR Raw Data'!AJ$1,FALSE)</f>
        <v>63.928077234830901</v>
      </c>
      <c r="AX36" s="50">
        <f>VLOOKUP($A36,'RevPAR Raw Data'!$B$6:$BE$43,'RevPAR Raw Data'!AK$1,FALSE)</f>
        <v>66.244211440481706</v>
      </c>
      <c r="AY36" s="51">
        <f>VLOOKUP($A36,'RevPAR Raw Data'!$B$6:$BE$43,'RevPAR Raw Data'!AL$1,FALSE)</f>
        <v>58.216843677628503</v>
      </c>
      <c r="AZ36" s="50">
        <f>VLOOKUP($A36,'RevPAR Raw Data'!$B$6:$BE$43,'RevPAR Raw Data'!AN$1,FALSE)</f>
        <v>79.657925544233393</v>
      </c>
      <c r="BA36" s="50">
        <f>VLOOKUP($A36,'RevPAR Raw Data'!$B$6:$BE$43,'RevPAR Raw Data'!AO$1,FALSE)</f>
        <v>83.793595993515495</v>
      </c>
      <c r="BB36" s="51">
        <f>VLOOKUP($A36,'RevPAR Raw Data'!$B$6:$BE$43,'RevPAR Raw Data'!AP$1,FALSE)</f>
        <v>81.725760768874395</v>
      </c>
      <c r="BC36" s="52">
        <f>VLOOKUP($A36,'RevPAR Raw Data'!$B$6:$BE$43,'RevPAR Raw Data'!AR$1,FALSE)</f>
        <v>64.933677132270205</v>
      </c>
      <c r="BE36" s="129">
        <f>(VLOOKUP($A36,'RevPAR Raw Data'!$B$6:$BE$43,'RevPAR Raw Data'!AT$1,FALSE))/100</f>
        <v>-5.9019091744996997E-2</v>
      </c>
      <c r="BF36" s="119">
        <f>(VLOOKUP($A36,'RevPAR Raw Data'!$B$6:$BE$43,'RevPAR Raw Data'!AU$1,FALSE))/100</f>
        <v>-1.3053690162296601E-2</v>
      </c>
      <c r="BG36" s="119">
        <f>(VLOOKUP($A36,'RevPAR Raw Data'!$B$6:$BE$43,'RevPAR Raw Data'!AV$1,FALSE))/100</f>
        <v>-2.6118334536476204E-2</v>
      </c>
      <c r="BH36" s="119">
        <f>(VLOOKUP($A36,'RevPAR Raw Data'!$B$6:$BE$43,'RevPAR Raw Data'!AW$1,FALSE))/100</f>
        <v>-5.53311709553281E-2</v>
      </c>
      <c r="BI36" s="119">
        <f>(VLOOKUP($A36,'RevPAR Raw Data'!$B$6:$BE$43,'RevPAR Raw Data'!AX$1,FALSE))/100</f>
        <v>5.6513352705771E-2</v>
      </c>
      <c r="BJ36" s="130">
        <f>(VLOOKUP($A36,'RevPAR Raw Data'!$B$6:$BE$43,'RevPAR Raw Data'!AY$1,FALSE))/100</f>
        <v>-1.7834862164709E-2</v>
      </c>
      <c r="BK36" s="119">
        <f>(VLOOKUP($A36,'RevPAR Raw Data'!$B$6:$BE$43,'RevPAR Raw Data'!BA$1,FALSE))/100</f>
        <v>0.15181211215357199</v>
      </c>
      <c r="BL36" s="119">
        <f>(VLOOKUP($A36,'RevPAR Raw Data'!$B$6:$BE$43,'RevPAR Raw Data'!BB$1,FALSE))/100</f>
        <v>9.4772141161219597E-2</v>
      </c>
      <c r="BM36" s="130">
        <f>(VLOOKUP($A36,'RevPAR Raw Data'!$B$6:$BE$43,'RevPAR Raw Data'!BC$1,FALSE))/100</f>
        <v>0.12184732640722</v>
      </c>
      <c r="BN36" s="131">
        <f>(VLOOKUP($A36,'RevPAR Raw Data'!$B$6:$BE$43,'RevPAR Raw Data'!BE$1,FALSE))/100</f>
        <v>2.8202103614254601E-2</v>
      </c>
    </row>
    <row r="37" spans="1:66" x14ac:dyDescent="0.45">
      <c r="A37" s="59"/>
      <c r="B37" s="134"/>
      <c r="C37" s="138"/>
      <c r="D37" s="138"/>
      <c r="E37" s="138"/>
      <c r="F37" s="138"/>
      <c r="G37" s="139"/>
      <c r="H37" s="138"/>
      <c r="I37" s="138"/>
      <c r="J37" s="139"/>
      <c r="K37" s="135"/>
      <c r="M37" s="143"/>
      <c r="N37" s="145"/>
      <c r="O37" s="145"/>
      <c r="P37" s="145"/>
      <c r="Q37" s="145"/>
      <c r="R37" s="146"/>
      <c r="S37" s="145"/>
      <c r="T37" s="145"/>
      <c r="U37" s="146"/>
      <c r="V37" s="144"/>
      <c r="X37" s="55"/>
      <c r="Y37" s="56"/>
      <c r="Z37" s="56"/>
      <c r="AA37" s="56"/>
      <c r="AB37" s="56"/>
      <c r="AC37" s="57"/>
      <c r="AD37" s="56"/>
      <c r="AE37" s="56"/>
      <c r="AF37" s="57"/>
      <c r="AG37" s="58"/>
      <c r="AI37" s="143"/>
      <c r="AJ37" s="145"/>
      <c r="AK37" s="145"/>
      <c r="AL37" s="145"/>
      <c r="AM37" s="145"/>
      <c r="AN37" s="146"/>
      <c r="AO37" s="145"/>
      <c r="AP37" s="145"/>
      <c r="AQ37" s="146"/>
      <c r="AR37" s="144"/>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45">
      <c r="A38" s="46" t="s">
        <v>72</v>
      </c>
      <c r="B38" s="129">
        <f>(VLOOKUP($A38,'Occupancy Raw Data'!$B$8:$BE$45,'Occupancy Raw Data'!AG$3,FALSE))/100</f>
        <v>0.45495944215169998</v>
      </c>
      <c r="C38" s="119">
        <f>(VLOOKUP($A38,'Occupancy Raw Data'!$B$8:$BE$45,'Occupancy Raw Data'!AH$3,FALSE))/100</f>
        <v>0.540557848299416</v>
      </c>
      <c r="D38" s="119">
        <f>(VLOOKUP($A38,'Occupancy Raw Data'!$B$8:$BE$45,'Occupancy Raw Data'!AI$3,FALSE))/100</f>
        <v>0.554468478724918</v>
      </c>
      <c r="E38" s="119">
        <f>(VLOOKUP($A38,'Occupancy Raw Data'!$B$8:$BE$45,'Occupancy Raw Data'!AJ$3,FALSE))/100</f>
        <v>0.55731464351785898</v>
      </c>
      <c r="F38" s="119">
        <f>(VLOOKUP($A38,'Occupancy Raw Data'!$B$8:$BE$45,'Occupancy Raw Data'!AK$3,FALSE))/100</f>
        <v>0.57851857122527295</v>
      </c>
      <c r="G38" s="130">
        <f>(VLOOKUP($A38,'Occupancy Raw Data'!$B$8:$BE$45,'Occupancy Raw Data'!AL$3,FALSE))/100</f>
        <v>0.53716379678383297</v>
      </c>
      <c r="H38" s="119">
        <f>(VLOOKUP($A38,'Occupancy Raw Data'!$B$8:$BE$45,'Occupancy Raw Data'!AN$3,FALSE))/100</f>
        <v>0.62779279920307307</v>
      </c>
      <c r="I38" s="119">
        <f>(VLOOKUP($A38,'Occupancy Raw Data'!$B$8:$BE$45,'Occupancy Raw Data'!AO$3,FALSE))/100</f>
        <v>0.59075707983492198</v>
      </c>
      <c r="J38" s="130">
        <f>(VLOOKUP($A38,'Occupancy Raw Data'!$B$8:$BE$45,'Occupancy Raw Data'!AP$3,FALSE))/100</f>
        <v>0.60927493951899803</v>
      </c>
      <c r="K38" s="131">
        <f>(VLOOKUP($A38,'Occupancy Raw Data'!$B$8:$BE$45,'Occupancy Raw Data'!AR$3,FALSE))/100</f>
        <v>0.55776698042245199</v>
      </c>
      <c r="M38" s="118">
        <f>(VLOOKUP($A38,'Occupancy Raw Data'!$B$8:$BE$45,'Occupancy Raw Data'!AT$3,FALSE))/100</f>
        <v>0.37276367964010804</v>
      </c>
      <c r="N38" s="115">
        <f>(VLOOKUP($A38,'Occupancy Raw Data'!$B$8:$BE$45,'Occupancy Raw Data'!AU$3,FALSE))/100</f>
        <v>0.21169737319417301</v>
      </c>
      <c r="O38" s="115">
        <f>(VLOOKUP($A38,'Occupancy Raw Data'!$B$8:$BE$45,'Occupancy Raw Data'!AV$3,FALSE))/100</f>
        <v>9.1622459500451697E-2</v>
      </c>
      <c r="P38" s="115">
        <f>(VLOOKUP($A38,'Occupancy Raw Data'!$B$8:$BE$45,'Occupancy Raw Data'!AW$3,FALSE))/100</f>
        <v>7.99697192593124E-2</v>
      </c>
      <c r="Q38" s="115">
        <f>(VLOOKUP($A38,'Occupancy Raw Data'!$B$8:$BE$45,'Occupancy Raw Data'!AX$3,FALSE))/100</f>
        <v>0.18299068853764702</v>
      </c>
      <c r="R38" s="116">
        <f>(VLOOKUP($A38,'Occupancy Raw Data'!$B$8:$BE$45,'Occupancy Raw Data'!AY$3,FALSE))/100</f>
        <v>0.17256891441358399</v>
      </c>
      <c r="S38" s="115">
        <f>(VLOOKUP($A38,'Occupancy Raw Data'!$B$8:$BE$45,'Occupancy Raw Data'!BA$3,FALSE))/100</f>
        <v>0.28035378230638203</v>
      </c>
      <c r="T38" s="115">
        <f>(VLOOKUP($A38,'Occupancy Raw Data'!$B$8:$BE$45,'Occupancy Raw Data'!BB$3,FALSE))/100</f>
        <v>0.32742018838084297</v>
      </c>
      <c r="U38" s="116">
        <f>(VLOOKUP($A38,'Occupancy Raw Data'!$B$8:$BE$45,'Occupancy Raw Data'!BC$3,FALSE))/100</f>
        <v>0.30274762028372698</v>
      </c>
      <c r="V38" s="117">
        <f>(VLOOKUP($A38,'Occupancy Raw Data'!$B$8:$BE$45,'Occupancy Raw Data'!BE$3,FALSE))/100</f>
        <v>0.21031487682699301</v>
      </c>
      <c r="X38" s="49">
        <f>VLOOKUP($A38,'ADR Raw Data'!$B$6:$BE$43,'ADR Raw Data'!AG$1,FALSE)</f>
        <v>97.179410384735604</v>
      </c>
      <c r="Y38" s="50">
        <f>VLOOKUP($A38,'ADR Raw Data'!$B$6:$BE$43,'ADR Raw Data'!AH$1,FALSE)</f>
        <v>102.55853363169599</v>
      </c>
      <c r="Z38" s="50">
        <f>VLOOKUP($A38,'ADR Raw Data'!$B$6:$BE$43,'ADR Raw Data'!AI$1,FALSE)</f>
        <v>105.836940006416</v>
      </c>
      <c r="AA38" s="50">
        <f>VLOOKUP($A38,'ADR Raw Data'!$B$6:$BE$43,'ADR Raw Data'!AJ$1,FALSE)</f>
        <v>104.691076284711</v>
      </c>
      <c r="AB38" s="50">
        <f>VLOOKUP($A38,'ADR Raw Data'!$B$6:$BE$43,'ADR Raw Data'!AK$1,FALSE)</f>
        <v>101.61305516265899</v>
      </c>
      <c r="AC38" s="51">
        <f>VLOOKUP($A38,'ADR Raw Data'!$B$6:$BE$43,'ADR Raw Data'!AL$1,FALSE)</f>
        <v>102.563005444213</v>
      </c>
      <c r="AD38" s="50">
        <f>VLOOKUP($A38,'ADR Raw Data'!$B$6:$BE$43,'ADR Raw Data'!AN$1,FALSE)</f>
        <v>111.20384789754</v>
      </c>
      <c r="AE38" s="50">
        <f>VLOOKUP($A38,'ADR Raw Data'!$B$6:$BE$43,'ADR Raw Data'!AO$1,FALSE)</f>
        <v>110.972132490213</v>
      </c>
      <c r="AF38" s="51">
        <f>VLOOKUP($A38,'ADR Raw Data'!$B$6:$BE$43,'ADR Raw Data'!AP$1,FALSE)</f>
        <v>111.091511488715</v>
      </c>
      <c r="AG38" s="52">
        <f>VLOOKUP($A38,'ADR Raw Data'!$B$6:$BE$43,'ADR Raw Data'!AR$1,FALSE)</f>
        <v>105.22474422291801</v>
      </c>
      <c r="AI38" s="118">
        <f>(VLOOKUP($A38,'ADR Raw Data'!$B$6:$BE$43,'ADR Raw Data'!AT$1,FALSE))/100</f>
        <v>0.114511780136886</v>
      </c>
      <c r="AJ38" s="115">
        <f>(VLOOKUP($A38,'ADR Raw Data'!$B$6:$BE$43,'ADR Raw Data'!AU$1,FALSE))/100</f>
        <v>8.8069168028243008E-2</v>
      </c>
      <c r="AK38" s="115">
        <f>(VLOOKUP($A38,'ADR Raw Data'!$B$6:$BE$43,'ADR Raw Data'!AV$1,FALSE))/100</f>
        <v>0.103950002356864</v>
      </c>
      <c r="AL38" s="115">
        <f>(VLOOKUP($A38,'ADR Raw Data'!$B$6:$BE$43,'ADR Raw Data'!AW$1,FALSE))/100</f>
        <v>8.7489555059526797E-2</v>
      </c>
      <c r="AM38" s="115">
        <f>(VLOOKUP($A38,'ADR Raw Data'!$B$6:$BE$43,'ADR Raw Data'!AX$1,FALSE))/100</f>
        <v>8.1407359867497503E-2</v>
      </c>
      <c r="AN38" s="116">
        <f>(VLOOKUP($A38,'ADR Raw Data'!$B$6:$BE$43,'ADR Raw Data'!AY$1,FALSE))/100</f>
        <v>9.1284671538028397E-2</v>
      </c>
      <c r="AO38" s="115">
        <f>(VLOOKUP($A38,'ADR Raw Data'!$B$6:$BE$43,'ADR Raw Data'!BA$1,FALSE))/100</f>
        <v>0.12548376957393201</v>
      </c>
      <c r="AP38" s="115">
        <f>(VLOOKUP($A38,'ADR Raw Data'!$B$6:$BE$43,'ADR Raw Data'!BB$1,FALSE))/100</f>
        <v>0.132027767569764</v>
      </c>
      <c r="AQ38" s="116">
        <f>(VLOOKUP($A38,'ADR Raw Data'!$B$6:$BE$43,'ADR Raw Data'!BC$1,FALSE))/100</f>
        <v>0.12856327801279799</v>
      </c>
      <c r="AR38" s="117">
        <f>(VLOOKUP($A38,'ADR Raw Data'!$B$6:$BE$43,'ADR Raw Data'!BE$1,FALSE))/100</f>
        <v>0.104434690152494</v>
      </c>
      <c r="AT38" s="49">
        <f>VLOOKUP($A38,'RevPAR Raw Data'!$B$6:$BE$43,'RevPAR Raw Data'!AG$1,FALSE)</f>
        <v>44.212690337270502</v>
      </c>
      <c r="AU38" s="50">
        <f>VLOOKUP($A38,'RevPAR Raw Data'!$B$6:$BE$43,'RevPAR Raw Data'!AH$1,FALSE)</f>
        <v>55.438820264693298</v>
      </c>
      <c r="AV38" s="50">
        <f>VLOOKUP($A38,'RevPAR Raw Data'!$B$6:$BE$43,'RevPAR Raw Data'!AI$1,FALSE)</f>
        <v>58.683247118258102</v>
      </c>
      <c r="AW38" s="50">
        <f>VLOOKUP($A38,'RevPAR Raw Data'!$B$6:$BE$43,'RevPAR Raw Data'!AJ$1,FALSE)</f>
        <v>58.345869859114799</v>
      </c>
      <c r="AX38" s="50">
        <f>VLOOKUP($A38,'RevPAR Raw Data'!$B$6:$BE$43,'RevPAR Raw Data'!AK$1,FALSE)</f>
        <v>58.785039490536498</v>
      </c>
      <c r="AY38" s="51">
        <f>VLOOKUP($A38,'RevPAR Raw Data'!$B$6:$BE$43,'RevPAR Raw Data'!AL$1,FALSE)</f>
        <v>55.093133413974599</v>
      </c>
      <c r="AZ38" s="50">
        <f>VLOOKUP($A38,'RevPAR Raw Data'!$B$6:$BE$43,'RevPAR Raw Data'!AN$1,FALSE)</f>
        <v>69.812974953749801</v>
      </c>
      <c r="BA38" s="50">
        <f>VLOOKUP($A38,'RevPAR Raw Data'!$B$6:$BE$43,'RevPAR Raw Data'!AO$1,FALSE)</f>
        <v>65.557572932972803</v>
      </c>
      <c r="BB38" s="51">
        <f>VLOOKUP($A38,'RevPAR Raw Data'!$B$6:$BE$43,'RevPAR Raw Data'!AP$1,FALSE)</f>
        <v>67.685273943361295</v>
      </c>
      <c r="BC38" s="52">
        <f>VLOOKUP($A38,'RevPAR Raw Data'!$B$6:$BE$43,'RevPAR Raw Data'!AR$1,FALSE)</f>
        <v>58.690887850942197</v>
      </c>
      <c r="BE38" s="129">
        <f>(VLOOKUP($A38,'RevPAR Raw Data'!$B$6:$BE$43,'RevPAR Raw Data'!AT$1,FALSE))/100</f>
        <v>0.52996129230295896</v>
      </c>
      <c r="BF38" s="119">
        <f>(VLOOKUP($A38,'RevPAR Raw Data'!$B$6:$BE$43,'RevPAR Raw Data'!AU$1,FALSE))/100</f>
        <v>0.31841055275339103</v>
      </c>
      <c r="BG38" s="119">
        <f>(VLOOKUP($A38,'RevPAR Raw Data'!$B$6:$BE$43,'RevPAR Raw Data'!AV$1,FALSE))/100</f>
        <v>0.20509661673833002</v>
      </c>
      <c r="BH38" s="119">
        <f>(VLOOKUP($A38,'RevPAR Raw Data'!$B$6:$BE$43,'RevPAR Raw Data'!AW$1,FALSE))/100</f>
        <v>0.17445578947507101</v>
      </c>
      <c r="BI38" s="119">
        <f>(VLOOKUP($A38,'RevPAR Raw Data'!$B$6:$BE$43,'RevPAR Raw Data'!AX$1,FALSE))/100</f>
        <v>0.27929483723933002</v>
      </c>
      <c r="BJ38" s="130">
        <f>(VLOOKUP($A38,'RevPAR Raw Data'!$B$6:$BE$43,'RevPAR Raw Data'!AY$1,FALSE))/100</f>
        <v>0.27960648262153098</v>
      </c>
      <c r="BK38" s="119">
        <f>(VLOOKUP($A38,'RevPAR Raw Data'!$B$6:$BE$43,'RevPAR Raw Data'!BA$1,FALSE))/100</f>
        <v>0.44101740129842903</v>
      </c>
      <c r="BL38" s="119">
        <f>(VLOOKUP($A38,'RevPAR Raw Data'!$B$6:$BE$43,'RevPAR Raw Data'!BB$1,FALSE))/100</f>
        <v>0.50267651247980194</v>
      </c>
      <c r="BM38" s="130">
        <f>(VLOOKUP($A38,'RevPAR Raw Data'!$B$6:$BE$43,'RevPAR Raw Data'!BC$1,FALSE))/100</f>
        <v>0.47023312477077606</v>
      </c>
      <c r="BN38" s="131">
        <f>(VLOOKUP($A38,'RevPAR Raw Data'!$B$6:$BE$43,'RevPAR Raw Data'!BE$1,FALSE))/100</f>
        <v>0.33671373597537502</v>
      </c>
    </row>
    <row r="39" spans="1:66" x14ac:dyDescent="0.45">
      <c r="A39" s="46"/>
      <c r="B39" s="134"/>
      <c r="C39" s="138"/>
      <c r="D39" s="138"/>
      <c r="E39" s="138"/>
      <c r="F39" s="138"/>
      <c r="G39" s="139"/>
      <c r="H39" s="138"/>
      <c r="I39" s="138"/>
      <c r="J39" s="139"/>
      <c r="K39" s="135"/>
      <c r="M39" s="143"/>
      <c r="N39" s="145"/>
      <c r="O39" s="145"/>
      <c r="P39" s="145"/>
      <c r="Q39" s="145"/>
      <c r="R39" s="146"/>
      <c r="S39" s="145"/>
      <c r="T39" s="145"/>
      <c r="U39" s="146"/>
      <c r="V39" s="144"/>
      <c r="X39" s="55"/>
      <c r="Y39" s="56"/>
      <c r="Z39" s="56"/>
      <c r="AA39" s="56"/>
      <c r="AB39" s="56"/>
      <c r="AC39" s="57"/>
      <c r="AD39" s="56"/>
      <c r="AE39" s="56"/>
      <c r="AF39" s="57"/>
      <c r="AG39" s="58"/>
      <c r="AI39" s="143"/>
      <c r="AJ39" s="145"/>
      <c r="AK39" s="145"/>
      <c r="AL39" s="145"/>
      <c r="AM39" s="145"/>
      <c r="AN39" s="146"/>
      <c r="AO39" s="145"/>
      <c r="AP39" s="145"/>
      <c r="AQ39" s="146"/>
      <c r="AR39" s="144"/>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45">
      <c r="A40" s="46" t="s">
        <v>71</v>
      </c>
      <c r="B40" s="129">
        <f>(VLOOKUP($A40,'Occupancy Raw Data'!$B$8:$BE$45,'Occupancy Raw Data'!AG$3,FALSE))/100</f>
        <v>0.41175896189566802</v>
      </c>
      <c r="C40" s="119">
        <f>(VLOOKUP($A40,'Occupancy Raw Data'!$B$8:$BE$45,'Occupancy Raw Data'!AH$3,FALSE))/100</f>
        <v>0.51937765818939297</v>
      </c>
      <c r="D40" s="119">
        <f>(VLOOKUP($A40,'Occupancy Raw Data'!$B$8:$BE$45,'Occupancy Raw Data'!AI$3,FALSE))/100</f>
        <v>0.56638963631629102</v>
      </c>
      <c r="E40" s="119">
        <f>(VLOOKUP($A40,'Occupancy Raw Data'!$B$8:$BE$45,'Occupancy Raw Data'!AJ$3,FALSE))/100</f>
        <v>0.56710571998958403</v>
      </c>
      <c r="F40" s="119">
        <f>(VLOOKUP($A40,'Occupancy Raw Data'!$B$8:$BE$45,'Occupancy Raw Data'!AK$3,FALSE))/100</f>
        <v>0.53274455342418103</v>
      </c>
      <c r="G40" s="130">
        <f>(VLOOKUP($A40,'Occupancy Raw Data'!$B$8:$BE$45,'Occupancy Raw Data'!AL$3,FALSE))/100</f>
        <v>0.51947530596302405</v>
      </c>
      <c r="H40" s="119">
        <f>(VLOOKUP($A40,'Occupancy Raw Data'!$B$8:$BE$45,'Occupancy Raw Data'!AN$3,FALSE))/100</f>
        <v>0.55035370193559496</v>
      </c>
      <c r="I40" s="119">
        <f>(VLOOKUP($A40,'Occupancy Raw Data'!$B$8:$BE$45,'Occupancy Raw Data'!AO$3,FALSE))/100</f>
        <v>0.58730795937852598</v>
      </c>
      <c r="J40" s="130">
        <f>(VLOOKUP($A40,'Occupancy Raw Data'!$B$8:$BE$45,'Occupancy Raw Data'!AP$3,FALSE))/100</f>
        <v>0.56883083065706108</v>
      </c>
      <c r="K40" s="131">
        <f>(VLOOKUP($A40,'Occupancy Raw Data'!$B$8:$BE$45,'Occupancy Raw Data'!AR$3,FALSE))/100</f>
        <v>0.53357688444703399</v>
      </c>
      <c r="M40" s="118">
        <f>(VLOOKUP($A40,'Occupancy Raw Data'!$B$8:$BE$45,'Occupancy Raw Data'!AT$3,FALSE))/100</f>
        <v>-3.04575911440206E-2</v>
      </c>
      <c r="N40" s="115">
        <f>(VLOOKUP($A40,'Occupancy Raw Data'!$B$8:$BE$45,'Occupancy Raw Data'!AU$3,FALSE))/100</f>
        <v>1.58339804427392E-2</v>
      </c>
      <c r="O40" s="115">
        <f>(VLOOKUP($A40,'Occupancy Raw Data'!$B$8:$BE$45,'Occupancy Raw Data'!AV$3,FALSE))/100</f>
        <v>8.70895462215712E-4</v>
      </c>
      <c r="P40" s="115">
        <f>(VLOOKUP($A40,'Occupancy Raw Data'!$B$8:$BE$45,'Occupancy Raw Data'!AW$3,FALSE))/100</f>
        <v>-1.52035500985063E-3</v>
      </c>
      <c r="Q40" s="115">
        <f>(VLOOKUP($A40,'Occupancy Raw Data'!$B$8:$BE$45,'Occupancy Raw Data'!AX$3,FALSE))/100</f>
        <v>1.8272465356947602E-2</v>
      </c>
      <c r="R40" s="116">
        <f>(VLOOKUP($A40,'Occupancy Raw Data'!$B$8:$BE$45,'Occupancy Raw Data'!AY$3,FALSE))/100</f>
        <v>1.6774472303671601E-3</v>
      </c>
      <c r="S40" s="115">
        <f>(VLOOKUP($A40,'Occupancy Raw Data'!$B$8:$BE$45,'Occupancy Raw Data'!BA$3,FALSE))/100</f>
        <v>5.3268754412757399E-2</v>
      </c>
      <c r="T40" s="115">
        <f>(VLOOKUP($A40,'Occupancy Raw Data'!$B$8:$BE$45,'Occupancy Raw Data'!BB$3,FALSE))/100</f>
        <v>0.111544000978336</v>
      </c>
      <c r="U40" s="116">
        <f>(VLOOKUP($A40,'Occupancy Raw Data'!$B$8:$BE$45,'Occupancy Raw Data'!BC$3,FALSE))/100</f>
        <v>8.256862211777459E-2</v>
      </c>
      <c r="V40" s="117">
        <f>(VLOOKUP($A40,'Occupancy Raw Data'!$B$8:$BE$45,'Occupancy Raw Data'!BE$3,FALSE))/100</f>
        <v>2.5006131612642899E-2</v>
      </c>
      <c r="X40" s="49">
        <f>VLOOKUP($A40,'ADR Raw Data'!$B$6:$BE$43,'ADR Raw Data'!AG$1,FALSE)</f>
        <v>90.963630705383196</v>
      </c>
      <c r="Y40" s="50">
        <f>VLOOKUP($A40,'ADR Raw Data'!$B$6:$BE$43,'ADR Raw Data'!AH$1,FALSE)</f>
        <v>102.177103273448</v>
      </c>
      <c r="Z40" s="50">
        <f>VLOOKUP($A40,'ADR Raw Data'!$B$6:$BE$43,'ADR Raw Data'!AI$1,FALSE)</f>
        <v>106.40429616114</v>
      </c>
      <c r="AA40" s="50">
        <f>VLOOKUP($A40,'ADR Raw Data'!$B$6:$BE$43,'ADR Raw Data'!AJ$1,FALSE)</f>
        <v>105.52527763492699</v>
      </c>
      <c r="AB40" s="50">
        <f>VLOOKUP($A40,'ADR Raw Data'!$B$6:$BE$43,'ADR Raw Data'!AK$1,FALSE)</f>
        <v>99.002205781841795</v>
      </c>
      <c r="AC40" s="51">
        <f>VLOOKUP($A40,'ADR Raw Data'!$B$6:$BE$43,'ADR Raw Data'!AL$1,FALSE)</f>
        <v>101.40107019820699</v>
      </c>
      <c r="AD40" s="50">
        <f>VLOOKUP($A40,'ADR Raw Data'!$B$6:$BE$43,'ADR Raw Data'!AN$1,FALSE)</f>
        <v>102.31215675308</v>
      </c>
      <c r="AE40" s="50">
        <f>VLOOKUP($A40,'ADR Raw Data'!$B$6:$BE$43,'ADR Raw Data'!AO$1,FALSE)</f>
        <v>105.56375721859899</v>
      </c>
      <c r="AF40" s="51">
        <f>VLOOKUP($A40,'ADR Raw Data'!$B$6:$BE$43,'ADR Raw Data'!AP$1,FALSE)</f>
        <v>103.990767274166</v>
      </c>
      <c r="AG40" s="52">
        <f>VLOOKUP($A40,'ADR Raw Data'!$B$6:$BE$43,'ADR Raw Data'!AR$1,FALSE)</f>
        <v>102.189870453244</v>
      </c>
      <c r="AI40" s="118">
        <f>(VLOOKUP($A40,'ADR Raw Data'!$B$6:$BE$43,'ADR Raw Data'!AT$1,FALSE))/100</f>
        <v>-3.29653097141216E-2</v>
      </c>
      <c r="AJ40" s="115">
        <f>(VLOOKUP($A40,'ADR Raw Data'!$B$6:$BE$43,'ADR Raw Data'!AU$1,FALSE))/100</f>
        <v>5.6216509495551001E-3</v>
      </c>
      <c r="AK40" s="115">
        <f>(VLOOKUP($A40,'ADR Raw Data'!$B$6:$BE$43,'ADR Raw Data'!AV$1,FALSE))/100</f>
        <v>1.1054579972815099E-2</v>
      </c>
      <c r="AL40" s="115">
        <f>(VLOOKUP($A40,'ADR Raw Data'!$B$6:$BE$43,'ADR Raw Data'!AW$1,FALSE))/100</f>
        <v>2.1100236789234898E-2</v>
      </c>
      <c r="AM40" s="115">
        <f>(VLOOKUP($A40,'ADR Raw Data'!$B$6:$BE$43,'ADR Raw Data'!AX$1,FALSE))/100</f>
        <v>5.9165894447731505E-3</v>
      </c>
      <c r="AN40" s="116">
        <f>(VLOOKUP($A40,'ADR Raw Data'!$B$6:$BE$43,'ADR Raw Data'!AY$1,FALSE))/100</f>
        <v>4.9453656451448804E-3</v>
      </c>
      <c r="AO40" s="115">
        <f>(VLOOKUP($A40,'ADR Raw Data'!$B$6:$BE$43,'ADR Raw Data'!BA$1,FALSE))/100</f>
        <v>-4.9160974453530898E-3</v>
      </c>
      <c r="AP40" s="115">
        <f>(VLOOKUP($A40,'ADR Raw Data'!$B$6:$BE$43,'ADR Raw Data'!BB$1,FALSE))/100</f>
        <v>6.9161578864350504E-3</v>
      </c>
      <c r="AQ40" s="116">
        <f>(VLOOKUP($A40,'ADR Raw Data'!$B$6:$BE$43,'ADR Raw Data'!BC$1,FALSE))/100</f>
        <v>1.5119661692012802E-3</v>
      </c>
      <c r="AR40" s="117">
        <f>(VLOOKUP($A40,'ADR Raw Data'!$B$6:$BE$43,'ADR Raw Data'!BE$1,FALSE))/100</f>
        <v>4.3471030544631698E-3</v>
      </c>
      <c r="AT40" s="49">
        <f>VLOOKUP($A40,'RevPAR Raw Data'!$B$6:$BE$43,'RevPAR Raw Data'!AG$1,FALSE)</f>
        <v>37.455090149509502</v>
      </c>
      <c r="AU40" s="50">
        <f>VLOOKUP($A40,'RevPAR Raw Data'!$B$6:$BE$43,'RevPAR Raw Data'!AH$1,FALSE)</f>
        <v>53.068504618739603</v>
      </c>
      <c r="AV40" s="50">
        <f>VLOOKUP($A40,'RevPAR Raw Data'!$B$6:$BE$43,'RevPAR Raw Data'!AI$1,FALSE)</f>
        <v>60.266290605199202</v>
      </c>
      <c r="AW40" s="50">
        <f>VLOOKUP($A40,'RevPAR Raw Data'!$B$6:$BE$43,'RevPAR Raw Data'!AJ$1,FALSE)</f>
        <v>59.843988550256</v>
      </c>
      <c r="AX40" s="50">
        <f>VLOOKUP($A40,'RevPAR Raw Data'!$B$6:$BE$43,'RevPAR Raw Data'!AK$1,FALSE)</f>
        <v>52.742885907256301</v>
      </c>
      <c r="AY40" s="51">
        <f>VLOOKUP($A40,'RevPAR Raw Data'!$B$6:$BE$43,'RevPAR Raw Data'!AL$1,FALSE)</f>
        <v>52.675351966192103</v>
      </c>
      <c r="AZ40" s="50">
        <f>VLOOKUP($A40,'RevPAR Raw Data'!$B$6:$BE$43,'RevPAR Raw Data'!AN$1,FALSE)</f>
        <v>56.307874222072698</v>
      </c>
      <c r="BA40" s="50">
        <f>VLOOKUP($A40,'RevPAR Raw Data'!$B$6:$BE$43,'RevPAR Raw Data'!AO$1,FALSE)</f>
        <v>61.998434836385698</v>
      </c>
      <c r="BB40" s="51">
        <f>VLOOKUP($A40,'RevPAR Raw Data'!$B$6:$BE$43,'RevPAR Raw Data'!AP$1,FALSE)</f>
        <v>59.153154529229198</v>
      </c>
      <c r="BC40" s="52">
        <f>VLOOKUP($A40,'RevPAR Raw Data'!$B$6:$BE$43,'RevPAR Raw Data'!AR$1,FALSE)</f>
        <v>54.526152698488403</v>
      </c>
      <c r="BE40" s="129">
        <f>(VLOOKUP($A40,'RevPAR Raw Data'!$B$6:$BE$43,'RevPAR Raw Data'!AT$1,FALSE))/100</f>
        <v>-6.2418856932933496E-2</v>
      </c>
      <c r="BF40" s="119">
        <f>(VLOOKUP($A40,'RevPAR Raw Data'!$B$6:$BE$43,'RevPAR Raw Data'!AU$1,FALSE))/100</f>
        <v>2.1544644503485498E-2</v>
      </c>
      <c r="BG40" s="119">
        <f>(VLOOKUP($A40,'RevPAR Raw Data'!$B$6:$BE$43,'RevPAR Raw Data'!AV$1,FALSE))/100</f>
        <v>1.19351028185658E-2</v>
      </c>
      <c r="BH40" s="119">
        <f>(VLOOKUP($A40,'RevPAR Raw Data'!$B$6:$BE$43,'RevPAR Raw Data'!AW$1,FALSE))/100</f>
        <v>1.9547801928672698E-2</v>
      </c>
      <c r="BI40" s="119">
        <f>(VLOOKUP($A40,'RevPAR Raw Data'!$B$6:$BE$43,'RevPAR Raw Data'!AX$1,FALSE))/100</f>
        <v>2.4297165477381602E-2</v>
      </c>
      <c r="BJ40" s="130">
        <f>(VLOOKUP($A40,'RevPAR Raw Data'!$B$6:$BE$43,'RevPAR Raw Data'!AY$1,FALSE))/100</f>
        <v>6.6311084654166498E-3</v>
      </c>
      <c r="BK40" s="119">
        <f>(VLOOKUP($A40,'RevPAR Raw Data'!$B$6:$BE$43,'RevPAR Raw Data'!BA$1,FALSE))/100</f>
        <v>4.8090782579918605E-2</v>
      </c>
      <c r="BL40" s="119">
        <f>(VLOOKUP($A40,'RevPAR Raw Data'!$B$6:$BE$43,'RevPAR Raw Data'!BB$1,FALSE))/100</f>
        <v>0.119231614786822</v>
      </c>
      <c r="BM40" s="130">
        <f>(VLOOKUP($A40,'RevPAR Raw Data'!$B$6:$BE$43,'RevPAR Raw Data'!BC$1,FALSE))/100</f>
        <v>8.4205429250255509E-2</v>
      </c>
      <c r="BN40" s="131">
        <f>(VLOOKUP($A40,'RevPAR Raw Data'!$B$6:$BE$43,'RevPAR Raw Data'!BE$1,FALSE))/100</f>
        <v>2.94619388982197E-2</v>
      </c>
    </row>
    <row r="41" spans="1:66" x14ac:dyDescent="0.45">
      <c r="A41" s="59" t="s">
        <v>45</v>
      </c>
      <c r="B41" s="129">
        <f>(VLOOKUP($A41,'Occupancy Raw Data'!$B$8:$BE$45,'Occupancy Raw Data'!AG$3,FALSE))/100</f>
        <v>0.43655517762660601</v>
      </c>
      <c r="C41" s="119">
        <f>(VLOOKUP($A41,'Occupancy Raw Data'!$B$8:$BE$45,'Occupancy Raw Data'!AH$3,FALSE))/100</f>
        <v>0.505810657596371</v>
      </c>
      <c r="D41" s="119">
        <f>(VLOOKUP($A41,'Occupancy Raw Data'!$B$8:$BE$45,'Occupancy Raw Data'!AI$3,FALSE))/100</f>
        <v>0.52773053665910796</v>
      </c>
      <c r="E41" s="119">
        <f>(VLOOKUP($A41,'Occupancy Raw Data'!$B$8:$BE$45,'Occupancy Raw Data'!AJ$3,FALSE))/100</f>
        <v>0.52475434618291705</v>
      </c>
      <c r="F41" s="119">
        <f>(VLOOKUP($A41,'Occupancy Raw Data'!$B$8:$BE$45,'Occupancy Raw Data'!AK$3,FALSE))/100</f>
        <v>0.51133786848072504</v>
      </c>
      <c r="G41" s="130">
        <f>(VLOOKUP($A41,'Occupancy Raw Data'!$B$8:$BE$45,'Occupancy Raw Data'!AL$3,FALSE))/100</f>
        <v>0.50123771730914501</v>
      </c>
      <c r="H41" s="119">
        <f>(VLOOKUP($A41,'Occupancy Raw Data'!$B$8:$BE$45,'Occupancy Raw Data'!AN$3,FALSE))/100</f>
        <v>0.50458238851095905</v>
      </c>
      <c r="I41" s="119">
        <f>(VLOOKUP($A41,'Occupancy Raw Data'!$B$8:$BE$45,'Occupancy Raw Data'!AO$3,FALSE))/100</f>
        <v>0.50562169312169303</v>
      </c>
      <c r="J41" s="130">
        <f>(VLOOKUP($A41,'Occupancy Raw Data'!$B$8:$BE$45,'Occupancy Raw Data'!AP$3,FALSE))/100</f>
        <v>0.50510204081632604</v>
      </c>
      <c r="K41" s="131">
        <f>(VLOOKUP($A41,'Occupancy Raw Data'!$B$8:$BE$45,'Occupancy Raw Data'!AR$3,FALSE))/100</f>
        <v>0.50234180973976794</v>
      </c>
      <c r="M41" s="118">
        <f>(VLOOKUP($A41,'Occupancy Raw Data'!$B$8:$BE$45,'Occupancy Raw Data'!AT$3,FALSE))/100</f>
        <v>-8.4688304060930003E-2</v>
      </c>
      <c r="N41" s="115">
        <f>(VLOOKUP($A41,'Occupancy Raw Data'!$B$8:$BE$45,'Occupancy Raw Data'!AU$3,FALSE))/100</f>
        <v>-7.4904667275888903E-2</v>
      </c>
      <c r="O41" s="115">
        <f>(VLOOKUP($A41,'Occupancy Raw Data'!$B$8:$BE$45,'Occupancy Raw Data'!AV$3,FALSE))/100</f>
        <v>-8.9308481645541699E-2</v>
      </c>
      <c r="P41" s="115">
        <f>(VLOOKUP($A41,'Occupancy Raw Data'!$B$8:$BE$45,'Occupancy Raw Data'!AW$3,FALSE))/100</f>
        <v>-0.10672584935141201</v>
      </c>
      <c r="Q41" s="115">
        <f>(VLOOKUP($A41,'Occupancy Raw Data'!$B$8:$BE$45,'Occupancy Raw Data'!AX$3,FALSE))/100</f>
        <v>-8.5224013982191704E-2</v>
      </c>
      <c r="R41" s="116">
        <f>(VLOOKUP($A41,'Occupancy Raw Data'!$B$8:$BE$45,'Occupancy Raw Data'!AY$3,FALSE))/100</f>
        <v>-8.8533693993861698E-2</v>
      </c>
      <c r="S41" s="115">
        <f>(VLOOKUP($A41,'Occupancy Raw Data'!$B$8:$BE$45,'Occupancy Raw Data'!BA$3,FALSE))/100</f>
        <v>-6.8962976244390795E-2</v>
      </c>
      <c r="T41" s="115">
        <f>(VLOOKUP($A41,'Occupancy Raw Data'!$B$8:$BE$45,'Occupancy Raw Data'!BB$3,FALSE))/100</f>
        <v>-1.1224545542790201E-2</v>
      </c>
      <c r="U41" s="116">
        <f>(VLOOKUP($A41,'Occupancy Raw Data'!$B$8:$BE$45,'Occupancy Raw Data'!BC$3,FALSE))/100</f>
        <v>-4.0932328711818601E-2</v>
      </c>
      <c r="V41" s="117">
        <f>(VLOOKUP($A41,'Occupancy Raw Data'!$B$8:$BE$45,'Occupancy Raw Data'!BE$3,FALSE))/100</f>
        <v>-7.5349317233601304E-2</v>
      </c>
      <c r="X41" s="49">
        <f>VLOOKUP($A41,'ADR Raw Data'!$B$6:$BE$43,'ADR Raw Data'!AG$1,FALSE)</f>
        <v>83.594683021318005</v>
      </c>
      <c r="Y41" s="50">
        <f>VLOOKUP($A41,'ADR Raw Data'!$B$6:$BE$43,'ADR Raw Data'!AH$1,FALSE)</f>
        <v>89.246497655739205</v>
      </c>
      <c r="Z41" s="50">
        <f>VLOOKUP($A41,'ADR Raw Data'!$B$6:$BE$43,'ADR Raw Data'!AI$1,FALSE)</f>
        <v>89.522738644705001</v>
      </c>
      <c r="AA41" s="50">
        <f>VLOOKUP($A41,'ADR Raw Data'!$B$6:$BE$43,'ADR Raw Data'!AJ$1,FALSE)</f>
        <v>88.689338431760802</v>
      </c>
      <c r="AB41" s="50">
        <f>VLOOKUP($A41,'ADR Raw Data'!$B$6:$BE$43,'ADR Raw Data'!AK$1,FALSE)</f>
        <v>86.186867147080505</v>
      </c>
      <c r="AC41" s="51">
        <f>VLOOKUP($A41,'ADR Raw Data'!$B$6:$BE$43,'ADR Raw Data'!AL$1,FALSE)</f>
        <v>87.579254884921994</v>
      </c>
      <c r="AD41" s="50">
        <f>VLOOKUP($A41,'ADR Raw Data'!$B$6:$BE$43,'ADR Raw Data'!AN$1,FALSE)</f>
        <v>88.848511609399793</v>
      </c>
      <c r="AE41" s="50">
        <f>VLOOKUP($A41,'ADR Raw Data'!$B$6:$BE$43,'ADR Raw Data'!AO$1,FALSE)</f>
        <v>88.991013295337694</v>
      </c>
      <c r="AF41" s="51">
        <f>VLOOKUP($A41,'ADR Raw Data'!$B$6:$BE$43,'ADR Raw Data'!AP$1,FALSE)</f>
        <v>88.919835755705193</v>
      </c>
      <c r="AG41" s="52">
        <f>VLOOKUP($A41,'ADR Raw Data'!$B$6:$BE$43,'ADR Raw Data'!AR$1,FALSE)</f>
        <v>87.964382598239993</v>
      </c>
      <c r="AI41" s="118">
        <f>(VLOOKUP($A41,'ADR Raw Data'!$B$6:$BE$43,'ADR Raw Data'!AT$1,FALSE))/100</f>
        <v>5.3387039429684098E-2</v>
      </c>
      <c r="AJ41" s="115">
        <f>(VLOOKUP($A41,'ADR Raw Data'!$B$6:$BE$43,'ADR Raw Data'!AU$1,FALSE))/100</f>
        <v>5.5730863703403702E-2</v>
      </c>
      <c r="AK41" s="115">
        <f>(VLOOKUP($A41,'ADR Raw Data'!$B$6:$BE$43,'ADR Raw Data'!AV$1,FALSE))/100</f>
        <v>4.25378989516575E-2</v>
      </c>
      <c r="AL41" s="115">
        <f>(VLOOKUP($A41,'ADR Raw Data'!$B$6:$BE$43,'ADR Raw Data'!AW$1,FALSE))/100</f>
        <v>3.8011237080352596E-2</v>
      </c>
      <c r="AM41" s="115">
        <f>(VLOOKUP($A41,'ADR Raw Data'!$B$6:$BE$43,'ADR Raw Data'!AX$1,FALSE))/100</f>
        <v>3.9422342119341203E-2</v>
      </c>
      <c r="AN41" s="116">
        <f>(VLOOKUP($A41,'ADR Raw Data'!$B$6:$BE$43,'ADR Raw Data'!AY$1,FALSE))/100</f>
        <v>4.5305727732494999E-2</v>
      </c>
      <c r="AO41" s="115">
        <f>(VLOOKUP($A41,'ADR Raw Data'!$B$6:$BE$43,'ADR Raw Data'!BA$1,FALSE))/100</f>
        <v>5.6758729185595103E-2</v>
      </c>
      <c r="AP41" s="115">
        <f>(VLOOKUP($A41,'ADR Raw Data'!$B$6:$BE$43,'ADR Raw Data'!BB$1,FALSE))/100</f>
        <v>6.0943915559127398E-2</v>
      </c>
      <c r="AQ41" s="116">
        <f>(VLOOKUP($A41,'ADR Raw Data'!$B$6:$BE$43,'ADR Raw Data'!BC$1,FALSE))/100</f>
        <v>5.8813598944977598E-2</v>
      </c>
      <c r="AR41" s="117">
        <f>(VLOOKUP($A41,'ADR Raw Data'!$B$6:$BE$43,'ADR Raw Data'!BE$1,FALSE))/100</f>
        <v>4.9218280756508498E-2</v>
      </c>
      <c r="AT41" s="49">
        <f>VLOOKUP($A41,'RevPAR Raw Data'!$B$6:$BE$43,'RevPAR Raw Data'!AG$1,FALSE)</f>
        <v>36.4936916950113</v>
      </c>
      <c r="AU41" s="50">
        <f>VLOOKUP($A41,'RevPAR Raw Data'!$B$6:$BE$43,'RevPAR Raw Data'!AH$1,FALSE)</f>
        <v>45.141829667422499</v>
      </c>
      <c r="AV41" s="50">
        <f>VLOOKUP($A41,'RevPAR Raw Data'!$B$6:$BE$43,'RevPAR Raw Data'!AI$1,FALSE)</f>
        <v>47.243882908163201</v>
      </c>
      <c r="AW41" s="50">
        <f>VLOOKUP($A41,'RevPAR Raw Data'!$B$6:$BE$43,'RevPAR Raw Data'!AJ$1,FALSE)</f>
        <v>46.540115802154098</v>
      </c>
      <c r="AX41" s="50">
        <f>VLOOKUP($A41,'RevPAR Raw Data'!$B$6:$BE$43,'RevPAR Raw Data'!AK$1,FALSE)</f>
        <v>44.070608938019603</v>
      </c>
      <c r="AY41" s="51">
        <f>VLOOKUP($A41,'RevPAR Raw Data'!$B$6:$BE$43,'RevPAR Raw Data'!AL$1,FALSE)</f>
        <v>43.898025802154102</v>
      </c>
      <c r="AZ41" s="50">
        <f>VLOOKUP($A41,'RevPAR Raw Data'!$B$6:$BE$43,'RevPAR Raw Data'!AN$1,FALSE)</f>
        <v>44.831394203514698</v>
      </c>
      <c r="BA41" s="50">
        <f>VLOOKUP($A41,'RevPAR Raw Data'!$B$6:$BE$43,'RevPAR Raw Data'!AO$1,FALSE)</f>
        <v>44.995786815003697</v>
      </c>
      <c r="BB41" s="51">
        <f>VLOOKUP($A41,'RevPAR Raw Data'!$B$6:$BE$43,'RevPAR Raw Data'!AP$1,FALSE)</f>
        <v>44.913590509259201</v>
      </c>
      <c r="BC41" s="52">
        <f>VLOOKUP($A41,'RevPAR Raw Data'!$B$6:$BE$43,'RevPAR Raw Data'!AR$1,FALSE)</f>
        <v>44.188187147041297</v>
      </c>
      <c r="BE41" s="129">
        <f>(VLOOKUP($A41,'RevPAR Raw Data'!$B$6:$BE$43,'RevPAR Raw Data'!AT$1,FALSE))/100</f>
        <v>-3.5822522459379801E-2</v>
      </c>
      <c r="BF41" s="119">
        <f>(VLOOKUP($A41,'RevPAR Raw Data'!$B$6:$BE$43,'RevPAR Raw Data'!AU$1,FALSE))/100</f>
        <v>-2.3348305375186503E-2</v>
      </c>
      <c r="BG41" s="119">
        <f>(VLOOKUP($A41,'RevPAR Raw Data'!$B$6:$BE$43,'RevPAR Raw Data'!AV$1,FALSE))/100</f>
        <v>-5.0569577861648202E-2</v>
      </c>
      <c r="BH41" s="119">
        <f>(VLOOKUP($A41,'RevPAR Raw Data'!$B$6:$BE$43,'RevPAR Raw Data'!AW$1,FALSE))/100</f>
        <v>-7.27713938333584E-2</v>
      </c>
      <c r="BI41" s="119">
        <f>(VLOOKUP($A41,'RevPAR Raw Data'!$B$6:$BE$43,'RevPAR Raw Data'!AX$1,FALSE))/100</f>
        <v>-4.9161402098840006E-2</v>
      </c>
      <c r="BJ41" s="130">
        <f>(VLOOKUP($A41,'RevPAR Raw Data'!$B$6:$BE$43,'RevPAR Raw Data'!AY$1,FALSE))/100</f>
        <v>-4.7239049696604599E-2</v>
      </c>
      <c r="BK41" s="119">
        <f>(VLOOKUP($A41,'RevPAR Raw Data'!$B$6:$BE$43,'RevPAR Raw Data'!BA$1,FALSE))/100</f>
        <v>-1.61184979512837E-2</v>
      </c>
      <c r="BL41" s="119">
        <f>(VLOOKUP($A41,'RevPAR Raw Data'!$B$6:$BE$43,'RevPAR Raw Data'!BB$1,FALSE))/100</f>
        <v>4.90353022605877E-2</v>
      </c>
      <c r="BM41" s="130">
        <f>(VLOOKUP($A41,'RevPAR Raw Data'!$B$6:$BE$43,'RevPAR Raw Data'!BC$1,FALSE))/100</f>
        <v>1.5473892668418102E-2</v>
      </c>
      <c r="BN41" s="131">
        <f>(VLOOKUP($A41,'RevPAR Raw Data'!$B$6:$BE$43,'RevPAR Raw Data'!BE$1,FALSE))/100</f>
        <v>-2.9839600327507401E-2</v>
      </c>
    </row>
    <row r="42" spans="1:66" x14ac:dyDescent="0.45">
      <c r="A42" s="59" t="s">
        <v>109</v>
      </c>
      <c r="B42" s="129">
        <f>(VLOOKUP($A42,'Occupancy Raw Data'!$B$8:$BE$45,'Occupancy Raw Data'!AG$3,FALSE))/100</f>
        <v>0.35947930574098697</v>
      </c>
      <c r="C42" s="119">
        <f>(VLOOKUP($A42,'Occupancy Raw Data'!$B$8:$BE$45,'Occupancy Raw Data'!AH$3,FALSE))/100</f>
        <v>0.54906542056074703</v>
      </c>
      <c r="D42" s="119">
        <f>(VLOOKUP($A42,'Occupancy Raw Data'!$B$8:$BE$45,'Occupancy Raw Data'!AI$3,FALSE))/100</f>
        <v>0.61507009345794306</v>
      </c>
      <c r="E42" s="119">
        <f>(VLOOKUP($A42,'Occupancy Raw Data'!$B$8:$BE$45,'Occupancy Raw Data'!AJ$3,FALSE))/100</f>
        <v>0.61023030707610093</v>
      </c>
      <c r="F42" s="119">
        <f>(VLOOKUP($A42,'Occupancy Raw Data'!$B$8:$BE$45,'Occupancy Raw Data'!AK$3,FALSE))/100</f>
        <v>0.52503337783711601</v>
      </c>
      <c r="G42" s="130">
        <f>(VLOOKUP($A42,'Occupancy Raw Data'!$B$8:$BE$45,'Occupancy Raw Data'!AL$3,FALSE))/100</f>
        <v>0.53177570093457904</v>
      </c>
      <c r="H42" s="119">
        <f>(VLOOKUP($A42,'Occupancy Raw Data'!$B$8:$BE$45,'Occupancy Raw Data'!AN$3,FALSE))/100</f>
        <v>0.54864819759679495</v>
      </c>
      <c r="I42" s="119">
        <f>(VLOOKUP($A42,'Occupancy Raw Data'!$B$8:$BE$45,'Occupancy Raw Data'!AO$3,FALSE))/100</f>
        <v>0.611648865153538</v>
      </c>
      <c r="J42" s="130">
        <f>(VLOOKUP($A42,'Occupancy Raw Data'!$B$8:$BE$45,'Occupancy Raw Data'!AP$3,FALSE))/100</f>
        <v>0.58014853137516598</v>
      </c>
      <c r="K42" s="131">
        <f>(VLOOKUP($A42,'Occupancy Raw Data'!$B$8:$BE$45,'Occupancy Raw Data'!AR$3,FALSE))/100</f>
        <v>0.54559650963188999</v>
      </c>
      <c r="M42" s="118">
        <f>(VLOOKUP($A42,'Occupancy Raw Data'!$B$8:$BE$45,'Occupancy Raw Data'!AT$3,FALSE))/100</f>
        <v>-2.6660641662901E-2</v>
      </c>
      <c r="N42" s="115">
        <f>(VLOOKUP($A42,'Occupancy Raw Data'!$B$8:$BE$45,'Occupancy Raw Data'!AU$3,FALSE))/100</f>
        <v>0.19095022624434299</v>
      </c>
      <c r="O42" s="115">
        <f>(VLOOKUP($A42,'Occupancy Raw Data'!$B$8:$BE$45,'Occupancy Raw Data'!AV$3,FALSE))/100</f>
        <v>0.10992320433669599</v>
      </c>
      <c r="P42" s="115">
        <f>(VLOOKUP($A42,'Occupancy Raw Data'!$B$8:$BE$45,'Occupancy Raw Data'!AW$3,FALSE))/100</f>
        <v>0.10668886198547201</v>
      </c>
      <c r="Q42" s="115">
        <f>(VLOOKUP($A42,'Occupancy Raw Data'!$B$8:$BE$45,'Occupancy Raw Data'!AX$3,FALSE))/100</f>
        <v>0.147128532360984</v>
      </c>
      <c r="R42" s="116">
        <f>(VLOOKUP($A42,'Occupancy Raw Data'!$B$8:$BE$45,'Occupancy Raw Data'!AY$3,FALSE))/100</f>
        <v>0.110824472720934</v>
      </c>
      <c r="S42" s="115">
        <f>(VLOOKUP($A42,'Occupancy Raw Data'!$B$8:$BE$45,'Occupancy Raw Data'!BA$3,FALSE))/100</f>
        <v>0.13990984743411899</v>
      </c>
      <c r="T42" s="115">
        <f>(VLOOKUP($A42,'Occupancy Raw Data'!$B$8:$BE$45,'Occupancy Raw Data'!BB$3,FALSE))/100</f>
        <v>0.21720358684822302</v>
      </c>
      <c r="U42" s="116">
        <f>(VLOOKUP($A42,'Occupancy Raw Data'!$B$8:$BE$45,'Occupancy Raw Data'!BC$3,FALSE))/100</f>
        <v>0.17938931297709901</v>
      </c>
      <c r="V42" s="117">
        <f>(VLOOKUP($A42,'Occupancy Raw Data'!$B$8:$BE$45,'Occupancy Raw Data'!BE$3,FALSE))/100</f>
        <v>0.13079678814082699</v>
      </c>
      <c r="X42" s="49">
        <f>VLOOKUP($A42,'ADR Raw Data'!$B$6:$BE$43,'ADR Raw Data'!AG$1,FALSE)</f>
        <v>142.94440807799401</v>
      </c>
      <c r="Y42" s="50">
        <f>VLOOKUP($A42,'ADR Raw Data'!$B$6:$BE$43,'ADR Raw Data'!AH$1,FALSE)</f>
        <v>160.51296504559201</v>
      </c>
      <c r="Z42" s="50">
        <f>VLOOKUP($A42,'ADR Raw Data'!$B$6:$BE$43,'ADR Raw Data'!AI$1,FALSE)</f>
        <v>169.981930538597</v>
      </c>
      <c r="AA42" s="50">
        <f>VLOOKUP($A42,'ADR Raw Data'!$B$6:$BE$43,'ADR Raw Data'!AJ$1,FALSE)</f>
        <v>169.054917270613</v>
      </c>
      <c r="AB42" s="50">
        <f>VLOOKUP($A42,'ADR Raw Data'!$B$6:$BE$43,'ADR Raw Data'!AK$1,FALSE)</f>
        <v>153.77620152574599</v>
      </c>
      <c r="AC42" s="51">
        <f>VLOOKUP($A42,'ADR Raw Data'!$B$6:$BE$43,'ADR Raw Data'!AL$1,FALSE)</f>
        <v>160.958294627165</v>
      </c>
      <c r="AD42" s="50">
        <f>VLOOKUP($A42,'ADR Raw Data'!$B$6:$BE$43,'ADR Raw Data'!AN$1,FALSE)</f>
        <v>150.83755893536099</v>
      </c>
      <c r="AE42" s="50">
        <f>VLOOKUP($A42,'ADR Raw Data'!$B$6:$BE$43,'ADR Raw Data'!AO$1,FALSE)</f>
        <v>154.27976261937201</v>
      </c>
      <c r="AF42" s="51">
        <f>VLOOKUP($A42,'ADR Raw Data'!$B$6:$BE$43,'ADR Raw Data'!AP$1,FALSE)</f>
        <v>152.652111470693</v>
      </c>
      <c r="AG42" s="52">
        <f>VLOOKUP($A42,'ADR Raw Data'!$B$6:$BE$43,'ADR Raw Data'!AR$1,FALSE)</f>
        <v>158.43480762087799</v>
      </c>
      <c r="AI42" s="118">
        <f>(VLOOKUP($A42,'ADR Raw Data'!$B$6:$BE$43,'ADR Raw Data'!AT$1,FALSE))/100</f>
        <v>-0.12770532754227801</v>
      </c>
      <c r="AJ42" s="115">
        <f>(VLOOKUP($A42,'ADR Raw Data'!$B$6:$BE$43,'ADR Raw Data'!AU$1,FALSE))/100</f>
        <v>-5.5470783866451795E-2</v>
      </c>
      <c r="AK42" s="115">
        <f>(VLOOKUP($A42,'ADR Raw Data'!$B$6:$BE$43,'ADR Raw Data'!AV$1,FALSE))/100</f>
        <v>-2.3841527530043399E-2</v>
      </c>
      <c r="AL42" s="115">
        <f>(VLOOKUP($A42,'ADR Raw Data'!$B$6:$BE$43,'ADR Raw Data'!AW$1,FALSE))/100</f>
        <v>-1.8365146492205098E-2</v>
      </c>
      <c r="AM42" s="115">
        <f>(VLOOKUP($A42,'ADR Raw Data'!$B$6:$BE$43,'ADR Raw Data'!AX$1,FALSE))/100</f>
        <v>-6.6245273389787099E-2</v>
      </c>
      <c r="AN42" s="116">
        <f>(VLOOKUP($A42,'ADR Raw Data'!$B$6:$BE$43,'ADR Raw Data'!AY$1,FALSE))/100</f>
        <v>-5.0362817192859496E-2</v>
      </c>
      <c r="AO42" s="115">
        <f>(VLOOKUP($A42,'ADR Raw Data'!$B$6:$BE$43,'ADR Raw Data'!BA$1,FALSE))/100</f>
        <v>-0.13786772970802399</v>
      </c>
      <c r="AP42" s="115">
        <f>(VLOOKUP($A42,'ADR Raw Data'!$B$6:$BE$43,'ADR Raw Data'!BB$1,FALSE))/100</f>
        <v>-0.12871072139293399</v>
      </c>
      <c r="AQ42" s="116">
        <f>(VLOOKUP($A42,'ADR Raw Data'!$B$6:$BE$43,'ADR Raw Data'!BC$1,FALSE))/100</f>
        <v>-0.132842909802697</v>
      </c>
      <c r="AR42" s="117">
        <f>(VLOOKUP($A42,'ADR Raw Data'!$B$6:$BE$43,'ADR Raw Data'!BE$1,FALSE))/100</f>
        <v>-7.5645103847119005E-2</v>
      </c>
      <c r="AT42" s="49">
        <f>VLOOKUP($A42,'RevPAR Raw Data'!$B$6:$BE$43,'RevPAR Raw Data'!AG$1,FALSE)</f>
        <v>51.385556575433903</v>
      </c>
      <c r="AU42" s="50">
        <f>VLOOKUP($A42,'RevPAR Raw Data'!$B$6:$BE$43,'RevPAR Raw Data'!AH$1,FALSE)</f>
        <v>88.132118658210899</v>
      </c>
      <c r="AV42" s="50">
        <f>VLOOKUP($A42,'RevPAR Raw Data'!$B$6:$BE$43,'RevPAR Raw Data'!AI$1,FALSE)</f>
        <v>104.55080190253599</v>
      </c>
      <c r="AW42" s="50">
        <f>VLOOKUP($A42,'RevPAR Raw Data'!$B$6:$BE$43,'RevPAR Raw Data'!AJ$1,FALSE)</f>
        <v>103.162434078771</v>
      </c>
      <c r="AX42" s="50">
        <f>VLOOKUP($A42,'RevPAR Raw Data'!$B$6:$BE$43,'RevPAR Raw Data'!AK$1,FALSE)</f>
        <v>80.737638518023999</v>
      </c>
      <c r="AY42" s="51">
        <f>VLOOKUP($A42,'RevPAR Raw Data'!$B$6:$BE$43,'RevPAR Raw Data'!AL$1,FALSE)</f>
        <v>85.593709946595396</v>
      </c>
      <c r="AZ42" s="50">
        <f>VLOOKUP($A42,'RevPAR Raw Data'!$B$6:$BE$43,'RevPAR Raw Data'!AN$1,FALSE)</f>
        <v>82.756754839786296</v>
      </c>
      <c r="BA42" s="50">
        <f>VLOOKUP($A42,'RevPAR Raw Data'!$B$6:$BE$43,'RevPAR Raw Data'!AO$1,FALSE)</f>
        <v>94.365041722296297</v>
      </c>
      <c r="BB42" s="51">
        <f>VLOOKUP($A42,'RevPAR Raw Data'!$B$6:$BE$43,'RevPAR Raw Data'!AP$1,FALSE)</f>
        <v>88.560898281041304</v>
      </c>
      <c r="BC42" s="52">
        <f>VLOOKUP($A42,'RevPAR Raw Data'!$B$6:$BE$43,'RevPAR Raw Data'!AR$1,FALSE)</f>
        <v>86.441478042151402</v>
      </c>
      <c r="BE42" s="129">
        <f>(VLOOKUP($A42,'RevPAR Raw Data'!$B$6:$BE$43,'RevPAR Raw Data'!AT$1,FALSE))/100</f>
        <v>-0.15096126322913</v>
      </c>
      <c r="BF42" s="119">
        <f>(VLOOKUP($A42,'RevPAR Raw Data'!$B$6:$BE$43,'RevPAR Raw Data'!AU$1,FALSE))/100</f>
        <v>0.124887283648641</v>
      </c>
      <c r="BG42" s="119">
        <f>(VLOOKUP($A42,'RevPAR Raw Data'!$B$6:$BE$43,'RevPAR Raw Data'!AV$1,FALSE))/100</f>
        <v>8.3460939704268905E-2</v>
      </c>
      <c r="BH42" s="119">
        <f>(VLOOKUP($A42,'RevPAR Raw Data'!$B$6:$BE$43,'RevPAR Raw Data'!AW$1,FALSE))/100</f>
        <v>8.6364358913817107E-2</v>
      </c>
      <c r="BI42" s="119">
        <f>(VLOOKUP($A42,'RevPAR Raw Data'!$B$6:$BE$43,'RevPAR Raw Data'!AX$1,FALSE))/100</f>
        <v>7.1136689121505794E-2</v>
      </c>
      <c r="BJ42" s="130">
        <f>(VLOOKUP($A42,'RevPAR Raw Data'!$B$6:$BE$43,'RevPAR Raw Data'!AY$1,FALSE))/100</f>
        <v>5.4880222867935202E-2</v>
      </c>
      <c r="BK42" s="119">
        <f>(VLOOKUP($A42,'RevPAR Raw Data'!$B$6:$BE$43,'RevPAR Raw Data'!BA$1,FALSE))/100</f>
        <v>-1.72469353034433E-2</v>
      </c>
      <c r="BL42" s="119">
        <f>(VLOOKUP($A42,'RevPAR Raw Data'!$B$6:$BE$43,'RevPAR Raw Data'!BB$1,FALSE))/100</f>
        <v>6.0536435102920498E-2</v>
      </c>
      <c r="BM42" s="130">
        <f>(VLOOKUP($A42,'RevPAR Raw Data'!$B$6:$BE$43,'RevPAR Raw Data'!BC$1,FALSE))/100</f>
        <v>2.2715804851017197E-2</v>
      </c>
      <c r="BN42" s="131">
        <f>(VLOOKUP($A42,'RevPAR Raw Data'!$B$6:$BE$43,'RevPAR Raw Data'!BE$1,FALSE))/100</f>
        <v>4.5257547671926003E-2</v>
      </c>
    </row>
    <row r="43" spans="1:66" x14ac:dyDescent="0.45">
      <c r="A43" s="59" t="s">
        <v>94</v>
      </c>
      <c r="B43" s="129">
        <f>(VLOOKUP($A43,'Occupancy Raw Data'!$B$8:$BE$45,'Occupancy Raw Data'!AG$3,FALSE))/100</f>
        <v>0.39105917916521299</v>
      </c>
      <c r="C43" s="119">
        <f>(VLOOKUP($A43,'Occupancy Raw Data'!$B$8:$BE$45,'Occupancy Raw Data'!AH$3,FALSE))/100</f>
        <v>0.50273224043715803</v>
      </c>
      <c r="D43" s="119">
        <f>(VLOOKUP($A43,'Occupancy Raw Data'!$B$8:$BE$45,'Occupancy Raw Data'!AI$3,FALSE))/100</f>
        <v>0.56894547145680696</v>
      </c>
      <c r="E43" s="119">
        <f>(VLOOKUP($A43,'Occupancy Raw Data'!$B$8:$BE$45,'Occupancy Raw Data'!AJ$3,FALSE))/100</f>
        <v>0.56557377049180302</v>
      </c>
      <c r="F43" s="119">
        <f>(VLOOKUP($A43,'Occupancy Raw Data'!$B$8:$BE$45,'Occupancy Raw Data'!AK$3,FALSE))/100</f>
        <v>0.52621788164166905</v>
      </c>
      <c r="G43" s="130">
        <f>(VLOOKUP($A43,'Occupancy Raw Data'!$B$8:$BE$45,'Occupancy Raw Data'!AL$3,FALSE))/100</f>
        <v>0.51090570863853002</v>
      </c>
      <c r="H43" s="119">
        <f>(VLOOKUP($A43,'Occupancy Raw Data'!$B$8:$BE$45,'Occupancy Raw Data'!AN$3,FALSE))/100</f>
        <v>0.56926520172073003</v>
      </c>
      <c r="I43" s="119">
        <f>(VLOOKUP($A43,'Occupancy Raw Data'!$B$8:$BE$45,'Occupancy Raw Data'!AO$3,FALSE))/100</f>
        <v>0.62937449133821599</v>
      </c>
      <c r="J43" s="130">
        <f>(VLOOKUP($A43,'Occupancy Raw Data'!$B$8:$BE$45,'Occupancy Raw Data'!AP$3,FALSE))/100</f>
        <v>0.59931984652947301</v>
      </c>
      <c r="K43" s="131">
        <f>(VLOOKUP($A43,'Occupancy Raw Data'!$B$8:$BE$45,'Occupancy Raw Data'!AR$3,FALSE))/100</f>
        <v>0.536166890893085</v>
      </c>
      <c r="M43" s="118">
        <f>(VLOOKUP($A43,'Occupancy Raw Data'!$B$8:$BE$45,'Occupancy Raw Data'!AT$3,FALSE))/100</f>
        <v>-8.1391173011500801E-3</v>
      </c>
      <c r="N43" s="115">
        <f>(VLOOKUP($A43,'Occupancy Raw Data'!$B$8:$BE$45,'Occupancy Raw Data'!AU$3,FALSE))/100</f>
        <v>1.2045538884071099E-3</v>
      </c>
      <c r="O43" s="115">
        <f>(VLOOKUP($A43,'Occupancy Raw Data'!$B$8:$BE$45,'Occupancy Raw Data'!AV$3,FALSE))/100</f>
        <v>-4.4947446127454796E-4</v>
      </c>
      <c r="P43" s="115">
        <f>(VLOOKUP($A43,'Occupancy Raw Data'!$B$8:$BE$45,'Occupancy Raw Data'!AW$3,FALSE))/100</f>
        <v>-3.0194286798299001E-3</v>
      </c>
      <c r="Q43" s="115">
        <f>(VLOOKUP($A43,'Occupancy Raw Data'!$B$8:$BE$45,'Occupancy Raw Data'!AX$3,FALSE))/100</f>
        <v>2.35073108433821E-2</v>
      </c>
      <c r="R43" s="116">
        <f>(VLOOKUP($A43,'Occupancy Raw Data'!$B$8:$BE$45,'Occupancy Raw Data'!AY$3,FALSE))/100</f>
        <v>2.9497200139728401E-3</v>
      </c>
      <c r="S43" s="115">
        <f>(VLOOKUP($A43,'Occupancy Raw Data'!$B$8:$BE$45,'Occupancy Raw Data'!BA$3,FALSE))/100</f>
        <v>8.1222708232446497E-2</v>
      </c>
      <c r="T43" s="115">
        <f>(VLOOKUP($A43,'Occupancy Raw Data'!$B$8:$BE$45,'Occupancy Raw Data'!BB$3,FALSE))/100</f>
        <v>0.14023446002602499</v>
      </c>
      <c r="U43" s="116">
        <f>(VLOOKUP($A43,'Occupancy Raw Data'!$B$8:$BE$45,'Occupancy Raw Data'!BC$3,FALSE))/100</f>
        <v>0.111425363817042</v>
      </c>
      <c r="V43" s="117">
        <f>(VLOOKUP($A43,'Occupancy Raw Data'!$B$8:$BE$45,'Occupancy Raw Data'!BE$3,FALSE))/100</f>
        <v>3.5217889110195896E-2</v>
      </c>
      <c r="X43" s="49">
        <f>VLOOKUP($A43,'ADR Raw Data'!$B$6:$BE$43,'ADR Raw Data'!AG$1,FALSE)</f>
        <v>85.752930726921306</v>
      </c>
      <c r="Y43" s="50">
        <f>VLOOKUP($A43,'ADR Raw Data'!$B$6:$BE$43,'ADR Raw Data'!AH$1,FALSE)</f>
        <v>98.058183395004605</v>
      </c>
      <c r="Z43" s="50">
        <f>VLOOKUP($A43,'ADR Raw Data'!$B$6:$BE$43,'ADR Raw Data'!AI$1,FALSE)</f>
        <v>102.559935118013</v>
      </c>
      <c r="AA43" s="50">
        <f>VLOOKUP($A43,'ADR Raw Data'!$B$6:$BE$43,'ADR Raw Data'!AJ$1,FALSE)</f>
        <v>101.546151711378</v>
      </c>
      <c r="AB43" s="50">
        <f>VLOOKUP($A43,'ADR Raw Data'!$B$6:$BE$43,'ADR Raw Data'!AK$1,FALSE)</f>
        <v>95.025633009279701</v>
      </c>
      <c r="AC43" s="51">
        <f>VLOOKUP($A43,'ADR Raw Data'!$B$6:$BE$43,'ADR Raw Data'!AL$1,FALSE)</f>
        <v>97.324619620872397</v>
      </c>
      <c r="AD43" s="50">
        <f>VLOOKUP($A43,'ADR Raw Data'!$B$6:$BE$43,'ADR Raw Data'!AN$1,FALSE)</f>
        <v>99.323295379116601</v>
      </c>
      <c r="AE43" s="50">
        <f>VLOOKUP($A43,'ADR Raw Data'!$B$6:$BE$43,'ADR Raw Data'!AO$1,FALSE)</f>
        <v>104.110767561076</v>
      </c>
      <c r="AF43" s="51">
        <f>VLOOKUP($A43,'ADR Raw Data'!$B$6:$BE$43,'ADR Raw Data'!AP$1,FALSE)</f>
        <v>101.837072360444</v>
      </c>
      <c r="AG43" s="52">
        <f>VLOOKUP($A43,'ADR Raw Data'!$B$6:$BE$43,'ADR Raw Data'!AR$1,FALSE)</f>
        <v>98.765750054211395</v>
      </c>
      <c r="AI43" s="118">
        <f>(VLOOKUP($A43,'ADR Raw Data'!$B$6:$BE$43,'ADR Raw Data'!AT$1,FALSE))/100</f>
        <v>-3.79070024802362E-2</v>
      </c>
      <c r="AJ43" s="115">
        <f>(VLOOKUP($A43,'ADR Raw Data'!$B$6:$BE$43,'ADR Raw Data'!AU$1,FALSE))/100</f>
        <v>-5.7476292297387903E-3</v>
      </c>
      <c r="AK43" s="115">
        <f>(VLOOKUP($A43,'ADR Raw Data'!$B$6:$BE$43,'ADR Raw Data'!AV$1,FALSE))/100</f>
        <v>-1.8212153493441798E-3</v>
      </c>
      <c r="AL43" s="115">
        <f>(VLOOKUP($A43,'ADR Raw Data'!$B$6:$BE$43,'ADR Raw Data'!AW$1,FALSE))/100</f>
        <v>1.9373193815522501E-2</v>
      </c>
      <c r="AM43" s="115">
        <f>(VLOOKUP($A43,'ADR Raw Data'!$B$6:$BE$43,'ADR Raw Data'!AX$1,FALSE))/100</f>
        <v>-2.3224587425433097E-3</v>
      </c>
      <c r="AN43" s="116">
        <f>(VLOOKUP($A43,'ADR Raw Data'!$B$6:$BE$43,'ADR Raw Data'!AY$1,FALSE))/100</f>
        <v>-2.9802584412787904E-3</v>
      </c>
      <c r="AO43" s="115">
        <f>(VLOOKUP($A43,'ADR Raw Data'!$B$6:$BE$43,'ADR Raw Data'!BA$1,FALSE))/100</f>
        <v>-3.3301403123454898E-3</v>
      </c>
      <c r="AP43" s="115">
        <f>(VLOOKUP($A43,'ADR Raw Data'!$B$6:$BE$43,'ADR Raw Data'!BB$1,FALSE))/100</f>
        <v>2.6165152699017601E-2</v>
      </c>
      <c r="AQ43" s="116">
        <f>(VLOOKUP($A43,'ADR Raw Data'!$B$6:$BE$43,'ADR Raw Data'!BC$1,FALSE))/100</f>
        <v>1.25292237769429E-2</v>
      </c>
      <c r="AR43" s="117">
        <f>(VLOOKUP($A43,'ADR Raw Data'!$B$6:$BE$43,'ADR Raw Data'!BE$1,FALSE))/100</f>
        <v>2.7340136485507699E-3</v>
      </c>
      <c r="AT43" s="49">
        <f>VLOOKUP($A43,'RevPAR Raw Data'!$B$6:$BE$43,'RevPAR Raw Data'!AG$1,FALSE)</f>
        <v>33.534470701081197</v>
      </c>
      <c r="AU43" s="50">
        <f>VLOOKUP($A43,'RevPAR Raw Data'!$B$6:$BE$43,'RevPAR Raw Data'!AH$1,FALSE)</f>
        <v>49.297010231368397</v>
      </c>
      <c r="AV43" s="50">
        <f>VLOOKUP($A43,'RevPAR Raw Data'!$B$6:$BE$43,'RevPAR Raw Data'!AI$1,FALSE)</f>
        <v>58.351010638297801</v>
      </c>
      <c r="AW43" s="50">
        <f>VLOOKUP($A43,'RevPAR Raw Data'!$B$6:$BE$43,'RevPAR Raw Data'!AJ$1,FALSE)</f>
        <v>57.431839902336897</v>
      </c>
      <c r="AX43" s="50">
        <f>VLOOKUP($A43,'RevPAR Raw Data'!$B$6:$BE$43,'RevPAR Raw Data'!AK$1,FALSE)</f>
        <v>50.0041873038018</v>
      </c>
      <c r="AY43" s="51">
        <f>VLOOKUP($A43,'RevPAR Raw Data'!$B$6:$BE$43,'RevPAR Raw Data'!AL$1,FALSE)</f>
        <v>49.723703755377201</v>
      </c>
      <c r="AZ43" s="50">
        <f>VLOOKUP($A43,'RevPAR Raw Data'!$B$6:$BE$43,'RevPAR Raw Data'!AN$1,FALSE)</f>
        <v>56.5412957795605</v>
      </c>
      <c r="BA43" s="50">
        <f>VLOOKUP($A43,'RevPAR Raw Data'!$B$6:$BE$43,'RevPAR Raw Data'!AO$1,FALSE)</f>
        <v>65.524661376584106</v>
      </c>
      <c r="BB43" s="51">
        <f>VLOOKUP($A43,'RevPAR Raw Data'!$B$6:$BE$43,'RevPAR Raw Data'!AP$1,FALSE)</f>
        <v>61.032978578072303</v>
      </c>
      <c r="BC43" s="52">
        <f>VLOOKUP($A43,'RevPAR Raw Data'!$B$6:$BE$43,'RevPAR Raw Data'!AR$1,FALSE)</f>
        <v>52.954925133290097</v>
      </c>
      <c r="BE43" s="129">
        <f>(VLOOKUP($A43,'RevPAR Raw Data'!$B$6:$BE$43,'RevPAR Raw Data'!AT$1,FALSE))/100</f>
        <v>-4.5737590241664697E-2</v>
      </c>
      <c r="BF43" s="119">
        <f>(VLOOKUP($A43,'RevPAR Raw Data'!$B$6:$BE$43,'RevPAR Raw Data'!AU$1,FALSE))/100</f>
        <v>-4.5499986704694798E-3</v>
      </c>
      <c r="BG43" s="119">
        <f>(VLOOKUP($A43,'RevPAR Raw Data'!$B$6:$BE$43,'RevPAR Raw Data'!AV$1,FALSE))/100</f>
        <v>-2.2698712208307202E-3</v>
      </c>
      <c r="BH43" s="119">
        <f>(VLOOKUP($A43,'RevPAR Raw Data'!$B$6:$BE$43,'RevPAR Raw Data'!AW$1,FALSE))/100</f>
        <v>1.6295269158666099E-2</v>
      </c>
      <c r="BI43" s="119">
        <f>(VLOOKUP($A43,'RevPAR Raw Data'!$B$6:$BE$43,'RevPAR Raw Data'!AX$1,FALSE))/100</f>
        <v>2.1130257341256901E-2</v>
      </c>
      <c r="BJ43" s="130">
        <f>(VLOOKUP($A43,'RevPAR Raw Data'!$B$6:$BE$43,'RevPAR Raw Data'!AY$1,FALSE))/100</f>
        <v>-3.9329355277006601E-5</v>
      </c>
      <c r="BK43" s="119">
        <f>(VLOOKUP($A43,'RevPAR Raw Data'!$B$6:$BE$43,'RevPAR Raw Data'!BA$1,FALSE))/100</f>
        <v>7.7622084905138292E-2</v>
      </c>
      <c r="BL43" s="119">
        <f>(VLOOKUP($A43,'RevPAR Raw Data'!$B$6:$BE$43,'RevPAR Raw Data'!BB$1,FALSE))/100</f>
        <v>0.17006886878528799</v>
      </c>
      <c r="BM43" s="130">
        <f>(VLOOKUP($A43,'RevPAR Raw Data'!$B$6:$BE$43,'RevPAR Raw Data'!BC$1,FALSE))/100</f>
        <v>0.12535066091167602</v>
      </c>
      <c r="BN43" s="131">
        <f>(VLOOKUP($A43,'RevPAR Raw Data'!$B$6:$BE$43,'RevPAR Raw Data'!BE$1,FALSE))/100</f>
        <v>3.8048188948247103E-2</v>
      </c>
    </row>
    <row r="44" spans="1:66" x14ac:dyDescent="0.45">
      <c r="A44" s="59" t="s">
        <v>44</v>
      </c>
      <c r="B44" s="129">
        <f>(VLOOKUP($A44,'Occupancy Raw Data'!$B$8:$BE$45,'Occupancy Raw Data'!AG$3,FALSE))/100</f>
        <v>0.43166287015945298</v>
      </c>
      <c r="C44" s="119">
        <f>(VLOOKUP($A44,'Occupancy Raw Data'!$B$8:$BE$45,'Occupancy Raw Data'!AH$3,FALSE))/100</f>
        <v>0.51231492027334802</v>
      </c>
      <c r="D44" s="119">
        <f>(VLOOKUP($A44,'Occupancy Raw Data'!$B$8:$BE$45,'Occupancy Raw Data'!AI$3,FALSE))/100</f>
        <v>0.545700455580865</v>
      </c>
      <c r="E44" s="119">
        <f>(VLOOKUP($A44,'Occupancy Raw Data'!$B$8:$BE$45,'Occupancy Raw Data'!AJ$3,FALSE))/100</f>
        <v>0.55531036446469206</v>
      </c>
      <c r="F44" s="119">
        <f>(VLOOKUP($A44,'Occupancy Raw Data'!$B$8:$BE$45,'Occupancy Raw Data'!AK$3,FALSE))/100</f>
        <v>0.54555808656036398</v>
      </c>
      <c r="G44" s="130">
        <f>(VLOOKUP($A44,'Occupancy Raw Data'!$B$8:$BE$45,'Occupancy Raw Data'!AL$3,FALSE))/100</f>
        <v>0.51810933940774395</v>
      </c>
      <c r="H44" s="119">
        <f>(VLOOKUP($A44,'Occupancy Raw Data'!$B$8:$BE$45,'Occupancy Raw Data'!AN$3,FALSE))/100</f>
        <v>0.58627562642369002</v>
      </c>
      <c r="I44" s="119">
        <f>(VLOOKUP($A44,'Occupancy Raw Data'!$B$8:$BE$45,'Occupancy Raw Data'!AO$3,FALSE))/100</f>
        <v>0.62848804100227706</v>
      </c>
      <c r="J44" s="130">
        <f>(VLOOKUP($A44,'Occupancy Raw Data'!$B$8:$BE$45,'Occupancy Raw Data'!AP$3,FALSE))/100</f>
        <v>0.60738183371298393</v>
      </c>
      <c r="K44" s="131">
        <f>(VLOOKUP($A44,'Occupancy Raw Data'!$B$8:$BE$45,'Occupancy Raw Data'!AR$3,FALSE))/100</f>
        <v>0.54361576635209796</v>
      </c>
      <c r="M44" s="118">
        <f>(VLOOKUP($A44,'Occupancy Raw Data'!$B$8:$BE$45,'Occupancy Raw Data'!AT$3,FALSE))/100</f>
        <v>-2.85165011214354E-2</v>
      </c>
      <c r="N44" s="115">
        <f>(VLOOKUP($A44,'Occupancy Raw Data'!$B$8:$BE$45,'Occupancy Raw Data'!AU$3,FALSE))/100</f>
        <v>2.1140749148694602E-2</v>
      </c>
      <c r="O44" s="115">
        <f>(VLOOKUP($A44,'Occupancy Raw Data'!$B$8:$BE$45,'Occupancy Raw Data'!AV$3,FALSE))/100</f>
        <v>2.4181696726786897E-2</v>
      </c>
      <c r="P44" s="115">
        <f>(VLOOKUP($A44,'Occupancy Raw Data'!$B$8:$BE$45,'Occupancy Raw Data'!AW$3,FALSE))/100</f>
        <v>3.4752619710836902E-2</v>
      </c>
      <c r="Q44" s="115">
        <f>(VLOOKUP($A44,'Occupancy Raw Data'!$B$8:$BE$45,'Occupancy Raw Data'!AX$3,FALSE))/100</f>
        <v>3.6235803136830703E-2</v>
      </c>
      <c r="R44" s="116">
        <f>(VLOOKUP($A44,'Occupancy Raw Data'!$B$8:$BE$45,'Occupancy Raw Data'!AY$3,FALSE))/100</f>
        <v>1.9098291795015401E-2</v>
      </c>
      <c r="S44" s="115">
        <f>(VLOOKUP($A44,'Occupancy Raw Data'!$B$8:$BE$45,'Occupancy Raw Data'!BA$3,FALSE))/100</f>
        <v>7.3094462540716595E-2</v>
      </c>
      <c r="T44" s="115">
        <f>(VLOOKUP($A44,'Occupancy Raw Data'!$B$8:$BE$45,'Occupancy Raw Data'!BB$3,FALSE))/100</f>
        <v>0.114631990910238</v>
      </c>
      <c r="U44" s="116">
        <f>(VLOOKUP($A44,'Occupancy Raw Data'!$B$8:$BE$45,'Occupancy Raw Data'!BC$3,FALSE))/100</f>
        <v>9.419081815850211E-2</v>
      </c>
      <c r="V44" s="117">
        <f>(VLOOKUP($A44,'Occupancy Raw Data'!$B$8:$BE$45,'Occupancy Raw Data'!BE$3,FALSE))/100</f>
        <v>4.1924921061864101E-2</v>
      </c>
      <c r="X44" s="49">
        <f>VLOOKUP($A44,'ADR Raw Data'!$B$6:$BE$43,'ADR Raw Data'!AG$1,FALSE)</f>
        <v>76.365518321240103</v>
      </c>
      <c r="Y44" s="50">
        <f>VLOOKUP($A44,'ADR Raw Data'!$B$6:$BE$43,'ADR Raw Data'!AH$1,FALSE)</f>
        <v>81.677631415867694</v>
      </c>
      <c r="Z44" s="50">
        <f>VLOOKUP($A44,'ADR Raw Data'!$B$6:$BE$43,'ADR Raw Data'!AI$1,FALSE)</f>
        <v>84.187027015392601</v>
      </c>
      <c r="AA44" s="50">
        <f>VLOOKUP($A44,'ADR Raw Data'!$B$6:$BE$43,'ADR Raw Data'!AJ$1,FALSE)</f>
        <v>83.628444481476706</v>
      </c>
      <c r="AB44" s="50">
        <f>VLOOKUP($A44,'ADR Raw Data'!$B$6:$BE$43,'ADR Raw Data'!AK$1,FALSE)</f>
        <v>82.326863034968596</v>
      </c>
      <c r="AC44" s="51">
        <f>VLOOKUP($A44,'ADR Raw Data'!$B$6:$BE$43,'ADR Raw Data'!AL$1,FALSE)</f>
        <v>81.875982061991607</v>
      </c>
      <c r="AD44" s="50">
        <f>VLOOKUP($A44,'ADR Raw Data'!$B$6:$BE$43,'ADR Raw Data'!AN$1,FALSE)</f>
        <v>93.321419232637197</v>
      </c>
      <c r="AE44" s="50">
        <f>VLOOKUP($A44,'ADR Raw Data'!$B$6:$BE$43,'ADR Raw Data'!AO$1,FALSE)</f>
        <v>95.881690644467</v>
      </c>
      <c r="AF44" s="51">
        <f>VLOOKUP($A44,'ADR Raw Data'!$B$6:$BE$43,'ADR Raw Data'!AP$1,FALSE)</f>
        <v>94.646038997949006</v>
      </c>
      <c r="AG44" s="52">
        <f>VLOOKUP($A44,'ADR Raw Data'!$B$6:$BE$43,'ADR Raw Data'!AR$1,FALSE)</f>
        <v>85.952548678376999</v>
      </c>
      <c r="AI44" s="118">
        <f>(VLOOKUP($A44,'ADR Raw Data'!$B$6:$BE$43,'ADR Raw Data'!AT$1,FALSE))/100</f>
        <v>-4.6380568016932903E-2</v>
      </c>
      <c r="AJ44" s="115">
        <f>(VLOOKUP($A44,'ADR Raw Data'!$B$6:$BE$43,'ADR Raw Data'!AU$1,FALSE))/100</f>
        <v>-2.9209674515929297E-2</v>
      </c>
      <c r="AK44" s="115">
        <f>(VLOOKUP($A44,'ADR Raw Data'!$B$6:$BE$43,'ADR Raw Data'!AV$1,FALSE))/100</f>
        <v>-2.6833278231597701E-3</v>
      </c>
      <c r="AL44" s="115">
        <f>(VLOOKUP($A44,'ADR Raw Data'!$B$6:$BE$43,'ADR Raw Data'!AW$1,FALSE))/100</f>
        <v>-8.9110787811698296E-3</v>
      </c>
      <c r="AM44" s="115">
        <f>(VLOOKUP($A44,'ADR Raw Data'!$B$6:$BE$43,'ADR Raw Data'!AX$1,FALSE))/100</f>
        <v>-8.9223948334250409E-3</v>
      </c>
      <c r="AN44" s="116">
        <f>(VLOOKUP($A44,'ADR Raw Data'!$B$6:$BE$43,'ADR Raw Data'!AY$1,FALSE))/100</f>
        <v>-1.7276456313717301E-2</v>
      </c>
      <c r="AO44" s="115">
        <f>(VLOOKUP($A44,'ADR Raw Data'!$B$6:$BE$43,'ADR Raw Data'!BA$1,FALSE))/100</f>
        <v>2.3247769168987097E-2</v>
      </c>
      <c r="AP44" s="115">
        <f>(VLOOKUP($A44,'ADR Raw Data'!$B$6:$BE$43,'ADR Raw Data'!BB$1,FALSE))/100</f>
        <v>1.0251508218199401E-2</v>
      </c>
      <c r="AQ44" s="116">
        <f>(VLOOKUP($A44,'ADR Raw Data'!$B$6:$BE$43,'ADR Raw Data'!BC$1,FALSE))/100</f>
        <v>1.6778733398657899E-2</v>
      </c>
      <c r="AR44" s="117">
        <f>(VLOOKUP($A44,'ADR Raw Data'!$B$6:$BE$43,'ADR Raw Data'!BE$1,FALSE))/100</f>
        <v>-3.8518488522977902E-3</v>
      </c>
      <c r="AT44" s="49">
        <f>VLOOKUP($A44,'RevPAR Raw Data'!$B$6:$BE$43,'RevPAR Raw Data'!AG$1,FALSE)</f>
        <v>32.964158819760797</v>
      </c>
      <c r="AU44" s="50">
        <f>VLOOKUP($A44,'RevPAR Raw Data'!$B$6:$BE$43,'RevPAR Raw Data'!AH$1,FALSE)</f>
        <v>41.844669226936198</v>
      </c>
      <c r="AV44" s="50">
        <f>VLOOKUP($A44,'RevPAR Raw Data'!$B$6:$BE$43,'RevPAR Raw Data'!AI$1,FALSE)</f>
        <v>45.940898996298401</v>
      </c>
      <c r="AW44" s="50">
        <f>VLOOKUP($A44,'RevPAR Raw Data'!$B$6:$BE$43,'RevPAR Raw Data'!AJ$1,FALSE)</f>
        <v>46.439741984624099</v>
      </c>
      <c r="AX44" s="50">
        <f>VLOOKUP($A44,'RevPAR Raw Data'!$B$6:$BE$43,'RevPAR Raw Data'!AK$1,FALSE)</f>
        <v>44.914085869874697</v>
      </c>
      <c r="AY44" s="51">
        <f>VLOOKUP($A44,'RevPAR Raw Data'!$B$6:$BE$43,'RevPAR Raw Data'!AL$1,FALSE)</f>
        <v>42.4207109794988</v>
      </c>
      <c r="AZ44" s="50">
        <f>VLOOKUP($A44,'RevPAR Raw Data'!$B$6:$BE$43,'RevPAR Raw Data'!AN$1,FALSE)</f>
        <v>54.7120735193621</v>
      </c>
      <c r="BA44" s="50">
        <f>VLOOKUP($A44,'RevPAR Raw Data'!$B$6:$BE$43,'RevPAR Raw Data'!AO$1,FALSE)</f>
        <v>60.2604959211275</v>
      </c>
      <c r="BB44" s="51">
        <f>VLOOKUP($A44,'RevPAR Raw Data'!$B$6:$BE$43,'RevPAR Raw Data'!AP$1,FALSE)</f>
        <v>57.486284720244797</v>
      </c>
      <c r="BC44" s="52">
        <f>VLOOKUP($A44,'RevPAR Raw Data'!$B$6:$BE$43,'RevPAR Raw Data'!AR$1,FALSE)</f>
        <v>46.725160619712</v>
      </c>
      <c r="BE44" s="129">
        <f>(VLOOKUP($A44,'RevPAR Raw Data'!$B$6:$BE$43,'RevPAR Raw Data'!AT$1,FALSE))/100</f>
        <v>-7.3574457618500594E-2</v>
      </c>
      <c r="BF44" s="119">
        <f>(VLOOKUP($A44,'RevPAR Raw Data'!$B$6:$BE$43,'RevPAR Raw Data'!AU$1,FALSE))/100</f>
        <v>-8.6864397688909203E-3</v>
      </c>
      <c r="BG44" s="119">
        <f>(VLOOKUP($A44,'RevPAR Raw Data'!$B$6:$BE$43,'RevPAR Raw Data'!AV$1,FALSE))/100</f>
        <v>2.1433481483988902E-2</v>
      </c>
      <c r="BH44" s="119">
        <f>(VLOOKUP($A44,'RevPAR Raw Data'!$B$6:$BE$43,'RevPAR Raw Data'!AW$1,FALSE))/100</f>
        <v>2.5531857597571799E-2</v>
      </c>
      <c r="BI44" s="119">
        <f>(VLOOKUP($A44,'RevPAR Raw Data'!$B$6:$BE$43,'RevPAR Raw Data'!AX$1,FALSE))/100</f>
        <v>2.69900981607126E-2</v>
      </c>
      <c r="BJ44" s="130">
        <f>(VLOOKUP($A44,'RevPAR Raw Data'!$B$6:$BE$43,'RevPAR Raw Data'!AY$1,FALSE))/100</f>
        <v>1.4918846774348098E-3</v>
      </c>
      <c r="BK44" s="119">
        <f>(VLOOKUP($A44,'RevPAR Raw Data'!$B$6:$BE$43,'RevPAR Raw Data'!BA$1,FALSE))/100</f>
        <v>9.8041514902381499E-2</v>
      </c>
      <c r="BL44" s="119">
        <f>(VLOOKUP($A44,'RevPAR Raw Data'!$B$6:$BE$43,'RevPAR Raw Data'!BB$1,FALSE))/100</f>
        <v>0.12605864992532201</v>
      </c>
      <c r="BM44" s="130">
        <f>(VLOOKUP($A44,'RevPAR Raw Data'!$B$6:$BE$43,'RevPAR Raw Data'!BC$1,FALSE))/100</f>
        <v>0.11254995418364301</v>
      </c>
      <c r="BN44" s="131">
        <f>(VLOOKUP($A44,'RevPAR Raw Data'!$B$6:$BE$43,'RevPAR Raw Data'!BE$1,FALSE))/100</f>
        <v>3.7911583750491397E-2</v>
      </c>
    </row>
    <row r="45" spans="1:66" x14ac:dyDescent="0.45">
      <c r="A45" s="59"/>
      <c r="B45" s="134"/>
      <c r="C45" s="138"/>
      <c r="D45" s="138"/>
      <c r="E45" s="138"/>
      <c r="F45" s="138"/>
      <c r="G45" s="139"/>
      <c r="H45" s="138"/>
      <c r="I45" s="138"/>
      <c r="J45" s="139"/>
      <c r="K45" s="135"/>
      <c r="M45" s="143"/>
      <c r="N45" s="145"/>
      <c r="O45" s="145"/>
      <c r="P45" s="145"/>
      <c r="Q45" s="145"/>
      <c r="R45" s="146"/>
      <c r="S45" s="145"/>
      <c r="T45" s="145"/>
      <c r="U45" s="146"/>
      <c r="V45" s="144"/>
      <c r="X45" s="55"/>
      <c r="Y45" s="56"/>
      <c r="Z45" s="56"/>
      <c r="AA45" s="56"/>
      <c r="AB45" s="56"/>
      <c r="AC45" s="57"/>
      <c r="AD45" s="56"/>
      <c r="AE45" s="56"/>
      <c r="AF45" s="57"/>
      <c r="AG45" s="58"/>
      <c r="AI45" s="143"/>
      <c r="AJ45" s="145"/>
      <c r="AK45" s="145"/>
      <c r="AL45" s="145"/>
      <c r="AM45" s="145"/>
      <c r="AN45" s="146"/>
      <c r="AO45" s="145"/>
      <c r="AP45" s="145"/>
      <c r="AQ45" s="146"/>
      <c r="AR45" s="144"/>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45">
      <c r="A46" s="46" t="s">
        <v>76</v>
      </c>
      <c r="B46" s="134"/>
      <c r="C46" s="138"/>
      <c r="D46" s="138"/>
      <c r="E46" s="138"/>
      <c r="F46" s="138"/>
      <c r="G46" s="139"/>
      <c r="H46" s="138"/>
      <c r="I46" s="138"/>
      <c r="J46" s="139"/>
      <c r="K46" s="135"/>
      <c r="M46" s="143"/>
      <c r="N46" s="145"/>
      <c r="O46" s="145"/>
      <c r="P46" s="145"/>
      <c r="Q46" s="145"/>
      <c r="R46" s="146"/>
      <c r="S46" s="145"/>
      <c r="T46" s="145"/>
      <c r="U46" s="146"/>
      <c r="V46" s="144"/>
      <c r="X46" s="55"/>
      <c r="Y46" s="56"/>
      <c r="Z46" s="56"/>
      <c r="AA46" s="56"/>
      <c r="AB46" s="56"/>
      <c r="AC46" s="57"/>
      <c r="AD46" s="56"/>
      <c r="AE46" s="56"/>
      <c r="AF46" s="57"/>
      <c r="AG46" s="58"/>
      <c r="AI46" s="143"/>
      <c r="AJ46" s="145"/>
      <c r="AK46" s="145"/>
      <c r="AL46" s="145"/>
      <c r="AM46" s="145"/>
      <c r="AN46" s="146"/>
      <c r="AO46" s="145"/>
      <c r="AP46" s="145"/>
      <c r="AQ46" s="146"/>
      <c r="AR46" s="144"/>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45">
      <c r="A47" s="59" t="s">
        <v>77</v>
      </c>
      <c r="B47" s="129">
        <f>(VLOOKUP($A47,'Occupancy Raw Data'!$B$8:$BE$45,'Occupancy Raw Data'!AG$3,FALSE))/100</f>
        <v>0.389346517101201</v>
      </c>
      <c r="C47" s="119">
        <f>(VLOOKUP($A47,'Occupancy Raw Data'!$B$8:$BE$45,'Occupancy Raw Data'!AH$3,FALSE))/100</f>
        <v>0.49880031787755597</v>
      </c>
      <c r="D47" s="119">
        <f>(VLOOKUP($A47,'Occupancy Raw Data'!$B$8:$BE$45,'Occupancy Raw Data'!AI$3,FALSE))/100</f>
        <v>0.54435003209340704</v>
      </c>
      <c r="E47" s="119">
        <f>(VLOOKUP($A47,'Occupancy Raw Data'!$B$8:$BE$45,'Occupancy Raw Data'!AJ$3,FALSE))/100</f>
        <v>0.54292875263624407</v>
      </c>
      <c r="F47" s="119">
        <f>(VLOOKUP($A47,'Occupancy Raw Data'!$B$8:$BE$45,'Occupancy Raw Data'!AK$3,FALSE))/100</f>
        <v>0.51868294770302903</v>
      </c>
      <c r="G47" s="130">
        <f>(VLOOKUP($A47,'Occupancy Raw Data'!$B$8:$BE$45,'Occupancy Raw Data'!AL$3,FALSE))/100</f>
        <v>0.49882171348228704</v>
      </c>
      <c r="H47" s="119">
        <f>(VLOOKUP($A47,'Occupancy Raw Data'!$B$8:$BE$45,'Occupancy Raw Data'!AN$3,FALSE))/100</f>
        <v>0.53958186875324698</v>
      </c>
      <c r="I47" s="119">
        <f>(VLOOKUP($A47,'Occupancy Raw Data'!$B$8:$BE$45,'Occupancy Raw Data'!AO$3,FALSE))/100</f>
        <v>0.56087813674847897</v>
      </c>
      <c r="J47" s="130">
        <f>(VLOOKUP($A47,'Occupancy Raw Data'!$B$8:$BE$45,'Occupancy Raw Data'!AP$3,FALSE))/100</f>
        <v>0.55023000275086298</v>
      </c>
      <c r="K47" s="131">
        <f>(VLOOKUP($A47,'Occupancy Raw Data'!$B$8:$BE$45,'Occupancy Raw Data'!AR$3,FALSE))/100</f>
        <v>0.513509796130452</v>
      </c>
      <c r="M47" s="118">
        <f>(VLOOKUP($A47,'Occupancy Raw Data'!$B$8:$BE$45,'Occupancy Raw Data'!AT$3,FALSE))/100</f>
        <v>-2.7844939808513099E-2</v>
      </c>
      <c r="N47" s="115">
        <f>(VLOOKUP($A47,'Occupancy Raw Data'!$B$8:$BE$45,'Occupancy Raw Data'!AU$3,FALSE))/100</f>
        <v>9.241840535613069E-3</v>
      </c>
      <c r="O47" s="115">
        <f>(VLOOKUP($A47,'Occupancy Raw Data'!$B$8:$BE$45,'Occupancy Raw Data'!AV$3,FALSE))/100</f>
        <v>-1.1711688614015401E-2</v>
      </c>
      <c r="P47" s="115">
        <f>(VLOOKUP($A47,'Occupancy Raw Data'!$B$8:$BE$45,'Occupancy Raw Data'!AW$3,FALSE))/100</f>
        <v>-1.65586178526544E-2</v>
      </c>
      <c r="Q47" s="115">
        <f>(VLOOKUP($A47,'Occupancy Raw Data'!$B$8:$BE$45,'Occupancy Raw Data'!AX$3,FALSE))/100</f>
        <v>2.1422181563942801E-2</v>
      </c>
      <c r="R47" s="116">
        <f>(VLOOKUP($A47,'Occupancy Raw Data'!$B$8:$BE$45,'Occupancy Raw Data'!AY$3,FALSE))/100</f>
        <v>-4.5095582560973103E-3</v>
      </c>
      <c r="S47" s="115">
        <f>(VLOOKUP($A47,'Occupancy Raw Data'!$B$8:$BE$45,'Occupancy Raw Data'!BA$3,FALSE))/100</f>
        <v>7.0873064023116494E-2</v>
      </c>
      <c r="T47" s="115">
        <f>(VLOOKUP($A47,'Occupancy Raw Data'!$B$8:$BE$45,'Occupancy Raw Data'!BB$3,FALSE))/100</f>
        <v>0.1071636730544</v>
      </c>
      <c r="U47" s="116">
        <f>(VLOOKUP($A47,'Occupancy Raw Data'!$B$8:$BE$45,'Occupancy Raw Data'!BC$3,FALSE))/100</f>
        <v>8.9067196548366298E-2</v>
      </c>
      <c r="V47" s="117">
        <f>(VLOOKUP($A47,'Occupancy Raw Data'!$B$8:$BE$45,'Occupancy Raw Data'!BE$3,FALSE))/100</f>
        <v>2.2384417884613698E-2</v>
      </c>
      <c r="X47" s="49">
        <f>VLOOKUP($A47,'ADR Raw Data'!$B$6:$BE$43,'ADR Raw Data'!AG$1,FALSE)</f>
        <v>96.406527780503595</v>
      </c>
      <c r="Y47" s="50">
        <f>VLOOKUP($A47,'ADR Raw Data'!$B$6:$BE$43,'ADR Raw Data'!AH$1,FALSE)</f>
        <v>105.824621995496</v>
      </c>
      <c r="Z47" s="50">
        <f>VLOOKUP($A47,'ADR Raw Data'!$B$6:$BE$43,'ADR Raw Data'!AI$1,FALSE)</f>
        <v>109.82223490272</v>
      </c>
      <c r="AA47" s="50">
        <f>VLOOKUP($A47,'ADR Raw Data'!$B$6:$BE$43,'ADR Raw Data'!AJ$1,FALSE)</f>
        <v>108.963067330968</v>
      </c>
      <c r="AB47" s="50">
        <f>VLOOKUP($A47,'ADR Raw Data'!$B$6:$BE$43,'ADR Raw Data'!AK$1,FALSE)</f>
        <v>104.82142945535399</v>
      </c>
      <c r="AC47" s="51">
        <f>VLOOKUP($A47,'ADR Raw Data'!$B$6:$BE$43,'ADR Raw Data'!AL$1,FALSE)</f>
        <v>105.70145649956</v>
      </c>
      <c r="AD47" s="50">
        <f>VLOOKUP($A47,'ADR Raw Data'!$B$6:$BE$43,'ADR Raw Data'!AN$1,FALSE)</f>
        <v>112.531161950887</v>
      </c>
      <c r="AE47" s="50">
        <f>VLOOKUP($A47,'ADR Raw Data'!$B$6:$BE$43,'ADR Raw Data'!AO$1,FALSE)</f>
        <v>115.541625318456</v>
      </c>
      <c r="AF47" s="51">
        <f>VLOOKUP($A47,'ADR Raw Data'!$B$6:$BE$43,'ADR Raw Data'!AP$1,FALSE)</f>
        <v>114.065523105232</v>
      </c>
      <c r="AG47" s="52">
        <f>VLOOKUP($A47,'ADR Raw Data'!$B$6:$BE$43,'ADR Raw Data'!AR$1,FALSE)</f>
        <v>108.26207555472401</v>
      </c>
      <c r="AI47" s="118">
        <f>(VLOOKUP($A47,'ADR Raw Data'!$B$6:$BE$43,'ADR Raw Data'!AT$1,FALSE))/100</f>
        <v>-2.32575918436938E-2</v>
      </c>
      <c r="AJ47" s="115">
        <f>(VLOOKUP($A47,'ADR Raw Data'!$B$6:$BE$43,'ADR Raw Data'!AU$1,FALSE))/100</f>
        <v>1.27170116045341E-2</v>
      </c>
      <c r="AK47" s="115">
        <f>(VLOOKUP($A47,'ADR Raw Data'!$B$6:$BE$43,'ADR Raw Data'!AV$1,FALSE))/100</f>
        <v>1.7742228219944301E-2</v>
      </c>
      <c r="AL47" s="115">
        <f>(VLOOKUP($A47,'ADR Raw Data'!$B$6:$BE$43,'ADR Raw Data'!AW$1,FALSE))/100</f>
        <v>2.0831866650959999E-2</v>
      </c>
      <c r="AM47" s="115">
        <f>(VLOOKUP($A47,'ADR Raw Data'!$B$6:$BE$43,'ADR Raw Data'!AX$1,FALSE))/100</f>
        <v>1.3173690896481899E-2</v>
      </c>
      <c r="AN47" s="116">
        <f>(VLOOKUP($A47,'ADR Raw Data'!$B$6:$BE$43,'ADR Raw Data'!AY$1,FALSE))/100</f>
        <v>1.0492569549686599E-2</v>
      </c>
      <c r="AO47" s="115">
        <f>(VLOOKUP($A47,'ADR Raw Data'!$B$6:$BE$43,'ADR Raw Data'!BA$1,FALSE))/100</f>
        <v>1.08268147372476E-2</v>
      </c>
      <c r="AP47" s="115">
        <f>(VLOOKUP($A47,'ADR Raw Data'!$B$6:$BE$43,'ADR Raw Data'!BB$1,FALSE))/100</f>
        <v>1.6195751729030303E-2</v>
      </c>
      <c r="AQ47" s="116">
        <f>(VLOOKUP($A47,'ADR Raw Data'!$B$6:$BE$43,'ADR Raw Data'!BC$1,FALSE))/100</f>
        <v>1.3769722623421601E-2</v>
      </c>
      <c r="AR47" s="117">
        <f>(VLOOKUP($A47,'ADR Raw Data'!$B$6:$BE$43,'ADR Raw Data'!BE$1,FALSE))/100</f>
        <v>1.2951063858543601E-2</v>
      </c>
      <c r="AT47" s="49">
        <f>VLOOKUP($A47,'RevPAR Raw Data'!$B$6:$BE$43,'RevPAR Raw Data'!AG$1,FALSE)</f>
        <v>37.535545817159203</v>
      </c>
      <c r="AU47" s="50">
        <f>VLOOKUP($A47,'RevPAR Raw Data'!$B$6:$BE$43,'RevPAR Raw Data'!AH$1,FALSE)</f>
        <v>52.7853550906256</v>
      </c>
      <c r="AV47" s="50">
        <f>VLOOKUP($A47,'RevPAR Raw Data'!$B$6:$BE$43,'RevPAR Raw Data'!AI$1,FALSE)</f>
        <v>59.781737093865502</v>
      </c>
      <c r="AW47" s="50">
        <f>VLOOKUP($A47,'RevPAR Raw Data'!$B$6:$BE$43,'RevPAR Raw Data'!AJ$1,FALSE)</f>
        <v>59.159182229422001</v>
      </c>
      <c r="AX47" s="50">
        <f>VLOOKUP($A47,'RevPAR Raw Data'!$B$6:$BE$43,'RevPAR Raw Data'!AK$1,FALSE)</f>
        <v>54.3690880123483</v>
      </c>
      <c r="AY47" s="51">
        <f>VLOOKUP($A47,'RevPAR Raw Data'!$B$6:$BE$43,'RevPAR Raw Data'!AL$1,FALSE)</f>
        <v>52.726181648684097</v>
      </c>
      <c r="AZ47" s="50">
        <f>VLOOKUP($A47,'RevPAR Raw Data'!$B$6:$BE$43,'RevPAR Raw Data'!AN$1,FALSE)</f>
        <v>60.719774658434403</v>
      </c>
      <c r="BA47" s="50">
        <f>VLOOKUP($A47,'RevPAR Raw Data'!$B$6:$BE$43,'RevPAR Raw Data'!AO$1,FALSE)</f>
        <v>64.804771525506595</v>
      </c>
      <c r="BB47" s="51">
        <f>VLOOKUP($A47,'RevPAR Raw Data'!$B$6:$BE$43,'RevPAR Raw Data'!AP$1,FALSE)</f>
        <v>62.762273091970499</v>
      </c>
      <c r="BC47" s="52">
        <f>VLOOKUP($A47,'RevPAR Raw Data'!$B$6:$BE$43,'RevPAR Raw Data'!AR$1,FALSE)</f>
        <v>55.593636346765898</v>
      </c>
      <c r="BE47" s="129">
        <f>(VLOOKUP($A47,'RevPAR Raw Data'!$B$6:$BE$43,'RevPAR Raw Data'!AT$1,FALSE))/100</f>
        <v>-5.0454925407228304E-2</v>
      </c>
      <c r="BF47" s="119">
        <f>(VLOOKUP($A47,'RevPAR Raw Data'!$B$6:$BE$43,'RevPAR Raw Data'!AU$1,FALSE))/100</f>
        <v>2.2076380733485799E-2</v>
      </c>
      <c r="BG47" s="119">
        <f>(VLOOKUP($A47,'RevPAR Raw Data'!$B$6:$BE$43,'RevPAR Raw Data'!AV$1,FALSE))/100</f>
        <v>5.8227481536980994E-3</v>
      </c>
      <c r="BH47" s="119">
        <f>(VLOOKUP($A47,'RevPAR Raw Data'!$B$6:$BE$43,'RevPAR Raw Data'!AW$1,FALSE))/100</f>
        <v>3.9283018792748495E-3</v>
      </c>
      <c r="BI47" s="119">
        <f>(VLOOKUP($A47,'RevPAR Raw Data'!$B$6:$BE$43,'RevPAR Raw Data'!AX$1,FALSE))/100</f>
        <v>3.4878081658676396E-2</v>
      </c>
      <c r="BJ47" s="130">
        <f>(VLOOKUP($A47,'RevPAR Raw Data'!$B$6:$BE$43,'RevPAR Raw Data'!AY$1,FALSE))/100</f>
        <v>5.9356944399488994E-3</v>
      </c>
      <c r="BK47" s="119">
        <f>(VLOOKUP($A47,'RevPAR Raw Data'!$B$6:$BE$43,'RevPAR Raw Data'!BA$1,FALSE))/100</f>
        <v>8.2467208294403488E-2</v>
      </c>
      <c r="BL47" s="119">
        <f>(VLOOKUP($A47,'RevPAR Raw Data'!$B$6:$BE$43,'RevPAR Raw Data'!BB$1,FALSE))/100</f>
        <v>0.12509502102659101</v>
      </c>
      <c r="BM47" s="130">
        <f>(VLOOKUP($A47,'RevPAR Raw Data'!$B$6:$BE$43,'RevPAR Raw Data'!BC$1,FALSE))/100</f>
        <v>0.10406334976310401</v>
      </c>
      <c r="BN47" s="131">
        <f>(VLOOKUP($A47,'RevPAR Raw Data'!$B$6:$BE$43,'RevPAR Raw Data'!BE$1,FALSE))/100</f>
        <v>3.5625383768617402E-2</v>
      </c>
    </row>
    <row r="48" spans="1:66" x14ac:dyDescent="0.45">
      <c r="A48" s="59" t="s">
        <v>78</v>
      </c>
      <c r="B48" s="129">
        <f>(VLOOKUP($A48,'Occupancy Raw Data'!$B$8:$BE$45,'Occupancy Raw Data'!AG$3,FALSE))/100</f>
        <v>0.34401876465989001</v>
      </c>
      <c r="C48" s="119">
        <f>(VLOOKUP($A48,'Occupancy Raw Data'!$B$8:$BE$45,'Occupancy Raw Data'!AH$3,FALSE))/100</f>
        <v>0.45426114151680996</v>
      </c>
      <c r="D48" s="119">
        <f>(VLOOKUP($A48,'Occupancy Raw Data'!$B$8:$BE$45,'Occupancy Raw Data'!AI$3,FALSE))/100</f>
        <v>0.487294761532447</v>
      </c>
      <c r="E48" s="119">
        <f>(VLOOKUP($A48,'Occupancy Raw Data'!$B$8:$BE$45,'Occupancy Raw Data'!AJ$3,FALSE))/100</f>
        <v>0.48534010946051603</v>
      </c>
      <c r="F48" s="119">
        <f>(VLOOKUP($A48,'Occupancy Raw Data'!$B$8:$BE$45,'Occupancy Raw Data'!AK$3,FALSE))/100</f>
        <v>0.46032056293979601</v>
      </c>
      <c r="G48" s="130">
        <f>(VLOOKUP($A48,'Occupancy Raw Data'!$B$8:$BE$45,'Occupancy Raw Data'!AL$3,FALSE))/100</f>
        <v>0.44624706802189201</v>
      </c>
      <c r="H48" s="119">
        <f>(VLOOKUP($A48,'Occupancy Raw Data'!$B$8:$BE$45,'Occupancy Raw Data'!AN$3,FALSE))/100</f>
        <v>0.42767787333854501</v>
      </c>
      <c r="I48" s="119">
        <f>(VLOOKUP($A48,'Occupancy Raw Data'!$B$8:$BE$45,'Occupancy Raw Data'!AO$3,FALSE))/100</f>
        <v>0.44214229867083604</v>
      </c>
      <c r="J48" s="130">
        <f>(VLOOKUP($A48,'Occupancy Raw Data'!$B$8:$BE$45,'Occupancy Raw Data'!AP$3,FALSE))/100</f>
        <v>0.434910086004691</v>
      </c>
      <c r="K48" s="131">
        <f>(VLOOKUP($A48,'Occupancy Raw Data'!$B$8:$BE$45,'Occupancy Raw Data'!AR$3,FALSE))/100</f>
        <v>0.44300793030269098</v>
      </c>
      <c r="M48" s="118">
        <f>(VLOOKUP($A48,'Occupancy Raw Data'!$B$8:$BE$45,'Occupancy Raw Data'!AT$3,FALSE))/100</f>
        <v>-6.43274853801169E-2</v>
      </c>
      <c r="N48" s="115">
        <f>(VLOOKUP($A48,'Occupancy Raw Data'!$B$8:$BE$45,'Occupancy Raw Data'!AU$3,FALSE))/100</f>
        <v>-2.02360876897133E-2</v>
      </c>
      <c r="O48" s="115">
        <f>(VLOOKUP($A48,'Occupancy Raw Data'!$B$8:$BE$45,'Occupancy Raw Data'!AV$3,FALSE))/100</f>
        <v>-4.7904191616766397E-3</v>
      </c>
      <c r="P48" s="115">
        <f>(VLOOKUP($A48,'Occupancy Raw Data'!$B$8:$BE$45,'Occupancy Raw Data'!AW$3,FALSE))/100</f>
        <v>-9.5731950538492198E-3</v>
      </c>
      <c r="Q48" s="115">
        <f>(VLOOKUP($A48,'Occupancy Raw Data'!$B$8:$BE$45,'Occupancy Raw Data'!AX$3,FALSE))/100</f>
        <v>-1.6956337431114801E-3</v>
      </c>
      <c r="R48" s="116">
        <f>(VLOOKUP($A48,'Occupancy Raw Data'!$B$8:$BE$45,'Occupancy Raw Data'!AY$3,FALSE))/100</f>
        <v>-1.7980041293874701E-2</v>
      </c>
      <c r="S48" s="115">
        <f>(VLOOKUP($A48,'Occupancy Raw Data'!$B$8:$BE$45,'Occupancy Raw Data'!BA$3,FALSE))/100</f>
        <v>2.4344569288389503E-2</v>
      </c>
      <c r="T48" s="115">
        <f>(VLOOKUP($A48,'Occupancy Raw Data'!$B$8:$BE$45,'Occupancy Raw Data'!BB$3,FALSE))/100</f>
        <v>0.113737075332348</v>
      </c>
      <c r="U48" s="116">
        <f>(VLOOKUP($A48,'Occupancy Raw Data'!$B$8:$BE$45,'Occupancy Raw Data'!BC$3,FALSE))/100</f>
        <v>6.7914566834653203E-2</v>
      </c>
      <c r="V48" s="117">
        <f>(VLOOKUP($A48,'Occupancy Raw Data'!$B$8:$BE$45,'Occupancy Raw Data'!BE$3,FALSE))/100</f>
        <v>4.6862136660122799E-3</v>
      </c>
      <c r="X48" s="49">
        <f>VLOOKUP($A48,'ADR Raw Data'!$B$6:$BE$43,'ADR Raw Data'!AG$1,FALSE)</f>
        <v>98.406926136363595</v>
      </c>
      <c r="Y48" s="50">
        <f>VLOOKUP($A48,'ADR Raw Data'!$B$6:$BE$43,'ADR Raw Data'!AH$1,FALSE)</f>
        <v>101.89914371772799</v>
      </c>
      <c r="Z48" s="50">
        <f>VLOOKUP($A48,'ADR Raw Data'!$B$6:$BE$43,'ADR Raw Data'!AI$1,FALSE)</f>
        <v>105.336241476133</v>
      </c>
      <c r="AA48" s="50">
        <f>VLOOKUP($A48,'ADR Raw Data'!$B$6:$BE$43,'ADR Raw Data'!AJ$1,FALSE)</f>
        <v>105.074466371325</v>
      </c>
      <c r="AB48" s="50">
        <f>VLOOKUP($A48,'ADR Raw Data'!$B$6:$BE$43,'ADR Raw Data'!AK$1,FALSE)</f>
        <v>106.413184713375</v>
      </c>
      <c r="AC48" s="51">
        <f>VLOOKUP($A48,'ADR Raw Data'!$B$6:$BE$43,'ADR Raw Data'!AL$1,FALSE)</f>
        <v>103.73333333333299</v>
      </c>
      <c r="AD48" s="50">
        <f>VLOOKUP($A48,'ADR Raw Data'!$B$6:$BE$43,'ADR Raw Data'!AN$1,FALSE)</f>
        <v>114.58898080438701</v>
      </c>
      <c r="AE48" s="50">
        <f>VLOOKUP($A48,'ADR Raw Data'!$B$6:$BE$43,'ADR Raw Data'!AO$1,FALSE)</f>
        <v>120.76099469496</v>
      </c>
      <c r="AF48" s="51">
        <f>VLOOKUP($A48,'ADR Raw Data'!$B$6:$BE$43,'ADR Raw Data'!AP$1,FALSE)</f>
        <v>117.726305617977</v>
      </c>
      <c r="AG48" s="52">
        <f>VLOOKUP($A48,'ADR Raw Data'!$B$6:$BE$43,'ADR Raw Data'!AR$1,FALSE)</f>
        <v>107.658245193822</v>
      </c>
      <c r="AI48" s="118">
        <f>(VLOOKUP($A48,'ADR Raw Data'!$B$6:$BE$43,'ADR Raw Data'!AT$1,FALSE))/100</f>
        <v>7.7704289372856394E-2</v>
      </c>
      <c r="AJ48" s="115">
        <f>(VLOOKUP($A48,'ADR Raw Data'!$B$6:$BE$43,'ADR Raw Data'!AU$1,FALSE))/100</f>
        <v>7.4420290782317794E-2</v>
      </c>
      <c r="AK48" s="115">
        <f>(VLOOKUP($A48,'ADR Raw Data'!$B$6:$BE$43,'ADR Raw Data'!AV$1,FALSE))/100</f>
        <v>0.12630974241151699</v>
      </c>
      <c r="AL48" s="115">
        <f>(VLOOKUP($A48,'ADR Raw Data'!$B$6:$BE$43,'ADR Raw Data'!AW$1,FALSE))/100</f>
        <v>0.125694980121033</v>
      </c>
      <c r="AM48" s="115">
        <f>(VLOOKUP($A48,'ADR Raw Data'!$B$6:$BE$43,'ADR Raw Data'!AX$1,FALSE))/100</f>
        <v>8.8055272170843302E-2</v>
      </c>
      <c r="AN48" s="116">
        <f>(VLOOKUP($A48,'ADR Raw Data'!$B$6:$BE$43,'ADR Raw Data'!AY$1,FALSE))/100</f>
        <v>0.100462916540641</v>
      </c>
      <c r="AO48" s="115">
        <f>(VLOOKUP($A48,'ADR Raw Data'!$B$6:$BE$43,'ADR Raw Data'!BA$1,FALSE))/100</f>
        <v>9.3508400715768603E-2</v>
      </c>
      <c r="AP48" s="115">
        <f>(VLOOKUP($A48,'ADR Raw Data'!$B$6:$BE$43,'ADR Raw Data'!BB$1,FALSE))/100</f>
        <v>0.13127933834655001</v>
      </c>
      <c r="AQ48" s="116">
        <f>(VLOOKUP($A48,'ADR Raw Data'!$B$6:$BE$43,'ADR Raw Data'!BC$1,FALSE))/100</f>
        <v>0.11331331855781199</v>
      </c>
      <c r="AR48" s="117">
        <f>(VLOOKUP($A48,'ADR Raw Data'!$B$6:$BE$43,'ADR Raw Data'!BE$1,FALSE))/100</f>
        <v>0.106536984825672</v>
      </c>
      <c r="AT48" s="49">
        <f>VLOOKUP($A48,'RevPAR Raw Data'!$B$6:$BE$43,'RevPAR Raw Data'!AG$1,FALSE)</f>
        <v>33.853829163408903</v>
      </c>
      <c r="AU48" s="50">
        <f>VLOOKUP($A48,'RevPAR Raw Data'!$B$6:$BE$43,'RevPAR Raw Data'!AH$1,FALSE)</f>
        <v>46.288821344800603</v>
      </c>
      <c r="AV48" s="50">
        <f>VLOOKUP($A48,'RevPAR Raw Data'!$B$6:$BE$43,'RevPAR Raw Data'!AI$1,FALSE)</f>
        <v>51.329798670836503</v>
      </c>
      <c r="AW48" s="50">
        <f>VLOOKUP($A48,'RevPAR Raw Data'!$B$6:$BE$43,'RevPAR Raw Data'!AJ$1,FALSE)</f>
        <v>50.996853010164102</v>
      </c>
      <c r="AX48" s="50">
        <f>VLOOKUP($A48,'RevPAR Raw Data'!$B$6:$BE$43,'RevPAR Raw Data'!AK$1,FALSE)</f>
        <v>48.984177091477697</v>
      </c>
      <c r="AY48" s="51">
        <f>VLOOKUP($A48,'RevPAR Raw Data'!$B$6:$BE$43,'RevPAR Raw Data'!AL$1,FALSE)</f>
        <v>46.290695856137603</v>
      </c>
      <c r="AZ48" s="50">
        <f>VLOOKUP($A48,'RevPAR Raw Data'!$B$6:$BE$43,'RevPAR Raw Data'!AN$1,FALSE)</f>
        <v>49.007171618451899</v>
      </c>
      <c r="BA48" s="50">
        <f>VLOOKUP($A48,'RevPAR Raw Data'!$B$6:$BE$43,'RevPAR Raw Data'!AO$1,FALSE)</f>
        <v>53.3935437842064</v>
      </c>
      <c r="BB48" s="51">
        <f>VLOOKUP($A48,'RevPAR Raw Data'!$B$6:$BE$43,'RevPAR Raw Data'!AP$1,FALSE)</f>
        <v>51.200357701329096</v>
      </c>
      <c r="BC48" s="52">
        <f>VLOOKUP($A48,'RevPAR Raw Data'!$B$6:$BE$43,'RevPAR Raw Data'!AR$1,FALSE)</f>
        <v>47.693456383335104</v>
      </c>
      <c r="BE48" s="129">
        <f>(VLOOKUP($A48,'RevPAR Raw Data'!$B$6:$BE$43,'RevPAR Raw Data'!AT$1,FALSE))/100</f>
        <v>8.3782824541346595E-3</v>
      </c>
      <c r="BF48" s="119">
        <f>(VLOOKUP($A48,'RevPAR Raw Data'!$B$6:$BE$43,'RevPAR Raw Data'!AU$1,FALSE))/100</f>
        <v>5.2678227562439596E-2</v>
      </c>
      <c r="BG48" s="119">
        <f>(VLOOKUP($A48,'RevPAR Raw Data'!$B$6:$BE$43,'RevPAR Raw Data'!AV$1,FALSE))/100</f>
        <v>0.12091424663948599</v>
      </c>
      <c r="BH48" s="119">
        <f>(VLOOKUP($A48,'RevPAR Raw Data'!$B$6:$BE$43,'RevPAR Raw Data'!AW$1,FALSE))/100</f>
        <v>0.114918482505195</v>
      </c>
      <c r="BI48" s="119">
        <f>(VLOOKUP($A48,'RevPAR Raw Data'!$B$6:$BE$43,'RevPAR Raw Data'!AX$1,FALSE))/100</f>
        <v>8.6210328936980093E-2</v>
      </c>
      <c r="BJ48" s="130">
        <f>(VLOOKUP($A48,'RevPAR Raw Data'!$B$6:$BE$43,'RevPAR Raw Data'!AY$1,FALSE))/100</f>
        <v>8.0676547858863301E-2</v>
      </c>
      <c r="BK48" s="119">
        <f>(VLOOKUP($A48,'RevPAR Raw Data'!$B$6:$BE$43,'RevPAR Raw Data'!BA$1,FALSE))/100</f>
        <v>0.12012939174442901</v>
      </c>
      <c r="BL48" s="119">
        <f>(VLOOKUP($A48,'RevPAR Raw Data'!$B$6:$BE$43,'RevPAR Raw Data'!BB$1,FALSE))/100</f>
        <v>0.25994774167400098</v>
      </c>
      <c r="BM48" s="130">
        <f>(VLOOKUP($A48,'RevPAR Raw Data'!$B$6:$BE$43,'RevPAR Raw Data'!BC$1,FALSE))/100</f>
        <v>0.188923510338916</v>
      </c>
      <c r="BN48" s="131">
        <f>(VLOOKUP($A48,'RevPAR Raw Data'!$B$6:$BE$43,'RevPAR Raw Data'!BE$1,FALSE))/100</f>
        <v>0.11172245356591</v>
      </c>
    </row>
    <row r="49" spans="1:66" x14ac:dyDescent="0.45">
      <c r="A49" s="59" t="s">
        <v>79</v>
      </c>
      <c r="B49" s="129">
        <f>(VLOOKUP($A49,'Occupancy Raw Data'!$B$8:$BE$45,'Occupancy Raw Data'!AG$3,FALSE))/100</f>
        <v>0.29735272184936601</v>
      </c>
      <c r="C49" s="119">
        <f>(VLOOKUP($A49,'Occupancy Raw Data'!$B$8:$BE$45,'Occupancy Raw Data'!AH$3,FALSE))/100</f>
        <v>0.36651752423564504</v>
      </c>
      <c r="D49" s="119">
        <f>(VLOOKUP($A49,'Occupancy Raw Data'!$B$8:$BE$45,'Occupancy Raw Data'!AI$3,FALSE))/100</f>
        <v>0.38068605518269899</v>
      </c>
      <c r="E49" s="119">
        <f>(VLOOKUP($A49,'Occupancy Raw Data'!$B$8:$BE$45,'Occupancy Raw Data'!AJ$3,FALSE))/100</f>
        <v>0.38627889634600998</v>
      </c>
      <c r="F49" s="119">
        <f>(VLOOKUP($A49,'Occupancy Raw Data'!$B$8:$BE$45,'Occupancy Raw Data'!AK$3,FALSE))/100</f>
        <v>0.39205816554809803</v>
      </c>
      <c r="G49" s="130">
        <f>(VLOOKUP($A49,'Occupancy Raw Data'!$B$8:$BE$45,'Occupancy Raw Data'!AL$3,FALSE))/100</f>
        <v>0.36457867263236304</v>
      </c>
      <c r="H49" s="119">
        <f>(VLOOKUP($A49,'Occupancy Raw Data'!$B$8:$BE$45,'Occupancy Raw Data'!AN$3,FALSE))/100</f>
        <v>0.42320441988950203</v>
      </c>
      <c r="I49" s="119">
        <f>(VLOOKUP($A49,'Occupancy Raw Data'!$B$8:$BE$45,'Occupancy Raw Data'!AO$3,FALSE))/100</f>
        <v>0.40534069981583698</v>
      </c>
      <c r="J49" s="130">
        <f>(VLOOKUP($A49,'Occupancy Raw Data'!$B$8:$BE$45,'Occupancy Raw Data'!AP$3,FALSE))/100</f>
        <v>0.41427255985267003</v>
      </c>
      <c r="K49" s="131">
        <f>(VLOOKUP($A49,'Occupancy Raw Data'!$B$8:$BE$45,'Occupancy Raw Data'!AR$3,FALSE))/100</f>
        <v>0.37890127388535</v>
      </c>
      <c r="M49" s="118">
        <f>(VLOOKUP($A49,'Occupancy Raw Data'!$B$8:$BE$45,'Occupancy Raw Data'!AT$3,FALSE))/100</f>
        <v>9.4885633476237491E-2</v>
      </c>
      <c r="N49" s="115">
        <f>(VLOOKUP($A49,'Occupancy Raw Data'!$B$8:$BE$45,'Occupancy Raw Data'!AU$3,FALSE))/100</f>
        <v>2.01303090127134E-3</v>
      </c>
      <c r="O49" s="115">
        <f>(VLOOKUP($A49,'Occupancy Raw Data'!$B$8:$BE$45,'Occupancy Raw Data'!AV$3,FALSE))/100</f>
        <v>-7.1885126648740305E-2</v>
      </c>
      <c r="P49" s="115">
        <f>(VLOOKUP($A49,'Occupancy Raw Data'!$B$8:$BE$45,'Occupancy Raw Data'!AW$3,FALSE))/100</f>
        <v>-8.3628588353287001E-2</v>
      </c>
      <c r="Q49" s="115">
        <f>(VLOOKUP($A49,'Occupancy Raw Data'!$B$8:$BE$45,'Occupancy Raw Data'!AX$3,FALSE))/100</f>
        <v>-1.8654058063771101E-2</v>
      </c>
      <c r="R49" s="116">
        <f>(VLOOKUP($A49,'Occupancy Raw Data'!$B$8:$BE$45,'Occupancy Raw Data'!AY$3,FALSE))/100</f>
        <v>-2.4448576130571296E-2</v>
      </c>
      <c r="S49" s="115">
        <f>(VLOOKUP($A49,'Occupancy Raw Data'!$B$8:$BE$45,'Occupancy Raw Data'!BA$3,FALSE))/100</f>
        <v>8.3479056200328708E-2</v>
      </c>
      <c r="T49" s="115">
        <f>(VLOOKUP($A49,'Occupancy Raw Data'!$B$8:$BE$45,'Occupancy Raw Data'!BB$3,FALSE))/100</f>
        <v>0.14141706906802301</v>
      </c>
      <c r="U49" s="116">
        <f>(VLOOKUP($A49,'Occupancy Raw Data'!$B$8:$BE$45,'Occupancy Raw Data'!BC$3,FALSE))/100</f>
        <v>0.111069879295514</v>
      </c>
      <c r="V49" s="117">
        <f>(VLOOKUP($A49,'Occupancy Raw Data'!$B$8:$BE$45,'Occupancy Raw Data'!BE$3,FALSE))/100</f>
        <v>1.45405190322763E-2</v>
      </c>
      <c r="X49" s="49">
        <f>VLOOKUP($A49,'ADR Raw Data'!$B$6:$BE$43,'ADR Raw Data'!AG$1,FALSE)</f>
        <v>90.163216300940405</v>
      </c>
      <c r="Y49" s="50">
        <f>VLOOKUP($A49,'ADR Raw Data'!$B$6:$BE$43,'ADR Raw Data'!AH$1,FALSE)</f>
        <v>93.917985757883997</v>
      </c>
      <c r="Z49" s="50">
        <f>VLOOKUP($A49,'ADR Raw Data'!$B$6:$BE$43,'ADR Raw Data'!AI$1,FALSE)</f>
        <v>95.199191968658099</v>
      </c>
      <c r="AA49" s="50">
        <f>VLOOKUP($A49,'ADR Raw Data'!$B$6:$BE$43,'ADR Raw Data'!AJ$1,FALSE)</f>
        <v>95.581283783783704</v>
      </c>
      <c r="AB49" s="50">
        <f>VLOOKUP($A49,'ADR Raw Data'!$B$6:$BE$43,'ADR Raw Data'!AK$1,FALSE)</f>
        <v>94.104726581074601</v>
      </c>
      <c r="AC49" s="51">
        <f>VLOOKUP($A49,'ADR Raw Data'!$B$6:$BE$43,'ADR Raw Data'!AL$1,FALSE)</f>
        <v>93.9656882798118</v>
      </c>
      <c r="AD49" s="50">
        <f>VLOOKUP($A49,'ADR Raw Data'!$B$6:$BE$43,'ADR Raw Data'!AN$1,FALSE)</f>
        <v>101.658746736292</v>
      </c>
      <c r="AE49" s="50">
        <f>VLOOKUP($A49,'ADR Raw Data'!$B$6:$BE$43,'ADR Raw Data'!AO$1,FALSE)</f>
        <v>102.048782371649</v>
      </c>
      <c r="AF49" s="51">
        <f>VLOOKUP($A49,'ADR Raw Data'!$B$6:$BE$43,'ADR Raw Data'!AP$1,FALSE)</f>
        <v>101.8495599022</v>
      </c>
      <c r="AG49" s="52">
        <f>VLOOKUP($A49,'ADR Raw Data'!$B$6:$BE$43,'ADR Raw Data'!AR$1,FALSE)</f>
        <v>96.450071443580498</v>
      </c>
      <c r="AI49" s="118">
        <f>(VLOOKUP($A49,'ADR Raw Data'!$B$6:$BE$43,'ADR Raw Data'!AT$1,FALSE))/100</f>
        <v>2.5948088650431397E-2</v>
      </c>
      <c r="AJ49" s="115">
        <f>(VLOOKUP($A49,'ADR Raw Data'!$B$6:$BE$43,'ADR Raw Data'!AU$1,FALSE))/100</f>
        <v>3.8016639641873201E-3</v>
      </c>
      <c r="AK49" s="115">
        <f>(VLOOKUP($A49,'ADR Raw Data'!$B$6:$BE$43,'ADR Raw Data'!AV$1,FALSE))/100</f>
        <v>5.3099258448402699E-3</v>
      </c>
      <c r="AL49" s="115">
        <f>(VLOOKUP($A49,'ADR Raw Data'!$B$6:$BE$43,'ADR Raw Data'!AW$1,FALSE))/100</f>
        <v>3.6253381363357602E-2</v>
      </c>
      <c r="AM49" s="115">
        <f>(VLOOKUP($A49,'ADR Raw Data'!$B$6:$BE$43,'ADR Raw Data'!AX$1,FALSE))/100</f>
        <v>3.0196979262090702E-2</v>
      </c>
      <c r="AN49" s="116">
        <f>(VLOOKUP($A49,'ADR Raw Data'!$B$6:$BE$43,'ADR Raw Data'!AY$1,FALSE))/100</f>
        <v>1.9005895991114699E-2</v>
      </c>
      <c r="AO49" s="115">
        <f>(VLOOKUP($A49,'ADR Raw Data'!$B$6:$BE$43,'ADR Raw Data'!BA$1,FALSE))/100</f>
        <v>-2.1040536902317601E-2</v>
      </c>
      <c r="AP49" s="115">
        <f>(VLOOKUP($A49,'ADR Raw Data'!$B$6:$BE$43,'ADR Raw Data'!BB$1,FALSE))/100</f>
        <v>-1.2335259975193101E-2</v>
      </c>
      <c r="AQ49" s="116">
        <f>(VLOOKUP($A49,'ADR Raw Data'!$B$6:$BE$43,'ADR Raw Data'!BC$1,FALSE))/100</f>
        <v>-1.68569086207488E-2</v>
      </c>
      <c r="AR49" s="117">
        <f>(VLOOKUP($A49,'ADR Raw Data'!$B$6:$BE$43,'ADR Raw Data'!BE$1,FALSE))/100</f>
        <v>1.0371697574034899E-2</v>
      </c>
      <c r="AT49" s="49">
        <f>VLOOKUP($A49,'RevPAR Raw Data'!$B$6:$BE$43,'RevPAR Raw Data'!AG$1,FALSE)</f>
        <v>26.810277777777699</v>
      </c>
      <c r="AU49" s="50">
        <f>VLOOKUP($A49,'RevPAR Raw Data'!$B$6:$BE$43,'RevPAR Raw Data'!AH$1,FALSE)</f>
        <v>34.422587621178202</v>
      </c>
      <c r="AV49" s="50">
        <f>VLOOKUP($A49,'RevPAR Raw Data'!$B$6:$BE$43,'RevPAR Raw Data'!AI$1,FALSE)</f>
        <v>36.241004847128998</v>
      </c>
      <c r="AW49" s="50">
        <f>VLOOKUP($A49,'RevPAR Raw Data'!$B$6:$BE$43,'RevPAR Raw Data'!AJ$1,FALSE)</f>
        <v>36.921032811334797</v>
      </c>
      <c r="AX49" s="50">
        <f>VLOOKUP($A49,'RevPAR Raw Data'!$B$6:$BE$43,'RevPAR Raw Data'!AK$1,FALSE)</f>
        <v>36.8945264727815</v>
      </c>
      <c r="AY49" s="51">
        <f>VLOOKUP($A49,'RevPAR Raw Data'!$B$6:$BE$43,'RevPAR Raw Data'!AL$1,FALSE)</f>
        <v>34.257885906040201</v>
      </c>
      <c r="AZ49" s="50">
        <f>VLOOKUP($A49,'RevPAR Raw Data'!$B$6:$BE$43,'RevPAR Raw Data'!AN$1,FALSE)</f>
        <v>43.022430939226503</v>
      </c>
      <c r="BA49" s="50">
        <f>VLOOKUP($A49,'RevPAR Raw Data'!$B$6:$BE$43,'RevPAR Raw Data'!AO$1,FALSE)</f>
        <v>41.364524861878401</v>
      </c>
      <c r="BB49" s="51">
        <f>VLOOKUP($A49,'RevPAR Raw Data'!$B$6:$BE$43,'RevPAR Raw Data'!AP$1,FALSE)</f>
        <v>42.193477900552402</v>
      </c>
      <c r="BC49" s="52">
        <f>VLOOKUP($A49,'RevPAR Raw Data'!$B$6:$BE$43,'RevPAR Raw Data'!AR$1,FALSE)</f>
        <v>36.545054936305696</v>
      </c>
      <c r="BE49" s="129">
        <f>(VLOOKUP($A49,'RevPAR Raw Data'!$B$6:$BE$43,'RevPAR Raw Data'!AT$1,FALSE))/100</f>
        <v>0.123295822955762</v>
      </c>
      <c r="BF49" s="119">
        <f>(VLOOKUP($A49,'RevPAR Raw Data'!$B$6:$BE$43,'RevPAR Raw Data'!AU$1,FALSE))/100</f>
        <v>5.8223477324948203E-3</v>
      </c>
      <c r="BG49" s="119">
        <f>(VLOOKUP($A49,'RevPAR Raw Data'!$B$6:$BE$43,'RevPAR Raw Data'!AV$1,FALSE))/100</f>
        <v>-6.6956905495751798E-2</v>
      </c>
      <c r="BH49" s="119">
        <f>(VLOOKUP($A49,'RevPAR Raw Data'!$B$6:$BE$43,'RevPAR Raw Data'!AW$1,FALSE))/100</f>
        <v>-5.0407026096380196E-2</v>
      </c>
      <c r="BI49" s="119">
        <f>(VLOOKUP($A49,'RevPAR Raw Data'!$B$6:$BE$43,'RevPAR Raw Data'!AX$1,FALSE))/100</f>
        <v>1.0979624993814101E-2</v>
      </c>
      <c r="BJ49" s="130">
        <f>(VLOOKUP($A49,'RevPAR Raw Data'!$B$6:$BE$43,'RevPAR Raw Data'!AY$1,FALSE))/100</f>
        <v>-5.9073472345250299E-3</v>
      </c>
      <c r="BK49" s="119">
        <f>(VLOOKUP($A49,'RevPAR Raw Data'!$B$6:$BE$43,'RevPAR Raw Data'!BA$1,FALSE))/100</f>
        <v>6.0682075135457404E-2</v>
      </c>
      <c r="BL49" s="119">
        <f>(VLOOKUP($A49,'RevPAR Raw Data'!$B$6:$BE$43,'RevPAR Raw Data'!BB$1,FALSE))/100</f>
        <v>0.127337392780946</v>
      </c>
      <c r="BM49" s="130">
        <f>(VLOOKUP($A49,'RevPAR Raw Data'!$B$6:$BE$43,'RevPAR Raw Data'!BC$1,FALSE))/100</f>
        <v>9.2340675868963301E-2</v>
      </c>
      <c r="BN49" s="131">
        <f>(VLOOKUP($A49,'RevPAR Raw Data'!$B$6:$BE$43,'RevPAR Raw Data'!BE$1,FALSE))/100</f>
        <v>2.5063026472283499E-2</v>
      </c>
    </row>
    <row r="50" spans="1:66" x14ac:dyDescent="0.45">
      <c r="A50" s="59" t="s">
        <v>80</v>
      </c>
      <c r="B50" s="129">
        <f>(VLOOKUP($A50,'Occupancy Raw Data'!$B$8:$BE$45,'Occupancy Raw Data'!AG$3,FALSE))/100</f>
        <v>0.39254907983311499</v>
      </c>
      <c r="C50" s="119">
        <f>(VLOOKUP($A50,'Occupancy Raw Data'!$B$8:$BE$45,'Occupancy Raw Data'!AH$3,FALSE))/100</f>
        <v>0.44926284266298</v>
      </c>
      <c r="D50" s="119">
        <f>(VLOOKUP($A50,'Occupancy Raw Data'!$B$8:$BE$45,'Occupancy Raw Data'!AI$3,FALSE))/100</f>
        <v>0.47574803552688799</v>
      </c>
      <c r="E50" s="119">
        <f>(VLOOKUP($A50,'Occupancy Raw Data'!$B$8:$BE$45,'Occupancy Raw Data'!AJ$3,FALSE))/100</f>
        <v>0.48006731679848402</v>
      </c>
      <c r="F50" s="119">
        <f>(VLOOKUP($A50,'Occupancy Raw Data'!$B$8:$BE$45,'Occupancy Raw Data'!AK$3,FALSE))/100</f>
        <v>0.48863549105428805</v>
      </c>
      <c r="G50" s="130">
        <f>(VLOOKUP($A50,'Occupancy Raw Data'!$B$8:$BE$45,'Occupancy Raw Data'!AL$3,FALSE))/100</f>
        <v>0.45725255317515101</v>
      </c>
      <c r="H50" s="119">
        <f>(VLOOKUP($A50,'Occupancy Raw Data'!$B$8:$BE$45,'Occupancy Raw Data'!AN$3,FALSE))/100</f>
        <v>0.54405027003506601</v>
      </c>
      <c r="I50" s="119">
        <f>(VLOOKUP($A50,'Occupancy Raw Data'!$B$8:$BE$45,'Occupancy Raw Data'!AO$3,FALSE))/100</f>
        <v>0.57336379226496703</v>
      </c>
      <c r="J50" s="130">
        <f>(VLOOKUP($A50,'Occupancy Raw Data'!$B$8:$BE$45,'Occupancy Raw Data'!AP$3,FALSE))/100</f>
        <v>0.55870703115001596</v>
      </c>
      <c r="K50" s="131">
        <f>(VLOOKUP($A50,'Occupancy Raw Data'!$B$8:$BE$45,'Occupancy Raw Data'!AR$3,FALSE))/100</f>
        <v>0.48623954688225501</v>
      </c>
      <c r="M50" s="118">
        <f>(VLOOKUP($A50,'Occupancy Raw Data'!$B$8:$BE$45,'Occupancy Raw Data'!AT$3,FALSE))/100</f>
        <v>9.9111283101285092E-4</v>
      </c>
      <c r="N50" s="115">
        <f>(VLOOKUP($A50,'Occupancy Raw Data'!$B$8:$BE$45,'Occupancy Raw Data'!AU$3,FALSE))/100</f>
        <v>2.2228766466104003E-2</v>
      </c>
      <c r="O50" s="115">
        <f>(VLOOKUP($A50,'Occupancy Raw Data'!$B$8:$BE$45,'Occupancy Raw Data'!AV$3,FALSE))/100</f>
        <v>2.9178433736454398E-2</v>
      </c>
      <c r="P50" s="115">
        <f>(VLOOKUP($A50,'Occupancy Raw Data'!$B$8:$BE$45,'Occupancy Raw Data'!AW$3,FALSE))/100</f>
        <v>3.1525847550589396E-2</v>
      </c>
      <c r="Q50" s="115">
        <f>(VLOOKUP($A50,'Occupancy Raw Data'!$B$8:$BE$45,'Occupancy Raw Data'!AX$3,FALSE))/100</f>
        <v>3.2419309161757198E-2</v>
      </c>
      <c r="R50" s="116">
        <f>(VLOOKUP($A50,'Occupancy Raw Data'!$B$8:$BE$45,'Occupancy Raw Data'!AY$3,FALSE))/100</f>
        <v>2.4035584642658599E-2</v>
      </c>
      <c r="S50" s="115">
        <f>(VLOOKUP($A50,'Occupancy Raw Data'!$B$8:$BE$45,'Occupancy Raw Data'!BA$3,FALSE))/100</f>
        <v>3.9520551458170398E-2</v>
      </c>
      <c r="T50" s="115">
        <f>(VLOOKUP($A50,'Occupancy Raw Data'!$B$8:$BE$45,'Occupancy Raw Data'!BB$3,FALSE))/100</f>
        <v>4.5845783848058597E-2</v>
      </c>
      <c r="U50" s="116">
        <f>(VLOOKUP($A50,'Occupancy Raw Data'!$B$8:$BE$45,'Occupancy Raw Data'!BC$3,FALSE))/100</f>
        <v>4.2756546837582905E-2</v>
      </c>
      <c r="V50" s="117">
        <f>(VLOOKUP($A50,'Occupancy Raw Data'!$B$8:$BE$45,'Occupancy Raw Data'!BE$3,FALSE))/100</f>
        <v>3.0107048504468298E-2</v>
      </c>
      <c r="X50" s="49">
        <f>VLOOKUP($A50,'ADR Raw Data'!$B$6:$BE$43,'ADR Raw Data'!AG$1,FALSE)</f>
        <v>95.045987187428594</v>
      </c>
      <c r="Y50" s="50">
        <f>VLOOKUP($A50,'ADR Raw Data'!$B$6:$BE$43,'ADR Raw Data'!AH$1,FALSE)</f>
        <v>96.6718580239</v>
      </c>
      <c r="Z50" s="50">
        <f>VLOOKUP($A50,'ADR Raw Data'!$B$6:$BE$43,'ADR Raw Data'!AI$1,FALSE)</f>
        <v>99.297555011567198</v>
      </c>
      <c r="AA50" s="50">
        <f>VLOOKUP($A50,'ADR Raw Data'!$B$6:$BE$43,'ADR Raw Data'!AJ$1,FALSE)</f>
        <v>98.838272529757504</v>
      </c>
      <c r="AB50" s="50">
        <f>VLOOKUP($A50,'ADR Raw Data'!$B$6:$BE$43,'ADR Raw Data'!AK$1,FALSE)</f>
        <v>100.87269885545101</v>
      </c>
      <c r="AC50" s="51">
        <f>VLOOKUP($A50,'ADR Raw Data'!$B$6:$BE$43,'ADR Raw Data'!AL$1,FALSE)</f>
        <v>98.291812151541606</v>
      </c>
      <c r="AD50" s="50">
        <f>VLOOKUP($A50,'ADR Raw Data'!$B$6:$BE$43,'ADR Raw Data'!AN$1,FALSE)</f>
        <v>117.513252922772</v>
      </c>
      <c r="AE50" s="50">
        <f>VLOOKUP($A50,'ADR Raw Data'!$B$6:$BE$43,'ADR Raw Data'!AO$1,FALSE)</f>
        <v>121.582011874602</v>
      </c>
      <c r="AF50" s="51">
        <f>VLOOKUP($A50,'ADR Raw Data'!$B$6:$BE$43,'ADR Raw Data'!AP$1,FALSE)</f>
        <v>119.601001002147</v>
      </c>
      <c r="AG50" s="52">
        <f>VLOOKUP($A50,'ADR Raw Data'!$B$6:$BE$43,'ADR Raw Data'!AR$1,FALSE)</f>
        <v>105.287537210032</v>
      </c>
      <c r="AI50" s="118">
        <f>(VLOOKUP($A50,'ADR Raw Data'!$B$6:$BE$43,'ADR Raw Data'!AT$1,FALSE))/100</f>
        <v>-7.918278576603939E-3</v>
      </c>
      <c r="AJ50" s="115">
        <f>(VLOOKUP($A50,'ADR Raw Data'!$B$6:$BE$43,'ADR Raw Data'!AU$1,FALSE))/100</f>
        <v>-1.2847373432330899E-2</v>
      </c>
      <c r="AK50" s="115">
        <f>(VLOOKUP($A50,'ADR Raw Data'!$B$6:$BE$43,'ADR Raw Data'!AV$1,FALSE))/100</f>
        <v>-3.1229633191700301E-3</v>
      </c>
      <c r="AL50" s="115">
        <f>(VLOOKUP($A50,'ADR Raw Data'!$B$6:$BE$43,'ADR Raw Data'!AW$1,FALSE))/100</f>
        <v>-2.63749033060835E-2</v>
      </c>
      <c r="AM50" s="115">
        <f>(VLOOKUP($A50,'ADR Raw Data'!$B$6:$BE$43,'ADR Raw Data'!AX$1,FALSE))/100</f>
        <v>3.55436602328693E-5</v>
      </c>
      <c r="AN50" s="116">
        <f>(VLOOKUP($A50,'ADR Raw Data'!$B$6:$BE$43,'ADR Raw Data'!AY$1,FALSE))/100</f>
        <v>-9.9012704956586792E-3</v>
      </c>
      <c r="AO50" s="115">
        <f>(VLOOKUP($A50,'ADR Raw Data'!$B$6:$BE$43,'ADR Raw Data'!BA$1,FALSE))/100</f>
        <v>1.8143676183448799E-2</v>
      </c>
      <c r="AP50" s="115">
        <f>(VLOOKUP($A50,'ADR Raw Data'!$B$6:$BE$43,'ADR Raw Data'!BB$1,FALSE))/100</f>
        <v>4.9178900111360498E-3</v>
      </c>
      <c r="AQ50" s="116">
        <f>(VLOOKUP($A50,'ADR Raw Data'!$B$6:$BE$43,'ADR Raw Data'!BC$1,FALSE))/100</f>
        <v>1.1273914028297799E-2</v>
      </c>
      <c r="AR50" s="117">
        <f>(VLOOKUP($A50,'ADR Raw Data'!$B$6:$BE$43,'ADR Raw Data'!BE$1,FALSE))/100</f>
        <v>-1.3930860282541399E-3</v>
      </c>
      <c r="AT50" s="49">
        <f>VLOOKUP($A50,'RevPAR Raw Data'!$B$6:$BE$43,'RevPAR Raw Data'!AG$1,FALSE)</f>
        <v>37.310214812255197</v>
      </c>
      <c r="AU50" s="50">
        <f>VLOOKUP($A50,'RevPAR Raw Data'!$B$6:$BE$43,'RevPAR Raw Data'!AH$1,FALSE)</f>
        <v>43.431073741329399</v>
      </c>
      <c r="AV50" s="50">
        <f>VLOOKUP($A50,'RevPAR Raw Data'!$B$6:$BE$43,'RevPAR Raw Data'!AI$1,FALSE)</f>
        <v>47.2406167293762</v>
      </c>
      <c r="AW50" s="50">
        <f>VLOOKUP($A50,'RevPAR Raw Data'!$B$6:$BE$43,'RevPAR Raw Data'!AJ$1,FALSE)</f>
        <v>47.449024290357997</v>
      </c>
      <c r="AX50" s="50">
        <f>VLOOKUP($A50,'RevPAR Raw Data'!$B$6:$BE$43,'RevPAR Raw Data'!AK$1,FALSE)</f>
        <v>49.2899807392049</v>
      </c>
      <c r="AY50" s="51">
        <f>VLOOKUP($A50,'RevPAR Raw Data'!$B$6:$BE$43,'RevPAR Raw Data'!AL$1,FALSE)</f>
        <v>44.944182062504701</v>
      </c>
      <c r="AZ50" s="50">
        <f>VLOOKUP($A50,'RevPAR Raw Data'!$B$6:$BE$43,'RevPAR Raw Data'!AN$1,FALSE)</f>
        <v>63.933116985333598</v>
      </c>
      <c r="BA50" s="50">
        <f>VLOOKUP($A50,'RevPAR Raw Data'!$B$6:$BE$43,'RevPAR Raw Data'!AO$1,FALSE)</f>
        <v>69.710723399626303</v>
      </c>
      <c r="BB50" s="51">
        <f>VLOOKUP($A50,'RevPAR Raw Data'!$B$6:$BE$43,'RevPAR Raw Data'!AP$1,FALSE)</f>
        <v>66.821920192479894</v>
      </c>
      <c r="BC50" s="52">
        <f>VLOOKUP($A50,'RevPAR Raw Data'!$B$6:$BE$43,'RevPAR Raw Data'!AR$1,FALSE)</f>
        <v>51.194964385354801</v>
      </c>
      <c r="BE50" s="129">
        <f>(VLOOKUP($A50,'RevPAR Raw Data'!$B$6:$BE$43,'RevPAR Raw Data'!AT$1,FALSE))/100</f>
        <v>-6.9350136530879E-3</v>
      </c>
      <c r="BF50" s="119">
        <f>(VLOOKUP($A50,'RevPAR Raw Data'!$B$6:$BE$43,'RevPAR Raw Data'!AU$1,FALSE))/100</f>
        <v>9.0958117700430004E-3</v>
      </c>
      <c r="BG50" s="119">
        <f>(VLOOKUP($A50,'RevPAR Raw Data'!$B$6:$BE$43,'RevPAR Raw Data'!AV$1,FALSE))/100</f>
        <v>2.5964347239014599E-2</v>
      </c>
      <c r="BH50" s="119">
        <f>(VLOOKUP($A50,'RevPAR Raw Data'!$B$6:$BE$43,'RevPAR Raw Data'!AW$1,FALSE))/100</f>
        <v>4.3194530637167602E-3</v>
      </c>
      <c r="BI50" s="119">
        <f>(VLOOKUP($A50,'RevPAR Raw Data'!$B$6:$BE$43,'RevPAR Raw Data'!AX$1,FALSE))/100</f>
        <v>3.2456005122899902E-2</v>
      </c>
      <c r="BJ50" s="130">
        <f>(VLOOKUP($A50,'RevPAR Raw Data'!$B$6:$BE$43,'RevPAR Raw Data'!AY$1,FALSE))/100</f>
        <v>1.3896331321931701E-2</v>
      </c>
      <c r="BK50" s="119">
        <f>(VLOOKUP($A50,'RevPAR Raw Data'!$B$6:$BE$43,'RevPAR Raw Data'!BA$1,FALSE))/100</f>
        <v>5.83812757298676E-2</v>
      </c>
      <c r="BL50" s="119">
        <f>(VLOOKUP($A50,'RevPAR Raw Data'!$B$6:$BE$43,'RevPAR Raw Data'!BB$1,FALSE))/100</f>
        <v>5.09891383816337E-2</v>
      </c>
      <c r="BM50" s="130">
        <f>(VLOOKUP($A50,'RevPAR Raw Data'!$B$6:$BE$43,'RevPAR Raw Data'!BC$1,FALSE))/100</f>
        <v>5.4512494499074603E-2</v>
      </c>
      <c r="BN50" s="131">
        <f>(VLOOKUP($A50,'RevPAR Raw Data'!$B$6:$BE$43,'RevPAR Raw Data'!BE$1,FALSE))/100</f>
        <v>2.8672020767590598E-2</v>
      </c>
    </row>
    <row r="51" spans="1:66" x14ac:dyDescent="0.45">
      <c r="A51" s="62" t="s">
        <v>81</v>
      </c>
      <c r="B51" s="129">
        <f>(VLOOKUP($A51,'Occupancy Raw Data'!$B$8:$BE$45,'Occupancy Raw Data'!AG$3,FALSE))/100</f>
        <v>0.44734871497802897</v>
      </c>
      <c r="C51" s="119">
        <f>(VLOOKUP($A51,'Occupancy Raw Data'!$B$8:$BE$45,'Occupancy Raw Data'!AH$3,FALSE))/100</f>
        <v>0.582221845446667</v>
      </c>
      <c r="D51" s="119">
        <f>(VLOOKUP($A51,'Occupancy Raw Data'!$B$8:$BE$45,'Occupancy Raw Data'!AI$3,FALSE))/100</f>
        <v>0.64529407332052202</v>
      </c>
      <c r="E51" s="119">
        <f>(VLOOKUP($A51,'Occupancy Raw Data'!$B$8:$BE$45,'Occupancy Raw Data'!AJ$3,FALSE))/100</f>
        <v>0.64774782412117105</v>
      </c>
      <c r="F51" s="119">
        <f>(VLOOKUP($A51,'Occupancy Raw Data'!$B$8:$BE$45,'Occupancy Raw Data'!AK$3,FALSE))/100</f>
        <v>0.59159413737236699</v>
      </c>
      <c r="G51" s="130">
        <f>(VLOOKUP($A51,'Occupancy Raw Data'!$B$8:$BE$45,'Occupancy Raw Data'!AL$3,FALSE))/100</f>
        <v>0.58284093617157506</v>
      </c>
      <c r="H51" s="119">
        <f>(VLOOKUP($A51,'Occupancy Raw Data'!$B$8:$BE$45,'Occupancy Raw Data'!AN$3,FALSE))/100</f>
        <v>0.57350420104743594</v>
      </c>
      <c r="I51" s="119">
        <f>(VLOOKUP($A51,'Occupancy Raw Data'!$B$8:$BE$45,'Occupancy Raw Data'!AO$3,FALSE))/100</f>
        <v>0.59118439395652</v>
      </c>
      <c r="J51" s="130">
        <f>(VLOOKUP($A51,'Occupancy Raw Data'!$B$8:$BE$45,'Occupancy Raw Data'!AP$3,FALSE))/100</f>
        <v>0.58234429750197803</v>
      </c>
      <c r="K51" s="131">
        <f>(VLOOKUP($A51,'Occupancy Raw Data'!$B$8:$BE$45,'Occupancy Raw Data'!AR$3,FALSE))/100</f>
        <v>0.58269903969524295</v>
      </c>
      <c r="M51" s="118">
        <f>(VLOOKUP($A51,'Occupancy Raw Data'!$B$8:$BE$45,'Occupancy Raw Data'!AT$3,FALSE))/100</f>
        <v>4.1206573618878001E-2</v>
      </c>
      <c r="N51" s="115">
        <f>(VLOOKUP($A51,'Occupancy Raw Data'!$B$8:$BE$45,'Occupancy Raw Data'!AU$3,FALSE))/100</f>
        <v>8.8537510119729199E-2</v>
      </c>
      <c r="O51" s="115">
        <f>(VLOOKUP($A51,'Occupancy Raw Data'!$B$8:$BE$45,'Occupancy Raw Data'!AV$3,FALSE))/100</f>
        <v>9.5108267911056601E-2</v>
      </c>
      <c r="P51" s="115">
        <f>(VLOOKUP($A51,'Occupancy Raw Data'!$B$8:$BE$45,'Occupancy Raw Data'!AW$3,FALSE))/100</f>
        <v>0.11126767887278299</v>
      </c>
      <c r="Q51" s="115">
        <f>(VLOOKUP($A51,'Occupancy Raw Data'!$B$8:$BE$45,'Occupancy Raw Data'!AX$3,FALSE))/100</f>
        <v>0.13947490289205</v>
      </c>
      <c r="R51" s="116">
        <f>(VLOOKUP($A51,'Occupancy Raw Data'!$B$8:$BE$45,'Occupancy Raw Data'!AY$3,FALSE))/100</f>
        <v>9.7284060736259406E-2</v>
      </c>
      <c r="S51" s="115">
        <f>(VLOOKUP($A51,'Occupancy Raw Data'!$B$8:$BE$45,'Occupancy Raw Data'!BA$3,FALSE))/100</f>
        <v>0.16324482150793798</v>
      </c>
      <c r="T51" s="115">
        <f>(VLOOKUP($A51,'Occupancy Raw Data'!$B$8:$BE$45,'Occupancy Raw Data'!BB$3,FALSE))/100</f>
        <v>0.17027653169130499</v>
      </c>
      <c r="U51" s="116">
        <f>(VLOOKUP($A51,'Occupancy Raw Data'!$B$8:$BE$45,'Occupancy Raw Data'!BC$3,FALSE))/100</f>
        <v>0.16680345540866098</v>
      </c>
      <c r="V51" s="117">
        <f>(VLOOKUP($A51,'Occupancy Raw Data'!$B$8:$BE$45,'Occupancy Raw Data'!BE$3,FALSE))/100</f>
        <v>0.11627502321432599</v>
      </c>
      <c r="X51" s="49">
        <f>VLOOKUP($A51,'ADR Raw Data'!$B$6:$BE$43,'ADR Raw Data'!AG$1,FALSE)</f>
        <v>119.11418124776201</v>
      </c>
      <c r="Y51" s="50">
        <f>VLOOKUP($A51,'ADR Raw Data'!$B$6:$BE$43,'ADR Raw Data'!AH$1,FALSE)</f>
        <v>142.14671789810799</v>
      </c>
      <c r="Z51" s="50">
        <f>VLOOKUP($A51,'ADR Raw Data'!$B$6:$BE$43,'ADR Raw Data'!AI$1,FALSE)</f>
        <v>152.653716335556</v>
      </c>
      <c r="AA51" s="50">
        <f>VLOOKUP($A51,'ADR Raw Data'!$B$6:$BE$43,'ADR Raw Data'!AJ$1,FALSE)</f>
        <v>150.633134402152</v>
      </c>
      <c r="AB51" s="50">
        <f>VLOOKUP($A51,'ADR Raw Data'!$B$6:$BE$43,'ADR Raw Data'!AK$1,FALSE)</f>
        <v>130.560440642613</v>
      </c>
      <c r="AC51" s="51">
        <f>VLOOKUP($A51,'ADR Raw Data'!$B$6:$BE$43,'ADR Raw Data'!AL$1,FALSE)</f>
        <v>140.47184600392001</v>
      </c>
      <c r="AD51" s="50">
        <f>VLOOKUP($A51,'ADR Raw Data'!$B$6:$BE$43,'ADR Raw Data'!AN$1,FALSE)</f>
        <v>118.937032051966</v>
      </c>
      <c r="AE51" s="50">
        <f>VLOOKUP($A51,'ADR Raw Data'!$B$6:$BE$43,'ADR Raw Data'!AO$1,FALSE)</f>
        <v>117.78604477195699</v>
      </c>
      <c r="AF51" s="51">
        <f>VLOOKUP($A51,'ADR Raw Data'!$B$6:$BE$43,'ADR Raw Data'!AP$1,FALSE)</f>
        <v>118.35280230978201</v>
      </c>
      <c r="AG51" s="52">
        <f>VLOOKUP($A51,'ADR Raw Data'!$B$6:$BE$43,'ADR Raw Data'!AR$1,FALSE)</f>
        <v>134.155979377991</v>
      </c>
      <c r="AI51" s="118">
        <f>(VLOOKUP($A51,'ADR Raw Data'!$B$6:$BE$43,'ADR Raw Data'!AT$1,FALSE))/100</f>
        <v>2.47382994953208E-2</v>
      </c>
      <c r="AJ51" s="115">
        <f>(VLOOKUP($A51,'ADR Raw Data'!$B$6:$BE$43,'ADR Raw Data'!AU$1,FALSE))/100</f>
        <v>7.3626042426318997E-2</v>
      </c>
      <c r="AK51" s="115">
        <f>(VLOOKUP($A51,'ADR Raw Data'!$B$6:$BE$43,'ADR Raw Data'!AV$1,FALSE))/100</f>
        <v>9.8488661796955312E-2</v>
      </c>
      <c r="AL51" s="115">
        <f>(VLOOKUP($A51,'ADR Raw Data'!$B$6:$BE$43,'ADR Raw Data'!AW$1,FALSE))/100</f>
        <v>0.120270672380487</v>
      </c>
      <c r="AM51" s="115">
        <f>(VLOOKUP($A51,'ADR Raw Data'!$B$6:$BE$43,'ADR Raw Data'!AX$1,FALSE))/100</f>
        <v>7.0969079776940905E-2</v>
      </c>
      <c r="AN51" s="116">
        <f>(VLOOKUP($A51,'ADR Raw Data'!$B$6:$BE$43,'ADR Raw Data'!AY$1,FALSE))/100</f>
        <v>8.3521548751714095E-2</v>
      </c>
      <c r="AO51" s="115">
        <f>(VLOOKUP($A51,'ADR Raw Data'!$B$6:$BE$43,'ADR Raw Data'!BA$1,FALSE))/100</f>
        <v>6.2744670870701097E-2</v>
      </c>
      <c r="AP51" s="115">
        <f>(VLOOKUP($A51,'ADR Raw Data'!$B$6:$BE$43,'ADR Raw Data'!BB$1,FALSE))/100</f>
        <v>5.3384771297991997E-2</v>
      </c>
      <c r="AQ51" s="116">
        <f>(VLOOKUP($A51,'ADR Raw Data'!$B$6:$BE$43,'ADR Raw Data'!BC$1,FALSE))/100</f>
        <v>5.7994333353531602E-2</v>
      </c>
      <c r="AR51" s="117">
        <f>(VLOOKUP($A51,'ADR Raw Data'!$B$6:$BE$43,'ADR Raw Data'!BE$1,FALSE))/100</f>
        <v>7.5078552837857498E-2</v>
      </c>
      <c r="AT51" s="49">
        <f>VLOOKUP($A51,'RevPAR Raw Data'!$B$6:$BE$43,'RevPAR Raw Data'!AG$1,FALSE)</f>
        <v>53.285575916846803</v>
      </c>
      <c r="AU51" s="50">
        <f>VLOOKUP($A51,'RevPAR Raw Data'!$B$6:$BE$43,'RevPAR Raw Data'!AH$1,FALSE)</f>
        <v>82.760924418823706</v>
      </c>
      <c r="AV51" s="50">
        <f>VLOOKUP($A51,'RevPAR Raw Data'!$B$6:$BE$43,'RevPAR Raw Data'!AI$1,FALSE)</f>
        <v>98.506538421687196</v>
      </c>
      <c r="AW51" s="50">
        <f>VLOOKUP($A51,'RevPAR Raw Data'!$B$6:$BE$43,'RevPAR Raw Data'!AJ$1,FALSE)</f>
        <v>97.572285049545897</v>
      </c>
      <c r="AX51" s="50">
        <f>VLOOKUP($A51,'RevPAR Raw Data'!$B$6:$BE$43,'RevPAR Raw Data'!AK$1,FALSE)</f>
        <v>77.238791256923193</v>
      </c>
      <c r="AY51" s="51">
        <f>VLOOKUP($A51,'RevPAR Raw Data'!$B$6:$BE$43,'RevPAR Raw Data'!AL$1,FALSE)</f>
        <v>81.872742230674504</v>
      </c>
      <c r="AZ51" s="50">
        <f>VLOOKUP($A51,'RevPAR Raw Data'!$B$6:$BE$43,'RevPAR Raw Data'!AN$1,FALSE)</f>
        <v>68.210887541916193</v>
      </c>
      <c r="BA51" s="50">
        <f>VLOOKUP($A51,'RevPAR Raw Data'!$B$6:$BE$43,'RevPAR Raw Data'!AO$1,FALSE)</f>
        <v>69.633271495045406</v>
      </c>
      <c r="BB51" s="51">
        <f>VLOOKUP($A51,'RevPAR Raw Data'!$B$6:$BE$43,'RevPAR Raw Data'!AP$1,FALSE)</f>
        <v>68.9220795184808</v>
      </c>
      <c r="BC51" s="52">
        <f>VLOOKUP($A51,'RevPAR Raw Data'!$B$6:$BE$43,'RevPAR Raw Data'!AR$1,FALSE)</f>
        <v>78.172560352930304</v>
      </c>
      <c r="BE51" s="129">
        <f>(VLOOKUP($A51,'RevPAR Raw Data'!$B$6:$BE$43,'RevPAR Raw Data'!AT$1,FALSE))/100</f>
        <v>6.6964253673558599E-2</v>
      </c>
      <c r="BF51" s="119">
        <f>(VLOOKUP($A51,'RevPAR Raw Data'!$B$6:$BE$43,'RevPAR Raw Data'!AU$1,FALSE))/100</f>
        <v>0.16868221902244401</v>
      </c>
      <c r="BG51" s="119">
        <f>(VLOOKUP($A51,'RevPAR Raw Data'!$B$6:$BE$43,'RevPAR Raw Data'!AV$1,FALSE))/100</f>
        <v>0.20296401574039799</v>
      </c>
      <c r="BH51" s="119">
        <f>(VLOOKUP($A51,'RevPAR Raw Data'!$B$6:$BE$43,'RevPAR Raw Data'!AW$1,FALSE))/100</f>
        <v>0.24492058980551601</v>
      </c>
      <c r="BI51" s="119">
        <f>(VLOOKUP($A51,'RevPAR Raw Data'!$B$6:$BE$43,'RevPAR Raw Data'!AX$1,FALSE))/100</f>
        <v>0.220342388179219</v>
      </c>
      <c r="BJ51" s="130">
        <f>(VLOOKUP($A51,'RevPAR Raw Data'!$B$6:$BE$43,'RevPAR Raw Data'!AY$1,FALSE))/100</f>
        <v>0.18893092490952099</v>
      </c>
      <c r="BK51" s="119">
        <f>(VLOOKUP($A51,'RevPAR Raw Data'!$B$6:$BE$43,'RevPAR Raw Data'!BA$1,FALSE))/100</f>
        <v>0.236232234975502</v>
      </c>
      <c r="BL51" s="119">
        <f>(VLOOKUP($A51,'RevPAR Raw Data'!$B$6:$BE$43,'RevPAR Raw Data'!BB$1,FALSE))/100</f>
        <v>0.23275147669105301</v>
      </c>
      <c r="BM51" s="130">
        <f>(VLOOKUP($A51,'RevPAR Raw Data'!$B$6:$BE$43,'RevPAR Raw Data'!BC$1,FALSE))/100</f>
        <v>0.234471443959684</v>
      </c>
      <c r="BN51" s="131">
        <f>(VLOOKUP($A51,'RevPAR Raw Data'!$B$6:$BE$43,'RevPAR Raw Data'!BE$1,FALSE))/100</f>
        <v>0.20008333652630403</v>
      </c>
    </row>
    <row r="52" spans="1:66" x14ac:dyDescent="0.45">
      <c r="A52" s="59" t="s">
        <v>82</v>
      </c>
      <c r="B52" s="129">
        <f>(VLOOKUP($A52,'Occupancy Raw Data'!$B$8:$BE$45,'Occupancy Raw Data'!AG$3,FALSE))/100</f>
        <v>0.35978233358643302</v>
      </c>
      <c r="C52" s="119">
        <f>(VLOOKUP($A52,'Occupancy Raw Data'!$B$8:$BE$45,'Occupancy Raw Data'!AH$3,FALSE))/100</f>
        <v>0.42067409094743902</v>
      </c>
      <c r="D52" s="119">
        <f>(VLOOKUP($A52,'Occupancy Raw Data'!$B$8:$BE$45,'Occupancy Raw Data'!AI$3,FALSE))/100</f>
        <v>0.42516662448325299</v>
      </c>
      <c r="E52" s="119">
        <f>(VLOOKUP($A52,'Occupancy Raw Data'!$B$8:$BE$45,'Occupancy Raw Data'!AJ$3,FALSE))/100</f>
        <v>0.42898422340335701</v>
      </c>
      <c r="F52" s="119">
        <f>(VLOOKUP($A52,'Occupancy Raw Data'!$B$8:$BE$45,'Occupancy Raw Data'!AK$3,FALSE))/100</f>
        <v>0.455391040242976</v>
      </c>
      <c r="G52" s="130">
        <f>(VLOOKUP($A52,'Occupancy Raw Data'!$B$8:$BE$45,'Occupancy Raw Data'!AL$3,FALSE))/100</f>
        <v>0.417999662532692</v>
      </c>
      <c r="H52" s="119">
        <f>(VLOOKUP($A52,'Occupancy Raw Data'!$B$8:$BE$45,'Occupancy Raw Data'!AN$3,FALSE))/100</f>
        <v>0.50940690120644494</v>
      </c>
      <c r="I52" s="119">
        <f>(VLOOKUP($A52,'Occupancy Raw Data'!$B$8:$BE$45,'Occupancy Raw Data'!AO$3,FALSE))/100</f>
        <v>0.50322703113135903</v>
      </c>
      <c r="J52" s="130">
        <f>(VLOOKUP($A52,'Occupancy Raw Data'!$B$8:$BE$45,'Occupancy Raw Data'!AP$3,FALSE))/100</f>
        <v>0.50631696616890198</v>
      </c>
      <c r="K52" s="131">
        <f>(VLOOKUP($A52,'Occupancy Raw Data'!$B$8:$BE$45,'Occupancy Raw Data'!AR$3,FALSE))/100</f>
        <v>0.44323317785732302</v>
      </c>
      <c r="M52" s="118">
        <f>(VLOOKUP($A52,'Occupancy Raw Data'!$B$8:$BE$45,'Occupancy Raw Data'!AT$3,FALSE))/100</f>
        <v>0.20572648190421799</v>
      </c>
      <c r="N52" s="115">
        <f>(VLOOKUP($A52,'Occupancy Raw Data'!$B$8:$BE$45,'Occupancy Raw Data'!AU$3,FALSE))/100</f>
        <v>8.9447546516284504E-2</v>
      </c>
      <c r="O52" s="115">
        <f>(VLOOKUP($A52,'Occupancy Raw Data'!$B$8:$BE$45,'Occupancy Raw Data'!AV$3,FALSE))/100</f>
        <v>-3.6048174419316598E-2</v>
      </c>
      <c r="P52" s="115">
        <f>(VLOOKUP($A52,'Occupancy Raw Data'!$B$8:$BE$45,'Occupancy Raw Data'!AW$3,FALSE))/100</f>
        <v>-7.3204645592966411E-2</v>
      </c>
      <c r="Q52" s="115">
        <f>(VLOOKUP($A52,'Occupancy Raw Data'!$B$8:$BE$45,'Occupancy Raw Data'!AX$3,FALSE))/100</f>
        <v>2.7099703779531396E-3</v>
      </c>
      <c r="R52" s="116">
        <f>(VLOOKUP($A52,'Occupancy Raw Data'!$B$8:$BE$45,'Occupancy Raw Data'!AY$3,FALSE))/100</f>
        <v>2.3192486284656998E-2</v>
      </c>
      <c r="S52" s="115">
        <f>(VLOOKUP($A52,'Occupancy Raw Data'!$B$8:$BE$45,'Occupancy Raw Data'!BA$3,FALSE))/100</f>
        <v>8.4186303057111486E-2</v>
      </c>
      <c r="T52" s="115">
        <f>(VLOOKUP($A52,'Occupancy Raw Data'!$B$8:$BE$45,'Occupancy Raw Data'!BB$3,FALSE))/100</f>
        <v>0.19317316362146802</v>
      </c>
      <c r="U52" s="116">
        <f>(VLOOKUP($A52,'Occupancy Raw Data'!$B$8:$BE$45,'Occupancy Raw Data'!BC$3,FALSE))/100</f>
        <v>0.135740156506961</v>
      </c>
      <c r="V52" s="117">
        <f>(VLOOKUP($A52,'Occupancy Raw Data'!$B$8:$BE$45,'Occupancy Raw Data'!BE$3,FALSE))/100</f>
        <v>5.7391657535242405E-2</v>
      </c>
      <c r="X52" s="49">
        <f>VLOOKUP($A52,'ADR Raw Data'!$B$6:$BE$43,'ADR Raw Data'!AG$1,FALSE)</f>
        <v>86.059357486223405</v>
      </c>
      <c r="Y52" s="50">
        <f>VLOOKUP($A52,'ADR Raw Data'!$B$6:$BE$43,'ADR Raw Data'!AH$1,FALSE)</f>
        <v>89.533841062923003</v>
      </c>
      <c r="Z52" s="50">
        <f>VLOOKUP($A52,'ADR Raw Data'!$B$6:$BE$43,'ADR Raw Data'!AI$1,FALSE)</f>
        <v>91.330415219763793</v>
      </c>
      <c r="AA52" s="50">
        <f>VLOOKUP($A52,'ADR Raw Data'!$B$6:$BE$43,'ADR Raw Data'!AJ$1,FALSE)</f>
        <v>90.400587049510705</v>
      </c>
      <c r="AB52" s="50">
        <f>VLOOKUP($A52,'ADR Raw Data'!$B$6:$BE$43,'ADR Raw Data'!AK$1,FALSE)</f>
        <v>90.468165902459305</v>
      </c>
      <c r="AC52" s="51">
        <f>VLOOKUP($A52,'ADR Raw Data'!$B$6:$BE$43,'ADR Raw Data'!AL$1,FALSE)</f>
        <v>89.682687630561801</v>
      </c>
      <c r="AD52" s="50">
        <f>VLOOKUP($A52,'ADR Raw Data'!$B$6:$BE$43,'ADR Raw Data'!AN$1,FALSE)</f>
        <v>101.737408082146</v>
      </c>
      <c r="AE52" s="50">
        <f>VLOOKUP($A52,'ADR Raw Data'!$B$6:$BE$43,'ADR Raw Data'!AO$1,FALSE)</f>
        <v>101.034904229012</v>
      </c>
      <c r="AF52" s="51">
        <f>VLOOKUP($A52,'ADR Raw Data'!$B$6:$BE$43,'ADR Raw Data'!AP$1,FALSE)</f>
        <v>101.388299764637</v>
      </c>
      <c r="AG52" s="52">
        <f>VLOOKUP($A52,'ADR Raw Data'!$B$6:$BE$43,'ADR Raw Data'!AR$1,FALSE)</f>
        <v>93.503153322184602</v>
      </c>
      <c r="AI52" s="118">
        <f>(VLOOKUP($A52,'ADR Raw Data'!$B$6:$BE$43,'ADR Raw Data'!AT$1,FALSE))/100</f>
        <v>2.6986120839923499E-3</v>
      </c>
      <c r="AJ52" s="115">
        <f>(VLOOKUP($A52,'ADR Raw Data'!$B$6:$BE$43,'ADR Raw Data'!AU$1,FALSE))/100</f>
        <v>-1.1231389909058101E-2</v>
      </c>
      <c r="AK52" s="115">
        <f>(VLOOKUP($A52,'ADR Raw Data'!$B$6:$BE$43,'ADR Raw Data'!AV$1,FALSE))/100</f>
        <v>-7.0500350441750504E-3</v>
      </c>
      <c r="AL52" s="115">
        <f>(VLOOKUP($A52,'ADR Raw Data'!$B$6:$BE$43,'ADR Raw Data'!AW$1,FALSE))/100</f>
        <v>-2.1290093732848001E-2</v>
      </c>
      <c r="AM52" s="115">
        <f>(VLOOKUP($A52,'ADR Raw Data'!$B$6:$BE$43,'ADR Raw Data'!AX$1,FALSE))/100</f>
        <v>-2.39454390952928E-2</v>
      </c>
      <c r="AN52" s="116">
        <f>(VLOOKUP($A52,'ADR Raw Data'!$B$6:$BE$43,'ADR Raw Data'!AY$1,FALSE))/100</f>
        <v>-1.50809136650968E-2</v>
      </c>
      <c r="AO52" s="115">
        <f>(VLOOKUP($A52,'ADR Raw Data'!$B$6:$BE$43,'ADR Raw Data'!BA$1,FALSE))/100</f>
        <v>-5.5562649836278302E-3</v>
      </c>
      <c r="AP52" s="115">
        <f>(VLOOKUP($A52,'ADR Raw Data'!$B$6:$BE$43,'ADR Raw Data'!BB$1,FALSE))/100</f>
        <v>-9.2320465968650407E-3</v>
      </c>
      <c r="AQ52" s="116">
        <f>(VLOOKUP($A52,'ADR Raw Data'!$B$6:$BE$43,'ADR Raw Data'!BC$1,FALSE))/100</f>
        <v>-7.4565630018194494E-3</v>
      </c>
      <c r="AR52" s="117">
        <f>(VLOOKUP($A52,'ADR Raw Data'!$B$6:$BE$43,'ADR Raw Data'!BE$1,FALSE))/100</f>
        <v>-9.7835879388707102E-3</v>
      </c>
      <c r="AT52" s="49">
        <f>VLOOKUP($A52,'RevPAR Raw Data'!$B$6:$BE$43,'RevPAR Raw Data'!AG$1,FALSE)</f>
        <v>30.962636463342601</v>
      </c>
      <c r="AU52" s="50">
        <f>VLOOKUP($A52,'RevPAR Raw Data'!$B$6:$BE$43,'RevPAR Raw Data'!AH$1,FALSE)</f>
        <v>37.6645671981776</v>
      </c>
      <c r="AV52" s="50">
        <f>VLOOKUP($A52,'RevPAR Raw Data'!$B$6:$BE$43,'RevPAR Raw Data'!AI$1,FALSE)</f>
        <v>38.830644351640899</v>
      </c>
      <c r="AW52" s="50">
        <f>VLOOKUP($A52,'RevPAR Raw Data'!$B$6:$BE$43,'RevPAR Raw Data'!AJ$1,FALSE)</f>
        <v>38.780425630642</v>
      </c>
      <c r="AX52" s="50">
        <f>VLOOKUP($A52,'RevPAR Raw Data'!$B$6:$BE$43,'RevPAR Raw Data'!AK$1,FALSE)</f>
        <v>41.198392179195103</v>
      </c>
      <c r="AY52" s="51">
        <f>VLOOKUP($A52,'RevPAR Raw Data'!$B$6:$BE$43,'RevPAR Raw Data'!AL$1,FALSE)</f>
        <v>37.487333164599598</v>
      </c>
      <c r="AZ52" s="50">
        <f>VLOOKUP($A52,'RevPAR Raw Data'!$B$6:$BE$43,'RevPAR Raw Data'!AN$1,FALSE)</f>
        <v>51.825737787901701</v>
      </c>
      <c r="BA52" s="50">
        <f>VLOOKUP($A52,'RevPAR Raw Data'!$B$6:$BE$43,'RevPAR Raw Data'!AO$1,FALSE)</f>
        <v>50.843494895806899</v>
      </c>
      <c r="BB52" s="51">
        <f>VLOOKUP($A52,'RevPAR Raw Data'!$B$6:$BE$43,'RevPAR Raw Data'!AP$1,FALSE)</f>
        <v>51.3346163418543</v>
      </c>
      <c r="BC52" s="52">
        <f>VLOOKUP($A52,'RevPAR Raw Data'!$B$6:$BE$43,'RevPAR Raw Data'!AR$1,FALSE)</f>
        <v>41.443699786672397</v>
      </c>
      <c r="BE52" s="129">
        <f>(VLOOKUP($A52,'RevPAR Raw Data'!$B$6:$BE$43,'RevPAR Raw Data'!AT$1,FALSE))/100</f>
        <v>0.20898026995827401</v>
      </c>
      <c r="BF52" s="119">
        <f>(VLOOKUP($A52,'RevPAR Raw Data'!$B$6:$BE$43,'RevPAR Raw Data'!AU$1,FALSE))/100</f>
        <v>7.7211536335893408E-2</v>
      </c>
      <c r="BG52" s="119">
        <f>(VLOOKUP($A52,'RevPAR Raw Data'!$B$6:$BE$43,'RevPAR Raw Data'!AV$1,FALSE))/100</f>
        <v>-4.2844068570556997E-2</v>
      </c>
      <c r="BH52" s="119">
        <f>(VLOOKUP($A52,'RevPAR Raw Data'!$B$6:$BE$43,'RevPAR Raw Data'!AW$1,FALSE))/100</f>
        <v>-9.2936205559460291E-2</v>
      </c>
      <c r="BI52" s="119">
        <f>(VLOOKUP($A52,'RevPAR Raw Data'!$B$6:$BE$43,'RevPAR Raw Data'!AX$1,FALSE))/100</f>
        <v>-2.1300360147974901E-2</v>
      </c>
      <c r="BJ52" s="130">
        <f>(VLOOKUP($A52,'RevPAR Raw Data'!$B$6:$BE$43,'RevPAR Raw Data'!AY$1,FALSE))/100</f>
        <v>7.76180873622229E-3</v>
      </c>
      <c r="BK52" s="119">
        <f>(VLOOKUP($A52,'RevPAR Raw Data'!$B$6:$BE$43,'RevPAR Raw Data'!BA$1,FALSE))/100</f>
        <v>7.8162276665706396E-2</v>
      </c>
      <c r="BL52" s="119">
        <f>(VLOOKUP($A52,'RevPAR Raw Data'!$B$6:$BE$43,'RevPAR Raw Data'!BB$1,FALSE))/100</f>
        <v>0.18215773337678598</v>
      </c>
      <c r="BM52" s="130">
        <f>(VLOOKUP($A52,'RevPAR Raw Data'!$B$6:$BE$43,'RevPAR Raw Data'!BC$1,FALSE))/100</f>
        <v>0.12727143847626998</v>
      </c>
      <c r="BN52" s="131">
        <f>(VLOOKUP($A52,'RevPAR Raw Data'!$B$6:$BE$43,'RevPAR Raw Data'!BE$1,FALSE))/100</f>
        <v>4.7046573267918099E-2</v>
      </c>
    </row>
    <row r="53" spans="1:66" x14ac:dyDescent="0.45">
      <c r="A53" s="59" t="s">
        <v>83</v>
      </c>
      <c r="B53" s="129">
        <f>(VLOOKUP($A53,'Occupancy Raw Data'!$B$8:$BE$45,'Occupancy Raw Data'!AG$3,FALSE))/100</f>
        <v>0.41244725738396604</v>
      </c>
      <c r="C53" s="119">
        <f>(VLOOKUP($A53,'Occupancy Raw Data'!$B$8:$BE$45,'Occupancy Raw Data'!AH$3,FALSE))/100</f>
        <v>0.53442149677992401</v>
      </c>
      <c r="D53" s="119">
        <f>(VLOOKUP($A53,'Occupancy Raw Data'!$B$8:$BE$45,'Occupancy Raw Data'!AI$3,FALSE))/100</f>
        <v>0.54596935376415701</v>
      </c>
      <c r="E53" s="119">
        <f>(VLOOKUP($A53,'Occupancy Raw Data'!$B$8:$BE$45,'Occupancy Raw Data'!AJ$3,FALSE))/100</f>
        <v>0.541694425938263</v>
      </c>
      <c r="F53" s="119">
        <f>(VLOOKUP($A53,'Occupancy Raw Data'!$B$8:$BE$45,'Occupancy Raw Data'!AK$3,FALSE))/100</f>
        <v>0.54663557628247805</v>
      </c>
      <c r="G53" s="130">
        <f>(VLOOKUP($A53,'Occupancy Raw Data'!$B$8:$BE$45,'Occupancy Raw Data'!AL$3,FALSE))/100</f>
        <v>0.51623362202975698</v>
      </c>
      <c r="H53" s="119">
        <f>(VLOOKUP($A53,'Occupancy Raw Data'!$B$8:$BE$45,'Occupancy Raw Data'!AN$3,FALSE))/100</f>
        <v>0.53381079280479593</v>
      </c>
      <c r="I53" s="119">
        <f>(VLOOKUP($A53,'Occupancy Raw Data'!$B$8:$BE$45,'Occupancy Raw Data'!AO$3,FALSE))/100</f>
        <v>0.51571174772373896</v>
      </c>
      <c r="J53" s="130">
        <f>(VLOOKUP($A53,'Occupancy Raw Data'!$B$8:$BE$45,'Occupancy Raw Data'!AP$3,FALSE))/100</f>
        <v>0.524761270264268</v>
      </c>
      <c r="K53" s="131">
        <f>(VLOOKUP($A53,'Occupancy Raw Data'!$B$8:$BE$45,'Occupancy Raw Data'!AR$3,FALSE))/100</f>
        <v>0.51867009295390298</v>
      </c>
      <c r="M53" s="118">
        <f>(VLOOKUP($A53,'Occupancy Raw Data'!$B$8:$BE$45,'Occupancy Raw Data'!AT$3,FALSE))/100</f>
        <v>2.9339331251531601E-2</v>
      </c>
      <c r="N53" s="115">
        <f>(VLOOKUP($A53,'Occupancy Raw Data'!$B$8:$BE$45,'Occupancy Raw Data'!AU$3,FALSE))/100</f>
        <v>3.9735199383558101E-2</v>
      </c>
      <c r="O53" s="115">
        <f>(VLOOKUP($A53,'Occupancy Raw Data'!$B$8:$BE$45,'Occupancy Raw Data'!AV$3,FALSE))/100</f>
        <v>-2.6796592941188E-2</v>
      </c>
      <c r="P53" s="115">
        <f>(VLOOKUP($A53,'Occupancy Raw Data'!$B$8:$BE$45,'Occupancy Raw Data'!AW$3,FALSE))/100</f>
        <v>-4.5394859984950499E-2</v>
      </c>
      <c r="Q53" s="115">
        <f>(VLOOKUP($A53,'Occupancy Raw Data'!$B$8:$BE$45,'Occupancy Raw Data'!AX$3,FALSE))/100</f>
        <v>5.0663596574825498E-2</v>
      </c>
      <c r="R53" s="116">
        <f>(VLOOKUP($A53,'Occupancy Raw Data'!$B$8:$BE$45,'Occupancy Raw Data'!AY$3,FALSE))/100</f>
        <v>6.9229543646881801E-3</v>
      </c>
      <c r="S53" s="115">
        <f>(VLOOKUP($A53,'Occupancy Raw Data'!$B$8:$BE$45,'Occupancy Raw Data'!BA$3,FALSE))/100</f>
        <v>0.144492449436985</v>
      </c>
      <c r="T53" s="115">
        <f>(VLOOKUP($A53,'Occupancy Raw Data'!$B$8:$BE$45,'Occupancy Raw Data'!BB$3,FALSE))/100</f>
        <v>0.17029489418093</v>
      </c>
      <c r="U53" s="116">
        <f>(VLOOKUP($A53,'Occupancy Raw Data'!$B$8:$BE$45,'Occupancy Raw Data'!BC$3,FALSE))/100</f>
        <v>0.15702745307521299</v>
      </c>
      <c r="V53" s="117">
        <f>(VLOOKUP($A53,'Occupancy Raw Data'!$B$8:$BE$45,'Occupancy Raw Data'!BE$3,FALSE))/100</f>
        <v>4.6155717961731207E-2</v>
      </c>
      <c r="X53" s="49">
        <f>VLOOKUP($A53,'ADR Raw Data'!$B$6:$BE$43,'ADR Raw Data'!AG$1,FALSE)</f>
        <v>94.881393188854403</v>
      </c>
      <c r="Y53" s="50">
        <f>VLOOKUP($A53,'ADR Raw Data'!$B$6:$BE$43,'ADR Raw Data'!AH$1,FALSE)</f>
        <v>108.426026386868</v>
      </c>
      <c r="Z53" s="50">
        <f>VLOOKUP($A53,'ADR Raw Data'!$B$6:$BE$43,'ADR Raw Data'!AI$1,FALSE)</f>
        <v>110.18288488915999</v>
      </c>
      <c r="AA53" s="50">
        <f>VLOOKUP($A53,'ADR Raw Data'!$B$6:$BE$43,'ADR Raw Data'!AJ$1,FALSE)</f>
        <v>107.623945885005</v>
      </c>
      <c r="AB53" s="50">
        <f>VLOOKUP($A53,'ADR Raw Data'!$B$6:$BE$43,'ADR Raw Data'!AK$1,FALSE)</f>
        <v>104.368608572008</v>
      </c>
      <c r="AC53" s="51">
        <f>VLOOKUP($A53,'ADR Raw Data'!$B$6:$BE$43,'ADR Raw Data'!AL$1,FALSE)</f>
        <v>105.605726791706</v>
      </c>
      <c r="AD53" s="50">
        <f>VLOOKUP($A53,'ADR Raw Data'!$B$6:$BE$43,'ADR Raw Data'!AN$1,FALSE)</f>
        <v>104.781609984399</v>
      </c>
      <c r="AE53" s="50">
        <f>VLOOKUP($A53,'ADR Raw Data'!$B$6:$BE$43,'ADR Raw Data'!AO$1,FALSE)</f>
        <v>102.28241253095</v>
      </c>
      <c r="AF53" s="51">
        <f>VLOOKUP($A53,'ADR Raw Data'!$B$6:$BE$43,'ADR Raw Data'!AP$1,FALSE)</f>
        <v>103.55356062209</v>
      </c>
      <c r="AG53" s="52">
        <f>VLOOKUP($A53,'ADR Raw Data'!$B$6:$BE$43,'ADR Raw Data'!AR$1,FALSE)</f>
        <v>105.01250779864201</v>
      </c>
      <c r="AI53" s="118">
        <f>(VLOOKUP($A53,'ADR Raw Data'!$B$6:$BE$43,'ADR Raw Data'!AT$1,FALSE))/100</f>
        <v>7.5070778918124595E-2</v>
      </c>
      <c r="AJ53" s="115">
        <f>(VLOOKUP($A53,'ADR Raw Data'!$B$6:$BE$43,'ADR Raw Data'!AU$1,FALSE))/100</f>
        <v>0.11343592885930401</v>
      </c>
      <c r="AK53" s="115">
        <f>(VLOOKUP($A53,'ADR Raw Data'!$B$6:$BE$43,'ADR Raw Data'!AV$1,FALSE))/100</f>
        <v>0.115971748271273</v>
      </c>
      <c r="AL53" s="115">
        <f>(VLOOKUP($A53,'ADR Raw Data'!$B$6:$BE$43,'ADR Raw Data'!AW$1,FALSE))/100</f>
        <v>9.520896508247359E-2</v>
      </c>
      <c r="AM53" s="115">
        <f>(VLOOKUP($A53,'ADR Raw Data'!$B$6:$BE$43,'ADR Raw Data'!AX$1,FALSE))/100</f>
        <v>0.11647316425274401</v>
      </c>
      <c r="AN53" s="116">
        <f>(VLOOKUP($A53,'ADR Raw Data'!$B$6:$BE$43,'ADR Raw Data'!AY$1,FALSE))/100</f>
        <v>0.10402821553900701</v>
      </c>
      <c r="AO53" s="115">
        <f>(VLOOKUP($A53,'ADR Raw Data'!$B$6:$BE$43,'ADR Raw Data'!BA$1,FALSE))/100</f>
        <v>9.1489440727624896E-2</v>
      </c>
      <c r="AP53" s="115">
        <f>(VLOOKUP($A53,'ADR Raw Data'!$B$6:$BE$43,'ADR Raw Data'!BB$1,FALSE))/100</f>
        <v>7.4368048958415103E-2</v>
      </c>
      <c r="AQ53" s="116">
        <f>(VLOOKUP($A53,'ADR Raw Data'!$B$6:$BE$43,'ADR Raw Data'!BC$1,FALSE))/100</f>
        <v>8.3061762186934493E-2</v>
      </c>
      <c r="AR53" s="117">
        <f>(VLOOKUP($A53,'ADR Raw Data'!$B$6:$BE$43,'ADR Raw Data'!BE$1,FALSE))/100</f>
        <v>9.7955700800907E-2</v>
      </c>
      <c r="AT53" s="49">
        <f>VLOOKUP($A53,'RevPAR Raw Data'!$B$6:$BE$43,'RevPAR Raw Data'!AG$1,FALSE)</f>
        <v>39.133570397512699</v>
      </c>
      <c r="AU53" s="50">
        <f>VLOOKUP($A53,'RevPAR Raw Data'!$B$6:$BE$43,'RevPAR Raw Data'!AH$1,FALSE)</f>
        <v>57.945199311570001</v>
      </c>
      <c r="AV53" s="50">
        <f>VLOOKUP($A53,'RevPAR Raw Data'!$B$6:$BE$43,'RevPAR Raw Data'!AI$1,FALSE)</f>
        <v>60.156478458805204</v>
      </c>
      <c r="AW53" s="50">
        <f>VLOOKUP($A53,'RevPAR Raw Data'!$B$6:$BE$43,'RevPAR Raw Data'!AJ$1,FALSE)</f>
        <v>58.299291583388801</v>
      </c>
      <c r="AX53" s="50">
        <f>VLOOKUP($A53,'RevPAR Raw Data'!$B$6:$BE$43,'RevPAR Raw Data'!AK$1,FALSE)</f>
        <v>57.051594492560497</v>
      </c>
      <c r="AY53" s="51">
        <f>VLOOKUP($A53,'RevPAR Raw Data'!$B$6:$BE$43,'RevPAR Raw Data'!AL$1,FALSE)</f>
        <v>54.5172268487674</v>
      </c>
      <c r="AZ53" s="50">
        <f>VLOOKUP($A53,'RevPAR Raw Data'!$B$6:$BE$43,'RevPAR Raw Data'!AN$1,FALSE)</f>
        <v>55.933554297135203</v>
      </c>
      <c r="BA53" s="50">
        <f>VLOOKUP($A53,'RevPAR Raw Data'!$B$6:$BE$43,'RevPAR Raw Data'!AO$1,FALSE)</f>
        <v>52.748241727737003</v>
      </c>
      <c r="BB53" s="51">
        <f>VLOOKUP($A53,'RevPAR Raw Data'!$B$6:$BE$43,'RevPAR Raw Data'!AP$1,FALSE)</f>
        <v>54.340898012436099</v>
      </c>
      <c r="BC53" s="52">
        <f>VLOOKUP($A53,'RevPAR Raw Data'!$B$6:$BE$43,'RevPAR Raw Data'!AR$1,FALSE)</f>
        <v>54.466847181244198</v>
      </c>
      <c r="BE53" s="129">
        <f>(VLOOKUP($A53,'RevPAR Raw Data'!$B$6:$BE$43,'RevPAR Raw Data'!AT$1,FALSE))/100</f>
        <v>0.10661263661964498</v>
      </c>
      <c r="BF53" s="119">
        <f>(VLOOKUP($A53,'RevPAR Raw Data'!$B$6:$BE$43,'RevPAR Raw Data'!AU$1,FALSE))/100</f>
        <v>0.15767852749334599</v>
      </c>
      <c r="BG53" s="119">
        <f>(VLOOKUP($A53,'RevPAR Raw Data'!$B$6:$BE$43,'RevPAR Raw Data'!AV$1,FALSE))/100</f>
        <v>8.606750759898199E-2</v>
      </c>
      <c r="BH53" s="119">
        <f>(VLOOKUP($A53,'RevPAR Raw Data'!$B$6:$BE$43,'RevPAR Raw Data'!AW$1,FALSE))/100</f>
        <v>4.5492107458292103E-2</v>
      </c>
      <c r="BI53" s="119">
        <f>(VLOOKUP($A53,'RevPAR Raw Data'!$B$6:$BE$43,'RevPAR Raw Data'!AX$1,FALSE))/100</f>
        <v>0.173037710233064</v>
      </c>
      <c r="BJ53" s="130">
        <f>(VLOOKUP($A53,'RevPAR Raw Data'!$B$6:$BE$43,'RevPAR Raw Data'!AY$1,FALSE))/100</f>
        <v>0.11167135249251099</v>
      </c>
      <c r="BK53" s="119">
        <f>(VLOOKUP($A53,'RevPAR Raw Data'!$B$6:$BE$43,'RevPAR Raw Data'!BA$1,FALSE))/100</f>
        <v>0.24920142355296399</v>
      </c>
      <c r="BL53" s="119">
        <f>(VLOOKUP($A53,'RevPAR Raw Data'!$B$6:$BE$43,'RevPAR Raw Data'!BB$1,FALSE))/100</f>
        <v>0.25732744216716097</v>
      </c>
      <c r="BM53" s="130">
        <f>(VLOOKUP($A53,'RevPAR Raw Data'!$B$6:$BE$43,'RevPAR Raw Data'!BC$1,FALSE))/100</f>
        <v>0.25313219222630101</v>
      </c>
      <c r="BN53" s="131">
        <f>(VLOOKUP($A53,'RevPAR Raw Data'!$B$6:$BE$43,'RevPAR Raw Data'!BE$1,FALSE))/100</f>
        <v>0.14863263446154801</v>
      </c>
    </row>
    <row r="54" spans="1:66" x14ac:dyDescent="0.45">
      <c r="A54" s="62" t="s">
        <v>84</v>
      </c>
      <c r="B54" s="129">
        <f>(VLOOKUP($A54,'Occupancy Raw Data'!$B$8:$BE$45,'Occupancy Raw Data'!AG$3,FALSE))/100</f>
        <v>0.40877153218495005</v>
      </c>
      <c r="C54" s="119">
        <f>(VLOOKUP($A54,'Occupancy Raw Data'!$B$8:$BE$45,'Occupancy Raw Data'!AH$3,FALSE))/100</f>
        <v>0.43764165911151404</v>
      </c>
      <c r="D54" s="119">
        <f>(VLOOKUP($A54,'Occupancy Raw Data'!$B$8:$BE$45,'Occupancy Raw Data'!AI$3,FALSE))/100</f>
        <v>0.44347801450589303</v>
      </c>
      <c r="E54" s="119">
        <f>(VLOOKUP($A54,'Occupancy Raw Data'!$B$8:$BE$45,'Occupancy Raw Data'!AJ$3,FALSE))/100</f>
        <v>0.46226201269265599</v>
      </c>
      <c r="F54" s="119">
        <f>(VLOOKUP($A54,'Occupancy Raw Data'!$B$8:$BE$45,'Occupancy Raw Data'!AK$3,FALSE))/100</f>
        <v>0.53983454215775095</v>
      </c>
      <c r="G54" s="130">
        <f>(VLOOKUP($A54,'Occupancy Raw Data'!$B$8:$BE$45,'Occupancy Raw Data'!AL$3,FALSE))/100</f>
        <v>0.458397552130553</v>
      </c>
      <c r="H54" s="119">
        <f>(VLOOKUP($A54,'Occupancy Raw Data'!$B$8:$BE$45,'Occupancy Raw Data'!AN$3,FALSE))/100</f>
        <v>0.56156504986400702</v>
      </c>
      <c r="I54" s="119">
        <f>(VLOOKUP($A54,'Occupancy Raw Data'!$B$8:$BE$45,'Occupancy Raw Data'!AO$3,FALSE))/100</f>
        <v>0.53170330915684405</v>
      </c>
      <c r="J54" s="130">
        <f>(VLOOKUP($A54,'Occupancy Raw Data'!$B$8:$BE$45,'Occupancy Raw Data'!AP$3,FALSE))/100</f>
        <v>0.54663417951042592</v>
      </c>
      <c r="K54" s="131">
        <f>(VLOOKUP($A54,'Occupancy Raw Data'!$B$8:$BE$45,'Occupancy Raw Data'!AR$3,FALSE))/100</f>
        <v>0.48360801709623097</v>
      </c>
      <c r="M54" s="118">
        <f>(VLOOKUP($A54,'Occupancy Raw Data'!$B$8:$BE$45,'Occupancy Raw Data'!AT$3,FALSE))/100</f>
        <v>0.47569986223510397</v>
      </c>
      <c r="N54" s="115">
        <f>(VLOOKUP($A54,'Occupancy Raw Data'!$B$8:$BE$45,'Occupancy Raw Data'!AU$3,FALSE))/100</f>
        <v>0.17385941145578801</v>
      </c>
      <c r="O54" s="115">
        <f>(VLOOKUP($A54,'Occupancy Raw Data'!$B$8:$BE$45,'Occupancy Raw Data'!AV$3,FALSE))/100</f>
        <v>-6.02468840022659E-3</v>
      </c>
      <c r="P54" s="115">
        <f>(VLOOKUP($A54,'Occupancy Raw Data'!$B$8:$BE$45,'Occupancy Raw Data'!AW$3,FALSE))/100</f>
        <v>-3.0694085201051002E-2</v>
      </c>
      <c r="Q54" s="115">
        <f>(VLOOKUP($A54,'Occupancy Raw Data'!$B$8:$BE$45,'Occupancy Raw Data'!AX$3,FALSE))/100</f>
        <v>0.10696127591809799</v>
      </c>
      <c r="R54" s="116">
        <f>(VLOOKUP($A54,'Occupancy Raw Data'!$B$8:$BE$45,'Occupancy Raw Data'!AY$3,FALSE))/100</f>
        <v>0.112311302708183</v>
      </c>
      <c r="S54" s="115">
        <f>(VLOOKUP($A54,'Occupancy Raw Data'!$B$8:$BE$45,'Occupancy Raw Data'!BA$3,FALSE))/100</f>
        <v>0.22639287950541501</v>
      </c>
      <c r="T54" s="115">
        <f>(VLOOKUP($A54,'Occupancy Raw Data'!$B$8:$BE$45,'Occupancy Raw Data'!BB$3,FALSE))/100</f>
        <v>0.38050819543820902</v>
      </c>
      <c r="U54" s="116">
        <f>(VLOOKUP($A54,'Occupancy Raw Data'!$B$8:$BE$45,'Occupancy Raw Data'!BC$3,FALSE))/100</f>
        <v>0.29680099680885003</v>
      </c>
      <c r="V54" s="117">
        <f>(VLOOKUP($A54,'Occupancy Raw Data'!$B$8:$BE$45,'Occupancy Raw Data'!BE$3,FALSE))/100</f>
        <v>0.165876999275685</v>
      </c>
      <c r="X54" s="49">
        <f>VLOOKUP($A54,'ADR Raw Data'!$B$6:$BE$43,'ADR Raw Data'!AG$1,FALSE)</f>
        <v>98.310139312448001</v>
      </c>
      <c r="Y54" s="50">
        <f>VLOOKUP($A54,'ADR Raw Data'!$B$6:$BE$43,'ADR Raw Data'!AH$1,FALSE)</f>
        <v>100.794622904123</v>
      </c>
      <c r="Z54" s="50">
        <f>VLOOKUP($A54,'ADR Raw Data'!$B$6:$BE$43,'ADR Raw Data'!AI$1,FALSE)</f>
        <v>103.460788986136</v>
      </c>
      <c r="AA54" s="50">
        <f>VLOOKUP($A54,'ADR Raw Data'!$B$6:$BE$43,'ADR Raw Data'!AJ$1,FALSE)</f>
        <v>102.78619392007801</v>
      </c>
      <c r="AB54" s="50">
        <f>VLOOKUP($A54,'ADR Raw Data'!$B$6:$BE$43,'ADR Raw Data'!AK$1,FALSE)</f>
        <v>108.230968825443</v>
      </c>
      <c r="AC54" s="51">
        <f>VLOOKUP($A54,'ADR Raw Data'!$B$6:$BE$43,'ADR Raw Data'!AL$1,FALSE)</f>
        <v>103.020561447749</v>
      </c>
      <c r="AD54" s="50">
        <f>VLOOKUP($A54,'ADR Raw Data'!$B$6:$BE$43,'ADR Raw Data'!AN$1,FALSE)</f>
        <v>120.314863024065</v>
      </c>
      <c r="AE54" s="50">
        <f>VLOOKUP($A54,'ADR Raw Data'!$B$6:$BE$43,'ADR Raw Data'!AO$1,FALSE)</f>
        <v>117.980489156498</v>
      </c>
      <c r="AF54" s="51">
        <f>VLOOKUP($A54,'ADR Raw Data'!$B$6:$BE$43,'ADR Raw Data'!AP$1,FALSE)</f>
        <v>119.179556857054</v>
      </c>
      <c r="AG54" s="52">
        <f>VLOOKUP($A54,'ADR Raw Data'!$B$6:$BE$43,'ADR Raw Data'!AR$1,FALSE)</f>
        <v>108.239108514805</v>
      </c>
      <c r="AI54" s="118">
        <f>(VLOOKUP($A54,'ADR Raw Data'!$B$6:$BE$43,'ADR Raw Data'!AT$1,FALSE))/100</f>
        <v>4.3654307669499896E-2</v>
      </c>
      <c r="AJ54" s="115">
        <f>(VLOOKUP($A54,'ADR Raw Data'!$B$6:$BE$43,'ADR Raw Data'!AU$1,FALSE))/100</f>
        <v>4.9366365229653104E-2</v>
      </c>
      <c r="AK54" s="115">
        <f>(VLOOKUP($A54,'ADR Raw Data'!$B$6:$BE$43,'ADR Raw Data'!AV$1,FALSE))/100</f>
        <v>6.3492023194648903E-2</v>
      </c>
      <c r="AL54" s="115">
        <f>(VLOOKUP($A54,'ADR Raw Data'!$B$6:$BE$43,'ADR Raw Data'!AW$1,FALSE))/100</f>
        <v>6.0436042233168494E-2</v>
      </c>
      <c r="AM54" s="115">
        <f>(VLOOKUP($A54,'ADR Raw Data'!$B$6:$BE$43,'ADR Raw Data'!AX$1,FALSE))/100</f>
        <v>3.0062554151571202E-2</v>
      </c>
      <c r="AN54" s="116">
        <f>(VLOOKUP($A54,'ADR Raw Data'!$B$6:$BE$43,'ADR Raw Data'!AY$1,FALSE))/100</f>
        <v>4.6879314381284003E-2</v>
      </c>
      <c r="AO54" s="115">
        <f>(VLOOKUP($A54,'ADR Raw Data'!$B$6:$BE$43,'ADR Raw Data'!BA$1,FALSE))/100</f>
        <v>5.3233136060230196E-2</v>
      </c>
      <c r="AP54" s="115">
        <f>(VLOOKUP($A54,'ADR Raw Data'!$B$6:$BE$43,'ADR Raw Data'!BB$1,FALSE))/100</f>
        <v>8.1730846713805205E-2</v>
      </c>
      <c r="AQ54" s="116">
        <f>(VLOOKUP($A54,'ADR Raw Data'!$B$6:$BE$43,'ADR Raw Data'!BC$1,FALSE))/100</f>
        <v>6.5310451555287891E-2</v>
      </c>
      <c r="AR54" s="117">
        <f>(VLOOKUP($A54,'ADR Raw Data'!$B$6:$BE$43,'ADR Raw Data'!BE$1,FALSE))/100</f>
        <v>5.7879801547281298E-2</v>
      </c>
      <c r="AT54" s="49">
        <f>VLOOKUP($A54,'RevPAR Raw Data'!$B$6:$BE$43,'RevPAR Raw Data'!AG$1,FALSE)</f>
        <v>40.1863862760652</v>
      </c>
      <c r="AU54" s="50">
        <f>VLOOKUP($A54,'RevPAR Raw Data'!$B$6:$BE$43,'RevPAR Raw Data'!AH$1,FALSE)</f>
        <v>44.111925997280103</v>
      </c>
      <c r="AV54" s="50">
        <f>VLOOKUP($A54,'RevPAR Raw Data'!$B$6:$BE$43,'RevPAR Raw Data'!AI$1,FALSE)</f>
        <v>45.882585278785101</v>
      </c>
      <c r="AW54" s="50">
        <f>VLOOKUP($A54,'RevPAR Raw Data'!$B$6:$BE$43,'RevPAR Raw Data'!AJ$1,FALSE)</f>
        <v>47.514152878513102</v>
      </c>
      <c r="AX54" s="50">
        <f>VLOOKUP($A54,'RevPAR Raw Data'!$B$6:$BE$43,'RevPAR Raw Data'!AK$1,FALSE)</f>
        <v>58.426815503173103</v>
      </c>
      <c r="AY54" s="51">
        <f>VLOOKUP($A54,'RevPAR Raw Data'!$B$6:$BE$43,'RevPAR Raw Data'!AL$1,FALSE)</f>
        <v>47.224373186763302</v>
      </c>
      <c r="AZ54" s="50">
        <f>VLOOKUP($A54,'RevPAR Raw Data'!$B$6:$BE$43,'RevPAR Raw Data'!AN$1,FALSE)</f>
        <v>67.564622053490396</v>
      </c>
      <c r="BA54" s="50">
        <f>VLOOKUP($A54,'RevPAR Raw Data'!$B$6:$BE$43,'RevPAR Raw Data'!AO$1,FALSE)</f>
        <v>62.730616500453301</v>
      </c>
      <c r="BB54" s="51">
        <f>VLOOKUP($A54,'RevPAR Raw Data'!$B$6:$BE$43,'RevPAR Raw Data'!AP$1,FALSE)</f>
        <v>65.147619276971795</v>
      </c>
      <c r="BC54" s="52">
        <f>VLOOKUP($A54,'RevPAR Raw Data'!$B$6:$BE$43,'RevPAR Raw Data'!AR$1,FALSE)</f>
        <v>52.345300641108601</v>
      </c>
      <c r="BE54" s="129">
        <f>(VLOOKUP($A54,'RevPAR Raw Data'!$B$6:$BE$43,'RevPAR Raw Data'!AT$1,FALSE))/100</f>
        <v>0.540120518048954</v>
      </c>
      <c r="BF54" s="119">
        <f>(VLOOKUP($A54,'RevPAR Raw Data'!$B$6:$BE$43,'RevPAR Raw Data'!AU$1,FALSE))/100</f>
        <v>0.23180858388998002</v>
      </c>
      <c r="BG54" s="119">
        <f>(VLOOKUP($A54,'RevPAR Raw Data'!$B$6:$BE$43,'RevPAR Raw Data'!AV$1,FALSE))/100</f>
        <v>5.7084815138774593E-2</v>
      </c>
      <c r="BH54" s="119">
        <f>(VLOOKUP($A54,'RevPAR Raw Data'!$B$6:$BE$43,'RevPAR Raw Data'!AW$1,FALSE))/100</f>
        <v>2.7886928002598198E-2</v>
      </c>
      <c r="BI54" s="119">
        <f>(VLOOKUP($A54,'RevPAR Raw Data'!$B$6:$BE$43,'RevPAR Raw Data'!AX$1,FALSE))/100</f>
        <v>0.14023935921907799</v>
      </c>
      <c r="BJ54" s="130">
        <f>(VLOOKUP($A54,'RevPAR Raw Data'!$B$6:$BE$43,'RevPAR Raw Data'!AY$1,FALSE))/100</f>
        <v>0.16445569395769599</v>
      </c>
      <c r="BK54" s="119">
        <f>(VLOOKUP($A54,'RevPAR Raw Data'!$B$6:$BE$43,'RevPAR Raw Data'!BA$1,FALSE))/100</f>
        <v>0.291677618523425</v>
      </c>
      <c r="BL54" s="119">
        <f>(VLOOKUP($A54,'RevPAR Raw Data'!$B$6:$BE$43,'RevPAR Raw Data'!BB$1,FALSE))/100</f>
        <v>0.493338299146721</v>
      </c>
      <c r="BM54" s="130">
        <f>(VLOOKUP($A54,'RevPAR Raw Data'!$B$6:$BE$43,'RevPAR Raw Data'!BC$1,FALSE))/100</f>
        <v>0.38149565548778397</v>
      </c>
      <c r="BN54" s="131">
        <f>(VLOOKUP($A54,'RevPAR Raw Data'!$B$6:$BE$43,'RevPAR Raw Data'!BE$1,FALSE))/100</f>
        <v>0.233357728622301</v>
      </c>
    </row>
    <row r="55" spans="1:66" x14ac:dyDescent="0.45">
      <c r="A55" s="59" t="s">
        <v>85</v>
      </c>
      <c r="B55" s="129">
        <f>(VLOOKUP($A55,'Occupancy Raw Data'!$B$8:$BE$45,'Occupancy Raw Data'!AG$3,FALSE))/100</f>
        <v>0.299095607235142</v>
      </c>
      <c r="C55" s="119">
        <f>(VLOOKUP($A55,'Occupancy Raw Data'!$B$8:$BE$45,'Occupancy Raw Data'!AH$3,FALSE))/100</f>
        <v>0.39098837209302301</v>
      </c>
      <c r="D55" s="119">
        <f>(VLOOKUP($A55,'Occupancy Raw Data'!$B$8:$BE$45,'Occupancy Raw Data'!AI$3,FALSE))/100</f>
        <v>0.411498708010335</v>
      </c>
      <c r="E55" s="119">
        <f>(VLOOKUP($A55,'Occupancy Raw Data'!$B$8:$BE$45,'Occupancy Raw Data'!AJ$3,FALSE))/100</f>
        <v>0.40487726098191201</v>
      </c>
      <c r="F55" s="119">
        <f>(VLOOKUP($A55,'Occupancy Raw Data'!$B$8:$BE$45,'Occupancy Raw Data'!AK$3,FALSE))/100</f>
        <v>0.38598191214470196</v>
      </c>
      <c r="G55" s="130">
        <f>(VLOOKUP($A55,'Occupancy Raw Data'!$B$8:$BE$45,'Occupancy Raw Data'!AL$3,FALSE))/100</f>
        <v>0.37848837209302305</v>
      </c>
      <c r="H55" s="119">
        <f>(VLOOKUP($A55,'Occupancy Raw Data'!$B$8:$BE$45,'Occupancy Raw Data'!AN$3,FALSE))/100</f>
        <v>0.42813307493540004</v>
      </c>
      <c r="I55" s="119">
        <f>(VLOOKUP($A55,'Occupancy Raw Data'!$B$8:$BE$45,'Occupancy Raw Data'!AO$3,FALSE))/100</f>
        <v>0.36385658914728602</v>
      </c>
      <c r="J55" s="130">
        <f>(VLOOKUP($A55,'Occupancy Raw Data'!$B$8:$BE$45,'Occupancy Raw Data'!AP$3,FALSE))/100</f>
        <v>0.395994832041343</v>
      </c>
      <c r="K55" s="131">
        <f>(VLOOKUP($A55,'Occupancy Raw Data'!$B$8:$BE$45,'Occupancy Raw Data'!AR$3,FALSE))/100</f>
        <v>0.383490217792543</v>
      </c>
      <c r="M55" s="118">
        <f>(VLOOKUP($A55,'Occupancy Raw Data'!$B$8:$BE$45,'Occupancy Raw Data'!AT$3,FALSE))/100</f>
        <v>-0.115346733205778</v>
      </c>
      <c r="N55" s="115">
        <f>(VLOOKUP($A55,'Occupancy Raw Data'!$B$8:$BE$45,'Occupancy Raw Data'!AU$3,FALSE))/100</f>
        <v>-0.15586017139500299</v>
      </c>
      <c r="O55" s="115">
        <f>(VLOOKUP($A55,'Occupancy Raw Data'!$B$8:$BE$45,'Occupancy Raw Data'!AV$3,FALSE))/100</f>
        <v>-0.160242102894637</v>
      </c>
      <c r="P55" s="115">
        <f>(VLOOKUP($A55,'Occupancy Raw Data'!$B$8:$BE$45,'Occupancy Raw Data'!AW$3,FALSE))/100</f>
        <v>-0.172010330462043</v>
      </c>
      <c r="Q55" s="115">
        <f>(VLOOKUP($A55,'Occupancy Raw Data'!$B$8:$BE$45,'Occupancy Raw Data'!AX$3,FALSE))/100</f>
        <v>-0.11680044354920699</v>
      </c>
      <c r="R55" s="116">
        <f>(VLOOKUP($A55,'Occupancy Raw Data'!$B$8:$BE$45,'Occupancy Raw Data'!AY$3,FALSE))/100</f>
        <v>-0.14651415433977902</v>
      </c>
      <c r="S55" s="115">
        <f>(VLOOKUP($A55,'Occupancy Raw Data'!$B$8:$BE$45,'Occupancy Raw Data'!BA$3,FALSE))/100</f>
        <v>-3.4416208178289498E-2</v>
      </c>
      <c r="T55" s="115">
        <f>(VLOOKUP($A55,'Occupancy Raw Data'!$B$8:$BE$45,'Occupancy Raw Data'!BB$3,FALSE))/100</f>
        <v>-5.2538308188158099E-2</v>
      </c>
      <c r="U55" s="116">
        <f>(VLOOKUP($A55,'Occupancy Raw Data'!$B$8:$BE$45,'Occupancy Raw Data'!BC$3,FALSE))/100</f>
        <v>-4.2827214046874805E-2</v>
      </c>
      <c r="V55" s="117">
        <f>(VLOOKUP($A55,'Occupancy Raw Data'!$B$8:$BE$45,'Occupancy Raw Data'!BE$3,FALSE))/100</f>
        <v>-0.118336572068725</v>
      </c>
      <c r="X55" s="49">
        <f>VLOOKUP($A55,'ADR Raw Data'!$B$6:$BE$43,'ADR Raw Data'!AG$1,FALSE)</f>
        <v>78.452818574513998</v>
      </c>
      <c r="Y55" s="50">
        <f>VLOOKUP($A55,'ADR Raw Data'!$B$6:$BE$43,'ADR Raw Data'!AH$1,FALSE)</f>
        <v>83.214374225526598</v>
      </c>
      <c r="Z55" s="50">
        <f>VLOOKUP($A55,'ADR Raw Data'!$B$6:$BE$43,'ADR Raw Data'!AI$1,FALSE)</f>
        <v>85.049120879120807</v>
      </c>
      <c r="AA55" s="50">
        <f>VLOOKUP($A55,'ADR Raw Data'!$B$6:$BE$43,'ADR Raw Data'!AJ$1,FALSE)</f>
        <v>83.979429597128004</v>
      </c>
      <c r="AB55" s="50">
        <f>VLOOKUP($A55,'ADR Raw Data'!$B$6:$BE$43,'ADR Raw Data'!AK$1,FALSE)</f>
        <v>81.593401673640102</v>
      </c>
      <c r="AC55" s="51">
        <f>VLOOKUP($A55,'ADR Raw Data'!$B$6:$BE$43,'ADR Raw Data'!AL$1,FALSE)</f>
        <v>82.693841952551594</v>
      </c>
      <c r="AD55" s="50">
        <f>VLOOKUP($A55,'ADR Raw Data'!$B$6:$BE$43,'ADR Raw Data'!AN$1,FALSE)</f>
        <v>85.277076574877398</v>
      </c>
      <c r="AE55" s="50">
        <f>VLOOKUP($A55,'ADR Raw Data'!$B$6:$BE$43,'ADR Raw Data'!AO$1,FALSE)</f>
        <v>83.278344429649295</v>
      </c>
      <c r="AF55" s="51">
        <f>VLOOKUP($A55,'ADR Raw Data'!$B$6:$BE$43,'ADR Raw Data'!AP$1,FALSE)</f>
        <v>84.358817292006506</v>
      </c>
      <c r="AG55" s="52">
        <f>VLOOKUP($A55,'ADR Raw Data'!$B$6:$BE$43,'ADR Raw Data'!AR$1,FALSE)</f>
        <v>83.185060762844401</v>
      </c>
      <c r="AI55" s="118">
        <f>(VLOOKUP($A55,'ADR Raw Data'!$B$6:$BE$43,'ADR Raw Data'!AT$1,FALSE))/100</f>
        <v>-2.7074156925276899E-2</v>
      </c>
      <c r="AJ55" s="115">
        <f>(VLOOKUP($A55,'ADR Raw Data'!$B$6:$BE$43,'ADR Raw Data'!AU$1,FALSE))/100</f>
        <v>-3.16762734825623E-2</v>
      </c>
      <c r="AK55" s="115">
        <f>(VLOOKUP($A55,'ADR Raw Data'!$B$6:$BE$43,'ADR Raw Data'!AV$1,FALSE))/100</f>
        <v>-1.55897237556162E-3</v>
      </c>
      <c r="AL55" s="115">
        <f>(VLOOKUP($A55,'ADR Raw Data'!$B$6:$BE$43,'ADR Raw Data'!AW$1,FALSE))/100</f>
        <v>-5.6979532467672104E-3</v>
      </c>
      <c r="AM55" s="115">
        <f>(VLOOKUP($A55,'ADR Raw Data'!$B$6:$BE$43,'ADR Raw Data'!AX$1,FALSE))/100</f>
        <v>-1.07182751095884E-2</v>
      </c>
      <c r="AN55" s="116">
        <f>(VLOOKUP($A55,'ADR Raw Data'!$B$6:$BE$43,'ADR Raw Data'!AY$1,FALSE))/100</f>
        <v>-1.5013380632138999E-2</v>
      </c>
      <c r="AO55" s="115">
        <f>(VLOOKUP($A55,'ADR Raw Data'!$B$6:$BE$43,'ADR Raw Data'!BA$1,FALSE))/100</f>
        <v>-2.0035946443589699E-2</v>
      </c>
      <c r="AP55" s="115">
        <f>(VLOOKUP($A55,'ADR Raw Data'!$B$6:$BE$43,'ADR Raw Data'!BB$1,FALSE))/100</f>
        <v>-6.2390332523612401E-3</v>
      </c>
      <c r="AQ55" s="116">
        <f>(VLOOKUP($A55,'ADR Raw Data'!$B$6:$BE$43,'ADR Raw Data'!BC$1,FALSE))/100</f>
        <v>-1.36515127588911E-2</v>
      </c>
      <c r="AR55" s="117">
        <f>(VLOOKUP($A55,'ADR Raw Data'!$B$6:$BE$43,'ADR Raw Data'!BE$1,FALSE))/100</f>
        <v>-1.41790246751277E-2</v>
      </c>
      <c r="AT55" s="49">
        <f>VLOOKUP($A55,'RevPAR Raw Data'!$B$6:$BE$43,'RevPAR Raw Data'!AG$1,FALSE)</f>
        <v>23.464893410852699</v>
      </c>
      <c r="AU55" s="50">
        <f>VLOOKUP($A55,'RevPAR Raw Data'!$B$6:$BE$43,'RevPAR Raw Data'!AH$1,FALSE)</f>
        <v>32.535852713178201</v>
      </c>
      <c r="AV55" s="50">
        <f>VLOOKUP($A55,'RevPAR Raw Data'!$B$6:$BE$43,'RevPAR Raw Data'!AI$1,FALSE)</f>
        <v>34.997603359173098</v>
      </c>
      <c r="AW55" s="50">
        <f>VLOOKUP($A55,'RevPAR Raw Data'!$B$6:$BE$43,'RevPAR Raw Data'!AJ$1,FALSE)</f>
        <v>34.001361434108503</v>
      </c>
      <c r="AX55" s="50">
        <f>VLOOKUP($A55,'RevPAR Raw Data'!$B$6:$BE$43,'RevPAR Raw Data'!AK$1,FALSE)</f>
        <v>31.4935771963824</v>
      </c>
      <c r="AY55" s="51">
        <f>VLOOKUP($A55,'RevPAR Raw Data'!$B$6:$BE$43,'RevPAR Raw Data'!AL$1,FALSE)</f>
        <v>31.298657622739</v>
      </c>
      <c r="AZ55" s="50">
        <f>VLOOKUP($A55,'RevPAR Raw Data'!$B$6:$BE$43,'RevPAR Raw Data'!AN$1,FALSE)</f>
        <v>36.509937015503802</v>
      </c>
      <c r="BA55" s="50">
        <f>VLOOKUP($A55,'RevPAR Raw Data'!$B$6:$BE$43,'RevPAR Raw Data'!AO$1,FALSE)</f>
        <v>30.301374354005102</v>
      </c>
      <c r="BB55" s="51">
        <f>VLOOKUP($A55,'RevPAR Raw Data'!$B$6:$BE$43,'RevPAR Raw Data'!AP$1,FALSE)</f>
        <v>33.4056556847545</v>
      </c>
      <c r="BC55" s="52">
        <f>VLOOKUP($A55,'RevPAR Raw Data'!$B$6:$BE$43,'RevPAR Raw Data'!AR$1,FALSE)</f>
        <v>31.900657069029101</v>
      </c>
      <c r="BE55" s="129">
        <f>(VLOOKUP($A55,'RevPAR Raw Data'!$B$6:$BE$43,'RevPAR Raw Data'!AT$1,FALSE))/100</f>
        <v>-0.13929797457542301</v>
      </c>
      <c r="BF55" s="119">
        <f>(VLOOKUP($A55,'RevPAR Raw Data'!$B$6:$BE$43,'RevPAR Raw Data'!AU$1,FALSE))/100</f>
        <v>-0.18259937546341798</v>
      </c>
      <c r="BG55" s="119">
        <f>(VLOOKUP($A55,'RevPAR Raw Data'!$B$6:$BE$43,'RevPAR Raw Data'!AV$1,FALSE))/100</f>
        <v>-0.16155126225838401</v>
      </c>
      <c r="BH55" s="119">
        <f>(VLOOKUP($A55,'RevPAR Raw Data'!$B$6:$BE$43,'RevPAR Raw Data'!AW$1,FALSE))/100</f>
        <v>-0.17672817688787601</v>
      </c>
      <c r="BI55" s="119">
        <f>(VLOOKUP($A55,'RevPAR Raw Data'!$B$6:$BE$43,'RevPAR Raw Data'!AX$1,FALSE))/100</f>
        <v>-0.126266819371913</v>
      </c>
      <c r="BJ55" s="130">
        <f>(VLOOKUP($A55,'RevPAR Raw Data'!$B$6:$BE$43,'RevPAR Raw Data'!AY$1,FALSE))/100</f>
        <v>-0.15932786220481898</v>
      </c>
      <c r="BK55" s="119">
        <f>(VLOOKUP($A55,'RevPAR Raw Data'!$B$6:$BE$43,'RevPAR Raw Data'!BA$1,FALSE))/100</f>
        <v>-5.3762593318027595E-2</v>
      </c>
      <c r="BL55" s="119">
        <f>(VLOOKUP($A55,'RevPAR Raw Data'!$B$6:$BE$43,'RevPAR Raw Data'!BB$1,FALSE))/100</f>
        <v>-5.8449553188710597E-2</v>
      </c>
      <c r="BM55" s="130">
        <f>(VLOOKUP($A55,'RevPAR Raw Data'!$B$6:$BE$43,'RevPAR Raw Data'!BC$1,FALSE))/100</f>
        <v>-5.5894070546777301E-2</v>
      </c>
      <c r="BN55" s="131">
        <f>(VLOOKUP($A55,'RevPAR Raw Data'!$B$6:$BE$43,'RevPAR Raw Data'!BE$1,FALSE))/100</f>
        <v>-0.13083769956852001</v>
      </c>
    </row>
    <row r="56" spans="1:66" ht="16.5" thickBot="1" x14ac:dyDescent="0.5">
      <c r="A56" s="59" t="s">
        <v>86</v>
      </c>
      <c r="B56" s="140">
        <f>(VLOOKUP($A56,'Occupancy Raw Data'!$B$8:$BE$45,'Occupancy Raw Data'!AG$3,FALSE))/100</f>
        <v>0.370137931034482</v>
      </c>
      <c r="C56" s="127">
        <f>(VLOOKUP($A56,'Occupancy Raw Data'!$B$8:$BE$45,'Occupancy Raw Data'!AH$3,FALSE))/100</f>
        <v>0.47486206896551697</v>
      </c>
      <c r="D56" s="127">
        <f>(VLOOKUP($A56,'Occupancy Raw Data'!$B$8:$BE$45,'Occupancy Raw Data'!AI$3,FALSE))/100</f>
        <v>0.49162068965517203</v>
      </c>
      <c r="E56" s="127">
        <f>(VLOOKUP($A56,'Occupancy Raw Data'!$B$8:$BE$45,'Occupancy Raw Data'!AJ$3,FALSE))/100</f>
        <v>0.48268965517241297</v>
      </c>
      <c r="F56" s="127">
        <f>(VLOOKUP($A56,'Occupancy Raw Data'!$B$8:$BE$45,'Occupancy Raw Data'!AK$3,FALSE))/100</f>
        <v>0.48855172413793096</v>
      </c>
      <c r="G56" s="141">
        <f>(VLOOKUP($A56,'Occupancy Raw Data'!$B$8:$BE$45,'Occupancy Raw Data'!AL$3,FALSE))/100</f>
        <v>0.46157241379310299</v>
      </c>
      <c r="H56" s="127">
        <f>(VLOOKUP($A56,'Occupancy Raw Data'!$B$8:$BE$45,'Occupancy Raw Data'!AN$3,FALSE))/100</f>
        <v>0.51800000000000002</v>
      </c>
      <c r="I56" s="127">
        <f>(VLOOKUP($A56,'Occupancy Raw Data'!$B$8:$BE$45,'Occupancy Raw Data'!AO$3,FALSE))/100</f>
        <v>0.51537931034482698</v>
      </c>
      <c r="J56" s="141">
        <f>(VLOOKUP($A56,'Occupancy Raw Data'!$B$8:$BE$45,'Occupancy Raw Data'!AP$3,FALSE))/100</f>
        <v>0.51668965517241294</v>
      </c>
      <c r="K56" s="142">
        <f>(VLOOKUP($A56,'Occupancy Raw Data'!$B$8:$BE$45,'Occupancy Raw Data'!AR$3,FALSE))/100</f>
        <v>0.47732019704433398</v>
      </c>
      <c r="M56" s="124">
        <f>(VLOOKUP($A56,'Occupancy Raw Data'!$B$8:$BE$45,'Occupancy Raw Data'!AT$3,FALSE))/100</f>
        <v>-8.4947436126496301E-2</v>
      </c>
      <c r="N56" s="125">
        <f>(VLOOKUP($A56,'Occupancy Raw Data'!$B$8:$BE$45,'Occupancy Raw Data'!AU$3,FALSE))/100</f>
        <v>-4.5809552162221594E-2</v>
      </c>
      <c r="O56" s="125">
        <f>(VLOOKUP($A56,'Occupancy Raw Data'!$B$8:$BE$45,'Occupancy Raw Data'!AV$3,FALSE))/100</f>
        <v>-7.4680006347910804E-2</v>
      </c>
      <c r="P56" s="125">
        <f>(VLOOKUP($A56,'Occupancy Raw Data'!$B$8:$BE$45,'Occupancy Raw Data'!AW$3,FALSE))/100</f>
        <v>-0.126023689312765</v>
      </c>
      <c r="Q56" s="125">
        <f>(VLOOKUP($A56,'Occupancy Raw Data'!$B$8:$BE$45,'Occupancy Raw Data'!AX$3,FALSE))/100</f>
        <v>-0.10744998349580699</v>
      </c>
      <c r="R56" s="126">
        <f>(VLOOKUP($A56,'Occupancy Raw Data'!$B$8:$BE$45,'Occupancy Raw Data'!AY$3,FALSE))/100</f>
        <v>-8.8923090676179303E-2</v>
      </c>
      <c r="S56" s="125">
        <f>(VLOOKUP($A56,'Occupancy Raw Data'!$B$8:$BE$45,'Occupancy Raw Data'!BA$3,FALSE))/100</f>
        <v>-5.6840043248743796E-2</v>
      </c>
      <c r="T56" s="125">
        <f>(VLOOKUP($A56,'Occupancy Raw Data'!$B$8:$BE$45,'Occupancy Raw Data'!BB$3,FALSE))/100</f>
        <v>5.5913468585967498E-2</v>
      </c>
      <c r="U56" s="126">
        <f>(VLOOKUP($A56,'Occupancy Raw Data'!$B$8:$BE$45,'Occupancy Raw Data'!BC$3,FALSE))/100</f>
        <v>-3.78559750297265E-3</v>
      </c>
      <c r="V56" s="128">
        <f>(VLOOKUP($A56,'Occupancy Raw Data'!$B$8:$BE$45,'Occupancy Raw Data'!BE$3,FALSE))/100</f>
        <v>-6.4188289207969998E-2</v>
      </c>
      <c r="X56" s="63">
        <f>VLOOKUP($A56,'ADR Raw Data'!$B$6:$BE$43,'ADR Raw Data'!AG$1,FALSE)</f>
        <v>105.77103409726099</v>
      </c>
      <c r="Y56" s="64">
        <f>VLOOKUP($A56,'ADR Raw Data'!$B$6:$BE$43,'ADR Raw Data'!AH$1,FALSE)</f>
        <v>113.58256771476201</v>
      </c>
      <c r="Z56" s="64">
        <f>VLOOKUP($A56,'ADR Raw Data'!$B$6:$BE$43,'ADR Raw Data'!AI$1,FALSE)</f>
        <v>114.80440064529699</v>
      </c>
      <c r="AA56" s="64">
        <f>VLOOKUP($A56,'ADR Raw Data'!$B$6:$BE$43,'ADR Raw Data'!AJ$1,FALSE)</f>
        <v>113.308069009858</v>
      </c>
      <c r="AB56" s="64">
        <f>VLOOKUP($A56,'ADR Raw Data'!$B$6:$BE$43,'ADR Raw Data'!AK$1,FALSE)</f>
        <v>114.520942264257</v>
      </c>
      <c r="AC56" s="65">
        <f>VLOOKUP($A56,'ADR Raw Data'!$B$6:$BE$43,'ADR Raw Data'!AL$1,FALSE)</f>
        <v>112.73125179297099</v>
      </c>
      <c r="AD56" s="64">
        <f>VLOOKUP($A56,'ADR Raw Data'!$B$6:$BE$43,'ADR Raw Data'!AN$1,FALSE)</f>
        <v>136.457287311942</v>
      </c>
      <c r="AE56" s="64">
        <f>VLOOKUP($A56,'ADR Raw Data'!$B$6:$BE$43,'ADR Raw Data'!AO$1,FALSE)</f>
        <v>140.45758329987899</v>
      </c>
      <c r="AF56" s="65">
        <f>VLOOKUP($A56,'ADR Raw Data'!$B$6:$BE$43,'ADR Raw Data'!AP$1,FALSE)</f>
        <v>138.45236285371001</v>
      </c>
      <c r="AG56" s="66">
        <f>VLOOKUP($A56,'ADR Raw Data'!$B$6:$BE$43,'ADR Raw Data'!AR$1,FALSE)</f>
        <v>120.686278380944</v>
      </c>
      <c r="AI56" s="124">
        <f>(VLOOKUP($A56,'ADR Raw Data'!$B$6:$BE$43,'ADR Raw Data'!AT$1,FALSE))/100</f>
        <v>-3.1038936551213002E-2</v>
      </c>
      <c r="AJ56" s="125">
        <f>(VLOOKUP($A56,'ADR Raw Data'!$B$6:$BE$43,'ADR Raw Data'!AU$1,FALSE))/100</f>
        <v>2.9898344477969897E-2</v>
      </c>
      <c r="AK56" s="125">
        <f>(VLOOKUP($A56,'ADR Raw Data'!$B$6:$BE$43,'ADR Raw Data'!AV$1,FALSE))/100</f>
        <v>4.6499704486324497E-2</v>
      </c>
      <c r="AL56" s="125">
        <f>(VLOOKUP($A56,'ADR Raw Data'!$B$6:$BE$43,'ADR Raw Data'!AW$1,FALSE))/100</f>
        <v>3.3698410462200998E-2</v>
      </c>
      <c r="AM56" s="125">
        <f>(VLOOKUP($A56,'ADR Raw Data'!$B$6:$BE$43,'ADR Raw Data'!AX$1,FALSE))/100</f>
        <v>2.27013583323868E-2</v>
      </c>
      <c r="AN56" s="126">
        <f>(VLOOKUP($A56,'ADR Raw Data'!$B$6:$BE$43,'ADR Raw Data'!AY$1,FALSE))/100</f>
        <v>2.2941508607592601E-2</v>
      </c>
      <c r="AO56" s="125">
        <f>(VLOOKUP($A56,'ADR Raw Data'!$B$6:$BE$43,'ADR Raw Data'!BA$1,FALSE))/100</f>
        <v>6.4607863297013304E-2</v>
      </c>
      <c r="AP56" s="125">
        <f>(VLOOKUP($A56,'ADR Raw Data'!$B$6:$BE$43,'ADR Raw Data'!BB$1,FALSE))/100</f>
        <v>7.4027742188277401E-2</v>
      </c>
      <c r="AQ56" s="126">
        <f>(VLOOKUP($A56,'ADR Raw Data'!$B$6:$BE$43,'ADR Raw Data'!BC$1,FALSE))/100</f>
        <v>6.9959100964057302E-2</v>
      </c>
      <c r="AR56" s="128">
        <f>(VLOOKUP($A56,'ADR Raw Data'!$B$6:$BE$43,'ADR Raw Data'!BE$1,FALSE))/100</f>
        <v>4.2374188978460597E-2</v>
      </c>
      <c r="AT56" s="63">
        <f>VLOOKUP($A56,'RevPAR Raw Data'!$B$6:$BE$43,'RevPAR Raw Data'!AG$1,FALSE)</f>
        <v>39.149871724137903</v>
      </c>
      <c r="AU56" s="64">
        <f>VLOOKUP($A56,'RevPAR Raw Data'!$B$6:$BE$43,'RevPAR Raw Data'!AH$1,FALSE)</f>
        <v>53.936053103448202</v>
      </c>
      <c r="AV56" s="64">
        <f>VLOOKUP($A56,'RevPAR Raw Data'!$B$6:$BE$43,'RevPAR Raw Data'!AI$1,FALSE)</f>
        <v>56.440218620689599</v>
      </c>
      <c r="AW56" s="64">
        <f>VLOOKUP($A56,'RevPAR Raw Data'!$B$6:$BE$43,'RevPAR Raw Data'!AJ$1,FALSE)</f>
        <v>54.692632758620597</v>
      </c>
      <c r="AX56" s="64">
        <f>VLOOKUP($A56,'RevPAR Raw Data'!$B$6:$BE$43,'RevPAR Raw Data'!AK$1,FALSE)</f>
        <v>55.9494037931034</v>
      </c>
      <c r="AY56" s="65">
        <f>VLOOKUP($A56,'RevPAR Raw Data'!$B$6:$BE$43,'RevPAR Raw Data'!AL$1,FALSE)</f>
        <v>52.033636000000001</v>
      </c>
      <c r="AZ56" s="64">
        <f>VLOOKUP($A56,'RevPAR Raw Data'!$B$6:$BE$43,'RevPAR Raw Data'!AN$1,FALSE)</f>
        <v>70.684874827586199</v>
      </c>
      <c r="BA56" s="64">
        <f>VLOOKUP($A56,'RevPAR Raw Data'!$B$6:$BE$43,'RevPAR Raw Data'!AO$1,FALSE)</f>
        <v>72.3889324137931</v>
      </c>
      <c r="BB56" s="65">
        <f>VLOOKUP($A56,'RevPAR Raw Data'!$B$6:$BE$43,'RevPAR Raw Data'!AP$1,FALSE)</f>
        <v>71.5369036206896</v>
      </c>
      <c r="BC56" s="66">
        <f>VLOOKUP($A56,'RevPAR Raw Data'!$B$6:$BE$43,'RevPAR Raw Data'!AR$1,FALSE)</f>
        <v>57.605998177339899</v>
      </c>
      <c r="BE56" s="140">
        <f>(VLOOKUP($A56,'RevPAR Raw Data'!$B$6:$BE$43,'RevPAR Raw Data'!AT$1,FALSE))/100</f>
        <v>-0.11334969459758999</v>
      </c>
      <c r="BF56" s="127">
        <f>(VLOOKUP($A56,'RevPAR Raw Data'!$B$6:$BE$43,'RevPAR Raw Data'!AU$1,FALSE))/100</f>
        <v>-1.7280837455179301E-2</v>
      </c>
      <c r="BG56" s="127">
        <f>(VLOOKUP($A56,'RevPAR Raw Data'!$B$6:$BE$43,'RevPAR Raw Data'!AV$1,FALSE))/100</f>
        <v>-3.1652900087801E-2</v>
      </c>
      <c r="BH56" s="127">
        <f>(VLOOKUP($A56,'RevPAR Raw Data'!$B$6:$BE$43,'RevPAR Raw Data'!AW$1,FALSE))/100</f>
        <v>-9.6572076860987094E-2</v>
      </c>
      <c r="BI56" s="127">
        <f>(VLOOKUP($A56,'RevPAR Raw Data'!$B$6:$BE$43,'RevPAR Raw Data'!AX$1,FALSE))/100</f>
        <v>-8.7187885741568397E-2</v>
      </c>
      <c r="BJ56" s="141">
        <f>(VLOOKUP($A56,'RevPAR Raw Data'!$B$6:$BE$43,'RevPAR Raw Data'!AY$1,FALSE))/100</f>
        <v>-6.8021611918747893E-2</v>
      </c>
      <c r="BK56" s="127">
        <f>(VLOOKUP($A56,'RevPAR Raw Data'!$B$6:$BE$43,'RevPAR Raw Data'!BA$1,FALSE))/100</f>
        <v>4.0955063042583204E-3</v>
      </c>
      <c r="BL56" s="127">
        <f>(VLOOKUP($A56,'RevPAR Raw Data'!$B$6:$BE$43,'RevPAR Raw Data'!BB$1,FALSE))/100</f>
        <v>0.13408035861157899</v>
      </c>
      <c r="BM56" s="141">
        <f>(VLOOKUP($A56,'RevPAR Raw Data'!$B$6:$BE$43,'RevPAR Raw Data'!BC$1,FALSE))/100</f>
        <v>6.59086664631649E-2</v>
      </c>
      <c r="BN56" s="142">
        <f>(VLOOKUP($A56,'RevPAR Raw Data'!$B$6:$BE$43,'RevPAR Raw Data'!BE$1,FALSE))/100</f>
        <v>-2.4534026926611999E-2</v>
      </c>
    </row>
    <row r="57" spans="1:66" ht="14.25" customHeight="1" x14ac:dyDescent="0.45">
      <c r="A57" s="194" t="s">
        <v>122</v>
      </c>
      <c r="B57" s="194"/>
      <c r="C57" s="194"/>
      <c r="D57" s="194"/>
      <c r="E57" s="194"/>
      <c r="F57" s="194"/>
      <c r="G57" s="194"/>
      <c r="H57" s="194"/>
      <c r="I57" s="194"/>
      <c r="J57" s="194"/>
      <c r="K57" s="194"/>
    </row>
    <row r="58" spans="1:66" x14ac:dyDescent="0.45">
      <c r="A58" s="194"/>
      <c r="B58" s="194"/>
      <c r="C58" s="194"/>
      <c r="D58" s="194"/>
      <c r="E58" s="194"/>
      <c r="F58" s="194"/>
      <c r="G58" s="194"/>
      <c r="H58" s="194"/>
      <c r="I58" s="194"/>
      <c r="J58" s="194"/>
      <c r="K58" s="194"/>
    </row>
    <row r="59" spans="1:66" x14ac:dyDescent="0.45">
      <c r="A59" s="194"/>
      <c r="B59" s="194"/>
      <c r="C59" s="194"/>
      <c r="D59" s="194"/>
      <c r="E59" s="194"/>
      <c r="F59" s="194"/>
      <c r="G59" s="194"/>
      <c r="H59" s="194"/>
      <c r="I59" s="194"/>
      <c r="J59" s="194"/>
      <c r="K59" s="194"/>
    </row>
  </sheetData>
  <sheetProtection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11" sqref="AE11"/>
    </sheetView>
  </sheetViews>
  <sheetFormatPr defaultColWidth="8.7265625"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7"/>
      <c r="B1" s="78" t="s">
        <v>98</v>
      </c>
      <c r="D1" s="147"/>
      <c r="E1" s="147"/>
      <c r="F1" s="147"/>
      <c r="G1" s="147"/>
      <c r="H1" s="147"/>
      <c r="I1" s="147"/>
      <c r="J1" s="147"/>
      <c r="K1" s="147"/>
      <c r="L1" s="147"/>
      <c r="M1" s="147"/>
      <c r="N1" s="147"/>
      <c r="O1" s="147"/>
      <c r="P1" s="147"/>
      <c r="Q1" s="147"/>
      <c r="R1" s="147"/>
      <c r="S1" s="147"/>
      <c r="T1" s="147"/>
      <c r="U1" s="147"/>
      <c r="V1" s="147"/>
      <c r="W1" s="147"/>
      <c r="X1" s="147"/>
      <c r="Y1" s="148"/>
      <c r="Z1" s="148"/>
      <c r="AA1" s="148"/>
      <c r="AB1" s="148"/>
      <c r="AC1" s="148"/>
      <c r="AD1" s="148"/>
      <c r="AE1" s="148"/>
      <c r="AF1" s="148"/>
      <c r="AG1" s="148"/>
      <c r="AH1" s="148"/>
      <c r="AI1" s="148"/>
      <c r="AJ1" s="148"/>
      <c r="AK1" s="148"/>
      <c r="AL1" s="148"/>
    </row>
    <row r="2" spans="1:50" ht="15" customHeight="1" x14ac:dyDescent="0.25">
      <c r="A2" s="147"/>
      <c r="B2" t="s">
        <v>145</v>
      </c>
      <c r="C2" s="147"/>
      <c r="D2" s="147"/>
      <c r="E2" s="147"/>
      <c r="F2" s="147"/>
      <c r="G2" s="147"/>
      <c r="H2" s="147"/>
      <c r="I2" s="147"/>
      <c r="J2" s="147"/>
      <c r="K2" s="147"/>
      <c r="L2" s="147"/>
      <c r="M2" s="147"/>
      <c r="N2" s="147"/>
      <c r="O2" s="147"/>
      <c r="P2" s="147"/>
      <c r="Q2" s="147"/>
      <c r="R2" s="147"/>
      <c r="S2" s="147"/>
      <c r="T2" s="147"/>
      <c r="U2" s="147"/>
      <c r="V2" s="147"/>
      <c r="W2" s="147"/>
      <c r="X2" s="147"/>
      <c r="Y2" s="148"/>
      <c r="Z2" s="148"/>
      <c r="AA2" s="148"/>
      <c r="AB2" s="148"/>
      <c r="AC2" s="148"/>
      <c r="AD2" s="148"/>
      <c r="AE2" s="148"/>
      <c r="AF2" s="148"/>
      <c r="AG2" s="148"/>
      <c r="AH2" s="148"/>
      <c r="AI2" s="148"/>
      <c r="AJ2" s="148"/>
      <c r="AK2" s="148"/>
      <c r="AL2" s="148"/>
    </row>
    <row r="3" spans="1:50" x14ac:dyDescent="0.25">
      <c r="A3" s="147"/>
      <c r="B3" s="147"/>
      <c r="C3" s="147"/>
      <c r="D3" s="147"/>
      <c r="E3" s="147"/>
      <c r="F3" s="147"/>
      <c r="G3" s="147"/>
      <c r="H3" s="147"/>
      <c r="I3" s="147"/>
      <c r="J3" s="147"/>
      <c r="K3" s="147"/>
      <c r="L3" s="147"/>
      <c r="M3" s="147"/>
      <c r="N3" s="147"/>
      <c r="O3" s="147"/>
      <c r="P3" s="147"/>
      <c r="Q3" s="147"/>
      <c r="R3" s="147"/>
      <c r="S3" s="147"/>
      <c r="T3" s="147"/>
      <c r="U3" s="147"/>
      <c r="V3" s="147"/>
      <c r="W3" s="147"/>
      <c r="X3" s="147"/>
      <c r="Y3" s="148"/>
      <c r="Z3" s="148"/>
      <c r="AA3" s="148"/>
      <c r="AB3" s="148"/>
      <c r="AC3" s="148"/>
      <c r="AD3" s="148"/>
      <c r="AE3" s="148"/>
      <c r="AF3" s="148"/>
      <c r="AG3" s="148"/>
      <c r="AH3" s="148"/>
      <c r="AI3" s="148"/>
      <c r="AJ3" s="148"/>
      <c r="AK3" s="148"/>
      <c r="AL3" s="148"/>
    </row>
    <row r="4" spans="1:50" x14ac:dyDescent="0.25">
      <c r="A4" s="147"/>
      <c r="B4" s="147"/>
      <c r="C4" s="147"/>
      <c r="D4" s="147"/>
      <c r="E4" s="147"/>
      <c r="F4" s="147"/>
      <c r="G4" s="147"/>
      <c r="H4" s="147"/>
      <c r="I4" s="147"/>
      <c r="J4" s="147"/>
      <c r="K4" s="147"/>
      <c r="L4" s="147"/>
      <c r="M4" s="147"/>
      <c r="N4" s="147"/>
      <c r="O4" s="147"/>
      <c r="P4" s="147"/>
      <c r="Q4" s="147"/>
      <c r="R4" s="147"/>
      <c r="S4" s="147"/>
      <c r="T4" s="147"/>
      <c r="U4" s="147"/>
      <c r="V4" s="147"/>
      <c r="W4" s="147"/>
      <c r="X4" s="147"/>
      <c r="Y4" s="148"/>
      <c r="Z4" s="148"/>
      <c r="AA4" s="148"/>
      <c r="AB4" s="148"/>
      <c r="AC4" s="148"/>
      <c r="AD4" s="148"/>
      <c r="AE4" s="148"/>
      <c r="AF4" s="148"/>
      <c r="AG4" s="148"/>
      <c r="AH4" s="148"/>
      <c r="AI4" s="148"/>
      <c r="AJ4" s="148"/>
      <c r="AK4" s="148"/>
      <c r="AL4" s="148"/>
    </row>
    <row r="5" spans="1:50" x14ac:dyDescent="0.25">
      <c r="A5" s="147"/>
      <c r="B5" s="147"/>
      <c r="C5" s="147"/>
      <c r="D5" s="147"/>
      <c r="E5" s="147"/>
      <c r="F5" s="147"/>
      <c r="G5" s="147"/>
      <c r="H5" s="147"/>
      <c r="I5" s="147"/>
      <c r="J5" s="147"/>
      <c r="K5" s="147"/>
      <c r="L5" s="147"/>
      <c r="M5" s="147"/>
      <c r="N5" s="147"/>
      <c r="O5" s="147"/>
      <c r="P5" s="147"/>
      <c r="Q5" s="147"/>
      <c r="R5" s="147"/>
      <c r="S5" s="147"/>
      <c r="T5" s="147"/>
      <c r="U5" s="147"/>
      <c r="V5" s="147"/>
      <c r="W5" s="147"/>
      <c r="X5" s="147"/>
      <c r="Y5" s="148"/>
      <c r="Z5" s="148"/>
      <c r="AA5" s="148"/>
      <c r="AB5" s="148"/>
      <c r="AC5" s="148"/>
      <c r="AD5" s="148"/>
      <c r="AE5" s="148"/>
      <c r="AF5" s="148"/>
      <c r="AG5" s="148"/>
      <c r="AH5" s="148"/>
      <c r="AI5" s="148"/>
      <c r="AJ5" s="148"/>
      <c r="AK5" s="148"/>
      <c r="AL5" s="148"/>
    </row>
    <row r="6" spans="1:50" x14ac:dyDescent="0.25">
      <c r="A6" s="147"/>
      <c r="B6" s="147"/>
      <c r="C6" s="147"/>
      <c r="D6" s="147"/>
      <c r="E6" s="147"/>
      <c r="F6" s="147"/>
      <c r="G6" s="147"/>
      <c r="H6" s="147"/>
      <c r="I6" s="147"/>
      <c r="J6" s="147"/>
      <c r="K6" s="147"/>
      <c r="L6" s="147"/>
      <c r="M6" s="147"/>
      <c r="N6" s="147"/>
      <c r="O6" s="147"/>
      <c r="P6" s="147"/>
      <c r="Q6" s="147"/>
      <c r="R6" s="147"/>
      <c r="S6" s="147"/>
      <c r="T6" s="147"/>
      <c r="U6" s="147"/>
      <c r="V6" s="147"/>
      <c r="W6" s="147"/>
      <c r="X6" s="147"/>
      <c r="Y6" s="148"/>
      <c r="Z6" s="148"/>
      <c r="AA6" s="148"/>
      <c r="AB6" s="148"/>
      <c r="AC6" s="148"/>
      <c r="AD6" s="148"/>
      <c r="AE6" s="148"/>
      <c r="AF6" s="148"/>
      <c r="AG6" s="148"/>
      <c r="AH6" s="148"/>
      <c r="AI6" s="148"/>
      <c r="AJ6" s="148"/>
      <c r="AK6" s="148"/>
      <c r="AL6" s="148"/>
    </row>
    <row r="7" spans="1:50" x14ac:dyDescent="0.25">
      <c r="A7" s="147"/>
      <c r="B7" s="147"/>
      <c r="C7" s="147"/>
      <c r="D7" s="147"/>
      <c r="E7" s="147"/>
      <c r="F7" s="147"/>
      <c r="G7" s="147"/>
      <c r="H7" s="147"/>
      <c r="I7" s="147"/>
      <c r="J7" s="147"/>
      <c r="K7" s="147"/>
      <c r="L7" s="147"/>
      <c r="M7" s="147"/>
      <c r="N7" s="147"/>
      <c r="O7" s="147"/>
      <c r="P7" s="147"/>
      <c r="Q7" s="147"/>
      <c r="R7" s="147"/>
      <c r="S7" s="147"/>
      <c r="T7" s="147"/>
      <c r="U7" s="147"/>
      <c r="V7" s="147"/>
      <c r="W7" s="147"/>
      <c r="X7" s="147"/>
      <c r="Y7" s="148"/>
      <c r="Z7" s="148"/>
      <c r="AA7" s="148"/>
      <c r="AB7" s="148"/>
      <c r="AC7" s="148"/>
      <c r="AD7" s="148"/>
      <c r="AE7" s="148"/>
      <c r="AF7" s="148"/>
      <c r="AG7" s="148"/>
      <c r="AH7" s="148"/>
      <c r="AI7" s="148"/>
      <c r="AJ7" s="148"/>
      <c r="AK7" s="148"/>
      <c r="AL7" s="148"/>
    </row>
    <row r="8" spans="1:50" ht="18" customHeight="1" x14ac:dyDescent="0.35">
      <c r="A8" s="79"/>
      <c r="B8" s="147"/>
      <c r="C8" s="147"/>
      <c r="D8" s="201" t="s">
        <v>136</v>
      </c>
      <c r="E8" s="201"/>
      <c r="F8" s="201"/>
      <c r="G8" s="201"/>
      <c r="H8" s="201"/>
      <c r="I8" s="201"/>
      <c r="J8" s="201"/>
      <c r="K8" s="79"/>
      <c r="L8" s="79"/>
      <c r="M8" s="79"/>
      <c r="N8" s="79"/>
      <c r="O8" s="147"/>
      <c r="P8" s="201" t="s">
        <v>137</v>
      </c>
      <c r="Q8" s="201"/>
      <c r="R8" s="201"/>
      <c r="S8" s="201"/>
      <c r="T8" s="201"/>
      <c r="U8" s="201"/>
      <c r="V8" s="201"/>
      <c r="W8" s="79"/>
      <c r="X8" s="79"/>
      <c r="Y8" s="148"/>
      <c r="Z8" s="148"/>
      <c r="AA8" s="148"/>
      <c r="AB8" s="148"/>
      <c r="AC8" s="148"/>
      <c r="AD8" s="148"/>
      <c r="AE8" s="148"/>
      <c r="AF8" s="148"/>
      <c r="AG8" s="148"/>
      <c r="AH8" s="148"/>
      <c r="AI8" s="148"/>
      <c r="AJ8" s="148"/>
      <c r="AK8" s="148"/>
      <c r="AL8" s="148"/>
    </row>
    <row r="9" spans="1:50" ht="15.75" customHeight="1" x14ac:dyDescent="0.3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49999999999999" customHeight="1" x14ac:dyDescent="0.25">
      <c r="A10" s="149"/>
      <c r="B10" s="147"/>
      <c r="C10" s="85" t="s">
        <v>124</v>
      </c>
      <c r="D10" s="86">
        <v>1</v>
      </c>
      <c r="E10" s="87">
        <v>2</v>
      </c>
      <c r="F10" s="87">
        <v>3</v>
      </c>
      <c r="G10" s="87">
        <v>4</v>
      </c>
      <c r="H10" s="87">
        <v>5</v>
      </c>
      <c r="I10" s="87">
        <v>6</v>
      </c>
      <c r="J10" s="88">
        <v>7</v>
      </c>
      <c r="K10" s="149"/>
      <c r="L10" s="149"/>
      <c r="M10" s="203" t="s">
        <v>101</v>
      </c>
      <c r="N10" s="203"/>
      <c r="O10" s="85" t="s">
        <v>124</v>
      </c>
      <c r="P10" s="86">
        <v>3</v>
      </c>
      <c r="Q10" s="87">
        <v>4</v>
      </c>
      <c r="R10" s="87">
        <v>5</v>
      </c>
      <c r="S10" s="87">
        <v>6</v>
      </c>
      <c r="T10" s="87">
        <v>7</v>
      </c>
      <c r="U10" s="87">
        <v>8</v>
      </c>
      <c r="V10" s="88">
        <v>9</v>
      </c>
      <c r="W10" s="149"/>
      <c r="X10" s="149"/>
      <c r="Y10" s="148"/>
      <c r="Z10" s="148"/>
      <c r="AA10" s="148"/>
      <c r="AB10" s="148"/>
      <c r="AC10" s="148"/>
      <c r="AD10" s="148"/>
      <c r="AE10" s="148"/>
      <c r="AF10" s="148"/>
      <c r="AG10" s="148"/>
      <c r="AH10" s="148"/>
      <c r="AI10" s="148"/>
      <c r="AJ10" s="148"/>
      <c r="AK10" s="148"/>
      <c r="AL10" s="148"/>
    </row>
    <row r="11" spans="1:50" ht="20.149999999999999" customHeight="1" x14ac:dyDescent="0.25">
      <c r="A11" s="149"/>
      <c r="B11" s="147"/>
      <c r="C11" s="85" t="s">
        <v>124</v>
      </c>
      <c r="D11" s="89">
        <v>8</v>
      </c>
      <c r="E11" s="90">
        <v>9</v>
      </c>
      <c r="F11" s="90">
        <v>10</v>
      </c>
      <c r="G11" s="90">
        <v>11</v>
      </c>
      <c r="H11" s="90">
        <v>12</v>
      </c>
      <c r="I11" s="90">
        <v>13</v>
      </c>
      <c r="J11" s="91">
        <v>14</v>
      </c>
      <c r="K11" s="149"/>
      <c r="L11" s="149"/>
      <c r="M11" s="203" t="s">
        <v>101</v>
      </c>
      <c r="N11" s="203"/>
      <c r="O11" s="85" t="s">
        <v>124</v>
      </c>
      <c r="P11" s="89">
        <v>10</v>
      </c>
      <c r="Q11" s="90">
        <v>11</v>
      </c>
      <c r="R11" s="90">
        <v>12</v>
      </c>
      <c r="S11" s="90">
        <v>13</v>
      </c>
      <c r="T11" s="90">
        <v>14</v>
      </c>
      <c r="U11" s="90">
        <v>15</v>
      </c>
      <c r="V11" s="91">
        <v>16</v>
      </c>
      <c r="W11" s="149"/>
      <c r="X11" s="149"/>
      <c r="Y11" s="148"/>
      <c r="Z11" s="148"/>
      <c r="AA11" s="148"/>
      <c r="AB11" s="148"/>
      <c r="AC11" s="148"/>
      <c r="AD11" s="148"/>
      <c r="AE11" s="148"/>
      <c r="AF11" s="148"/>
      <c r="AG11" s="148"/>
      <c r="AH11" s="148"/>
      <c r="AI11" s="148"/>
      <c r="AJ11" s="148"/>
      <c r="AK11" s="148"/>
      <c r="AL11" s="148"/>
    </row>
    <row r="12" spans="1:50" ht="20.149999999999999" customHeight="1" x14ac:dyDescent="0.25">
      <c r="A12" s="149"/>
      <c r="B12" s="147"/>
      <c r="C12" s="85" t="s">
        <v>124</v>
      </c>
      <c r="D12" s="92">
        <v>15</v>
      </c>
      <c r="E12" s="93">
        <v>16</v>
      </c>
      <c r="F12" s="93">
        <v>17</v>
      </c>
      <c r="G12" s="93">
        <v>18</v>
      </c>
      <c r="H12" s="93">
        <v>19</v>
      </c>
      <c r="I12" s="93">
        <v>20</v>
      </c>
      <c r="J12" s="94">
        <v>21</v>
      </c>
      <c r="K12" s="149"/>
      <c r="L12" s="149"/>
      <c r="M12" s="203" t="s">
        <v>101</v>
      </c>
      <c r="N12" s="203"/>
      <c r="O12" s="85" t="s">
        <v>124</v>
      </c>
      <c r="P12" s="92">
        <v>17</v>
      </c>
      <c r="Q12" s="93">
        <v>18</v>
      </c>
      <c r="R12" s="93">
        <v>19</v>
      </c>
      <c r="S12" s="93">
        <v>20</v>
      </c>
      <c r="T12" s="93">
        <v>21</v>
      </c>
      <c r="U12" s="93">
        <v>22</v>
      </c>
      <c r="V12" s="94">
        <v>23</v>
      </c>
      <c r="W12" s="149"/>
      <c r="X12" s="149"/>
      <c r="Y12" s="148"/>
      <c r="Z12" s="148"/>
      <c r="AA12" s="148"/>
      <c r="AB12" s="148"/>
      <c r="AC12" s="148"/>
      <c r="AD12" s="148"/>
      <c r="AE12" s="148"/>
      <c r="AF12" s="148"/>
      <c r="AG12" s="148"/>
      <c r="AH12" s="148"/>
      <c r="AI12" s="148"/>
      <c r="AJ12" s="148"/>
      <c r="AK12" s="148"/>
      <c r="AL12" s="148"/>
    </row>
    <row r="13" spans="1:50" ht="20.149999999999999" customHeight="1" x14ac:dyDescent="0.25">
      <c r="A13" s="149"/>
      <c r="B13" s="147"/>
      <c r="C13" s="85" t="s">
        <v>124</v>
      </c>
      <c r="D13" s="106">
        <v>22</v>
      </c>
      <c r="E13" s="107">
        <v>23</v>
      </c>
      <c r="F13" s="107">
        <v>24</v>
      </c>
      <c r="G13" s="107">
        <v>25</v>
      </c>
      <c r="H13" s="107">
        <v>26</v>
      </c>
      <c r="I13" s="107">
        <v>27</v>
      </c>
      <c r="J13" s="108">
        <v>28</v>
      </c>
      <c r="K13" s="149"/>
      <c r="L13" s="149"/>
      <c r="M13" s="203" t="s">
        <v>101</v>
      </c>
      <c r="N13" s="203"/>
      <c r="O13" s="85" t="s">
        <v>124</v>
      </c>
      <c r="P13" s="106">
        <v>24</v>
      </c>
      <c r="Q13" s="107">
        <v>25</v>
      </c>
      <c r="R13" s="107">
        <v>26</v>
      </c>
      <c r="S13" s="107">
        <v>27</v>
      </c>
      <c r="T13" s="107">
        <v>28</v>
      </c>
      <c r="U13" s="107">
        <v>29</v>
      </c>
      <c r="V13" s="108">
        <v>30</v>
      </c>
      <c r="W13" s="149"/>
      <c r="X13" s="149"/>
      <c r="Y13" s="148"/>
      <c r="Z13" s="148"/>
      <c r="AA13" s="148"/>
      <c r="AB13" s="148"/>
      <c r="AC13" s="148"/>
      <c r="AD13" s="148"/>
      <c r="AE13" s="148"/>
      <c r="AF13" s="148"/>
      <c r="AG13" s="148"/>
      <c r="AH13" s="148"/>
      <c r="AI13" s="148"/>
      <c r="AJ13" s="148"/>
      <c r="AK13" s="148"/>
      <c r="AL13" s="148"/>
    </row>
    <row r="14" spans="1:50" ht="20.149999999999999" customHeight="1" x14ac:dyDescent="0.25">
      <c r="A14" s="149"/>
      <c r="B14" s="147"/>
      <c r="C14" s="85" t="s">
        <v>138</v>
      </c>
      <c r="D14" s="95">
        <v>29</v>
      </c>
      <c r="E14" s="96">
        <v>30</v>
      </c>
      <c r="F14" s="96">
        <v>31</v>
      </c>
      <c r="G14" s="96">
        <v>1</v>
      </c>
      <c r="H14" s="96">
        <v>2</v>
      </c>
      <c r="I14" s="96">
        <v>3</v>
      </c>
      <c r="J14" s="97">
        <v>4</v>
      </c>
      <c r="K14" s="149"/>
      <c r="L14" s="149"/>
      <c r="M14" s="203" t="s">
        <v>101</v>
      </c>
      <c r="N14" s="203"/>
      <c r="O14" s="85" t="s">
        <v>138</v>
      </c>
      <c r="P14" s="95">
        <v>31</v>
      </c>
      <c r="Q14" s="96">
        <v>1</v>
      </c>
      <c r="R14" s="96">
        <v>2</v>
      </c>
      <c r="S14" s="96">
        <v>3</v>
      </c>
      <c r="T14" s="96">
        <v>4</v>
      </c>
      <c r="U14" s="96">
        <v>5</v>
      </c>
      <c r="V14" s="97">
        <v>6</v>
      </c>
      <c r="W14" s="149"/>
      <c r="X14" s="149"/>
      <c r="Y14" s="148"/>
      <c r="Z14" s="148"/>
      <c r="AA14" s="148"/>
      <c r="AB14" s="148"/>
      <c r="AC14" s="148"/>
      <c r="AD14" s="148"/>
      <c r="AE14" s="148"/>
      <c r="AF14" s="148"/>
      <c r="AG14" s="148"/>
      <c r="AH14" s="148"/>
      <c r="AI14" s="148"/>
      <c r="AJ14" s="148"/>
      <c r="AK14" s="148"/>
      <c r="AL14" s="148"/>
    </row>
    <row r="15" spans="1:50" ht="20.149999999999999" customHeight="1" x14ac:dyDescent="0.25">
      <c r="A15" s="149"/>
      <c r="B15" s="147"/>
      <c r="C15" s="85" t="s">
        <v>146</v>
      </c>
      <c r="D15" s="109">
        <v>5</v>
      </c>
      <c r="E15" s="110">
        <v>6</v>
      </c>
      <c r="F15" s="110">
        <v>7</v>
      </c>
      <c r="G15" s="110">
        <v>8</v>
      </c>
      <c r="H15" s="110">
        <v>9</v>
      </c>
      <c r="I15" s="110">
        <v>10</v>
      </c>
      <c r="J15" s="111">
        <v>11</v>
      </c>
      <c r="K15" s="149"/>
      <c r="L15" s="149"/>
      <c r="M15" s="203" t="s">
        <v>101</v>
      </c>
      <c r="N15" s="203"/>
      <c r="O15" s="85" t="s">
        <v>146</v>
      </c>
      <c r="P15" s="109">
        <v>7</v>
      </c>
      <c r="Q15" s="110">
        <v>8</v>
      </c>
      <c r="R15" s="110">
        <v>9</v>
      </c>
      <c r="S15" s="110">
        <v>10</v>
      </c>
      <c r="T15" s="110">
        <v>11</v>
      </c>
      <c r="U15" s="110">
        <v>12</v>
      </c>
      <c r="V15" s="111">
        <v>13</v>
      </c>
      <c r="W15" s="149"/>
      <c r="X15" s="149"/>
      <c r="Y15" s="148"/>
      <c r="Z15" s="148"/>
      <c r="AA15" s="148"/>
      <c r="AB15" s="148"/>
      <c r="AC15" s="148"/>
      <c r="AD15" s="148"/>
      <c r="AE15" s="148"/>
      <c r="AF15" s="148"/>
      <c r="AG15" s="148"/>
      <c r="AH15" s="148"/>
      <c r="AI15" s="148"/>
      <c r="AJ15" s="148"/>
      <c r="AK15" s="148"/>
      <c r="AL15" s="148"/>
    </row>
    <row r="16" spans="1:50" x14ac:dyDescent="0.25">
      <c r="A16" s="147"/>
      <c r="B16" s="147"/>
      <c r="C16" s="147"/>
      <c r="D16" s="147"/>
      <c r="E16" s="147"/>
      <c r="F16" s="147"/>
      <c r="G16" s="147"/>
      <c r="H16" s="147"/>
      <c r="I16" s="147"/>
      <c r="J16" s="147"/>
      <c r="K16" s="147"/>
      <c r="L16" s="147"/>
      <c r="M16" s="147"/>
      <c r="N16" s="147"/>
      <c r="O16" s="147"/>
      <c r="P16" s="147"/>
      <c r="Q16" s="147"/>
      <c r="R16" s="147"/>
      <c r="S16" s="147"/>
      <c r="T16" s="147"/>
      <c r="U16" s="147"/>
      <c r="V16" s="147"/>
      <c r="W16" s="147"/>
      <c r="X16" s="147"/>
      <c r="Y16" s="148"/>
      <c r="Z16" s="148"/>
      <c r="AA16" s="148"/>
      <c r="AB16" s="148"/>
      <c r="AC16" s="148"/>
      <c r="AD16" s="148"/>
      <c r="AE16" s="148"/>
      <c r="AF16" s="148"/>
      <c r="AG16" s="148"/>
      <c r="AH16" s="148"/>
      <c r="AI16" s="148"/>
      <c r="AJ16" s="148"/>
      <c r="AK16" s="148"/>
      <c r="AL16" s="148"/>
    </row>
    <row r="17" spans="1:50" x14ac:dyDescent="0.25">
      <c r="A17" s="147"/>
      <c r="B17" s="147"/>
      <c r="C17" s="147"/>
      <c r="D17" s="147"/>
      <c r="E17" s="147"/>
      <c r="F17" s="147"/>
      <c r="G17" s="147"/>
      <c r="H17" s="147"/>
      <c r="I17" s="147"/>
      <c r="J17" s="147"/>
      <c r="K17" s="147"/>
      <c r="L17" s="147"/>
      <c r="M17" s="147"/>
      <c r="N17" s="147"/>
      <c r="O17" s="147"/>
      <c r="P17" s="147"/>
      <c r="Q17" s="147"/>
      <c r="R17" s="147"/>
      <c r="S17" s="147"/>
      <c r="T17" s="147"/>
      <c r="U17" s="147"/>
      <c r="V17" s="147"/>
      <c r="W17" s="147"/>
      <c r="X17" s="147"/>
      <c r="Y17" s="148"/>
      <c r="Z17" s="148"/>
      <c r="AA17" s="148"/>
      <c r="AB17" s="148"/>
      <c r="AC17" s="148"/>
      <c r="AD17" s="148"/>
      <c r="AE17" s="148"/>
      <c r="AF17" s="148"/>
      <c r="AG17" s="148"/>
      <c r="AH17" s="148"/>
      <c r="AI17" s="148"/>
      <c r="AJ17" s="148"/>
      <c r="AK17" s="148"/>
      <c r="AL17" s="148"/>
    </row>
    <row r="18" spans="1:50" ht="13" x14ac:dyDescent="0.3">
      <c r="A18" s="147"/>
      <c r="B18" s="147"/>
      <c r="C18" s="147"/>
      <c r="D18" s="204" t="s">
        <v>102</v>
      </c>
      <c r="E18" s="204"/>
      <c r="F18" s="204"/>
      <c r="G18" s="204"/>
      <c r="H18" s="204"/>
      <c r="I18" s="204"/>
      <c r="J18" s="204"/>
      <c r="K18" s="147"/>
      <c r="L18" s="147"/>
      <c r="M18" s="147"/>
      <c r="N18" s="147"/>
      <c r="O18" s="147"/>
      <c r="P18" s="204" t="s">
        <v>103</v>
      </c>
      <c r="Q18" s="204"/>
      <c r="R18" s="204"/>
      <c r="S18" s="204"/>
      <c r="T18" s="204"/>
      <c r="U18" s="204"/>
      <c r="V18" s="204"/>
      <c r="W18" s="147"/>
      <c r="X18" s="147"/>
      <c r="Y18" s="148"/>
      <c r="Z18" s="148"/>
      <c r="AA18" s="148"/>
      <c r="AB18" s="148"/>
      <c r="AC18" s="148"/>
      <c r="AD18" s="148"/>
      <c r="AE18" s="148"/>
      <c r="AF18" s="148"/>
      <c r="AG18" s="148"/>
      <c r="AH18" s="148"/>
      <c r="AI18" s="148"/>
      <c r="AJ18" s="148"/>
      <c r="AK18" s="148"/>
      <c r="AL18" s="148"/>
    </row>
    <row r="19" spans="1:50" ht="13.15" customHeight="1" x14ac:dyDescent="0.25">
      <c r="A19" s="147"/>
      <c r="B19" s="147"/>
      <c r="C19" s="202" t="s">
        <v>127</v>
      </c>
      <c r="D19" s="202"/>
      <c r="E19" s="202"/>
      <c r="F19" s="202"/>
      <c r="G19" s="147"/>
      <c r="H19" s="147" t="s">
        <v>128</v>
      </c>
      <c r="I19" s="147"/>
      <c r="J19" s="147"/>
      <c r="K19" s="147"/>
      <c r="L19" s="147"/>
      <c r="M19" s="147"/>
      <c r="N19" s="147"/>
      <c r="O19" s="202" t="s">
        <v>125</v>
      </c>
      <c r="P19" s="202"/>
      <c r="Q19" s="202"/>
      <c r="R19" s="202"/>
      <c r="S19" s="147"/>
      <c r="T19" s="147" t="s">
        <v>126</v>
      </c>
      <c r="U19" s="147"/>
      <c r="V19" s="147"/>
      <c r="W19" s="147"/>
      <c r="X19" s="147"/>
      <c r="Y19" s="148"/>
      <c r="Z19" s="148"/>
      <c r="AA19" s="148"/>
      <c r="AB19" s="148"/>
      <c r="AC19" s="148"/>
      <c r="AD19" s="148"/>
      <c r="AE19" s="148"/>
      <c r="AF19" s="148"/>
      <c r="AG19" s="148"/>
      <c r="AH19" s="148"/>
      <c r="AI19" s="148"/>
      <c r="AJ19" s="148"/>
      <c r="AK19" s="148"/>
      <c r="AL19" s="148"/>
    </row>
    <row r="20" spans="1:50" x14ac:dyDescent="0.25">
      <c r="A20" s="98"/>
      <c r="B20" s="98"/>
      <c r="C20" s="202" t="s">
        <v>129</v>
      </c>
      <c r="D20" s="202"/>
      <c r="E20" s="202"/>
      <c r="F20" s="202"/>
      <c r="G20" s="7"/>
      <c r="H20" s="7" t="s">
        <v>130</v>
      </c>
      <c r="I20" s="7"/>
      <c r="J20" s="7"/>
      <c r="K20" s="98"/>
      <c r="L20" s="98"/>
      <c r="M20" s="98"/>
      <c r="N20" s="98"/>
      <c r="O20" s="202" t="s">
        <v>131</v>
      </c>
      <c r="P20" s="202"/>
      <c r="Q20" s="202"/>
      <c r="R20" s="202"/>
      <c r="S20" s="7"/>
      <c r="T20" s="7" t="s">
        <v>128</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5">
      <c r="A21" s="100"/>
      <c r="B21" s="100"/>
      <c r="C21" s="202" t="s">
        <v>132</v>
      </c>
      <c r="D21" s="202"/>
      <c r="E21" s="202"/>
      <c r="F21" s="202"/>
      <c r="G21" s="7"/>
      <c r="H21" s="7" t="s">
        <v>133</v>
      </c>
      <c r="I21" s="7"/>
      <c r="J21" s="7"/>
      <c r="K21" s="98"/>
      <c r="L21" s="98"/>
      <c r="M21" s="98"/>
      <c r="N21" s="98"/>
      <c r="O21" s="202" t="s">
        <v>134</v>
      </c>
      <c r="P21" s="202"/>
      <c r="Q21" s="202"/>
      <c r="R21" s="202"/>
      <c r="S21" s="101"/>
      <c r="T21" s="101" t="s">
        <v>130</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5">
      <c r="A22" s="98"/>
      <c r="B22" s="98"/>
      <c r="C22" s="202" t="s">
        <v>132</v>
      </c>
      <c r="D22" s="202"/>
      <c r="E22" s="202"/>
      <c r="F22" s="202"/>
      <c r="G22" s="7"/>
      <c r="H22" s="7" t="s">
        <v>126</v>
      </c>
      <c r="I22" s="7"/>
      <c r="J22" s="7"/>
      <c r="K22" s="98"/>
      <c r="L22" s="98"/>
      <c r="M22" s="98"/>
      <c r="N22" s="98"/>
      <c r="O22" s="202" t="s">
        <v>135</v>
      </c>
      <c r="P22" s="202"/>
      <c r="Q22" s="202"/>
      <c r="R22" s="202"/>
      <c r="S22" s="7"/>
      <c r="T22" s="7" t="s">
        <v>133</v>
      </c>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5">
      <c r="A23" s="98"/>
      <c r="B23" s="98"/>
      <c r="C23" s="202" t="s">
        <v>141</v>
      </c>
      <c r="D23" s="202"/>
      <c r="E23" s="202"/>
      <c r="F23" s="202"/>
      <c r="G23" s="7"/>
      <c r="H23" s="7" t="s">
        <v>140</v>
      </c>
      <c r="I23" s="7"/>
      <c r="J23" s="98"/>
      <c r="K23" s="98"/>
      <c r="L23" s="98"/>
      <c r="M23" s="98"/>
      <c r="N23" s="98"/>
      <c r="O23" s="202" t="s">
        <v>139</v>
      </c>
      <c r="P23" s="202"/>
      <c r="Q23" s="202"/>
      <c r="R23" s="202"/>
      <c r="S23" s="7"/>
      <c r="T23" s="7" t="s">
        <v>140</v>
      </c>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5">
      <c r="A24" s="147"/>
      <c r="B24" s="147"/>
      <c r="C24" s="202" t="s">
        <v>144</v>
      </c>
      <c r="D24" s="202"/>
      <c r="E24" s="202"/>
      <c r="F24" s="202"/>
      <c r="G24" s="7"/>
      <c r="H24" s="7" t="s">
        <v>143</v>
      </c>
      <c r="I24" s="7"/>
      <c r="J24" s="147"/>
      <c r="K24" s="147"/>
      <c r="L24" s="147"/>
      <c r="M24" s="147"/>
      <c r="N24" s="147"/>
      <c r="O24" s="202" t="s">
        <v>142</v>
      </c>
      <c r="P24" s="202"/>
      <c r="Q24" s="202"/>
      <c r="R24" s="202"/>
      <c r="S24" s="7"/>
      <c r="T24" s="7" t="s">
        <v>143</v>
      </c>
      <c r="U24" s="7"/>
      <c r="V24" s="7"/>
      <c r="W24" s="7"/>
      <c r="X24" s="147"/>
      <c r="Y24" s="148"/>
      <c r="Z24" s="148"/>
      <c r="AA24" s="148"/>
      <c r="AB24" s="148"/>
      <c r="AC24" s="148"/>
      <c r="AD24" s="148"/>
      <c r="AE24" s="148"/>
      <c r="AF24" s="148"/>
      <c r="AG24" s="148"/>
      <c r="AH24" s="148"/>
      <c r="AI24" s="148"/>
      <c r="AJ24" s="148"/>
      <c r="AK24" s="148"/>
      <c r="AL24" s="148"/>
    </row>
    <row r="25" spans="1:50" ht="12.75" customHeight="1" x14ac:dyDescent="0.25">
      <c r="Y25" s="148"/>
      <c r="Z25" s="148"/>
      <c r="AA25" s="148"/>
      <c r="AB25" s="148"/>
      <c r="AC25" s="148"/>
      <c r="AD25" s="148"/>
      <c r="AE25" s="148"/>
      <c r="AF25" s="148"/>
      <c r="AG25" s="148"/>
      <c r="AH25" s="148"/>
      <c r="AI25" s="148"/>
      <c r="AJ25" s="148"/>
      <c r="AK25" s="148"/>
      <c r="AL25" s="148"/>
    </row>
    <row r="26" spans="1:50" x14ac:dyDescent="0.25">
      <c r="A26" s="147"/>
      <c r="B26" s="147"/>
      <c r="C26" s="202"/>
      <c r="D26" s="202"/>
      <c r="E26" s="202"/>
      <c r="F26" s="202"/>
      <c r="G26" s="7"/>
      <c r="H26" s="7"/>
      <c r="I26" s="7"/>
      <c r="J26" s="147"/>
      <c r="K26" s="147"/>
      <c r="L26" s="147"/>
      <c r="M26" s="147"/>
      <c r="N26" s="147"/>
      <c r="O26" s="202"/>
      <c r="P26" s="202"/>
      <c r="Q26" s="202"/>
      <c r="R26" s="202"/>
      <c r="S26" s="7"/>
      <c r="T26" s="7"/>
      <c r="U26" s="7"/>
      <c r="V26" s="7"/>
      <c r="W26" s="7"/>
      <c r="X26" s="147"/>
      <c r="Y26" s="148"/>
      <c r="Z26" s="148"/>
      <c r="AA26" s="148"/>
      <c r="AB26" s="148"/>
      <c r="AC26" s="148"/>
      <c r="AD26" s="148"/>
      <c r="AE26" s="148"/>
      <c r="AF26" s="148"/>
      <c r="AG26" s="148"/>
      <c r="AH26" s="148"/>
      <c r="AI26" s="148"/>
      <c r="AJ26" s="148"/>
      <c r="AK26" s="148"/>
      <c r="AL26" s="148"/>
    </row>
    <row r="27" spans="1:50" x14ac:dyDescent="0.25">
      <c r="A27" s="147"/>
      <c r="B27" s="147"/>
      <c r="C27" s="202"/>
      <c r="D27" s="202"/>
      <c r="E27" s="202"/>
      <c r="F27" s="7"/>
      <c r="G27" s="7"/>
      <c r="H27" s="7"/>
      <c r="I27" s="7"/>
      <c r="J27" s="147"/>
      <c r="K27" s="147"/>
      <c r="L27" s="147"/>
      <c r="M27" s="147"/>
      <c r="N27" s="147"/>
      <c r="O27" s="202"/>
      <c r="P27" s="202"/>
      <c r="Q27" s="202"/>
      <c r="R27" s="7"/>
      <c r="S27" s="7"/>
      <c r="T27" s="7"/>
      <c r="U27" s="7"/>
      <c r="V27" s="7"/>
      <c r="W27" s="7"/>
      <c r="X27" s="147"/>
      <c r="Y27" s="148"/>
      <c r="Z27" s="148"/>
      <c r="AA27" s="148"/>
      <c r="AB27" s="148"/>
      <c r="AC27" s="148"/>
      <c r="AD27" s="148"/>
      <c r="AE27" s="148"/>
      <c r="AF27" s="148"/>
      <c r="AG27" s="148"/>
      <c r="AH27" s="148"/>
      <c r="AI27" s="148"/>
      <c r="AJ27" s="148"/>
      <c r="AK27" s="148"/>
      <c r="AL27" s="148"/>
    </row>
    <row r="28" spans="1:50" x14ac:dyDescent="0.25">
      <c r="A28" s="147"/>
      <c r="B28" s="147"/>
      <c r="C28" s="202"/>
      <c r="D28" s="202"/>
      <c r="E28" s="202"/>
      <c r="F28" s="147"/>
      <c r="G28" s="147"/>
      <c r="H28" s="147"/>
      <c r="I28" s="147"/>
      <c r="J28" s="147"/>
      <c r="K28" s="147"/>
      <c r="L28" s="147"/>
      <c r="M28" s="147"/>
      <c r="N28" s="147"/>
      <c r="O28" s="202"/>
      <c r="P28" s="202"/>
      <c r="Q28" s="202"/>
      <c r="R28" s="147"/>
      <c r="S28" s="147"/>
      <c r="T28" s="147"/>
      <c r="U28" s="147"/>
      <c r="V28" s="147"/>
      <c r="W28" s="147"/>
      <c r="X28" s="147"/>
      <c r="Y28" s="148"/>
      <c r="Z28" s="148"/>
      <c r="AA28" s="148"/>
      <c r="AB28" s="148"/>
      <c r="AC28" s="148"/>
      <c r="AD28" s="148"/>
      <c r="AE28" s="148"/>
      <c r="AF28" s="148"/>
      <c r="AG28" s="148"/>
      <c r="AH28" s="148"/>
      <c r="AI28" s="148"/>
      <c r="AJ28" s="148"/>
      <c r="AK28" s="148"/>
      <c r="AL28" s="148"/>
    </row>
    <row r="29" spans="1:50" x14ac:dyDescent="0.25">
      <c r="A29" s="147"/>
      <c r="B29" s="147"/>
      <c r="C29" s="202"/>
      <c r="D29" s="202"/>
      <c r="E29" s="202"/>
      <c r="F29" s="147"/>
      <c r="G29" s="147"/>
      <c r="H29" s="147"/>
      <c r="I29" s="147"/>
      <c r="J29" s="147"/>
      <c r="K29" s="147"/>
      <c r="L29" s="147"/>
      <c r="M29" s="147"/>
      <c r="N29" s="147"/>
      <c r="O29" s="202"/>
      <c r="P29" s="202"/>
      <c r="Q29" s="202"/>
      <c r="R29" s="147"/>
      <c r="T29" s="147"/>
      <c r="U29" s="147"/>
      <c r="V29" s="147"/>
      <c r="W29" s="147"/>
      <c r="X29" s="147"/>
      <c r="Y29" s="148"/>
      <c r="Z29" s="148"/>
      <c r="AA29" s="148"/>
      <c r="AB29" s="148"/>
      <c r="AC29" s="148"/>
      <c r="AD29" s="148"/>
      <c r="AE29" s="148"/>
      <c r="AF29" s="148"/>
      <c r="AG29" s="148"/>
      <c r="AH29" s="148"/>
      <c r="AI29" s="148"/>
      <c r="AJ29" s="148"/>
      <c r="AK29" s="148"/>
      <c r="AL29" s="148"/>
    </row>
    <row r="30" spans="1:50" ht="13" x14ac:dyDescent="0.3">
      <c r="A30" s="147"/>
      <c r="B30" s="147"/>
      <c r="C30" s="150"/>
      <c r="D30" s="147"/>
      <c r="E30" s="147"/>
      <c r="F30" s="147"/>
      <c r="G30" s="102" t="s">
        <v>104</v>
      </c>
      <c r="H30" s="147">
        <v>30</v>
      </c>
      <c r="I30" s="147"/>
      <c r="J30" s="147"/>
      <c r="K30" s="147"/>
      <c r="L30" s="147"/>
      <c r="M30" s="147"/>
      <c r="N30" s="147"/>
      <c r="O30" s="150"/>
      <c r="P30" s="147"/>
      <c r="Q30" s="147"/>
      <c r="R30" s="147"/>
      <c r="S30" s="102" t="s">
        <v>104</v>
      </c>
      <c r="T30" s="147">
        <v>30</v>
      </c>
      <c r="U30" s="147"/>
      <c r="V30" s="147"/>
      <c r="W30" s="147"/>
      <c r="X30" s="147"/>
      <c r="Y30" s="148"/>
      <c r="Z30" s="148"/>
      <c r="AA30" s="148"/>
      <c r="AB30" s="148"/>
      <c r="AC30" s="148"/>
      <c r="AD30" s="148"/>
      <c r="AE30" s="148"/>
      <c r="AF30" s="148"/>
      <c r="AG30" s="148"/>
      <c r="AH30" s="148"/>
      <c r="AI30" s="148"/>
      <c r="AJ30" s="148"/>
      <c r="AK30" s="148"/>
      <c r="AL30" s="148"/>
    </row>
    <row r="31" spans="1:50" ht="13" x14ac:dyDescent="0.3">
      <c r="A31" s="147"/>
      <c r="B31" s="147"/>
      <c r="C31" s="150"/>
      <c r="D31" s="147"/>
      <c r="E31" s="147"/>
      <c r="F31" s="147"/>
      <c r="G31" s="102" t="s">
        <v>105</v>
      </c>
      <c r="H31" s="147">
        <v>12</v>
      </c>
      <c r="I31" s="147"/>
      <c r="J31" s="147"/>
      <c r="K31" s="147"/>
      <c r="L31" s="147"/>
      <c r="M31" s="147"/>
      <c r="N31" s="147"/>
      <c r="O31" s="150"/>
      <c r="P31" s="147"/>
      <c r="Q31" s="147"/>
      <c r="R31" s="147"/>
      <c r="S31" s="102" t="s">
        <v>105</v>
      </c>
      <c r="T31" s="147">
        <v>12</v>
      </c>
      <c r="U31" s="147"/>
      <c r="V31" s="147"/>
      <c r="W31" s="147"/>
      <c r="X31" s="147"/>
      <c r="Y31" s="148"/>
      <c r="Z31" s="148"/>
      <c r="AA31" s="148"/>
      <c r="AB31" s="148"/>
      <c r="AC31" s="148"/>
      <c r="AD31" s="148"/>
      <c r="AE31" s="148"/>
      <c r="AF31" s="148"/>
      <c r="AG31" s="148"/>
      <c r="AH31" s="148"/>
      <c r="AI31" s="148"/>
      <c r="AJ31" s="148"/>
      <c r="AK31" s="148"/>
      <c r="AL31" s="148"/>
    </row>
    <row r="32" spans="1:50" x14ac:dyDescent="0.25">
      <c r="A32" s="147"/>
      <c r="B32" s="147"/>
      <c r="C32" s="150"/>
      <c r="D32" s="147"/>
      <c r="E32" s="147"/>
      <c r="F32" s="147"/>
      <c r="G32" s="147"/>
      <c r="H32" s="147"/>
      <c r="I32" s="147"/>
      <c r="J32" s="147"/>
      <c r="K32" s="147"/>
      <c r="L32" s="147"/>
      <c r="M32" s="147"/>
      <c r="N32" s="147"/>
      <c r="O32" s="150"/>
      <c r="P32" s="147"/>
      <c r="Q32" s="147"/>
      <c r="R32" s="147"/>
      <c r="S32" s="147"/>
      <c r="T32" s="147"/>
      <c r="U32" s="147"/>
      <c r="V32" s="147"/>
      <c r="W32" s="147"/>
      <c r="X32" s="147"/>
      <c r="Y32" s="148"/>
      <c r="Z32" s="148"/>
      <c r="AA32" s="148"/>
      <c r="AB32" s="148"/>
      <c r="AC32" s="148"/>
      <c r="AD32" s="148"/>
      <c r="AE32" s="148"/>
      <c r="AF32" s="148"/>
      <c r="AG32" s="148"/>
      <c r="AH32" s="148"/>
      <c r="AI32" s="148"/>
      <c r="AJ32" s="148"/>
      <c r="AK32" s="148"/>
      <c r="AL32" s="148"/>
    </row>
    <row r="33" spans="1:38" x14ac:dyDescent="0.25">
      <c r="A33" s="147"/>
      <c r="B33" s="147"/>
      <c r="C33" s="150"/>
      <c r="D33" s="147"/>
      <c r="E33" s="147"/>
      <c r="F33" s="147"/>
      <c r="G33" s="147"/>
      <c r="H33" s="147"/>
      <c r="I33" s="147"/>
      <c r="J33" s="147"/>
      <c r="K33" s="147"/>
      <c r="L33" s="147"/>
      <c r="M33" s="147"/>
      <c r="N33" s="147"/>
      <c r="O33" s="150"/>
      <c r="P33" s="147"/>
      <c r="Q33" s="147"/>
      <c r="R33" s="147"/>
      <c r="S33" s="147"/>
      <c r="T33" s="147"/>
      <c r="U33" s="147"/>
      <c r="V33" s="147"/>
      <c r="W33" s="147"/>
      <c r="X33" s="147"/>
      <c r="Y33" s="148"/>
      <c r="Z33" s="148"/>
      <c r="AA33" s="148"/>
      <c r="AB33" s="148"/>
      <c r="AC33" s="148"/>
      <c r="AD33" s="148"/>
      <c r="AE33" s="148"/>
      <c r="AF33" s="148"/>
      <c r="AG33" s="148"/>
      <c r="AH33" s="148"/>
      <c r="AI33" s="148"/>
      <c r="AJ33" s="148"/>
      <c r="AK33" s="148"/>
      <c r="AL33" s="148"/>
    </row>
    <row r="34" spans="1:38" ht="13" x14ac:dyDescent="0.3">
      <c r="A34" s="147"/>
      <c r="B34" s="103"/>
      <c r="C34" s="104"/>
      <c r="D34" s="147"/>
      <c r="E34" s="147"/>
      <c r="F34" s="147"/>
      <c r="G34" s="147"/>
      <c r="H34" s="147"/>
      <c r="I34" s="147"/>
      <c r="J34" s="147"/>
      <c r="K34" s="147"/>
      <c r="L34" s="147"/>
      <c r="M34" s="147"/>
      <c r="N34" s="147"/>
      <c r="O34" s="150"/>
      <c r="P34" s="147"/>
      <c r="Q34" s="147"/>
      <c r="R34" s="147"/>
      <c r="S34" s="147"/>
      <c r="T34" s="147"/>
      <c r="U34" s="147"/>
      <c r="V34" s="147"/>
      <c r="W34" s="147"/>
      <c r="X34" s="147"/>
      <c r="Y34" s="148"/>
      <c r="Z34" s="148"/>
      <c r="AA34" s="148"/>
      <c r="AB34" s="148"/>
      <c r="AC34" s="148"/>
      <c r="AD34" s="148"/>
      <c r="AE34" s="148"/>
      <c r="AF34" s="148"/>
      <c r="AG34" s="148"/>
      <c r="AH34" s="148"/>
      <c r="AI34" s="148"/>
      <c r="AJ34" s="148"/>
      <c r="AK34" s="148"/>
      <c r="AL34" s="148"/>
    </row>
    <row r="35" spans="1:38" ht="13" x14ac:dyDescent="0.3">
      <c r="A35" s="147"/>
      <c r="B35" s="103"/>
      <c r="C35" s="104"/>
      <c r="D35" s="147"/>
      <c r="E35" s="147"/>
      <c r="F35" s="147"/>
      <c r="G35" s="147"/>
      <c r="H35" s="147"/>
      <c r="I35" s="147"/>
      <c r="J35" s="147"/>
      <c r="K35" s="147"/>
      <c r="L35" s="147"/>
      <c r="M35" s="147"/>
      <c r="N35" s="147"/>
      <c r="O35" s="147"/>
      <c r="P35" s="147"/>
      <c r="Q35" s="147"/>
      <c r="R35" s="147"/>
      <c r="S35" s="147"/>
      <c r="T35" s="147"/>
      <c r="U35" s="147"/>
      <c r="V35" s="147"/>
      <c r="W35" s="147"/>
      <c r="X35" s="147"/>
      <c r="Y35" s="148"/>
      <c r="Z35" s="148"/>
      <c r="AA35" s="148"/>
      <c r="AB35" s="148"/>
      <c r="AC35" s="148"/>
      <c r="AD35" s="148"/>
      <c r="AE35" s="148"/>
      <c r="AF35" s="148"/>
      <c r="AG35" s="148"/>
      <c r="AH35" s="148"/>
      <c r="AI35" s="148"/>
      <c r="AJ35" s="148"/>
      <c r="AK35" s="148"/>
      <c r="AL35" s="148"/>
    </row>
    <row r="36" spans="1:38" ht="13" x14ac:dyDescent="0.3">
      <c r="A36" s="147"/>
      <c r="B36" s="147"/>
      <c r="C36" s="104"/>
      <c r="D36" s="147"/>
      <c r="E36" s="147"/>
      <c r="F36" s="147"/>
      <c r="G36" s="147"/>
      <c r="H36" s="147"/>
      <c r="I36" s="147"/>
      <c r="J36" s="147"/>
      <c r="K36" s="147"/>
      <c r="L36" s="147"/>
      <c r="M36" s="147"/>
      <c r="N36" s="147"/>
      <c r="O36" s="147"/>
      <c r="P36" s="147"/>
      <c r="Q36" s="147"/>
      <c r="R36" s="147"/>
      <c r="S36" s="147"/>
      <c r="T36" s="147"/>
      <c r="U36" s="147"/>
      <c r="V36" s="147"/>
      <c r="W36" s="147"/>
      <c r="X36" s="147"/>
      <c r="Y36" s="148"/>
      <c r="Z36" s="148"/>
      <c r="AA36" s="148"/>
      <c r="AB36" s="148"/>
      <c r="AC36" s="148"/>
      <c r="AD36" s="148"/>
      <c r="AE36" s="148"/>
      <c r="AF36" s="148"/>
      <c r="AG36" s="148"/>
      <c r="AH36" s="148"/>
      <c r="AI36" s="148"/>
      <c r="AJ36" s="148"/>
      <c r="AK36" s="148"/>
      <c r="AL36" s="148"/>
    </row>
    <row r="37" spans="1:38" ht="13" x14ac:dyDescent="0.3">
      <c r="A37" s="147"/>
      <c r="C37" s="105" t="s">
        <v>147</v>
      </c>
      <c r="D37" s="147"/>
      <c r="E37" s="147"/>
      <c r="F37" s="147"/>
      <c r="G37" s="147"/>
      <c r="H37" s="147"/>
      <c r="I37" s="147"/>
      <c r="J37" s="147"/>
      <c r="K37" s="147"/>
      <c r="L37" s="147"/>
      <c r="M37" s="147"/>
      <c r="N37" s="147"/>
      <c r="O37" s="147"/>
      <c r="P37" s="147"/>
      <c r="Q37" s="147"/>
      <c r="R37" s="147"/>
      <c r="S37" s="147"/>
      <c r="T37" s="147"/>
      <c r="U37" s="147"/>
      <c r="V37" s="147"/>
      <c r="W37" s="147"/>
      <c r="X37" s="147"/>
      <c r="Y37" s="148"/>
      <c r="Z37" s="148"/>
      <c r="AA37" s="148"/>
      <c r="AB37" s="148"/>
      <c r="AC37" s="148"/>
      <c r="AD37" s="148"/>
      <c r="AE37" s="148"/>
      <c r="AF37" s="148"/>
      <c r="AG37" s="148"/>
      <c r="AH37" s="148"/>
      <c r="AI37" s="148"/>
      <c r="AJ37" s="148"/>
      <c r="AK37" s="148"/>
      <c r="AL37" s="148"/>
    </row>
    <row r="38" spans="1:38" x14ac:dyDescent="0.25">
      <c r="A38" s="147"/>
      <c r="B38" s="147"/>
      <c r="C38" s="147"/>
      <c r="D38" s="147"/>
      <c r="E38" s="147"/>
      <c r="F38" s="147"/>
      <c r="G38" s="147"/>
      <c r="H38" s="147"/>
      <c r="I38" s="147"/>
      <c r="J38" s="147"/>
      <c r="K38" s="147"/>
      <c r="L38" s="147"/>
      <c r="M38" s="147"/>
      <c r="N38" s="147"/>
      <c r="O38" s="147"/>
      <c r="P38" s="147"/>
      <c r="Q38" s="147"/>
      <c r="R38" s="147"/>
      <c r="S38" s="147"/>
      <c r="T38" s="147"/>
      <c r="U38" s="147"/>
      <c r="V38" s="147"/>
      <c r="W38" s="147"/>
      <c r="X38" s="147"/>
      <c r="Y38" s="148"/>
      <c r="Z38" s="148"/>
      <c r="AA38" s="148"/>
      <c r="AB38" s="148"/>
      <c r="AC38" s="148"/>
      <c r="AD38" s="148"/>
      <c r="AE38" s="148"/>
      <c r="AF38" s="148"/>
      <c r="AG38" s="148"/>
      <c r="AH38" s="148"/>
      <c r="AI38" s="148"/>
      <c r="AJ38" s="148"/>
      <c r="AK38" s="148"/>
      <c r="AL38" s="148"/>
    </row>
    <row r="39" spans="1:38" x14ac:dyDescent="0.25">
      <c r="A39" s="147"/>
      <c r="B39" s="147"/>
      <c r="C39" s="147"/>
      <c r="D39" s="147"/>
      <c r="E39" s="147"/>
      <c r="F39" s="147"/>
      <c r="G39" s="147"/>
      <c r="H39" s="147"/>
      <c r="I39" s="147"/>
      <c r="J39" s="147"/>
      <c r="K39" s="147"/>
      <c r="L39" s="147"/>
      <c r="M39" s="147"/>
      <c r="N39" s="147"/>
      <c r="O39" s="147"/>
      <c r="P39" s="147"/>
      <c r="Q39" s="147"/>
      <c r="R39" s="147"/>
      <c r="S39" s="147"/>
      <c r="T39" s="147"/>
      <c r="U39" s="147"/>
      <c r="V39" s="147"/>
      <c r="W39" s="147"/>
      <c r="X39" s="147"/>
      <c r="Y39" s="148"/>
      <c r="Z39" s="148"/>
      <c r="AA39" s="148"/>
      <c r="AB39" s="148"/>
      <c r="AC39" s="148"/>
      <c r="AD39" s="148"/>
      <c r="AE39" s="148"/>
      <c r="AF39" s="148"/>
      <c r="AG39" s="148"/>
      <c r="AH39" s="148"/>
      <c r="AI39" s="148"/>
      <c r="AJ39" s="148"/>
      <c r="AK39" s="148"/>
      <c r="AL39" s="148"/>
    </row>
    <row r="40" spans="1:38" x14ac:dyDescent="0.25">
      <c r="A40" s="147"/>
      <c r="B40" s="147"/>
      <c r="C40" s="147"/>
      <c r="D40" s="147"/>
      <c r="E40" s="147"/>
      <c r="F40" s="147"/>
      <c r="G40" s="147"/>
      <c r="H40" s="147"/>
      <c r="I40" s="147"/>
      <c r="J40" s="147"/>
      <c r="K40" s="147"/>
      <c r="L40" s="147"/>
      <c r="M40" s="147"/>
      <c r="N40" s="147"/>
      <c r="O40" s="147"/>
      <c r="P40" s="147"/>
      <c r="Q40" s="147"/>
      <c r="R40" s="147"/>
      <c r="S40" s="147"/>
      <c r="T40" s="147"/>
      <c r="U40" s="147"/>
      <c r="V40" s="147"/>
      <c r="W40" s="147"/>
      <c r="X40" s="147"/>
      <c r="Y40" s="148"/>
      <c r="Z40" s="148"/>
      <c r="AA40" s="148"/>
      <c r="AB40" s="148"/>
      <c r="AC40" s="148"/>
      <c r="AD40" s="148"/>
      <c r="AE40" s="148"/>
      <c r="AF40" s="148"/>
      <c r="AG40" s="148"/>
      <c r="AH40" s="148"/>
      <c r="AI40" s="148"/>
      <c r="AJ40" s="148"/>
      <c r="AK40" s="148"/>
      <c r="AL40" s="148"/>
    </row>
    <row r="41" spans="1:38" x14ac:dyDescent="0.25">
      <c r="A41" s="147"/>
      <c r="B41" s="147"/>
      <c r="C41" s="147"/>
      <c r="D41" s="147"/>
      <c r="E41" s="147"/>
      <c r="F41" s="147"/>
      <c r="G41" s="147"/>
      <c r="H41" s="147"/>
      <c r="I41" s="147"/>
      <c r="J41" s="147"/>
      <c r="K41" s="147"/>
      <c r="L41" s="147"/>
      <c r="M41" s="147"/>
      <c r="N41" s="147"/>
      <c r="O41" s="147"/>
      <c r="P41" s="147"/>
      <c r="Q41" s="147"/>
      <c r="R41" s="147"/>
      <c r="S41" s="147"/>
      <c r="T41" s="147"/>
      <c r="U41" s="147"/>
      <c r="V41" s="147"/>
      <c r="W41" s="147"/>
      <c r="X41" s="147"/>
      <c r="Y41" s="148"/>
      <c r="Z41" s="148"/>
      <c r="AA41" s="148"/>
      <c r="AB41" s="148"/>
      <c r="AC41" s="148"/>
      <c r="AD41" s="148"/>
      <c r="AE41" s="148"/>
      <c r="AF41" s="148"/>
      <c r="AG41" s="148"/>
      <c r="AH41" s="148"/>
      <c r="AI41" s="148"/>
      <c r="AJ41" s="148"/>
      <c r="AK41" s="148"/>
      <c r="AL41" s="148"/>
    </row>
    <row r="42" spans="1:38" x14ac:dyDescent="0.25">
      <c r="A42" s="147"/>
      <c r="B42" s="147"/>
      <c r="C42" s="147"/>
      <c r="D42" s="147"/>
      <c r="E42" s="147"/>
      <c r="F42" s="147"/>
      <c r="G42" s="147"/>
      <c r="H42" s="147"/>
      <c r="I42" s="147"/>
      <c r="J42" s="147"/>
      <c r="K42" s="147"/>
      <c r="L42" s="147"/>
      <c r="M42" s="147"/>
      <c r="N42" s="147"/>
      <c r="O42" s="147"/>
      <c r="P42" s="147"/>
      <c r="Q42" s="147"/>
      <c r="R42" s="147"/>
      <c r="S42" s="147"/>
      <c r="T42" s="147"/>
      <c r="U42" s="147"/>
      <c r="V42" s="147"/>
      <c r="W42" s="147"/>
      <c r="X42" s="147"/>
      <c r="Y42" s="148"/>
      <c r="Z42" s="148"/>
      <c r="AA42" s="148"/>
      <c r="AB42" s="148"/>
      <c r="AC42" s="148"/>
      <c r="AD42" s="148"/>
      <c r="AE42" s="148"/>
      <c r="AF42" s="148"/>
      <c r="AG42" s="148"/>
      <c r="AH42" s="148"/>
      <c r="AI42" s="148"/>
      <c r="AJ42" s="148"/>
      <c r="AK42" s="148"/>
      <c r="AL42" s="148"/>
    </row>
    <row r="43" spans="1:38" ht="12.75" customHeight="1" x14ac:dyDescent="0.25">
      <c r="A43" s="147"/>
      <c r="X43" s="147"/>
      <c r="Y43" s="148"/>
      <c r="Z43" s="148"/>
      <c r="AA43" s="148"/>
      <c r="AB43" s="148"/>
      <c r="AC43" s="148"/>
      <c r="AD43" s="148"/>
      <c r="AE43" s="148"/>
      <c r="AF43" s="148"/>
      <c r="AG43" s="148"/>
      <c r="AH43" s="148"/>
      <c r="AI43" s="148"/>
      <c r="AJ43" s="148"/>
      <c r="AK43" s="148"/>
      <c r="AL43" s="148"/>
    </row>
    <row r="44" spans="1:38" ht="41.25" customHeight="1" x14ac:dyDescent="0.25">
      <c r="A44" s="147"/>
      <c r="B44" s="205" t="s">
        <v>148</v>
      </c>
      <c r="C44" s="205"/>
      <c r="D44" s="205"/>
      <c r="E44" s="205"/>
      <c r="F44" s="205"/>
      <c r="G44" s="205"/>
      <c r="H44" s="205"/>
      <c r="I44" s="205"/>
      <c r="J44" s="205"/>
      <c r="K44" s="205"/>
      <c r="L44" s="205"/>
      <c r="M44" s="205"/>
      <c r="N44" s="205"/>
      <c r="O44" s="205"/>
      <c r="P44" s="205"/>
      <c r="Q44" s="205"/>
      <c r="R44" s="205"/>
      <c r="S44" s="205"/>
      <c r="T44" s="205"/>
      <c r="U44" s="205"/>
      <c r="V44" s="205"/>
      <c r="W44" s="205"/>
      <c r="X44" s="147"/>
      <c r="Y44" s="148"/>
      <c r="Z44" s="148"/>
      <c r="AA44" s="148"/>
      <c r="AB44" s="148"/>
      <c r="AC44" s="148"/>
      <c r="AD44" s="148"/>
      <c r="AE44" s="148"/>
      <c r="AF44" s="148"/>
      <c r="AG44" s="148"/>
      <c r="AH44" s="148"/>
      <c r="AI44" s="148"/>
      <c r="AJ44" s="148"/>
      <c r="AK44" s="148"/>
      <c r="AL44" s="148"/>
    </row>
    <row r="45" spans="1:38" x14ac:dyDescent="0.25">
      <c r="A45" s="147"/>
      <c r="B45" s="147"/>
      <c r="C45" s="147"/>
      <c r="D45" s="147"/>
      <c r="E45" s="147"/>
      <c r="F45" s="147"/>
      <c r="G45" s="147"/>
      <c r="H45" s="147"/>
      <c r="I45" s="147"/>
      <c r="J45" s="147"/>
      <c r="K45" s="147"/>
      <c r="L45" s="147"/>
      <c r="M45" s="147"/>
      <c r="N45" s="147"/>
      <c r="O45" s="147"/>
      <c r="P45" s="147"/>
      <c r="Q45" s="147"/>
      <c r="R45" s="147"/>
      <c r="S45" s="147"/>
      <c r="T45" s="147"/>
      <c r="U45" s="147"/>
      <c r="V45" s="147"/>
      <c r="W45" s="147"/>
      <c r="X45" s="147"/>
      <c r="Y45" s="148"/>
      <c r="Z45" s="148"/>
      <c r="AA45" s="148"/>
      <c r="AB45" s="148"/>
      <c r="AC45" s="148"/>
      <c r="AD45" s="148"/>
      <c r="AE45" s="148"/>
      <c r="AF45" s="148"/>
      <c r="AG45" s="148"/>
      <c r="AH45" s="148"/>
      <c r="AI45" s="148"/>
      <c r="AJ45" s="148"/>
      <c r="AK45" s="148"/>
      <c r="AL45" s="148"/>
    </row>
    <row r="46" spans="1:38" x14ac:dyDescent="0.25">
      <c r="A46" s="148"/>
      <c r="B46" s="148"/>
      <c r="C46" s="148"/>
      <c r="D46" s="148"/>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s="148"/>
      <c r="AC46" s="148"/>
      <c r="AD46" s="148"/>
      <c r="AE46" s="148"/>
      <c r="AF46" s="148"/>
      <c r="AG46" s="148"/>
      <c r="AH46" s="148"/>
      <c r="AI46" s="148"/>
      <c r="AJ46" s="148"/>
      <c r="AK46" s="148"/>
      <c r="AL46" s="148"/>
    </row>
    <row r="47" spans="1:38" x14ac:dyDescent="0.25">
      <c r="A47" s="148"/>
      <c r="B47" s="148"/>
      <c r="C47" s="148"/>
      <c r="D47" s="148"/>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s="148"/>
      <c r="AC47" s="148"/>
      <c r="AD47" s="148"/>
      <c r="AE47" s="148"/>
      <c r="AF47" s="148"/>
      <c r="AG47" s="148"/>
      <c r="AH47" s="148"/>
      <c r="AI47" s="148"/>
      <c r="AJ47" s="148"/>
      <c r="AK47" s="148"/>
      <c r="AL47" s="148"/>
    </row>
    <row r="48" spans="1:38" x14ac:dyDescent="0.25">
      <c r="A48" s="148"/>
      <c r="B48" s="148"/>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148"/>
      <c r="AG48" s="148"/>
      <c r="AH48" s="148"/>
      <c r="AI48" s="148"/>
      <c r="AJ48" s="148"/>
      <c r="AK48" s="148"/>
      <c r="AL48" s="148"/>
    </row>
    <row r="49" spans="1:38" x14ac:dyDescent="0.25">
      <c r="A49" s="148"/>
      <c r="B49" s="148"/>
      <c r="C49" s="148"/>
      <c r="D49" s="148"/>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s="148"/>
      <c r="AC49" s="148"/>
      <c r="AD49" s="148"/>
      <c r="AE49" s="148"/>
      <c r="AF49" s="148"/>
      <c r="AG49" s="148"/>
      <c r="AH49" s="148"/>
      <c r="AI49" s="148"/>
      <c r="AJ49" s="148"/>
      <c r="AK49" s="148"/>
      <c r="AL49" s="148"/>
    </row>
    <row r="50" spans="1:38" x14ac:dyDescent="0.25">
      <c r="A50" s="148"/>
      <c r="B50" s="148"/>
      <c r="C50" s="148"/>
      <c r="D50" s="148"/>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s="148"/>
      <c r="AC50" s="148"/>
      <c r="AD50" s="148"/>
      <c r="AE50" s="148"/>
      <c r="AF50" s="148"/>
      <c r="AG50" s="148"/>
      <c r="AH50" s="148"/>
      <c r="AI50" s="148"/>
      <c r="AJ50" s="148"/>
      <c r="AK50" s="148"/>
      <c r="AL50" s="148"/>
    </row>
    <row r="51" spans="1:38" x14ac:dyDescent="0.25">
      <c r="A51" s="148"/>
      <c r="B51" s="148"/>
      <c r="C51" s="148"/>
      <c r="D51" s="148"/>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s="148"/>
      <c r="AC51" s="148"/>
      <c r="AD51" s="148"/>
      <c r="AE51" s="148"/>
      <c r="AF51" s="148"/>
      <c r="AG51" s="148"/>
      <c r="AH51" s="148"/>
      <c r="AI51" s="148"/>
      <c r="AJ51" s="148"/>
      <c r="AK51" s="148"/>
      <c r="AL51" s="148"/>
    </row>
    <row r="52" spans="1:38" x14ac:dyDescent="0.25">
      <c r="A52" s="148"/>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s="148"/>
      <c r="AC52" s="148"/>
      <c r="AD52" s="148"/>
      <c r="AE52" s="148"/>
      <c r="AF52" s="148"/>
      <c r="AG52" s="148"/>
      <c r="AH52" s="148"/>
      <c r="AI52" s="148"/>
      <c r="AJ52" s="148"/>
      <c r="AK52" s="148"/>
      <c r="AL52" s="148"/>
    </row>
    <row r="53" spans="1:38" x14ac:dyDescent="0.25">
      <c r="A53" s="148"/>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s="148"/>
      <c r="AC53" s="148"/>
      <c r="AD53" s="148"/>
      <c r="AE53" s="148"/>
      <c r="AF53" s="148"/>
      <c r="AG53" s="148"/>
      <c r="AH53" s="148"/>
      <c r="AI53" s="148"/>
      <c r="AJ53" s="148"/>
      <c r="AK53" s="148"/>
      <c r="AL53" s="148"/>
    </row>
    <row r="54" spans="1:38" x14ac:dyDescent="0.25">
      <c r="A54" s="148"/>
      <c r="B54" s="148"/>
      <c r="C54" s="148"/>
      <c r="D54" s="148"/>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s="148"/>
      <c r="AC54" s="148"/>
      <c r="AD54" s="148"/>
      <c r="AE54" s="148"/>
      <c r="AF54" s="148"/>
      <c r="AG54" s="148"/>
      <c r="AH54" s="148"/>
      <c r="AI54" s="148"/>
      <c r="AJ54" s="148"/>
      <c r="AK54" s="148"/>
      <c r="AL54" s="148"/>
    </row>
    <row r="55" spans="1:38" x14ac:dyDescent="0.25">
      <c r="A55" s="148"/>
      <c r="B55" s="148"/>
      <c r="C55" s="148"/>
      <c r="D55" s="148"/>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s="148"/>
      <c r="AC55" s="148"/>
      <c r="AD55" s="148"/>
      <c r="AE55" s="148"/>
      <c r="AF55" s="148"/>
      <c r="AG55" s="148"/>
      <c r="AH55" s="148"/>
      <c r="AI55" s="148"/>
      <c r="AJ55" s="148"/>
      <c r="AK55" s="148"/>
      <c r="AL55" s="148"/>
    </row>
    <row r="56" spans="1:38" x14ac:dyDescent="0.25">
      <c r="A56" s="148"/>
      <c r="B56" s="148"/>
      <c r="C56" s="148"/>
      <c r="D56" s="148"/>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s="148"/>
      <c r="AC56" s="148"/>
      <c r="AD56" s="148"/>
      <c r="AE56" s="148"/>
      <c r="AF56" s="148"/>
      <c r="AG56" s="148"/>
      <c r="AH56" s="148"/>
      <c r="AI56" s="148"/>
      <c r="AJ56" s="148"/>
      <c r="AK56" s="148"/>
      <c r="AL56" s="148"/>
    </row>
    <row r="57" spans="1:38" x14ac:dyDescent="0.25">
      <c r="A57" s="148"/>
      <c r="B57" s="148"/>
      <c r="C57" s="148"/>
      <c r="D57" s="148"/>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s="148"/>
      <c r="AC57" s="148"/>
      <c r="AD57" s="148"/>
      <c r="AE57" s="148"/>
      <c r="AF57" s="148"/>
      <c r="AG57" s="148"/>
      <c r="AH57" s="148"/>
      <c r="AI57" s="148"/>
      <c r="AJ57" s="148"/>
      <c r="AK57" s="148"/>
      <c r="AL57" s="148"/>
    </row>
    <row r="58" spans="1:38" x14ac:dyDescent="0.25">
      <c r="A58" s="148"/>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s="148"/>
      <c r="AC58" s="148"/>
      <c r="AD58" s="148"/>
      <c r="AE58" s="148"/>
      <c r="AF58" s="148"/>
      <c r="AG58" s="148"/>
      <c r="AH58" s="148"/>
      <c r="AI58" s="148"/>
      <c r="AJ58" s="148"/>
      <c r="AK58" s="148"/>
      <c r="AL58" s="148"/>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V18" sqref="V18"/>
    </sheetView>
  </sheetViews>
  <sheetFormatPr defaultRowHeight="12.5" x14ac:dyDescent="0.25"/>
  <cols>
    <col min="1" max="1" width="28" customWidth="1"/>
    <col min="2" max="2" width="34.54296875" customWidth="1"/>
    <col min="3" max="3" width="2.81640625" customWidth="1"/>
    <col min="4" max="5" width="5.453125" customWidth="1"/>
    <col min="6" max="6" width="4.453125" customWidth="1"/>
  </cols>
  <sheetData>
    <row r="1" spans="1:57" ht="18" x14ac:dyDescent="0.4">
      <c r="A1" s="71" t="s">
        <v>108</v>
      </c>
      <c r="B1" s="71" t="s">
        <v>149</v>
      </c>
    </row>
    <row r="2" spans="1:57" ht="54" x14ac:dyDescent="0.4">
      <c r="A2" s="72" t="s">
        <v>107</v>
      </c>
      <c r="B2" s="72" t="s">
        <v>150</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218" t="s">
        <v>5</v>
      </c>
      <c r="E4" s="219"/>
      <c r="G4" s="212" t="s">
        <v>6</v>
      </c>
      <c r="H4" s="213"/>
      <c r="I4" s="213"/>
      <c r="J4" s="213"/>
      <c r="K4" s="213"/>
      <c r="L4" s="213"/>
      <c r="M4" s="213"/>
      <c r="N4" s="213"/>
      <c r="O4" s="213"/>
      <c r="P4" s="213"/>
      <c r="Q4" s="213"/>
      <c r="R4" s="213"/>
      <c r="T4" s="212" t="s">
        <v>7</v>
      </c>
      <c r="U4" s="213"/>
      <c r="V4" s="213"/>
      <c r="W4" s="213"/>
      <c r="X4" s="213"/>
      <c r="Y4" s="213"/>
      <c r="Z4" s="213"/>
      <c r="AA4" s="213"/>
      <c r="AB4" s="213"/>
      <c r="AC4" s="213"/>
      <c r="AD4" s="213"/>
      <c r="AE4" s="213"/>
      <c r="AF4" s="4"/>
      <c r="AG4" s="212" t="s">
        <v>34</v>
      </c>
      <c r="AH4" s="213"/>
      <c r="AI4" s="213"/>
      <c r="AJ4" s="213"/>
      <c r="AK4" s="213"/>
      <c r="AL4" s="213"/>
      <c r="AM4" s="213"/>
      <c r="AN4" s="213"/>
      <c r="AO4" s="213"/>
      <c r="AP4" s="213"/>
      <c r="AQ4" s="213"/>
      <c r="AR4" s="213"/>
      <c r="AT4" s="212" t="s">
        <v>35</v>
      </c>
      <c r="AU4" s="213"/>
      <c r="AV4" s="213"/>
      <c r="AW4" s="213"/>
      <c r="AX4" s="213"/>
      <c r="AY4" s="213"/>
      <c r="AZ4" s="213"/>
      <c r="BA4" s="213"/>
      <c r="BB4" s="213"/>
      <c r="BC4" s="213"/>
      <c r="BD4" s="213"/>
      <c r="BE4" s="213"/>
    </row>
    <row r="5" spans="1:57" ht="13" x14ac:dyDescent="0.25">
      <c r="A5" s="32"/>
      <c r="B5" s="32"/>
      <c r="C5" s="3"/>
      <c r="D5" s="220" t="s">
        <v>8</v>
      </c>
      <c r="E5" s="222" t="s">
        <v>9</v>
      </c>
      <c r="F5" s="5"/>
      <c r="G5" s="210" t="s">
        <v>0</v>
      </c>
      <c r="H5" s="206" t="s">
        <v>1</v>
      </c>
      <c r="I5" s="206" t="s">
        <v>10</v>
      </c>
      <c r="J5" s="206" t="s">
        <v>2</v>
      </c>
      <c r="K5" s="206" t="s">
        <v>11</v>
      </c>
      <c r="L5" s="208" t="s">
        <v>12</v>
      </c>
      <c r="M5" s="5"/>
      <c r="N5" s="210" t="s">
        <v>3</v>
      </c>
      <c r="O5" s="206" t="s">
        <v>4</v>
      </c>
      <c r="P5" s="208" t="s">
        <v>13</v>
      </c>
      <c r="Q5" s="2"/>
      <c r="R5" s="214" t="s">
        <v>14</v>
      </c>
      <c r="S5" s="2"/>
      <c r="T5" s="210" t="s">
        <v>0</v>
      </c>
      <c r="U5" s="206" t="s">
        <v>1</v>
      </c>
      <c r="V5" s="206" t="s">
        <v>10</v>
      </c>
      <c r="W5" s="206" t="s">
        <v>2</v>
      </c>
      <c r="X5" s="206" t="s">
        <v>11</v>
      </c>
      <c r="Y5" s="208" t="s">
        <v>12</v>
      </c>
      <c r="Z5" s="2"/>
      <c r="AA5" s="210" t="s">
        <v>3</v>
      </c>
      <c r="AB5" s="206" t="s">
        <v>4</v>
      </c>
      <c r="AC5" s="208" t="s">
        <v>13</v>
      </c>
      <c r="AD5" s="1"/>
      <c r="AE5" s="216" t="s">
        <v>14</v>
      </c>
      <c r="AF5" s="38"/>
      <c r="AG5" s="210" t="s">
        <v>0</v>
      </c>
      <c r="AH5" s="206" t="s">
        <v>1</v>
      </c>
      <c r="AI5" s="206" t="s">
        <v>10</v>
      </c>
      <c r="AJ5" s="206" t="s">
        <v>2</v>
      </c>
      <c r="AK5" s="206" t="s">
        <v>11</v>
      </c>
      <c r="AL5" s="208" t="s">
        <v>12</v>
      </c>
      <c r="AM5" s="5"/>
      <c r="AN5" s="210" t="s">
        <v>3</v>
      </c>
      <c r="AO5" s="206" t="s">
        <v>4</v>
      </c>
      <c r="AP5" s="208" t="s">
        <v>13</v>
      </c>
      <c r="AQ5" s="2"/>
      <c r="AR5" s="214" t="s">
        <v>14</v>
      </c>
      <c r="AS5" s="2"/>
      <c r="AT5" s="210" t="s">
        <v>0</v>
      </c>
      <c r="AU5" s="206" t="s">
        <v>1</v>
      </c>
      <c r="AV5" s="206" t="s">
        <v>10</v>
      </c>
      <c r="AW5" s="206" t="s">
        <v>2</v>
      </c>
      <c r="AX5" s="206" t="s">
        <v>11</v>
      </c>
      <c r="AY5" s="208" t="s">
        <v>12</v>
      </c>
      <c r="AZ5" s="2"/>
      <c r="BA5" s="210" t="s">
        <v>3</v>
      </c>
      <c r="BB5" s="206" t="s">
        <v>4</v>
      </c>
      <c r="BC5" s="208" t="s">
        <v>13</v>
      </c>
      <c r="BD5" s="1"/>
      <c r="BE5" s="216" t="s">
        <v>14</v>
      </c>
    </row>
    <row r="6" spans="1:57" ht="13" x14ac:dyDescent="0.25">
      <c r="A6" s="32"/>
      <c r="B6" s="32"/>
      <c r="C6" s="3"/>
      <c r="D6" s="221"/>
      <c r="E6" s="223"/>
      <c r="F6" s="5"/>
      <c r="G6" s="211"/>
      <c r="H6" s="207"/>
      <c r="I6" s="207"/>
      <c r="J6" s="207"/>
      <c r="K6" s="207"/>
      <c r="L6" s="209"/>
      <c r="M6" s="5"/>
      <c r="N6" s="211"/>
      <c r="O6" s="207"/>
      <c r="P6" s="209"/>
      <c r="Q6" s="2"/>
      <c r="R6" s="215"/>
      <c r="S6" s="2"/>
      <c r="T6" s="211"/>
      <c r="U6" s="207"/>
      <c r="V6" s="207"/>
      <c r="W6" s="207"/>
      <c r="X6" s="207"/>
      <c r="Y6" s="209"/>
      <c r="Z6" s="2"/>
      <c r="AA6" s="211"/>
      <c r="AB6" s="207"/>
      <c r="AC6" s="209"/>
      <c r="AD6" s="1"/>
      <c r="AE6" s="217"/>
      <c r="AF6" s="39"/>
      <c r="AG6" s="211"/>
      <c r="AH6" s="207"/>
      <c r="AI6" s="207"/>
      <c r="AJ6" s="207"/>
      <c r="AK6" s="207"/>
      <c r="AL6" s="209"/>
      <c r="AM6" s="5"/>
      <c r="AN6" s="211"/>
      <c r="AO6" s="207"/>
      <c r="AP6" s="209"/>
      <c r="AQ6" s="2"/>
      <c r="AR6" s="215"/>
      <c r="AS6" s="2"/>
      <c r="AT6" s="211"/>
      <c r="AU6" s="207"/>
      <c r="AV6" s="207"/>
      <c r="AW6" s="207"/>
      <c r="AX6" s="207"/>
      <c r="AY6" s="209"/>
      <c r="AZ6" s="2"/>
      <c r="BA6" s="211"/>
      <c r="BB6" s="207"/>
      <c r="BC6" s="209"/>
      <c r="BD6" s="1"/>
      <c r="BE6" s="217"/>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51">
        <v>41.900718275227398</v>
      </c>
      <c r="H8" s="152">
        <v>38.355194450446298</v>
      </c>
      <c r="I8" s="152">
        <v>40.059419175598997</v>
      </c>
      <c r="J8" s="152">
        <v>41.7927575442544</v>
      </c>
      <c r="K8" s="152">
        <v>51.426396684168701</v>
      </c>
      <c r="L8" s="153">
        <v>42.706874696219003</v>
      </c>
      <c r="M8" s="154"/>
      <c r="N8" s="155">
        <v>59.936108223420902</v>
      </c>
      <c r="O8" s="156">
        <v>60.640043749059203</v>
      </c>
      <c r="P8" s="157">
        <v>60.288074951751</v>
      </c>
      <c r="Q8" s="154"/>
      <c r="R8" s="158">
        <v>47.730088127151902</v>
      </c>
      <c r="S8" s="159"/>
      <c r="T8" s="151">
        <v>0.40111183111132898</v>
      </c>
      <c r="U8" s="152">
        <v>-5.4044421545865102</v>
      </c>
      <c r="V8" s="152">
        <v>-15.0960314569234</v>
      </c>
      <c r="W8" s="152">
        <v>-20.997132589534001</v>
      </c>
      <c r="X8" s="152">
        <v>-6.6049445627692798</v>
      </c>
      <c r="Y8" s="153">
        <v>-10.062742362307601</v>
      </c>
      <c r="Z8" s="154"/>
      <c r="AA8" s="155">
        <v>5.1434740353495503</v>
      </c>
      <c r="AB8" s="156">
        <v>6.7517275522583997</v>
      </c>
      <c r="AC8" s="157">
        <v>5.9461882867642997</v>
      </c>
      <c r="AD8" s="154"/>
      <c r="AE8" s="158">
        <v>-4.8755988098062604</v>
      </c>
      <c r="AF8" s="29"/>
      <c r="AG8" s="151">
        <v>43.060637175504802</v>
      </c>
      <c r="AH8" s="152">
        <v>50.077240829062603</v>
      </c>
      <c r="AI8" s="152">
        <v>53.705359552477198</v>
      </c>
      <c r="AJ8" s="152">
        <v>54.140466894688402</v>
      </c>
      <c r="AK8" s="152">
        <v>54.625188598377697</v>
      </c>
      <c r="AL8" s="153">
        <v>51.121762959185197</v>
      </c>
      <c r="AM8" s="154"/>
      <c r="AN8" s="155">
        <v>59.388159010363999</v>
      </c>
      <c r="AO8" s="156">
        <v>61.202262785525001</v>
      </c>
      <c r="AP8" s="157">
        <v>60.295209746764399</v>
      </c>
      <c r="AQ8" s="154"/>
      <c r="AR8" s="158">
        <v>53.742823915109703</v>
      </c>
      <c r="AS8" s="159"/>
      <c r="AT8" s="151">
        <v>0.24482617028293699</v>
      </c>
      <c r="AU8" s="152">
        <v>1.61443263274086</v>
      </c>
      <c r="AV8" s="152">
        <v>0.69932960637378605</v>
      </c>
      <c r="AW8" s="152">
        <v>-0.197190775042516</v>
      </c>
      <c r="AX8" s="152">
        <v>3.8496265401541701</v>
      </c>
      <c r="AY8" s="153">
        <v>1.2644242066043301</v>
      </c>
      <c r="AZ8" s="154"/>
      <c r="BA8" s="155">
        <v>8.1601442073378596</v>
      </c>
      <c r="BB8" s="156">
        <v>9.4101080380962401</v>
      </c>
      <c r="BC8" s="157">
        <v>8.7909354558463004</v>
      </c>
      <c r="BD8" s="154"/>
      <c r="BE8" s="158">
        <v>3.5611136770523002</v>
      </c>
    </row>
    <row r="9" spans="1:57" x14ac:dyDescent="0.25">
      <c r="A9" s="20" t="s">
        <v>18</v>
      </c>
      <c r="B9" s="3" t="str">
        <f>TRIM(A9)</f>
        <v>Virginia</v>
      </c>
      <c r="C9" s="10"/>
      <c r="D9" s="24" t="s">
        <v>16</v>
      </c>
      <c r="E9" s="27" t="s">
        <v>17</v>
      </c>
      <c r="F9" s="3"/>
      <c r="G9" s="160">
        <v>37.225209135614101</v>
      </c>
      <c r="H9" s="154">
        <v>34.072516882778601</v>
      </c>
      <c r="I9" s="154">
        <v>34.576674790244198</v>
      </c>
      <c r="J9" s="154">
        <v>36.836393627642401</v>
      </c>
      <c r="K9" s="154">
        <v>45.649545141666501</v>
      </c>
      <c r="L9" s="161">
        <v>37.672067915589203</v>
      </c>
      <c r="M9" s="154"/>
      <c r="N9" s="162">
        <v>52.930999200044603</v>
      </c>
      <c r="O9" s="163">
        <v>53.146180988347901</v>
      </c>
      <c r="P9" s="164">
        <v>53.038590094196202</v>
      </c>
      <c r="Q9" s="154"/>
      <c r="R9" s="165">
        <v>42.0625028237626</v>
      </c>
      <c r="S9" s="159"/>
      <c r="T9" s="160">
        <v>3.4985485172856499</v>
      </c>
      <c r="U9" s="154">
        <v>-4.0676065691617804</v>
      </c>
      <c r="V9" s="154">
        <v>-16.9852201926082</v>
      </c>
      <c r="W9" s="154">
        <v>-20.5011121301639</v>
      </c>
      <c r="X9" s="154">
        <v>-4.8682024412724898</v>
      </c>
      <c r="Y9" s="161">
        <v>-9.2049642022068596</v>
      </c>
      <c r="Z9" s="154"/>
      <c r="AA9" s="162">
        <v>9.8760733932013398</v>
      </c>
      <c r="AB9" s="163">
        <v>13.3157508835372</v>
      </c>
      <c r="AC9" s="164">
        <v>11.572895219159101</v>
      </c>
      <c r="AD9" s="154"/>
      <c r="AE9" s="165">
        <v>-2.6752493510947399</v>
      </c>
      <c r="AF9" s="30"/>
      <c r="AG9" s="160">
        <v>40.602041116893702</v>
      </c>
      <c r="AH9" s="154">
        <v>50.273783168691303</v>
      </c>
      <c r="AI9" s="154">
        <v>54.147675478577902</v>
      </c>
      <c r="AJ9" s="154">
        <v>54.380840759275401</v>
      </c>
      <c r="AK9" s="154">
        <v>52.879374174464601</v>
      </c>
      <c r="AL9" s="161">
        <v>50.456733772936197</v>
      </c>
      <c r="AM9" s="154"/>
      <c r="AN9" s="162">
        <v>54.694916462822903</v>
      </c>
      <c r="AO9" s="163">
        <v>56.0878744756643</v>
      </c>
      <c r="AP9" s="164">
        <v>55.391395469243598</v>
      </c>
      <c r="AQ9" s="154"/>
      <c r="AR9" s="165">
        <v>51.866739218587398</v>
      </c>
      <c r="AS9" s="159"/>
      <c r="AT9" s="160">
        <v>3.65459964246251</v>
      </c>
      <c r="AU9" s="154">
        <v>5.0750507280847099</v>
      </c>
      <c r="AV9" s="154">
        <v>3.13545333663766</v>
      </c>
      <c r="AW9" s="154">
        <v>2.9096478939230801</v>
      </c>
      <c r="AX9" s="154">
        <v>6.1717851189147401</v>
      </c>
      <c r="AY9" s="161">
        <v>4.1778172526244797</v>
      </c>
      <c r="AZ9" s="154"/>
      <c r="BA9" s="162">
        <v>9.7015565082094497</v>
      </c>
      <c r="BB9" s="163">
        <v>12.821532464258</v>
      </c>
      <c r="BC9" s="164">
        <v>11.2592865784758</v>
      </c>
      <c r="BD9" s="154"/>
      <c r="BE9" s="165">
        <v>6.24134350054356</v>
      </c>
    </row>
    <row r="10" spans="1:57" x14ac:dyDescent="0.25">
      <c r="A10" s="21" t="s">
        <v>19</v>
      </c>
      <c r="B10" s="3" t="str">
        <f t="shared" ref="B10:B45" si="0">TRIM(A10)</f>
        <v>Norfolk/Virginia Beach, VA</v>
      </c>
      <c r="C10" s="3"/>
      <c r="D10" s="24" t="s">
        <v>16</v>
      </c>
      <c r="E10" s="27" t="s">
        <v>17</v>
      </c>
      <c r="F10" s="3"/>
      <c r="G10" s="160">
        <v>37.053479778279602</v>
      </c>
      <c r="H10" s="154">
        <v>36.486347772531303</v>
      </c>
      <c r="I10" s="154">
        <v>38.760008211866101</v>
      </c>
      <c r="J10" s="154">
        <v>40.176555122151498</v>
      </c>
      <c r="K10" s="154">
        <v>46.781974953808202</v>
      </c>
      <c r="L10" s="161">
        <v>39.851673167727299</v>
      </c>
      <c r="M10" s="154"/>
      <c r="N10" s="162">
        <v>52.171012112502503</v>
      </c>
      <c r="O10" s="163">
        <v>52.568774378977601</v>
      </c>
      <c r="P10" s="164">
        <v>52.369893245740002</v>
      </c>
      <c r="Q10" s="154"/>
      <c r="R10" s="165">
        <v>43.428307475731003</v>
      </c>
      <c r="S10" s="159"/>
      <c r="T10" s="160">
        <v>-7.7636345134098397</v>
      </c>
      <c r="U10" s="154">
        <v>-3.8957456892389501</v>
      </c>
      <c r="V10" s="154">
        <v>-4.0409250962824403</v>
      </c>
      <c r="W10" s="154">
        <v>-9.2104752089407107</v>
      </c>
      <c r="X10" s="154">
        <v>-3.6516164576307899</v>
      </c>
      <c r="Y10" s="161">
        <v>-5.71549999964311</v>
      </c>
      <c r="Z10" s="154"/>
      <c r="AA10" s="162">
        <v>6.8380729660027901</v>
      </c>
      <c r="AB10" s="163">
        <v>8.6485053484767693</v>
      </c>
      <c r="AC10" s="164">
        <v>7.7391214286680103</v>
      </c>
      <c r="AD10" s="154"/>
      <c r="AE10" s="165">
        <v>-1.4763448820520599</v>
      </c>
      <c r="AF10" s="30"/>
      <c r="AG10" s="160">
        <v>39.270042085813998</v>
      </c>
      <c r="AH10" s="154">
        <v>44.956117840279198</v>
      </c>
      <c r="AI10" s="154">
        <v>47.637805378772299</v>
      </c>
      <c r="AJ10" s="154">
        <v>48.0708530075959</v>
      </c>
      <c r="AK10" s="154">
        <v>48.943363785670201</v>
      </c>
      <c r="AL10" s="161">
        <v>45.775636419626302</v>
      </c>
      <c r="AM10" s="154"/>
      <c r="AN10" s="162">
        <v>54.456862040648701</v>
      </c>
      <c r="AO10" s="163">
        <v>57.446494559638602</v>
      </c>
      <c r="AP10" s="164">
        <v>55.951678300143698</v>
      </c>
      <c r="AQ10" s="154"/>
      <c r="AR10" s="165">
        <v>48.683076956916999</v>
      </c>
      <c r="AS10" s="159"/>
      <c r="AT10" s="160">
        <v>0.22294540320228201</v>
      </c>
      <c r="AU10" s="154">
        <v>2.3396251576017901</v>
      </c>
      <c r="AV10" s="154">
        <v>3.07468213762496</v>
      </c>
      <c r="AW10" s="154">
        <v>3.3463512631425201</v>
      </c>
      <c r="AX10" s="154">
        <v>3.47107636701449</v>
      </c>
      <c r="AY10" s="161">
        <v>2.5698861850655201</v>
      </c>
      <c r="AZ10" s="154"/>
      <c r="BA10" s="162">
        <v>4.0981317408004303</v>
      </c>
      <c r="BB10" s="163">
        <v>4.7934897689538598</v>
      </c>
      <c r="BC10" s="164">
        <v>4.4539427871208996</v>
      </c>
      <c r="BD10" s="154"/>
      <c r="BE10" s="165">
        <v>3.1810195251849298</v>
      </c>
    </row>
    <row r="11" spans="1:57" x14ac:dyDescent="0.25">
      <c r="A11" s="21" t="s">
        <v>20</v>
      </c>
      <c r="B11" s="2" t="s">
        <v>71</v>
      </c>
      <c r="C11" s="3"/>
      <c r="D11" s="24" t="s">
        <v>16</v>
      </c>
      <c r="E11" s="27" t="s">
        <v>17</v>
      </c>
      <c r="F11" s="3"/>
      <c r="G11" s="160">
        <v>37.9871538928912</v>
      </c>
      <c r="H11" s="154">
        <v>34.1420015623643</v>
      </c>
      <c r="I11" s="154">
        <v>34.823366027254501</v>
      </c>
      <c r="J11" s="154">
        <v>36.811040708271797</v>
      </c>
      <c r="K11" s="154">
        <v>43.928478430691698</v>
      </c>
      <c r="L11" s="161">
        <v>37.538408124294698</v>
      </c>
      <c r="M11" s="154"/>
      <c r="N11" s="162">
        <v>50.247374359864502</v>
      </c>
      <c r="O11" s="163">
        <v>50.386251193472702</v>
      </c>
      <c r="P11" s="164">
        <v>50.316812776668598</v>
      </c>
      <c r="Q11" s="154"/>
      <c r="R11" s="165">
        <v>41.189380882115799</v>
      </c>
      <c r="S11" s="159"/>
      <c r="T11" s="160">
        <v>-0.42828055823371602</v>
      </c>
      <c r="U11" s="154">
        <v>-9.0165066457394296</v>
      </c>
      <c r="V11" s="154">
        <v>-17.0665655782507</v>
      </c>
      <c r="W11" s="154">
        <v>-18.589857225765002</v>
      </c>
      <c r="X11" s="154">
        <v>-6.4004329423306698</v>
      </c>
      <c r="Y11" s="161">
        <v>-10.5439033944811</v>
      </c>
      <c r="Z11" s="154"/>
      <c r="AA11" s="162">
        <v>5.4008062869467599</v>
      </c>
      <c r="AB11" s="163">
        <v>10.009006428799699</v>
      </c>
      <c r="AC11" s="164">
        <v>7.6587937604185097</v>
      </c>
      <c r="AD11" s="154"/>
      <c r="AE11" s="165">
        <v>-4.9337818993891496</v>
      </c>
      <c r="AF11" s="30"/>
      <c r="AG11" s="160">
        <v>41.175896189566799</v>
      </c>
      <c r="AH11" s="154">
        <v>51.937765818939297</v>
      </c>
      <c r="AI11" s="154">
        <v>56.638963631629103</v>
      </c>
      <c r="AJ11" s="154">
        <v>56.7105719989584</v>
      </c>
      <c r="AK11" s="154">
        <v>53.274455342418101</v>
      </c>
      <c r="AL11" s="161">
        <v>51.9475305963024</v>
      </c>
      <c r="AM11" s="154"/>
      <c r="AN11" s="162">
        <v>55.035370193559501</v>
      </c>
      <c r="AO11" s="163">
        <v>58.730795937852598</v>
      </c>
      <c r="AP11" s="164">
        <v>56.883083065706103</v>
      </c>
      <c r="AQ11" s="154"/>
      <c r="AR11" s="165">
        <v>53.357688444703399</v>
      </c>
      <c r="AS11" s="159"/>
      <c r="AT11" s="160">
        <v>-3.0457591144020602</v>
      </c>
      <c r="AU11" s="154">
        <v>1.5833980442739199</v>
      </c>
      <c r="AV11" s="154">
        <v>8.7089546221571196E-2</v>
      </c>
      <c r="AW11" s="154">
        <v>-0.15203550098506299</v>
      </c>
      <c r="AX11" s="154">
        <v>1.82724653569476</v>
      </c>
      <c r="AY11" s="161">
        <v>0.167744723036716</v>
      </c>
      <c r="AZ11" s="154"/>
      <c r="BA11" s="162">
        <v>5.3268754412757398</v>
      </c>
      <c r="BB11" s="163">
        <v>11.1544000978336</v>
      </c>
      <c r="BC11" s="164">
        <v>8.2568622117774595</v>
      </c>
      <c r="BD11" s="154"/>
      <c r="BE11" s="165">
        <v>2.5006131612642899</v>
      </c>
    </row>
    <row r="12" spans="1:57" x14ac:dyDescent="0.25">
      <c r="A12" s="21" t="s">
        <v>21</v>
      </c>
      <c r="B12" s="3" t="str">
        <f t="shared" si="0"/>
        <v>Virginia Area</v>
      </c>
      <c r="C12" s="3"/>
      <c r="D12" s="24" t="s">
        <v>16</v>
      </c>
      <c r="E12" s="27" t="s">
        <v>17</v>
      </c>
      <c r="F12" s="3"/>
      <c r="G12" s="160">
        <v>35.386640798226097</v>
      </c>
      <c r="H12" s="154">
        <v>29.614745011086399</v>
      </c>
      <c r="I12" s="154">
        <v>26.7391906873614</v>
      </c>
      <c r="J12" s="154">
        <v>29.991223207686598</v>
      </c>
      <c r="K12" s="154">
        <v>44.872505543237203</v>
      </c>
      <c r="L12" s="161">
        <v>33.3208610495195</v>
      </c>
      <c r="M12" s="154"/>
      <c r="N12" s="162">
        <v>52.921747967479597</v>
      </c>
      <c r="O12" s="163">
        <v>50.660569105691003</v>
      </c>
      <c r="P12" s="164">
        <v>51.7911585365853</v>
      </c>
      <c r="Q12" s="154"/>
      <c r="R12" s="165">
        <v>38.5980889029669</v>
      </c>
      <c r="S12" s="159"/>
      <c r="T12" s="160">
        <v>26.354361968273</v>
      </c>
      <c r="U12" s="154">
        <v>-0.72282480114145098</v>
      </c>
      <c r="V12" s="154">
        <v>-36.931074056674703</v>
      </c>
      <c r="W12" s="154">
        <v>-39.0114037537396</v>
      </c>
      <c r="X12" s="154">
        <v>-7.9909962783769704</v>
      </c>
      <c r="Y12" s="161">
        <v>-15.9319181186841</v>
      </c>
      <c r="Z12" s="154"/>
      <c r="AA12" s="162">
        <v>13.724387149985301</v>
      </c>
      <c r="AB12" s="163">
        <v>15.979354728466699</v>
      </c>
      <c r="AC12" s="164">
        <v>14.8161975233668</v>
      </c>
      <c r="AD12" s="154"/>
      <c r="AE12" s="165">
        <v>-6.3132411424845998</v>
      </c>
      <c r="AF12" s="30"/>
      <c r="AG12" s="160">
        <v>36.0824325572801</v>
      </c>
      <c r="AH12" s="154">
        <v>44.3828529194382</v>
      </c>
      <c r="AI12" s="154">
        <v>46.126662971175101</v>
      </c>
      <c r="AJ12" s="154">
        <v>46.169392091648099</v>
      </c>
      <c r="AK12" s="154">
        <v>48.2325157058388</v>
      </c>
      <c r="AL12" s="161">
        <v>44.198771249076103</v>
      </c>
      <c r="AM12" s="154"/>
      <c r="AN12" s="162">
        <v>50.832900432900402</v>
      </c>
      <c r="AO12" s="163">
        <v>49.259451659451599</v>
      </c>
      <c r="AP12" s="164">
        <v>50.046176046176001</v>
      </c>
      <c r="AQ12" s="154"/>
      <c r="AR12" s="165">
        <v>45.869913066429099</v>
      </c>
      <c r="AS12" s="159"/>
      <c r="AT12" s="160">
        <v>8.2630583220357199</v>
      </c>
      <c r="AU12" s="154">
        <v>2.7136625814316599</v>
      </c>
      <c r="AV12" s="154">
        <v>-4.7996943521589301</v>
      </c>
      <c r="AW12" s="154">
        <v>-7.5524730201629602</v>
      </c>
      <c r="AX12" s="154">
        <v>-0.154657511467124</v>
      </c>
      <c r="AY12" s="161">
        <v>-1.00588484457737</v>
      </c>
      <c r="AZ12" s="154"/>
      <c r="BA12" s="162">
        <v>7.70022443484579</v>
      </c>
      <c r="BB12" s="163">
        <v>15.0678169851139</v>
      </c>
      <c r="BC12" s="164">
        <v>11.204370995792299</v>
      </c>
      <c r="BD12" s="154"/>
      <c r="BE12" s="165">
        <v>2.50359463858377</v>
      </c>
    </row>
    <row r="13" spans="1:57" x14ac:dyDescent="0.25">
      <c r="A13" s="34" t="s">
        <v>22</v>
      </c>
      <c r="B13" s="2" t="s">
        <v>87</v>
      </c>
      <c r="C13" s="3"/>
      <c r="D13" s="24" t="s">
        <v>16</v>
      </c>
      <c r="E13" s="27" t="s">
        <v>17</v>
      </c>
      <c r="F13" s="3"/>
      <c r="G13" s="160">
        <v>37.161927576988496</v>
      </c>
      <c r="H13" s="154">
        <v>33.145852862548999</v>
      </c>
      <c r="I13" s="154">
        <v>35.056244141235197</v>
      </c>
      <c r="J13" s="154">
        <v>37.757351664757103</v>
      </c>
      <c r="K13" s="154">
        <v>46.127139534076299</v>
      </c>
      <c r="L13" s="161">
        <v>37.849703155921198</v>
      </c>
      <c r="M13" s="154"/>
      <c r="N13" s="162">
        <v>56.876019859042401</v>
      </c>
      <c r="O13" s="163">
        <v>60.174287400617899</v>
      </c>
      <c r="P13" s="164">
        <v>58.5251536298302</v>
      </c>
      <c r="Q13" s="154"/>
      <c r="R13" s="165">
        <v>43.756974719895197</v>
      </c>
      <c r="S13" s="159"/>
      <c r="T13" s="160">
        <v>0.83310497413521001</v>
      </c>
      <c r="U13" s="154">
        <v>-7.86855431432895</v>
      </c>
      <c r="V13" s="154">
        <v>-13.962146835210699</v>
      </c>
      <c r="W13" s="154">
        <v>-18.478983276565</v>
      </c>
      <c r="X13" s="154">
        <v>-5.7274252662344303</v>
      </c>
      <c r="Y13" s="161">
        <v>-9.3734447531443905</v>
      </c>
      <c r="Z13" s="154"/>
      <c r="AA13" s="162">
        <v>10.7286163952711</v>
      </c>
      <c r="AB13" s="163">
        <v>14.9656457931547</v>
      </c>
      <c r="AC13" s="164">
        <v>12.8670660380093</v>
      </c>
      <c r="AD13" s="154"/>
      <c r="AE13" s="165">
        <v>-1.9933801658054</v>
      </c>
      <c r="AF13" s="30"/>
      <c r="AG13" s="160">
        <v>44.566396722478203</v>
      </c>
      <c r="AH13" s="154">
        <v>56.480151376405502</v>
      </c>
      <c r="AI13" s="154">
        <v>63.195526410582403</v>
      </c>
      <c r="AJ13" s="154">
        <v>62.691227719936201</v>
      </c>
      <c r="AK13" s="154">
        <v>58.384508221978201</v>
      </c>
      <c r="AL13" s="161">
        <v>57.063572937624798</v>
      </c>
      <c r="AM13" s="154"/>
      <c r="AN13" s="162">
        <v>58.733003788749997</v>
      </c>
      <c r="AO13" s="163">
        <v>61.5279121947408</v>
      </c>
      <c r="AP13" s="164">
        <v>60.130457991745402</v>
      </c>
      <c r="AQ13" s="154"/>
      <c r="AR13" s="165">
        <v>57.9398263534978</v>
      </c>
      <c r="AS13" s="159"/>
      <c r="AT13" s="160">
        <v>4.19018865006709</v>
      </c>
      <c r="AU13" s="154">
        <v>8.1669687622723508</v>
      </c>
      <c r="AV13" s="154">
        <v>10.1006719870888</v>
      </c>
      <c r="AW13" s="154">
        <v>11.491513306156699</v>
      </c>
      <c r="AX13" s="154">
        <v>15.403685928823</v>
      </c>
      <c r="AY13" s="161">
        <v>10.072564745898999</v>
      </c>
      <c r="AZ13" s="154"/>
      <c r="BA13" s="162">
        <v>17.8793627869772</v>
      </c>
      <c r="BB13" s="163">
        <v>19.046846438187401</v>
      </c>
      <c r="BC13" s="164">
        <v>18.473795752862099</v>
      </c>
      <c r="BD13" s="154"/>
      <c r="BE13" s="165">
        <v>12.436732622725501</v>
      </c>
    </row>
    <row r="14" spans="1:57" x14ac:dyDescent="0.25">
      <c r="A14" s="21" t="s">
        <v>23</v>
      </c>
      <c r="B14" s="3" t="str">
        <f t="shared" si="0"/>
        <v>Arlington, VA</v>
      </c>
      <c r="C14" s="3"/>
      <c r="D14" s="24" t="s">
        <v>16</v>
      </c>
      <c r="E14" s="27" t="s">
        <v>17</v>
      </c>
      <c r="F14" s="3"/>
      <c r="G14" s="160">
        <v>31.0948905109489</v>
      </c>
      <c r="H14" s="154">
        <v>28.550573514077101</v>
      </c>
      <c r="I14" s="154">
        <v>30.396246089676701</v>
      </c>
      <c r="J14" s="154">
        <v>34.306569343065597</v>
      </c>
      <c r="K14" s="154">
        <v>44.150156412930102</v>
      </c>
      <c r="L14" s="161">
        <v>33.699687174139697</v>
      </c>
      <c r="M14" s="154"/>
      <c r="N14" s="162">
        <v>56.506777893639203</v>
      </c>
      <c r="O14" s="163">
        <v>62.3149113660062</v>
      </c>
      <c r="P14" s="164">
        <v>59.410844629822698</v>
      </c>
      <c r="Q14" s="154"/>
      <c r="R14" s="165">
        <v>41.045732161477702</v>
      </c>
      <c r="S14" s="159"/>
      <c r="T14" s="160">
        <v>8.1736104925042294</v>
      </c>
      <c r="U14" s="154">
        <v>-1.5609539315418399</v>
      </c>
      <c r="V14" s="154">
        <v>-16.163797068540902</v>
      </c>
      <c r="W14" s="154">
        <v>-18.4651127824932</v>
      </c>
      <c r="X14" s="154">
        <v>-2.8816804461827301</v>
      </c>
      <c r="Y14" s="161">
        <v>-7.1846069645461004</v>
      </c>
      <c r="Z14" s="154"/>
      <c r="AA14" s="162">
        <v>17.929304768550999</v>
      </c>
      <c r="AB14" s="163">
        <v>27.309469004918299</v>
      </c>
      <c r="AC14" s="164">
        <v>22.669345153864899</v>
      </c>
      <c r="AD14" s="154"/>
      <c r="AE14" s="165">
        <v>3.2022626380793402</v>
      </c>
      <c r="AF14" s="30"/>
      <c r="AG14" s="160">
        <v>46.538060479666299</v>
      </c>
      <c r="AH14" s="154">
        <v>61.4937434827945</v>
      </c>
      <c r="AI14" s="154">
        <v>66.9525547445255</v>
      </c>
      <c r="AJ14" s="154">
        <v>67.692909280500501</v>
      </c>
      <c r="AK14" s="154">
        <v>63.534932221063599</v>
      </c>
      <c r="AL14" s="161">
        <v>61.242440041710097</v>
      </c>
      <c r="AM14" s="154"/>
      <c r="AN14" s="162">
        <v>61.605839416058302</v>
      </c>
      <c r="AO14" s="163">
        <v>61.0245046923879</v>
      </c>
      <c r="AP14" s="164">
        <v>61.315172054223098</v>
      </c>
      <c r="AQ14" s="154"/>
      <c r="AR14" s="165">
        <v>61.263220616713802</v>
      </c>
      <c r="AS14" s="159"/>
      <c r="AT14" s="160">
        <v>9.6703865221387009</v>
      </c>
      <c r="AU14" s="154">
        <v>11.167612373093</v>
      </c>
      <c r="AV14" s="154">
        <v>9.3029284682598394</v>
      </c>
      <c r="AW14" s="154">
        <v>13.6708410354937</v>
      </c>
      <c r="AX14" s="154">
        <v>22.836737100847401</v>
      </c>
      <c r="AY14" s="161">
        <v>13.2945980959047</v>
      </c>
      <c r="AZ14" s="154"/>
      <c r="BA14" s="162">
        <v>31.2632691663507</v>
      </c>
      <c r="BB14" s="163">
        <v>30.598840624592501</v>
      </c>
      <c r="BC14" s="164">
        <v>30.931786846495299</v>
      </c>
      <c r="BD14" s="154"/>
      <c r="BE14" s="165">
        <v>17.8335253457413</v>
      </c>
    </row>
    <row r="15" spans="1:57" x14ac:dyDescent="0.25">
      <c r="A15" s="21" t="s">
        <v>24</v>
      </c>
      <c r="B15" s="3" t="str">
        <f t="shared" si="0"/>
        <v>Suburban Virginia Area</v>
      </c>
      <c r="C15" s="3"/>
      <c r="D15" s="24" t="s">
        <v>16</v>
      </c>
      <c r="E15" s="27" t="s">
        <v>17</v>
      </c>
      <c r="F15" s="3"/>
      <c r="G15" s="160">
        <v>34.867101303911703</v>
      </c>
      <c r="H15" s="154">
        <v>33.989468405215597</v>
      </c>
      <c r="I15" s="154">
        <v>36.133400200601798</v>
      </c>
      <c r="J15" s="154">
        <v>35.569207622868603</v>
      </c>
      <c r="K15" s="154">
        <v>40.797392176529499</v>
      </c>
      <c r="L15" s="161">
        <v>36.271313941825397</v>
      </c>
      <c r="M15" s="154"/>
      <c r="N15" s="162">
        <v>47.956369107321898</v>
      </c>
      <c r="O15" s="163">
        <v>51.6048144433299</v>
      </c>
      <c r="P15" s="164">
        <v>49.780591775325902</v>
      </c>
      <c r="Q15" s="154"/>
      <c r="R15" s="165">
        <v>40.131107608539899</v>
      </c>
      <c r="S15" s="159"/>
      <c r="T15" s="160">
        <v>-5.2110224114967796</v>
      </c>
      <c r="U15" s="154">
        <v>-2.4671346411259698</v>
      </c>
      <c r="V15" s="154">
        <v>-4.5713783686826899</v>
      </c>
      <c r="W15" s="154">
        <v>-16.775163821859401</v>
      </c>
      <c r="X15" s="154">
        <v>-7.7422608735296699</v>
      </c>
      <c r="Y15" s="161">
        <v>-7.6865139477775903</v>
      </c>
      <c r="Z15" s="154"/>
      <c r="AA15" s="162">
        <v>10.9688075855473</v>
      </c>
      <c r="AB15" s="163">
        <v>19.8641152520883</v>
      </c>
      <c r="AC15" s="164">
        <v>15.4080415120415</v>
      </c>
      <c r="AD15" s="154"/>
      <c r="AE15" s="165">
        <v>-0.63962159751861603</v>
      </c>
      <c r="AF15" s="30"/>
      <c r="AG15" s="160">
        <v>39.637662988966902</v>
      </c>
      <c r="AH15" s="154">
        <v>51.118981945837497</v>
      </c>
      <c r="AI15" s="154">
        <v>56.416123370110299</v>
      </c>
      <c r="AJ15" s="154">
        <v>55.663866599799299</v>
      </c>
      <c r="AK15" s="154">
        <v>51.034353059177498</v>
      </c>
      <c r="AL15" s="161">
        <v>50.7741975927783</v>
      </c>
      <c r="AM15" s="154"/>
      <c r="AN15" s="162">
        <v>50.7491223671013</v>
      </c>
      <c r="AO15" s="163">
        <v>53.350677031093198</v>
      </c>
      <c r="AP15" s="164">
        <v>52.049899699097203</v>
      </c>
      <c r="AQ15" s="154"/>
      <c r="AR15" s="165">
        <v>51.138683908869403</v>
      </c>
      <c r="AS15" s="159"/>
      <c r="AT15" s="160">
        <v>-0.263696098569138</v>
      </c>
      <c r="AU15" s="154">
        <v>5.0015086223770302</v>
      </c>
      <c r="AV15" s="154">
        <v>8.5043411721119195</v>
      </c>
      <c r="AW15" s="154">
        <v>6.4786730271921202</v>
      </c>
      <c r="AX15" s="154">
        <v>8.2206993942199507</v>
      </c>
      <c r="AY15" s="161">
        <v>5.84329261189355</v>
      </c>
      <c r="AZ15" s="154"/>
      <c r="BA15" s="162">
        <v>11.6845490854648</v>
      </c>
      <c r="BB15" s="163">
        <v>13.0196644491024</v>
      </c>
      <c r="BC15" s="164">
        <v>12.364825169113599</v>
      </c>
      <c r="BD15" s="154"/>
      <c r="BE15" s="165">
        <v>7.6603871765672897</v>
      </c>
    </row>
    <row r="16" spans="1:57" x14ac:dyDescent="0.25">
      <c r="A16" s="21" t="s">
        <v>25</v>
      </c>
      <c r="B16" s="3" t="str">
        <f t="shared" si="0"/>
        <v>Alexandria, VA</v>
      </c>
      <c r="C16" s="3"/>
      <c r="D16" s="24" t="s">
        <v>16</v>
      </c>
      <c r="E16" s="27" t="s">
        <v>17</v>
      </c>
      <c r="F16" s="3"/>
      <c r="G16" s="160">
        <v>35.743298131600298</v>
      </c>
      <c r="H16" s="154">
        <v>34.350702100498999</v>
      </c>
      <c r="I16" s="154">
        <v>37.414413368921799</v>
      </c>
      <c r="J16" s="154">
        <v>38.969478936984999</v>
      </c>
      <c r="K16" s="154">
        <v>43.8667749796913</v>
      </c>
      <c r="L16" s="161">
        <v>38.068933503539498</v>
      </c>
      <c r="M16" s="154"/>
      <c r="N16" s="162">
        <v>52.709759777184601</v>
      </c>
      <c r="O16" s="163">
        <v>55.483346872461397</v>
      </c>
      <c r="P16" s="164">
        <v>54.096553324822999</v>
      </c>
      <c r="Q16" s="154"/>
      <c r="R16" s="165">
        <v>42.648253452477597</v>
      </c>
      <c r="S16" s="159"/>
      <c r="T16" s="160">
        <v>-13.7714214309109</v>
      </c>
      <c r="U16" s="154">
        <v>-14.470923919810099</v>
      </c>
      <c r="V16" s="154">
        <v>-8.8975964065561204</v>
      </c>
      <c r="W16" s="154">
        <v>-14.033509185897699</v>
      </c>
      <c r="X16" s="154">
        <v>-5.1022782474517099</v>
      </c>
      <c r="Y16" s="161">
        <v>-11.153226318585199</v>
      </c>
      <c r="Z16" s="154"/>
      <c r="AA16" s="162">
        <v>9.2515723836205304</v>
      </c>
      <c r="AB16" s="163">
        <v>4.6236567174535104</v>
      </c>
      <c r="AC16" s="164">
        <v>6.8282853501665599</v>
      </c>
      <c r="AD16" s="154"/>
      <c r="AE16" s="165">
        <v>-5.3813503798561202</v>
      </c>
      <c r="AF16" s="30"/>
      <c r="AG16" s="160">
        <v>41.685041197632501</v>
      </c>
      <c r="AH16" s="154">
        <v>55.204827666241101</v>
      </c>
      <c r="AI16" s="154">
        <v>62.5739816641522</v>
      </c>
      <c r="AJ16" s="154">
        <v>62.428919577579201</v>
      </c>
      <c r="AK16" s="154">
        <v>56.3914355344087</v>
      </c>
      <c r="AL16" s="161">
        <v>55.656841128002704</v>
      </c>
      <c r="AM16" s="154"/>
      <c r="AN16" s="162">
        <v>58.561564349541598</v>
      </c>
      <c r="AO16" s="163">
        <v>61.045027271672197</v>
      </c>
      <c r="AP16" s="164">
        <v>59.803295810606897</v>
      </c>
      <c r="AQ16" s="154"/>
      <c r="AR16" s="165">
        <v>56.841542465889603</v>
      </c>
      <c r="AS16" s="159"/>
      <c r="AT16" s="160">
        <v>-0.337881371297029</v>
      </c>
      <c r="AU16" s="154">
        <v>9.8419472427838208</v>
      </c>
      <c r="AV16" s="154">
        <v>13.0783885252074</v>
      </c>
      <c r="AW16" s="154">
        <v>14.103486188602</v>
      </c>
      <c r="AX16" s="154">
        <v>15.926761762373101</v>
      </c>
      <c r="AY16" s="161">
        <v>10.9682757762374</v>
      </c>
      <c r="AZ16" s="154"/>
      <c r="BA16" s="162">
        <v>17.259318383617</v>
      </c>
      <c r="BB16" s="163">
        <v>14.216914175932599</v>
      </c>
      <c r="BC16" s="164">
        <v>15.6865508308648</v>
      </c>
      <c r="BD16" s="154"/>
      <c r="BE16" s="165">
        <v>12.3456368737584</v>
      </c>
    </row>
    <row r="17" spans="1:57" x14ac:dyDescent="0.25">
      <c r="A17" s="21" t="s">
        <v>26</v>
      </c>
      <c r="B17" s="3" t="str">
        <f t="shared" si="0"/>
        <v>Fairfax/Tysons Corner, VA</v>
      </c>
      <c r="C17" s="3"/>
      <c r="D17" s="24" t="s">
        <v>16</v>
      </c>
      <c r="E17" s="27" t="s">
        <v>17</v>
      </c>
      <c r="F17" s="3"/>
      <c r="G17" s="160">
        <v>39.4900068917987</v>
      </c>
      <c r="H17" s="154">
        <v>39.673788192051397</v>
      </c>
      <c r="I17" s="154">
        <v>42.614288996094601</v>
      </c>
      <c r="J17" s="154">
        <v>43.4872501722949</v>
      </c>
      <c r="K17" s="154">
        <v>47.484493452791099</v>
      </c>
      <c r="L17" s="161">
        <v>42.549965541006202</v>
      </c>
      <c r="M17" s="154"/>
      <c r="N17" s="162">
        <v>56.547208821502402</v>
      </c>
      <c r="O17" s="163">
        <v>55.869515276820501</v>
      </c>
      <c r="P17" s="164">
        <v>56.208362049161401</v>
      </c>
      <c r="Q17" s="154"/>
      <c r="R17" s="165">
        <v>46.452364543336202</v>
      </c>
      <c r="S17" s="159"/>
      <c r="T17" s="160">
        <v>-12.6090489264847</v>
      </c>
      <c r="U17" s="154">
        <v>-7.8183525363206998</v>
      </c>
      <c r="V17" s="154">
        <v>-2.03806872212505</v>
      </c>
      <c r="W17" s="154">
        <v>-6.1157021099493702</v>
      </c>
      <c r="X17" s="154">
        <v>-2.6809635723638001</v>
      </c>
      <c r="Y17" s="161">
        <v>-6.2114929563977199</v>
      </c>
      <c r="Z17" s="154"/>
      <c r="AA17" s="162">
        <v>6.4179370189396296</v>
      </c>
      <c r="AB17" s="163">
        <v>8.8587696354979997</v>
      </c>
      <c r="AC17" s="164">
        <v>7.6171603883403902</v>
      </c>
      <c r="AD17" s="154"/>
      <c r="AE17" s="165">
        <v>-1.8512762133630101</v>
      </c>
      <c r="AF17" s="30"/>
      <c r="AG17" s="160">
        <v>43.389616356535697</v>
      </c>
      <c r="AH17" s="154">
        <v>60.7684355616815</v>
      </c>
      <c r="AI17" s="154">
        <v>69.871353089823103</v>
      </c>
      <c r="AJ17" s="154">
        <v>69.052951987135302</v>
      </c>
      <c r="AK17" s="154">
        <v>59.660004594532502</v>
      </c>
      <c r="AL17" s="161">
        <v>60.548472317941602</v>
      </c>
      <c r="AM17" s="154"/>
      <c r="AN17" s="162">
        <v>57.178957041121002</v>
      </c>
      <c r="AO17" s="163">
        <v>59.415920055134301</v>
      </c>
      <c r="AP17" s="164">
        <v>58.297438548127701</v>
      </c>
      <c r="AQ17" s="154"/>
      <c r="AR17" s="165">
        <v>59.905319812280503</v>
      </c>
      <c r="AS17" s="159"/>
      <c r="AT17" s="160">
        <v>2.0065542756530399</v>
      </c>
      <c r="AU17" s="154">
        <v>9.9567887495644598</v>
      </c>
      <c r="AV17" s="154">
        <v>11.8691321264244</v>
      </c>
      <c r="AW17" s="154">
        <v>11.690020453869501</v>
      </c>
      <c r="AX17" s="154">
        <v>11.176087795387801</v>
      </c>
      <c r="AY17" s="161">
        <v>9.7894552735659399</v>
      </c>
      <c r="AZ17" s="154"/>
      <c r="BA17" s="162">
        <v>10.6751365740585</v>
      </c>
      <c r="BB17" s="163">
        <v>12.6618004331664</v>
      </c>
      <c r="BC17" s="164">
        <v>11.678692039408</v>
      </c>
      <c r="BD17" s="154"/>
      <c r="BE17" s="165">
        <v>10.3083034717347</v>
      </c>
    </row>
    <row r="18" spans="1:57" x14ac:dyDescent="0.25">
      <c r="A18" s="21" t="s">
        <v>27</v>
      </c>
      <c r="B18" s="3" t="str">
        <f t="shared" si="0"/>
        <v>I-95 Fredericksburg, VA</v>
      </c>
      <c r="C18" s="3"/>
      <c r="D18" s="24" t="s">
        <v>16</v>
      </c>
      <c r="E18" s="27" t="s">
        <v>17</v>
      </c>
      <c r="F18" s="3"/>
      <c r="G18" s="160">
        <v>40.565933458605002</v>
      </c>
      <c r="H18" s="154">
        <v>37.1393832209572</v>
      </c>
      <c r="I18" s="154">
        <v>39.615342102354298</v>
      </c>
      <c r="J18" s="154">
        <v>43.163479606499301</v>
      </c>
      <c r="K18" s="154">
        <v>49.143362440588</v>
      </c>
      <c r="L18" s="161">
        <v>41.925500165800798</v>
      </c>
      <c r="M18" s="154"/>
      <c r="N18" s="162">
        <v>56.383331491101998</v>
      </c>
      <c r="O18" s="163">
        <v>56.350171327511802</v>
      </c>
      <c r="P18" s="164">
        <v>56.3667514093069</v>
      </c>
      <c r="Q18" s="154"/>
      <c r="R18" s="165">
        <v>46.051571949659703</v>
      </c>
      <c r="S18" s="159"/>
      <c r="T18" s="160">
        <v>1.1937821681667899</v>
      </c>
      <c r="U18" s="154">
        <v>-7.2172753692369502</v>
      </c>
      <c r="V18" s="154">
        <v>-14.738924456203501</v>
      </c>
      <c r="W18" s="154">
        <v>-16.080920847694301</v>
      </c>
      <c r="X18" s="154">
        <v>0.433189312099448</v>
      </c>
      <c r="Y18" s="161">
        <v>-7.6308374338795097</v>
      </c>
      <c r="Z18" s="154"/>
      <c r="AA18" s="162">
        <v>12.1443011738241</v>
      </c>
      <c r="AB18" s="163">
        <v>13.572013558471699</v>
      </c>
      <c r="AC18" s="164">
        <v>12.853432076931499</v>
      </c>
      <c r="AD18" s="154"/>
      <c r="AE18" s="165">
        <v>-1.37011055304635</v>
      </c>
      <c r="AF18" s="30"/>
      <c r="AG18" s="160">
        <v>44.140808488298099</v>
      </c>
      <c r="AH18" s="154">
        <v>50.3979219630816</v>
      </c>
      <c r="AI18" s="154">
        <v>54.559522493644302</v>
      </c>
      <c r="AJ18" s="154">
        <v>56.938764231236803</v>
      </c>
      <c r="AK18" s="154">
        <v>55.946722670498502</v>
      </c>
      <c r="AL18" s="161">
        <v>52.396611087469502</v>
      </c>
      <c r="AM18" s="154"/>
      <c r="AN18" s="162">
        <v>57.9584392616336</v>
      </c>
      <c r="AO18" s="163">
        <v>58.571902288051199</v>
      </c>
      <c r="AP18" s="164">
        <v>58.265170774842403</v>
      </c>
      <c r="AQ18" s="154"/>
      <c r="AR18" s="165">
        <v>54.0733225695664</v>
      </c>
      <c r="AS18" s="159"/>
      <c r="AT18" s="160">
        <v>7.7781482160580699</v>
      </c>
      <c r="AU18" s="154">
        <v>7.4910284216681404</v>
      </c>
      <c r="AV18" s="154">
        <v>6.7863637621154496</v>
      </c>
      <c r="AW18" s="154">
        <v>5.1836392789497401</v>
      </c>
      <c r="AX18" s="154">
        <v>10.7815745373981</v>
      </c>
      <c r="AY18" s="161">
        <v>7.56066446892644</v>
      </c>
      <c r="AZ18" s="154"/>
      <c r="BA18" s="162">
        <v>11.6075539124092</v>
      </c>
      <c r="BB18" s="163">
        <v>14.1055702978909</v>
      </c>
      <c r="BC18" s="164">
        <v>12.849313922904599</v>
      </c>
      <c r="BD18" s="154"/>
      <c r="BE18" s="165">
        <v>9.1352188026965901</v>
      </c>
    </row>
    <row r="19" spans="1:57" x14ac:dyDescent="0.25">
      <c r="A19" s="21" t="s">
        <v>28</v>
      </c>
      <c r="B19" s="3" t="str">
        <f t="shared" si="0"/>
        <v>Dulles Airport Area, VA</v>
      </c>
      <c r="C19" s="3"/>
      <c r="D19" s="24" t="s">
        <v>16</v>
      </c>
      <c r="E19" s="27" t="s">
        <v>17</v>
      </c>
      <c r="F19" s="3"/>
      <c r="G19" s="160">
        <v>44.185164105482798</v>
      </c>
      <c r="H19" s="154">
        <v>39.859609182318302</v>
      </c>
      <c r="I19" s="154">
        <v>40.476190476190403</v>
      </c>
      <c r="J19" s="154">
        <v>42.354391955985498</v>
      </c>
      <c r="K19" s="154">
        <v>45.778789603490701</v>
      </c>
      <c r="L19" s="161">
        <v>42.530829064693599</v>
      </c>
      <c r="M19" s="154"/>
      <c r="N19" s="162">
        <v>50.825270347182602</v>
      </c>
      <c r="O19" s="163">
        <v>53.832289888066697</v>
      </c>
      <c r="P19" s="164">
        <v>52.328780117624703</v>
      </c>
      <c r="Q19" s="154"/>
      <c r="R19" s="165">
        <v>45.330243651245297</v>
      </c>
      <c r="S19" s="159"/>
      <c r="T19" s="160">
        <v>7.4261992619926103</v>
      </c>
      <c r="U19" s="154">
        <v>1.3018322082931499</v>
      </c>
      <c r="V19" s="154">
        <v>-3.83141762452107</v>
      </c>
      <c r="W19" s="154">
        <v>-4.0404040404040398</v>
      </c>
      <c r="X19" s="154">
        <v>-3.18956870611835</v>
      </c>
      <c r="Y19" s="161">
        <v>-0.62502770512877304</v>
      </c>
      <c r="Z19" s="154"/>
      <c r="AA19" s="162">
        <v>3.2171065305336102</v>
      </c>
      <c r="AB19" s="163">
        <v>14.553895841744</v>
      </c>
      <c r="AC19" s="164">
        <v>8.75308033514046</v>
      </c>
      <c r="AD19" s="154"/>
      <c r="AE19" s="165">
        <v>2.28412426614481</v>
      </c>
      <c r="AF19" s="30"/>
      <c r="AG19" s="160">
        <v>49.788939480174498</v>
      </c>
      <c r="AH19" s="154">
        <v>65.874596850692399</v>
      </c>
      <c r="AI19" s="154">
        <v>71.974008726996701</v>
      </c>
      <c r="AJ19" s="154">
        <v>71.698918611269207</v>
      </c>
      <c r="AK19" s="154">
        <v>63.844621513944197</v>
      </c>
      <c r="AL19" s="161">
        <v>64.636217036615406</v>
      </c>
      <c r="AM19" s="154"/>
      <c r="AN19" s="162">
        <v>56.300986530070098</v>
      </c>
      <c r="AO19" s="163">
        <v>59.689812179851998</v>
      </c>
      <c r="AP19" s="164">
        <v>57.995399354961101</v>
      </c>
      <c r="AQ19" s="154"/>
      <c r="AR19" s="165">
        <v>62.738840556142698</v>
      </c>
      <c r="AS19" s="159"/>
      <c r="AT19" s="160">
        <v>3.3269353806781798</v>
      </c>
      <c r="AU19" s="154">
        <v>8.5162903351824308</v>
      </c>
      <c r="AV19" s="154">
        <v>8.2459519223910398</v>
      </c>
      <c r="AW19" s="154">
        <v>12.868182327248199</v>
      </c>
      <c r="AX19" s="154">
        <v>11.6817389861445</v>
      </c>
      <c r="AY19" s="161">
        <v>9.1559336152761706</v>
      </c>
      <c r="AZ19" s="154"/>
      <c r="BA19" s="162">
        <v>13.538976566236199</v>
      </c>
      <c r="BB19" s="163">
        <v>15.3793261517304</v>
      </c>
      <c r="BC19" s="164">
        <v>14.478642480983</v>
      </c>
      <c r="BD19" s="154"/>
      <c r="BE19" s="165">
        <v>10.513030142087301</v>
      </c>
    </row>
    <row r="20" spans="1:57" x14ac:dyDescent="0.25">
      <c r="A20" s="21" t="s">
        <v>29</v>
      </c>
      <c r="B20" s="3" t="str">
        <f t="shared" si="0"/>
        <v>Williamsburg, VA</v>
      </c>
      <c r="C20" s="3"/>
      <c r="D20" s="24" t="s">
        <v>16</v>
      </c>
      <c r="E20" s="27" t="s">
        <v>17</v>
      </c>
      <c r="F20" s="3"/>
      <c r="G20" s="160">
        <v>45.595517331248303</v>
      </c>
      <c r="H20" s="154">
        <v>41.594996090695801</v>
      </c>
      <c r="I20" s="154">
        <v>42.598384154287203</v>
      </c>
      <c r="J20" s="154">
        <v>44.240291894709401</v>
      </c>
      <c r="K20" s="154">
        <v>57.088871514203802</v>
      </c>
      <c r="L20" s="161">
        <v>46.223612197028899</v>
      </c>
      <c r="M20" s="154"/>
      <c r="N20" s="162">
        <v>65.545999478759398</v>
      </c>
      <c r="O20" s="163">
        <v>65.936929893145603</v>
      </c>
      <c r="P20" s="164">
        <v>65.741464685952494</v>
      </c>
      <c r="Q20" s="154"/>
      <c r="R20" s="165">
        <v>51.8001414795785</v>
      </c>
      <c r="S20" s="159"/>
      <c r="T20" s="160">
        <v>8.8744131469715306</v>
      </c>
      <c r="U20" s="154">
        <v>6.1796214416595596</v>
      </c>
      <c r="V20" s="154">
        <v>-9.2412489051336308</v>
      </c>
      <c r="W20" s="154">
        <v>-21.916292926611799</v>
      </c>
      <c r="X20" s="154">
        <v>-11.0905303829463</v>
      </c>
      <c r="Y20" s="161">
        <v>-7.1280377674291397</v>
      </c>
      <c r="Z20" s="154"/>
      <c r="AA20" s="162">
        <v>13.080147432584701</v>
      </c>
      <c r="AB20" s="163">
        <v>25.807859504423799</v>
      </c>
      <c r="AC20" s="164">
        <v>19.123814192398399</v>
      </c>
      <c r="AD20" s="154"/>
      <c r="AE20" s="165">
        <v>0.93792300314643995</v>
      </c>
      <c r="AF20" s="30"/>
      <c r="AG20" s="160">
        <v>38.6239249413604</v>
      </c>
      <c r="AH20" s="154">
        <v>38.526192337763803</v>
      </c>
      <c r="AI20" s="154">
        <v>40.686082877247799</v>
      </c>
      <c r="AJ20" s="154">
        <v>42.376856919468302</v>
      </c>
      <c r="AK20" s="154">
        <v>48.850013031013802</v>
      </c>
      <c r="AL20" s="161">
        <v>41.812614021370798</v>
      </c>
      <c r="AM20" s="154"/>
      <c r="AN20" s="162">
        <v>62.004821475110703</v>
      </c>
      <c r="AO20" s="163">
        <v>68.966640604638997</v>
      </c>
      <c r="AP20" s="164">
        <v>65.485731039874906</v>
      </c>
      <c r="AQ20" s="154"/>
      <c r="AR20" s="165">
        <v>48.576361740943398</v>
      </c>
      <c r="AS20" s="159"/>
      <c r="AT20" s="160">
        <v>4.0531189214930601</v>
      </c>
      <c r="AU20" s="154">
        <v>-5.3915267489166502E-2</v>
      </c>
      <c r="AV20" s="154">
        <v>0.38545732556711298</v>
      </c>
      <c r="AW20" s="154">
        <v>-2.9883081050878899</v>
      </c>
      <c r="AX20" s="154">
        <v>0.84271352791117604</v>
      </c>
      <c r="AY20" s="161">
        <v>0.35656806559445797</v>
      </c>
      <c r="AZ20" s="154"/>
      <c r="BA20" s="162">
        <v>11.5409058586173</v>
      </c>
      <c r="BB20" s="163">
        <v>13.9591278305738</v>
      </c>
      <c r="BC20" s="164">
        <v>12.8013503976957</v>
      </c>
      <c r="BD20" s="154"/>
      <c r="BE20" s="165">
        <v>4.8103701320692398</v>
      </c>
    </row>
    <row r="21" spans="1:57" x14ac:dyDescent="0.25">
      <c r="A21" s="21" t="s">
        <v>30</v>
      </c>
      <c r="B21" s="3" t="str">
        <f t="shared" si="0"/>
        <v>Virginia Beach, VA</v>
      </c>
      <c r="C21" s="3"/>
      <c r="D21" s="24" t="s">
        <v>16</v>
      </c>
      <c r="E21" s="27" t="s">
        <v>17</v>
      </c>
      <c r="F21" s="3"/>
      <c r="G21" s="160">
        <v>30.488485138258</v>
      </c>
      <c r="H21" s="154">
        <v>30.9187983106223</v>
      </c>
      <c r="I21" s="154">
        <v>34.7597418120965</v>
      </c>
      <c r="J21" s="154">
        <v>36.2499003904693</v>
      </c>
      <c r="K21" s="154">
        <v>42.5053789146545</v>
      </c>
      <c r="L21" s="161">
        <v>34.984460913220097</v>
      </c>
      <c r="M21" s="154"/>
      <c r="N21" s="162">
        <v>47.549605546258597</v>
      </c>
      <c r="O21" s="163">
        <v>48.131325205195601</v>
      </c>
      <c r="P21" s="164">
        <v>47.840465375727099</v>
      </c>
      <c r="Q21" s="154"/>
      <c r="R21" s="165">
        <v>38.657605045365003</v>
      </c>
      <c r="S21" s="159"/>
      <c r="T21" s="160">
        <v>-15.2617335966802</v>
      </c>
      <c r="U21" s="154">
        <v>-7.86051220782229</v>
      </c>
      <c r="V21" s="154">
        <v>-2.6789286376782599</v>
      </c>
      <c r="W21" s="154">
        <v>-8.10441497295845</v>
      </c>
      <c r="X21" s="154">
        <v>0.48473409897419101</v>
      </c>
      <c r="Y21" s="161">
        <v>-6.4585809178508198</v>
      </c>
      <c r="Z21" s="154"/>
      <c r="AA21" s="162">
        <v>5.7725799970498599</v>
      </c>
      <c r="AB21" s="163">
        <v>1.53953355042616</v>
      </c>
      <c r="AC21" s="164">
        <v>3.5999790461504801</v>
      </c>
      <c r="AD21" s="154"/>
      <c r="AE21" s="165">
        <v>-3.1331833401607101</v>
      </c>
      <c r="AF21" s="30"/>
      <c r="AG21" s="160">
        <v>32.578293091082898</v>
      </c>
      <c r="AH21" s="154">
        <v>37.289823890349801</v>
      </c>
      <c r="AI21" s="154">
        <v>39.734241772252702</v>
      </c>
      <c r="AJ21" s="154">
        <v>40.3338911467049</v>
      </c>
      <c r="AK21" s="154">
        <v>42.106940792094903</v>
      </c>
      <c r="AL21" s="161">
        <v>38.408638138496997</v>
      </c>
      <c r="AM21" s="154"/>
      <c r="AN21" s="162">
        <v>49.683241692565097</v>
      </c>
      <c r="AO21" s="163">
        <v>53.143676786994902</v>
      </c>
      <c r="AP21" s="164">
        <v>51.413459239780003</v>
      </c>
      <c r="AQ21" s="154"/>
      <c r="AR21" s="165">
        <v>42.124301310292203</v>
      </c>
      <c r="AS21" s="159"/>
      <c r="AT21" s="160">
        <v>1.7177291409759801</v>
      </c>
      <c r="AU21" s="154">
        <v>3.60142402221756</v>
      </c>
      <c r="AV21" s="154">
        <v>1.3635212026602701</v>
      </c>
      <c r="AW21" s="154">
        <v>2.38320654052804</v>
      </c>
      <c r="AX21" s="154">
        <v>4.8214056605235802</v>
      </c>
      <c r="AY21" s="161">
        <v>2.81420870853227</v>
      </c>
      <c r="AZ21" s="154"/>
      <c r="BA21" s="162">
        <v>7.00874682831284</v>
      </c>
      <c r="BB21" s="163">
        <v>7.2231848139973396</v>
      </c>
      <c r="BC21" s="164">
        <v>7.1194668585773204</v>
      </c>
      <c r="BD21" s="154"/>
      <c r="BE21" s="165">
        <v>4.2756786603476504</v>
      </c>
    </row>
    <row r="22" spans="1:57" x14ac:dyDescent="0.25">
      <c r="A22" s="34" t="s">
        <v>31</v>
      </c>
      <c r="B22" s="3" t="str">
        <f t="shared" si="0"/>
        <v>Norfolk/Portsmouth, VA</v>
      </c>
      <c r="C22" s="3"/>
      <c r="D22" s="24" t="s">
        <v>16</v>
      </c>
      <c r="E22" s="27" t="s">
        <v>17</v>
      </c>
      <c r="F22" s="3"/>
      <c r="G22" s="160">
        <v>34.017183938278002</v>
      </c>
      <c r="H22" s="154">
        <v>34.227599509030298</v>
      </c>
      <c r="I22" s="154">
        <v>32.649482728388499</v>
      </c>
      <c r="J22" s="154">
        <v>33.508679642293501</v>
      </c>
      <c r="K22" s="154">
        <v>38.383307031386899</v>
      </c>
      <c r="L22" s="161">
        <v>34.557250569875499</v>
      </c>
      <c r="M22" s="154"/>
      <c r="N22" s="162">
        <v>44.380150797825699</v>
      </c>
      <c r="O22" s="163">
        <v>46.554445028932101</v>
      </c>
      <c r="P22" s="164">
        <v>45.4672979133789</v>
      </c>
      <c r="Q22" s="154"/>
      <c r="R22" s="165">
        <v>37.674406953733602</v>
      </c>
      <c r="S22" s="159"/>
      <c r="T22" s="160">
        <v>1.28612067441255</v>
      </c>
      <c r="U22" s="154">
        <v>6.5399568962705699</v>
      </c>
      <c r="V22" s="154">
        <v>-9.2006076615195695</v>
      </c>
      <c r="W22" s="154">
        <v>-8.4224845510806006</v>
      </c>
      <c r="X22" s="154">
        <v>-6.4262994821799602</v>
      </c>
      <c r="Y22" s="161">
        <v>-3.6218234768200999</v>
      </c>
      <c r="Z22" s="154"/>
      <c r="AA22" s="162">
        <v>3.6204587770325198</v>
      </c>
      <c r="AB22" s="163">
        <v>3.5797664132886001E-2</v>
      </c>
      <c r="AC22" s="164">
        <v>1.75375619552647</v>
      </c>
      <c r="AD22" s="154"/>
      <c r="AE22" s="165">
        <v>-1.8335974769586301</v>
      </c>
      <c r="AF22" s="30"/>
      <c r="AG22" s="160">
        <v>43.433280729440597</v>
      </c>
      <c r="AH22" s="154">
        <v>52.174294231106401</v>
      </c>
      <c r="AI22" s="154">
        <v>53.848851481676299</v>
      </c>
      <c r="AJ22" s="154">
        <v>53.625284937751999</v>
      </c>
      <c r="AK22" s="154">
        <v>51.564965807469697</v>
      </c>
      <c r="AL22" s="161">
        <v>50.929335437489001</v>
      </c>
      <c r="AM22" s="154"/>
      <c r="AN22" s="162">
        <v>54.874627389093398</v>
      </c>
      <c r="AO22" s="163">
        <v>55.177099772049701</v>
      </c>
      <c r="AP22" s="164">
        <v>55.025863580571603</v>
      </c>
      <c r="AQ22" s="154"/>
      <c r="AR22" s="165">
        <v>52.099772049798297</v>
      </c>
      <c r="AS22" s="159"/>
      <c r="AT22" s="160">
        <v>7.4735235270786102</v>
      </c>
      <c r="AU22" s="154">
        <v>10.4228135298477</v>
      </c>
      <c r="AV22" s="154">
        <v>9.2529737674231392</v>
      </c>
      <c r="AW22" s="154">
        <v>10.734121319473401</v>
      </c>
      <c r="AX22" s="154">
        <v>7.3071794621936101</v>
      </c>
      <c r="AY22" s="161">
        <v>9.0884144777099607</v>
      </c>
      <c r="AZ22" s="154"/>
      <c r="BA22" s="162">
        <v>7.3623759456517703</v>
      </c>
      <c r="BB22" s="163">
        <v>6.0309684913756598</v>
      </c>
      <c r="BC22" s="164">
        <v>6.6906891931516101</v>
      </c>
      <c r="BD22" s="154"/>
      <c r="BE22" s="165">
        <v>8.3535974071727193</v>
      </c>
    </row>
    <row r="23" spans="1:57" x14ac:dyDescent="0.25">
      <c r="A23" s="35" t="s">
        <v>32</v>
      </c>
      <c r="B23" s="3" t="str">
        <f t="shared" si="0"/>
        <v>Newport News/Hampton, VA</v>
      </c>
      <c r="C23" s="3"/>
      <c r="D23" s="24" t="s">
        <v>16</v>
      </c>
      <c r="E23" s="27" t="s">
        <v>17</v>
      </c>
      <c r="F23" s="3"/>
      <c r="G23" s="160">
        <v>39.623709152638199</v>
      </c>
      <c r="H23" s="154">
        <v>39.468100155608902</v>
      </c>
      <c r="I23" s="154">
        <v>43.202716084311703</v>
      </c>
      <c r="J23" s="154">
        <v>44.560758240203697</v>
      </c>
      <c r="K23" s="154">
        <v>48.677323525250998</v>
      </c>
      <c r="L23" s="161">
        <v>43.106521431602701</v>
      </c>
      <c r="M23" s="154"/>
      <c r="N23" s="162">
        <v>52.977790352242103</v>
      </c>
      <c r="O23" s="163">
        <v>52.044136370066397</v>
      </c>
      <c r="P23" s="164">
        <v>52.510963361154303</v>
      </c>
      <c r="Q23" s="154"/>
      <c r="R23" s="165">
        <v>45.793504840045998</v>
      </c>
      <c r="S23" s="159"/>
      <c r="T23" s="160">
        <v>-12.0275143869037</v>
      </c>
      <c r="U23" s="154">
        <v>-7.0874646624819704</v>
      </c>
      <c r="V23" s="154">
        <v>2.9602979889241698</v>
      </c>
      <c r="W23" s="154">
        <v>2.5724279306478199</v>
      </c>
      <c r="X23" s="154">
        <v>0.58339278105870496</v>
      </c>
      <c r="Y23" s="161">
        <v>-2.61430751696115</v>
      </c>
      <c r="Z23" s="154"/>
      <c r="AA23" s="162">
        <v>7.9286538349051101</v>
      </c>
      <c r="AB23" s="163">
        <v>13.161381960204</v>
      </c>
      <c r="AC23" s="164">
        <v>10.4598523754547</v>
      </c>
      <c r="AD23" s="154"/>
      <c r="AE23" s="165">
        <v>1.3144834789172199</v>
      </c>
      <c r="AF23" s="30"/>
      <c r="AG23" s="160">
        <v>43.351251945112402</v>
      </c>
      <c r="AH23" s="154">
        <v>50.604753147545601</v>
      </c>
      <c r="AI23" s="154">
        <v>54.229735464705001</v>
      </c>
      <c r="AJ23" s="154">
        <v>55.089121516480397</v>
      </c>
      <c r="AK23" s="154">
        <v>53.136935917385699</v>
      </c>
      <c r="AL23" s="161">
        <v>51.282359598245797</v>
      </c>
      <c r="AM23" s="154"/>
      <c r="AN23" s="162">
        <v>53.890224925731999</v>
      </c>
      <c r="AO23" s="163">
        <v>55.6868015277974</v>
      </c>
      <c r="AP23" s="164">
        <v>54.788513226764699</v>
      </c>
      <c r="AQ23" s="154"/>
      <c r="AR23" s="165">
        <v>52.284117777822601</v>
      </c>
      <c r="AS23" s="159"/>
      <c r="AT23" s="160">
        <v>-5.22072470096104</v>
      </c>
      <c r="AU23" s="154">
        <v>0.69494310519138802</v>
      </c>
      <c r="AV23" s="154">
        <v>4.6047403230059603</v>
      </c>
      <c r="AW23" s="154">
        <v>7.4860629616596999</v>
      </c>
      <c r="AX23" s="154">
        <v>1.8674836338265399</v>
      </c>
      <c r="AY23" s="161">
        <v>2.0534968429384901</v>
      </c>
      <c r="AZ23" s="154"/>
      <c r="BA23" s="162">
        <v>-7.3328236239948703</v>
      </c>
      <c r="BB23" s="163">
        <v>-5.7023253592666103</v>
      </c>
      <c r="BC23" s="164">
        <v>-6.51131682251527</v>
      </c>
      <c r="BD23" s="154"/>
      <c r="BE23" s="165">
        <v>-0.67100193703404898</v>
      </c>
    </row>
    <row r="24" spans="1:57" x14ac:dyDescent="0.25">
      <c r="A24" s="36" t="s">
        <v>33</v>
      </c>
      <c r="B24" s="3" t="str">
        <f t="shared" si="0"/>
        <v>Chesapeake/Suffolk, VA</v>
      </c>
      <c r="C24" s="3"/>
      <c r="D24" s="25" t="s">
        <v>16</v>
      </c>
      <c r="E24" s="28" t="s">
        <v>17</v>
      </c>
      <c r="F24" s="3"/>
      <c r="G24" s="166">
        <v>39.728779507784999</v>
      </c>
      <c r="H24" s="167">
        <v>40.247781684245702</v>
      </c>
      <c r="I24" s="167">
        <v>42.809308555164897</v>
      </c>
      <c r="J24" s="167">
        <v>44.383057090239397</v>
      </c>
      <c r="K24" s="167">
        <v>48.300686422233298</v>
      </c>
      <c r="L24" s="168">
        <v>43.093922651933703</v>
      </c>
      <c r="M24" s="154"/>
      <c r="N24" s="169">
        <v>51.180311401305801</v>
      </c>
      <c r="O24" s="170">
        <v>51.079859367152103</v>
      </c>
      <c r="P24" s="171">
        <v>51.130085384228998</v>
      </c>
      <c r="Q24" s="154"/>
      <c r="R24" s="172">
        <v>45.389969146875202</v>
      </c>
      <c r="S24" s="159"/>
      <c r="T24" s="166">
        <v>-16.537986691556998</v>
      </c>
      <c r="U24" s="167">
        <v>-12.8988275050654</v>
      </c>
      <c r="V24" s="167">
        <v>-3.4382741472909402</v>
      </c>
      <c r="W24" s="167">
        <v>-5.08000111079728</v>
      </c>
      <c r="X24" s="167">
        <v>-1.4496520893729301</v>
      </c>
      <c r="Y24" s="168">
        <v>-7.8844433829604101</v>
      </c>
      <c r="Z24" s="154"/>
      <c r="AA24" s="169">
        <v>0.85174883042821803</v>
      </c>
      <c r="AB24" s="170">
        <v>2.42392490344481</v>
      </c>
      <c r="AC24" s="171">
        <v>1.6309849630120701</v>
      </c>
      <c r="AD24" s="154"/>
      <c r="AE24" s="172">
        <v>-5.0224287192949104</v>
      </c>
      <c r="AF24" s="31"/>
      <c r="AG24" s="166">
        <v>45.354093420391699</v>
      </c>
      <c r="AH24" s="167">
        <v>55.7466934538757</v>
      </c>
      <c r="AI24" s="167">
        <v>59.442491210447002</v>
      </c>
      <c r="AJ24" s="167">
        <v>58.031977230872201</v>
      </c>
      <c r="AK24" s="167">
        <v>55.960154026452301</v>
      </c>
      <c r="AL24" s="168">
        <v>54.907081868407801</v>
      </c>
      <c r="AM24" s="154"/>
      <c r="AN24" s="169">
        <v>55.060271220492197</v>
      </c>
      <c r="AO24" s="170">
        <v>55.935041017913903</v>
      </c>
      <c r="AP24" s="171">
        <v>55.497656119203</v>
      </c>
      <c r="AQ24" s="154"/>
      <c r="AR24" s="172">
        <v>55.075817368635001</v>
      </c>
      <c r="AS24" s="67"/>
      <c r="AT24" s="166">
        <v>-6.0943374614284798</v>
      </c>
      <c r="AU24" s="167">
        <v>-2.7474619562626099</v>
      </c>
      <c r="AV24" s="167">
        <v>0.55507967672709002</v>
      </c>
      <c r="AW24" s="167">
        <v>-6.4870778848838906E-2</v>
      </c>
      <c r="AX24" s="167">
        <v>2.4101638595815902</v>
      </c>
      <c r="AY24" s="168">
        <v>-1.04915825307851</v>
      </c>
      <c r="AZ24" s="154"/>
      <c r="BA24" s="169">
        <v>0.30560061001322902</v>
      </c>
      <c r="BB24" s="170">
        <v>-0.67569630684186599</v>
      </c>
      <c r="BC24" s="171">
        <v>-0.191326297393307</v>
      </c>
      <c r="BD24" s="154"/>
      <c r="BE24" s="172">
        <v>-0.80370146390904296</v>
      </c>
    </row>
    <row r="25" spans="1:57" ht="13" x14ac:dyDescent="0.3">
      <c r="A25" s="35" t="s">
        <v>109</v>
      </c>
      <c r="B25" s="3" t="s">
        <v>109</v>
      </c>
      <c r="C25" s="9"/>
      <c r="D25" s="23" t="s">
        <v>16</v>
      </c>
      <c r="E25" s="26" t="s">
        <v>17</v>
      </c>
      <c r="F25" s="3"/>
      <c r="G25" s="151">
        <v>30.307076101468599</v>
      </c>
      <c r="H25" s="152">
        <v>23.230974632843701</v>
      </c>
      <c r="I25" s="152">
        <v>21.528704939919798</v>
      </c>
      <c r="J25" s="152">
        <v>24.098798397863799</v>
      </c>
      <c r="K25" s="152">
        <v>31.8090787716955</v>
      </c>
      <c r="L25" s="153">
        <v>26.194926568758301</v>
      </c>
      <c r="M25" s="154"/>
      <c r="N25" s="155">
        <v>42.690253671561997</v>
      </c>
      <c r="O25" s="156">
        <v>45.427236315086702</v>
      </c>
      <c r="P25" s="157">
        <v>44.058744993324403</v>
      </c>
      <c r="Q25" s="154"/>
      <c r="R25" s="158">
        <v>31.298874690062899</v>
      </c>
      <c r="S25" s="159"/>
      <c r="T25" s="151">
        <v>19.473684210526301</v>
      </c>
      <c r="U25" s="152">
        <v>-7.9365079365079296</v>
      </c>
      <c r="V25" s="152">
        <v>-27.036199095022599</v>
      </c>
      <c r="W25" s="152">
        <v>-25.720164609053398</v>
      </c>
      <c r="X25" s="152">
        <v>-6.29301868239921</v>
      </c>
      <c r="Y25" s="153">
        <v>-10.594668489405301</v>
      </c>
      <c r="Z25" s="154"/>
      <c r="AA25" s="155">
        <v>14.4007155635062</v>
      </c>
      <c r="AB25" s="156">
        <v>23.167420814479598</v>
      </c>
      <c r="AC25" s="157">
        <v>18.758434547908202</v>
      </c>
      <c r="AD25" s="154"/>
      <c r="AE25" s="158">
        <v>-0.72595281306714998</v>
      </c>
      <c r="AG25" s="151">
        <v>35.947930574098699</v>
      </c>
      <c r="AH25" s="152">
        <v>54.906542056074699</v>
      </c>
      <c r="AI25" s="152">
        <v>61.507009345794302</v>
      </c>
      <c r="AJ25" s="152">
        <v>61.023030707610097</v>
      </c>
      <c r="AK25" s="152">
        <v>52.503337783711601</v>
      </c>
      <c r="AL25" s="153">
        <v>53.177570093457902</v>
      </c>
      <c r="AM25" s="154"/>
      <c r="AN25" s="155">
        <v>54.864819759679499</v>
      </c>
      <c r="AO25" s="156">
        <v>61.1648865153538</v>
      </c>
      <c r="AP25" s="157">
        <v>58.014853137516603</v>
      </c>
      <c r="AQ25" s="154"/>
      <c r="AR25" s="158">
        <v>54.559650963189</v>
      </c>
      <c r="AS25" s="159"/>
      <c r="AT25" s="151">
        <v>-2.6660641662900999</v>
      </c>
      <c r="AU25" s="152">
        <v>19.0950226244343</v>
      </c>
      <c r="AV25" s="152">
        <v>10.992320433669599</v>
      </c>
      <c r="AW25" s="152">
        <v>10.668886198547201</v>
      </c>
      <c r="AX25" s="152">
        <v>14.7128532360984</v>
      </c>
      <c r="AY25" s="153">
        <v>11.0824472720934</v>
      </c>
      <c r="AZ25" s="154"/>
      <c r="BA25" s="155">
        <v>13.9909847434119</v>
      </c>
      <c r="BB25" s="156">
        <v>21.720358684822301</v>
      </c>
      <c r="BC25" s="157">
        <v>17.9389312977099</v>
      </c>
      <c r="BD25" s="154"/>
      <c r="BE25" s="158">
        <v>13.079678814082699</v>
      </c>
    </row>
    <row r="26" spans="1:57" x14ac:dyDescent="0.25">
      <c r="A26" s="35" t="s">
        <v>43</v>
      </c>
      <c r="B26" s="3" t="str">
        <f t="shared" si="0"/>
        <v>Richmond North/Glen Allen, VA</v>
      </c>
      <c r="C26" s="10"/>
      <c r="D26" s="24" t="s">
        <v>16</v>
      </c>
      <c r="E26" s="27" t="s">
        <v>17</v>
      </c>
      <c r="F26" s="3"/>
      <c r="G26" s="160">
        <v>38.623415881874202</v>
      </c>
      <c r="H26" s="154">
        <v>35.763283339146597</v>
      </c>
      <c r="I26" s="154">
        <v>36.472503197302601</v>
      </c>
      <c r="J26" s="154">
        <v>39.541913730961497</v>
      </c>
      <c r="K26" s="154">
        <v>47.296825950470797</v>
      </c>
      <c r="L26" s="161">
        <v>39.539588419951102</v>
      </c>
      <c r="M26" s="154"/>
      <c r="N26" s="162">
        <v>55.109870945238903</v>
      </c>
      <c r="O26" s="163">
        <v>53.598418788512902</v>
      </c>
      <c r="P26" s="164">
        <v>54.354144866875899</v>
      </c>
      <c r="Q26" s="154"/>
      <c r="R26" s="165">
        <v>43.772318833358199</v>
      </c>
      <c r="S26" s="159"/>
      <c r="T26" s="160">
        <v>-2.80935483502686</v>
      </c>
      <c r="U26" s="154">
        <v>-8.5233928022947598</v>
      </c>
      <c r="V26" s="154">
        <v>-16.054053916896599</v>
      </c>
      <c r="W26" s="154">
        <v>-15.9938578639231</v>
      </c>
      <c r="X26" s="154">
        <v>-2.8797577961624001</v>
      </c>
      <c r="Y26" s="161">
        <v>-9.3347119522444295</v>
      </c>
      <c r="Z26" s="154"/>
      <c r="AA26" s="162">
        <v>12.072632483445</v>
      </c>
      <c r="AB26" s="163">
        <v>12.0174270717245</v>
      </c>
      <c r="AC26" s="164">
        <v>12.0454067597848</v>
      </c>
      <c r="AD26" s="154"/>
      <c r="AE26" s="165">
        <v>-2.7510740387979502</v>
      </c>
      <c r="AG26" s="160">
        <v>39.1059179165213</v>
      </c>
      <c r="AH26" s="154">
        <v>50.2732240437158</v>
      </c>
      <c r="AI26" s="154">
        <v>56.894547145680697</v>
      </c>
      <c r="AJ26" s="154">
        <v>56.557377049180303</v>
      </c>
      <c r="AK26" s="154">
        <v>52.621788164166901</v>
      </c>
      <c r="AL26" s="161">
        <v>51.090570863853003</v>
      </c>
      <c r="AM26" s="154"/>
      <c r="AN26" s="162">
        <v>56.926520172072998</v>
      </c>
      <c r="AO26" s="163">
        <v>62.937449133821602</v>
      </c>
      <c r="AP26" s="164">
        <v>59.9319846529473</v>
      </c>
      <c r="AQ26" s="154"/>
      <c r="AR26" s="165">
        <v>53.616689089308501</v>
      </c>
      <c r="AS26" s="159"/>
      <c r="AT26" s="160">
        <v>-0.81391173011500795</v>
      </c>
      <c r="AU26" s="154">
        <v>0.120455388840711</v>
      </c>
      <c r="AV26" s="154">
        <v>-4.4947446127454799E-2</v>
      </c>
      <c r="AW26" s="154">
        <v>-0.30194286798299003</v>
      </c>
      <c r="AX26" s="154">
        <v>2.3507310843382099</v>
      </c>
      <c r="AY26" s="161">
        <v>0.29497200139728402</v>
      </c>
      <c r="AZ26" s="154"/>
      <c r="BA26" s="162">
        <v>8.1222708232446497</v>
      </c>
      <c r="BB26" s="163">
        <v>14.023446002602499</v>
      </c>
      <c r="BC26" s="164">
        <v>11.1425363817042</v>
      </c>
      <c r="BD26" s="154"/>
      <c r="BE26" s="165">
        <v>3.5217889110195899</v>
      </c>
    </row>
    <row r="27" spans="1:57" x14ac:dyDescent="0.25">
      <c r="A27" s="21" t="s">
        <v>44</v>
      </c>
      <c r="B27" s="3" t="str">
        <f t="shared" si="0"/>
        <v>Richmond West/Midlothian, VA</v>
      </c>
      <c r="C27" s="3"/>
      <c r="D27" s="24" t="s">
        <v>16</v>
      </c>
      <c r="E27" s="27" t="s">
        <v>17</v>
      </c>
      <c r="F27" s="3"/>
      <c r="G27" s="160">
        <v>43.251708428245998</v>
      </c>
      <c r="H27" s="154">
        <v>40.347380410022701</v>
      </c>
      <c r="I27" s="154">
        <v>43.394077448747097</v>
      </c>
      <c r="J27" s="154">
        <v>43.992027334851898</v>
      </c>
      <c r="K27" s="154">
        <v>48.9464692482915</v>
      </c>
      <c r="L27" s="161">
        <v>43.986332574031799</v>
      </c>
      <c r="M27" s="154"/>
      <c r="N27" s="162">
        <v>56.378132118450999</v>
      </c>
      <c r="O27" s="163">
        <v>56.776765375854197</v>
      </c>
      <c r="P27" s="164">
        <v>56.577448747152602</v>
      </c>
      <c r="Q27" s="154"/>
      <c r="R27" s="165">
        <v>47.583794337780603</v>
      </c>
      <c r="S27" s="159"/>
      <c r="T27" s="160">
        <v>-8.3835946924004805</v>
      </c>
      <c r="U27" s="154">
        <v>-7.1428571428571397</v>
      </c>
      <c r="V27" s="154">
        <v>-0.32701111837802399</v>
      </c>
      <c r="W27" s="154">
        <v>-3.0740276035131702</v>
      </c>
      <c r="X27" s="154">
        <v>1.65582495564754</v>
      </c>
      <c r="Y27" s="161">
        <v>-3.4258564641160199</v>
      </c>
      <c r="Z27" s="154"/>
      <c r="AA27" s="162">
        <v>11.927642736009</v>
      </c>
      <c r="AB27" s="163">
        <v>18.268090154211102</v>
      </c>
      <c r="AC27" s="164">
        <v>15.0217076700434</v>
      </c>
      <c r="AD27" s="154"/>
      <c r="AE27" s="165">
        <v>2.1391775080764801</v>
      </c>
      <c r="AG27" s="160">
        <v>43.166287015945301</v>
      </c>
      <c r="AH27" s="154">
        <v>51.231492027334802</v>
      </c>
      <c r="AI27" s="154">
        <v>54.570045558086498</v>
      </c>
      <c r="AJ27" s="154">
        <v>55.531036446469201</v>
      </c>
      <c r="AK27" s="154">
        <v>54.555808656036398</v>
      </c>
      <c r="AL27" s="161">
        <v>51.810933940774397</v>
      </c>
      <c r="AM27" s="154"/>
      <c r="AN27" s="162">
        <v>58.627562642369</v>
      </c>
      <c r="AO27" s="163">
        <v>62.848804100227703</v>
      </c>
      <c r="AP27" s="164">
        <v>60.738183371298398</v>
      </c>
      <c r="AQ27" s="154"/>
      <c r="AR27" s="165">
        <v>54.361576635209801</v>
      </c>
      <c r="AS27" s="159"/>
      <c r="AT27" s="160">
        <v>-2.85165011214354</v>
      </c>
      <c r="AU27" s="154">
        <v>2.1140749148694602</v>
      </c>
      <c r="AV27" s="154">
        <v>2.4181696726786899</v>
      </c>
      <c r="AW27" s="154">
        <v>3.4752619710836901</v>
      </c>
      <c r="AX27" s="154">
        <v>3.6235803136830702</v>
      </c>
      <c r="AY27" s="161">
        <v>1.9098291795015401</v>
      </c>
      <c r="AZ27" s="154"/>
      <c r="BA27" s="162">
        <v>7.30944625407166</v>
      </c>
      <c r="BB27" s="163">
        <v>11.4631990910238</v>
      </c>
      <c r="BC27" s="164">
        <v>9.4190818158502108</v>
      </c>
      <c r="BD27" s="154"/>
      <c r="BE27" s="165">
        <v>4.1924921061864104</v>
      </c>
    </row>
    <row r="28" spans="1:57" x14ac:dyDescent="0.25">
      <c r="A28" s="21" t="s">
        <v>45</v>
      </c>
      <c r="B28" s="3" t="str">
        <f t="shared" si="0"/>
        <v>Petersburg/Chester, VA</v>
      </c>
      <c r="C28" s="3"/>
      <c r="D28" s="24" t="s">
        <v>16</v>
      </c>
      <c r="E28" s="27" t="s">
        <v>17</v>
      </c>
      <c r="F28" s="3"/>
      <c r="G28" s="160">
        <v>36.8669690098261</v>
      </c>
      <c r="H28" s="154">
        <v>32.955404383975797</v>
      </c>
      <c r="I28" s="154">
        <v>32.842025699168502</v>
      </c>
      <c r="J28" s="154">
        <v>35.052910052910001</v>
      </c>
      <c r="K28" s="154">
        <v>41.874527588813301</v>
      </c>
      <c r="L28" s="161">
        <v>35.918367346938702</v>
      </c>
      <c r="M28" s="154"/>
      <c r="N28" s="162">
        <v>44.614512471655303</v>
      </c>
      <c r="O28" s="163">
        <v>45.6538170823885</v>
      </c>
      <c r="P28" s="164">
        <v>45.134164777021901</v>
      </c>
      <c r="Q28" s="154"/>
      <c r="R28" s="165">
        <v>38.551452326962497</v>
      </c>
      <c r="S28" s="159"/>
      <c r="T28" s="160">
        <v>-6.4119020301062202</v>
      </c>
      <c r="U28" s="154">
        <v>-17.330884840007599</v>
      </c>
      <c r="V28" s="154">
        <v>-29.489367496886199</v>
      </c>
      <c r="W28" s="154">
        <v>-29.7484572900294</v>
      </c>
      <c r="X28" s="154">
        <v>-17.9073494257016</v>
      </c>
      <c r="Y28" s="161">
        <v>-20.7937865765068</v>
      </c>
      <c r="Z28" s="154"/>
      <c r="AA28" s="162">
        <v>-12.4710471190572</v>
      </c>
      <c r="AB28" s="163">
        <v>-5.2437604744006698</v>
      </c>
      <c r="AC28" s="164">
        <v>-8.9591191279774591</v>
      </c>
      <c r="AD28" s="154"/>
      <c r="AE28" s="165">
        <v>-17.193122217962198</v>
      </c>
      <c r="AG28" s="160">
        <v>43.655517762660601</v>
      </c>
      <c r="AH28" s="154">
        <v>50.581065759637099</v>
      </c>
      <c r="AI28" s="154">
        <v>52.773053665910801</v>
      </c>
      <c r="AJ28" s="154">
        <v>52.4754346182917</v>
      </c>
      <c r="AK28" s="154">
        <v>51.133786848072504</v>
      </c>
      <c r="AL28" s="161">
        <v>50.123771730914498</v>
      </c>
      <c r="AM28" s="154"/>
      <c r="AN28" s="162">
        <v>50.458238851095899</v>
      </c>
      <c r="AO28" s="163">
        <v>50.562169312169303</v>
      </c>
      <c r="AP28" s="164">
        <v>50.510204081632601</v>
      </c>
      <c r="AQ28" s="154"/>
      <c r="AR28" s="165">
        <v>50.234180973976798</v>
      </c>
      <c r="AS28" s="159"/>
      <c r="AT28" s="160">
        <v>-8.4688304060929998</v>
      </c>
      <c r="AU28" s="154">
        <v>-7.4904667275888901</v>
      </c>
      <c r="AV28" s="154">
        <v>-8.9308481645541704</v>
      </c>
      <c r="AW28" s="154">
        <v>-10.672584935141201</v>
      </c>
      <c r="AX28" s="154">
        <v>-8.52240139821917</v>
      </c>
      <c r="AY28" s="161">
        <v>-8.8533693993861693</v>
      </c>
      <c r="AZ28" s="154"/>
      <c r="BA28" s="162">
        <v>-6.8962976244390797</v>
      </c>
      <c r="BB28" s="163">
        <v>-1.1224545542790201</v>
      </c>
      <c r="BC28" s="164">
        <v>-4.0932328711818604</v>
      </c>
      <c r="BD28" s="154"/>
      <c r="BE28" s="165">
        <v>-7.5349317233601303</v>
      </c>
    </row>
    <row r="29" spans="1:57" x14ac:dyDescent="0.25">
      <c r="A29" s="69" t="s">
        <v>97</v>
      </c>
      <c r="B29" s="37" t="s">
        <v>70</v>
      </c>
      <c r="C29" s="3"/>
      <c r="D29" s="24" t="s">
        <v>16</v>
      </c>
      <c r="E29" s="27" t="s">
        <v>17</v>
      </c>
      <c r="F29" s="3"/>
      <c r="G29" s="160">
        <v>33.763188745603699</v>
      </c>
      <c r="H29" s="154">
        <v>28.273612314592899</v>
      </c>
      <c r="I29" s="154">
        <v>26.244966613996599</v>
      </c>
      <c r="J29" s="154">
        <v>29.129925072633601</v>
      </c>
      <c r="K29" s="154">
        <v>42.7544727050308</v>
      </c>
      <c r="L29" s="161">
        <v>32.033233090371503</v>
      </c>
      <c r="M29" s="154"/>
      <c r="N29" s="162">
        <v>50.379733931392998</v>
      </c>
      <c r="O29" s="163">
        <v>47.968805749528499</v>
      </c>
      <c r="P29" s="164">
        <v>49.174269840460703</v>
      </c>
      <c r="Q29" s="154"/>
      <c r="R29" s="165">
        <v>36.930672161825598</v>
      </c>
      <c r="S29" s="159"/>
      <c r="T29" s="160">
        <v>21.968015168418098</v>
      </c>
      <c r="U29" s="154">
        <v>-1.80464815970569</v>
      </c>
      <c r="V29" s="154">
        <v>-33.983076403820803</v>
      </c>
      <c r="W29" s="154">
        <v>-37.313208509467003</v>
      </c>
      <c r="X29" s="154">
        <v>-6.8590910233615503</v>
      </c>
      <c r="Y29" s="161">
        <v>-15.077227656951001</v>
      </c>
      <c r="Z29" s="154"/>
      <c r="AA29" s="162">
        <v>13.0125703029431</v>
      </c>
      <c r="AB29" s="163">
        <v>16.169927203775099</v>
      </c>
      <c r="AC29" s="164">
        <v>14.5308204133269</v>
      </c>
      <c r="AD29" s="154"/>
      <c r="AE29" s="165">
        <v>-5.8141399325160501</v>
      </c>
      <c r="AG29" s="160">
        <v>36.025026759773603</v>
      </c>
      <c r="AH29" s="154">
        <v>44.590702890055503</v>
      </c>
      <c r="AI29" s="154">
        <v>45.733727509047299</v>
      </c>
      <c r="AJ29" s="154">
        <v>45.625414139354703</v>
      </c>
      <c r="AK29" s="154">
        <v>46.154238238442304</v>
      </c>
      <c r="AL29" s="161">
        <v>43.625821907334704</v>
      </c>
      <c r="AM29" s="154"/>
      <c r="AN29" s="162">
        <v>48.374118306129198</v>
      </c>
      <c r="AO29" s="163">
        <v>47.476509383514497</v>
      </c>
      <c r="AP29" s="164">
        <v>47.925313844821801</v>
      </c>
      <c r="AQ29" s="154"/>
      <c r="AR29" s="165">
        <v>44.854985949943902</v>
      </c>
      <c r="AS29" s="159"/>
      <c r="AT29" s="160">
        <v>7.0930215201477402</v>
      </c>
      <c r="AU29" s="154">
        <v>3.2729733971432999</v>
      </c>
      <c r="AV29" s="154">
        <v>-4.2139870285367698</v>
      </c>
      <c r="AW29" s="154">
        <v>-6.6843118814736497</v>
      </c>
      <c r="AX29" s="154">
        <v>-1.5183581764997199E-5</v>
      </c>
      <c r="AY29" s="161">
        <v>-0.67437564859307297</v>
      </c>
      <c r="AZ29" s="154"/>
      <c r="BA29" s="162">
        <v>9.2939799896245798</v>
      </c>
      <c r="BB29" s="163">
        <v>16.367633776830498</v>
      </c>
      <c r="BC29" s="164">
        <v>12.686861550437699</v>
      </c>
      <c r="BD29" s="154"/>
      <c r="BE29" s="165">
        <v>3.0575831965969602</v>
      </c>
    </row>
    <row r="30" spans="1:57" x14ac:dyDescent="0.25">
      <c r="A30" s="21" t="s">
        <v>47</v>
      </c>
      <c r="B30" s="3" t="str">
        <f t="shared" si="0"/>
        <v>Roanoke, VA</v>
      </c>
      <c r="C30" s="3"/>
      <c r="D30" s="24" t="s">
        <v>16</v>
      </c>
      <c r="E30" s="27" t="s">
        <v>17</v>
      </c>
      <c r="F30" s="3"/>
      <c r="G30" s="160">
        <v>41.207492271322003</v>
      </c>
      <c r="H30" s="154">
        <v>33.933442444080697</v>
      </c>
      <c r="I30" s="154">
        <v>31.5693762502273</v>
      </c>
      <c r="J30" s="154">
        <v>33.806146572103998</v>
      </c>
      <c r="K30" s="154">
        <v>50.318239679941797</v>
      </c>
      <c r="L30" s="161">
        <v>38.166939443535099</v>
      </c>
      <c r="M30" s="154"/>
      <c r="N30" s="162">
        <v>58.683396981269297</v>
      </c>
      <c r="O30" s="163">
        <v>57.137661392980498</v>
      </c>
      <c r="P30" s="164">
        <v>57.910529187124901</v>
      </c>
      <c r="Q30" s="154"/>
      <c r="R30" s="165">
        <v>43.807965084560799</v>
      </c>
      <c r="S30" s="159"/>
      <c r="T30" s="160">
        <v>17.954531780364199</v>
      </c>
      <c r="U30" s="154">
        <v>-9.6783927043974298</v>
      </c>
      <c r="V30" s="154">
        <v>-39.788061575114902</v>
      </c>
      <c r="W30" s="154">
        <v>-41.258823332159601</v>
      </c>
      <c r="X30" s="154">
        <v>-17.488496539432202</v>
      </c>
      <c r="Y30" s="161">
        <v>-21.618607177987201</v>
      </c>
      <c r="Z30" s="154"/>
      <c r="AA30" s="162">
        <v>-1.43237465595461</v>
      </c>
      <c r="AB30" s="163">
        <v>11.060942988880299</v>
      </c>
      <c r="AC30" s="164">
        <v>4.3589944228028603</v>
      </c>
      <c r="AD30" s="154"/>
      <c r="AE30" s="165">
        <v>-13.4847148578654</v>
      </c>
      <c r="AG30" s="160">
        <v>40.252773231496597</v>
      </c>
      <c r="AH30" s="154">
        <v>50.118203309692603</v>
      </c>
      <c r="AI30" s="154">
        <v>51.704855428259599</v>
      </c>
      <c r="AJ30" s="154">
        <v>51.168394253500601</v>
      </c>
      <c r="AK30" s="154">
        <v>53.068739770867403</v>
      </c>
      <c r="AL30" s="161">
        <v>49.262593198763398</v>
      </c>
      <c r="AM30" s="154"/>
      <c r="AN30" s="162">
        <v>54.082560465539103</v>
      </c>
      <c r="AO30" s="163">
        <v>53.486997635933797</v>
      </c>
      <c r="AP30" s="164">
        <v>53.784779050736397</v>
      </c>
      <c r="AQ30" s="154"/>
      <c r="AR30" s="165">
        <v>50.554646299327104</v>
      </c>
      <c r="AS30" s="159"/>
      <c r="AT30" s="160">
        <v>-5.0284755010869402</v>
      </c>
      <c r="AU30" s="154">
        <v>-4.0109742065404603</v>
      </c>
      <c r="AV30" s="154">
        <v>-6.9018971911409004</v>
      </c>
      <c r="AW30" s="154">
        <v>-12.514624892507999</v>
      </c>
      <c r="AX30" s="154">
        <v>-9.3158413680033405</v>
      </c>
      <c r="AY30" s="161">
        <v>-7.7972854568599201</v>
      </c>
      <c r="AZ30" s="154"/>
      <c r="BA30" s="162">
        <v>-6.5988462322152399</v>
      </c>
      <c r="BB30" s="163">
        <v>5.7380954548627203</v>
      </c>
      <c r="BC30" s="164">
        <v>-0.84652959949731599</v>
      </c>
      <c r="BD30" s="154"/>
      <c r="BE30" s="165">
        <v>-5.78980046558104</v>
      </c>
    </row>
    <row r="31" spans="1:57" x14ac:dyDescent="0.25">
      <c r="A31" s="21" t="s">
        <v>48</v>
      </c>
      <c r="B31" s="3" t="str">
        <f t="shared" si="0"/>
        <v>Charlottesville, VA</v>
      </c>
      <c r="C31" s="3"/>
      <c r="D31" s="24" t="s">
        <v>16</v>
      </c>
      <c r="E31" s="27" t="s">
        <v>17</v>
      </c>
      <c r="F31" s="3"/>
      <c r="G31" s="160">
        <v>33.047707271885102</v>
      </c>
      <c r="H31" s="154">
        <v>30.0602130616025</v>
      </c>
      <c r="I31" s="154">
        <v>29.712830013895299</v>
      </c>
      <c r="J31" s="154">
        <v>31.9129226493747</v>
      </c>
      <c r="K31" s="154">
        <v>41.824918943955502</v>
      </c>
      <c r="L31" s="161">
        <v>33.311718388142602</v>
      </c>
      <c r="M31" s="154"/>
      <c r="N31" s="162">
        <v>52.640111162575202</v>
      </c>
      <c r="O31" s="163">
        <v>50.694766095414501</v>
      </c>
      <c r="P31" s="164">
        <v>51.667438628994901</v>
      </c>
      <c r="Q31" s="154"/>
      <c r="R31" s="165">
        <v>38.556209885529</v>
      </c>
      <c r="S31" s="159"/>
      <c r="T31" s="160">
        <v>3.4643673430341302</v>
      </c>
      <c r="U31" s="154">
        <v>-7.3345004816435004</v>
      </c>
      <c r="V31" s="154">
        <v>-29.9329235150784</v>
      </c>
      <c r="W31" s="154">
        <v>-42.603049063395197</v>
      </c>
      <c r="X31" s="154">
        <v>-15.0601405157452</v>
      </c>
      <c r="Y31" s="161">
        <v>-21.296489522520002</v>
      </c>
      <c r="Z31" s="154"/>
      <c r="AA31" s="162">
        <v>16.199805363589402</v>
      </c>
      <c r="AB31" s="163">
        <v>10.4019350522361</v>
      </c>
      <c r="AC31" s="164">
        <v>13.281262425902399</v>
      </c>
      <c r="AD31" s="154"/>
      <c r="AE31" s="165">
        <v>-10.881438708405</v>
      </c>
      <c r="AG31" s="160">
        <v>33.979851783232903</v>
      </c>
      <c r="AH31" s="154">
        <v>43.816581750810499</v>
      </c>
      <c r="AI31" s="154">
        <v>48.894163964798501</v>
      </c>
      <c r="AJ31" s="154">
        <v>48.911533117183801</v>
      </c>
      <c r="AK31" s="154">
        <v>50.550023158869799</v>
      </c>
      <c r="AL31" s="161">
        <v>45.230430754979103</v>
      </c>
      <c r="AM31" s="154"/>
      <c r="AN31" s="162">
        <v>52.698008337193102</v>
      </c>
      <c r="AO31" s="163">
        <v>53.439092172301898</v>
      </c>
      <c r="AP31" s="164">
        <v>53.0685502547475</v>
      </c>
      <c r="AQ31" s="154"/>
      <c r="AR31" s="165">
        <v>47.469893469198702</v>
      </c>
      <c r="AS31" s="159"/>
      <c r="AT31" s="160">
        <v>-5.9036665585386698</v>
      </c>
      <c r="AU31" s="154">
        <v>-4.7863475581200401</v>
      </c>
      <c r="AV31" s="154">
        <v>-7.2831558341046403</v>
      </c>
      <c r="AW31" s="154">
        <v>-9.0610189473580895</v>
      </c>
      <c r="AX31" s="154">
        <v>2.6962987062685402</v>
      </c>
      <c r="AY31" s="161">
        <v>-4.9276560247993899</v>
      </c>
      <c r="AZ31" s="154"/>
      <c r="BA31" s="162">
        <v>10.551042754415301</v>
      </c>
      <c r="BB31" s="163">
        <v>6.5620889218410401</v>
      </c>
      <c r="BC31" s="164">
        <v>8.5060023161117098</v>
      </c>
      <c r="BD31" s="154"/>
      <c r="BE31" s="165">
        <v>-1.0132251127934799</v>
      </c>
    </row>
    <row r="32" spans="1:57" x14ac:dyDescent="0.25">
      <c r="A32" s="21" t="s">
        <v>49</v>
      </c>
      <c r="B32" t="s">
        <v>72</v>
      </c>
      <c r="C32" s="3"/>
      <c r="D32" s="24" t="s">
        <v>16</v>
      </c>
      <c r="E32" s="27" t="s">
        <v>17</v>
      </c>
      <c r="F32" s="3"/>
      <c r="G32" s="160">
        <v>42.607086950334399</v>
      </c>
      <c r="H32" s="154">
        <v>34.694748825956999</v>
      </c>
      <c r="I32" s="154">
        <v>31.962430624733098</v>
      </c>
      <c r="J32" s="154">
        <v>35.961292158815901</v>
      </c>
      <c r="K32" s="154">
        <v>52.952895972676799</v>
      </c>
      <c r="L32" s="161">
        <v>39.635690906503399</v>
      </c>
      <c r="M32" s="154"/>
      <c r="N32" s="162">
        <v>62.416393909207301</v>
      </c>
      <c r="O32" s="163">
        <v>58.929842037853902</v>
      </c>
      <c r="P32" s="164">
        <v>60.673117973530601</v>
      </c>
      <c r="Q32" s="154"/>
      <c r="R32" s="165">
        <v>45.646384354225503</v>
      </c>
      <c r="S32" s="159"/>
      <c r="T32" s="160">
        <v>43.857561845323303</v>
      </c>
      <c r="U32" s="154">
        <v>11.2937591915863</v>
      </c>
      <c r="V32" s="154">
        <v>-33.245028794287897</v>
      </c>
      <c r="W32" s="154">
        <v>-34.345094207476897</v>
      </c>
      <c r="X32" s="154">
        <v>-3.6622879634094301</v>
      </c>
      <c r="Y32" s="161">
        <v>-9.2634821313721503</v>
      </c>
      <c r="Z32" s="154"/>
      <c r="AA32" s="162">
        <v>21.764312698528801</v>
      </c>
      <c r="AB32" s="163">
        <v>26.888194825203598</v>
      </c>
      <c r="AC32" s="164">
        <v>24.199925307066501</v>
      </c>
      <c r="AD32" s="154"/>
      <c r="AE32" s="165">
        <v>1.07918227316475</v>
      </c>
      <c r="AG32" s="160">
        <v>45.495944215169999</v>
      </c>
      <c r="AH32" s="154">
        <v>54.055784829941601</v>
      </c>
      <c r="AI32" s="154">
        <v>55.446847872491801</v>
      </c>
      <c r="AJ32" s="154">
        <v>55.731464351785903</v>
      </c>
      <c r="AK32" s="154">
        <v>57.851857122527299</v>
      </c>
      <c r="AL32" s="161">
        <v>53.716379678383298</v>
      </c>
      <c r="AM32" s="154"/>
      <c r="AN32" s="162">
        <v>62.779279920307303</v>
      </c>
      <c r="AO32" s="163">
        <v>59.075707983492201</v>
      </c>
      <c r="AP32" s="164">
        <v>60.927493951899798</v>
      </c>
      <c r="AQ32" s="154"/>
      <c r="AR32" s="165">
        <v>55.776698042245201</v>
      </c>
      <c r="AS32" s="159"/>
      <c r="AT32" s="160">
        <v>37.276367964010802</v>
      </c>
      <c r="AU32" s="154">
        <v>21.169737319417301</v>
      </c>
      <c r="AV32" s="154">
        <v>9.1622459500451701</v>
      </c>
      <c r="AW32" s="154">
        <v>7.9969719259312404</v>
      </c>
      <c r="AX32" s="154">
        <v>18.299068853764702</v>
      </c>
      <c r="AY32" s="161">
        <v>17.256891441358398</v>
      </c>
      <c r="AZ32" s="154"/>
      <c r="BA32" s="162">
        <v>28.035378230638202</v>
      </c>
      <c r="BB32" s="163">
        <v>32.742018838084299</v>
      </c>
      <c r="BC32" s="164">
        <v>30.274762028372699</v>
      </c>
      <c r="BD32" s="154"/>
      <c r="BE32" s="165">
        <v>21.0314876826993</v>
      </c>
    </row>
    <row r="33" spans="1:57" x14ac:dyDescent="0.25">
      <c r="A33" s="21" t="s">
        <v>50</v>
      </c>
      <c r="B33" s="3" t="str">
        <f t="shared" si="0"/>
        <v>Staunton &amp; Harrisonburg, VA</v>
      </c>
      <c r="C33" s="3"/>
      <c r="D33" s="24" t="s">
        <v>16</v>
      </c>
      <c r="E33" s="27" t="s">
        <v>17</v>
      </c>
      <c r="F33" s="3"/>
      <c r="G33" s="160">
        <v>40.419430005377301</v>
      </c>
      <c r="H33" s="154">
        <v>33.733644022226201</v>
      </c>
      <c r="I33" s="154">
        <v>27.567664455995601</v>
      </c>
      <c r="J33" s="154">
        <v>31.4034773256856</v>
      </c>
      <c r="K33" s="154">
        <v>54.418354543824996</v>
      </c>
      <c r="L33" s="161">
        <v>37.508514070621899</v>
      </c>
      <c r="M33" s="154"/>
      <c r="N33" s="162">
        <v>64.886180319053494</v>
      </c>
      <c r="O33" s="163">
        <v>60.817350779709599</v>
      </c>
      <c r="P33" s="164">
        <v>62.851765549381597</v>
      </c>
      <c r="Q33" s="154"/>
      <c r="R33" s="165">
        <v>44.749443064553198</v>
      </c>
      <c r="S33" s="159"/>
      <c r="T33" s="160">
        <v>42.4899880783749</v>
      </c>
      <c r="U33" s="154">
        <v>10.276982832330299</v>
      </c>
      <c r="V33" s="154">
        <v>-42.781963278344598</v>
      </c>
      <c r="W33" s="154">
        <v>-41.090752423360698</v>
      </c>
      <c r="X33" s="154">
        <v>0.86113768391902601</v>
      </c>
      <c r="Y33" s="161">
        <v>-12.5261424387978</v>
      </c>
      <c r="Z33" s="154"/>
      <c r="AA33" s="162">
        <v>22.834428933931299</v>
      </c>
      <c r="AB33" s="163">
        <v>18.304278095026302</v>
      </c>
      <c r="AC33" s="164">
        <v>20.6001364076728</v>
      </c>
      <c r="AD33" s="154"/>
      <c r="AE33" s="165">
        <v>-1.6897294430446601</v>
      </c>
      <c r="AG33" s="160">
        <v>35.270657823982702</v>
      </c>
      <c r="AH33" s="154">
        <v>42.507617852661703</v>
      </c>
      <c r="AI33" s="154">
        <v>43.399354723068598</v>
      </c>
      <c r="AJ33" s="154">
        <v>43.672701200932003</v>
      </c>
      <c r="AK33" s="154">
        <v>47.445778813407401</v>
      </c>
      <c r="AL33" s="161">
        <v>42.459222082810498</v>
      </c>
      <c r="AM33" s="154"/>
      <c r="AN33" s="162">
        <v>55.399713210252699</v>
      </c>
      <c r="AO33" s="163">
        <v>53.826850690087802</v>
      </c>
      <c r="AP33" s="164">
        <v>54.613281950170197</v>
      </c>
      <c r="AQ33" s="154"/>
      <c r="AR33" s="165">
        <v>45.931810616341799</v>
      </c>
      <c r="AS33" s="159"/>
      <c r="AT33" s="160">
        <v>20.696093685750501</v>
      </c>
      <c r="AU33" s="154">
        <v>9.6761437725166193</v>
      </c>
      <c r="AV33" s="154">
        <v>-2.5709162561924601</v>
      </c>
      <c r="AW33" s="154">
        <v>-7.2318969348321698</v>
      </c>
      <c r="AX33" s="154">
        <v>1.50766603716243</v>
      </c>
      <c r="AY33" s="161">
        <v>2.88504770951505</v>
      </c>
      <c r="AZ33" s="154"/>
      <c r="BA33" s="162">
        <v>9.7563767579323208</v>
      </c>
      <c r="BB33" s="163">
        <v>19.491430509949101</v>
      </c>
      <c r="BC33" s="164">
        <v>14.347279904678601</v>
      </c>
      <c r="BD33" s="154"/>
      <c r="BE33" s="165">
        <v>6.5121446184360599</v>
      </c>
    </row>
    <row r="34" spans="1:57" x14ac:dyDescent="0.25">
      <c r="A34" s="21" t="s">
        <v>51</v>
      </c>
      <c r="B34" s="3" t="str">
        <f t="shared" si="0"/>
        <v>Blacksburg &amp; Wytheville, VA</v>
      </c>
      <c r="C34" s="3"/>
      <c r="D34" s="24" t="s">
        <v>16</v>
      </c>
      <c r="E34" s="27" t="s">
        <v>17</v>
      </c>
      <c r="F34" s="3"/>
      <c r="G34" s="160">
        <v>36.740770146883598</v>
      </c>
      <c r="H34" s="154">
        <v>27.411671298134099</v>
      </c>
      <c r="I34" s="154">
        <v>20.265978562921699</v>
      </c>
      <c r="J34" s="154">
        <v>27.153632393807001</v>
      </c>
      <c r="K34" s="154">
        <v>45.732433505359197</v>
      </c>
      <c r="L34" s="161">
        <v>31.4608971814211</v>
      </c>
      <c r="M34" s="154"/>
      <c r="N34" s="162">
        <v>52.004763795156798</v>
      </c>
      <c r="O34" s="163">
        <v>51.190948789201997</v>
      </c>
      <c r="P34" s="164">
        <v>51.597856292179401</v>
      </c>
      <c r="Q34" s="154"/>
      <c r="R34" s="165">
        <v>37.214314070209198</v>
      </c>
      <c r="S34" s="159"/>
      <c r="T34" s="160">
        <v>94.627766536266805</v>
      </c>
      <c r="U34" s="154">
        <v>10.494255722871101</v>
      </c>
      <c r="V34" s="154">
        <v>-51.899797771395598</v>
      </c>
      <c r="W34" s="154">
        <v>-44.221304709877401</v>
      </c>
      <c r="X34" s="154">
        <v>-2.6136027545237801</v>
      </c>
      <c r="Y34" s="161">
        <v>-13.311426211621599</v>
      </c>
      <c r="Z34" s="154"/>
      <c r="AA34" s="162">
        <v>26.405394490729002</v>
      </c>
      <c r="AB34" s="163">
        <v>33.6013775772876</v>
      </c>
      <c r="AC34" s="164">
        <v>29.875461211066199</v>
      </c>
      <c r="AD34" s="154"/>
      <c r="AE34" s="165">
        <v>-0.159647143490627</v>
      </c>
      <c r="AG34" s="160">
        <v>37.7084160381103</v>
      </c>
      <c r="AH34" s="154">
        <v>39.926558157999203</v>
      </c>
      <c r="AI34" s="154">
        <v>40.566693132195297</v>
      </c>
      <c r="AJ34" s="154">
        <v>42.561532354108699</v>
      </c>
      <c r="AK34" s="154">
        <v>51.8955934894799</v>
      </c>
      <c r="AL34" s="161">
        <v>42.531758634378697</v>
      </c>
      <c r="AM34" s="154"/>
      <c r="AN34" s="162">
        <v>52.009726081778403</v>
      </c>
      <c r="AO34" s="163">
        <v>47.628026994839203</v>
      </c>
      <c r="AP34" s="164">
        <v>49.8188765383088</v>
      </c>
      <c r="AQ34" s="154"/>
      <c r="AR34" s="165">
        <v>44.613792321215897</v>
      </c>
      <c r="AS34" s="159"/>
      <c r="AT34" s="160">
        <v>41.390027164994599</v>
      </c>
      <c r="AU34" s="154">
        <v>10.0889622669619</v>
      </c>
      <c r="AV34" s="154">
        <v>-6.8704070475318497</v>
      </c>
      <c r="AW34" s="154">
        <v>-7.4862177988160203</v>
      </c>
      <c r="AX34" s="154">
        <v>4.8802144630949398</v>
      </c>
      <c r="AY34" s="161">
        <v>5.2854065861218302</v>
      </c>
      <c r="AZ34" s="154"/>
      <c r="BA34" s="162">
        <v>15.1582377411375</v>
      </c>
      <c r="BB34" s="163">
        <v>31.578655788818001</v>
      </c>
      <c r="BC34" s="164">
        <v>22.463648219493301</v>
      </c>
      <c r="BD34" s="154"/>
      <c r="BE34" s="165">
        <v>10.218064986103601</v>
      </c>
    </row>
    <row r="35" spans="1:57" x14ac:dyDescent="0.25">
      <c r="A35" s="21" t="s">
        <v>52</v>
      </c>
      <c r="B35" s="3" t="str">
        <f t="shared" si="0"/>
        <v>Lynchburg, VA</v>
      </c>
      <c r="C35" s="3"/>
      <c r="D35" s="24" t="s">
        <v>16</v>
      </c>
      <c r="E35" s="27" t="s">
        <v>17</v>
      </c>
      <c r="F35" s="3"/>
      <c r="G35" s="160">
        <v>27.690410114091801</v>
      </c>
      <c r="H35" s="154">
        <v>26.148627813752601</v>
      </c>
      <c r="I35" s="154">
        <v>26.2102991057662</v>
      </c>
      <c r="J35" s="154">
        <v>28.152944804193599</v>
      </c>
      <c r="K35" s="154">
        <v>34.751773049645301</v>
      </c>
      <c r="L35" s="161">
        <v>28.590810977489902</v>
      </c>
      <c r="M35" s="154"/>
      <c r="N35" s="162">
        <v>39.7471477027443</v>
      </c>
      <c r="O35" s="163">
        <v>37.619488128276203</v>
      </c>
      <c r="P35" s="164">
        <v>38.683317915510301</v>
      </c>
      <c r="Q35" s="154"/>
      <c r="R35" s="165">
        <v>31.474384388352899</v>
      </c>
      <c r="S35" s="159"/>
      <c r="T35" s="160">
        <v>-8.48335514564513E-2</v>
      </c>
      <c r="U35" s="154">
        <v>-1.6836706930690799</v>
      </c>
      <c r="V35" s="154">
        <v>-16.828108612705201</v>
      </c>
      <c r="W35" s="154">
        <v>-22.312754954418899</v>
      </c>
      <c r="X35" s="154">
        <v>-9.9730742833007699</v>
      </c>
      <c r="Y35" s="161">
        <v>-11.0230326097986</v>
      </c>
      <c r="Z35" s="154"/>
      <c r="AA35" s="162">
        <v>10.853131438108001</v>
      </c>
      <c r="AB35" s="163">
        <v>0.61847721414289603</v>
      </c>
      <c r="AC35" s="164">
        <v>5.6287286062583703</v>
      </c>
      <c r="AD35" s="154"/>
      <c r="AE35" s="165">
        <v>-5.8088447542656603</v>
      </c>
      <c r="AG35" s="160">
        <v>31.028368794326202</v>
      </c>
      <c r="AH35" s="154">
        <v>44.303114400246599</v>
      </c>
      <c r="AI35" s="154">
        <v>48.689485044711603</v>
      </c>
      <c r="AJ35" s="154">
        <v>47.2325007708911</v>
      </c>
      <c r="AK35" s="154">
        <v>45.181930311439999</v>
      </c>
      <c r="AL35" s="161">
        <v>43.287079864323097</v>
      </c>
      <c r="AM35" s="154"/>
      <c r="AN35" s="162">
        <v>48.041936478569198</v>
      </c>
      <c r="AO35" s="163">
        <v>41.998149861239497</v>
      </c>
      <c r="AP35" s="164">
        <v>45.020043169904397</v>
      </c>
      <c r="AQ35" s="154"/>
      <c r="AR35" s="165">
        <v>43.7822122373463</v>
      </c>
      <c r="AS35" s="159"/>
      <c r="AT35" s="160">
        <v>0.86232596142167806</v>
      </c>
      <c r="AU35" s="154">
        <v>0.87775667144501401</v>
      </c>
      <c r="AV35" s="154">
        <v>-2.9155071398777599</v>
      </c>
      <c r="AW35" s="154">
        <v>-2.2582144602371401</v>
      </c>
      <c r="AX35" s="154">
        <v>3.7842359629117301</v>
      </c>
      <c r="AY35" s="161">
        <v>-0.11777792385152699</v>
      </c>
      <c r="AZ35" s="154"/>
      <c r="BA35" s="162">
        <v>9.5303694637880305</v>
      </c>
      <c r="BB35" s="163">
        <v>7.0722062396437897</v>
      </c>
      <c r="BC35" s="164">
        <v>8.3698916000696393</v>
      </c>
      <c r="BD35" s="154"/>
      <c r="BE35" s="165">
        <v>2.2346598244309099</v>
      </c>
    </row>
    <row r="36" spans="1:57" x14ac:dyDescent="0.25">
      <c r="A36" s="21" t="s">
        <v>77</v>
      </c>
      <c r="B36" s="3" t="str">
        <f t="shared" si="0"/>
        <v>Central Virginia</v>
      </c>
      <c r="C36" s="3"/>
      <c r="D36" s="24" t="s">
        <v>16</v>
      </c>
      <c r="E36" s="27" t="s">
        <v>17</v>
      </c>
      <c r="F36" s="3"/>
      <c r="G36" s="160">
        <v>35.990463673319603</v>
      </c>
      <c r="H36" s="154">
        <v>32.438793287893098</v>
      </c>
      <c r="I36" s="154">
        <v>32.878931442369399</v>
      </c>
      <c r="J36" s="154">
        <v>34.966531161170003</v>
      </c>
      <c r="K36" s="154">
        <v>42.702570529082699</v>
      </c>
      <c r="L36" s="161">
        <v>35.795458018767</v>
      </c>
      <c r="M36" s="154"/>
      <c r="N36" s="162">
        <v>49.558333588042899</v>
      </c>
      <c r="O36" s="163">
        <v>49.124308463489903</v>
      </c>
      <c r="P36" s="164">
        <v>49.341321025766398</v>
      </c>
      <c r="Q36" s="154"/>
      <c r="R36" s="165">
        <v>39.665704592195397</v>
      </c>
      <c r="S36" s="159"/>
      <c r="T36" s="160">
        <v>0.467210870031595</v>
      </c>
      <c r="U36" s="154">
        <v>-8.4054110047842308</v>
      </c>
      <c r="V36" s="154">
        <v>-19.6376749607482</v>
      </c>
      <c r="W36" s="154">
        <v>-23.763260427392201</v>
      </c>
      <c r="X36" s="154">
        <v>-8.1023399554903293</v>
      </c>
      <c r="Y36" s="161">
        <v>-12.474264425363399</v>
      </c>
      <c r="Z36" s="154"/>
      <c r="AA36" s="162">
        <v>7.3539567349892101</v>
      </c>
      <c r="AB36" s="163">
        <v>9.2777811476211607</v>
      </c>
      <c r="AC36" s="164">
        <v>8.30309638844526</v>
      </c>
      <c r="AD36" s="154"/>
      <c r="AE36" s="165">
        <v>-6.0698080229265896</v>
      </c>
      <c r="AG36" s="160">
        <v>38.9346517101201</v>
      </c>
      <c r="AH36" s="154">
        <v>49.880031787755598</v>
      </c>
      <c r="AI36" s="154">
        <v>54.435003209340699</v>
      </c>
      <c r="AJ36" s="154">
        <v>54.292875263624403</v>
      </c>
      <c r="AK36" s="154">
        <v>51.868294770302903</v>
      </c>
      <c r="AL36" s="161">
        <v>49.882171348228702</v>
      </c>
      <c r="AM36" s="154"/>
      <c r="AN36" s="162">
        <v>53.958186875324699</v>
      </c>
      <c r="AO36" s="163">
        <v>56.087813674847901</v>
      </c>
      <c r="AP36" s="164">
        <v>55.023000275086297</v>
      </c>
      <c r="AQ36" s="154"/>
      <c r="AR36" s="165">
        <v>51.350979613045197</v>
      </c>
      <c r="AS36" s="159"/>
      <c r="AT36" s="160">
        <v>-2.7844939808513098</v>
      </c>
      <c r="AU36" s="154">
        <v>0.92418405356130695</v>
      </c>
      <c r="AV36" s="154">
        <v>-1.1711688614015401</v>
      </c>
      <c r="AW36" s="154">
        <v>-1.65586178526544</v>
      </c>
      <c r="AX36" s="154">
        <v>2.1422181563942799</v>
      </c>
      <c r="AY36" s="161">
        <v>-0.45095582560973102</v>
      </c>
      <c r="AZ36" s="154"/>
      <c r="BA36" s="162">
        <v>7.0873064023116497</v>
      </c>
      <c r="BB36" s="163">
        <v>10.71636730544</v>
      </c>
      <c r="BC36" s="164">
        <v>8.9067196548366301</v>
      </c>
      <c r="BD36" s="154"/>
      <c r="BE36" s="165">
        <v>2.2384417884613699</v>
      </c>
    </row>
    <row r="37" spans="1:57" x14ac:dyDescent="0.25">
      <c r="A37" s="21" t="s">
        <v>78</v>
      </c>
      <c r="B37" s="3" t="str">
        <f t="shared" si="0"/>
        <v>Chesapeake Bay</v>
      </c>
      <c r="C37" s="3"/>
      <c r="D37" s="24" t="s">
        <v>16</v>
      </c>
      <c r="E37" s="27" t="s">
        <v>17</v>
      </c>
      <c r="F37" s="3"/>
      <c r="G37" s="160">
        <v>30.1798279906176</v>
      </c>
      <c r="H37" s="154">
        <v>28.459734167318199</v>
      </c>
      <c r="I37" s="154">
        <v>28.772478498827201</v>
      </c>
      <c r="J37" s="154">
        <v>29.788897576231399</v>
      </c>
      <c r="K37" s="154">
        <v>34.870992963252498</v>
      </c>
      <c r="L37" s="161">
        <v>30.414386239249399</v>
      </c>
      <c r="M37" s="154"/>
      <c r="N37" s="162">
        <v>41.907740422204803</v>
      </c>
      <c r="O37" s="163">
        <v>41.438623924941297</v>
      </c>
      <c r="P37" s="164">
        <v>41.673182173573103</v>
      </c>
      <c r="Q37" s="154"/>
      <c r="R37" s="165">
        <v>33.631185077627599</v>
      </c>
      <c r="S37" s="159"/>
      <c r="T37" s="160">
        <v>-9.8130841121495305</v>
      </c>
      <c r="U37" s="154">
        <v>-9.2269326683291695</v>
      </c>
      <c r="V37" s="154">
        <v>-11.9617224880382</v>
      </c>
      <c r="W37" s="154">
        <v>-22.560975609755999</v>
      </c>
      <c r="X37" s="154">
        <v>-8.9795918367346896</v>
      </c>
      <c r="Y37" s="161">
        <v>-12.7411395244504</v>
      </c>
      <c r="Z37" s="154"/>
      <c r="AA37" s="162">
        <v>15.021459227467799</v>
      </c>
      <c r="AB37" s="163">
        <v>22.119815668202701</v>
      </c>
      <c r="AC37" s="164">
        <v>18.4444444444444</v>
      </c>
      <c r="AD37" s="154"/>
      <c r="AE37" s="165">
        <v>-3.7711728986896702</v>
      </c>
      <c r="AG37" s="160">
        <v>34.401876465988998</v>
      </c>
      <c r="AH37" s="154">
        <v>45.426114151680999</v>
      </c>
      <c r="AI37" s="154">
        <v>48.729476153244697</v>
      </c>
      <c r="AJ37" s="154">
        <v>48.534010946051602</v>
      </c>
      <c r="AK37" s="154">
        <v>46.032056293979601</v>
      </c>
      <c r="AL37" s="161">
        <v>44.624706802189202</v>
      </c>
      <c r="AM37" s="154"/>
      <c r="AN37" s="162">
        <v>42.7677873338545</v>
      </c>
      <c r="AO37" s="163">
        <v>44.214229867083603</v>
      </c>
      <c r="AP37" s="164">
        <v>43.491008600469101</v>
      </c>
      <c r="AQ37" s="154"/>
      <c r="AR37" s="165">
        <v>44.300793030269098</v>
      </c>
      <c r="AS37" s="159"/>
      <c r="AT37" s="160">
        <v>-6.4327485380116904</v>
      </c>
      <c r="AU37" s="154">
        <v>-2.02360876897133</v>
      </c>
      <c r="AV37" s="154">
        <v>-0.47904191616766401</v>
      </c>
      <c r="AW37" s="154">
        <v>-0.95731950538492205</v>
      </c>
      <c r="AX37" s="154">
        <v>-0.16956337431114801</v>
      </c>
      <c r="AY37" s="161">
        <v>-1.79800412938747</v>
      </c>
      <c r="AZ37" s="154"/>
      <c r="BA37" s="162">
        <v>2.4344569288389502</v>
      </c>
      <c r="BB37" s="163">
        <v>11.3737075332348</v>
      </c>
      <c r="BC37" s="164">
        <v>6.7914566834653201</v>
      </c>
      <c r="BD37" s="154"/>
      <c r="BE37" s="165">
        <v>0.468621366601228</v>
      </c>
    </row>
    <row r="38" spans="1:57" x14ac:dyDescent="0.25">
      <c r="A38" s="21" t="s">
        <v>79</v>
      </c>
      <c r="B38" s="3" t="str">
        <f t="shared" si="0"/>
        <v>Coastal Virginia - Eastern Shore</v>
      </c>
      <c r="C38" s="3"/>
      <c r="D38" s="24" t="s">
        <v>16</v>
      </c>
      <c r="E38" s="27" t="s">
        <v>17</v>
      </c>
      <c r="F38" s="3"/>
      <c r="G38" s="160">
        <v>24.608501118568199</v>
      </c>
      <c r="H38" s="154">
        <v>20.805369127516698</v>
      </c>
      <c r="I38" s="154">
        <v>18.941088739746402</v>
      </c>
      <c r="J38" s="154">
        <v>22.445935868754599</v>
      </c>
      <c r="K38" s="154">
        <v>34.004474272930601</v>
      </c>
      <c r="L38" s="161">
        <v>24.161073825503301</v>
      </c>
      <c r="M38" s="154"/>
      <c r="N38" s="162">
        <v>43.698732289336299</v>
      </c>
      <c r="O38" s="163">
        <v>41.237882177479399</v>
      </c>
      <c r="P38" s="164">
        <v>42.468307233407899</v>
      </c>
      <c r="Q38" s="154"/>
      <c r="R38" s="165">
        <v>29.3917119420475</v>
      </c>
      <c r="S38" s="159"/>
      <c r="T38" s="160">
        <v>5.44369873228933</v>
      </c>
      <c r="U38" s="154">
        <v>-15.9463087248322</v>
      </c>
      <c r="V38" s="154">
        <v>-43.615369519996797</v>
      </c>
      <c r="W38" s="154">
        <v>-45.838646214301797</v>
      </c>
      <c r="X38" s="154">
        <v>-22.447860287219399</v>
      </c>
      <c r="Y38" s="161">
        <v>-27.649812813931</v>
      </c>
      <c r="Z38" s="154"/>
      <c r="AA38" s="162">
        <v>0.30845366415836201</v>
      </c>
      <c r="AB38" s="163">
        <v>-0.66377274453832502</v>
      </c>
      <c r="AC38" s="164">
        <v>-0.16594110051741101</v>
      </c>
      <c r="AD38" s="154"/>
      <c r="AE38" s="165">
        <v>-18.3728493820464</v>
      </c>
      <c r="AG38" s="160">
        <v>29.735272184936601</v>
      </c>
      <c r="AH38" s="154">
        <v>36.651752423564503</v>
      </c>
      <c r="AI38" s="154">
        <v>38.068605518269898</v>
      </c>
      <c r="AJ38" s="154">
        <v>38.627889634600997</v>
      </c>
      <c r="AK38" s="154">
        <v>39.2058165548098</v>
      </c>
      <c r="AL38" s="161">
        <v>36.457867263236302</v>
      </c>
      <c r="AM38" s="154"/>
      <c r="AN38" s="162">
        <v>42.320441988950201</v>
      </c>
      <c r="AO38" s="163">
        <v>40.534069981583698</v>
      </c>
      <c r="AP38" s="164">
        <v>41.427255985267003</v>
      </c>
      <c r="AQ38" s="154"/>
      <c r="AR38" s="165">
        <v>37.890127388534999</v>
      </c>
      <c r="AS38" s="159"/>
      <c r="AT38" s="160">
        <v>9.4885633476237494</v>
      </c>
      <c r="AU38" s="154">
        <v>0.20130309012713399</v>
      </c>
      <c r="AV38" s="154">
        <v>-7.1885126648740298</v>
      </c>
      <c r="AW38" s="154">
        <v>-8.3628588353286997</v>
      </c>
      <c r="AX38" s="154">
        <v>-1.86540580637711</v>
      </c>
      <c r="AY38" s="161">
        <v>-2.4448576130571298</v>
      </c>
      <c r="AZ38" s="154"/>
      <c r="BA38" s="162">
        <v>8.3479056200328703</v>
      </c>
      <c r="BB38" s="163">
        <v>14.1417069068023</v>
      </c>
      <c r="BC38" s="164">
        <v>11.1069879295514</v>
      </c>
      <c r="BD38" s="154"/>
      <c r="BE38" s="165">
        <v>1.45405190322763</v>
      </c>
    </row>
    <row r="39" spans="1:57" x14ac:dyDescent="0.25">
      <c r="A39" s="21" t="s">
        <v>80</v>
      </c>
      <c r="B39" s="3" t="str">
        <f t="shared" si="0"/>
        <v>Coastal Virginia - Hampton Roads</v>
      </c>
      <c r="C39" s="3"/>
      <c r="D39" s="24" t="s">
        <v>16</v>
      </c>
      <c r="E39" s="27" t="s">
        <v>17</v>
      </c>
      <c r="F39" s="3"/>
      <c r="G39" s="160">
        <v>37.016560444341998</v>
      </c>
      <c r="H39" s="154">
        <v>36.438096700709004</v>
      </c>
      <c r="I39" s="154">
        <v>38.654687859940097</v>
      </c>
      <c r="J39" s="154">
        <v>40.085489774501497</v>
      </c>
      <c r="K39" s="154">
        <v>46.668714325936101</v>
      </c>
      <c r="L39" s="161">
        <v>39.772709821085698</v>
      </c>
      <c r="M39" s="154"/>
      <c r="N39" s="162">
        <v>52.056617778801602</v>
      </c>
      <c r="O39" s="163">
        <v>52.432875169571702</v>
      </c>
      <c r="P39" s="164">
        <v>52.244746474186599</v>
      </c>
      <c r="Q39" s="154"/>
      <c r="R39" s="165">
        <v>43.3361488648288</v>
      </c>
      <c r="S39" s="159"/>
      <c r="T39" s="160">
        <v>-7.7513986920164903</v>
      </c>
      <c r="U39" s="154">
        <v>-4.00753750197992</v>
      </c>
      <c r="V39" s="154">
        <v>-4.2662194702882896</v>
      </c>
      <c r="W39" s="154">
        <v>-9.2697330914384004</v>
      </c>
      <c r="X39" s="154">
        <v>-3.80287140645328</v>
      </c>
      <c r="Y39" s="161">
        <v>-5.8224537452512699</v>
      </c>
      <c r="Z39" s="154"/>
      <c r="AA39" s="162">
        <v>6.4593409765222303</v>
      </c>
      <c r="AB39" s="163">
        <v>8.2687045649941702</v>
      </c>
      <c r="AC39" s="164">
        <v>7.3596571941713202</v>
      </c>
      <c r="AD39" s="154"/>
      <c r="AE39" s="165">
        <v>-1.6635122994968801</v>
      </c>
      <c r="AG39" s="160">
        <v>39.254907983311497</v>
      </c>
      <c r="AH39" s="154">
        <v>44.926284266297998</v>
      </c>
      <c r="AI39" s="154">
        <v>47.574803552688799</v>
      </c>
      <c r="AJ39" s="154">
        <v>48.0067316798484</v>
      </c>
      <c r="AK39" s="154">
        <v>48.863549105428802</v>
      </c>
      <c r="AL39" s="161">
        <v>45.725255317515099</v>
      </c>
      <c r="AM39" s="154"/>
      <c r="AN39" s="162">
        <v>54.405027003506603</v>
      </c>
      <c r="AO39" s="163">
        <v>57.336379226496703</v>
      </c>
      <c r="AP39" s="164">
        <v>55.870703115001596</v>
      </c>
      <c r="AQ39" s="154"/>
      <c r="AR39" s="165">
        <v>48.623954688225503</v>
      </c>
      <c r="AS39" s="159"/>
      <c r="AT39" s="160">
        <v>9.91112831012851E-2</v>
      </c>
      <c r="AU39" s="154">
        <v>2.2228766466104002</v>
      </c>
      <c r="AV39" s="154">
        <v>2.9178433736454399</v>
      </c>
      <c r="AW39" s="154">
        <v>3.1525847550589399</v>
      </c>
      <c r="AX39" s="154">
        <v>3.2419309161757202</v>
      </c>
      <c r="AY39" s="161">
        <v>2.4035584642658598</v>
      </c>
      <c r="AZ39" s="154"/>
      <c r="BA39" s="162">
        <v>3.9520551458170399</v>
      </c>
      <c r="BB39" s="163">
        <v>4.5845783848058597</v>
      </c>
      <c r="BC39" s="164">
        <v>4.2756546837582903</v>
      </c>
      <c r="BD39" s="154"/>
      <c r="BE39" s="165">
        <v>3.0107048504468299</v>
      </c>
    </row>
    <row r="40" spans="1:57" x14ac:dyDescent="0.25">
      <c r="A40" s="20" t="s">
        <v>81</v>
      </c>
      <c r="B40" s="3" t="str">
        <f t="shared" si="0"/>
        <v>Northern Virginia</v>
      </c>
      <c r="C40" s="3"/>
      <c r="D40" s="24" t="s">
        <v>16</v>
      </c>
      <c r="E40" s="27" t="s">
        <v>17</v>
      </c>
      <c r="F40" s="3"/>
      <c r="G40" s="160">
        <v>38.022305112844201</v>
      </c>
      <c r="H40" s="154">
        <v>35.801213217286403</v>
      </c>
      <c r="I40" s="154">
        <v>37.916807957499699</v>
      </c>
      <c r="J40" s="154">
        <v>39.953279831204497</v>
      </c>
      <c r="K40" s="154">
        <v>45.506951508985999</v>
      </c>
      <c r="L40" s="161">
        <v>39.440111525564198</v>
      </c>
      <c r="M40" s="154"/>
      <c r="N40" s="162">
        <v>53.730077992539798</v>
      </c>
      <c r="O40" s="163">
        <v>55.986963565803798</v>
      </c>
      <c r="P40" s="164">
        <v>54.858520779171798</v>
      </c>
      <c r="Q40" s="154"/>
      <c r="R40" s="165">
        <v>43.845371312309197</v>
      </c>
      <c r="S40" s="159"/>
      <c r="T40" s="160">
        <v>-2.2068247853817602</v>
      </c>
      <c r="U40" s="154">
        <v>-5.3103047067481501</v>
      </c>
      <c r="V40" s="154">
        <v>-8.4677213021008004</v>
      </c>
      <c r="W40" s="154">
        <v>-11.970784939431001</v>
      </c>
      <c r="X40" s="154">
        <v>-3.0079571403014098</v>
      </c>
      <c r="Y40" s="161">
        <v>-6.2817176817997602</v>
      </c>
      <c r="Z40" s="154"/>
      <c r="AA40" s="162">
        <v>9.84514019007824</v>
      </c>
      <c r="AB40" s="163">
        <v>14.861250140408201</v>
      </c>
      <c r="AC40" s="164">
        <v>12.3487967835642</v>
      </c>
      <c r="AD40" s="154"/>
      <c r="AE40" s="165">
        <v>-0.37599983426409</v>
      </c>
      <c r="AG40" s="160">
        <v>44.734871497802899</v>
      </c>
      <c r="AH40" s="154">
        <v>58.222184544666703</v>
      </c>
      <c r="AI40" s="154">
        <v>64.529407332052202</v>
      </c>
      <c r="AJ40" s="154">
        <v>64.774782412117105</v>
      </c>
      <c r="AK40" s="154">
        <v>59.159413737236697</v>
      </c>
      <c r="AL40" s="161">
        <v>58.284093617157502</v>
      </c>
      <c r="AM40" s="154"/>
      <c r="AN40" s="162">
        <v>57.350420104743598</v>
      </c>
      <c r="AO40" s="163">
        <v>59.118439395651997</v>
      </c>
      <c r="AP40" s="164">
        <v>58.234429750197798</v>
      </c>
      <c r="AQ40" s="154"/>
      <c r="AR40" s="165">
        <v>58.2699039695243</v>
      </c>
      <c r="AS40" s="159"/>
      <c r="AT40" s="160">
        <v>4.1206573618878002</v>
      </c>
      <c r="AU40" s="154">
        <v>8.8537510119729195</v>
      </c>
      <c r="AV40" s="154">
        <v>9.5108267911056608</v>
      </c>
      <c r="AW40" s="154">
        <v>11.1267678872783</v>
      </c>
      <c r="AX40" s="154">
        <v>13.947490289205</v>
      </c>
      <c r="AY40" s="161">
        <v>9.7284060736259406</v>
      </c>
      <c r="AZ40" s="154"/>
      <c r="BA40" s="162">
        <v>16.324482150793798</v>
      </c>
      <c r="BB40" s="163">
        <v>17.027653169130499</v>
      </c>
      <c r="BC40" s="164">
        <v>16.680345540866099</v>
      </c>
      <c r="BD40" s="154"/>
      <c r="BE40" s="165">
        <v>11.627502321432599</v>
      </c>
    </row>
    <row r="41" spans="1:57" x14ac:dyDescent="0.25">
      <c r="A41" s="22" t="s">
        <v>82</v>
      </c>
      <c r="B41" s="3" t="str">
        <f t="shared" si="0"/>
        <v>Shenandoah Valley</v>
      </c>
      <c r="C41" s="3"/>
      <c r="D41" s="25" t="s">
        <v>16</v>
      </c>
      <c r="E41" s="28" t="s">
        <v>17</v>
      </c>
      <c r="F41" s="3"/>
      <c r="G41" s="166">
        <v>38.091622374082498</v>
      </c>
      <c r="H41" s="167">
        <v>31.013245591833201</v>
      </c>
      <c r="I41" s="167">
        <v>26.339323378047698</v>
      </c>
      <c r="J41" s="167">
        <v>29.6380663123259</v>
      </c>
      <c r="K41" s="167">
        <v>48.156584830844501</v>
      </c>
      <c r="L41" s="168">
        <v>34.647768497426803</v>
      </c>
      <c r="M41" s="154"/>
      <c r="N41" s="169">
        <v>56.8801147388846</v>
      </c>
      <c r="O41" s="170">
        <v>54.492533535813699</v>
      </c>
      <c r="P41" s="171">
        <v>55.686324137349096</v>
      </c>
      <c r="Q41" s="154"/>
      <c r="R41" s="172">
        <v>40.658784394547403</v>
      </c>
      <c r="S41" s="159"/>
      <c r="T41" s="166">
        <v>42.352587497287303</v>
      </c>
      <c r="U41" s="167">
        <v>6.9792978082569004</v>
      </c>
      <c r="V41" s="167">
        <v>-41.011570645615699</v>
      </c>
      <c r="W41" s="167">
        <v>-41.303731718783602</v>
      </c>
      <c r="X41" s="167">
        <v>-3.5883002414703702</v>
      </c>
      <c r="Y41" s="168">
        <v>-13.744201819788399</v>
      </c>
      <c r="Z41" s="154"/>
      <c r="AA41" s="169">
        <v>16.073393685085801</v>
      </c>
      <c r="AB41" s="170">
        <v>16.209830871326599</v>
      </c>
      <c r="AC41" s="171">
        <v>16.140109772780502</v>
      </c>
      <c r="AD41" s="154"/>
      <c r="AE41" s="172">
        <v>-4.0866709374785</v>
      </c>
      <c r="AG41" s="166">
        <v>35.978233358643301</v>
      </c>
      <c r="AH41" s="167">
        <v>42.067409094743901</v>
      </c>
      <c r="AI41" s="167">
        <v>42.516662448325299</v>
      </c>
      <c r="AJ41" s="167">
        <v>42.898422340335699</v>
      </c>
      <c r="AK41" s="167">
        <v>45.5391040242976</v>
      </c>
      <c r="AL41" s="168">
        <v>41.799966253269197</v>
      </c>
      <c r="AM41" s="154"/>
      <c r="AN41" s="169">
        <v>50.940690120644497</v>
      </c>
      <c r="AO41" s="170">
        <v>50.322703113135901</v>
      </c>
      <c r="AP41" s="171">
        <v>50.631696616890203</v>
      </c>
      <c r="AQ41" s="154"/>
      <c r="AR41" s="172">
        <v>44.3233177857323</v>
      </c>
      <c r="AS41" s="67"/>
      <c r="AT41" s="166">
        <v>20.572648190421798</v>
      </c>
      <c r="AU41" s="167">
        <v>8.9447546516284504</v>
      </c>
      <c r="AV41" s="167">
        <v>-3.6048174419316599</v>
      </c>
      <c r="AW41" s="167">
        <v>-7.3204645592966404</v>
      </c>
      <c r="AX41" s="167">
        <v>0.27099703779531398</v>
      </c>
      <c r="AY41" s="168">
        <v>2.3192486284656999</v>
      </c>
      <c r="AZ41" s="154"/>
      <c r="BA41" s="169">
        <v>8.4186303057111491</v>
      </c>
      <c r="BB41" s="170">
        <v>19.317316362146801</v>
      </c>
      <c r="BC41" s="171">
        <v>13.574015650696101</v>
      </c>
      <c r="BD41" s="154"/>
      <c r="BE41" s="172">
        <v>5.7391657535242402</v>
      </c>
    </row>
    <row r="42" spans="1:57" ht="13" x14ac:dyDescent="0.3">
      <c r="A42" s="19" t="s">
        <v>83</v>
      </c>
      <c r="B42" s="3" t="str">
        <f t="shared" si="0"/>
        <v>Southern Virginia</v>
      </c>
      <c r="C42" s="9"/>
      <c r="D42" s="23" t="s">
        <v>16</v>
      </c>
      <c r="E42" s="26" t="s">
        <v>17</v>
      </c>
      <c r="F42" s="3"/>
      <c r="G42" s="151">
        <v>36.464579169442501</v>
      </c>
      <c r="H42" s="152">
        <v>30.490783921829799</v>
      </c>
      <c r="I42" s="152">
        <v>28.492116366866501</v>
      </c>
      <c r="J42" s="152">
        <v>32.5116588940706</v>
      </c>
      <c r="K42" s="152">
        <v>48.190095491894198</v>
      </c>
      <c r="L42" s="153">
        <v>35.2298467688207</v>
      </c>
      <c r="M42" s="154"/>
      <c r="N42" s="155">
        <v>55.074394847879098</v>
      </c>
      <c r="O42" s="156">
        <v>51.276926493448798</v>
      </c>
      <c r="P42" s="157">
        <v>53.175660670664001</v>
      </c>
      <c r="Q42" s="154"/>
      <c r="R42" s="158">
        <v>40.357222169347402</v>
      </c>
      <c r="S42" s="159"/>
      <c r="T42" s="151">
        <v>16.023660993680899</v>
      </c>
      <c r="U42" s="152">
        <v>-3.68995471561737</v>
      </c>
      <c r="V42" s="152">
        <v>-31.302341648777301</v>
      </c>
      <c r="W42" s="152">
        <v>-30.078989296200898</v>
      </c>
      <c r="X42" s="152">
        <v>2.2214146797757701</v>
      </c>
      <c r="Y42" s="153">
        <v>-11.1267525129724</v>
      </c>
      <c r="Z42" s="154"/>
      <c r="AA42" s="155">
        <v>26.200038880567899</v>
      </c>
      <c r="AB42" s="156">
        <v>27.897621253774599</v>
      </c>
      <c r="AC42" s="157">
        <v>27.012860380122</v>
      </c>
      <c r="AD42" s="154"/>
      <c r="AE42" s="158">
        <v>0.200425752269908</v>
      </c>
      <c r="AF42" s="29"/>
      <c r="AG42" s="151">
        <v>41.244725738396603</v>
      </c>
      <c r="AH42" s="152">
        <v>53.442149677992397</v>
      </c>
      <c r="AI42" s="152">
        <v>54.596935376415701</v>
      </c>
      <c r="AJ42" s="152">
        <v>54.169442593826297</v>
      </c>
      <c r="AK42" s="152">
        <v>54.663557628247801</v>
      </c>
      <c r="AL42" s="153">
        <v>51.623362202975699</v>
      </c>
      <c r="AM42" s="154"/>
      <c r="AN42" s="155">
        <v>53.381079280479597</v>
      </c>
      <c r="AO42" s="156">
        <v>51.571174772373901</v>
      </c>
      <c r="AP42" s="157">
        <v>52.476127026426802</v>
      </c>
      <c r="AQ42" s="154"/>
      <c r="AR42" s="158">
        <v>51.867009295390297</v>
      </c>
      <c r="AS42" s="159"/>
      <c r="AT42" s="151">
        <v>2.93393312515316</v>
      </c>
      <c r="AU42" s="152">
        <v>3.97351993835581</v>
      </c>
      <c r="AV42" s="152">
        <v>-2.6796592941188</v>
      </c>
      <c r="AW42" s="152">
        <v>-4.5394859984950502</v>
      </c>
      <c r="AX42" s="152">
        <v>5.0663596574825496</v>
      </c>
      <c r="AY42" s="153">
        <v>0.69229543646881797</v>
      </c>
      <c r="AZ42" s="154"/>
      <c r="BA42" s="155">
        <v>14.449244943698501</v>
      </c>
      <c r="BB42" s="156">
        <v>17.029489418093</v>
      </c>
      <c r="BC42" s="157">
        <v>15.702745307521299</v>
      </c>
      <c r="BD42" s="154"/>
      <c r="BE42" s="158">
        <v>4.6155717961731204</v>
      </c>
    </row>
    <row r="43" spans="1:57" x14ac:dyDescent="0.25">
      <c r="A43" s="20" t="s">
        <v>84</v>
      </c>
      <c r="B43" s="3" t="str">
        <f t="shared" si="0"/>
        <v>Southwest Virginia - Blue Ridge Highlands</v>
      </c>
      <c r="C43" s="10"/>
      <c r="D43" s="24" t="s">
        <v>16</v>
      </c>
      <c r="E43" s="27" t="s">
        <v>17</v>
      </c>
      <c r="F43" s="3"/>
      <c r="G43" s="160">
        <v>40.741160471441503</v>
      </c>
      <c r="H43" s="154">
        <v>30.745693563009901</v>
      </c>
      <c r="I43" s="154">
        <v>24.5806890299184</v>
      </c>
      <c r="J43" s="154">
        <v>30.813689936536701</v>
      </c>
      <c r="K43" s="154">
        <v>51.348594741613702</v>
      </c>
      <c r="L43" s="161">
        <v>35.645965548504002</v>
      </c>
      <c r="M43" s="154"/>
      <c r="N43" s="162">
        <v>59.3834995466908</v>
      </c>
      <c r="O43" s="163">
        <v>57.309610154125103</v>
      </c>
      <c r="P43" s="164">
        <v>58.346554850407898</v>
      </c>
      <c r="Q43" s="154"/>
      <c r="R43" s="165">
        <v>42.131848206190902</v>
      </c>
      <c r="S43" s="159"/>
      <c r="T43" s="160">
        <v>91.613479196003098</v>
      </c>
      <c r="U43" s="154">
        <v>17.8896021180113</v>
      </c>
      <c r="V43" s="154">
        <v>-45.934713332701797</v>
      </c>
      <c r="W43" s="154">
        <v>-41.733394692288698</v>
      </c>
      <c r="X43" s="154">
        <v>2.4191912261107702</v>
      </c>
      <c r="Y43" s="161">
        <v>-8.9859580190952695</v>
      </c>
      <c r="Z43" s="154"/>
      <c r="AA43" s="162">
        <v>30.160858451125499</v>
      </c>
      <c r="AB43" s="163">
        <v>36.880489730625101</v>
      </c>
      <c r="AC43" s="164">
        <v>33.376483450699901</v>
      </c>
      <c r="AD43" s="154"/>
      <c r="AE43" s="165">
        <v>4.0959886980152502</v>
      </c>
      <c r="AF43" s="30"/>
      <c r="AG43" s="160">
        <v>40.877153218495003</v>
      </c>
      <c r="AH43" s="154">
        <v>43.764165911151402</v>
      </c>
      <c r="AI43" s="154">
        <v>44.347801450589301</v>
      </c>
      <c r="AJ43" s="154">
        <v>46.226201269265601</v>
      </c>
      <c r="AK43" s="154">
        <v>53.983454215775097</v>
      </c>
      <c r="AL43" s="161">
        <v>45.839755213055298</v>
      </c>
      <c r="AM43" s="154"/>
      <c r="AN43" s="162">
        <v>56.156504986400698</v>
      </c>
      <c r="AO43" s="163">
        <v>53.170330915684403</v>
      </c>
      <c r="AP43" s="164">
        <v>54.663417951042597</v>
      </c>
      <c r="AQ43" s="154"/>
      <c r="AR43" s="165">
        <v>48.360801709623097</v>
      </c>
      <c r="AS43" s="159"/>
      <c r="AT43" s="160">
        <v>47.569986223510398</v>
      </c>
      <c r="AU43" s="154">
        <v>17.385941145578801</v>
      </c>
      <c r="AV43" s="154">
        <v>-0.60246884002265899</v>
      </c>
      <c r="AW43" s="154">
        <v>-3.0694085201051</v>
      </c>
      <c r="AX43" s="154">
        <v>10.6961275918098</v>
      </c>
      <c r="AY43" s="161">
        <v>11.2311302708183</v>
      </c>
      <c r="AZ43" s="154"/>
      <c r="BA43" s="162">
        <v>22.639287950541501</v>
      </c>
      <c r="BB43" s="163">
        <v>38.0508195438209</v>
      </c>
      <c r="BC43" s="164">
        <v>29.680099680885</v>
      </c>
      <c r="BD43" s="154"/>
      <c r="BE43" s="165">
        <v>16.587699927568501</v>
      </c>
    </row>
    <row r="44" spans="1:57" x14ac:dyDescent="0.25">
      <c r="A44" s="21" t="s">
        <v>85</v>
      </c>
      <c r="B44" s="3" t="str">
        <f t="shared" si="0"/>
        <v>Southwest Virginia - Heart of Appalachia</v>
      </c>
      <c r="C44" s="3"/>
      <c r="D44" s="24" t="s">
        <v>16</v>
      </c>
      <c r="E44" s="27" t="s">
        <v>17</v>
      </c>
      <c r="F44" s="3"/>
      <c r="G44" s="160">
        <v>26.227390180878501</v>
      </c>
      <c r="H44" s="154">
        <v>25.9043927648578</v>
      </c>
      <c r="I44" s="154">
        <v>25.9043927648578</v>
      </c>
      <c r="J44" s="154">
        <v>25.064599483204098</v>
      </c>
      <c r="K44" s="154">
        <v>35.271317829457303</v>
      </c>
      <c r="L44" s="161">
        <v>27.674418604651098</v>
      </c>
      <c r="M44" s="154"/>
      <c r="N44" s="162">
        <v>40.116279069767401</v>
      </c>
      <c r="O44" s="163">
        <v>38.178294573643399</v>
      </c>
      <c r="P44" s="164">
        <v>39.1472868217054</v>
      </c>
      <c r="Q44" s="154"/>
      <c r="R44" s="165">
        <v>30.952380952380899</v>
      </c>
      <c r="S44" s="159"/>
      <c r="T44" s="160">
        <v>-8.6129545975622595</v>
      </c>
      <c r="U44" s="154">
        <v>-8.4207233884707904</v>
      </c>
      <c r="V44" s="154">
        <v>-27.894477610462602</v>
      </c>
      <c r="W44" s="154">
        <v>-40.198911249432498</v>
      </c>
      <c r="X44" s="154">
        <v>-15.84692150049</v>
      </c>
      <c r="Y44" s="161">
        <v>-21.707690357168701</v>
      </c>
      <c r="Z44" s="154"/>
      <c r="AA44" s="162">
        <v>4.64803139743643</v>
      </c>
      <c r="AB44" s="163">
        <v>7.7146835252502397</v>
      </c>
      <c r="AC44" s="164">
        <v>6.1212831192872796</v>
      </c>
      <c r="AD44" s="154"/>
      <c r="AE44" s="165">
        <v>-13.511904761904701</v>
      </c>
      <c r="AF44" s="30"/>
      <c r="AG44" s="160">
        <v>29.9095607235142</v>
      </c>
      <c r="AH44" s="154">
        <v>39.098837209302303</v>
      </c>
      <c r="AI44" s="154">
        <v>41.149870801033501</v>
      </c>
      <c r="AJ44" s="154">
        <v>40.487726098191203</v>
      </c>
      <c r="AK44" s="154">
        <v>38.598191214470198</v>
      </c>
      <c r="AL44" s="161">
        <v>37.848837209302303</v>
      </c>
      <c r="AM44" s="154"/>
      <c r="AN44" s="162">
        <v>42.813307493540002</v>
      </c>
      <c r="AO44" s="163">
        <v>36.385658914728602</v>
      </c>
      <c r="AP44" s="164">
        <v>39.599483204134302</v>
      </c>
      <c r="AQ44" s="154"/>
      <c r="AR44" s="165">
        <v>38.349021779254301</v>
      </c>
      <c r="AS44" s="159"/>
      <c r="AT44" s="160">
        <v>-11.5346733205778</v>
      </c>
      <c r="AU44" s="154">
        <v>-15.586017139500299</v>
      </c>
      <c r="AV44" s="154">
        <v>-16.024210289463699</v>
      </c>
      <c r="AW44" s="154">
        <v>-17.201033046204302</v>
      </c>
      <c r="AX44" s="154">
        <v>-11.6800443549207</v>
      </c>
      <c r="AY44" s="161">
        <v>-14.651415433977901</v>
      </c>
      <c r="AZ44" s="154"/>
      <c r="BA44" s="162">
        <v>-3.4416208178289498</v>
      </c>
      <c r="BB44" s="163">
        <v>-5.2538308188158096</v>
      </c>
      <c r="BC44" s="164">
        <v>-4.2827214046874804</v>
      </c>
      <c r="BD44" s="154"/>
      <c r="BE44" s="165">
        <v>-11.8336572068725</v>
      </c>
    </row>
    <row r="45" spans="1:57" x14ac:dyDescent="0.25">
      <c r="A45" s="22" t="s">
        <v>86</v>
      </c>
      <c r="B45" s="3" t="str">
        <f t="shared" si="0"/>
        <v>Virginia Mountains</v>
      </c>
      <c r="C45" s="3"/>
      <c r="D45" s="25" t="s">
        <v>16</v>
      </c>
      <c r="E45" s="28" t="s">
        <v>17</v>
      </c>
      <c r="F45" s="3"/>
      <c r="G45" s="160">
        <v>38.372413793103398</v>
      </c>
      <c r="H45" s="154">
        <v>32.124137931034397</v>
      </c>
      <c r="I45" s="154">
        <v>30.606896551724098</v>
      </c>
      <c r="J45" s="154">
        <v>32.813793103448198</v>
      </c>
      <c r="K45" s="154">
        <v>47.406896551724103</v>
      </c>
      <c r="L45" s="161">
        <v>36.264827586206799</v>
      </c>
      <c r="M45" s="154"/>
      <c r="N45" s="162">
        <v>57.0896551724137</v>
      </c>
      <c r="O45" s="163">
        <v>54.937931034482702</v>
      </c>
      <c r="P45" s="164">
        <v>56.013793103448201</v>
      </c>
      <c r="Q45" s="154"/>
      <c r="R45" s="165">
        <v>41.9073891625615</v>
      </c>
      <c r="S45" s="159"/>
      <c r="T45" s="160">
        <v>14.144374695445199</v>
      </c>
      <c r="U45" s="154">
        <v>-9.2331404767414895</v>
      </c>
      <c r="V45" s="154">
        <v>-36.999264129798703</v>
      </c>
      <c r="W45" s="154">
        <v>-40.799516702450298</v>
      </c>
      <c r="X45" s="154">
        <v>-18.654721021172399</v>
      </c>
      <c r="Y45" s="161">
        <v>-21.6058441964229</v>
      </c>
      <c r="Z45" s="154"/>
      <c r="AA45" s="162">
        <v>-1.37806853271409</v>
      </c>
      <c r="AB45" s="163">
        <v>9.4324443122162798</v>
      </c>
      <c r="AC45" s="164">
        <v>3.6428948400670298</v>
      </c>
      <c r="AD45" s="154"/>
      <c r="AE45" s="165">
        <v>-13.5645002200423</v>
      </c>
      <c r="AF45" s="31"/>
      <c r="AG45" s="160">
        <v>37.013793103448201</v>
      </c>
      <c r="AH45" s="154">
        <v>47.4862068965517</v>
      </c>
      <c r="AI45" s="154">
        <v>49.1620689655172</v>
      </c>
      <c r="AJ45" s="154">
        <v>48.268965517241298</v>
      </c>
      <c r="AK45" s="154">
        <v>48.855172413793099</v>
      </c>
      <c r="AL45" s="161">
        <v>46.1572413793103</v>
      </c>
      <c r="AM45" s="154"/>
      <c r="AN45" s="162">
        <v>51.8</v>
      </c>
      <c r="AO45" s="163">
        <v>51.537931034482703</v>
      </c>
      <c r="AP45" s="164">
        <v>51.668965517241297</v>
      </c>
      <c r="AQ45" s="154"/>
      <c r="AR45" s="165">
        <v>47.732019704433398</v>
      </c>
      <c r="AS45" s="159"/>
      <c r="AT45" s="160">
        <v>-8.4947436126496303</v>
      </c>
      <c r="AU45" s="154">
        <v>-4.5809552162221596</v>
      </c>
      <c r="AV45" s="154">
        <v>-7.4680006347910801</v>
      </c>
      <c r="AW45" s="154">
        <v>-12.6023689312765</v>
      </c>
      <c r="AX45" s="154">
        <v>-10.744998349580699</v>
      </c>
      <c r="AY45" s="161">
        <v>-8.8923090676179299</v>
      </c>
      <c r="AZ45" s="154"/>
      <c r="BA45" s="162">
        <v>-5.6840043248743797</v>
      </c>
      <c r="BB45" s="163">
        <v>5.5913468585967498</v>
      </c>
      <c r="BC45" s="164">
        <v>-0.37855975029726502</v>
      </c>
      <c r="BD45" s="154"/>
      <c r="BE45" s="165">
        <v>-6.418828920797</v>
      </c>
    </row>
    <row r="46" spans="1:57" x14ac:dyDescent="0.25">
      <c r="A46" s="75" t="s">
        <v>110</v>
      </c>
      <c r="B46" s="3" t="s">
        <v>116</v>
      </c>
      <c r="D46" s="25" t="s">
        <v>16</v>
      </c>
      <c r="E46" s="28" t="s">
        <v>17</v>
      </c>
      <c r="G46" s="160">
        <v>41.8539325842696</v>
      </c>
      <c r="H46" s="154">
        <v>37.421972534331999</v>
      </c>
      <c r="I46" s="154">
        <v>39.0761548064918</v>
      </c>
      <c r="J46" s="154">
        <v>40.387016229712799</v>
      </c>
      <c r="K46" s="154">
        <v>48.283395755305797</v>
      </c>
      <c r="L46" s="161">
        <v>41.404494382022399</v>
      </c>
      <c r="M46" s="154"/>
      <c r="N46" s="162">
        <v>62.109862671660402</v>
      </c>
      <c r="O46" s="163">
        <v>65.574282147315799</v>
      </c>
      <c r="P46" s="164">
        <v>63.842072409488097</v>
      </c>
      <c r="Q46" s="154"/>
      <c r="R46" s="165">
        <v>47.815230961298298</v>
      </c>
      <c r="S46" s="159"/>
      <c r="T46" s="160">
        <v>3.3924441017733198</v>
      </c>
      <c r="U46" s="154">
        <v>-0.24958402662229601</v>
      </c>
      <c r="V46" s="154">
        <v>-12.508735150244499</v>
      </c>
      <c r="W46" s="154">
        <v>-22.468544038346302</v>
      </c>
      <c r="X46" s="154">
        <v>-12.202043132803601</v>
      </c>
      <c r="Y46" s="161">
        <v>-9.8899606031789098</v>
      </c>
      <c r="Z46" s="154"/>
      <c r="AA46" s="162">
        <v>15.028901734104</v>
      </c>
      <c r="AB46" s="163">
        <v>19.783352337514199</v>
      </c>
      <c r="AC46" s="164">
        <v>17.422502870264001</v>
      </c>
      <c r="AD46" s="154"/>
      <c r="AE46" s="165">
        <v>-1.11572153065928</v>
      </c>
      <c r="AG46" s="160">
        <v>36.665106117353297</v>
      </c>
      <c r="AH46" s="154">
        <v>49.321161048689099</v>
      </c>
      <c r="AI46" s="154">
        <v>58.583021223470602</v>
      </c>
      <c r="AJ46" s="154">
        <v>58.044631710361998</v>
      </c>
      <c r="AK46" s="154">
        <v>56.772784019974999</v>
      </c>
      <c r="AL46" s="161">
        <v>51.877340823970002</v>
      </c>
      <c r="AM46" s="154"/>
      <c r="AN46" s="162">
        <v>61.721782331935998</v>
      </c>
      <c r="AO46" s="163">
        <v>69.197329607203798</v>
      </c>
      <c r="AP46" s="164">
        <v>65.459555969569905</v>
      </c>
      <c r="AQ46" s="154"/>
      <c r="AR46" s="165">
        <v>55.772227416410601</v>
      </c>
      <c r="AS46" s="159"/>
      <c r="AT46" s="160">
        <v>1.1391642406306799</v>
      </c>
      <c r="AU46" s="154">
        <v>10.5350028930434</v>
      </c>
      <c r="AV46" s="154">
        <v>11.127445059748</v>
      </c>
      <c r="AW46" s="154">
        <v>13.0015030516675</v>
      </c>
      <c r="AX46" s="154">
        <v>13.422302069683299</v>
      </c>
      <c r="AY46" s="161">
        <v>10.372581174338</v>
      </c>
      <c r="AZ46" s="154"/>
      <c r="BA46" s="162">
        <v>13.084909685677699</v>
      </c>
      <c r="BB46" s="163">
        <v>18.9008936908096</v>
      </c>
      <c r="BC46" s="164">
        <v>16.086178414096899</v>
      </c>
      <c r="BD46" s="154"/>
      <c r="BE46" s="165">
        <v>12.2540251561853</v>
      </c>
    </row>
    <row r="47" spans="1:57" x14ac:dyDescent="0.25">
      <c r="A47" s="75" t="s">
        <v>111</v>
      </c>
      <c r="B47" s="3" t="s">
        <v>117</v>
      </c>
      <c r="D47" s="25" t="s">
        <v>16</v>
      </c>
      <c r="E47" s="28" t="s">
        <v>17</v>
      </c>
      <c r="G47" s="160">
        <v>33.853615841873001</v>
      </c>
      <c r="H47" s="154">
        <v>31.096604791947701</v>
      </c>
      <c r="I47" s="154">
        <v>32.679333357645604</v>
      </c>
      <c r="J47" s="154">
        <v>34.706976404945102</v>
      </c>
      <c r="K47" s="154">
        <v>41.821961270559001</v>
      </c>
      <c r="L47" s="161">
        <v>34.831698333394101</v>
      </c>
      <c r="M47" s="154"/>
      <c r="N47" s="162">
        <v>52.631195069472298</v>
      </c>
      <c r="O47" s="163">
        <v>56.059224681813198</v>
      </c>
      <c r="P47" s="164">
        <v>54.345209875642702</v>
      </c>
      <c r="Q47" s="154"/>
      <c r="R47" s="165">
        <v>40.406987345465097</v>
      </c>
      <c r="S47" s="159"/>
      <c r="T47" s="160">
        <v>-1.1966940892912099</v>
      </c>
      <c r="U47" s="154">
        <v>-5.9769737106281102</v>
      </c>
      <c r="V47" s="154">
        <v>-12.3985983878515</v>
      </c>
      <c r="W47" s="154">
        <v>-19.2900933076846</v>
      </c>
      <c r="X47" s="154">
        <v>-9.8544005137322301</v>
      </c>
      <c r="Y47" s="161">
        <v>-10.2449477892762</v>
      </c>
      <c r="Z47" s="154"/>
      <c r="AA47" s="162">
        <v>5.9144510479747003</v>
      </c>
      <c r="AB47" s="163">
        <v>11.9722224398029</v>
      </c>
      <c r="AC47" s="164">
        <v>8.9546656101961002</v>
      </c>
      <c r="AD47" s="154"/>
      <c r="AE47" s="165">
        <v>-3.7257597800269</v>
      </c>
      <c r="AG47" s="160">
        <v>39.1688851610079</v>
      </c>
      <c r="AH47" s="154">
        <v>56.241566682469603</v>
      </c>
      <c r="AI47" s="154">
        <v>62.4266073447357</v>
      </c>
      <c r="AJ47" s="154">
        <v>61.337113890813598</v>
      </c>
      <c r="AK47" s="154">
        <v>56.076547171875497</v>
      </c>
      <c r="AL47" s="161">
        <v>55.050144050180499</v>
      </c>
      <c r="AM47" s="154"/>
      <c r="AN47" s="162">
        <v>59.042339812552399</v>
      </c>
      <c r="AO47" s="163">
        <v>62.402902884650402</v>
      </c>
      <c r="AP47" s="164">
        <v>60.7226213486014</v>
      </c>
      <c r="AQ47" s="154"/>
      <c r="AR47" s="165">
        <v>56.670851849729303</v>
      </c>
      <c r="AS47" s="159"/>
      <c r="AT47" s="160">
        <v>0.32400345957950499</v>
      </c>
      <c r="AU47" s="154">
        <v>6.6853209701402303</v>
      </c>
      <c r="AV47" s="154">
        <v>6.18277902779848</v>
      </c>
      <c r="AW47" s="154">
        <v>6.4389257915565699</v>
      </c>
      <c r="AX47" s="154">
        <v>8.3449908628077001</v>
      </c>
      <c r="AY47" s="161">
        <v>5.8920272796615203</v>
      </c>
      <c r="AZ47" s="154"/>
      <c r="BA47" s="162">
        <v>15.181609689459499</v>
      </c>
      <c r="BB47" s="163">
        <v>16.434154846248699</v>
      </c>
      <c r="BC47" s="164">
        <v>15.821827416941099</v>
      </c>
      <c r="BD47" s="154"/>
      <c r="BE47" s="165">
        <v>8.7462449481900801</v>
      </c>
    </row>
    <row r="48" spans="1:57" x14ac:dyDescent="0.25">
      <c r="A48" s="75" t="s">
        <v>112</v>
      </c>
      <c r="B48" s="3" t="s">
        <v>118</v>
      </c>
      <c r="D48" s="25" t="s">
        <v>16</v>
      </c>
      <c r="E48" s="28" t="s">
        <v>17</v>
      </c>
      <c r="G48" s="160">
        <v>36.322856544753101</v>
      </c>
      <c r="H48" s="154">
        <v>33.481862495888002</v>
      </c>
      <c r="I48" s="154">
        <v>36.0925865007924</v>
      </c>
      <c r="J48" s="154">
        <v>38.547803463022198</v>
      </c>
      <c r="K48" s="154">
        <v>47.5761834983103</v>
      </c>
      <c r="L48" s="161">
        <v>38.404258500553198</v>
      </c>
      <c r="M48" s="154"/>
      <c r="N48" s="162">
        <v>56.822871497353297</v>
      </c>
      <c r="O48" s="163">
        <v>57.5136816292353</v>
      </c>
      <c r="P48" s="164">
        <v>57.168276563294299</v>
      </c>
      <c r="Q48" s="154"/>
      <c r="R48" s="165">
        <v>43.765406518479203</v>
      </c>
      <c r="S48" s="159"/>
      <c r="T48" s="160">
        <v>-2.5540787598778798</v>
      </c>
      <c r="U48" s="154">
        <v>-7.3587697799075</v>
      </c>
      <c r="V48" s="154">
        <v>-11.3844010037012</v>
      </c>
      <c r="W48" s="154">
        <v>-15.543212503551601</v>
      </c>
      <c r="X48" s="154">
        <v>0.38260843296756802</v>
      </c>
      <c r="Y48" s="161">
        <v>-7.3178417098212503</v>
      </c>
      <c r="Z48" s="154"/>
      <c r="AA48" s="162">
        <v>17.624192735466199</v>
      </c>
      <c r="AB48" s="163">
        <v>22.680854528954999</v>
      </c>
      <c r="AC48" s="164">
        <v>20.114591880972402</v>
      </c>
      <c r="AD48" s="154"/>
      <c r="AE48" s="165">
        <v>1.3181432553590899</v>
      </c>
      <c r="AG48" s="160">
        <v>40.816860552050002</v>
      </c>
      <c r="AH48" s="154">
        <v>52.989772421424</v>
      </c>
      <c r="AI48" s="154">
        <v>59.026884775262403</v>
      </c>
      <c r="AJ48" s="154">
        <v>58.878854032716198</v>
      </c>
      <c r="AK48" s="154">
        <v>55.666287867460099</v>
      </c>
      <c r="AL48" s="161">
        <v>53.475731929782498</v>
      </c>
      <c r="AM48" s="154"/>
      <c r="AN48" s="162">
        <v>58.313645742994701</v>
      </c>
      <c r="AO48" s="163">
        <v>60.583450462035302</v>
      </c>
      <c r="AP48" s="164">
        <v>59.448548102514998</v>
      </c>
      <c r="AQ48" s="154"/>
      <c r="AR48" s="165">
        <v>55.182250836277497</v>
      </c>
      <c r="AS48" s="159"/>
      <c r="AT48" s="160">
        <v>4.6549055731839104</v>
      </c>
      <c r="AU48" s="154">
        <v>6.0768162085425397</v>
      </c>
      <c r="AV48" s="154">
        <v>5.7566674931658</v>
      </c>
      <c r="AW48" s="154">
        <v>6.5866364047229098</v>
      </c>
      <c r="AX48" s="154">
        <v>10.317657268125901</v>
      </c>
      <c r="AY48" s="161">
        <v>6.7508706898434196</v>
      </c>
      <c r="AZ48" s="154"/>
      <c r="BA48" s="162">
        <v>14.6453582608905</v>
      </c>
      <c r="BB48" s="163">
        <v>16.6210603092097</v>
      </c>
      <c r="BC48" s="164">
        <v>15.6436303705909</v>
      </c>
      <c r="BD48" s="154"/>
      <c r="BE48" s="165">
        <v>9.3388642698256508</v>
      </c>
    </row>
    <row r="49" spans="1:57" x14ac:dyDescent="0.25">
      <c r="A49" s="75" t="s">
        <v>113</v>
      </c>
      <c r="B49" s="3" t="s">
        <v>119</v>
      </c>
      <c r="D49" s="25" t="s">
        <v>16</v>
      </c>
      <c r="E49" s="28" t="s">
        <v>17</v>
      </c>
      <c r="G49" s="160">
        <v>36.362300022049602</v>
      </c>
      <c r="H49" s="154">
        <v>32.202268662567</v>
      </c>
      <c r="I49" s="154">
        <v>31.8004752921576</v>
      </c>
      <c r="J49" s="154">
        <v>35.350466717299099</v>
      </c>
      <c r="K49" s="154">
        <v>49.5945316902271</v>
      </c>
      <c r="L49" s="161">
        <v>37.0620084768601</v>
      </c>
      <c r="M49" s="154"/>
      <c r="N49" s="162">
        <v>57.071808315162698</v>
      </c>
      <c r="O49" s="163">
        <v>55.543033539946499</v>
      </c>
      <c r="P49" s="164">
        <v>56.307420927554602</v>
      </c>
      <c r="Q49" s="154"/>
      <c r="R49" s="165">
        <v>42.560697748487101</v>
      </c>
      <c r="S49" s="159"/>
      <c r="T49" s="160">
        <v>7.37936808836929</v>
      </c>
      <c r="U49" s="154">
        <v>-6.4327480840790496</v>
      </c>
      <c r="V49" s="154">
        <v>-30.170090337839301</v>
      </c>
      <c r="W49" s="154">
        <v>-31.104152380659201</v>
      </c>
      <c r="X49" s="154">
        <v>-5.10330082089264</v>
      </c>
      <c r="Y49" s="161">
        <v>-14.757294438598899</v>
      </c>
      <c r="Z49" s="154"/>
      <c r="AA49" s="162">
        <v>14.2878539137747</v>
      </c>
      <c r="AB49" s="163">
        <v>17.054306228288901</v>
      </c>
      <c r="AC49" s="164">
        <v>15.6357671672945</v>
      </c>
      <c r="AD49" s="154"/>
      <c r="AE49" s="165">
        <v>-5.3541599740439896</v>
      </c>
      <c r="AG49" s="160">
        <v>39.589509273096901</v>
      </c>
      <c r="AH49" s="154">
        <v>50.675576352990099</v>
      </c>
      <c r="AI49" s="154">
        <v>54.4031898473675</v>
      </c>
      <c r="AJ49" s="154">
        <v>55.135727760491903</v>
      </c>
      <c r="AK49" s="154">
        <v>54.827032853957903</v>
      </c>
      <c r="AL49" s="161">
        <v>50.926207217580902</v>
      </c>
      <c r="AM49" s="154"/>
      <c r="AN49" s="162">
        <v>56.048337702427901</v>
      </c>
      <c r="AO49" s="163">
        <v>56.662052576132403</v>
      </c>
      <c r="AP49" s="164">
        <v>56.355195139280198</v>
      </c>
      <c r="AQ49" s="154"/>
      <c r="AR49" s="165">
        <v>52.477346623780697</v>
      </c>
      <c r="AS49" s="159"/>
      <c r="AT49" s="160">
        <v>5.4885952437405701</v>
      </c>
      <c r="AU49" s="154">
        <v>4.9539957108455601</v>
      </c>
      <c r="AV49" s="154">
        <v>0.20435506976016801</v>
      </c>
      <c r="AW49" s="154">
        <v>4.2009774218330999E-2</v>
      </c>
      <c r="AX49" s="154">
        <v>5.8559381867763696</v>
      </c>
      <c r="AY49" s="161">
        <v>3.0844423888985899</v>
      </c>
      <c r="AZ49" s="154"/>
      <c r="BA49" s="162">
        <v>9.7177677740340904</v>
      </c>
      <c r="BB49" s="163">
        <v>14.175711054038601</v>
      </c>
      <c r="BC49" s="164">
        <v>11.914491746339401</v>
      </c>
      <c r="BD49" s="154"/>
      <c r="BE49" s="165">
        <v>5.6418916078324601</v>
      </c>
    </row>
    <row r="50" spans="1:57" x14ac:dyDescent="0.25">
      <c r="A50" s="75" t="s">
        <v>114</v>
      </c>
      <c r="B50" s="3" t="s">
        <v>120</v>
      </c>
      <c r="D50" s="25" t="s">
        <v>16</v>
      </c>
      <c r="E50" s="28" t="s">
        <v>17</v>
      </c>
      <c r="G50" s="160">
        <v>38.523281798695599</v>
      </c>
      <c r="H50" s="154">
        <v>34.938660099420801</v>
      </c>
      <c r="I50" s="154">
        <v>33.588726227938103</v>
      </c>
      <c r="J50" s="154">
        <v>36.2384275094632</v>
      </c>
      <c r="K50" s="154">
        <v>44.046153144525</v>
      </c>
      <c r="L50" s="161">
        <v>37.4670497560085</v>
      </c>
      <c r="M50" s="154"/>
      <c r="N50" s="162">
        <v>49.309071008345803</v>
      </c>
      <c r="O50" s="163">
        <v>48.775482282117899</v>
      </c>
      <c r="P50" s="164">
        <v>49.042276645231901</v>
      </c>
      <c r="Q50" s="154"/>
      <c r="R50" s="165">
        <v>40.774257438643801</v>
      </c>
      <c r="S50" s="159"/>
      <c r="T50" s="160">
        <v>6.40411184998454</v>
      </c>
      <c r="U50" s="154">
        <v>-4.5796922904984196</v>
      </c>
      <c r="V50" s="154">
        <v>-21.1197859402644</v>
      </c>
      <c r="W50" s="154">
        <v>-22.733210723934</v>
      </c>
      <c r="X50" s="154">
        <v>-7.00896002467569</v>
      </c>
      <c r="Y50" s="161">
        <v>-10.651731770615701</v>
      </c>
      <c r="Z50" s="154"/>
      <c r="AA50" s="162">
        <v>4.43435265482207</v>
      </c>
      <c r="AB50" s="163">
        <v>7.2874500323401401</v>
      </c>
      <c r="AC50" s="164">
        <v>5.8339190415180804</v>
      </c>
      <c r="AD50" s="154"/>
      <c r="AE50" s="165">
        <v>-5.5984088634418496</v>
      </c>
      <c r="AG50" s="160">
        <v>42.185433483832703</v>
      </c>
      <c r="AH50" s="154">
        <v>47.914671409677503</v>
      </c>
      <c r="AI50" s="154">
        <v>49.940712363752397</v>
      </c>
      <c r="AJ50" s="154">
        <v>50.537009166780599</v>
      </c>
      <c r="AK50" s="154">
        <v>50.467460208874897</v>
      </c>
      <c r="AL50" s="161">
        <v>48.209057326583597</v>
      </c>
      <c r="AM50" s="154"/>
      <c r="AN50" s="162">
        <v>50.905276599625999</v>
      </c>
      <c r="AO50" s="163">
        <v>51.240479773794803</v>
      </c>
      <c r="AP50" s="164">
        <v>51.072878186710398</v>
      </c>
      <c r="AQ50" s="154"/>
      <c r="AR50" s="165">
        <v>49.0272918580484</v>
      </c>
      <c r="AS50" s="159"/>
      <c r="AT50" s="160">
        <v>4.1284662550313502</v>
      </c>
      <c r="AU50" s="154">
        <v>3.9612521382094101</v>
      </c>
      <c r="AV50" s="154">
        <v>1.48199207257356</v>
      </c>
      <c r="AW50" s="154">
        <v>-0.38568202568969201</v>
      </c>
      <c r="AX50" s="154">
        <v>2.9319103706171599</v>
      </c>
      <c r="AY50" s="161">
        <v>2.3217220918551602</v>
      </c>
      <c r="AZ50" s="154"/>
      <c r="BA50" s="162">
        <v>4.1229710489421096</v>
      </c>
      <c r="BB50" s="163">
        <v>9.1396436398308403</v>
      </c>
      <c r="BC50" s="164">
        <v>6.5805300967471503</v>
      </c>
      <c r="BD50" s="154"/>
      <c r="BE50" s="165">
        <v>3.5532903088077599</v>
      </c>
    </row>
    <row r="51" spans="1:57" x14ac:dyDescent="0.25">
      <c r="A51" s="76" t="s">
        <v>115</v>
      </c>
      <c r="B51" s="3" t="s">
        <v>121</v>
      </c>
      <c r="D51" s="25" t="s">
        <v>16</v>
      </c>
      <c r="E51" s="28" t="s">
        <v>17</v>
      </c>
      <c r="G51" s="166">
        <v>40.550346869466701</v>
      </c>
      <c r="H51" s="167">
        <v>38.367536501117499</v>
      </c>
      <c r="I51" s="167">
        <v>38.115003918608998</v>
      </c>
      <c r="J51" s="167">
        <v>38.681025224231497</v>
      </c>
      <c r="K51" s="167">
        <v>42.927636353081098</v>
      </c>
      <c r="L51" s="168">
        <v>39.728309773301199</v>
      </c>
      <c r="M51" s="154"/>
      <c r="N51" s="169">
        <v>45.937708629647901</v>
      </c>
      <c r="O51" s="170">
        <v>45.374589997387503</v>
      </c>
      <c r="P51" s="171">
        <v>45.656149313517702</v>
      </c>
      <c r="Q51" s="154"/>
      <c r="R51" s="172">
        <v>41.421978213362998</v>
      </c>
      <c r="S51" s="159"/>
      <c r="T51" s="166">
        <v>7.0555270732771698</v>
      </c>
      <c r="U51" s="167">
        <v>3.1430799757208701</v>
      </c>
      <c r="V51" s="167">
        <v>-6.0708179515429004</v>
      </c>
      <c r="W51" s="167">
        <v>-10.0082106710673</v>
      </c>
      <c r="X51" s="167">
        <v>-3.7878937135660999</v>
      </c>
      <c r="Y51" s="168">
        <v>-2.2698904448050699</v>
      </c>
      <c r="Z51" s="154"/>
      <c r="AA51" s="169">
        <v>2.3125644857835201</v>
      </c>
      <c r="AB51" s="170">
        <v>3.0987566468749299</v>
      </c>
      <c r="AC51" s="171">
        <v>2.7017319164942601</v>
      </c>
      <c r="AD51" s="154"/>
      <c r="AE51" s="172">
        <v>-0.75695341421992701</v>
      </c>
      <c r="AG51" s="166">
        <v>42.092201412119799</v>
      </c>
      <c r="AH51" s="167">
        <v>44.001625497082799</v>
      </c>
      <c r="AI51" s="167">
        <v>44.784621636527199</v>
      </c>
      <c r="AJ51" s="167">
        <v>45.689530057182601</v>
      </c>
      <c r="AK51" s="167">
        <v>46.495021915183798</v>
      </c>
      <c r="AL51" s="168">
        <v>44.6125891298258</v>
      </c>
      <c r="AM51" s="154"/>
      <c r="AN51" s="169">
        <v>47.873791762212903</v>
      </c>
      <c r="AO51" s="170">
        <v>47.877420103915703</v>
      </c>
      <c r="AP51" s="171">
        <v>47.8756059330643</v>
      </c>
      <c r="AQ51" s="154"/>
      <c r="AR51" s="172">
        <v>45.544876745615603</v>
      </c>
      <c r="AS51" s="159"/>
      <c r="AT51" s="166">
        <v>3.3182444469196599</v>
      </c>
      <c r="AU51" s="167">
        <v>2.48965841445008</v>
      </c>
      <c r="AV51" s="167">
        <v>0.82194030085401204</v>
      </c>
      <c r="AW51" s="167">
        <v>3.0856307783234501E-2</v>
      </c>
      <c r="AX51" s="167">
        <v>1.43645415310267</v>
      </c>
      <c r="AY51" s="168">
        <v>1.5747869834356201</v>
      </c>
      <c r="AZ51" s="154"/>
      <c r="BA51" s="169">
        <v>2.82567582463499</v>
      </c>
      <c r="BB51" s="170">
        <v>4.9961609958953801</v>
      </c>
      <c r="BC51" s="171">
        <v>3.8996252876087798</v>
      </c>
      <c r="BD51" s="154"/>
      <c r="BE51" s="172">
        <v>2.2620068033826799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AK50" sqref="AK50"/>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 min="33" max="33" width="10.45312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8" t="s">
        <v>5</v>
      </c>
      <c r="E2" s="219"/>
      <c r="G2" s="212" t="s">
        <v>36</v>
      </c>
      <c r="H2" s="213"/>
      <c r="I2" s="213"/>
      <c r="J2" s="213"/>
      <c r="K2" s="213"/>
      <c r="L2" s="213"/>
      <c r="M2" s="213"/>
      <c r="N2" s="213"/>
      <c r="O2" s="213"/>
      <c r="P2" s="213"/>
      <c r="Q2" s="213"/>
      <c r="R2" s="213"/>
      <c r="T2" s="212" t="s">
        <v>37</v>
      </c>
      <c r="U2" s="213"/>
      <c r="V2" s="213"/>
      <c r="W2" s="213"/>
      <c r="X2" s="213"/>
      <c r="Y2" s="213"/>
      <c r="Z2" s="213"/>
      <c r="AA2" s="213"/>
      <c r="AB2" s="213"/>
      <c r="AC2" s="213"/>
      <c r="AD2" s="213"/>
      <c r="AE2" s="213"/>
      <c r="AF2" s="4"/>
      <c r="AG2" s="212" t="s">
        <v>38</v>
      </c>
      <c r="AH2" s="213"/>
      <c r="AI2" s="213"/>
      <c r="AJ2" s="213"/>
      <c r="AK2" s="213"/>
      <c r="AL2" s="213"/>
      <c r="AM2" s="213"/>
      <c r="AN2" s="213"/>
      <c r="AO2" s="213"/>
      <c r="AP2" s="213"/>
      <c r="AQ2" s="213"/>
      <c r="AR2" s="213"/>
      <c r="AT2" s="212" t="s">
        <v>39</v>
      </c>
      <c r="AU2" s="213"/>
      <c r="AV2" s="213"/>
      <c r="AW2" s="213"/>
      <c r="AX2" s="213"/>
      <c r="AY2" s="213"/>
      <c r="AZ2" s="213"/>
      <c r="BA2" s="213"/>
      <c r="BB2" s="213"/>
      <c r="BC2" s="213"/>
      <c r="BD2" s="213"/>
      <c r="BE2" s="213"/>
    </row>
    <row r="3" spans="1:57" ht="13" x14ac:dyDescent="0.25">
      <c r="A3" s="32"/>
      <c r="B3" s="32"/>
      <c r="C3" s="3"/>
      <c r="D3" s="220" t="s">
        <v>8</v>
      </c>
      <c r="E3" s="222" t="s">
        <v>9</v>
      </c>
      <c r="F3" s="5"/>
      <c r="G3" s="210" t="s">
        <v>0</v>
      </c>
      <c r="H3" s="206" t="s">
        <v>1</v>
      </c>
      <c r="I3" s="206" t="s">
        <v>10</v>
      </c>
      <c r="J3" s="206" t="s">
        <v>2</v>
      </c>
      <c r="K3" s="206" t="s">
        <v>11</v>
      </c>
      <c r="L3" s="208" t="s">
        <v>12</v>
      </c>
      <c r="M3" s="5"/>
      <c r="N3" s="210" t="s">
        <v>3</v>
      </c>
      <c r="O3" s="206" t="s">
        <v>4</v>
      </c>
      <c r="P3" s="208" t="s">
        <v>13</v>
      </c>
      <c r="Q3" s="2"/>
      <c r="R3" s="214" t="s">
        <v>14</v>
      </c>
      <c r="S3" s="2"/>
      <c r="T3" s="210" t="s">
        <v>0</v>
      </c>
      <c r="U3" s="206" t="s">
        <v>1</v>
      </c>
      <c r="V3" s="206" t="s">
        <v>10</v>
      </c>
      <c r="W3" s="206" t="s">
        <v>2</v>
      </c>
      <c r="X3" s="206" t="s">
        <v>11</v>
      </c>
      <c r="Y3" s="208" t="s">
        <v>12</v>
      </c>
      <c r="Z3" s="2"/>
      <c r="AA3" s="210" t="s">
        <v>3</v>
      </c>
      <c r="AB3" s="206" t="s">
        <v>4</v>
      </c>
      <c r="AC3" s="208" t="s">
        <v>13</v>
      </c>
      <c r="AD3" s="1"/>
      <c r="AE3" s="216" t="s">
        <v>14</v>
      </c>
      <c r="AF3" s="38"/>
      <c r="AG3" s="210" t="s">
        <v>0</v>
      </c>
      <c r="AH3" s="206" t="s">
        <v>1</v>
      </c>
      <c r="AI3" s="206" t="s">
        <v>10</v>
      </c>
      <c r="AJ3" s="206" t="s">
        <v>2</v>
      </c>
      <c r="AK3" s="206" t="s">
        <v>11</v>
      </c>
      <c r="AL3" s="208" t="s">
        <v>12</v>
      </c>
      <c r="AM3" s="5"/>
      <c r="AN3" s="210" t="s">
        <v>3</v>
      </c>
      <c r="AO3" s="206" t="s">
        <v>4</v>
      </c>
      <c r="AP3" s="208" t="s">
        <v>13</v>
      </c>
      <c r="AQ3" s="2"/>
      <c r="AR3" s="214" t="s">
        <v>14</v>
      </c>
      <c r="AS3" s="2"/>
      <c r="AT3" s="210" t="s">
        <v>0</v>
      </c>
      <c r="AU3" s="206" t="s">
        <v>1</v>
      </c>
      <c r="AV3" s="206" t="s">
        <v>10</v>
      </c>
      <c r="AW3" s="206" t="s">
        <v>2</v>
      </c>
      <c r="AX3" s="206" t="s">
        <v>11</v>
      </c>
      <c r="AY3" s="208" t="s">
        <v>12</v>
      </c>
      <c r="AZ3" s="2"/>
      <c r="BA3" s="210" t="s">
        <v>3</v>
      </c>
      <c r="BB3" s="206" t="s">
        <v>4</v>
      </c>
      <c r="BC3" s="208" t="s">
        <v>13</v>
      </c>
      <c r="BD3" s="1"/>
      <c r="BE3" s="216" t="s">
        <v>14</v>
      </c>
    </row>
    <row r="4" spans="1:57" ht="13" x14ac:dyDescent="0.25">
      <c r="A4" s="32"/>
      <c r="B4" s="32"/>
      <c r="C4" s="3"/>
      <c r="D4" s="221"/>
      <c r="E4" s="223"/>
      <c r="F4" s="5"/>
      <c r="G4" s="211"/>
      <c r="H4" s="207"/>
      <c r="I4" s="207"/>
      <c r="J4" s="207"/>
      <c r="K4" s="207"/>
      <c r="L4" s="209"/>
      <c r="M4" s="5"/>
      <c r="N4" s="211"/>
      <c r="O4" s="207"/>
      <c r="P4" s="209"/>
      <c r="Q4" s="2"/>
      <c r="R4" s="215"/>
      <c r="S4" s="2"/>
      <c r="T4" s="211"/>
      <c r="U4" s="207"/>
      <c r="V4" s="207"/>
      <c r="W4" s="207"/>
      <c r="X4" s="207"/>
      <c r="Y4" s="209"/>
      <c r="Z4" s="2"/>
      <c r="AA4" s="211"/>
      <c r="AB4" s="207"/>
      <c r="AC4" s="209"/>
      <c r="AD4" s="1"/>
      <c r="AE4" s="217"/>
      <c r="AF4" s="39"/>
      <c r="AG4" s="211"/>
      <c r="AH4" s="207"/>
      <c r="AI4" s="207"/>
      <c r="AJ4" s="207"/>
      <c r="AK4" s="207"/>
      <c r="AL4" s="209"/>
      <c r="AM4" s="5"/>
      <c r="AN4" s="211"/>
      <c r="AO4" s="207"/>
      <c r="AP4" s="209"/>
      <c r="AQ4" s="2"/>
      <c r="AR4" s="215"/>
      <c r="AS4" s="2"/>
      <c r="AT4" s="211"/>
      <c r="AU4" s="207"/>
      <c r="AV4" s="207"/>
      <c r="AW4" s="207"/>
      <c r="AX4" s="207"/>
      <c r="AY4" s="209"/>
      <c r="AZ4" s="2"/>
      <c r="BA4" s="211"/>
      <c r="BB4" s="207"/>
      <c r="BC4" s="209"/>
      <c r="BD4" s="1"/>
      <c r="BE4" s="217"/>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144.542357267711</v>
      </c>
      <c r="H6" s="174">
        <v>146.292976177388</v>
      </c>
      <c r="I6" s="174">
        <v>149.20526405210501</v>
      </c>
      <c r="J6" s="174">
        <v>152.91293239934001</v>
      </c>
      <c r="K6" s="174">
        <v>159.95012689727201</v>
      </c>
      <c r="L6" s="175">
        <v>151.080492134259</v>
      </c>
      <c r="M6" s="176"/>
      <c r="N6" s="177">
        <v>176.25553171497799</v>
      </c>
      <c r="O6" s="178">
        <v>180.64775872150099</v>
      </c>
      <c r="P6" s="179">
        <v>178.46445989202499</v>
      </c>
      <c r="Q6" s="176"/>
      <c r="R6" s="180">
        <v>160.963034067488</v>
      </c>
      <c r="S6" s="159"/>
      <c r="T6" s="151">
        <v>1.1468500592612501</v>
      </c>
      <c r="U6" s="152">
        <v>-0.24540015199456799</v>
      </c>
      <c r="V6" s="152">
        <v>-3.23819921111243</v>
      </c>
      <c r="W6" s="152">
        <v>-5.4855582089287198</v>
      </c>
      <c r="X6" s="152">
        <v>-3.56470005033108</v>
      </c>
      <c r="Y6" s="153">
        <v>-2.7300080604899701</v>
      </c>
      <c r="Z6" s="154"/>
      <c r="AA6" s="155">
        <v>-0.62965618188678496</v>
      </c>
      <c r="AB6" s="156">
        <v>-2.5006665146764702</v>
      </c>
      <c r="AC6" s="157">
        <v>-1.57471217616115</v>
      </c>
      <c r="AD6" s="154"/>
      <c r="AE6" s="158">
        <v>-1.6991739450935199</v>
      </c>
      <c r="AF6" s="29"/>
      <c r="AG6" s="173">
        <v>138.29543960861</v>
      </c>
      <c r="AH6" s="174">
        <v>143.64207771722499</v>
      </c>
      <c r="AI6" s="174">
        <v>150.14923795286299</v>
      </c>
      <c r="AJ6" s="174">
        <v>151.66137558954</v>
      </c>
      <c r="AK6" s="174">
        <v>151.407256958555</v>
      </c>
      <c r="AL6" s="175">
        <v>147.46658871730401</v>
      </c>
      <c r="AM6" s="176"/>
      <c r="AN6" s="177">
        <v>163.63324253781201</v>
      </c>
      <c r="AO6" s="178">
        <v>167.94590937188801</v>
      </c>
      <c r="AP6" s="179">
        <v>165.82201205208801</v>
      </c>
      <c r="AQ6" s="176"/>
      <c r="AR6" s="180">
        <v>153.35057034173701</v>
      </c>
      <c r="AS6" s="159"/>
      <c r="AT6" s="151">
        <v>0.92488030503641805</v>
      </c>
      <c r="AU6" s="152">
        <v>2.9208113483133999</v>
      </c>
      <c r="AV6" s="152">
        <v>3.6343165770738399</v>
      </c>
      <c r="AW6" s="152">
        <v>3.1527941898729299</v>
      </c>
      <c r="AX6" s="152">
        <v>2.9700594763108499</v>
      </c>
      <c r="AY6" s="153">
        <v>2.8226925285284601</v>
      </c>
      <c r="AZ6" s="154"/>
      <c r="BA6" s="155">
        <v>3.4438392449923598</v>
      </c>
      <c r="BB6" s="156">
        <v>2.80160095946967</v>
      </c>
      <c r="BC6" s="157">
        <v>3.1222594634715302</v>
      </c>
      <c r="BD6" s="154"/>
      <c r="BE6" s="158">
        <v>3.11170265882346</v>
      </c>
    </row>
    <row r="7" spans="1:57" x14ac:dyDescent="0.25">
      <c r="A7" s="20" t="s">
        <v>18</v>
      </c>
      <c r="B7" s="3" t="str">
        <f>TRIM(A7)</f>
        <v>Virginia</v>
      </c>
      <c r="C7" s="10"/>
      <c r="D7" s="24" t="s">
        <v>16</v>
      </c>
      <c r="E7" s="27" t="s">
        <v>17</v>
      </c>
      <c r="F7" s="3"/>
      <c r="G7" s="181">
        <v>99.959468363624197</v>
      </c>
      <c r="H7" s="176">
        <v>100.28203601783601</v>
      </c>
      <c r="I7" s="176">
        <v>103.22176761540899</v>
      </c>
      <c r="J7" s="176">
        <v>102.700096530419</v>
      </c>
      <c r="K7" s="176">
        <v>105.653762311516</v>
      </c>
      <c r="L7" s="182">
        <v>102.53265834507501</v>
      </c>
      <c r="M7" s="176"/>
      <c r="N7" s="183">
        <v>115.56021365809001</v>
      </c>
      <c r="O7" s="184">
        <v>115.080180704292</v>
      </c>
      <c r="P7" s="185">
        <v>115.319710298201</v>
      </c>
      <c r="Q7" s="176"/>
      <c r="R7" s="186">
        <v>107.139457149747</v>
      </c>
      <c r="S7" s="159"/>
      <c r="T7" s="160">
        <v>-0.64018435958528996</v>
      </c>
      <c r="U7" s="154">
        <v>-0.61644366364494196</v>
      </c>
      <c r="V7" s="154">
        <v>1.21151856991718</v>
      </c>
      <c r="W7" s="154">
        <v>-3.5899211867741601</v>
      </c>
      <c r="X7" s="154">
        <v>-1.54063589938312</v>
      </c>
      <c r="Y7" s="161">
        <v>-1.22618511239705</v>
      </c>
      <c r="Z7" s="154"/>
      <c r="AA7" s="162">
        <v>3.2056648244653898</v>
      </c>
      <c r="AB7" s="163">
        <v>1.8974034520256899</v>
      </c>
      <c r="AC7" s="164">
        <v>2.5541882377846501</v>
      </c>
      <c r="AD7" s="154"/>
      <c r="AE7" s="165">
        <v>0.58022500580404102</v>
      </c>
      <c r="AF7" s="30"/>
      <c r="AG7" s="181">
        <v>103.97041362815401</v>
      </c>
      <c r="AH7" s="176">
        <v>116.62965385618701</v>
      </c>
      <c r="AI7" s="176">
        <v>122.986917762088</v>
      </c>
      <c r="AJ7" s="176">
        <v>121.659781863069</v>
      </c>
      <c r="AK7" s="176">
        <v>112.909647458302</v>
      </c>
      <c r="AL7" s="182">
        <v>116.26129369264299</v>
      </c>
      <c r="AM7" s="176"/>
      <c r="AN7" s="183">
        <v>116.229860198731</v>
      </c>
      <c r="AO7" s="184">
        <v>117.462613798974</v>
      </c>
      <c r="AP7" s="185">
        <v>116.85398718275199</v>
      </c>
      <c r="AQ7" s="176"/>
      <c r="AR7" s="186">
        <v>116.442155523906</v>
      </c>
      <c r="AS7" s="159"/>
      <c r="AT7" s="160">
        <v>0.49881376692578799</v>
      </c>
      <c r="AU7" s="154">
        <v>4.1780644233573501</v>
      </c>
      <c r="AV7" s="154">
        <v>6.3483025315730099</v>
      </c>
      <c r="AW7" s="154">
        <v>6.8399025220229799</v>
      </c>
      <c r="AX7" s="154">
        <v>4.0718424460737097</v>
      </c>
      <c r="AY7" s="161">
        <v>4.6593418886011504</v>
      </c>
      <c r="AZ7" s="154"/>
      <c r="BA7" s="162">
        <v>3.4730582052641599</v>
      </c>
      <c r="BB7" s="163">
        <v>2.8871014463766</v>
      </c>
      <c r="BC7" s="164">
        <v>3.1857579320593401</v>
      </c>
      <c r="BD7" s="154"/>
      <c r="BE7" s="165">
        <v>4.2314139420861503</v>
      </c>
    </row>
    <row r="8" spans="1:57" x14ac:dyDescent="0.25">
      <c r="A8" s="21" t="s">
        <v>19</v>
      </c>
      <c r="B8" s="3" t="str">
        <f t="shared" ref="B8:B43" si="0">TRIM(A8)</f>
        <v>Norfolk/Virginia Beach, VA</v>
      </c>
      <c r="C8" s="3"/>
      <c r="D8" s="24" t="s">
        <v>16</v>
      </c>
      <c r="E8" s="27" t="s">
        <v>17</v>
      </c>
      <c r="F8" s="3"/>
      <c r="G8" s="181">
        <v>101.571353701779</v>
      </c>
      <c r="H8" s="176">
        <v>100.33571983401301</v>
      </c>
      <c r="I8" s="176">
        <v>103.38675392611199</v>
      </c>
      <c r="J8" s="176">
        <v>103.001862576647</v>
      </c>
      <c r="K8" s="176">
        <v>108.93058832693301</v>
      </c>
      <c r="L8" s="182">
        <v>103.71446878437</v>
      </c>
      <c r="M8" s="176"/>
      <c r="N8" s="183">
        <v>123.44176100836199</v>
      </c>
      <c r="O8" s="184">
        <v>121.14545060288</v>
      </c>
      <c r="P8" s="185">
        <v>122.28924554453</v>
      </c>
      <c r="Q8" s="176"/>
      <c r="R8" s="186">
        <v>110.114238444395</v>
      </c>
      <c r="S8" s="159"/>
      <c r="T8" s="160">
        <v>-0.46951433631307099</v>
      </c>
      <c r="U8" s="154">
        <v>-2.5182254862520299</v>
      </c>
      <c r="V8" s="154">
        <v>-2.56985786724985</v>
      </c>
      <c r="W8" s="154">
        <v>-9.1593988626906899</v>
      </c>
      <c r="X8" s="154">
        <v>-2.7782884592705201</v>
      </c>
      <c r="Y8" s="161">
        <v>-3.6598339870701802</v>
      </c>
      <c r="Z8" s="154"/>
      <c r="AA8" s="162">
        <v>5.3769475718123898</v>
      </c>
      <c r="AB8" s="163">
        <v>3.3082097955520799</v>
      </c>
      <c r="AC8" s="164">
        <v>4.33856777509033</v>
      </c>
      <c r="AD8" s="154"/>
      <c r="AE8" s="165">
        <v>-0.49616292428645598</v>
      </c>
      <c r="AF8" s="30"/>
      <c r="AG8" s="181">
        <v>95.236202968420699</v>
      </c>
      <c r="AH8" s="176">
        <v>96.944368487598794</v>
      </c>
      <c r="AI8" s="176">
        <v>99.556719612411399</v>
      </c>
      <c r="AJ8" s="176">
        <v>99.072887081103403</v>
      </c>
      <c r="AK8" s="176">
        <v>101.130424083419</v>
      </c>
      <c r="AL8" s="182">
        <v>98.537208336206405</v>
      </c>
      <c r="AM8" s="176"/>
      <c r="AN8" s="183">
        <v>117.755309090159</v>
      </c>
      <c r="AO8" s="184">
        <v>121.804563206504</v>
      </c>
      <c r="AP8" s="185">
        <v>119.83402649089</v>
      </c>
      <c r="AQ8" s="176"/>
      <c r="AR8" s="186">
        <v>105.530502179286</v>
      </c>
      <c r="AS8" s="159"/>
      <c r="AT8" s="160">
        <v>-0.96371658372142499</v>
      </c>
      <c r="AU8" s="154">
        <v>-1.37788054317038</v>
      </c>
      <c r="AV8" s="154">
        <v>-0.44981764533545199</v>
      </c>
      <c r="AW8" s="154">
        <v>-2.8147226038656501</v>
      </c>
      <c r="AX8" s="154">
        <v>-0.12936772125885501</v>
      </c>
      <c r="AY8" s="161">
        <v>-1.13154171695963</v>
      </c>
      <c r="AZ8" s="154"/>
      <c r="BA8" s="162">
        <v>1.6594627002970099</v>
      </c>
      <c r="BB8" s="163">
        <v>0.37672415022195199</v>
      </c>
      <c r="BC8" s="164">
        <v>0.99387334357335599</v>
      </c>
      <c r="BD8" s="154"/>
      <c r="BE8" s="165">
        <v>-0.27800123744706101</v>
      </c>
    </row>
    <row r="9" spans="1:57" ht="16" x14ac:dyDescent="0.45">
      <c r="A9" s="21" t="s">
        <v>20</v>
      </c>
      <c r="B9" s="73" t="s">
        <v>71</v>
      </c>
      <c r="C9" s="3"/>
      <c r="D9" s="24" t="s">
        <v>16</v>
      </c>
      <c r="E9" s="27" t="s">
        <v>17</v>
      </c>
      <c r="F9" s="3"/>
      <c r="G9" s="181">
        <v>87.033561099051695</v>
      </c>
      <c r="H9" s="176">
        <v>84.424731714757797</v>
      </c>
      <c r="I9" s="176">
        <v>86.184749177467495</v>
      </c>
      <c r="J9" s="176">
        <v>86.632080122612507</v>
      </c>
      <c r="K9" s="176">
        <v>89.558746650859504</v>
      </c>
      <c r="L9" s="182">
        <v>86.913787673418398</v>
      </c>
      <c r="M9" s="176"/>
      <c r="N9" s="183">
        <v>96.090179279668305</v>
      </c>
      <c r="O9" s="184">
        <v>96.702979440137796</v>
      </c>
      <c r="P9" s="185">
        <v>96.397002199413393</v>
      </c>
      <c r="Q9" s="176"/>
      <c r="R9" s="186">
        <v>90.223691617496499</v>
      </c>
      <c r="S9" s="159"/>
      <c r="T9" s="160">
        <v>-3.6782442664846902</v>
      </c>
      <c r="U9" s="154">
        <v>-7.3521806134498302</v>
      </c>
      <c r="V9" s="154">
        <v>-4.2349290595322797</v>
      </c>
      <c r="W9" s="154">
        <v>-4.8884781689496899</v>
      </c>
      <c r="X9" s="154">
        <v>-2.44180764545851</v>
      </c>
      <c r="Y9" s="161">
        <v>-4.3870672631261902</v>
      </c>
      <c r="Z9" s="154"/>
      <c r="AA9" s="162">
        <v>0.112920495798618</v>
      </c>
      <c r="AB9" s="163">
        <v>-9.76595754564379E-2</v>
      </c>
      <c r="AC9" s="164">
        <v>1.6093286266628998E-2</v>
      </c>
      <c r="AD9" s="154"/>
      <c r="AE9" s="165">
        <v>-2.55630702776023</v>
      </c>
      <c r="AF9" s="30"/>
      <c r="AG9" s="181">
        <v>90.963630705383196</v>
      </c>
      <c r="AH9" s="176">
        <v>102.177103273448</v>
      </c>
      <c r="AI9" s="176">
        <v>106.40429616114</v>
      </c>
      <c r="AJ9" s="176">
        <v>105.52527763492699</v>
      </c>
      <c r="AK9" s="176">
        <v>99.002205781841795</v>
      </c>
      <c r="AL9" s="182">
        <v>101.40107019820699</v>
      </c>
      <c r="AM9" s="176"/>
      <c r="AN9" s="183">
        <v>102.31215675308</v>
      </c>
      <c r="AO9" s="184">
        <v>105.56375721859899</v>
      </c>
      <c r="AP9" s="185">
        <v>103.990767274166</v>
      </c>
      <c r="AQ9" s="176"/>
      <c r="AR9" s="186">
        <v>102.189870453244</v>
      </c>
      <c r="AS9" s="159"/>
      <c r="AT9" s="160">
        <v>-3.2965309714121598</v>
      </c>
      <c r="AU9" s="154">
        <v>0.56216509495551004</v>
      </c>
      <c r="AV9" s="154">
        <v>1.10545799728151</v>
      </c>
      <c r="AW9" s="154">
        <v>2.1100236789234899</v>
      </c>
      <c r="AX9" s="154">
        <v>0.59165894447731504</v>
      </c>
      <c r="AY9" s="161">
        <v>0.49453656451448802</v>
      </c>
      <c r="AZ9" s="154"/>
      <c r="BA9" s="162">
        <v>-0.49160974453530898</v>
      </c>
      <c r="BB9" s="163">
        <v>0.69161578864350504</v>
      </c>
      <c r="BC9" s="164">
        <v>0.15119661692012801</v>
      </c>
      <c r="BD9" s="154"/>
      <c r="BE9" s="165">
        <v>0.434710305446317</v>
      </c>
    </row>
    <row r="10" spans="1:57" x14ac:dyDescent="0.25">
      <c r="A10" s="21" t="s">
        <v>21</v>
      </c>
      <c r="B10" s="3" t="str">
        <f t="shared" si="0"/>
        <v>Virginia Area</v>
      </c>
      <c r="C10" s="3"/>
      <c r="D10" s="24" t="s">
        <v>16</v>
      </c>
      <c r="E10" s="27" t="s">
        <v>17</v>
      </c>
      <c r="F10" s="3"/>
      <c r="G10" s="181">
        <v>101.721234906337</v>
      </c>
      <c r="H10" s="176">
        <v>104.17163001091799</v>
      </c>
      <c r="I10" s="176">
        <v>108.192630215081</v>
      </c>
      <c r="J10" s="176">
        <v>106.59231189834399</v>
      </c>
      <c r="K10" s="176">
        <v>110.409569693226</v>
      </c>
      <c r="L10" s="182">
        <v>106.412377829842</v>
      </c>
      <c r="M10" s="176"/>
      <c r="N10" s="183">
        <v>123.514412778771</v>
      </c>
      <c r="O10" s="184">
        <v>124.72254217197001</v>
      </c>
      <c r="P10" s="185">
        <v>124.105290877873</v>
      </c>
      <c r="Q10" s="176"/>
      <c r="R10" s="186">
        <v>113.195366985809</v>
      </c>
      <c r="S10" s="159"/>
      <c r="T10" s="160">
        <v>-0.82211225623147899</v>
      </c>
      <c r="U10" s="154">
        <v>2.3611151874343301</v>
      </c>
      <c r="V10" s="154">
        <v>4.0192416075533099</v>
      </c>
      <c r="W10" s="154">
        <v>-4.0329064963352099</v>
      </c>
      <c r="X10" s="154">
        <v>-1.7000290854156599</v>
      </c>
      <c r="Y10" s="161">
        <v>-0.795667809832728</v>
      </c>
      <c r="Z10" s="154"/>
      <c r="AA10" s="162">
        <v>1.76696728907964</v>
      </c>
      <c r="AB10" s="163">
        <v>2.7892487834701298</v>
      </c>
      <c r="AC10" s="164">
        <v>2.2667520176153002</v>
      </c>
      <c r="AD10" s="154"/>
      <c r="AE10" s="165">
        <v>1.36315845014427</v>
      </c>
      <c r="AF10" s="30"/>
      <c r="AG10" s="181">
        <v>97.1444355006481</v>
      </c>
      <c r="AH10" s="176">
        <v>102.98214261552801</v>
      </c>
      <c r="AI10" s="176">
        <v>105.519243027389</v>
      </c>
      <c r="AJ10" s="176">
        <v>104.334821281172</v>
      </c>
      <c r="AK10" s="176">
        <v>105.522677209658</v>
      </c>
      <c r="AL10" s="182">
        <v>103.395629353636</v>
      </c>
      <c r="AM10" s="176"/>
      <c r="AN10" s="183">
        <v>118.071640096289</v>
      </c>
      <c r="AO10" s="184">
        <v>118.951286939607</v>
      </c>
      <c r="AP10" s="185">
        <v>118.504549506948</v>
      </c>
      <c r="AQ10" s="176"/>
      <c r="AR10" s="186">
        <v>108.10677526720001</v>
      </c>
      <c r="AS10" s="159"/>
      <c r="AT10" s="160">
        <v>-0.35952811356591502</v>
      </c>
      <c r="AU10" s="154">
        <v>2.7446092081786402</v>
      </c>
      <c r="AV10" s="154">
        <v>4.1172103849635597</v>
      </c>
      <c r="AW10" s="154">
        <v>3.2294118658759698</v>
      </c>
      <c r="AX10" s="154">
        <v>2.37280993355595</v>
      </c>
      <c r="AY10" s="161">
        <v>2.5054826768731302</v>
      </c>
      <c r="AZ10" s="154"/>
      <c r="BA10" s="162">
        <v>2.7324614004034098</v>
      </c>
      <c r="BB10" s="163">
        <v>3.1126409459971902</v>
      </c>
      <c r="BC10" s="164">
        <v>2.9262588929894</v>
      </c>
      <c r="BD10" s="154"/>
      <c r="BE10" s="165">
        <v>2.9903855688708698</v>
      </c>
    </row>
    <row r="11" spans="1:57" x14ac:dyDescent="0.25">
      <c r="A11" s="34" t="s">
        <v>22</v>
      </c>
      <c r="B11" s="3" t="str">
        <f t="shared" si="0"/>
        <v>Washington, DC</v>
      </c>
      <c r="C11" s="3"/>
      <c r="D11" s="24" t="s">
        <v>16</v>
      </c>
      <c r="E11" s="27" t="s">
        <v>17</v>
      </c>
      <c r="F11" s="3"/>
      <c r="G11" s="181">
        <v>120.343470979796</v>
      </c>
      <c r="H11" s="176">
        <v>119.93771865507399</v>
      </c>
      <c r="I11" s="176">
        <v>121.450974027581</v>
      </c>
      <c r="J11" s="176">
        <v>120.221715592744</v>
      </c>
      <c r="K11" s="176">
        <v>122.993873814541</v>
      </c>
      <c r="L11" s="182">
        <v>121.099272050156</v>
      </c>
      <c r="M11" s="176"/>
      <c r="N11" s="183">
        <v>132.37179572091301</v>
      </c>
      <c r="O11" s="184">
        <v>133.82786897068999</v>
      </c>
      <c r="P11" s="185">
        <v>133.12034711099199</v>
      </c>
      <c r="Q11" s="176"/>
      <c r="R11" s="186">
        <v>125.693055713771</v>
      </c>
      <c r="S11" s="159"/>
      <c r="T11" s="160">
        <v>3.63155256770697</v>
      </c>
      <c r="U11" s="154">
        <v>2.89200757790922</v>
      </c>
      <c r="V11" s="154">
        <v>0.41016671365393198</v>
      </c>
      <c r="W11" s="154">
        <v>-3.4304571721389401</v>
      </c>
      <c r="X11" s="154">
        <v>-2.9995434211967198</v>
      </c>
      <c r="Y11" s="161">
        <v>-0.32996743868216599</v>
      </c>
      <c r="Z11" s="154"/>
      <c r="AA11" s="162">
        <v>2.8782015279304098</v>
      </c>
      <c r="AB11" s="163">
        <v>-1.0498740349367901</v>
      </c>
      <c r="AC11" s="164">
        <v>0.85708783466161997</v>
      </c>
      <c r="AD11" s="154"/>
      <c r="AE11" s="165">
        <v>0.56996180592416201</v>
      </c>
      <c r="AF11" s="30"/>
      <c r="AG11" s="181">
        <v>147.11910496742499</v>
      </c>
      <c r="AH11" s="176">
        <v>172.23501075756201</v>
      </c>
      <c r="AI11" s="176">
        <v>185.941487248866</v>
      </c>
      <c r="AJ11" s="176">
        <v>182.824969972828</v>
      </c>
      <c r="AK11" s="176">
        <v>160.110228352251</v>
      </c>
      <c r="AL11" s="182">
        <v>171.19359423722199</v>
      </c>
      <c r="AM11" s="176"/>
      <c r="AN11" s="183">
        <v>148.029414587828</v>
      </c>
      <c r="AO11" s="184">
        <v>147.68692693197499</v>
      </c>
      <c r="AP11" s="185">
        <v>147.854190989664</v>
      </c>
      <c r="AQ11" s="176"/>
      <c r="AR11" s="186">
        <v>164.27306520389899</v>
      </c>
      <c r="AS11" s="159"/>
      <c r="AT11" s="160">
        <v>5.3202406807401701</v>
      </c>
      <c r="AU11" s="154">
        <v>10.325028107946199</v>
      </c>
      <c r="AV11" s="154">
        <v>13.031890399168701</v>
      </c>
      <c r="AW11" s="154">
        <v>16.065904353292801</v>
      </c>
      <c r="AX11" s="154">
        <v>13.138664997411301</v>
      </c>
      <c r="AY11" s="161">
        <v>12.098547377508799</v>
      </c>
      <c r="AZ11" s="154"/>
      <c r="BA11" s="162">
        <v>11.9755605449387</v>
      </c>
      <c r="BB11" s="163">
        <v>10.231807906621199</v>
      </c>
      <c r="BC11" s="164">
        <v>11.0812526802405</v>
      </c>
      <c r="BD11" s="154"/>
      <c r="BE11" s="165">
        <v>11.600105060484101</v>
      </c>
    </row>
    <row r="12" spans="1:57" x14ac:dyDescent="0.25">
      <c r="A12" s="21" t="s">
        <v>23</v>
      </c>
      <c r="B12" s="3" t="str">
        <f t="shared" si="0"/>
        <v>Arlington, VA</v>
      </c>
      <c r="C12" s="3"/>
      <c r="D12" s="24" t="s">
        <v>16</v>
      </c>
      <c r="E12" s="27" t="s">
        <v>17</v>
      </c>
      <c r="F12" s="3"/>
      <c r="G12" s="181">
        <v>104.4979342723</v>
      </c>
      <c r="H12" s="176">
        <v>108.695197224251</v>
      </c>
      <c r="I12" s="176">
        <v>113.332391080617</v>
      </c>
      <c r="J12" s="176">
        <v>107.82523100303899</v>
      </c>
      <c r="K12" s="176">
        <v>104.850422768068</v>
      </c>
      <c r="L12" s="182">
        <v>107.572616498545</v>
      </c>
      <c r="M12" s="176"/>
      <c r="N12" s="183">
        <v>108.286014024727</v>
      </c>
      <c r="O12" s="184">
        <v>109.388995983935</v>
      </c>
      <c r="P12" s="185">
        <v>108.864462483545</v>
      </c>
      <c r="Q12" s="176"/>
      <c r="R12" s="186">
        <v>108.106861435726</v>
      </c>
      <c r="S12" s="159"/>
      <c r="T12" s="160">
        <v>-3.3798761972618099</v>
      </c>
      <c r="U12" s="154">
        <v>-0.81993240866660699</v>
      </c>
      <c r="V12" s="154">
        <v>5.7231157433483704</v>
      </c>
      <c r="W12" s="154">
        <v>-1.8607167643134901</v>
      </c>
      <c r="X12" s="154">
        <v>-5.2910390002378103</v>
      </c>
      <c r="Y12" s="161">
        <v>-1.5173812646281899</v>
      </c>
      <c r="Z12" s="154"/>
      <c r="AA12" s="162">
        <v>-3.6757599252751998</v>
      </c>
      <c r="AB12" s="163">
        <v>-4.5726946631997096</v>
      </c>
      <c r="AC12" s="164">
        <v>-4.1148039989774103</v>
      </c>
      <c r="AD12" s="154"/>
      <c r="AE12" s="165">
        <v>-2.36743302443876</v>
      </c>
      <c r="AF12" s="30"/>
      <c r="AG12" s="181">
        <v>148.04367857943001</v>
      </c>
      <c r="AH12" s="176">
        <v>185.11594175251099</v>
      </c>
      <c r="AI12" s="176">
        <v>195.91901802748899</v>
      </c>
      <c r="AJ12" s="176">
        <v>191.976703893403</v>
      </c>
      <c r="AK12" s="176">
        <v>160.87897587395301</v>
      </c>
      <c r="AL12" s="182">
        <v>178.33160493091401</v>
      </c>
      <c r="AM12" s="176"/>
      <c r="AN12" s="183">
        <v>128.460403689911</v>
      </c>
      <c r="AO12" s="184">
        <v>121.931337946943</v>
      </c>
      <c r="AP12" s="185">
        <v>125.21134648498099</v>
      </c>
      <c r="AQ12" s="176"/>
      <c r="AR12" s="186">
        <v>163.14151789622099</v>
      </c>
      <c r="AS12" s="159"/>
      <c r="AT12" s="160">
        <v>2.3552700272999298</v>
      </c>
      <c r="AU12" s="154">
        <v>8.49954223815703</v>
      </c>
      <c r="AV12" s="154">
        <v>11.408846197595899</v>
      </c>
      <c r="AW12" s="154">
        <v>13.614471650042899</v>
      </c>
      <c r="AX12" s="154">
        <v>9.7914723414919305</v>
      </c>
      <c r="AY12" s="161">
        <v>9.5717851667758893</v>
      </c>
      <c r="AZ12" s="154"/>
      <c r="BA12" s="162">
        <v>4.6339402992609697</v>
      </c>
      <c r="BB12" s="163">
        <v>3.3093311429610601</v>
      </c>
      <c r="BC12" s="164">
        <v>3.99302686035923</v>
      </c>
      <c r="BD12" s="154"/>
      <c r="BE12" s="165">
        <v>7.4327490226576698</v>
      </c>
    </row>
    <row r="13" spans="1:57" x14ac:dyDescent="0.25">
      <c r="A13" s="21" t="s">
        <v>24</v>
      </c>
      <c r="B13" s="3" t="str">
        <f t="shared" si="0"/>
        <v>Suburban Virginia Area</v>
      </c>
      <c r="C13" s="3"/>
      <c r="D13" s="24" t="s">
        <v>16</v>
      </c>
      <c r="E13" s="27" t="s">
        <v>17</v>
      </c>
      <c r="F13" s="3"/>
      <c r="G13" s="181">
        <v>115.120737144911</v>
      </c>
      <c r="H13" s="176">
        <v>114.962368129841</v>
      </c>
      <c r="I13" s="176">
        <v>123.932827897293</v>
      </c>
      <c r="J13" s="176">
        <v>121.697409235107</v>
      </c>
      <c r="K13" s="176">
        <v>120.85672403196</v>
      </c>
      <c r="L13" s="182">
        <v>119.42699550639399</v>
      </c>
      <c r="M13" s="176"/>
      <c r="N13" s="183">
        <v>135.71934640522801</v>
      </c>
      <c r="O13" s="184">
        <v>132.803916423712</v>
      </c>
      <c r="P13" s="185">
        <v>134.20821307140099</v>
      </c>
      <c r="Q13" s="176"/>
      <c r="R13" s="186">
        <v>124.665665893064</v>
      </c>
      <c r="S13" s="159"/>
      <c r="T13" s="160">
        <v>3.8369995028623398</v>
      </c>
      <c r="U13" s="154">
        <v>0.23820982300833701</v>
      </c>
      <c r="V13" s="154">
        <v>6.0574770486229204</v>
      </c>
      <c r="W13" s="154">
        <v>1.17935195193527</v>
      </c>
      <c r="X13" s="154">
        <v>-3.38525932460254</v>
      </c>
      <c r="Y13" s="161">
        <v>1.25369014711966</v>
      </c>
      <c r="Z13" s="154"/>
      <c r="AA13" s="162">
        <v>5.6470753261229403</v>
      </c>
      <c r="AB13" s="163">
        <v>0.73347807805152498</v>
      </c>
      <c r="AC13" s="164">
        <v>3.1199356339799</v>
      </c>
      <c r="AD13" s="154"/>
      <c r="AE13" s="165">
        <v>2.4615182416386299</v>
      </c>
      <c r="AF13" s="30"/>
      <c r="AG13" s="181">
        <v>120.23535663450799</v>
      </c>
      <c r="AH13" s="176">
        <v>129.13343491323801</v>
      </c>
      <c r="AI13" s="176">
        <v>134.74975387521499</v>
      </c>
      <c r="AJ13" s="176">
        <v>134.00742665690601</v>
      </c>
      <c r="AK13" s="176">
        <v>127.860959341604</v>
      </c>
      <c r="AL13" s="182">
        <v>129.80510352490799</v>
      </c>
      <c r="AM13" s="176"/>
      <c r="AN13" s="183">
        <v>135.64877215737101</v>
      </c>
      <c r="AO13" s="184">
        <v>138.34110628047699</v>
      </c>
      <c r="AP13" s="185">
        <v>137.028581235697</v>
      </c>
      <c r="AQ13" s="176"/>
      <c r="AR13" s="186">
        <v>131.905729070897</v>
      </c>
      <c r="AS13" s="159"/>
      <c r="AT13" s="160">
        <v>6.97113159372726</v>
      </c>
      <c r="AU13" s="154">
        <v>7.77319681602894</v>
      </c>
      <c r="AV13" s="154">
        <v>8.5162338967996192</v>
      </c>
      <c r="AW13" s="154">
        <v>11.102714064939001</v>
      </c>
      <c r="AX13" s="154">
        <v>8.9430702826456692</v>
      </c>
      <c r="AY13" s="161">
        <v>8.87388225564351</v>
      </c>
      <c r="AZ13" s="154"/>
      <c r="BA13" s="162">
        <v>7.7602213121170101</v>
      </c>
      <c r="BB13" s="163">
        <v>6.4614965840316501</v>
      </c>
      <c r="BC13" s="164">
        <v>7.0944252229327001</v>
      </c>
      <c r="BD13" s="154"/>
      <c r="BE13" s="165">
        <v>8.4247103846164695</v>
      </c>
    </row>
    <row r="14" spans="1:57" x14ac:dyDescent="0.25">
      <c r="A14" s="21" t="s">
        <v>25</v>
      </c>
      <c r="B14" s="3" t="str">
        <f t="shared" si="0"/>
        <v>Alexandria, VA</v>
      </c>
      <c r="C14" s="3"/>
      <c r="D14" s="24" t="s">
        <v>16</v>
      </c>
      <c r="E14" s="27" t="s">
        <v>17</v>
      </c>
      <c r="F14" s="3"/>
      <c r="G14" s="181">
        <v>107.393457792207</v>
      </c>
      <c r="H14" s="176">
        <v>109.201841216216</v>
      </c>
      <c r="I14" s="176">
        <v>109.39406327543399</v>
      </c>
      <c r="J14" s="176">
        <v>109.767733770101</v>
      </c>
      <c r="K14" s="176">
        <v>112.20012433862399</v>
      </c>
      <c r="L14" s="182">
        <v>109.70688208755</v>
      </c>
      <c r="M14" s="176"/>
      <c r="N14" s="183">
        <v>117.527461470717</v>
      </c>
      <c r="O14" s="184">
        <v>114.086638778498</v>
      </c>
      <c r="P14" s="185">
        <v>115.76294647645599</v>
      </c>
      <c r="Q14" s="176"/>
      <c r="R14" s="186">
        <v>111.90166103012599</v>
      </c>
      <c r="S14" s="159"/>
      <c r="T14" s="160">
        <v>-1.1411163335939201</v>
      </c>
      <c r="U14" s="154">
        <v>1.22080333644181</v>
      </c>
      <c r="V14" s="154">
        <v>2.1457883148986201</v>
      </c>
      <c r="W14" s="154">
        <v>2.6485578966308898</v>
      </c>
      <c r="X14" s="154">
        <v>3.17029226461282</v>
      </c>
      <c r="Y14" s="161">
        <v>1.70787017994531</v>
      </c>
      <c r="Z14" s="154"/>
      <c r="AA14" s="162">
        <v>6.4984659770909703</v>
      </c>
      <c r="AB14" s="163">
        <v>-3.5956252931908002</v>
      </c>
      <c r="AC14" s="164">
        <v>1.0698700707162601</v>
      </c>
      <c r="AD14" s="154"/>
      <c r="AE14" s="165">
        <v>1.7226720959934001</v>
      </c>
      <c r="AF14" s="30"/>
      <c r="AG14" s="181">
        <v>121.12406806792799</v>
      </c>
      <c r="AH14" s="176">
        <v>141.466592390161</v>
      </c>
      <c r="AI14" s="176">
        <v>150.94842869065201</v>
      </c>
      <c r="AJ14" s="176">
        <v>150.59295566502399</v>
      </c>
      <c r="AK14" s="176">
        <v>136.152502443792</v>
      </c>
      <c r="AL14" s="182">
        <v>141.52199303578999</v>
      </c>
      <c r="AM14" s="176"/>
      <c r="AN14" s="183">
        <v>131.32376814466099</v>
      </c>
      <c r="AO14" s="184">
        <v>129.29794258827999</v>
      </c>
      <c r="AP14" s="185">
        <v>130.28982365497501</v>
      </c>
      <c r="AQ14" s="176"/>
      <c r="AR14" s="186">
        <v>138.145585475226</v>
      </c>
      <c r="AS14" s="159"/>
      <c r="AT14" s="160">
        <v>1.07417690309488</v>
      </c>
      <c r="AU14" s="154">
        <v>8.9603822049772202</v>
      </c>
      <c r="AV14" s="154">
        <v>11.549641868443601</v>
      </c>
      <c r="AW14" s="154">
        <v>13.3616194000798</v>
      </c>
      <c r="AX14" s="154">
        <v>8.9714889178281503</v>
      </c>
      <c r="AY14" s="161">
        <v>9.6350281898942303</v>
      </c>
      <c r="AZ14" s="154"/>
      <c r="BA14" s="162">
        <v>11.376243993286099</v>
      </c>
      <c r="BB14" s="163">
        <v>7.8857988069675198</v>
      </c>
      <c r="BC14" s="164">
        <v>9.5688520689549694</v>
      </c>
      <c r="BD14" s="154"/>
      <c r="BE14" s="165">
        <v>9.5394971584228401</v>
      </c>
    </row>
    <row r="15" spans="1:57" x14ac:dyDescent="0.25">
      <c r="A15" s="21" t="s">
        <v>26</v>
      </c>
      <c r="B15" s="3" t="str">
        <f t="shared" si="0"/>
        <v>Fairfax/Tysons Corner, VA</v>
      </c>
      <c r="C15" s="3"/>
      <c r="D15" s="24" t="s">
        <v>16</v>
      </c>
      <c r="E15" s="27" t="s">
        <v>17</v>
      </c>
      <c r="F15" s="3"/>
      <c r="G15" s="181">
        <v>115.16317626527</v>
      </c>
      <c r="H15" s="176">
        <v>116.094212507237</v>
      </c>
      <c r="I15" s="176">
        <v>119.829371967654</v>
      </c>
      <c r="J15" s="176">
        <v>122.526045958795</v>
      </c>
      <c r="K15" s="176">
        <v>116.876855345911</v>
      </c>
      <c r="L15" s="182">
        <v>118.158941259043</v>
      </c>
      <c r="M15" s="176"/>
      <c r="N15" s="183">
        <v>117.43348974202701</v>
      </c>
      <c r="O15" s="184">
        <v>119.299948601973</v>
      </c>
      <c r="P15" s="185">
        <v>118.36109328701301</v>
      </c>
      <c r="Q15" s="176"/>
      <c r="R15" s="186">
        <v>118.228829347557</v>
      </c>
      <c r="S15" s="159"/>
      <c r="T15" s="160">
        <v>0.106707656222692</v>
      </c>
      <c r="U15" s="154">
        <v>3.3018478359071998E-2</v>
      </c>
      <c r="V15" s="154">
        <v>5.7092621847695098</v>
      </c>
      <c r="W15" s="154">
        <v>8.2150162982938806</v>
      </c>
      <c r="X15" s="154">
        <v>-0.67181477097696995</v>
      </c>
      <c r="Y15" s="161">
        <v>2.6535159064782898</v>
      </c>
      <c r="Z15" s="154"/>
      <c r="AA15" s="162">
        <v>0.75182646914931295</v>
      </c>
      <c r="AB15" s="163">
        <v>8.1399850977554505E-2</v>
      </c>
      <c r="AC15" s="164">
        <v>0.42764977693385903</v>
      </c>
      <c r="AD15" s="154"/>
      <c r="AE15" s="165">
        <v>1.94559067559093</v>
      </c>
      <c r="AF15" s="30"/>
      <c r="AG15" s="181">
        <v>130.98363600264699</v>
      </c>
      <c r="AH15" s="176">
        <v>161.208912201115</v>
      </c>
      <c r="AI15" s="176">
        <v>179.43367663981499</v>
      </c>
      <c r="AJ15" s="176">
        <v>176.802352892252</v>
      </c>
      <c r="AK15" s="176">
        <v>142.16898344243299</v>
      </c>
      <c r="AL15" s="182">
        <v>160.88777011581399</v>
      </c>
      <c r="AM15" s="176"/>
      <c r="AN15" s="183">
        <v>124.63474487745999</v>
      </c>
      <c r="AO15" s="184">
        <v>125.38050650040999</v>
      </c>
      <c r="AP15" s="185">
        <v>125.01477969608101</v>
      </c>
      <c r="AQ15" s="176"/>
      <c r="AR15" s="186">
        <v>150.91344271724901</v>
      </c>
      <c r="AS15" s="159"/>
      <c r="AT15" s="160">
        <v>1.9940213242375999</v>
      </c>
      <c r="AU15" s="154">
        <v>7.55414083980724</v>
      </c>
      <c r="AV15" s="154">
        <v>10.6177949339137</v>
      </c>
      <c r="AW15" s="154">
        <v>12.0564448181016</v>
      </c>
      <c r="AX15" s="154">
        <v>2.96809314838737</v>
      </c>
      <c r="AY15" s="161">
        <v>8.0963921772023895</v>
      </c>
      <c r="AZ15" s="154"/>
      <c r="BA15" s="162">
        <v>2.3664777971651998</v>
      </c>
      <c r="BB15" s="163">
        <v>3.5592863902841798</v>
      </c>
      <c r="BC15" s="164">
        <v>2.97007633232767</v>
      </c>
      <c r="BD15" s="154"/>
      <c r="BE15" s="165">
        <v>6.80014292008266</v>
      </c>
    </row>
    <row r="16" spans="1:57" x14ac:dyDescent="0.25">
      <c r="A16" s="21" t="s">
        <v>27</v>
      </c>
      <c r="B16" s="3" t="str">
        <f t="shared" si="0"/>
        <v>I-95 Fredericksburg, VA</v>
      </c>
      <c r="C16" s="3"/>
      <c r="D16" s="24" t="s">
        <v>16</v>
      </c>
      <c r="E16" s="27" t="s">
        <v>17</v>
      </c>
      <c r="F16" s="3"/>
      <c r="G16" s="181">
        <v>86.980855585830994</v>
      </c>
      <c r="H16" s="176">
        <v>86.071720238095196</v>
      </c>
      <c r="I16" s="176">
        <v>85.643691406249999</v>
      </c>
      <c r="J16" s="176">
        <v>86.709610755441702</v>
      </c>
      <c r="K16" s="176">
        <v>91.308214125056196</v>
      </c>
      <c r="L16" s="182">
        <v>87.525708410229299</v>
      </c>
      <c r="M16" s="176"/>
      <c r="N16" s="183">
        <v>94.656698686531996</v>
      </c>
      <c r="O16" s="184">
        <v>97.260510003923102</v>
      </c>
      <c r="P16" s="185">
        <v>95.958221394254295</v>
      </c>
      <c r="Q16" s="176"/>
      <c r="R16" s="186">
        <v>90.474659168838201</v>
      </c>
      <c r="S16" s="159"/>
      <c r="T16" s="160">
        <v>0.6105917070968</v>
      </c>
      <c r="U16" s="154">
        <v>0.556914043213663</v>
      </c>
      <c r="V16" s="154">
        <v>-1.92477682632032</v>
      </c>
      <c r="W16" s="154">
        <v>-1.0627618776872501</v>
      </c>
      <c r="X16" s="154">
        <v>3.5849306277070698</v>
      </c>
      <c r="Y16" s="161">
        <v>0.47164146388565498</v>
      </c>
      <c r="Z16" s="154"/>
      <c r="AA16" s="162">
        <v>2.1536152837723499</v>
      </c>
      <c r="AB16" s="163">
        <v>4.1191389957946098</v>
      </c>
      <c r="AC16" s="164">
        <v>3.1426927099048201</v>
      </c>
      <c r="AD16" s="154"/>
      <c r="AE16" s="165">
        <v>1.7437118248969601</v>
      </c>
      <c r="AF16" s="30"/>
      <c r="AG16" s="181">
        <v>88.918508294209701</v>
      </c>
      <c r="AH16" s="176">
        <v>93.369425375589401</v>
      </c>
      <c r="AI16" s="176">
        <v>95.068174128849193</v>
      </c>
      <c r="AJ16" s="176">
        <v>95.645330744964795</v>
      </c>
      <c r="AK16" s="176">
        <v>94.538687642003296</v>
      </c>
      <c r="AL16" s="182">
        <v>93.717545882204007</v>
      </c>
      <c r="AM16" s="176"/>
      <c r="AN16" s="183">
        <v>97.501236292552605</v>
      </c>
      <c r="AO16" s="184">
        <v>98.445160407624002</v>
      </c>
      <c r="AP16" s="185">
        <v>97.975682949964394</v>
      </c>
      <c r="AQ16" s="176"/>
      <c r="AR16" s="186">
        <v>95.028454496342405</v>
      </c>
      <c r="AS16" s="159"/>
      <c r="AT16" s="160">
        <v>2.9256945534190599</v>
      </c>
      <c r="AU16" s="154">
        <v>4.3230823527873898</v>
      </c>
      <c r="AV16" s="154">
        <v>4.2878252417134002</v>
      </c>
      <c r="AW16" s="154">
        <v>4.6413132925722298</v>
      </c>
      <c r="AX16" s="154">
        <v>5.3855824967185804</v>
      </c>
      <c r="AY16" s="161">
        <v>4.3726144312134396</v>
      </c>
      <c r="AZ16" s="154"/>
      <c r="BA16" s="162">
        <v>4.8566668252797101</v>
      </c>
      <c r="BB16" s="163">
        <v>5.9014370453022602</v>
      </c>
      <c r="BC16" s="164">
        <v>5.3815656553451703</v>
      </c>
      <c r="BD16" s="154"/>
      <c r="BE16" s="165">
        <v>4.7279377376259601</v>
      </c>
    </row>
    <row r="17" spans="1:57" x14ac:dyDescent="0.25">
      <c r="A17" s="21" t="s">
        <v>28</v>
      </c>
      <c r="B17" s="3" t="str">
        <f t="shared" si="0"/>
        <v>Dulles Airport Area, VA</v>
      </c>
      <c r="C17" s="3"/>
      <c r="D17" s="24" t="s">
        <v>16</v>
      </c>
      <c r="E17" s="27" t="s">
        <v>17</v>
      </c>
      <c r="F17" s="3"/>
      <c r="G17" s="181">
        <v>94.532123228853493</v>
      </c>
      <c r="H17" s="176">
        <v>95.405840076154206</v>
      </c>
      <c r="I17" s="176">
        <v>96.011061635809696</v>
      </c>
      <c r="J17" s="176">
        <v>97.229003359462396</v>
      </c>
      <c r="K17" s="176">
        <v>96.788211769581395</v>
      </c>
      <c r="L17" s="182">
        <v>96.000204300115897</v>
      </c>
      <c r="M17" s="176"/>
      <c r="N17" s="183">
        <v>97.766285927584903</v>
      </c>
      <c r="O17" s="184">
        <v>96.539652863436103</v>
      </c>
      <c r="P17" s="185">
        <v>97.135347593582793</v>
      </c>
      <c r="Q17" s="176"/>
      <c r="R17" s="186">
        <v>96.374603748766802</v>
      </c>
      <c r="S17" s="159"/>
      <c r="T17" s="160">
        <v>4.67567938240831</v>
      </c>
      <c r="U17" s="154">
        <v>6.0308352801590601</v>
      </c>
      <c r="V17" s="154">
        <v>5.8716992538816903</v>
      </c>
      <c r="W17" s="154">
        <v>5.0482969341641004</v>
      </c>
      <c r="X17" s="154">
        <v>4.4246446342192396</v>
      </c>
      <c r="Y17" s="161">
        <v>5.1345487254755602</v>
      </c>
      <c r="Z17" s="154"/>
      <c r="AA17" s="162">
        <v>5.1611921959182601</v>
      </c>
      <c r="AB17" s="163">
        <v>5.2378153417123796</v>
      </c>
      <c r="AC17" s="164">
        <v>5.1637627856458304</v>
      </c>
      <c r="AD17" s="154"/>
      <c r="AE17" s="165">
        <v>5.1679854032967398</v>
      </c>
      <c r="AF17" s="30"/>
      <c r="AG17" s="181">
        <v>106.54213241247901</v>
      </c>
      <c r="AH17" s="176">
        <v>129.69663258693899</v>
      </c>
      <c r="AI17" s="176">
        <v>141.527875123558</v>
      </c>
      <c r="AJ17" s="176">
        <v>139.29498974664199</v>
      </c>
      <c r="AK17" s="176">
        <v>118.157303692147</v>
      </c>
      <c r="AL17" s="182">
        <v>128.61417966084201</v>
      </c>
      <c r="AM17" s="176"/>
      <c r="AN17" s="183">
        <v>103.213008719093</v>
      </c>
      <c r="AO17" s="184">
        <v>102.362331744139</v>
      </c>
      <c r="AP17" s="185">
        <v>102.775243401279</v>
      </c>
      <c r="AQ17" s="176"/>
      <c r="AR17" s="186">
        <v>121.789792753388</v>
      </c>
      <c r="AS17" s="159"/>
      <c r="AT17" s="160">
        <v>3.00273900319424</v>
      </c>
      <c r="AU17" s="154">
        <v>7.1885181512021896</v>
      </c>
      <c r="AV17" s="154">
        <v>10.6261179353844</v>
      </c>
      <c r="AW17" s="154">
        <v>13.3281132719497</v>
      </c>
      <c r="AX17" s="154">
        <v>6.2802475126777004</v>
      </c>
      <c r="AY17" s="161">
        <v>8.7998049811557202</v>
      </c>
      <c r="AZ17" s="154"/>
      <c r="BA17" s="162">
        <v>6.3400809419590596</v>
      </c>
      <c r="BB17" s="163">
        <v>6.1414934135822303</v>
      </c>
      <c r="BC17" s="164">
        <v>6.2354695252285</v>
      </c>
      <c r="BD17" s="154"/>
      <c r="BE17" s="165">
        <v>8.0290643000745003</v>
      </c>
    </row>
    <row r="18" spans="1:57" x14ac:dyDescent="0.25">
      <c r="A18" s="21" t="s">
        <v>29</v>
      </c>
      <c r="B18" s="3" t="str">
        <f t="shared" si="0"/>
        <v>Williamsburg, VA</v>
      </c>
      <c r="C18" s="3"/>
      <c r="D18" s="24" t="s">
        <v>16</v>
      </c>
      <c r="E18" s="27" t="s">
        <v>17</v>
      </c>
      <c r="F18" s="3"/>
      <c r="G18" s="181">
        <v>153.47248356673299</v>
      </c>
      <c r="H18" s="176">
        <v>149.35726503759301</v>
      </c>
      <c r="I18" s="176">
        <v>157.63480881003301</v>
      </c>
      <c r="J18" s="176">
        <v>155.46453608247401</v>
      </c>
      <c r="K18" s="176">
        <v>166.66493722894299</v>
      </c>
      <c r="L18" s="182">
        <v>157.139038678394</v>
      </c>
      <c r="M18" s="176"/>
      <c r="N18" s="183">
        <v>197.989129224652</v>
      </c>
      <c r="O18" s="184">
        <v>188.24098418972301</v>
      </c>
      <c r="P18" s="185">
        <v>193.10056491575801</v>
      </c>
      <c r="Q18" s="176"/>
      <c r="R18" s="186">
        <v>170.17906598145601</v>
      </c>
      <c r="S18" s="159"/>
      <c r="T18" s="160">
        <v>-2.7766662107287998</v>
      </c>
      <c r="U18" s="154">
        <v>-8.1164576779939104</v>
      </c>
      <c r="V18" s="154">
        <v>-5.1929195895828002</v>
      </c>
      <c r="W18" s="154">
        <v>-14.6526684634949</v>
      </c>
      <c r="X18" s="154">
        <v>-4.2700555095636599</v>
      </c>
      <c r="Y18" s="161">
        <v>-7.5135590575537501</v>
      </c>
      <c r="Z18" s="154"/>
      <c r="AA18" s="162">
        <v>10.240185575363601</v>
      </c>
      <c r="AB18" s="163">
        <v>6.0227750900608497</v>
      </c>
      <c r="AC18" s="164">
        <v>8.1042459299178908</v>
      </c>
      <c r="AD18" s="154"/>
      <c r="AE18" s="165">
        <v>-1.3935012941168901</v>
      </c>
      <c r="AF18" s="30"/>
      <c r="AG18" s="181">
        <v>125.058075236167</v>
      </c>
      <c r="AH18" s="176">
        <v>117.2833688483</v>
      </c>
      <c r="AI18" s="176">
        <v>122.834985987669</v>
      </c>
      <c r="AJ18" s="176">
        <v>122.356636685116</v>
      </c>
      <c r="AK18" s="176">
        <v>133.29594464821599</v>
      </c>
      <c r="AL18" s="182">
        <v>124.570006856359</v>
      </c>
      <c r="AM18" s="176"/>
      <c r="AN18" s="183">
        <v>176.47738664424901</v>
      </c>
      <c r="AO18" s="184">
        <v>181.30438639584301</v>
      </c>
      <c r="AP18" s="185">
        <v>179.01917667835701</v>
      </c>
      <c r="AQ18" s="176"/>
      <c r="AR18" s="186">
        <v>145.542251453864</v>
      </c>
      <c r="AS18" s="159"/>
      <c r="AT18" s="160">
        <v>-5.1383713846352999</v>
      </c>
      <c r="AU18" s="154">
        <v>-8.1063223839484699</v>
      </c>
      <c r="AV18" s="154">
        <v>-4.2939297990459204</v>
      </c>
      <c r="AW18" s="154">
        <v>-10.5633217782736</v>
      </c>
      <c r="AX18" s="154">
        <v>-3.7800562682196901</v>
      </c>
      <c r="AY18" s="161">
        <v>-6.32265106184696</v>
      </c>
      <c r="AZ18" s="154"/>
      <c r="BA18" s="162">
        <v>9.0269302562495906</v>
      </c>
      <c r="BB18" s="163">
        <v>2.9322753379664102</v>
      </c>
      <c r="BC18" s="164">
        <v>5.7372555261662201</v>
      </c>
      <c r="BD18" s="154"/>
      <c r="BE18" s="165">
        <v>-0.29915660496225999</v>
      </c>
    </row>
    <row r="19" spans="1:57" x14ac:dyDescent="0.25">
      <c r="A19" s="21" t="s">
        <v>30</v>
      </c>
      <c r="B19" s="3" t="str">
        <f t="shared" si="0"/>
        <v>Virginia Beach, VA</v>
      </c>
      <c r="C19" s="3"/>
      <c r="D19" s="24" t="s">
        <v>16</v>
      </c>
      <c r="E19" s="27" t="s">
        <v>17</v>
      </c>
      <c r="F19" s="3"/>
      <c r="G19" s="181">
        <v>98.601459304756901</v>
      </c>
      <c r="H19" s="176">
        <v>99.662073402061793</v>
      </c>
      <c r="I19" s="176">
        <v>104.430883562585</v>
      </c>
      <c r="J19" s="176">
        <v>103.257981930094</v>
      </c>
      <c r="K19" s="176">
        <v>106.572117979002</v>
      </c>
      <c r="L19" s="182">
        <v>102.849153992984</v>
      </c>
      <c r="M19" s="176"/>
      <c r="N19" s="183">
        <v>116.749008161555</v>
      </c>
      <c r="O19" s="184">
        <v>117.339842682119</v>
      </c>
      <c r="P19" s="185">
        <v>117.046221495794</v>
      </c>
      <c r="Q19" s="176"/>
      <c r="R19" s="186">
        <v>107.86900762117899</v>
      </c>
      <c r="S19" s="159"/>
      <c r="T19" s="160">
        <v>-2.6215035550971</v>
      </c>
      <c r="U19" s="154">
        <v>-0.88850102713385504</v>
      </c>
      <c r="V19" s="154">
        <v>2.6671056018671502</v>
      </c>
      <c r="W19" s="154">
        <v>-1.9902989531836199</v>
      </c>
      <c r="X19" s="154">
        <v>1.24268792985224</v>
      </c>
      <c r="Y19" s="161">
        <v>-0.13654491360371099</v>
      </c>
      <c r="Z19" s="154"/>
      <c r="AA19" s="162">
        <v>2.04023286174924</v>
      </c>
      <c r="AB19" s="163">
        <v>-0.81027819732439399</v>
      </c>
      <c r="AC19" s="164">
        <v>0.54827528283115901</v>
      </c>
      <c r="AD19" s="154"/>
      <c r="AE19" s="165">
        <v>0.41248702134748599</v>
      </c>
      <c r="AF19" s="30"/>
      <c r="AG19" s="181">
        <v>99.500491689598206</v>
      </c>
      <c r="AH19" s="176">
        <v>101.865142071802</v>
      </c>
      <c r="AI19" s="176">
        <v>103.228202201052</v>
      </c>
      <c r="AJ19" s="176">
        <v>103.554184332707</v>
      </c>
      <c r="AK19" s="176">
        <v>103.882646229182</v>
      </c>
      <c r="AL19" s="182">
        <v>102.543116968194</v>
      </c>
      <c r="AM19" s="176"/>
      <c r="AN19" s="183">
        <v>115.177894041461</v>
      </c>
      <c r="AO19" s="184">
        <v>119.107049317738</v>
      </c>
      <c r="AP19" s="185">
        <v>117.208585626271</v>
      </c>
      <c r="AQ19" s="176"/>
      <c r="AR19" s="186">
        <v>107.657249948315</v>
      </c>
      <c r="AS19" s="159"/>
      <c r="AT19" s="160">
        <v>0.671344687514978</v>
      </c>
      <c r="AU19" s="154">
        <v>0.86608118352025198</v>
      </c>
      <c r="AV19" s="154">
        <v>-0.24977292284527799</v>
      </c>
      <c r="AW19" s="154">
        <v>-0.23007024890912001</v>
      </c>
      <c r="AX19" s="154">
        <v>1.6471277012488501</v>
      </c>
      <c r="AY19" s="161">
        <v>0.53629193062993397</v>
      </c>
      <c r="AZ19" s="154"/>
      <c r="BA19" s="162">
        <v>1.84124550878661</v>
      </c>
      <c r="BB19" s="163">
        <v>1.8071155737968101</v>
      </c>
      <c r="BC19" s="164">
        <v>1.8250412237370599</v>
      </c>
      <c r="BD19" s="154"/>
      <c r="BE19" s="165">
        <v>1.1369134710142801</v>
      </c>
    </row>
    <row r="20" spans="1:57" x14ac:dyDescent="0.25">
      <c r="A20" s="34" t="s">
        <v>31</v>
      </c>
      <c r="B20" s="3" t="str">
        <f t="shared" si="0"/>
        <v>Norfolk/Portsmouth, VA</v>
      </c>
      <c r="C20" s="3"/>
      <c r="D20" s="24" t="s">
        <v>16</v>
      </c>
      <c r="E20" s="27" t="s">
        <v>17</v>
      </c>
      <c r="F20" s="3"/>
      <c r="G20" s="181">
        <v>89.979934948453604</v>
      </c>
      <c r="H20" s="176">
        <v>89.855435963114701</v>
      </c>
      <c r="I20" s="176">
        <v>89.966373147153504</v>
      </c>
      <c r="J20" s="176">
        <v>90.032164730507503</v>
      </c>
      <c r="K20" s="176">
        <v>89.3210342165372</v>
      </c>
      <c r="L20" s="182">
        <v>89.816468672620204</v>
      </c>
      <c r="M20" s="176"/>
      <c r="N20" s="183">
        <v>95.607466179375706</v>
      </c>
      <c r="O20" s="184">
        <v>96.949997024482101</v>
      </c>
      <c r="P20" s="185">
        <v>96.294781912842197</v>
      </c>
      <c r="Q20" s="176"/>
      <c r="R20" s="186">
        <v>92.050280671542495</v>
      </c>
      <c r="S20" s="159"/>
      <c r="T20" s="160">
        <v>2.0511643708192899</v>
      </c>
      <c r="U20" s="154">
        <v>-0.95924823881785404</v>
      </c>
      <c r="V20" s="154">
        <v>-0.81329632498965998</v>
      </c>
      <c r="W20" s="154">
        <v>6.4582266703499994E-2</v>
      </c>
      <c r="X20" s="154">
        <v>5.0402657990451303</v>
      </c>
      <c r="Y20" s="161">
        <v>1.15900542544858</v>
      </c>
      <c r="Z20" s="154"/>
      <c r="AA20" s="162">
        <v>-1.8791799670026399</v>
      </c>
      <c r="AB20" s="163">
        <v>-7.6164848904673299</v>
      </c>
      <c r="AC20" s="164">
        <v>-4.9845381613985502</v>
      </c>
      <c r="AD20" s="154"/>
      <c r="AE20" s="165">
        <v>-0.98422323083014396</v>
      </c>
      <c r="AF20" s="30"/>
      <c r="AG20" s="181">
        <v>94.469636172789606</v>
      </c>
      <c r="AH20" s="176">
        <v>101.19733544782299</v>
      </c>
      <c r="AI20" s="176">
        <v>105.244336600455</v>
      </c>
      <c r="AJ20" s="176">
        <v>102.52131993787199</v>
      </c>
      <c r="AK20" s="176">
        <v>100.216101300688</v>
      </c>
      <c r="AL20" s="182">
        <v>100.98575622138</v>
      </c>
      <c r="AM20" s="176"/>
      <c r="AN20" s="183">
        <v>104.41969675667001</v>
      </c>
      <c r="AO20" s="184">
        <v>106.185433661714</v>
      </c>
      <c r="AP20" s="185">
        <v>105.30499173471399</v>
      </c>
      <c r="AQ20" s="176"/>
      <c r="AR20" s="186">
        <v>102.28913271710999</v>
      </c>
      <c r="AS20" s="159"/>
      <c r="AT20" s="160">
        <v>0.27126943337280701</v>
      </c>
      <c r="AU20" s="154">
        <v>-0.32607340363380299</v>
      </c>
      <c r="AV20" s="154">
        <v>2.3307526515364798</v>
      </c>
      <c r="AW20" s="154">
        <v>-1.7109583186928701</v>
      </c>
      <c r="AX20" s="154">
        <v>3.6492326911911701</v>
      </c>
      <c r="AY20" s="161">
        <v>0.86441608771995604</v>
      </c>
      <c r="AZ20" s="154"/>
      <c r="BA20" s="162">
        <v>0.66196163003029096</v>
      </c>
      <c r="BB20" s="163">
        <v>1.3187783205636401</v>
      </c>
      <c r="BC20" s="164">
        <v>0.989724302261351</v>
      </c>
      <c r="BD20" s="154"/>
      <c r="BE20" s="165">
        <v>0.88387371257220504</v>
      </c>
    </row>
    <row r="21" spans="1:57" x14ac:dyDescent="0.25">
      <c r="A21" s="35" t="s">
        <v>32</v>
      </c>
      <c r="B21" s="3" t="str">
        <f t="shared" si="0"/>
        <v>Newport News/Hampton, VA</v>
      </c>
      <c r="C21" s="3"/>
      <c r="D21" s="24" t="s">
        <v>16</v>
      </c>
      <c r="E21" s="27" t="s">
        <v>17</v>
      </c>
      <c r="F21" s="3"/>
      <c r="G21" s="181">
        <v>69.672408925383706</v>
      </c>
      <c r="H21" s="176">
        <v>72.493303082437194</v>
      </c>
      <c r="I21" s="176">
        <v>72.876257825802199</v>
      </c>
      <c r="J21" s="176">
        <v>74.476617396825304</v>
      </c>
      <c r="K21" s="176">
        <v>76.652029061319297</v>
      </c>
      <c r="L21" s="182">
        <v>73.4007483066421</v>
      </c>
      <c r="M21" s="176"/>
      <c r="N21" s="183">
        <v>84.892067289719606</v>
      </c>
      <c r="O21" s="184">
        <v>83.935394346289698</v>
      </c>
      <c r="P21" s="185">
        <v>84.417983270474096</v>
      </c>
      <c r="Q21" s="176"/>
      <c r="R21" s="186">
        <v>77.010278420123498</v>
      </c>
      <c r="S21" s="159"/>
      <c r="T21" s="160">
        <v>-6.1017088645924602</v>
      </c>
      <c r="U21" s="154">
        <v>-1.86304252283725</v>
      </c>
      <c r="V21" s="154">
        <v>-1.0953961700594701</v>
      </c>
      <c r="W21" s="154">
        <v>1.1760114446432299</v>
      </c>
      <c r="X21" s="154">
        <v>-1.6099082595998799</v>
      </c>
      <c r="Y21" s="161">
        <v>-1.78320988128989</v>
      </c>
      <c r="Z21" s="154"/>
      <c r="AA21" s="162">
        <v>1.7447668829565199</v>
      </c>
      <c r="AB21" s="163">
        <v>5.5374523430494502</v>
      </c>
      <c r="AC21" s="164">
        <v>3.5201473191864099</v>
      </c>
      <c r="AD21" s="154"/>
      <c r="AE21" s="165">
        <v>0.298600755136461</v>
      </c>
      <c r="AF21" s="30"/>
      <c r="AG21" s="181">
        <v>73.016473649861297</v>
      </c>
      <c r="AH21" s="176">
        <v>79.468494472010605</v>
      </c>
      <c r="AI21" s="176">
        <v>81.092145213251499</v>
      </c>
      <c r="AJ21" s="176">
        <v>81.946341015599899</v>
      </c>
      <c r="AK21" s="176">
        <v>80.391703653910099</v>
      </c>
      <c r="AL21" s="182">
        <v>79.444727494034694</v>
      </c>
      <c r="AM21" s="176"/>
      <c r="AN21" s="183">
        <v>86.446935372095993</v>
      </c>
      <c r="AO21" s="184">
        <v>88.045697224691907</v>
      </c>
      <c r="AP21" s="185">
        <v>87.259422595533096</v>
      </c>
      <c r="AQ21" s="176"/>
      <c r="AR21" s="186">
        <v>81.784446618415799</v>
      </c>
      <c r="AS21" s="159"/>
      <c r="AT21" s="160">
        <v>-3.0659060384041399</v>
      </c>
      <c r="AU21" s="154">
        <v>0.52747688594616504</v>
      </c>
      <c r="AV21" s="154">
        <v>7.0048162659006999E-2</v>
      </c>
      <c r="AW21" s="154">
        <v>2.4273575730433201</v>
      </c>
      <c r="AX21" s="154">
        <v>-0.188839216710077</v>
      </c>
      <c r="AY21" s="161">
        <v>0.19917063663944901</v>
      </c>
      <c r="AZ21" s="154"/>
      <c r="BA21" s="162">
        <v>-16.607798563582499</v>
      </c>
      <c r="BB21" s="163">
        <v>-16.3932223455997</v>
      </c>
      <c r="BC21" s="164">
        <v>-16.492171124137801</v>
      </c>
      <c r="BD21" s="154"/>
      <c r="BE21" s="165">
        <v>-6.3231193298541903</v>
      </c>
    </row>
    <row r="22" spans="1:57" x14ac:dyDescent="0.25">
      <c r="A22" s="36" t="s">
        <v>33</v>
      </c>
      <c r="B22" s="3" t="str">
        <f t="shared" si="0"/>
        <v>Chesapeake/Suffolk, VA</v>
      </c>
      <c r="C22" s="3"/>
      <c r="D22" s="25" t="s">
        <v>16</v>
      </c>
      <c r="E22" s="28" t="s">
        <v>17</v>
      </c>
      <c r="F22" s="3"/>
      <c r="G22" s="187">
        <v>76.959916392751694</v>
      </c>
      <c r="H22" s="188">
        <v>77.155533777038201</v>
      </c>
      <c r="I22" s="188">
        <v>78.465525615956096</v>
      </c>
      <c r="J22" s="188">
        <v>78.620026065635599</v>
      </c>
      <c r="K22" s="188">
        <v>78.997047487001694</v>
      </c>
      <c r="L22" s="189">
        <v>78.094196184926105</v>
      </c>
      <c r="M22" s="176"/>
      <c r="N22" s="190">
        <v>84.115492541707496</v>
      </c>
      <c r="O22" s="191">
        <v>83.327423107177907</v>
      </c>
      <c r="P22" s="192">
        <v>83.721844891944897</v>
      </c>
      <c r="Q22" s="176"/>
      <c r="R22" s="193">
        <v>79.905434371377297</v>
      </c>
      <c r="S22" s="159"/>
      <c r="T22" s="166">
        <v>-3.5539492659693099</v>
      </c>
      <c r="U22" s="167">
        <v>-3.9575214005462902</v>
      </c>
      <c r="V22" s="167">
        <v>-0.471982152135071</v>
      </c>
      <c r="W22" s="167">
        <v>-2.2416793315939998</v>
      </c>
      <c r="X22" s="167">
        <v>-1.3265949672225901</v>
      </c>
      <c r="Y22" s="168">
        <v>-2.261538256658</v>
      </c>
      <c r="Z22" s="154"/>
      <c r="AA22" s="169">
        <v>0.50118744576112695</v>
      </c>
      <c r="AB22" s="170">
        <v>-1.5027304730305799</v>
      </c>
      <c r="AC22" s="171">
        <v>-0.50103392101262001</v>
      </c>
      <c r="AD22" s="154"/>
      <c r="AE22" s="172">
        <v>-1.56660172132091</v>
      </c>
      <c r="AF22" s="31"/>
      <c r="AG22" s="187">
        <v>82.008310271317796</v>
      </c>
      <c r="AH22" s="188">
        <v>86.944174052106007</v>
      </c>
      <c r="AI22" s="188">
        <v>88.946883516406103</v>
      </c>
      <c r="AJ22" s="188">
        <v>86.883357324197604</v>
      </c>
      <c r="AK22" s="188">
        <v>84.814904652206394</v>
      </c>
      <c r="AL22" s="189">
        <v>86.115504459385207</v>
      </c>
      <c r="AM22" s="176"/>
      <c r="AN22" s="190">
        <v>86.636574443177395</v>
      </c>
      <c r="AO22" s="191">
        <v>87.422096198742807</v>
      </c>
      <c r="AP22" s="192">
        <v>87.032430725140401</v>
      </c>
      <c r="AQ22" s="176"/>
      <c r="AR22" s="193">
        <v>86.379489951254399</v>
      </c>
      <c r="AS22" s="159"/>
      <c r="AT22" s="166">
        <v>0.71168433996153702</v>
      </c>
      <c r="AU22" s="167">
        <v>0.80630081413832699</v>
      </c>
      <c r="AV22" s="167">
        <v>2.2204030138950301</v>
      </c>
      <c r="AW22" s="167">
        <v>1.12243121815919</v>
      </c>
      <c r="AX22" s="167">
        <v>1.14853001911099</v>
      </c>
      <c r="AY22" s="168">
        <v>1.2744412216398999</v>
      </c>
      <c r="AZ22" s="154"/>
      <c r="BA22" s="169">
        <v>0.85202576482047798</v>
      </c>
      <c r="BB22" s="170">
        <v>0.28416184941464501</v>
      </c>
      <c r="BC22" s="171">
        <v>0.56014760679289799</v>
      </c>
      <c r="BD22" s="154"/>
      <c r="BE22" s="172">
        <v>1.06936334477888</v>
      </c>
    </row>
    <row r="23" spans="1:57" ht="13" x14ac:dyDescent="0.3">
      <c r="A23" s="35" t="s">
        <v>109</v>
      </c>
      <c r="B23" s="3" t="s">
        <v>109</v>
      </c>
      <c r="C23" s="9"/>
      <c r="D23" s="23" t="s">
        <v>16</v>
      </c>
      <c r="E23" s="26" t="s">
        <v>17</v>
      </c>
      <c r="F23" s="3"/>
      <c r="G23" s="173">
        <v>136.20649779735601</v>
      </c>
      <c r="H23" s="174">
        <v>127.347931034482</v>
      </c>
      <c r="I23" s="174">
        <v>135.32756589147201</v>
      </c>
      <c r="J23" s="174">
        <v>128.005595567867</v>
      </c>
      <c r="K23" s="174">
        <v>132.96209863588601</v>
      </c>
      <c r="L23" s="175">
        <v>132.19389908256801</v>
      </c>
      <c r="M23" s="176"/>
      <c r="N23" s="177">
        <v>137.06455824863099</v>
      </c>
      <c r="O23" s="178">
        <v>134.71508449669301</v>
      </c>
      <c r="P23" s="179">
        <v>135.85333333333301</v>
      </c>
      <c r="Q23" s="176"/>
      <c r="R23" s="180">
        <v>133.665700792199</v>
      </c>
      <c r="S23" s="159"/>
      <c r="T23" s="151">
        <v>-22.011386489013901</v>
      </c>
      <c r="U23" s="152">
        <v>-26.893002862187</v>
      </c>
      <c r="V23" s="152">
        <v>-10.0106205994338</v>
      </c>
      <c r="W23" s="152">
        <v>-14.0955723055897</v>
      </c>
      <c r="X23" s="152">
        <v>-14.4888418167795</v>
      </c>
      <c r="Y23" s="153">
        <v>-17.1538068049231</v>
      </c>
      <c r="Z23" s="154"/>
      <c r="AA23" s="155">
        <v>-13.791704618887501</v>
      </c>
      <c r="AB23" s="156">
        <v>-17.234093771983002</v>
      </c>
      <c r="AC23" s="157">
        <v>-15.5499756760341</v>
      </c>
      <c r="AD23" s="154"/>
      <c r="AE23" s="158">
        <v>-16.4607547920656</v>
      </c>
      <c r="AF23" s="29"/>
      <c r="AG23" s="173">
        <v>142.94440807799401</v>
      </c>
      <c r="AH23" s="174">
        <v>160.51296504559201</v>
      </c>
      <c r="AI23" s="174">
        <v>169.981930538597</v>
      </c>
      <c r="AJ23" s="174">
        <v>169.054917270613</v>
      </c>
      <c r="AK23" s="174">
        <v>153.77620152574599</v>
      </c>
      <c r="AL23" s="175">
        <v>160.958294627165</v>
      </c>
      <c r="AM23" s="176"/>
      <c r="AN23" s="177">
        <v>150.83755893536099</v>
      </c>
      <c r="AO23" s="178">
        <v>154.27976261937201</v>
      </c>
      <c r="AP23" s="179">
        <v>152.652111470693</v>
      </c>
      <c r="AQ23" s="176"/>
      <c r="AR23" s="180">
        <v>158.43480762087799</v>
      </c>
      <c r="AS23" s="159"/>
      <c r="AT23" s="151">
        <v>-12.7705327542278</v>
      </c>
      <c r="AU23" s="152">
        <v>-5.5470783866451798</v>
      </c>
      <c r="AV23" s="152">
        <v>-2.38415275300434</v>
      </c>
      <c r="AW23" s="152">
        <v>-1.83651464922051</v>
      </c>
      <c r="AX23" s="152">
        <v>-6.6245273389787096</v>
      </c>
      <c r="AY23" s="153">
        <v>-5.0362817192859497</v>
      </c>
      <c r="AZ23" s="154"/>
      <c r="BA23" s="155">
        <v>-13.786772970802399</v>
      </c>
      <c r="BB23" s="156">
        <v>-12.8710721392934</v>
      </c>
      <c r="BC23" s="157">
        <v>-13.2842909802697</v>
      </c>
      <c r="BD23" s="154"/>
      <c r="BE23" s="158">
        <v>-7.5645103847119</v>
      </c>
    </row>
    <row r="24" spans="1:57" x14ac:dyDescent="0.25">
      <c r="A24" s="35" t="s">
        <v>43</v>
      </c>
      <c r="B24" s="3" t="str">
        <f t="shared" si="0"/>
        <v>Richmond North/Glen Allen, VA</v>
      </c>
      <c r="C24" s="10"/>
      <c r="D24" s="24" t="s">
        <v>16</v>
      </c>
      <c r="E24" s="27" t="s">
        <v>17</v>
      </c>
      <c r="F24" s="3"/>
      <c r="G24" s="181">
        <v>84.1684557495484</v>
      </c>
      <c r="H24" s="176">
        <v>83.663751625487606</v>
      </c>
      <c r="I24" s="176">
        <v>84.680554670066897</v>
      </c>
      <c r="J24" s="176">
        <v>85.874951484857306</v>
      </c>
      <c r="K24" s="176">
        <v>87.387259095378496</v>
      </c>
      <c r="L24" s="182">
        <v>85.283009291931293</v>
      </c>
      <c r="M24" s="176"/>
      <c r="N24" s="183">
        <v>94.998599156118104</v>
      </c>
      <c r="O24" s="184">
        <v>94.876824295010806</v>
      </c>
      <c r="P24" s="185">
        <v>94.938558288769997</v>
      </c>
      <c r="Q24" s="176"/>
      <c r="R24" s="186">
        <v>88.708651817560906</v>
      </c>
      <c r="S24" s="159"/>
      <c r="T24" s="160">
        <v>-3.9460305824047901</v>
      </c>
      <c r="U24" s="154">
        <v>-4.7904941643723102</v>
      </c>
      <c r="V24" s="154">
        <v>-5.5057789352921302</v>
      </c>
      <c r="W24" s="154">
        <v>-3.8706707982993702</v>
      </c>
      <c r="X24" s="154">
        <v>-2.6144380127564602</v>
      </c>
      <c r="Y24" s="161">
        <v>-4.07471545043426</v>
      </c>
      <c r="Z24" s="154"/>
      <c r="AA24" s="162">
        <v>-1.46302706031523</v>
      </c>
      <c r="AB24" s="163">
        <v>1.4275824292161601</v>
      </c>
      <c r="AC24" s="164">
        <v>-5.9256610465482501E-2</v>
      </c>
      <c r="AD24" s="154"/>
      <c r="AE24" s="165">
        <v>-2.2825001072614599</v>
      </c>
      <c r="AF24" s="30"/>
      <c r="AG24" s="181">
        <v>85.752930726921306</v>
      </c>
      <c r="AH24" s="176">
        <v>98.058183395004605</v>
      </c>
      <c r="AI24" s="176">
        <v>102.559935118013</v>
      </c>
      <c r="AJ24" s="176">
        <v>101.546151711378</v>
      </c>
      <c r="AK24" s="176">
        <v>95.025633009279701</v>
      </c>
      <c r="AL24" s="182">
        <v>97.324619620872397</v>
      </c>
      <c r="AM24" s="176"/>
      <c r="AN24" s="183">
        <v>99.323295379116601</v>
      </c>
      <c r="AO24" s="184">
        <v>104.110767561076</v>
      </c>
      <c r="AP24" s="185">
        <v>101.837072360444</v>
      </c>
      <c r="AQ24" s="176"/>
      <c r="AR24" s="186">
        <v>98.765750054211395</v>
      </c>
      <c r="AS24" s="159"/>
      <c r="AT24" s="160">
        <v>-3.79070024802362</v>
      </c>
      <c r="AU24" s="154">
        <v>-0.57476292297387899</v>
      </c>
      <c r="AV24" s="154">
        <v>-0.18212153493441799</v>
      </c>
      <c r="AW24" s="154">
        <v>1.93731938155225</v>
      </c>
      <c r="AX24" s="154">
        <v>-0.23224587425433099</v>
      </c>
      <c r="AY24" s="161">
        <v>-0.29802584412787902</v>
      </c>
      <c r="AZ24" s="154"/>
      <c r="BA24" s="162">
        <v>-0.33301403123454898</v>
      </c>
      <c r="BB24" s="163">
        <v>2.6165152699017602</v>
      </c>
      <c r="BC24" s="164">
        <v>1.2529223776942899</v>
      </c>
      <c r="BD24" s="154"/>
      <c r="BE24" s="165">
        <v>0.27340136485507699</v>
      </c>
    </row>
    <row r="25" spans="1:57" x14ac:dyDescent="0.25">
      <c r="A25" s="35" t="s">
        <v>44</v>
      </c>
      <c r="B25" s="3" t="str">
        <f t="shared" si="0"/>
        <v>Richmond West/Midlothian, VA</v>
      </c>
      <c r="C25" s="3"/>
      <c r="D25" s="24" t="s">
        <v>16</v>
      </c>
      <c r="E25" s="27" t="s">
        <v>17</v>
      </c>
      <c r="F25" s="3"/>
      <c r="G25" s="181">
        <v>75.929167478604299</v>
      </c>
      <c r="H25" s="176">
        <v>76.860803246294907</v>
      </c>
      <c r="I25" s="176">
        <v>80.947907611548501</v>
      </c>
      <c r="J25" s="176">
        <v>81.3219853721682</v>
      </c>
      <c r="K25" s="176">
        <v>79.747436358347798</v>
      </c>
      <c r="L25" s="182">
        <v>79.018783700155296</v>
      </c>
      <c r="M25" s="176"/>
      <c r="N25" s="183">
        <v>90.190799141414104</v>
      </c>
      <c r="O25" s="184">
        <v>91.517303761283799</v>
      </c>
      <c r="P25" s="185">
        <v>90.856388022143904</v>
      </c>
      <c r="Q25" s="176"/>
      <c r="R25" s="186">
        <v>83.040209548640703</v>
      </c>
      <c r="S25" s="159"/>
      <c r="T25" s="160">
        <v>-7.5717224903575797</v>
      </c>
      <c r="U25" s="154">
        <v>-5.0582859401147502</v>
      </c>
      <c r="V25" s="154">
        <v>4.9880945472397</v>
      </c>
      <c r="W25" s="154">
        <v>1.2415335813314201</v>
      </c>
      <c r="X25" s="154">
        <v>0.108831486653913</v>
      </c>
      <c r="Y25" s="161">
        <v>-1.3090242197427999</v>
      </c>
      <c r="Z25" s="154"/>
      <c r="AA25" s="162">
        <v>6.4234164176386397</v>
      </c>
      <c r="AB25" s="163">
        <v>3.5464968967231298</v>
      </c>
      <c r="AC25" s="164">
        <v>5.0104241750219503</v>
      </c>
      <c r="AD25" s="154"/>
      <c r="AE25" s="165">
        <v>1.2512984241129701</v>
      </c>
      <c r="AF25" s="30"/>
      <c r="AG25" s="181">
        <v>76.365518321240103</v>
      </c>
      <c r="AH25" s="176">
        <v>81.677631415867694</v>
      </c>
      <c r="AI25" s="176">
        <v>84.187027015392601</v>
      </c>
      <c r="AJ25" s="176">
        <v>83.628444481476706</v>
      </c>
      <c r="AK25" s="176">
        <v>82.326863034968596</v>
      </c>
      <c r="AL25" s="182">
        <v>81.875982061991607</v>
      </c>
      <c r="AM25" s="176"/>
      <c r="AN25" s="183">
        <v>93.321419232637197</v>
      </c>
      <c r="AO25" s="184">
        <v>95.881690644467</v>
      </c>
      <c r="AP25" s="185">
        <v>94.646038997949006</v>
      </c>
      <c r="AQ25" s="176"/>
      <c r="AR25" s="186">
        <v>85.952548678376999</v>
      </c>
      <c r="AS25" s="159"/>
      <c r="AT25" s="160">
        <v>-4.6380568016932902</v>
      </c>
      <c r="AU25" s="154">
        <v>-2.9209674515929298</v>
      </c>
      <c r="AV25" s="154">
        <v>-0.26833278231597701</v>
      </c>
      <c r="AW25" s="154">
        <v>-0.891107878116983</v>
      </c>
      <c r="AX25" s="154">
        <v>-0.89223948334250403</v>
      </c>
      <c r="AY25" s="161">
        <v>-1.7276456313717301</v>
      </c>
      <c r="AZ25" s="154"/>
      <c r="BA25" s="162">
        <v>2.3247769168987098</v>
      </c>
      <c r="BB25" s="163">
        <v>1.0251508218199401</v>
      </c>
      <c r="BC25" s="164">
        <v>1.6778733398657899</v>
      </c>
      <c r="BD25" s="154"/>
      <c r="BE25" s="165">
        <v>-0.38518488522977901</v>
      </c>
    </row>
    <row r="26" spans="1:57" x14ac:dyDescent="0.25">
      <c r="A26" s="35" t="s">
        <v>45</v>
      </c>
      <c r="B26" s="3" t="str">
        <f t="shared" si="0"/>
        <v>Petersburg/Chester, VA</v>
      </c>
      <c r="C26" s="3"/>
      <c r="D26" s="24" t="s">
        <v>16</v>
      </c>
      <c r="E26" s="27" t="s">
        <v>17</v>
      </c>
      <c r="F26" s="3"/>
      <c r="G26" s="181">
        <v>79.282539671962994</v>
      </c>
      <c r="H26" s="176">
        <v>76.077308600917405</v>
      </c>
      <c r="I26" s="176">
        <v>76.733081818181802</v>
      </c>
      <c r="J26" s="176">
        <v>78.539663719676497</v>
      </c>
      <c r="K26" s="176">
        <v>83.318664485559495</v>
      </c>
      <c r="L26" s="182">
        <v>79.024241792929203</v>
      </c>
      <c r="M26" s="176"/>
      <c r="N26" s="183">
        <v>85.008315713680602</v>
      </c>
      <c r="O26" s="184">
        <v>86.623347516556194</v>
      </c>
      <c r="P26" s="185">
        <v>85.825128951224599</v>
      </c>
      <c r="Q26" s="176"/>
      <c r="R26" s="186">
        <v>81.299141166584903</v>
      </c>
      <c r="S26" s="159"/>
      <c r="T26" s="160">
        <v>7.42141574633877</v>
      </c>
      <c r="U26" s="154">
        <v>-0.99576649622964997</v>
      </c>
      <c r="V26" s="154">
        <v>-2.8288069706434502</v>
      </c>
      <c r="W26" s="154">
        <v>-2.5086378634822002</v>
      </c>
      <c r="X26" s="154">
        <v>3.6301813761575499</v>
      </c>
      <c r="Y26" s="161">
        <v>0.83515575759155203</v>
      </c>
      <c r="Z26" s="154"/>
      <c r="AA26" s="162">
        <v>5.8832128721516099</v>
      </c>
      <c r="AB26" s="163">
        <v>5.0376023511293502</v>
      </c>
      <c r="AC26" s="164">
        <v>5.5060086775163199</v>
      </c>
      <c r="AD26" s="154"/>
      <c r="AE26" s="165">
        <v>2.5529091766389498</v>
      </c>
      <c r="AF26" s="30"/>
      <c r="AG26" s="181">
        <v>83.594683021318005</v>
      </c>
      <c r="AH26" s="176">
        <v>89.246497655739205</v>
      </c>
      <c r="AI26" s="176">
        <v>89.522738644705001</v>
      </c>
      <c r="AJ26" s="176">
        <v>88.689338431760802</v>
      </c>
      <c r="AK26" s="176">
        <v>86.186867147080505</v>
      </c>
      <c r="AL26" s="182">
        <v>87.579254884921994</v>
      </c>
      <c r="AM26" s="176"/>
      <c r="AN26" s="183">
        <v>88.848511609399793</v>
      </c>
      <c r="AO26" s="184">
        <v>88.991013295337694</v>
      </c>
      <c r="AP26" s="185">
        <v>88.919835755705193</v>
      </c>
      <c r="AQ26" s="176"/>
      <c r="AR26" s="186">
        <v>87.964382598239993</v>
      </c>
      <c r="AS26" s="159"/>
      <c r="AT26" s="160">
        <v>5.3387039429684098</v>
      </c>
      <c r="AU26" s="154">
        <v>5.5730863703403699</v>
      </c>
      <c r="AV26" s="154">
        <v>4.2537898951657498</v>
      </c>
      <c r="AW26" s="154">
        <v>3.8011237080352598</v>
      </c>
      <c r="AX26" s="154">
        <v>3.94223421193412</v>
      </c>
      <c r="AY26" s="161">
        <v>4.5305727732495003</v>
      </c>
      <c r="AZ26" s="154"/>
      <c r="BA26" s="162">
        <v>5.6758729185595103</v>
      </c>
      <c r="BB26" s="163">
        <v>6.0943915559127397</v>
      </c>
      <c r="BC26" s="164">
        <v>5.8813598944977601</v>
      </c>
      <c r="BD26" s="154"/>
      <c r="BE26" s="165">
        <v>4.9218280756508497</v>
      </c>
    </row>
    <row r="27" spans="1:57" x14ac:dyDescent="0.25">
      <c r="A27" s="35" t="s">
        <v>97</v>
      </c>
      <c r="B27" s="3" t="s">
        <v>70</v>
      </c>
      <c r="C27" s="3"/>
      <c r="D27" s="24" t="s">
        <v>16</v>
      </c>
      <c r="E27" s="27" t="s">
        <v>17</v>
      </c>
      <c r="F27" s="3"/>
      <c r="G27" s="181">
        <v>108.675730676328</v>
      </c>
      <c r="H27" s="176">
        <v>111.209614205877</v>
      </c>
      <c r="I27" s="176">
        <v>118.764530976888</v>
      </c>
      <c r="J27" s="176">
        <v>115.62256167979</v>
      </c>
      <c r="K27" s="176">
        <v>121.50526585598401</v>
      </c>
      <c r="L27" s="182">
        <v>115.46432390287301</v>
      </c>
      <c r="M27" s="176"/>
      <c r="N27" s="183">
        <v>138.04305443140399</v>
      </c>
      <c r="O27" s="184">
        <v>139.66286260758599</v>
      </c>
      <c r="P27" s="185">
        <v>138.83310443119899</v>
      </c>
      <c r="Q27" s="176"/>
      <c r="R27" s="186">
        <v>124.354670925509</v>
      </c>
      <c r="S27" s="159"/>
      <c r="T27" s="160">
        <v>1.1749384420662901</v>
      </c>
      <c r="U27" s="154">
        <v>4.7901880725094701</v>
      </c>
      <c r="V27" s="154">
        <v>8.5586573654122997</v>
      </c>
      <c r="W27" s="154">
        <v>-3.45186773939716</v>
      </c>
      <c r="X27" s="154">
        <v>-2.0910850199694599</v>
      </c>
      <c r="Y27" s="161">
        <v>0.63267294642912397</v>
      </c>
      <c r="Z27" s="154"/>
      <c r="AA27" s="162">
        <v>3.8536537673019802</v>
      </c>
      <c r="AB27" s="163">
        <v>7.15302752566636</v>
      </c>
      <c r="AC27" s="164">
        <v>5.4325152309527098</v>
      </c>
      <c r="AD27" s="154"/>
      <c r="AE27" s="165">
        <v>3.5955907287076099</v>
      </c>
      <c r="AF27" s="30"/>
      <c r="AG27" s="181">
        <v>98.330091967033297</v>
      </c>
      <c r="AH27" s="176">
        <v>104.714173691881</v>
      </c>
      <c r="AI27" s="176">
        <v>106.96711953190299</v>
      </c>
      <c r="AJ27" s="176">
        <v>105.878011171624</v>
      </c>
      <c r="AK27" s="176">
        <v>106.106534511319</v>
      </c>
      <c r="AL27" s="182">
        <v>104.670221814591</v>
      </c>
      <c r="AM27" s="176"/>
      <c r="AN27" s="183">
        <v>122.59267173764199</v>
      </c>
      <c r="AO27" s="184">
        <v>124.90504143312999</v>
      </c>
      <c r="AP27" s="185">
        <v>123.73802930276401</v>
      </c>
      <c r="AQ27" s="176"/>
      <c r="AR27" s="186">
        <v>110.494575066338</v>
      </c>
      <c r="AS27" s="159"/>
      <c r="AT27" s="160">
        <v>-0.44952476424230398</v>
      </c>
      <c r="AU27" s="154">
        <v>3.00012007010183</v>
      </c>
      <c r="AV27" s="154">
        <v>4.7455102548251</v>
      </c>
      <c r="AW27" s="154">
        <v>4.53286158848009</v>
      </c>
      <c r="AX27" s="154">
        <v>2.7157863551428298</v>
      </c>
      <c r="AY27" s="161">
        <v>3.0413486302344199</v>
      </c>
      <c r="AZ27" s="154"/>
      <c r="BA27" s="162">
        <v>4.4029030850334303</v>
      </c>
      <c r="BB27" s="163">
        <v>6.0578969972566004</v>
      </c>
      <c r="BC27" s="164">
        <v>5.2287531156977698</v>
      </c>
      <c r="BD27" s="154"/>
      <c r="BE27" s="165">
        <v>4.1908111183916503</v>
      </c>
    </row>
    <row r="28" spans="1:57" x14ac:dyDescent="0.25">
      <c r="A28" s="35" t="s">
        <v>47</v>
      </c>
      <c r="B28" s="3" t="str">
        <f t="shared" si="0"/>
        <v>Roanoke, VA</v>
      </c>
      <c r="C28" s="3"/>
      <c r="D28" s="24" t="s">
        <v>16</v>
      </c>
      <c r="E28" s="27" t="s">
        <v>17</v>
      </c>
      <c r="F28" s="3"/>
      <c r="G28" s="181">
        <v>90.7828905560458</v>
      </c>
      <c r="H28" s="176">
        <v>92.618092175776994</v>
      </c>
      <c r="I28" s="176">
        <v>91.982390552995298</v>
      </c>
      <c r="J28" s="176">
        <v>91.800075309305996</v>
      </c>
      <c r="K28" s="176">
        <v>93.235276472714105</v>
      </c>
      <c r="L28" s="182">
        <v>92.134473985134306</v>
      </c>
      <c r="M28" s="176"/>
      <c r="N28" s="183">
        <v>100.18216299968999</v>
      </c>
      <c r="O28" s="184">
        <v>100.330493316359</v>
      </c>
      <c r="P28" s="185">
        <v>100.255338357669</v>
      </c>
      <c r="Q28" s="176"/>
      <c r="R28" s="186">
        <v>95.201649765759299</v>
      </c>
      <c r="S28" s="159"/>
      <c r="T28" s="160">
        <v>1.7578442324193799</v>
      </c>
      <c r="U28" s="154">
        <v>4.69355543018965</v>
      </c>
      <c r="V28" s="154">
        <v>0.77939388999453296</v>
      </c>
      <c r="W28" s="154">
        <v>-0.59046791130054399</v>
      </c>
      <c r="X28" s="154">
        <v>-0.41922249988932803</v>
      </c>
      <c r="Y28" s="161">
        <v>0.81752486423797899</v>
      </c>
      <c r="Z28" s="154"/>
      <c r="AA28" s="162">
        <v>-2.8320862148966</v>
      </c>
      <c r="AB28" s="163">
        <v>1.1131668399626999</v>
      </c>
      <c r="AC28" s="164">
        <v>-1.03641436668013</v>
      </c>
      <c r="AD28" s="154"/>
      <c r="AE28" s="165">
        <v>0.75018694836264099</v>
      </c>
      <c r="AF28" s="30"/>
      <c r="AG28" s="181">
        <v>92.762320984865497</v>
      </c>
      <c r="AH28" s="176">
        <v>101.61582910014501</v>
      </c>
      <c r="AI28" s="176">
        <v>102.96049942847</v>
      </c>
      <c r="AJ28" s="176">
        <v>100.54140293203</v>
      </c>
      <c r="AK28" s="176">
        <v>98.128927439389997</v>
      </c>
      <c r="AL28" s="182">
        <v>99.476784547518406</v>
      </c>
      <c r="AM28" s="176"/>
      <c r="AN28" s="183">
        <v>103.231014626765</v>
      </c>
      <c r="AO28" s="184">
        <v>103.381144071398</v>
      </c>
      <c r="AP28" s="185">
        <v>103.30566375047501</v>
      </c>
      <c r="AQ28" s="176"/>
      <c r="AR28" s="186">
        <v>100.640647738951</v>
      </c>
      <c r="AS28" s="159"/>
      <c r="AT28" s="160">
        <v>-0.30415600192331699</v>
      </c>
      <c r="AU28" s="154">
        <v>4.3922560013107397</v>
      </c>
      <c r="AV28" s="154">
        <v>8.3278161235949995</v>
      </c>
      <c r="AW28" s="154">
        <v>4.3305804001360801</v>
      </c>
      <c r="AX28" s="154">
        <v>1.6087780312778801</v>
      </c>
      <c r="AY28" s="161">
        <v>3.8365445714592399</v>
      </c>
      <c r="AZ28" s="154"/>
      <c r="BA28" s="162">
        <v>0.86512550701178503</v>
      </c>
      <c r="BB28" s="163">
        <v>1.46087194164946</v>
      </c>
      <c r="BC28" s="164">
        <v>1.14679672663344</v>
      </c>
      <c r="BD28" s="154"/>
      <c r="BE28" s="165">
        <v>3.0832985639036599</v>
      </c>
    </row>
    <row r="29" spans="1:57" x14ac:dyDescent="0.25">
      <c r="A29" s="35" t="s">
        <v>48</v>
      </c>
      <c r="B29" s="3" t="str">
        <f t="shared" si="0"/>
        <v>Charlottesville, VA</v>
      </c>
      <c r="C29" s="3"/>
      <c r="D29" s="24" t="s">
        <v>16</v>
      </c>
      <c r="E29" s="27" t="s">
        <v>17</v>
      </c>
      <c r="F29" s="3"/>
      <c r="G29" s="181">
        <v>132.46911702873101</v>
      </c>
      <c r="H29" s="176">
        <v>136.95630970724099</v>
      </c>
      <c r="I29" s="176">
        <v>133.926344505066</v>
      </c>
      <c r="J29" s="176">
        <v>131.006066763425</v>
      </c>
      <c r="K29" s="176">
        <v>130.07308970099601</v>
      </c>
      <c r="L29" s="182">
        <v>132.656921579532</v>
      </c>
      <c r="M29" s="176"/>
      <c r="N29" s="183">
        <v>154.97980642322901</v>
      </c>
      <c r="O29" s="184">
        <v>158.01548195523</v>
      </c>
      <c r="P29" s="185">
        <v>156.46906992379999</v>
      </c>
      <c r="Q29" s="176"/>
      <c r="R29" s="186">
        <v>141.773946284537</v>
      </c>
      <c r="S29" s="159"/>
      <c r="T29" s="160">
        <v>3.3720445516662898</v>
      </c>
      <c r="U29" s="154">
        <v>9.7198273671796809</v>
      </c>
      <c r="V29" s="154">
        <v>5.9703188423212303</v>
      </c>
      <c r="W29" s="154">
        <v>-3.2985696196899701</v>
      </c>
      <c r="X29" s="154">
        <v>-4.9956322091448504</v>
      </c>
      <c r="Y29" s="161">
        <v>1.0729954626870499</v>
      </c>
      <c r="Z29" s="154"/>
      <c r="AA29" s="162">
        <v>3.77089655536698</v>
      </c>
      <c r="AB29" s="163">
        <v>-1.6782367166972501</v>
      </c>
      <c r="AC29" s="164">
        <v>0.90302066769460598</v>
      </c>
      <c r="AD29" s="154"/>
      <c r="AE29" s="165">
        <v>2.4204947288032899</v>
      </c>
      <c r="AF29" s="30"/>
      <c r="AG29" s="181">
        <v>124.148960640654</v>
      </c>
      <c r="AH29" s="176">
        <v>125.13335359408001</v>
      </c>
      <c r="AI29" s="176">
        <v>130.68459206631101</v>
      </c>
      <c r="AJ29" s="176">
        <v>130.701438210227</v>
      </c>
      <c r="AK29" s="176">
        <v>131.046846867483</v>
      </c>
      <c r="AL29" s="182">
        <v>128.711672000204</v>
      </c>
      <c r="AM29" s="176"/>
      <c r="AN29" s="183">
        <v>151.159271588661</v>
      </c>
      <c r="AO29" s="184">
        <v>156.802057421451</v>
      </c>
      <c r="AP29" s="185">
        <v>154.00036439013701</v>
      </c>
      <c r="AQ29" s="176"/>
      <c r="AR29" s="186">
        <v>136.789178122767</v>
      </c>
      <c r="AS29" s="159"/>
      <c r="AT29" s="160">
        <v>1.8676434826922601E-3</v>
      </c>
      <c r="AU29" s="154">
        <v>3.65596577026096</v>
      </c>
      <c r="AV29" s="154">
        <v>5.0382672344830501</v>
      </c>
      <c r="AW29" s="154">
        <v>3.87941651752518</v>
      </c>
      <c r="AX29" s="154">
        <v>2.8774518668492002</v>
      </c>
      <c r="AY29" s="161">
        <v>3.3071339959269799</v>
      </c>
      <c r="AZ29" s="154"/>
      <c r="BA29" s="162">
        <v>4.1882630372176903</v>
      </c>
      <c r="BB29" s="163">
        <v>2.7356119083016801</v>
      </c>
      <c r="BC29" s="164">
        <v>3.3903473043758798</v>
      </c>
      <c r="BD29" s="154"/>
      <c r="BE29" s="165">
        <v>3.8726743836104101</v>
      </c>
    </row>
    <row r="30" spans="1:57" x14ac:dyDescent="0.25">
      <c r="A30" s="21" t="s">
        <v>49</v>
      </c>
      <c r="B30" t="s">
        <v>72</v>
      </c>
      <c r="C30" s="3"/>
      <c r="D30" s="24" t="s">
        <v>16</v>
      </c>
      <c r="E30" s="27" t="s">
        <v>17</v>
      </c>
      <c r="F30" s="3"/>
      <c r="G30" s="181">
        <v>96.126225784903099</v>
      </c>
      <c r="H30" s="176">
        <v>93.611792452830102</v>
      </c>
      <c r="I30" s="176">
        <v>96.307515583259104</v>
      </c>
      <c r="J30" s="176">
        <v>95.960581717451504</v>
      </c>
      <c r="K30" s="176">
        <v>99.122456328943798</v>
      </c>
      <c r="L30" s="182">
        <v>96.485796352147005</v>
      </c>
      <c r="M30" s="176"/>
      <c r="N30" s="183">
        <v>113.899295485636</v>
      </c>
      <c r="O30" s="184">
        <v>110.55369475971899</v>
      </c>
      <c r="P30" s="185">
        <v>112.274558461358</v>
      </c>
      <c r="Q30" s="176"/>
      <c r="R30" s="186">
        <v>102.48191154856799</v>
      </c>
      <c r="S30" s="159"/>
      <c r="T30" s="160">
        <v>10.2239456701056</v>
      </c>
      <c r="U30" s="154">
        <v>8.3384675304781304</v>
      </c>
      <c r="V30" s="154">
        <v>6.1936731173948099</v>
      </c>
      <c r="W30" s="154">
        <v>1.84861410401546</v>
      </c>
      <c r="X30" s="154">
        <v>4.8036777196470997</v>
      </c>
      <c r="Y30" s="161">
        <v>5.4828944732137197</v>
      </c>
      <c r="Z30" s="154"/>
      <c r="AA30" s="162">
        <v>15.4756550553348</v>
      </c>
      <c r="AB30" s="163">
        <v>12.915182634524101</v>
      </c>
      <c r="AC30" s="164">
        <v>14.2282444553825</v>
      </c>
      <c r="AD30" s="154"/>
      <c r="AE30" s="165">
        <v>9.5147654189386603</v>
      </c>
      <c r="AF30" s="30"/>
      <c r="AG30" s="181">
        <v>97.179410384735604</v>
      </c>
      <c r="AH30" s="176">
        <v>102.55853363169599</v>
      </c>
      <c r="AI30" s="176">
        <v>105.836940006416</v>
      </c>
      <c r="AJ30" s="176">
        <v>104.691076284711</v>
      </c>
      <c r="AK30" s="176">
        <v>101.61305516265899</v>
      </c>
      <c r="AL30" s="182">
        <v>102.563005444213</v>
      </c>
      <c r="AM30" s="176"/>
      <c r="AN30" s="183">
        <v>111.20384789754</v>
      </c>
      <c r="AO30" s="184">
        <v>110.972132490213</v>
      </c>
      <c r="AP30" s="185">
        <v>111.091511488715</v>
      </c>
      <c r="AQ30" s="176"/>
      <c r="AR30" s="186">
        <v>105.22474422291801</v>
      </c>
      <c r="AS30" s="159"/>
      <c r="AT30" s="160">
        <v>11.451178013688599</v>
      </c>
      <c r="AU30" s="154">
        <v>8.8069168028243006</v>
      </c>
      <c r="AV30" s="154">
        <v>10.3950002356864</v>
      </c>
      <c r="AW30" s="154">
        <v>8.7489555059526793</v>
      </c>
      <c r="AX30" s="154">
        <v>8.1407359867497497</v>
      </c>
      <c r="AY30" s="161">
        <v>9.1284671538028395</v>
      </c>
      <c r="AZ30" s="154"/>
      <c r="BA30" s="162">
        <v>12.5483769573932</v>
      </c>
      <c r="BB30" s="163">
        <v>13.2027767569764</v>
      </c>
      <c r="BC30" s="164">
        <v>12.8563278012798</v>
      </c>
      <c r="BD30" s="154"/>
      <c r="BE30" s="165">
        <v>10.4434690152494</v>
      </c>
    </row>
    <row r="31" spans="1:57" x14ac:dyDescent="0.25">
      <c r="A31" s="21" t="s">
        <v>50</v>
      </c>
      <c r="B31" s="3" t="str">
        <f t="shared" si="0"/>
        <v>Staunton &amp; Harrisonburg, VA</v>
      </c>
      <c r="C31" s="3"/>
      <c r="D31" s="24" t="s">
        <v>16</v>
      </c>
      <c r="E31" s="27" t="s">
        <v>17</v>
      </c>
      <c r="F31" s="3"/>
      <c r="G31" s="181">
        <v>89.739281596452301</v>
      </c>
      <c r="H31" s="176">
        <v>90.767874601487705</v>
      </c>
      <c r="I31" s="176">
        <v>93.939265279583793</v>
      </c>
      <c r="J31" s="176">
        <v>96.721438356164299</v>
      </c>
      <c r="K31" s="176">
        <v>102.420036231884</v>
      </c>
      <c r="L31" s="182">
        <v>95.390327821848402</v>
      </c>
      <c r="M31" s="176"/>
      <c r="N31" s="183">
        <v>111.257828729281</v>
      </c>
      <c r="O31" s="184">
        <v>112.34675803124</v>
      </c>
      <c r="P31" s="185">
        <v>111.78466989875901</v>
      </c>
      <c r="Q31" s="176"/>
      <c r="R31" s="186">
        <v>101.96926585030801</v>
      </c>
      <c r="S31" s="159"/>
      <c r="T31" s="160">
        <v>-7.1402613908613697</v>
      </c>
      <c r="U31" s="154">
        <v>-9.5801622721486197</v>
      </c>
      <c r="V31" s="154">
        <v>-10.5211790198362</v>
      </c>
      <c r="W31" s="154">
        <v>-12.367157407915601</v>
      </c>
      <c r="X31" s="154">
        <v>-5.9724492172603298</v>
      </c>
      <c r="Y31" s="161">
        <v>-9.6300619641293892</v>
      </c>
      <c r="Z31" s="154"/>
      <c r="AA31" s="162">
        <v>-6.8267721924638902</v>
      </c>
      <c r="AB31" s="163">
        <v>-4.9308090152415396</v>
      </c>
      <c r="AC31" s="164">
        <v>-5.9052104318071299</v>
      </c>
      <c r="AD31" s="154"/>
      <c r="AE31" s="165">
        <v>-7.2062168481311399</v>
      </c>
      <c r="AF31" s="30"/>
      <c r="AG31" s="181">
        <v>87.006569686189806</v>
      </c>
      <c r="AH31" s="176">
        <v>89.756434745941306</v>
      </c>
      <c r="AI31" s="176">
        <v>91.861521941146094</v>
      </c>
      <c r="AJ31" s="176">
        <v>91.191458034065207</v>
      </c>
      <c r="AK31" s="176">
        <v>92.9792718171514</v>
      </c>
      <c r="AL31" s="182">
        <v>90.745389437689894</v>
      </c>
      <c r="AM31" s="176"/>
      <c r="AN31" s="183">
        <v>106.729270403623</v>
      </c>
      <c r="AO31" s="184">
        <v>105.59209040959</v>
      </c>
      <c r="AP31" s="185">
        <v>106.16886810256401</v>
      </c>
      <c r="AQ31" s="176"/>
      <c r="AR31" s="186">
        <v>95.984999930314501</v>
      </c>
      <c r="AS31" s="159"/>
      <c r="AT31" s="160">
        <v>-1.94007121840195</v>
      </c>
      <c r="AU31" s="154">
        <v>-2.6034551720041699</v>
      </c>
      <c r="AV31" s="154">
        <v>-2.7012543672194398</v>
      </c>
      <c r="AW31" s="154">
        <v>-5.2662296178393104</v>
      </c>
      <c r="AX31" s="154">
        <v>-3.5255044901539101</v>
      </c>
      <c r="AY31" s="161">
        <v>-3.5137700108644898</v>
      </c>
      <c r="AZ31" s="154"/>
      <c r="BA31" s="162">
        <v>-2.13427371793412</v>
      </c>
      <c r="BB31" s="163">
        <v>-2.1648974687201998</v>
      </c>
      <c r="BC31" s="164">
        <v>-2.1708665087063701</v>
      </c>
      <c r="BD31" s="154"/>
      <c r="BE31" s="165">
        <v>-2.6821873921700798</v>
      </c>
    </row>
    <row r="32" spans="1:57" x14ac:dyDescent="0.25">
      <c r="A32" s="21" t="s">
        <v>51</v>
      </c>
      <c r="B32" s="3" t="str">
        <f t="shared" si="0"/>
        <v>Blacksburg &amp; Wytheville, VA</v>
      </c>
      <c r="C32" s="3"/>
      <c r="D32" s="24" t="s">
        <v>16</v>
      </c>
      <c r="E32" s="27" t="s">
        <v>17</v>
      </c>
      <c r="F32" s="3"/>
      <c r="G32" s="181">
        <v>86.3198595353862</v>
      </c>
      <c r="H32" s="176">
        <v>86.095785662563301</v>
      </c>
      <c r="I32" s="176">
        <v>84.193055827619901</v>
      </c>
      <c r="J32" s="176">
        <v>85.243654970760204</v>
      </c>
      <c r="K32" s="176">
        <v>92.795156250000005</v>
      </c>
      <c r="L32" s="182">
        <v>87.703572239747601</v>
      </c>
      <c r="M32" s="176"/>
      <c r="N32" s="183">
        <v>96.608328244274801</v>
      </c>
      <c r="O32" s="184">
        <v>96.251384257464096</v>
      </c>
      <c r="P32" s="185">
        <v>96.431263704558503</v>
      </c>
      <c r="Q32" s="176"/>
      <c r="R32" s="186">
        <v>91.160998933252003</v>
      </c>
      <c r="S32" s="159"/>
      <c r="T32" s="160">
        <v>3.1229525848774502</v>
      </c>
      <c r="U32" s="154">
        <v>1.4857200918458999</v>
      </c>
      <c r="V32" s="154">
        <v>-3.6041351374077601</v>
      </c>
      <c r="W32" s="154">
        <v>-2.1902420100089901</v>
      </c>
      <c r="X32" s="154">
        <v>7.9062983886177598</v>
      </c>
      <c r="Y32" s="161">
        <v>1.71876646986055</v>
      </c>
      <c r="Z32" s="154"/>
      <c r="AA32" s="162">
        <v>6.3706480511657997</v>
      </c>
      <c r="AB32" s="163">
        <v>5.2030209565580199</v>
      </c>
      <c r="AC32" s="164">
        <v>5.8000349150138204</v>
      </c>
      <c r="AD32" s="154"/>
      <c r="AE32" s="165">
        <v>3.92164469158761</v>
      </c>
      <c r="AF32" s="30"/>
      <c r="AG32" s="181">
        <v>89.929867087774696</v>
      </c>
      <c r="AH32" s="176">
        <v>92.660188913745898</v>
      </c>
      <c r="AI32" s="176">
        <v>94.2897003058103</v>
      </c>
      <c r="AJ32" s="176">
        <v>93.700687886207206</v>
      </c>
      <c r="AK32" s="176">
        <v>105.45938229106901</v>
      </c>
      <c r="AL32" s="182">
        <v>95.8185569945163</v>
      </c>
      <c r="AM32" s="176"/>
      <c r="AN32" s="183">
        <v>105.488403778265</v>
      </c>
      <c r="AO32" s="184">
        <v>98.074484267555704</v>
      </c>
      <c r="AP32" s="185">
        <v>101.94446237362401</v>
      </c>
      <c r="AQ32" s="176"/>
      <c r="AR32" s="186">
        <v>97.773018082435499</v>
      </c>
      <c r="AS32" s="159"/>
      <c r="AT32" s="160">
        <v>7.7380074171695901</v>
      </c>
      <c r="AU32" s="154">
        <v>6.40670888156769</v>
      </c>
      <c r="AV32" s="154">
        <v>3.3208282341445199</v>
      </c>
      <c r="AW32" s="154">
        <v>6.3006500515822896</v>
      </c>
      <c r="AX32" s="154">
        <v>6.1537122594177998</v>
      </c>
      <c r="AY32" s="161">
        <v>5.5819632317700796</v>
      </c>
      <c r="AZ32" s="154"/>
      <c r="BA32" s="162">
        <v>0.92383787277510898</v>
      </c>
      <c r="BB32" s="163">
        <v>3.2462642794522001</v>
      </c>
      <c r="BC32" s="164">
        <v>1.65775011619242</v>
      </c>
      <c r="BD32" s="154"/>
      <c r="BE32" s="165">
        <v>4.5823110881988596</v>
      </c>
    </row>
    <row r="33" spans="1:64" x14ac:dyDescent="0.25">
      <c r="A33" s="21" t="s">
        <v>52</v>
      </c>
      <c r="B33" s="3" t="str">
        <f t="shared" si="0"/>
        <v>Lynchburg, VA</v>
      </c>
      <c r="C33" s="3"/>
      <c r="D33" s="24" t="s">
        <v>16</v>
      </c>
      <c r="E33" s="27" t="s">
        <v>17</v>
      </c>
      <c r="F33" s="3"/>
      <c r="G33" s="181">
        <v>90.997104677060094</v>
      </c>
      <c r="H33" s="176">
        <v>92.559952830188607</v>
      </c>
      <c r="I33" s="176">
        <v>93.0339764705882</v>
      </c>
      <c r="J33" s="176">
        <v>94.267524644030601</v>
      </c>
      <c r="K33" s="176">
        <v>96.015678793256399</v>
      </c>
      <c r="L33" s="182">
        <v>93.520500431406305</v>
      </c>
      <c r="M33" s="176"/>
      <c r="N33" s="183">
        <v>104.1459193173</v>
      </c>
      <c r="O33" s="184">
        <v>107.16218852458999</v>
      </c>
      <c r="P33" s="185">
        <v>105.61257871662001</v>
      </c>
      <c r="Q33" s="176"/>
      <c r="R33" s="186">
        <v>97.766689993002004</v>
      </c>
      <c r="S33" s="159"/>
      <c r="T33" s="160">
        <v>-4.0020432365663803</v>
      </c>
      <c r="U33" s="154">
        <v>-4.6343272559981701</v>
      </c>
      <c r="V33" s="154">
        <v>-0.58374147368437102</v>
      </c>
      <c r="W33" s="154">
        <v>-5.7994283085538996</v>
      </c>
      <c r="X33" s="154">
        <v>-1.90302635904789</v>
      </c>
      <c r="Y33" s="161">
        <v>-3.4492072729393302</v>
      </c>
      <c r="Z33" s="154"/>
      <c r="AA33" s="162">
        <v>1.4420153685644199</v>
      </c>
      <c r="AB33" s="163">
        <v>-0.275433179687126</v>
      </c>
      <c r="AC33" s="164">
        <v>0.47627448837885999</v>
      </c>
      <c r="AD33" s="154"/>
      <c r="AE33" s="165">
        <v>-1.6876212845493801</v>
      </c>
      <c r="AF33" s="30"/>
      <c r="AG33" s="181">
        <v>92.5254633540372</v>
      </c>
      <c r="AH33" s="176">
        <v>102.168225160953</v>
      </c>
      <c r="AI33" s="176">
        <v>103.728785623812</v>
      </c>
      <c r="AJ33" s="176">
        <v>101.7234307165</v>
      </c>
      <c r="AK33" s="176">
        <v>101.39026275379599</v>
      </c>
      <c r="AL33" s="182">
        <v>100.87742484684399</v>
      </c>
      <c r="AM33" s="176"/>
      <c r="AN33" s="183">
        <v>114.175458921694</v>
      </c>
      <c r="AO33" s="184">
        <v>113.932342143906</v>
      </c>
      <c r="AP33" s="185">
        <v>114.062059931506</v>
      </c>
      <c r="AQ33" s="176"/>
      <c r="AR33" s="186">
        <v>104.750966898078</v>
      </c>
      <c r="AS33" s="159"/>
      <c r="AT33" s="160">
        <v>-0.42639440315765798</v>
      </c>
      <c r="AU33" s="154">
        <v>2.3601886532437502</v>
      </c>
      <c r="AV33" s="154">
        <v>1.5949108876754201</v>
      </c>
      <c r="AW33" s="154">
        <v>-7.5400242406064799E-2</v>
      </c>
      <c r="AX33" s="154">
        <v>1.6688305026746799</v>
      </c>
      <c r="AY33" s="161">
        <v>1.0900934987679001</v>
      </c>
      <c r="AZ33" s="154"/>
      <c r="BA33" s="162">
        <v>-0.100717572267603</v>
      </c>
      <c r="BB33" s="163">
        <v>0.82803403198515002</v>
      </c>
      <c r="BC33" s="164">
        <v>0.33631262736008999</v>
      </c>
      <c r="BD33" s="154"/>
      <c r="BE33" s="165">
        <v>1.0725317355841799</v>
      </c>
    </row>
    <row r="34" spans="1:64" x14ac:dyDescent="0.25">
      <c r="A34" s="21" t="s">
        <v>77</v>
      </c>
      <c r="B34" s="3" t="str">
        <f t="shared" si="0"/>
        <v>Central Virginia</v>
      </c>
      <c r="C34" s="3"/>
      <c r="D34" s="24" t="s">
        <v>16</v>
      </c>
      <c r="E34" s="27" t="s">
        <v>17</v>
      </c>
      <c r="F34" s="3"/>
      <c r="G34" s="181">
        <v>95.605859023354498</v>
      </c>
      <c r="H34" s="176">
        <v>94.311157071516007</v>
      </c>
      <c r="I34" s="176">
        <v>95.363475876173595</v>
      </c>
      <c r="J34" s="176">
        <v>95.441260489510398</v>
      </c>
      <c r="K34" s="176">
        <v>99.020008589220495</v>
      </c>
      <c r="L34" s="182">
        <v>96.109105300908496</v>
      </c>
      <c r="M34" s="176"/>
      <c r="N34" s="183">
        <v>109.86000493400699</v>
      </c>
      <c r="O34" s="184">
        <v>110.87741724738601</v>
      </c>
      <c r="P34" s="185">
        <v>110.366473703772</v>
      </c>
      <c r="Q34" s="176"/>
      <c r="R34" s="186">
        <v>101.17629224367499</v>
      </c>
      <c r="S34" s="159"/>
      <c r="T34" s="160">
        <v>-1.6056206774772901</v>
      </c>
      <c r="U34" s="154">
        <v>-3.4940941556126601</v>
      </c>
      <c r="V34" s="154">
        <v>-2.5340286303896198</v>
      </c>
      <c r="W34" s="154">
        <v>-6.8556369818884502</v>
      </c>
      <c r="X34" s="154">
        <v>-3.4462312724117701</v>
      </c>
      <c r="Y34" s="161">
        <v>-3.7094620362358999</v>
      </c>
      <c r="Z34" s="154"/>
      <c r="AA34" s="162">
        <v>1.75487537281075</v>
      </c>
      <c r="AB34" s="163">
        <v>0.69499308849310304</v>
      </c>
      <c r="AC34" s="164">
        <v>1.2308977762386699</v>
      </c>
      <c r="AD34" s="154"/>
      <c r="AE34" s="165">
        <v>-1.4369934883864399</v>
      </c>
      <c r="AF34" s="30"/>
      <c r="AG34" s="181">
        <v>96.406527780503595</v>
      </c>
      <c r="AH34" s="176">
        <v>105.824621995496</v>
      </c>
      <c r="AI34" s="176">
        <v>109.82223490272</v>
      </c>
      <c r="AJ34" s="176">
        <v>108.963067330968</v>
      </c>
      <c r="AK34" s="176">
        <v>104.82142945535399</v>
      </c>
      <c r="AL34" s="182">
        <v>105.70145649956</v>
      </c>
      <c r="AM34" s="176"/>
      <c r="AN34" s="183">
        <v>112.531161950887</v>
      </c>
      <c r="AO34" s="184">
        <v>115.541625318456</v>
      </c>
      <c r="AP34" s="185">
        <v>114.065523105232</v>
      </c>
      <c r="AQ34" s="176"/>
      <c r="AR34" s="186">
        <v>108.26207555472401</v>
      </c>
      <c r="AS34" s="159"/>
      <c r="AT34" s="160">
        <v>-2.3257591843693799</v>
      </c>
      <c r="AU34" s="154">
        <v>1.2717011604534101</v>
      </c>
      <c r="AV34" s="154">
        <v>1.77422282199443</v>
      </c>
      <c r="AW34" s="154">
        <v>2.083186665096</v>
      </c>
      <c r="AX34" s="154">
        <v>1.31736908964819</v>
      </c>
      <c r="AY34" s="161">
        <v>1.0492569549686599</v>
      </c>
      <c r="AZ34" s="154"/>
      <c r="BA34" s="162">
        <v>1.0826814737247601</v>
      </c>
      <c r="BB34" s="163">
        <v>1.6195751729030301</v>
      </c>
      <c r="BC34" s="164">
        <v>1.3769722623421601</v>
      </c>
      <c r="BD34" s="154"/>
      <c r="BE34" s="165">
        <v>1.2951063858543601</v>
      </c>
    </row>
    <row r="35" spans="1:64" x14ac:dyDescent="0.25">
      <c r="A35" s="21" t="s">
        <v>78</v>
      </c>
      <c r="B35" s="3" t="str">
        <f t="shared" si="0"/>
        <v>Chesapeake Bay</v>
      </c>
      <c r="C35" s="3"/>
      <c r="D35" s="24" t="s">
        <v>16</v>
      </c>
      <c r="E35" s="27" t="s">
        <v>17</v>
      </c>
      <c r="F35" s="3"/>
      <c r="G35" s="181">
        <v>110.839740932642</v>
      </c>
      <c r="H35" s="176">
        <v>108.642939560439</v>
      </c>
      <c r="I35" s="176">
        <v>108.281983695652</v>
      </c>
      <c r="J35" s="176">
        <v>113.602703412073</v>
      </c>
      <c r="K35" s="176">
        <v>115.25903587443899</v>
      </c>
      <c r="L35" s="182">
        <v>111.499280205655</v>
      </c>
      <c r="M35" s="176"/>
      <c r="N35" s="183">
        <v>127.74341417910399</v>
      </c>
      <c r="O35" s="184">
        <v>131.758905660377</v>
      </c>
      <c r="P35" s="185">
        <v>129.739859287054</v>
      </c>
      <c r="Q35" s="176"/>
      <c r="R35" s="186">
        <v>117.95708734639599</v>
      </c>
      <c r="S35" s="159"/>
      <c r="T35" s="160">
        <v>3.0224100837501502</v>
      </c>
      <c r="U35" s="154">
        <v>1.8665529131118199</v>
      </c>
      <c r="V35" s="154">
        <v>7.0333804190980898</v>
      </c>
      <c r="W35" s="154">
        <v>9.5646879306897095</v>
      </c>
      <c r="X35" s="154">
        <v>9.5813148619697692</v>
      </c>
      <c r="Y35" s="161">
        <v>6.3670713967444597</v>
      </c>
      <c r="Z35" s="154"/>
      <c r="AA35" s="162">
        <v>13.1761177599981</v>
      </c>
      <c r="AB35" s="163">
        <v>15.0542019808837</v>
      </c>
      <c r="AC35" s="164">
        <v>14.141430852891499</v>
      </c>
      <c r="AD35" s="154"/>
      <c r="AE35" s="165">
        <v>9.8625096279861406</v>
      </c>
      <c r="AF35" s="30"/>
      <c r="AG35" s="181">
        <v>98.406926136363595</v>
      </c>
      <c r="AH35" s="176">
        <v>101.89914371772799</v>
      </c>
      <c r="AI35" s="176">
        <v>105.336241476133</v>
      </c>
      <c r="AJ35" s="176">
        <v>105.074466371325</v>
      </c>
      <c r="AK35" s="176">
        <v>106.413184713375</v>
      </c>
      <c r="AL35" s="182">
        <v>103.73333333333299</v>
      </c>
      <c r="AM35" s="176"/>
      <c r="AN35" s="183">
        <v>114.58898080438701</v>
      </c>
      <c r="AO35" s="184">
        <v>120.76099469496</v>
      </c>
      <c r="AP35" s="185">
        <v>117.726305617977</v>
      </c>
      <c r="AQ35" s="176"/>
      <c r="AR35" s="186">
        <v>107.658245193822</v>
      </c>
      <c r="AS35" s="159"/>
      <c r="AT35" s="160">
        <v>7.7704289372856401</v>
      </c>
      <c r="AU35" s="154">
        <v>7.4420290782317799</v>
      </c>
      <c r="AV35" s="154">
        <v>12.6309742411517</v>
      </c>
      <c r="AW35" s="154">
        <v>12.569498012103301</v>
      </c>
      <c r="AX35" s="154">
        <v>8.8055272170843306</v>
      </c>
      <c r="AY35" s="161">
        <v>10.046291654064101</v>
      </c>
      <c r="AZ35" s="154"/>
      <c r="BA35" s="162">
        <v>9.3508400715768598</v>
      </c>
      <c r="BB35" s="163">
        <v>13.127933834655</v>
      </c>
      <c r="BC35" s="164">
        <v>11.331331855781199</v>
      </c>
      <c r="BD35" s="154"/>
      <c r="BE35" s="165">
        <v>10.653698482567201</v>
      </c>
    </row>
    <row r="36" spans="1:64" x14ac:dyDescent="0.25">
      <c r="A36" s="21" t="s">
        <v>79</v>
      </c>
      <c r="B36" s="3" t="str">
        <f t="shared" si="0"/>
        <v>Coastal Virginia - Eastern Shore</v>
      </c>
      <c r="C36" s="3"/>
      <c r="D36" s="24" t="s">
        <v>16</v>
      </c>
      <c r="E36" s="27" t="s">
        <v>17</v>
      </c>
      <c r="F36" s="3"/>
      <c r="G36" s="181">
        <v>85.459212121212104</v>
      </c>
      <c r="H36" s="176">
        <v>84.640322580645105</v>
      </c>
      <c r="I36" s="176">
        <v>89.7295275590551</v>
      </c>
      <c r="J36" s="176">
        <v>91.087375415282295</v>
      </c>
      <c r="K36" s="176">
        <v>91.945570175438505</v>
      </c>
      <c r="L36" s="182">
        <v>88.859240740740702</v>
      </c>
      <c r="M36" s="176"/>
      <c r="N36" s="183">
        <v>95.976945392491402</v>
      </c>
      <c r="O36" s="184">
        <v>97.142314647377901</v>
      </c>
      <c r="P36" s="185">
        <v>96.542748024582906</v>
      </c>
      <c r="Q36" s="176"/>
      <c r="R36" s="186">
        <v>92.0312287060529</v>
      </c>
      <c r="S36" s="159"/>
      <c r="T36" s="160">
        <v>-1.0551783733868401</v>
      </c>
      <c r="U36" s="154">
        <v>-3.6323701381658502</v>
      </c>
      <c r="V36" s="154">
        <v>-0.10728217967581399</v>
      </c>
      <c r="W36" s="154">
        <v>1.0138285175878501</v>
      </c>
      <c r="X36" s="154">
        <v>-0.471063287572626</v>
      </c>
      <c r="Y36" s="161">
        <v>-1.05231105530712</v>
      </c>
      <c r="Z36" s="154"/>
      <c r="AA36" s="162">
        <v>0.46092756629717202</v>
      </c>
      <c r="AB36" s="163">
        <v>-4.4306077637525698</v>
      </c>
      <c r="AC36" s="164">
        <v>-2.00454883463774</v>
      </c>
      <c r="AD36" s="154"/>
      <c r="AE36" s="165">
        <v>-0.77000549536502705</v>
      </c>
      <c r="AF36" s="30"/>
      <c r="AG36" s="181">
        <v>90.163216300940405</v>
      </c>
      <c r="AH36" s="176">
        <v>93.917985757883997</v>
      </c>
      <c r="AI36" s="176">
        <v>95.199191968658099</v>
      </c>
      <c r="AJ36" s="176">
        <v>95.581283783783704</v>
      </c>
      <c r="AK36" s="176">
        <v>94.104726581074601</v>
      </c>
      <c r="AL36" s="182">
        <v>93.9656882798118</v>
      </c>
      <c r="AM36" s="176"/>
      <c r="AN36" s="183">
        <v>101.658746736292</v>
      </c>
      <c r="AO36" s="184">
        <v>102.048782371649</v>
      </c>
      <c r="AP36" s="185">
        <v>101.8495599022</v>
      </c>
      <c r="AQ36" s="176"/>
      <c r="AR36" s="186">
        <v>96.450071443580498</v>
      </c>
      <c r="AS36" s="159"/>
      <c r="AT36" s="160">
        <v>2.5948088650431398</v>
      </c>
      <c r="AU36" s="154">
        <v>0.38016639641873201</v>
      </c>
      <c r="AV36" s="154">
        <v>0.53099258448402697</v>
      </c>
      <c r="AW36" s="154">
        <v>3.6253381363357602</v>
      </c>
      <c r="AX36" s="154">
        <v>3.0196979262090702</v>
      </c>
      <c r="AY36" s="161">
        <v>1.9005895991114701</v>
      </c>
      <c r="AZ36" s="154"/>
      <c r="BA36" s="162">
        <v>-2.1040536902317601</v>
      </c>
      <c r="BB36" s="163">
        <v>-1.23352599751931</v>
      </c>
      <c r="BC36" s="164">
        <v>-1.6856908620748801</v>
      </c>
      <c r="BD36" s="154"/>
      <c r="BE36" s="165">
        <v>1.0371697574034899</v>
      </c>
    </row>
    <row r="37" spans="1:64" x14ac:dyDescent="0.25">
      <c r="A37" s="21" t="s">
        <v>80</v>
      </c>
      <c r="B37" s="3" t="str">
        <f t="shared" si="0"/>
        <v>Coastal Virginia - Hampton Roads</v>
      </c>
      <c r="C37" s="3"/>
      <c r="D37" s="24" t="s">
        <v>16</v>
      </c>
      <c r="E37" s="27" t="s">
        <v>17</v>
      </c>
      <c r="F37" s="3"/>
      <c r="G37" s="181">
        <v>101.361467293597</v>
      </c>
      <c r="H37" s="176">
        <v>100.175301348693</v>
      </c>
      <c r="I37" s="176">
        <v>103.140470798569</v>
      </c>
      <c r="J37" s="176">
        <v>102.768867888385</v>
      </c>
      <c r="K37" s="176">
        <v>108.76047880217099</v>
      </c>
      <c r="L37" s="182">
        <v>103.509995237727</v>
      </c>
      <c r="M37" s="176"/>
      <c r="N37" s="183">
        <v>123.21793981709099</v>
      </c>
      <c r="O37" s="184">
        <v>120.931098364657</v>
      </c>
      <c r="P37" s="185">
        <v>122.07040173431599</v>
      </c>
      <c r="Q37" s="176"/>
      <c r="R37" s="186">
        <v>109.90309896470499</v>
      </c>
      <c r="S37" s="159"/>
      <c r="T37" s="160">
        <v>-0.30905168349494999</v>
      </c>
      <c r="U37" s="154">
        <v>-2.2972490841374502</v>
      </c>
      <c r="V37" s="154">
        <v>-2.4430541946814599</v>
      </c>
      <c r="W37" s="154">
        <v>-9.0345023570045893</v>
      </c>
      <c r="X37" s="154">
        <v>-2.62211536675319</v>
      </c>
      <c r="Y37" s="161">
        <v>-3.5036216388526999</v>
      </c>
      <c r="Z37" s="154"/>
      <c r="AA37" s="162">
        <v>5.5964286514039401</v>
      </c>
      <c r="AB37" s="163">
        <v>3.4511871478302498</v>
      </c>
      <c r="AC37" s="164">
        <v>4.5197736663626804</v>
      </c>
      <c r="AD37" s="154"/>
      <c r="AE37" s="165">
        <v>-0.33534687128732099</v>
      </c>
      <c r="AF37" s="30"/>
      <c r="AG37" s="181">
        <v>95.045987187428594</v>
      </c>
      <c r="AH37" s="176">
        <v>96.6718580239</v>
      </c>
      <c r="AI37" s="176">
        <v>99.297555011567198</v>
      </c>
      <c r="AJ37" s="176">
        <v>98.838272529757504</v>
      </c>
      <c r="AK37" s="176">
        <v>100.87269885545101</v>
      </c>
      <c r="AL37" s="182">
        <v>98.291812151541606</v>
      </c>
      <c r="AM37" s="176"/>
      <c r="AN37" s="183">
        <v>117.513252922772</v>
      </c>
      <c r="AO37" s="184">
        <v>121.582011874602</v>
      </c>
      <c r="AP37" s="185">
        <v>119.601001002147</v>
      </c>
      <c r="AQ37" s="176"/>
      <c r="AR37" s="186">
        <v>105.287537210032</v>
      </c>
      <c r="AS37" s="159"/>
      <c r="AT37" s="160">
        <v>-0.79182785766039399</v>
      </c>
      <c r="AU37" s="154">
        <v>-1.28473734323309</v>
      </c>
      <c r="AV37" s="154">
        <v>-0.31229633191700301</v>
      </c>
      <c r="AW37" s="154">
        <v>-2.6374903306083501</v>
      </c>
      <c r="AX37" s="154">
        <v>3.5543660232869299E-3</v>
      </c>
      <c r="AY37" s="161">
        <v>-0.99012704956586794</v>
      </c>
      <c r="AZ37" s="154"/>
      <c r="BA37" s="162">
        <v>1.81436761834488</v>
      </c>
      <c r="BB37" s="163">
        <v>0.49178900111360502</v>
      </c>
      <c r="BC37" s="164">
        <v>1.12739140282978</v>
      </c>
      <c r="BD37" s="154"/>
      <c r="BE37" s="165">
        <v>-0.13930860282541399</v>
      </c>
    </row>
    <row r="38" spans="1:64" x14ac:dyDescent="0.25">
      <c r="A38" s="20" t="s">
        <v>81</v>
      </c>
      <c r="B38" s="3" t="str">
        <f t="shared" si="0"/>
        <v>Northern Virginia</v>
      </c>
      <c r="C38" s="3"/>
      <c r="D38" s="24" t="s">
        <v>16</v>
      </c>
      <c r="E38" s="27" t="s">
        <v>17</v>
      </c>
      <c r="F38" s="3"/>
      <c r="G38" s="181">
        <v>102.581869395035</v>
      </c>
      <c r="H38" s="176">
        <v>103.833882340559</v>
      </c>
      <c r="I38" s="176">
        <v>106.711801063248</v>
      </c>
      <c r="J38" s="176">
        <v>106.263069596378</v>
      </c>
      <c r="K38" s="176">
        <v>105.742641165755</v>
      </c>
      <c r="L38" s="182">
        <v>105.07846739525</v>
      </c>
      <c r="M38" s="176"/>
      <c r="N38" s="183">
        <v>110.200277339504</v>
      </c>
      <c r="O38" s="184">
        <v>110.02118543692499</v>
      </c>
      <c r="P38" s="185">
        <v>110.10888942307599</v>
      </c>
      <c r="Q38" s="176"/>
      <c r="R38" s="186">
        <v>106.876744926895</v>
      </c>
      <c r="S38" s="159"/>
      <c r="T38" s="160">
        <v>-0.114455140957106</v>
      </c>
      <c r="U38" s="154">
        <v>0.608402477604429</v>
      </c>
      <c r="V38" s="154">
        <v>4.0368156728255302</v>
      </c>
      <c r="W38" s="154">
        <v>2.1577027012864698</v>
      </c>
      <c r="X38" s="154">
        <v>-0.47992080724093</v>
      </c>
      <c r="Y38" s="161">
        <v>1.1907050773349399</v>
      </c>
      <c r="Z38" s="154"/>
      <c r="AA38" s="162">
        <v>2.51020799120184</v>
      </c>
      <c r="AB38" s="163">
        <v>-5.5799133477188699E-2</v>
      </c>
      <c r="AC38" s="164">
        <v>1.21239848365763</v>
      </c>
      <c r="AD38" s="154"/>
      <c r="AE38" s="165">
        <v>1.39102366339072</v>
      </c>
      <c r="AF38" s="30"/>
      <c r="AG38" s="181">
        <v>119.11418124776201</v>
      </c>
      <c r="AH38" s="176">
        <v>142.14671789810799</v>
      </c>
      <c r="AI38" s="176">
        <v>152.653716335556</v>
      </c>
      <c r="AJ38" s="176">
        <v>150.633134402152</v>
      </c>
      <c r="AK38" s="176">
        <v>130.560440642613</v>
      </c>
      <c r="AL38" s="182">
        <v>140.47184600392001</v>
      </c>
      <c r="AM38" s="176"/>
      <c r="AN38" s="183">
        <v>118.937032051966</v>
      </c>
      <c r="AO38" s="184">
        <v>117.78604477195699</v>
      </c>
      <c r="AP38" s="185">
        <v>118.35280230978201</v>
      </c>
      <c r="AQ38" s="176"/>
      <c r="AR38" s="186">
        <v>134.155979377991</v>
      </c>
      <c r="AS38" s="159"/>
      <c r="AT38" s="160">
        <v>2.4738299495320799</v>
      </c>
      <c r="AU38" s="154">
        <v>7.3626042426318996</v>
      </c>
      <c r="AV38" s="154">
        <v>9.8488661796955306</v>
      </c>
      <c r="AW38" s="154">
        <v>12.0270672380487</v>
      </c>
      <c r="AX38" s="154">
        <v>7.09690797769409</v>
      </c>
      <c r="AY38" s="161">
        <v>8.3521548751714096</v>
      </c>
      <c r="AZ38" s="154"/>
      <c r="BA38" s="162">
        <v>6.2744670870701098</v>
      </c>
      <c r="BB38" s="163">
        <v>5.3384771297992</v>
      </c>
      <c r="BC38" s="164">
        <v>5.79943333535316</v>
      </c>
      <c r="BD38" s="154"/>
      <c r="BE38" s="165">
        <v>7.5078552837857497</v>
      </c>
    </row>
    <row r="39" spans="1:64" x14ac:dyDescent="0.25">
      <c r="A39" s="22" t="s">
        <v>82</v>
      </c>
      <c r="B39" s="3" t="str">
        <f t="shared" si="0"/>
        <v>Shenandoah Valley</v>
      </c>
      <c r="C39" s="3"/>
      <c r="D39" s="25" t="s">
        <v>16</v>
      </c>
      <c r="E39" s="28" t="s">
        <v>17</v>
      </c>
      <c r="F39" s="3"/>
      <c r="G39" s="187">
        <v>86.850653377630096</v>
      </c>
      <c r="H39" s="188">
        <v>87.491022850924907</v>
      </c>
      <c r="I39" s="188">
        <v>89.710307495195295</v>
      </c>
      <c r="J39" s="188">
        <v>90.918129803586595</v>
      </c>
      <c r="K39" s="188">
        <v>95.269118780658701</v>
      </c>
      <c r="L39" s="189">
        <v>90.436096230641795</v>
      </c>
      <c r="M39" s="176"/>
      <c r="N39" s="190">
        <v>103.536661228122</v>
      </c>
      <c r="O39" s="191">
        <v>103.97054652422899</v>
      </c>
      <c r="P39" s="192">
        <v>103.748953109612</v>
      </c>
      <c r="Q39" s="176"/>
      <c r="R39" s="193">
        <v>95.6456122721209</v>
      </c>
      <c r="S39" s="159"/>
      <c r="T39" s="166">
        <v>-3.04017036303097</v>
      </c>
      <c r="U39" s="167">
        <v>-5.1548261403532702</v>
      </c>
      <c r="V39" s="167">
        <v>-7.1292621493951698</v>
      </c>
      <c r="W39" s="167">
        <v>-8.6118043999693406</v>
      </c>
      <c r="X39" s="167">
        <v>-4.4423002245941303</v>
      </c>
      <c r="Y39" s="168">
        <v>-6.3136607598531498</v>
      </c>
      <c r="Z39" s="154"/>
      <c r="AA39" s="169">
        <v>-3.77810576656363</v>
      </c>
      <c r="AB39" s="170">
        <v>-3.7149421798000399</v>
      </c>
      <c r="AC39" s="171">
        <v>-3.74704574547133</v>
      </c>
      <c r="AD39" s="154"/>
      <c r="AE39" s="172">
        <v>-4.5153791887273602</v>
      </c>
      <c r="AF39" s="31"/>
      <c r="AG39" s="187">
        <v>86.059357486223405</v>
      </c>
      <c r="AH39" s="188">
        <v>89.533841062923003</v>
      </c>
      <c r="AI39" s="188">
        <v>91.330415219763793</v>
      </c>
      <c r="AJ39" s="188">
        <v>90.400587049510705</v>
      </c>
      <c r="AK39" s="188">
        <v>90.468165902459305</v>
      </c>
      <c r="AL39" s="189">
        <v>89.682687630561801</v>
      </c>
      <c r="AM39" s="176"/>
      <c r="AN39" s="190">
        <v>101.737408082146</v>
      </c>
      <c r="AO39" s="191">
        <v>101.034904229012</v>
      </c>
      <c r="AP39" s="192">
        <v>101.388299764637</v>
      </c>
      <c r="AQ39" s="176"/>
      <c r="AR39" s="193">
        <v>93.503153322184602</v>
      </c>
      <c r="AS39" s="159"/>
      <c r="AT39" s="166">
        <v>0.269861208399235</v>
      </c>
      <c r="AU39" s="167">
        <v>-1.12313899090581</v>
      </c>
      <c r="AV39" s="167">
        <v>-0.70500350441750503</v>
      </c>
      <c r="AW39" s="167">
        <v>-2.1290093732847999</v>
      </c>
      <c r="AX39" s="167">
        <v>-2.39454390952928</v>
      </c>
      <c r="AY39" s="168">
        <v>-1.50809136650968</v>
      </c>
      <c r="AZ39" s="154"/>
      <c r="BA39" s="169">
        <v>-0.55562649836278299</v>
      </c>
      <c r="BB39" s="170">
        <v>-0.923204659686504</v>
      </c>
      <c r="BC39" s="171">
        <v>-0.74565630018194495</v>
      </c>
      <c r="BD39" s="154"/>
      <c r="BE39" s="172">
        <v>-0.97835879388707103</v>
      </c>
    </row>
    <row r="40" spans="1:64" ht="13" x14ac:dyDescent="0.3">
      <c r="A40" s="19" t="s">
        <v>83</v>
      </c>
      <c r="B40" s="3" t="str">
        <f t="shared" si="0"/>
        <v>Southern Virginia</v>
      </c>
      <c r="C40" s="9"/>
      <c r="D40" s="23" t="s">
        <v>16</v>
      </c>
      <c r="E40" s="26" t="s">
        <v>17</v>
      </c>
      <c r="F40" s="3"/>
      <c r="G40" s="173">
        <v>88.676991473812393</v>
      </c>
      <c r="H40" s="174">
        <v>90.154581209031306</v>
      </c>
      <c r="I40" s="174">
        <v>91.712650038971105</v>
      </c>
      <c r="J40" s="174">
        <v>93.502342896174795</v>
      </c>
      <c r="K40" s="174">
        <v>98.683612903225793</v>
      </c>
      <c r="L40" s="175">
        <v>93.051949067069998</v>
      </c>
      <c r="M40" s="176"/>
      <c r="N40" s="177">
        <v>104.511064516129</v>
      </c>
      <c r="O40" s="178">
        <v>103.180277176266</v>
      </c>
      <c r="P40" s="179">
        <v>103.86942994362001</v>
      </c>
      <c r="Q40" s="176"/>
      <c r="R40" s="180">
        <v>97.124342425909902</v>
      </c>
      <c r="S40" s="159"/>
      <c r="T40" s="151">
        <v>2.2953874079553098</v>
      </c>
      <c r="U40" s="152">
        <v>3.8964087036525501</v>
      </c>
      <c r="V40" s="152">
        <v>1.3123249027985</v>
      </c>
      <c r="W40" s="152">
        <v>-1.3403794420339501</v>
      </c>
      <c r="X40" s="152">
        <v>6.1180873958425401</v>
      </c>
      <c r="Y40" s="153">
        <v>2.36633207204838</v>
      </c>
      <c r="Z40" s="154"/>
      <c r="AA40" s="155">
        <v>9.3686494040419408</v>
      </c>
      <c r="AB40" s="156">
        <v>8.9470908887645209</v>
      </c>
      <c r="AC40" s="157">
        <v>9.1630792932203207</v>
      </c>
      <c r="AD40" s="154"/>
      <c r="AE40" s="158">
        <v>5.38313500205635</v>
      </c>
      <c r="AF40" s="29"/>
      <c r="AG40" s="173">
        <v>94.881393188854403</v>
      </c>
      <c r="AH40" s="174">
        <v>108.426026386868</v>
      </c>
      <c r="AI40" s="174">
        <v>110.18288488915999</v>
      </c>
      <c r="AJ40" s="174">
        <v>107.623945885005</v>
      </c>
      <c r="AK40" s="174">
        <v>104.368608572008</v>
      </c>
      <c r="AL40" s="175">
        <v>105.605726791706</v>
      </c>
      <c r="AM40" s="176"/>
      <c r="AN40" s="177">
        <v>104.781609984399</v>
      </c>
      <c r="AO40" s="178">
        <v>102.28241253095</v>
      </c>
      <c r="AP40" s="179">
        <v>103.55356062209</v>
      </c>
      <c r="AQ40" s="176"/>
      <c r="AR40" s="180">
        <v>105.01250779864201</v>
      </c>
      <c r="AS40" s="159"/>
      <c r="AT40" s="151">
        <v>7.5070778918124601</v>
      </c>
      <c r="AU40" s="152">
        <v>11.3435928859304</v>
      </c>
      <c r="AV40" s="152">
        <v>11.597174827127301</v>
      </c>
      <c r="AW40" s="152">
        <v>9.5208965082473593</v>
      </c>
      <c r="AX40" s="152">
        <v>11.647316425274401</v>
      </c>
      <c r="AY40" s="153">
        <v>10.402821553900701</v>
      </c>
      <c r="AZ40" s="154"/>
      <c r="BA40" s="155">
        <v>9.1489440727624896</v>
      </c>
      <c r="BB40" s="156">
        <v>7.4368048958415098</v>
      </c>
      <c r="BC40" s="157">
        <v>8.3061762186934498</v>
      </c>
      <c r="BD40" s="154"/>
      <c r="BE40" s="158">
        <v>9.7955700800907</v>
      </c>
      <c r="BF40" s="68"/>
      <c r="BG40" s="68"/>
      <c r="BH40" s="68"/>
      <c r="BI40" s="68"/>
      <c r="BJ40" s="68"/>
      <c r="BK40" s="68"/>
      <c r="BL40" s="68"/>
    </row>
    <row r="41" spans="1:64" x14ac:dyDescent="0.25">
      <c r="A41" s="20" t="s">
        <v>84</v>
      </c>
      <c r="B41" s="3" t="str">
        <f t="shared" si="0"/>
        <v>Southwest Virginia - Blue Ridge Highlands</v>
      </c>
      <c r="C41" s="10"/>
      <c r="D41" s="24" t="s">
        <v>16</v>
      </c>
      <c r="E41" s="27" t="s">
        <v>17</v>
      </c>
      <c r="F41" s="3"/>
      <c r="G41" s="181">
        <v>101.283107093184</v>
      </c>
      <c r="H41" s="176">
        <v>102.385528934758</v>
      </c>
      <c r="I41" s="176">
        <v>113.187768556938</v>
      </c>
      <c r="J41" s="176">
        <v>105.321886723059</v>
      </c>
      <c r="K41" s="176">
        <v>108.17596998454999</v>
      </c>
      <c r="L41" s="182">
        <v>105.799231258345</v>
      </c>
      <c r="M41" s="176"/>
      <c r="N41" s="183">
        <v>121.839372137404</v>
      </c>
      <c r="O41" s="184">
        <v>118.461947795135</v>
      </c>
      <c r="P41" s="185">
        <v>120.1806720404</v>
      </c>
      <c r="Q41" s="176"/>
      <c r="R41" s="186">
        <v>111.48958230863801</v>
      </c>
      <c r="S41" s="159"/>
      <c r="T41" s="160">
        <v>2.8190597732292999</v>
      </c>
      <c r="U41" s="154">
        <v>8.2548228200690499</v>
      </c>
      <c r="V41" s="154">
        <v>16.547060732536501</v>
      </c>
      <c r="W41" s="154">
        <v>5.3581694990103799</v>
      </c>
      <c r="X41" s="154">
        <v>6.5516782227795902</v>
      </c>
      <c r="Y41" s="161">
        <v>7.0544097437293898</v>
      </c>
      <c r="Z41" s="154"/>
      <c r="AA41" s="162">
        <v>7.7331998308906797</v>
      </c>
      <c r="AB41" s="163">
        <v>5.9812730217900496</v>
      </c>
      <c r="AC41" s="164">
        <v>6.8621947002204298</v>
      </c>
      <c r="AD41" s="154"/>
      <c r="AE41" s="165">
        <v>8.2020036590877794</v>
      </c>
      <c r="AF41" s="30"/>
      <c r="AG41" s="181">
        <v>98.310139312448001</v>
      </c>
      <c r="AH41" s="176">
        <v>100.794622904123</v>
      </c>
      <c r="AI41" s="176">
        <v>103.460788986136</v>
      </c>
      <c r="AJ41" s="176">
        <v>102.78619392007801</v>
      </c>
      <c r="AK41" s="176">
        <v>108.230968825443</v>
      </c>
      <c r="AL41" s="182">
        <v>103.020561447749</v>
      </c>
      <c r="AM41" s="176"/>
      <c r="AN41" s="183">
        <v>120.314863024065</v>
      </c>
      <c r="AO41" s="184">
        <v>117.980489156498</v>
      </c>
      <c r="AP41" s="185">
        <v>119.179556857054</v>
      </c>
      <c r="AQ41" s="176"/>
      <c r="AR41" s="186">
        <v>108.239108514805</v>
      </c>
      <c r="AS41" s="159"/>
      <c r="AT41" s="160">
        <v>4.3654307669499897</v>
      </c>
      <c r="AU41" s="154">
        <v>4.9366365229653102</v>
      </c>
      <c r="AV41" s="154">
        <v>6.3492023194648901</v>
      </c>
      <c r="AW41" s="154">
        <v>6.0436042233168497</v>
      </c>
      <c r="AX41" s="154">
        <v>3.0062554151571201</v>
      </c>
      <c r="AY41" s="161">
        <v>4.6879314381284001</v>
      </c>
      <c r="AZ41" s="154"/>
      <c r="BA41" s="162">
        <v>5.32331360602302</v>
      </c>
      <c r="BB41" s="163">
        <v>8.1730846713805203</v>
      </c>
      <c r="BC41" s="164">
        <v>6.5310451555287896</v>
      </c>
      <c r="BD41" s="154"/>
      <c r="BE41" s="165">
        <v>5.78798015472813</v>
      </c>
      <c r="BF41" s="68"/>
      <c r="BG41" s="68"/>
      <c r="BH41" s="68"/>
      <c r="BI41" s="68"/>
      <c r="BJ41" s="68"/>
      <c r="BK41" s="68"/>
      <c r="BL41" s="68"/>
    </row>
    <row r="42" spans="1:64" x14ac:dyDescent="0.25">
      <c r="A42" s="21" t="s">
        <v>85</v>
      </c>
      <c r="B42" s="3" t="str">
        <f t="shared" si="0"/>
        <v>Southwest Virginia - Heart of Appalachia</v>
      </c>
      <c r="C42" s="3"/>
      <c r="D42" s="24" t="s">
        <v>16</v>
      </c>
      <c r="E42" s="27" t="s">
        <v>17</v>
      </c>
      <c r="F42" s="3"/>
      <c r="G42" s="181">
        <v>75.001009852216697</v>
      </c>
      <c r="H42" s="176">
        <v>78.412219451371499</v>
      </c>
      <c r="I42" s="176">
        <v>79.6245386533665</v>
      </c>
      <c r="J42" s="176">
        <v>78.510463917525698</v>
      </c>
      <c r="K42" s="176">
        <v>79.389175824175794</v>
      </c>
      <c r="L42" s="182">
        <v>78.259430438842202</v>
      </c>
      <c r="M42" s="176"/>
      <c r="N42" s="183">
        <v>83.802818035426696</v>
      </c>
      <c r="O42" s="184">
        <v>85.103976311336694</v>
      </c>
      <c r="P42" s="185">
        <v>84.437293729372897</v>
      </c>
      <c r="Q42" s="176"/>
      <c r="R42" s="186">
        <v>80.491860465116204</v>
      </c>
      <c r="S42" s="159"/>
      <c r="T42" s="160">
        <v>-6.3114494752931103</v>
      </c>
      <c r="U42" s="154">
        <v>-2.53418624653197</v>
      </c>
      <c r="V42" s="154">
        <v>-0.76676499807125797</v>
      </c>
      <c r="W42" s="154">
        <v>-3.57139034446159</v>
      </c>
      <c r="X42" s="154">
        <v>-2.6672720731475401</v>
      </c>
      <c r="Y42" s="161">
        <v>-3.18863105830469</v>
      </c>
      <c r="Z42" s="154"/>
      <c r="AA42" s="162">
        <v>3.0366989829311399</v>
      </c>
      <c r="AB42" s="163">
        <v>3.5705929177826099</v>
      </c>
      <c r="AC42" s="164">
        <v>3.3060350217727401</v>
      </c>
      <c r="AD42" s="154"/>
      <c r="AE42" s="165">
        <v>-0.75171626651754597</v>
      </c>
      <c r="AF42" s="30"/>
      <c r="AG42" s="181">
        <v>78.452818574513998</v>
      </c>
      <c r="AH42" s="176">
        <v>83.214374225526598</v>
      </c>
      <c r="AI42" s="176">
        <v>85.049120879120807</v>
      </c>
      <c r="AJ42" s="176">
        <v>83.979429597128004</v>
      </c>
      <c r="AK42" s="176">
        <v>81.593401673640102</v>
      </c>
      <c r="AL42" s="182">
        <v>82.693841952551594</v>
      </c>
      <c r="AM42" s="176"/>
      <c r="AN42" s="183">
        <v>85.277076574877398</v>
      </c>
      <c r="AO42" s="184">
        <v>83.278344429649295</v>
      </c>
      <c r="AP42" s="185">
        <v>84.358817292006506</v>
      </c>
      <c r="AQ42" s="176"/>
      <c r="AR42" s="186">
        <v>83.185060762844401</v>
      </c>
      <c r="AS42" s="159"/>
      <c r="AT42" s="160">
        <v>-2.70741569252769</v>
      </c>
      <c r="AU42" s="154">
        <v>-3.16762734825623</v>
      </c>
      <c r="AV42" s="154">
        <v>-0.155897237556162</v>
      </c>
      <c r="AW42" s="154">
        <v>-0.569795324676721</v>
      </c>
      <c r="AX42" s="154">
        <v>-1.07182751095884</v>
      </c>
      <c r="AY42" s="161">
        <v>-1.5013380632139</v>
      </c>
      <c r="AZ42" s="154"/>
      <c r="BA42" s="162">
        <v>-2.0035946443589698</v>
      </c>
      <c r="BB42" s="163">
        <v>-0.62390332523612402</v>
      </c>
      <c r="BC42" s="164">
        <v>-1.36515127588911</v>
      </c>
      <c r="BD42" s="154"/>
      <c r="BE42" s="165">
        <v>-1.41790246751277</v>
      </c>
      <c r="BF42" s="68"/>
      <c r="BG42" s="68"/>
      <c r="BH42" s="68"/>
      <c r="BI42" s="68"/>
      <c r="BJ42" s="68"/>
      <c r="BK42" s="68"/>
      <c r="BL42" s="68"/>
    </row>
    <row r="43" spans="1:64" x14ac:dyDescent="0.25">
      <c r="A43" s="22" t="s">
        <v>86</v>
      </c>
      <c r="B43" s="3" t="str">
        <f t="shared" si="0"/>
        <v>Virginia Mountains</v>
      </c>
      <c r="C43" s="3"/>
      <c r="D43" s="25" t="s">
        <v>16</v>
      </c>
      <c r="E43" s="28" t="s">
        <v>17</v>
      </c>
      <c r="F43" s="3"/>
      <c r="G43" s="181">
        <v>121.595248023005</v>
      </c>
      <c r="H43" s="176">
        <v>126.56346500644</v>
      </c>
      <c r="I43" s="176">
        <v>129.97398828300999</v>
      </c>
      <c r="J43" s="176">
        <v>128.17697772173099</v>
      </c>
      <c r="K43" s="176">
        <v>138.11506255455299</v>
      </c>
      <c r="L43" s="182">
        <v>129.39989882854101</v>
      </c>
      <c r="M43" s="176"/>
      <c r="N43" s="183">
        <v>160.686354191833</v>
      </c>
      <c r="O43" s="184">
        <v>164.33443635450601</v>
      </c>
      <c r="P43" s="185">
        <v>162.475360748584</v>
      </c>
      <c r="Q43" s="176"/>
      <c r="R43" s="186">
        <v>142.03103018619501</v>
      </c>
      <c r="S43" s="159"/>
      <c r="T43" s="160">
        <v>2.76355349270592</v>
      </c>
      <c r="U43" s="154">
        <v>10.128603510692299</v>
      </c>
      <c r="V43" s="154">
        <v>8.0393601171917002</v>
      </c>
      <c r="W43" s="154">
        <v>-7.1908524706029802</v>
      </c>
      <c r="X43" s="154">
        <v>-0.901491083726777</v>
      </c>
      <c r="Y43" s="161">
        <v>0.88587266394840203</v>
      </c>
      <c r="Z43" s="154"/>
      <c r="AA43" s="162">
        <v>7.4578092374815999</v>
      </c>
      <c r="AB43" s="163">
        <v>12.796291383465499</v>
      </c>
      <c r="AC43" s="164">
        <v>9.96679863467965</v>
      </c>
      <c r="AD43" s="154"/>
      <c r="AE43" s="165">
        <v>5.6231616443826997</v>
      </c>
      <c r="AF43" s="31"/>
      <c r="AG43" s="181">
        <v>105.77103409726099</v>
      </c>
      <c r="AH43" s="176">
        <v>113.58256771476201</v>
      </c>
      <c r="AI43" s="176">
        <v>114.80440064529699</v>
      </c>
      <c r="AJ43" s="176">
        <v>113.308069009858</v>
      </c>
      <c r="AK43" s="176">
        <v>114.520942264257</v>
      </c>
      <c r="AL43" s="182">
        <v>112.73125179297099</v>
      </c>
      <c r="AM43" s="176"/>
      <c r="AN43" s="183">
        <v>136.457287311942</v>
      </c>
      <c r="AO43" s="184">
        <v>140.45758329987899</v>
      </c>
      <c r="AP43" s="185">
        <v>138.45236285371001</v>
      </c>
      <c r="AQ43" s="176"/>
      <c r="AR43" s="186">
        <v>120.686278380944</v>
      </c>
      <c r="AS43" s="159"/>
      <c r="AT43" s="160">
        <v>-3.1038936551213001</v>
      </c>
      <c r="AU43" s="154">
        <v>2.9898344477969898</v>
      </c>
      <c r="AV43" s="154">
        <v>4.64997044863245</v>
      </c>
      <c r="AW43" s="154">
        <v>3.3698410462200998</v>
      </c>
      <c r="AX43" s="154">
        <v>2.2701358332386801</v>
      </c>
      <c r="AY43" s="161">
        <v>2.29415086075926</v>
      </c>
      <c r="AZ43" s="154"/>
      <c r="BA43" s="162">
        <v>6.4607863297013299</v>
      </c>
      <c r="BB43" s="163">
        <v>7.4027742188277399</v>
      </c>
      <c r="BC43" s="164">
        <v>6.9959100964057299</v>
      </c>
      <c r="BD43" s="154"/>
      <c r="BE43" s="165">
        <v>4.2374188978460596</v>
      </c>
      <c r="BF43" s="68"/>
      <c r="BG43" s="68"/>
      <c r="BH43" s="68"/>
      <c r="BI43" s="68"/>
      <c r="BJ43" s="68"/>
      <c r="BK43" s="68"/>
      <c r="BL43" s="68"/>
    </row>
    <row r="44" spans="1:64" x14ac:dyDescent="0.25">
      <c r="A44" s="75" t="s">
        <v>110</v>
      </c>
      <c r="B44" s="3" t="s">
        <v>116</v>
      </c>
      <c r="D44" s="25" t="s">
        <v>16</v>
      </c>
      <c r="E44" s="28" t="s">
        <v>17</v>
      </c>
      <c r="G44" s="181">
        <v>289.03115585384</v>
      </c>
      <c r="H44" s="176">
        <v>303.72253544620497</v>
      </c>
      <c r="I44" s="176">
        <v>348.91996006389701</v>
      </c>
      <c r="J44" s="176">
        <v>327.285556414219</v>
      </c>
      <c r="K44" s="176">
        <v>313.98394957983101</v>
      </c>
      <c r="L44" s="182">
        <v>316.27356701341699</v>
      </c>
      <c r="M44" s="176"/>
      <c r="N44" s="183">
        <v>340.23420603015001</v>
      </c>
      <c r="O44" s="184">
        <v>324.00299381246998</v>
      </c>
      <c r="P44" s="185">
        <v>331.898401368858</v>
      </c>
      <c r="Q44" s="176"/>
      <c r="R44" s="186">
        <v>322.234141178664</v>
      </c>
      <c r="S44" s="159"/>
      <c r="T44" s="160">
        <v>-9.0941497263158997</v>
      </c>
      <c r="U44" s="154">
        <v>-9.3692081564032303</v>
      </c>
      <c r="V44" s="154">
        <v>16.418016556773701</v>
      </c>
      <c r="W44" s="154">
        <v>3.6958697305491</v>
      </c>
      <c r="X44" s="154">
        <v>-0.246754509153368</v>
      </c>
      <c r="Y44" s="161">
        <v>0.11313021923668699</v>
      </c>
      <c r="Z44" s="154"/>
      <c r="AA44" s="162">
        <v>-0.96826036562028395</v>
      </c>
      <c r="AB44" s="163">
        <v>-8.2176023349156608</v>
      </c>
      <c r="AC44" s="164">
        <v>-4.7142417511311896</v>
      </c>
      <c r="AD44" s="154"/>
      <c r="AE44" s="165">
        <v>-1.2538298870625899</v>
      </c>
      <c r="AG44" s="181">
        <v>277.88592679293401</v>
      </c>
      <c r="AH44" s="176">
        <v>273.28642936244199</v>
      </c>
      <c r="AI44" s="176">
        <v>283.91575919019698</v>
      </c>
      <c r="AJ44" s="176">
        <v>283.58464040865698</v>
      </c>
      <c r="AK44" s="176">
        <v>277.96904892798199</v>
      </c>
      <c r="AL44" s="182">
        <v>279.66663508106899</v>
      </c>
      <c r="AM44" s="176"/>
      <c r="AN44" s="183">
        <v>317.96733869953403</v>
      </c>
      <c r="AO44" s="184">
        <v>319.04579313439501</v>
      </c>
      <c r="AP44" s="185">
        <v>318.53735606285198</v>
      </c>
      <c r="AQ44" s="176"/>
      <c r="AR44" s="186">
        <v>292.74947034405602</v>
      </c>
      <c r="AS44" s="159"/>
      <c r="AT44" s="160">
        <v>-6.0954693030823197</v>
      </c>
      <c r="AU44" s="154">
        <v>-4.0423146880736498</v>
      </c>
      <c r="AV44" s="154">
        <v>4.5296171459124004</v>
      </c>
      <c r="AW44" s="154">
        <v>2.76112041336561E-2</v>
      </c>
      <c r="AX44" s="154">
        <v>-3.2279318997432598</v>
      </c>
      <c r="AY44" s="161">
        <v>-1.45461215087095</v>
      </c>
      <c r="AZ44" s="154"/>
      <c r="BA44" s="162">
        <v>-1.8484780735601301</v>
      </c>
      <c r="BB44" s="163">
        <v>-3.37859618453987</v>
      </c>
      <c r="BC44" s="164">
        <v>-2.64124845905123</v>
      </c>
      <c r="BD44" s="154"/>
      <c r="BE44" s="165">
        <v>-1.7167394065970001</v>
      </c>
    </row>
    <row r="45" spans="1:64" x14ac:dyDescent="0.25">
      <c r="A45" s="75" t="s">
        <v>111</v>
      </c>
      <c r="B45" s="3" t="s">
        <v>117</v>
      </c>
      <c r="D45" s="25" t="s">
        <v>16</v>
      </c>
      <c r="E45" s="28" t="s">
        <v>17</v>
      </c>
      <c r="G45" s="181">
        <v>154.63443067973699</v>
      </c>
      <c r="H45" s="176">
        <v>153.503134748446</v>
      </c>
      <c r="I45" s="176">
        <v>157.11681062381399</v>
      </c>
      <c r="J45" s="176">
        <v>154.59957129347401</v>
      </c>
      <c r="K45" s="176">
        <v>163.37634548308301</v>
      </c>
      <c r="L45" s="182">
        <v>156.99054443420701</v>
      </c>
      <c r="M45" s="176"/>
      <c r="N45" s="183">
        <v>179.15534991685101</v>
      </c>
      <c r="O45" s="184">
        <v>173.72041920374701</v>
      </c>
      <c r="P45" s="185">
        <v>176.35217735874301</v>
      </c>
      <c r="Q45" s="176"/>
      <c r="R45" s="186">
        <v>164.43064381124199</v>
      </c>
      <c r="S45" s="159"/>
      <c r="T45" s="160">
        <v>3.6642717482022902</v>
      </c>
      <c r="U45" s="154">
        <v>2.93384536422445</v>
      </c>
      <c r="V45" s="154">
        <v>1.7234430145877599</v>
      </c>
      <c r="W45" s="154">
        <v>-7.7512757753195496</v>
      </c>
      <c r="X45" s="154">
        <v>-2.58375609237555</v>
      </c>
      <c r="Y45" s="161">
        <v>-1.07313280867507</v>
      </c>
      <c r="Z45" s="154"/>
      <c r="AA45" s="162">
        <v>6.6515236212488098</v>
      </c>
      <c r="AB45" s="163">
        <v>4.5636756696237999</v>
      </c>
      <c r="AC45" s="164">
        <v>5.56423517067722</v>
      </c>
      <c r="AD45" s="154"/>
      <c r="AE45" s="165">
        <v>1.7936844086299599</v>
      </c>
      <c r="AG45" s="181">
        <v>156.51586355383799</v>
      </c>
      <c r="AH45" s="176">
        <v>178.027622065879</v>
      </c>
      <c r="AI45" s="176">
        <v>189.056328572263</v>
      </c>
      <c r="AJ45" s="176">
        <v>187.433992449128</v>
      </c>
      <c r="AK45" s="176">
        <v>169.03172858373799</v>
      </c>
      <c r="AL45" s="182">
        <v>177.73114363411099</v>
      </c>
      <c r="AM45" s="176"/>
      <c r="AN45" s="183">
        <v>167.739947189623</v>
      </c>
      <c r="AO45" s="184">
        <v>169.24076460275199</v>
      </c>
      <c r="AP45" s="185">
        <v>168.51112077534</v>
      </c>
      <c r="AQ45" s="176"/>
      <c r="AR45" s="186">
        <v>174.90850862306701</v>
      </c>
      <c r="AS45" s="159"/>
      <c r="AT45" s="160">
        <v>0.91771853492685596</v>
      </c>
      <c r="AU45" s="154">
        <v>5.1788654066912301</v>
      </c>
      <c r="AV45" s="154">
        <v>7.5169675408407501</v>
      </c>
      <c r="AW45" s="154">
        <v>7.8787131790247296</v>
      </c>
      <c r="AX45" s="154">
        <v>4.4301064750045596</v>
      </c>
      <c r="AY45" s="161">
        <v>5.70336212805947</v>
      </c>
      <c r="AZ45" s="154"/>
      <c r="BA45" s="162">
        <v>4.8345123049062604</v>
      </c>
      <c r="BB45" s="163">
        <v>3.6874178197710998</v>
      </c>
      <c r="BC45" s="164">
        <v>4.2449975273798399</v>
      </c>
      <c r="BD45" s="154"/>
      <c r="BE45" s="165">
        <v>5.1921284998722799</v>
      </c>
    </row>
    <row r="46" spans="1:64" x14ac:dyDescent="0.25">
      <c r="A46" s="75" t="s">
        <v>112</v>
      </c>
      <c r="B46" s="3" t="s">
        <v>118</v>
      </c>
      <c r="D46" s="25" t="s">
        <v>16</v>
      </c>
      <c r="E46" s="28" t="s">
        <v>17</v>
      </c>
      <c r="G46" s="181">
        <v>108.12030627367</v>
      </c>
      <c r="H46" s="176">
        <v>109.417684887459</v>
      </c>
      <c r="I46" s="176">
        <v>111.340830226199</v>
      </c>
      <c r="J46" s="176">
        <v>111.33931186966601</v>
      </c>
      <c r="K46" s="176">
        <v>113.04199195423899</v>
      </c>
      <c r="L46" s="182">
        <v>110.817487930228</v>
      </c>
      <c r="M46" s="176"/>
      <c r="N46" s="183">
        <v>117.092748802694</v>
      </c>
      <c r="O46" s="184">
        <v>116.41334026622199</v>
      </c>
      <c r="P46" s="185">
        <v>116.75099207490901</v>
      </c>
      <c r="Q46" s="176"/>
      <c r="R46" s="186">
        <v>113.0319453745</v>
      </c>
      <c r="S46" s="159"/>
      <c r="T46" s="160">
        <v>-1.89509511753431</v>
      </c>
      <c r="U46" s="154">
        <v>-1.3880843079251599</v>
      </c>
      <c r="V46" s="154">
        <v>-0.17558406750302699</v>
      </c>
      <c r="W46" s="154">
        <v>-1.607677615554</v>
      </c>
      <c r="X46" s="154">
        <v>0.15068295503533999</v>
      </c>
      <c r="Y46" s="161">
        <v>-0.93158810627633504</v>
      </c>
      <c r="Z46" s="154"/>
      <c r="AA46" s="162">
        <v>-0.88838320734533804</v>
      </c>
      <c r="AB46" s="163">
        <v>-2.2916876512735498</v>
      </c>
      <c r="AC46" s="164">
        <v>-1.58849548881172</v>
      </c>
      <c r="AD46" s="154"/>
      <c r="AE46" s="165">
        <v>-0.84281370921120102</v>
      </c>
      <c r="AG46" s="181">
        <v>118.821493360197</v>
      </c>
      <c r="AH46" s="176">
        <v>131.852392172354</v>
      </c>
      <c r="AI46" s="176">
        <v>138.269150369844</v>
      </c>
      <c r="AJ46" s="176">
        <v>137.228466236635</v>
      </c>
      <c r="AK46" s="176">
        <v>126.11042319728099</v>
      </c>
      <c r="AL46" s="182">
        <v>131.26814154095601</v>
      </c>
      <c r="AM46" s="176"/>
      <c r="AN46" s="183">
        <v>123.758393035718</v>
      </c>
      <c r="AO46" s="184">
        <v>122.496954488239</v>
      </c>
      <c r="AP46" s="185">
        <v>123.115633017254</v>
      </c>
      <c r="AQ46" s="176"/>
      <c r="AR46" s="186">
        <v>128.758769478213</v>
      </c>
      <c r="AS46" s="159"/>
      <c r="AT46" s="160">
        <v>0.40410595687497602</v>
      </c>
      <c r="AU46" s="154">
        <v>3.56968507933653</v>
      </c>
      <c r="AV46" s="154">
        <v>4.5732345302175901</v>
      </c>
      <c r="AW46" s="154">
        <v>6.0523940126560802</v>
      </c>
      <c r="AX46" s="154">
        <v>3.79294512000773</v>
      </c>
      <c r="AY46" s="161">
        <v>3.9351385458869999</v>
      </c>
      <c r="AZ46" s="154"/>
      <c r="BA46" s="162">
        <v>0.73342780601912505</v>
      </c>
      <c r="BB46" s="163">
        <v>0.39704598813438102</v>
      </c>
      <c r="BC46" s="164">
        <v>0.55964267848051497</v>
      </c>
      <c r="BD46" s="154"/>
      <c r="BE46" s="165">
        <v>2.86501716940163</v>
      </c>
    </row>
    <row r="47" spans="1:64" x14ac:dyDescent="0.25">
      <c r="A47" s="75" t="s">
        <v>113</v>
      </c>
      <c r="B47" s="3" t="s">
        <v>119</v>
      </c>
      <c r="D47" s="25" t="s">
        <v>16</v>
      </c>
      <c r="E47" s="28" t="s">
        <v>17</v>
      </c>
      <c r="G47" s="181">
        <v>94.853725239186005</v>
      </c>
      <c r="H47" s="176">
        <v>95.283192331101603</v>
      </c>
      <c r="I47" s="176">
        <v>96.061740369799594</v>
      </c>
      <c r="J47" s="176">
        <v>96.550250190588301</v>
      </c>
      <c r="K47" s="176">
        <v>99.179097959788507</v>
      </c>
      <c r="L47" s="182">
        <v>96.616894946984303</v>
      </c>
      <c r="M47" s="176"/>
      <c r="N47" s="183">
        <v>106.50077055161999</v>
      </c>
      <c r="O47" s="184">
        <v>105.98695469983601</v>
      </c>
      <c r="P47" s="185">
        <v>106.247350215376</v>
      </c>
      <c r="Q47" s="176"/>
      <c r="R47" s="186">
        <v>100.25718232952801</v>
      </c>
      <c r="S47" s="159"/>
      <c r="T47" s="160">
        <v>0.52259572315263503</v>
      </c>
      <c r="U47" s="154">
        <v>-0.17894085602461601</v>
      </c>
      <c r="V47" s="154">
        <v>-1.5961643477135199</v>
      </c>
      <c r="W47" s="154">
        <v>-3.3460788744727599</v>
      </c>
      <c r="X47" s="154">
        <v>-1.0810543286649601</v>
      </c>
      <c r="Y47" s="161">
        <v>-1.35210483386292</v>
      </c>
      <c r="Z47" s="154"/>
      <c r="AA47" s="162">
        <v>1.1732682268785199</v>
      </c>
      <c r="AB47" s="163">
        <v>0.89330732098901799</v>
      </c>
      <c r="AC47" s="164">
        <v>1.03408541623581</v>
      </c>
      <c r="AD47" s="154"/>
      <c r="AE47" s="165">
        <v>8.2510264636599301E-2</v>
      </c>
      <c r="AG47" s="181">
        <v>99.739447839472703</v>
      </c>
      <c r="AH47" s="176">
        <v>106.45596105732599</v>
      </c>
      <c r="AI47" s="176">
        <v>109.37688290195101</v>
      </c>
      <c r="AJ47" s="176">
        <v>108.88396560726</v>
      </c>
      <c r="AK47" s="176">
        <v>104.61578930905399</v>
      </c>
      <c r="AL47" s="182">
        <v>106.165276320505</v>
      </c>
      <c r="AM47" s="176"/>
      <c r="AN47" s="183">
        <v>109.82540121736599</v>
      </c>
      <c r="AO47" s="184">
        <v>110.25480904973401</v>
      </c>
      <c r="AP47" s="185">
        <v>110.041274209325</v>
      </c>
      <c r="AQ47" s="176"/>
      <c r="AR47" s="186">
        <v>107.35453841677599</v>
      </c>
      <c r="AS47" s="159"/>
      <c r="AT47" s="160">
        <v>1.4586166220377299</v>
      </c>
      <c r="AU47" s="154">
        <v>3.75915371456114</v>
      </c>
      <c r="AV47" s="154">
        <v>5.1426808972494298</v>
      </c>
      <c r="AW47" s="154">
        <v>5.35727912578262</v>
      </c>
      <c r="AX47" s="154">
        <v>2.7991827545765098</v>
      </c>
      <c r="AY47" s="161">
        <v>3.8259399305229</v>
      </c>
      <c r="AZ47" s="154"/>
      <c r="BA47" s="162">
        <v>1.60397177059594</v>
      </c>
      <c r="BB47" s="163">
        <v>1.7342459798727501</v>
      </c>
      <c r="BC47" s="164">
        <v>1.6722020000762099</v>
      </c>
      <c r="BD47" s="154"/>
      <c r="BE47" s="165">
        <v>3.2407781591015099</v>
      </c>
    </row>
    <row r="48" spans="1:64" x14ac:dyDescent="0.25">
      <c r="A48" s="75" t="s">
        <v>114</v>
      </c>
      <c r="B48" s="3" t="s">
        <v>120</v>
      </c>
      <c r="D48" s="25" t="s">
        <v>16</v>
      </c>
      <c r="E48" s="28" t="s">
        <v>17</v>
      </c>
      <c r="G48" s="181">
        <v>74.770118385225501</v>
      </c>
      <c r="H48" s="176">
        <v>75.654893617021202</v>
      </c>
      <c r="I48" s="176">
        <v>74.4687006109979</v>
      </c>
      <c r="J48" s="176">
        <v>74.394613642083996</v>
      </c>
      <c r="K48" s="176">
        <v>76.397403189065997</v>
      </c>
      <c r="L48" s="182">
        <v>75.191056552328504</v>
      </c>
      <c r="M48" s="176"/>
      <c r="N48" s="183">
        <v>82.012935627081006</v>
      </c>
      <c r="O48" s="184">
        <v>81.383115474520807</v>
      </c>
      <c r="P48" s="185">
        <v>81.699738689728903</v>
      </c>
      <c r="Q48" s="176"/>
      <c r="R48" s="186">
        <v>77.427766042438904</v>
      </c>
      <c r="S48" s="159"/>
      <c r="T48" s="160">
        <v>3.2705687462457602</v>
      </c>
      <c r="U48" s="154">
        <v>2.7750340337099901</v>
      </c>
      <c r="V48" s="154">
        <v>-0.41116437639449099</v>
      </c>
      <c r="W48" s="154">
        <v>-0.515439188363634</v>
      </c>
      <c r="X48" s="154">
        <v>1.6291203399034699</v>
      </c>
      <c r="Y48" s="161">
        <v>1.2627650905810399</v>
      </c>
      <c r="Z48" s="154"/>
      <c r="AA48" s="162">
        <v>5.5261858905061896</v>
      </c>
      <c r="AB48" s="163">
        <v>3.1763876285855099</v>
      </c>
      <c r="AC48" s="164">
        <v>4.35939116583602</v>
      </c>
      <c r="AD48" s="154"/>
      <c r="AE48" s="165">
        <v>2.56720000706617</v>
      </c>
      <c r="AG48" s="181">
        <v>76.4811881081081</v>
      </c>
      <c r="AH48" s="176">
        <v>79.369257108863707</v>
      </c>
      <c r="AI48" s="176">
        <v>81.121345372357396</v>
      </c>
      <c r="AJ48" s="176">
        <v>80.427408460236805</v>
      </c>
      <c r="AK48" s="176">
        <v>79.046929107175103</v>
      </c>
      <c r="AL48" s="182">
        <v>79.381183590645904</v>
      </c>
      <c r="AM48" s="176"/>
      <c r="AN48" s="183">
        <v>82.966553485038503</v>
      </c>
      <c r="AO48" s="184">
        <v>83.006077166125195</v>
      </c>
      <c r="AP48" s="185">
        <v>82.986380176358907</v>
      </c>
      <c r="AQ48" s="176"/>
      <c r="AR48" s="186">
        <v>80.454217224905804</v>
      </c>
      <c r="AS48" s="159"/>
      <c r="AT48" s="160">
        <v>3.5198366048512</v>
      </c>
      <c r="AU48" s="154">
        <v>4.2664158090208497</v>
      </c>
      <c r="AV48" s="154">
        <v>5.3360682004761397</v>
      </c>
      <c r="AW48" s="154">
        <v>4.9855268217938002</v>
      </c>
      <c r="AX48" s="154">
        <v>3.4127325623042202</v>
      </c>
      <c r="AY48" s="161">
        <v>4.32141263398894</v>
      </c>
      <c r="AZ48" s="154"/>
      <c r="BA48" s="162">
        <v>3.1661481383903598</v>
      </c>
      <c r="BB48" s="163">
        <v>3.1952636075959799</v>
      </c>
      <c r="BC48" s="164">
        <v>3.1809906168388999</v>
      </c>
      <c r="BD48" s="154"/>
      <c r="BE48" s="165">
        <v>4.0178892094171896</v>
      </c>
    </row>
    <row r="49" spans="1:57" x14ac:dyDescent="0.25">
      <c r="A49" s="76" t="s">
        <v>115</v>
      </c>
      <c r="B49" s="3" t="s">
        <v>121</v>
      </c>
      <c r="D49" s="25" t="s">
        <v>16</v>
      </c>
      <c r="E49" s="28" t="s">
        <v>17</v>
      </c>
      <c r="G49" s="187">
        <v>59.0388909377236</v>
      </c>
      <c r="H49" s="188">
        <v>59.001142305946402</v>
      </c>
      <c r="I49" s="188">
        <v>58.758048792932698</v>
      </c>
      <c r="J49" s="188">
        <v>59.007400127570101</v>
      </c>
      <c r="K49" s="188">
        <v>59.121597728041102</v>
      </c>
      <c r="L49" s="189">
        <v>58.989453590320601</v>
      </c>
      <c r="M49" s="176"/>
      <c r="N49" s="190">
        <v>63.729488626311102</v>
      </c>
      <c r="O49" s="191">
        <v>63.937571833418602</v>
      </c>
      <c r="P49" s="192">
        <v>63.832888610210397</v>
      </c>
      <c r="Q49" s="176"/>
      <c r="R49" s="193">
        <v>60.514748697593397</v>
      </c>
      <c r="S49" s="159"/>
      <c r="T49" s="166">
        <v>-0.34123939089354199</v>
      </c>
      <c r="U49" s="167">
        <v>-2.0404146961875699E-2</v>
      </c>
      <c r="V49" s="167">
        <v>3.02101553825114E-2</v>
      </c>
      <c r="W49" s="167">
        <v>-1.22245120010424</v>
      </c>
      <c r="X49" s="167">
        <v>-1.6599698017314799</v>
      </c>
      <c r="Y49" s="168">
        <v>-0.68654718206657095</v>
      </c>
      <c r="Z49" s="154"/>
      <c r="AA49" s="169">
        <v>1.33012412721738</v>
      </c>
      <c r="AB49" s="170">
        <v>0.16329742475825801</v>
      </c>
      <c r="AC49" s="171">
        <v>0.74884071233773397</v>
      </c>
      <c r="AD49" s="154"/>
      <c r="AE49" s="172">
        <v>-0.14511419544797299</v>
      </c>
      <c r="AG49" s="187">
        <v>59.2353339102851</v>
      </c>
      <c r="AH49" s="188">
        <v>59.747960305758902</v>
      </c>
      <c r="AI49" s="188">
        <v>59.857348952442599</v>
      </c>
      <c r="AJ49" s="188">
        <v>60.066192033289902</v>
      </c>
      <c r="AK49" s="188">
        <v>59.931136864777102</v>
      </c>
      <c r="AL49" s="189">
        <v>59.776550954647298</v>
      </c>
      <c r="AM49" s="176"/>
      <c r="AN49" s="190">
        <v>63.846839004426101</v>
      </c>
      <c r="AO49" s="191">
        <v>63.905682756111901</v>
      </c>
      <c r="AP49" s="192">
        <v>63.876261995164697</v>
      </c>
      <c r="AQ49" s="176"/>
      <c r="AR49" s="193">
        <v>61.007836000591702</v>
      </c>
      <c r="AS49" s="159"/>
      <c r="AT49" s="166">
        <v>-0.14616789507578401</v>
      </c>
      <c r="AU49" s="167">
        <v>8.3173786709660996E-2</v>
      </c>
      <c r="AV49" s="167">
        <v>0.13372661813134601</v>
      </c>
      <c r="AW49" s="167">
        <v>4.14209186868187E-2</v>
      </c>
      <c r="AX49" s="167">
        <v>-0.20919976849206801</v>
      </c>
      <c r="AY49" s="168">
        <v>-2.3611543467868701E-2</v>
      </c>
      <c r="AZ49" s="154"/>
      <c r="BA49" s="169">
        <v>2.8787825454348302E-2</v>
      </c>
      <c r="BB49" s="170">
        <v>-0.48696683086137799</v>
      </c>
      <c r="BC49" s="171">
        <v>-0.22671129692537501</v>
      </c>
      <c r="BD49" s="154"/>
      <c r="BE49" s="172">
        <v>-5.47922806901305E-2</v>
      </c>
    </row>
    <row r="50" spans="1:57" x14ac:dyDescent="0.25">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AG42" sqref="AG42:BE51"/>
      <selection pane="topRight" activeCell="AG42" sqref="AG42:BE51"/>
      <selection pane="bottomLeft" activeCell="AG42" sqref="AG42:BE51"/>
      <selection pane="bottomRight" activeCell="AG40" sqref="AG40:BE49"/>
    </sheetView>
  </sheetViews>
  <sheetFormatPr defaultColWidth="9.1796875" defaultRowHeight="12.5" x14ac:dyDescent="0.25"/>
  <cols>
    <col min="1" max="1" width="20.54296875" customWidth="1"/>
    <col min="2" max="2" width="25.453125" customWidth="1"/>
    <col min="3" max="3" width="4.1796875" customWidth="1"/>
    <col min="4" max="4" width="5.7265625" customWidth="1"/>
    <col min="6" max="6" width="3.54296875" customWidth="1"/>
    <col min="13" max="13" width="5.453125" customWidth="1"/>
    <col min="17" max="17" width="5.453125" customWidth="1"/>
    <col min="19" max="19" width="4.54296875" customWidth="1"/>
    <col min="26" max="26" width="3.81640625" customWidth="1"/>
    <col min="30" max="30" width="3.81640625" customWidth="1"/>
    <col min="32" max="32" width="4.54296875" customWidth="1"/>
  </cols>
  <sheetData>
    <row r="1" spans="1:57" x14ac:dyDescent="0.25">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218" t="s">
        <v>5</v>
      </c>
      <c r="E2" s="219"/>
      <c r="G2" s="212" t="s">
        <v>106</v>
      </c>
      <c r="H2" s="213"/>
      <c r="I2" s="213"/>
      <c r="J2" s="213"/>
      <c r="K2" s="213"/>
      <c r="L2" s="213"/>
      <c r="M2" s="213"/>
      <c r="N2" s="213"/>
      <c r="O2" s="213"/>
      <c r="P2" s="213"/>
      <c r="Q2" s="213"/>
      <c r="R2" s="213"/>
      <c r="T2" s="212" t="s">
        <v>40</v>
      </c>
      <c r="U2" s="213"/>
      <c r="V2" s="213"/>
      <c r="W2" s="213"/>
      <c r="X2" s="213"/>
      <c r="Y2" s="213"/>
      <c r="Z2" s="213"/>
      <c r="AA2" s="213"/>
      <c r="AB2" s="213"/>
      <c r="AC2" s="213"/>
      <c r="AD2" s="213"/>
      <c r="AE2" s="213"/>
      <c r="AF2" s="4"/>
      <c r="AG2" s="212" t="s">
        <v>41</v>
      </c>
      <c r="AH2" s="213"/>
      <c r="AI2" s="213"/>
      <c r="AJ2" s="213"/>
      <c r="AK2" s="213"/>
      <c r="AL2" s="213"/>
      <c r="AM2" s="213"/>
      <c r="AN2" s="213"/>
      <c r="AO2" s="213"/>
      <c r="AP2" s="213"/>
      <c r="AQ2" s="213"/>
      <c r="AR2" s="213"/>
      <c r="AT2" s="212" t="s">
        <v>42</v>
      </c>
      <c r="AU2" s="213"/>
      <c r="AV2" s="213"/>
      <c r="AW2" s="213"/>
      <c r="AX2" s="213"/>
      <c r="AY2" s="213"/>
      <c r="AZ2" s="213"/>
      <c r="BA2" s="213"/>
      <c r="BB2" s="213"/>
      <c r="BC2" s="213"/>
      <c r="BD2" s="213"/>
      <c r="BE2" s="213"/>
    </row>
    <row r="3" spans="1:57" ht="13" x14ac:dyDescent="0.25">
      <c r="A3" s="32"/>
      <c r="B3" s="32"/>
      <c r="C3" s="3"/>
      <c r="D3" s="220" t="s">
        <v>8</v>
      </c>
      <c r="E3" s="222" t="s">
        <v>9</v>
      </c>
      <c r="F3" s="5"/>
      <c r="G3" s="210" t="s">
        <v>0</v>
      </c>
      <c r="H3" s="206" t="s">
        <v>1</v>
      </c>
      <c r="I3" s="206" t="s">
        <v>10</v>
      </c>
      <c r="J3" s="206" t="s">
        <v>2</v>
      </c>
      <c r="K3" s="206" t="s">
        <v>11</v>
      </c>
      <c r="L3" s="208" t="s">
        <v>12</v>
      </c>
      <c r="M3" s="5"/>
      <c r="N3" s="210" t="s">
        <v>3</v>
      </c>
      <c r="O3" s="206" t="s">
        <v>4</v>
      </c>
      <c r="P3" s="208" t="s">
        <v>13</v>
      </c>
      <c r="Q3" s="2"/>
      <c r="R3" s="214" t="s">
        <v>14</v>
      </c>
      <c r="S3" s="2"/>
      <c r="T3" s="210" t="s">
        <v>0</v>
      </c>
      <c r="U3" s="206" t="s">
        <v>1</v>
      </c>
      <c r="V3" s="206" t="s">
        <v>10</v>
      </c>
      <c r="W3" s="206" t="s">
        <v>2</v>
      </c>
      <c r="X3" s="206" t="s">
        <v>11</v>
      </c>
      <c r="Y3" s="208" t="s">
        <v>12</v>
      </c>
      <c r="Z3" s="2"/>
      <c r="AA3" s="210" t="s">
        <v>3</v>
      </c>
      <c r="AB3" s="206" t="s">
        <v>4</v>
      </c>
      <c r="AC3" s="208" t="s">
        <v>13</v>
      </c>
      <c r="AD3" s="1"/>
      <c r="AE3" s="216" t="s">
        <v>14</v>
      </c>
      <c r="AF3" s="38"/>
      <c r="AG3" s="210" t="s">
        <v>0</v>
      </c>
      <c r="AH3" s="206" t="s">
        <v>1</v>
      </c>
      <c r="AI3" s="206" t="s">
        <v>10</v>
      </c>
      <c r="AJ3" s="206" t="s">
        <v>2</v>
      </c>
      <c r="AK3" s="206" t="s">
        <v>11</v>
      </c>
      <c r="AL3" s="208" t="s">
        <v>12</v>
      </c>
      <c r="AM3" s="5"/>
      <c r="AN3" s="210" t="s">
        <v>3</v>
      </c>
      <c r="AO3" s="206" t="s">
        <v>4</v>
      </c>
      <c r="AP3" s="208" t="s">
        <v>13</v>
      </c>
      <c r="AQ3" s="2"/>
      <c r="AR3" s="214" t="s">
        <v>14</v>
      </c>
      <c r="AS3" s="2"/>
      <c r="AT3" s="210" t="s">
        <v>0</v>
      </c>
      <c r="AU3" s="206" t="s">
        <v>1</v>
      </c>
      <c r="AV3" s="206" t="s">
        <v>10</v>
      </c>
      <c r="AW3" s="206" t="s">
        <v>2</v>
      </c>
      <c r="AX3" s="206" t="s">
        <v>11</v>
      </c>
      <c r="AY3" s="208" t="s">
        <v>12</v>
      </c>
      <c r="AZ3" s="2"/>
      <c r="BA3" s="210" t="s">
        <v>3</v>
      </c>
      <c r="BB3" s="206" t="s">
        <v>4</v>
      </c>
      <c r="BC3" s="208" t="s">
        <v>13</v>
      </c>
      <c r="BD3" s="1"/>
      <c r="BE3" s="216" t="s">
        <v>14</v>
      </c>
    </row>
    <row r="4" spans="1:57" ht="13" x14ac:dyDescent="0.25">
      <c r="A4" s="32"/>
      <c r="B4" s="32"/>
      <c r="C4" s="3"/>
      <c r="D4" s="221"/>
      <c r="E4" s="223"/>
      <c r="F4" s="5"/>
      <c r="G4" s="227"/>
      <c r="H4" s="225"/>
      <c r="I4" s="225"/>
      <c r="J4" s="225"/>
      <c r="K4" s="225"/>
      <c r="L4" s="226"/>
      <c r="M4" s="5"/>
      <c r="N4" s="227"/>
      <c r="O4" s="225"/>
      <c r="P4" s="226"/>
      <c r="Q4" s="2"/>
      <c r="R4" s="228"/>
      <c r="S4" s="2"/>
      <c r="T4" s="227"/>
      <c r="U4" s="225"/>
      <c r="V4" s="225"/>
      <c r="W4" s="225"/>
      <c r="X4" s="225"/>
      <c r="Y4" s="226"/>
      <c r="Z4" s="2"/>
      <c r="AA4" s="227"/>
      <c r="AB4" s="225"/>
      <c r="AC4" s="226"/>
      <c r="AD4" s="1"/>
      <c r="AE4" s="224"/>
      <c r="AF4" s="39"/>
      <c r="AG4" s="227"/>
      <c r="AH4" s="225"/>
      <c r="AI4" s="225"/>
      <c r="AJ4" s="225"/>
      <c r="AK4" s="225"/>
      <c r="AL4" s="226"/>
      <c r="AM4" s="5"/>
      <c r="AN4" s="227"/>
      <c r="AO4" s="225"/>
      <c r="AP4" s="226"/>
      <c r="AQ4" s="2"/>
      <c r="AR4" s="228"/>
      <c r="AS4" s="2"/>
      <c r="AT4" s="227"/>
      <c r="AU4" s="225"/>
      <c r="AV4" s="225"/>
      <c r="AW4" s="225"/>
      <c r="AX4" s="225"/>
      <c r="AY4" s="226"/>
      <c r="AZ4" s="2"/>
      <c r="BA4" s="227"/>
      <c r="BB4" s="225"/>
      <c r="BC4" s="226"/>
      <c r="BD4" s="1"/>
      <c r="BE4" s="224"/>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73">
        <v>60.564285907116499</v>
      </c>
      <c r="H6" s="174">
        <v>56.110955480182398</v>
      </c>
      <c r="I6" s="174">
        <v>59.7707621586922</v>
      </c>
      <c r="J6" s="174">
        <v>63.906531091465901</v>
      </c>
      <c r="K6" s="174">
        <v>82.256586755022795</v>
      </c>
      <c r="L6" s="175">
        <v>64.521756466209396</v>
      </c>
      <c r="M6" s="176"/>
      <c r="N6" s="177">
        <v>105.640706238455</v>
      </c>
      <c r="O6" s="178">
        <v>109.544879920413</v>
      </c>
      <c r="P6" s="179">
        <v>107.592787341941</v>
      </c>
      <c r="Q6" s="176"/>
      <c r="R6" s="180">
        <v>76.827798012549707</v>
      </c>
      <c r="S6" s="159"/>
      <c r="T6" s="151">
        <v>1.55256204164538</v>
      </c>
      <c r="U6" s="152">
        <v>-5.6365797973192597</v>
      </c>
      <c r="V6" s="152">
        <v>-17.845391096488399</v>
      </c>
      <c r="W6" s="152">
        <v>-25.3308808680579</v>
      </c>
      <c r="X6" s="152">
        <v>-9.9341981509469903</v>
      </c>
      <c r="Y6" s="153">
        <v>-12.518036745200201</v>
      </c>
      <c r="Z6" s="154"/>
      <c r="AA6" s="155">
        <v>4.4814316512354404</v>
      </c>
      <c r="AB6" s="156">
        <v>4.0822228475204199</v>
      </c>
      <c r="AC6" s="157">
        <v>4.2778407596340102</v>
      </c>
      <c r="AD6" s="154"/>
      <c r="AE6" s="158">
        <v>-6.4919278502562596</v>
      </c>
      <c r="AG6" s="173">
        <v>59.550897480133202</v>
      </c>
      <c r="AH6" s="174">
        <v>71.9319891903246</v>
      </c>
      <c r="AI6" s="174">
        <v>80.638188107889903</v>
      </c>
      <c r="AJ6" s="174">
        <v>82.110176843084204</v>
      </c>
      <c r="AK6" s="174">
        <v>82.706499665241395</v>
      </c>
      <c r="AL6" s="175">
        <v>75.387519928056903</v>
      </c>
      <c r="AM6" s="176"/>
      <c r="AN6" s="177">
        <v>97.178770272170894</v>
      </c>
      <c r="AO6" s="178">
        <v>102.786696791322</v>
      </c>
      <c r="AP6" s="179">
        <v>99.982729973111603</v>
      </c>
      <c r="AQ6" s="176"/>
      <c r="AR6" s="180">
        <v>82.414926991576493</v>
      </c>
      <c r="AS6" s="159"/>
      <c r="AT6" s="151">
        <v>1.1719708243498701</v>
      </c>
      <c r="AU6" s="152">
        <v>4.5823985126022304</v>
      </c>
      <c r="AV6" s="152">
        <v>4.3590620352604601</v>
      </c>
      <c r="AW6" s="152">
        <v>2.94938639553191</v>
      </c>
      <c r="AX6" s="152">
        <v>6.93402221432346</v>
      </c>
      <c r="AY6" s="153">
        <v>4.1228075427415201</v>
      </c>
      <c r="AZ6" s="154"/>
      <c r="BA6" s="155">
        <v>11.8850057009904</v>
      </c>
      <c r="BB6" s="156">
        <v>12.475342674648299</v>
      </c>
      <c r="BC6" s="157">
        <v>12.187670733515599</v>
      </c>
      <c r="BD6" s="154"/>
      <c r="BE6" s="158">
        <v>6.7836276048483199</v>
      </c>
    </row>
    <row r="7" spans="1:57" x14ac:dyDescent="0.25">
      <c r="A7" s="20" t="s">
        <v>18</v>
      </c>
      <c r="B7" s="3" t="str">
        <f>TRIM(A7)</f>
        <v>Virginia</v>
      </c>
      <c r="C7" s="10"/>
      <c r="D7" s="24" t="s">
        <v>16</v>
      </c>
      <c r="E7" s="27" t="s">
        <v>17</v>
      </c>
      <c r="F7" s="3"/>
      <c r="G7" s="181">
        <v>37.210121149207097</v>
      </c>
      <c r="H7" s="176">
        <v>34.168613652571302</v>
      </c>
      <c r="I7" s="176">
        <v>35.690654901121697</v>
      </c>
      <c r="J7" s="176">
        <v>37.831011813914202</v>
      </c>
      <c r="K7" s="176">
        <v>48.230461920264901</v>
      </c>
      <c r="L7" s="182">
        <v>38.626172687415803</v>
      </c>
      <c r="M7" s="176"/>
      <c r="N7" s="183">
        <v>61.167175766933902</v>
      </c>
      <c r="O7" s="184">
        <v>61.160721118821201</v>
      </c>
      <c r="P7" s="185">
        <v>61.163948442877597</v>
      </c>
      <c r="Q7" s="176"/>
      <c r="R7" s="186">
        <v>45.0655371889763</v>
      </c>
      <c r="S7" s="159"/>
      <c r="T7" s="160">
        <v>2.83596699728019</v>
      </c>
      <c r="U7" s="154">
        <v>-4.6589757298491099</v>
      </c>
      <c r="V7" s="154">
        <v>-15.9794807194657</v>
      </c>
      <c r="W7" s="154">
        <v>-23.355059549052999</v>
      </c>
      <c r="X7" s="154">
        <v>-6.3338370661907204</v>
      </c>
      <c r="Y7" s="161">
        <v>-10.318279413954899</v>
      </c>
      <c r="Z7" s="154"/>
      <c r="AA7" s="162">
        <v>13.3983320284709</v>
      </c>
      <c r="AB7" s="163">
        <v>15.4658078524903</v>
      </c>
      <c r="AC7" s="164">
        <v>14.4226769854026</v>
      </c>
      <c r="AD7" s="154"/>
      <c r="AE7" s="165">
        <v>-2.1105468109933598</v>
      </c>
      <c r="AG7" s="181">
        <v>42.214110090707599</v>
      </c>
      <c r="AH7" s="176">
        <v>58.634139290055103</v>
      </c>
      <c r="AI7" s="176">
        <v>66.594557110920903</v>
      </c>
      <c r="AJ7" s="176">
        <v>66.1596122430375</v>
      </c>
      <c r="AK7" s="176">
        <v>59.705914958544902</v>
      </c>
      <c r="AL7" s="182">
        <v>58.661651439468699</v>
      </c>
      <c r="AM7" s="176"/>
      <c r="AN7" s="183">
        <v>63.571824940551998</v>
      </c>
      <c r="AO7" s="184">
        <v>65.882283383402907</v>
      </c>
      <c r="AP7" s="185">
        <v>64.727054161977406</v>
      </c>
      <c r="AQ7" s="176"/>
      <c r="AR7" s="186">
        <v>60.394749146086397</v>
      </c>
      <c r="AS7" s="159"/>
      <c r="AT7" s="160">
        <v>4.1716430555309199</v>
      </c>
      <c r="AU7" s="154">
        <v>9.4651540403795202</v>
      </c>
      <c r="AV7" s="154">
        <v>9.6828039317567303</v>
      </c>
      <c r="AW7" s="154">
        <v>9.9485674956245003</v>
      </c>
      <c r="AX7" s="154">
        <v>10.4949329311408</v>
      </c>
      <c r="AY7" s="161">
        <v>9.0318179305063708</v>
      </c>
      <c r="AZ7" s="154"/>
      <c r="BA7" s="162">
        <v>13.511555417820301</v>
      </c>
      <c r="BB7" s="163">
        <v>16.078804559857801</v>
      </c>
      <c r="BC7" s="164">
        <v>14.8037381258022</v>
      </c>
      <c r="BD7" s="154"/>
      <c r="BE7" s="165">
        <v>10.736854521685199</v>
      </c>
    </row>
    <row r="8" spans="1:57" x14ac:dyDescent="0.25">
      <c r="A8" s="21" t="s">
        <v>19</v>
      </c>
      <c r="B8" s="3" t="str">
        <f t="shared" ref="B8:B43" si="0">TRIM(A8)</f>
        <v>Norfolk/Virginia Beach, VA</v>
      </c>
      <c r="C8" s="3"/>
      <c r="D8" s="24" t="s">
        <v>16</v>
      </c>
      <c r="E8" s="27" t="s">
        <v>17</v>
      </c>
      <c r="F8" s="3"/>
      <c r="G8" s="181">
        <v>37.635721004413803</v>
      </c>
      <c r="H8" s="176">
        <v>36.608839678710702</v>
      </c>
      <c r="I8" s="176">
        <v>40.072714311742899</v>
      </c>
      <c r="J8" s="176">
        <v>41.382600094949701</v>
      </c>
      <c r="K8" s="176">
        <v>50.959880548142003</v>
      </c>
      <c r="L8" s="182">
        <v>41.3319511275918</v>
      </c>
      <c r="M8" s="176"/>
      <c r="N8" s="183">
        <v>64.400816087558994</v>
      </c>
      <c r="O8" s="184">
        <v>63.684678597823797</v>
      </c>
      <c r="P8" s="185">
        <v>64.042747342691399</v>
      </c>
      <c r="Q8" s="176"/>
      <c r="R8" s="186">
        <v>47.820750046191698</v>
      </c>
      <c r="S8" s="159"/>
      <c r="T8" s="160">
        <v>-8.1966974726634998</v>
      </c>
      <c r="U8" s="154">
        <v>-6.3158675146650003</v>
      </c>
      <c r="V8" s="154">
        <v>-6.5069369320358099</v>
      </c>
      <c r="W8" s="154">
        <v>-17.526249910095199</v>
      </c>
      <c r="X8" s="154">
        <v>-6.3284524782821396</v>
      </c>
      <c r="Y8" s="161">
        <v>-9.1661561751953595</v>
      </c>
      <c r="Z8" s="154"/>
      <c r="AA8" s="162">
        <v>12.582700136119399</v>
      </c>
      <c r="AB8" s="163">
        <v>12.242825845136</v>
      </c>
      <c r="AC8" s="164">
        <v>12.4134562321376</v>
      </c>
      <c r="AD8" s="154"/>
      <c r="AE8" s="165">
        <v>-1.96518273039917</v>
      </c>
      <c r="AG8" s="181">
        <v>37.399296986629999</v>
      </c>
      <c r="AH8" s="176">
        <v>43.582424536799401</v>
      </c>
      <c r="AI8" s="176">
        <v>47.426636330450599</v>
      </c>
      <c r="AJ8" s="176">
        <v>47.625181919138697</v>
      </c>
      <c r="AK8" s="176">
        <v>49.496631357139101</v>
      </c>
      <c r="AL8" s="182">
        <v>45.106034226031603</v>
      </c>
      <c r="AM8" s="176"/>
      <c r="AN8" s="183">
        <v>64.125846216767599</v>
      </c>
      <c r="AO8" s="184">
        <v>69.972451775815998</v>
      </c>
      <c r="AP8" s="185">
        <v>67.049148996291805</v>
      </c>
      <c r="AQ8" s="176"/>
      <c r="AR8" s="186">
        <v>51.375495588963098</v>
      </c>
      <c r="AS8" s="159"/>
      <c r="AT8" s="160">
        <v>-0.74291974234244795</v>
      </c>
      <c r="AU8" s="154">
        <v>0.92950737460169897</v>
      </c>
      <c r="AV8" s="154">
        <v>2.6110340294964902</v>
      </c>
      <c r="AW8" s="154">
        <v>0.43743815386845503</v>
      </c>
      <c r="AX8" s="154">
        <v>3.33721819335647</v>
      </c>
      <c r="AY8" s="161">
        <v>1.4092651338434901</v>
      </c>
      <c r="AZ8" s="154"/>
      <c r="BA8" s="162">
        <v>5.8256014087450598</v>
      </c>
      <c r="BB8" s="163">
        <v>5.1882721527738802</v>
      </c>
      <c r="BC8" s="164">
        <v>5.4920826807934597</v>
      </c>
      <c r="BD8" s="154"/>
      <c r="BE8" s="165">
        <v>2.89417501409442</v>
      </c>
    </row>
    <row r="9" spans="1:57" x14ac:dyDescent="0.25">
      <c r="A9" s="21" t="s">
        <v>20</v>
      </c>
      <c r="B9" s="3" t="s">
        <v>71</v>
      </c>
      <c r="C9" s="3"/>
      <c r="D9" s="24" t="s">
        <v>16</v>
      </c>
      <c r="E9" s="27" t="s">
        <v>17</v>
      </c>
      <c r="F9" s="3"/>
      <c r="G9" s="181">
        <v>33.061572793160302</v>
      </c>
      <c r="H9" s="176">
        <v>28.824293221074502</v>
      </c>
      <c r="I9" s="176">
        <v>30.012430665740801</v>
      </c>
      <c r="J9" s="176">
        <v>31.890170280357601</v>
      </c>
      <c r="K9" s="176">
        <v>39.341794705320702</v>
      </c>
      <c r="L9" s="182">
        <v>32.626052333130801</v>
      </c>
      <c r="M9" s="176"/>
      <c r="N9" s="183">
        <v>48.282792105719899</v>
      </c>
      <c r="O9" s="184">
        <v>48.7250061322801</v>
      </c>
      <c r="P9" s="185">
        <v>48.503899119000003</v>
      </c>
      <c r="Q9" s="176"/>
      <c r="R9" s="186">
        <v>37.162579986236302</v>
      </c>
      <c r="S9" s="159"/>
      <c r="T9" s="160">
        <v>-4.0907716196407096</v>
      </c>
      <c r="U9" s="154">
        <v>-15.705777405570799</v>
      </c>
      <c r="V9" s="154">
        <v>-20.5787376926455</v>
      </c>
      <c r="W9" s="154">
        <v>-22.569574282594299</v>
      </c>
      <c r="X9" s="154">
        <v>-8.6859543268608999</v>
      </c>
      <c r="Y9" s="161">
        <v>-14.468402523532401</v>
      </c>
      <c r="Z9" s="154"/>
      <c r="AA9" s="162">
        <v>5.5198253999817197</v>
      </c>
      <c r="AB9" s="163">
        <v>9.9015721001575496</v>
      </c>
      <c r="AC9" s="164">
        <v>7.6761195982895698</v>
      </c>
      <c r="AD9" s="154"/>
      <c r="AE9" s="165">
        <v>-7.3639663137209403</v>
      </c>
      <c r="AG9" s="181">
        <v>37.455090149509502</v>
      </c>
      <c r="AH9" s="176">
        <v>53.068504618739603</v>
      </c>
      <c r="AI9" s="176">
        <v>60.266290605199202</v>
      </c>
      <c r="AJ9" s="176">
        <v>59.843988550256</v>
      </c>
      <c r="AK9" s="176">
        <v>52.742885907256301</v>
      </c>
      <c r="AL9" s="182">
        <v>52.675351966192103</v>
      </c>
      <c r="AM9" s="176"/>
      <c r="AN9" s="183">
        <v>56.307874222072698</v>
      </c>
      <c r="AO9" s="184">
        <v>61.998434836385698</v>
      </c>
      <c r="AP9" s="185">
        <v>59.153154529229198</v>
      </c>
      <c r="AQ9" s="176"/>
      <c r="AR9" s="186">
        <v>54.526152698488403</v>
      </c>
      <c r="AS9" s="159"/>
      <c r="AT9" s="160">
        <v>-6.2418856932933497</v>
      </c>
      <c r="AU9" s="154">
        <v>2.1544644503485499</v>
      </c>
      <c r="AV9" s="154">
        <v>1.1935102818565799</v>
      </c>
      <c r="AW9" s="154">
        <v>1.9547801928672699</v>
      </c>
      <c r="AX9" s="154">
        <v>2.4297165477381601</v>
      </c>
      <c r="AY9" s="161">
        <v>0.66311084654166497</v>
      </c>
      <c r="AZ9" s="154"/>
      <c r="BA9" s="162">
        <v>4.8090782579918603</v>
      </c>
      <c r="BB9" s="163">
        <v>11.9231614786822</v>
      </c>
      <c r="BC9" s="164">
        <v>8.4205429250255506</v>
      </c>
      <c r="BD9" s="154"/>
      <c r="BE9" s="165">
        <v>2.9461938898219699</v>
      </c>
    </row>
    <row r="10" spans="1:57" x14ac:dyDescent="0.25">
      <c r="A10" s="21" t="s">
        <v>21</v>
      </c>
      <c r="B10" s="3" t="str">
        <f t="shared" si="0"/>
        <v>Virginia Area</v>
      </c>
      <c r="C10" s="3"/>
      <c r="D10" s="24" t="s">
        <v>16</v>
      </c>
      <c r="E10" s="27" t="s">
        <v>17</v>
      </c>
      <c r="F10" s="3"/>
      <c r="G10" s="181">
        <v>35.995728011825499</v>
      </c>
      <c r="H10" s="176">
        <v>30.850162601626</v>
      </c>
      <c r="I10" s="176">
        <v>28.929833702882402</v>
      </c>
      <c r="J10" s="176">
        <v>31.9683381836659</v>
      </c>
      <c r="K10" s="176">
        <v>49.5435402808573</v>
      </c>
      <c r="L10" s="182">
        <v>35.457520556171403</v>
      </c>
      <c r="M10" s="176"/>
      <c r="N10" s="183">
        <v>65.365986234294098</v>
      </c>
      <c r="O10" s="184">
        <v>63.185149667405703</v>
      </c>
      <c r="P10" s="185">
        <v>64.275567950849904</v>
      </c>
      <c r="Q10" s="176"/>
      <c r="R10" s="186">
        <v>43.691248383222401</v>
      </c>
      <c r="S10" s="159"/>
      <c r="T10" s="160">
        <v>25.315587272248798</v>
      </c>
      <c r="U10" s="154">
        <v>1.62122366013458</v>
      </c>
      <c r="V10" s="154">
        <v>-34.3961815437236</v>
      </c>
      <c r="W10" s="154">
        <v>-41.471016813778697</v>
      </c>
      <c r="X10" s="154">
        <v>-9.5551761028457491</v>
      </c>
      <c r="Y10" s="161">
        <v>-16.600820784557602</v>
      </c>
      <c r="Z10" s="154"/>
      <c r="AA10" s="162">
        <v>15.7338598706319</v>
      </c>
      <c r="AB10" s="163">
        <v>19.214307469306998</v>
      </c>
      <c r="AC10" s="164">
        <v>17.418795997276899</v>
      </c>
      <c r="AD10" s="154"/>
      <c r="AE10" s="165">
        <v>-5.0361421724520898</v>
      </c>
      <c r="AG10" s="181">
        <v>35.052075422671798</v>
      </c>
      <c r="AH10" s="176">
        <v>45.706412890336203</v>
      </c>
      <c r="AI10" s="176">
        <v>48.672505600979299</v>
      </c>
      <c r="AJ10" s="176">
        <v>48.170752725424897</v>
      </c>
      <c r="AK10" s="176">
        <v>50.896241858370203</v>
      </c>
      <c r="AL10" s="182">
        <v>45.699597699556499</v>
      </c>
      <c r="AM10" s="176"/>
      <c r="AN10" s="183">
        <v>60.019239249639199</v>
      </c>
      <c r="AO10" s="184">
        <v>58.594751688311597</v>
      </c>
      <c r="AP10" s="185">
        <v>59.306995468975401</v>
      </c>
      <c r="AQ10" s="176"/>
      <c r="AR10" s="186">
        <v>49.588483833984903</v>
      </c>
      <c r="AS10" s="159"/>
      <c r="AT10" s="160">
        <v>7.8738221907617403</v>
      </c>
      <c r="AU10" s="154">
        <v>5.5327512226991802</v>
      </c>
      <c r="AV10" s="154">
        <v>-0.88009748150896605</v>
      </c>
      <c r="AW10" s="154">
        <v>-4.5669616141672096</v>
      </c>
      <c r="AX10" s="154">
        <v>2.21448269329374</v>
      </c>
      <c r="AY10" s="161">
        <v>1.47439556176557</v>
      </c>
      <c r="AZ10" s="154"/>
      <c r="BA10" s="162">
        <v>10.643091495675799</v>
      </c>
      <c r="BB10" s="163">
        <v>18.649464972257601</v>
      </c>
      <c r="BC10" s="164">
        <v>14.4584987914496</v>
      </c>
      <c r="BD10" s="154"/>
      <c r="BE10" s="165">
        <v>5.5688473402298797</v>
      </c>
    </row>
    <row r="11" spans="1:57" x14ac:dyDescent="0.25">
      <c r="A11" s="34" t="s">
        <v>22</v>
      </c>
      <c r="B11" s="3" t="str">
        <f t="shared" si="0"/>
        <v>Washington, DC</v>
      </c>
      <c r="C11" s="3"/>
      <c r="D11" s="24" t="s">
        <v>16</v>
      </c>
      <c r="E11" s="27" t="s">
        <v>17</v>
      </c>
      <c r="F11" s="3"/>
      <c r="G11" s="181">
        <v>44.721953529146198</v>
      </c>
      <c r="H11" s="176">
        <v>39.754379752109102</v>
      </c>
      <c r="I11" s="176">
        <v>42.576149967017301</v>
      </c>
      <c r="J11" s="176">
        <v>45.392535933756903</v>
      </c>
      <c r="K11" s="176">
        <v>56.733555792799301</v>
      </c>
      <c r="L11" s="182">
        <v>45.835714994965798</v>
      </c>
      <c r="M11" s="176"/>
      <c r="N11" s="183">
        <v>75.2878088219977</v>
      </c>
      <c r="O11" s="184">
        <v>80.529966496545399</v>
      </c>
      <c r="P11" s="185">
        <v>77.908887659271599</v>
      </c>
      <c r="Q11" s="176"/>
      <c r="R11" s="186">
        <v>54.999478613338802</v>
      </c>
      <c r="S11" s="159"/>
      <c r="T11" s="160">
        <v>4.4949121869220798</v>
      </c>
      <c r="U11" s="154">
        <v>-5.2041059234620297</v>
      </c>
      <c r="V11" s="154">
        <v>-13.6092482003863</v>
      </c>
      <c r="W11" s="154">
        <v>-21.275526841554701</v>
      </c>
      <c r="X11" s="154">
        <v>-8.5551720796538593</v>
      </c>
      <c r="Y11" s="161">
        <v>-9.6724828762583197</v>
      </c>
      <c r="Z11" s="154"/>
      <c r="AA11" s="162">
        <v>13.915609124215999</v>
      </c>
      <c r="AB11" s="163">
        <v>13.758651328875001</v>
      </c>
      <c r="AC11" s="164">
        <v>13.8344359303606</v>
      </c>
      <c r="AD11" s="154"/>
      <c r="AE11" s="165">
        <v>-1.4347798654732</v>
      </c>
      <c r="AG11" s="181">
        <v>65.565683974342207</v>
      </c>
      <c r="AH11" s="176">
        <v>97.278594799039993</v>
      </c>
      <c r="AI11" s="176">
        <v>117.506701682586</v>
      </c>
      <c r="AJ11" s="176">
        <v>114.615218254571</v>
      </c>
      <c r="AK11" s="176">
        <v>93.479569436548203</v>
      </c>
      <c r="AL11" s="182">
        <v>97.689181512098799</v>
      </c>
      <c r="AM11" s="176"/>
      <c r="AN11" s="183">
        <v>86.942121678333805</v>
      </c>
      <c r="AO11" s="184">
        <v>90.868682725816797</v>
      </c>
      <c r="AP11" s="185">
        <v>88.905402202075294</v>
      </c>
      <c r="AQ11" s="176"/>
      <c r="AR11" s="186">
        <v>95.179528724707495</v>
      </c>
      <c r="AS11" s="159"/>
      <c r="AT11" s="160">
        <v>9.7333574519678905</v>
      </c>
      <c r="AU11" s="154">
        <v>19.335238690490399</v>
      </c>
      <c r="AV11" s="154">
        <v>24.448870889194499</v>
      </c>
      <c r="AW11" s="154">
        <v>29.403633195962598</v>
      </c>
      <c r="AX11" s="154">
        <v>30.5661896176758</v>
      </c>
      <c r="AY11" s="161">
        <v>23.3897461413207</v>
      </c>
      <c r="AZ11" s="154"/>
      <c r="BA11" s="162">
        <v>31.9960772475197</v>
      </c>
      <c r="BB11" s="163">
        <v>31.227491084633101</v>
      </c>
      <c r="BC11" s="164">
        <v>31.602176420108901</v>
      </c>
      <c r="BD11" s="154"/>
      <c r="BE11" s="165">
        <v>25.479511733537301</v>
      </c>
    </row>
    <row r="12" spans="1:57" x14ac:dyDescent="0.25">
      <c r="A12" s="21" t="s">
        <v>23</v>
      </c>
      <c r="B12" s="3" t="str">
        <f t="shared" si="0"/>
        <v>Arlington, VA</v>
      </c>
      <c r="C12" s="3"/>
      <c r="D12" s="24" t="s">
        <v>16</v>
      </c>
      <c r="E12" s="27" t="s">
        <v>17</v>
      </c>
      <c r="F12" s="3"/>
      <c r="G12" s="181">
        <v>32.4935182481751</v>
      </c>
      <c r="H12" s="176">
        <v>31.033102189781001</v>
      </c>
      <c r="I12" s="176">
        <v>34.448792492179301</v>
      </c>
      <c r="J12" s="176">
        <v>36.991137643378501</v>
      </c>
      <c r="K12" s="176">
        <v>46.291625651720501</v>
      </c>
      <c r="L12" s="182">
        <v>36.251635245046899</v>
      </c>
      <c r="M12" s="176"/>
      <c r="N12" s="183">
        <v>61.188937434827899</v>
      </c>
      <c r="O12" s="184">
        <v>68.165655891553698</v>
      </c>
      <c r="P12" s="185">
        <v>64.677296663190802</v>
      </c>
      <c r="Q12" s="176"/>
      <c r="R12" s="186">
        <v>44.373252793088</v>
      </c>
      <c r="S12" s="159"/>
      <c r="T12" s="160">
        <v>4.51747637974937</v>
      </c>
      <c r="U12" s="154">
        <v>-2.36808757303938</v>
      </c>
      <c r="V12" s="154">
        <v>-11.3657541399451</v>
      </c>
      <c r="W12" s="154">
        <v>-19.9822460977134</v>
      </c>
      <c r="X12" s="154">
        <v>-8.0202486101507908</v>
      </c>
      <c r="Y12" s="161">
        <v>-8.5929703491571008</v>
      </c>
      <c r="Z12" s="154"/>
      <c r="AA12" s="162">
        <v>13.594506643713</v>
      </c>
      <c r="AB12" s="163">
        <v>21.487995709982499</v>
      </c>
      <c r="AC12" s="164">
        <v>17.621742033954199</v>
      </c>
      <c r="AD12" s="154"/>
      <c r="AE12" s="165">
        <v>0.75901819041742802</v>
      </c>
      <c r="AG12" s="181">
        <v>68.896656673618295</v>
      </c>
      <c r="AH12" s="176">
        <v>113.834722367049</v>
      </c>
      <c r="AI12" s="176">
        <v>131.172787799791</v>
      </c>
      <c r="AJ12" s="176">
        <v>129.954616006256</v>
      </c>
      <c r="AK12" s="176">
        <v>102.214348279457</v>
      </c>
      <c r="AL12" s="182">
        <v>109.214626225234</v>
      </c>
      <c r="AM12" s="176"/>
      <c r="AN12" s="183">
        <v>79.139110010427501</v>
      </c>
      <c r="AO12" s="184">
        <v>74.407995046923801</v>
      </c>
      <c r="AP12" s="185">
        <v>76.773552528675694</v>
      </c>
      <c r="AQ12" s="176"/>
      <c r="AR12" s="186">
        <v>99.9457480262177</v>
      </c>
      <c r="AS12" s="159"/>
      <c r="AT12" s="160">
        <v>12.253420264718599</v>
      </c>
      <c r="AU12" s="154">
        <v>20.6163505418947</v>
      </c>
      <c r="AV12" s="154">
        <v>21.773131466671799</v>
      </c>
      <c r="AW12" s="154">
        <v>29.146525462636301</v>
      </c>
      <c r="AX12" s="154">
        <v>34.864262239268101</v>
      </c>
      <c r="AY12" s="161">
        <v>24.138913631206801</v>
      </c>
      <c r="AZ12" s="154"/>
      <c r="BA12" s="162">
        <v>37.3459306943776</v>
      </c>
      <c r="BB12" s="163">
        <v>34.920788729728201</v>
      </c>
      <c r="BC12" s="164">
        <v>36.159928264024202</v>
      </c>
      <c r="BD12" s="154"/>
      <c r="BE12" s="165">
        <v>26.591795549239901</v>
      </c>
    </row>
    <row r="13" spans="1:57" x14ac:dyDescent="0.25">
      <c r="A13" s="21" t="s">
        <v>24</v>
      </c>
      <c r="B13" s="3" t="str">
        <f t="shared" si="0"/>
        <v>Suburban Virginia Area</v>
      </c>
      <c r="C13" s="3"/>
      <c r="D13" s="24" t="s">
        <v>16</v>
      </c>
      <c r="E13" s="27" t="s">
        <v>17</v>
      </c>
      <c r="F13" s="3"/>
      <c r="G13" s="181">
        <v>40.1392640421263</v>
      </c>
      <c r="H13" s="176">
        <v>39.075097793380102</v>
      </c>
      <c r="I13" s="176">
        <v>44.781144684052101</v>
      </c>
      <c r="J13" s="176">
        <v>43.2868041624874</v>
      </c>
      <c r="K13" s="176">
        <v>49.306391675024997</v>
      </c>
      <c r="L13" s="182">
        <v>43.317740471414197</v>
      </c>
      <c r="M13" s="176"/>
      <c r="N13" s="183">
        <v>65.086070712136404</v>
      </c>
      <c r="O13" s="184">
        <v>68.5332146439317</v>
      </c>
      <c r="P13" s="185">
        <v>66.809642678034095</v>
      </c>
      <c r="Q13" s="176"/>
      <c r="R13" s="186">
        <v>50.0297125304484</v>
      </c>
      <c r="S13" s="159"/>
      <c r="T13" s="160">
        <v>-1.57396981265761</v>
      </c>
      <c r="U13" s="154">
        <v>-2.2348017751796299</v>
      </c>
      <c r="V13" s="154">
        <v>1.2091884844515699</v>
      </c>
      <c r="W13" s="154">
        <v>-15.7936500918976</v>
      </c>
      <c r="X13" s="154">
        <v>-10.865424589976</v>
      </c>
      <c r="Y13" s="161">
        <v>-6.5291888686781903</v>
      </c>
      <c r="Z13" s="154"/>
      <c r="AA13" s="162">
        <v>17.235299738403601</v>
      </c>
      <c r="AB13" s="163">
        <v>20.743292260912799</v>
      </c>
      <c r="AC13" s="164">
        <v>19.008698123654</v>
      </c>
      <c r="AD13" s="154"/>
      <c r="AE13" s="165">
        <v>1.8061522418196301</v>
      </c>
      <c r="AG13" s="181">
        <v>47.6584854563691</v>
      </c>
      <c r="AH13" s="176">
        <v>66.011697279337994</v>
      </c>
      <c r="AI13" s="176">
        <v>76.020587387161399</v>
      </c>
      <c r="AJ13" s="176">
        <v>74.593715208124294</v>
      </c>
      <c r="AK13" s="176">
        <v>65.253013415245704</v>
      </c>
      <c r="AL13" s="182">
        <v>65.907499749247705</v>
      </c>
      <c r="AM13" s="176"/>
      <c r="AN13" s="183">
        <v>68.840561371614797</v>
      </c>
      <c r="AO13" s="184">
        <v>73.805916812938804</v>
      </c>
      <c r="AP13" s="185">
        <v>71.323239092276793</v>
      </c>
      <c r="AQ13" s="176"/>
      <c r="AR13" s="186">
        <v>67.454853847256004</v>
      </c>
      <c r="AS13" s="159"/>
      <c r="AT13" s="160">
        <v>6.6890528931193396</v>
      </c>
      <c r="AU13" s="154">
        <v>13.163482547394</v>
      </c>
      <c r="AV13" s="154">
        <v>17.744824654510399</v>
      </c>
      <c r="AW13" s="154">
        <v>18.300695633542599</v>
      </c>
      <c r="AX13" s="154">
        <v>17.898952601415701</v>
      </c>
      <c r="AY13" s="161">
        <v>15.2357017737692</v>
      </c>
      <c r="AZ13" s="154"/>
      <c r="BA13" s="162">
        <v>20.351517265936799</v>
      </c>
      <c r="BB13" s="163">
        <v>20.322426206765201</v>
      </c>
      <c r="BC13" s="164">
        <v>20.336463667615501</v>
      </c>
      <c r="BD13" s="154"/>
      <c r="BE13" s="165">
        <v>16.7304629951498</v>
      </c>
    </row>
    <row r="14" spans="1:57" x14ac:dyDescent="0.25">
      <c r="A14" s="21" t="s">
        <v>25</v>
      </c>
      <c r="B14" s="3" t="str">
        <f t="shared" si="0"/>
        <v>Alexandria, VA</v>
      </c>
      <c r="C14" s="3"/>
      <c r="D14" s="24" t="s">
        <v>16</v>
      </c>
      <c r="E14" s="27" t="s">
        <v>17</v>
      </c>
      <c r="F14" s="3"/>
      <c r="G14" s="181">
        <v>38.385963792503098</v>
      </c>
      <c r="H14" s="176">
        <v>37.511599164442302</v>
      </c>
      <c r="I14" s="176">
        <v>40.929147034930899</v>
      </c>
      <c r="J14" s="176">
        <v>42.7759138911454</v>
      </c>
      <c r="K14" s="176">
        <v>49.2185760705581</v>
      </c>
      <c r="L14" s="182">
        <v>41.764239990716</v>
      </c>
      <c r="M14" s="176"/>
      <c r="N14" s="183">
        <v>61.948442613438502</v>
      </c>
      <c r="O14" s="184">
        <v>63.299085528606199</v>
      </c>
      <c r="P14" s="185">
        <v>62.6237640710223</v>
      </c>
      <c r="Q14" s="176"/>
      <c r="R14" s="186">
        <v>47.7241040136607</v>
      </c>
      <c r="S14" s="159"/>
      <c r="T14" s="160">
        <v>-14.755389825188701</v>
      </c>
      <c r="U14" s="154">
        <v>-13.426782105395301</v>
      </c>
      <c r="V14" s="154">
        <v>-6.9427316756562201</v>
      </c>
      <c r="W14" s="154">
        <v>-11.756636904984299</v>
      </c>
      <c r="X14" s="154">
        <v>-2.09374311543688</v>
      </c>
      <c r="Y14" s="161">
        <v>-9.6358387650368797</v>
      </c>
      <c r="Z14" s="154"/>
      <c r="AA14" s="162">
        <v>16.351248644407001</v>
      </c>
      <c r="AB14" s="163">
        <v>0.86178205385963902</v>
      </c>
      <c r="AC14" s="164">
        <v>7.9712092021873602</v>
      </c>
      <c r="AD14" s="154"/>
      <c r="AE14" s="165">
        <v>-3.7513813052441298</v>
      </c>
      <c r="AG14" s="181">
        <v>50.4906176743646</v>
      </c>
      <c r="AH14" s="176">
        <v>78.096388534292601</v>
      </c>
      <c r="AI14" s="176">
        <v>94.454442091215</v>
      </c>
      <c r="AJ14" s="176">
        <v>94.013555181617704</v>
      </c>
      <c r="AK14" s="176">
        <v>76.778350644075601</v>
      </c>
      <c r="AL14" s="182">
        <v>78.766670825113096</v>
      </c>
      <c r="AM14" s="176"/>
      <c r="AN14" s="183">
        <v>76.905252988278903</v>
      </c>
      <c r="AO14" s="184">
        <v>78.929964314726703</v>
      </c>
      <c r="AP14" s="185">
        <v>77.917608651502803</v>
      </c>
      <c r="AQ14" s="176"/>
      <c r="AR14" s="186">
        <v>78.524081632652994</v>
      </c>
      <c r="AS14" s="159"/>
      <c r="AT14" s="160">
        <v>0.73266608814752598</v>
      </c>
      <c r="AU14" s="154">
        <v>19.684205537126701</v>
      </c>
      <c r="AV14" s="154">
        <v>26.138537430476202</v>
      </c>
      <c r="AW14" s="154">
        <v>29.3495597353457</v>
      </c>
      <c r="AX14" s="154">
        <v>26.327118346681399</v>
      </c>
      <c r="AY14" s="161">
        <v>21.660100429117499</v>
      </c>
      <c r="AZ14" s="154"/>
      <c r="BA14" s="162">
        <v>30.599024547801498</v>
      </c>
      <c r="BB14" s="163">
        <v>23.223830231373501</v>
      </c>
      <c r="BC14" s="164">
        <v>26.7564257435467</v>
      </c>
      <c r="BD14" s="154"/>
      <c r="BE14" s="165">
        <v>23.0628457109426</v>
      </c>
    </row>
    <row r="15" spans="1:57" x14ac:dyDescent="0.25">
      <c r="A15" s="21" t="s">
        <v>26</v>
      </c>
      <c r="B15" s="3" t="str">
        <f t="shared" si="0"/>
        <v>Fairfax/Tysons Corner, VA</v>
      </c>
      <c r="C15" s="3"/>
      <c r="D15" s="24" t="s">
        <v>16</v>
      </c>
      <c r="E15" s="27" t="s">
        <v>17</v>
      </c>
      <c r="F15" s="3"/>
      <c r="G15" s="181">
        <v>45.477946243969598</v>
      </c>
      <c r="H15" s="176">
        <v>46.058971973351703</v>
      </c>
      <c r="I15" s="176">
        <v>51.0644348725017</v>
      </c>
      <c r="J15" s="176">
        <v>53.2832081323225</v>
      </c>
      <c r="K15" s="176">
        <v>55.4983827245577</v>
      </c>
      <c r="L15" s="182">
        <v>50.2765887893406</v>
      </c>
      <c r="M15" s="176"/>
      <c r="N15" s="183">
        <v>66.405360670801699</v>
      </c>
      <c r="O15" s="184">
        <v>66.652303009418702</v>
      </c>
      <c r="P15" s="185">
        <v>66.5288318401102</v>
      </c>
      <c r="Q15" s="176"/>
      <c r="R15" s="186">
        <v>54.920086803846203</v>
      </c>
      <c r="S15" s="159"/>
      <c r="T15" s="160">
        <v>-12.5157960908434</v>
      </c>
      <c r="U15" s="154">
        <v>-7.7879155590018696</v>
      </c>
      <c r="V15" s="154">
        <v>3.55483477579256</v>
      </c>
      <c r="W15" s="154">
        <v>1.5969082632570599</v>
      </c>
      <c r="X15" s="154">
        <v>-3.3347672340571202</v>
      </c>
      <c r="Y15" s="161">
        <v>-3.7228000035472202</v>
      </c>
      <c r="Z15" s="154"/>
      <c r="AA15" s="162">
        <v>7.2180152373706603</v>
      </c>
      <c r="AB15" s="163">
        <v>8.9473805117573004</v>
      </c>
      <c r="AC15" s="164">
        <v>8.0773849346836801</v>
      </c>
      <c r="AD15" s="154"/>
      <c r="AE15" s="165">
        <v>5.8296204841299201E-2</v>
      </c>
      <c r="AG15" s="181">
        <v>56.8332971513898</v>
      </c>
      <c r="AH15" s="176">
        <v>97.964133930622495</v>
      </c>
      <c r="AI15" s="176">
        <v>125.372737767057</v>
      </c>
      <c r="AJ15" s="176">
        <v>122.087243854812</v>
      </c>
      <c r="AK15" s="176">
        <v>84.818022053755996</v>
      </c>
      <c r="AL15" s="182">
        <v>97.415086951527599</v>
      </c>
      <c r="AM15" s="176"/>
      <c r="AN15" s="183">
        <v>71.264847231794107</v>
      </c>
      <c r="AO15" s="184">
        <v>74.495981507006604</v>
      </c>
      <c r="AP15" s="185">
        <v>72.880414369400398</v>
      </c>
      <c r="AQ15" s="176"/>
      <c r="AR15" s="186">
        <v>90.405180499491294</v>
      </c>
      <c r="AS15" s="159"/>
      <c r="AT15" s="160">
        <v>4.0405867200295598</v>
      </c>
      <c r="AU15" s="154">
        <v>18.263079434635799</v>
      </c>
      <c r="AV15" s="154">
        <v>23.747167169957201</v>
      </c>
      <c r="AW15" s="154">
        <v>25.155866137216801</v>
      </c>
      <c r="AX15" s="154">
        <v>14.475897639887799</v>
      </c>
      <c r="AY15" s="161">
        <v>18.678440141728</v>
      </c>
      <c r="AZ15" s="154"/>
      <c r="BA15" s="162">
        <v>13.2942391080659</v>
      </c>
      <c r="BB15" s="163">
        <v>16.671756563033199</v>
      </c>
      <c r="BC15" s="164">
        <v>14.995634439923499</v>
      </c>
      <c r="BD15" s="154"/>
      <c r="BE15" s="165">
        <v>17.809425760531099</v>
      </c>
    </row>
    <row r="16" spans="1:57" x14ac:dyDescent="0.25">
      <c r="A16" s="21" t="s">
        <v>27</v>
      </c>
      <c r="B16" s="3" t="str">
        <f t="shared" si="0"/>
        <v>I-95 Fredericksburg, VA</v>
      </c>
      <c r="C16" s="3"/>
      <c r="D16" s="24" t="s">
        <v>16</v>
      </c>
      <c r="E16" s="27" t="s">
        <v>17</v>
      </c>
      <c r="F16" s="3"/>
      <c r="G16" s="181">
        <v>35.284595998673502</v>
      </c>
      <c r="H16" s="176">
        <v>31.966506024096301</v>
      </c>
      <c r="I16" s="176">
        <v>33.9280413396706</v>
      </c>
      <c r="J16" s="176">
        <v>37.426885155299999</v>
      </c>
      <c r="K16" s="176">
        <v>44.871926605504498</v>
      </c>
      <c r="L16" s="182">
        <v>36.695591024648998</v>
      </c>
      <c r="M16" s="176"/>
      <c r="N16" s="183">
        <v>53.370600198960901</v>
      </c>
      <c r="O16" s="184">
        <v>54.806464021222503</v>
      </c>
      <c r="P16" s="185">
        <v>54.088532110091698</v>
      </c>
      <c r="Q16" s="176"/>
      <c r="R16" s="186">
        <v>41.665002763346898</v>
      </c>
      <c r="S16" s="159"/>
      <c r="T16" s="160">
        <v>1.8116630101832201</v>
      </c>
      <c r="U16" s="154">
        <v>-6.7005553460919698</v>
      </c>
      <c r="V16" s="154">
        <v>-16.380009880141898</v>
      </c>
      <c r="W16" s="154">
        <v>-16.972780829031201</v>
      </c>
      <c r="X16" s="154">
        <v>4.0336494761319299</v>
      </c>
      <c r="Y16" s="161">
        <v>-7.19518616337374</v>
      </c>
      <c r="Z16" s="154"/>
      <c r="AA16" s="162">
        <v>14.559457983783201</v>
      </c>
      <c r="AB16" s="163">
        <v>18.250202657267799</v>
      </c>
      <c r="AC16" s="164">
        <v>16.400068659690699</v>
      </c>
      <c r="AD16" s="154"/>
      <c r="AE16" s="165">
        <v>0.34971049212298</v>
      </c>
      <c r="AG16" s="181">
        <v>39.2493484567986</v>
      </c>
      <c r="AH16" s="176">
        <v>47.0562501381673</v>
      </c>
      <c r="AI16" s="176">
        <v>51.868741848126398</v>
      </c>
      <c r="AJ16" s="176">
        <v>54.459269371062199</v>
      </c>
      <c r="AK16" s="176">
        <v>52.8912973914004</v>
      </c>
      <c r="AL16" s="182">
        <v>49.1048180366192</v>
      </c>
      <c r="AM16" s="176"/>
      <c r="AN16" s="183">
        <v>56.510194815961</v>
      </c>
      <c r="AO16" s="184">
        <v>57.661203161268901</v>
      </c>
      <c r="AP16" s="185">
        <v>57.085698988615</v>
      </c>
      <c r="AQ16" s="176"/>
      <c r="AR16" s="186">
        <v>51.385042732680901</v>
      </c>
      <c r="AS16" s="159"/>
      <c r="AT16" s="160">
        <v>10.9314076281912</v>
      </c>
      <c r="AU16" s="154">
        <v>12.1379541021949</v>
      </c>
      <c r="AV16" s="154">
        <v>11.365176422215301</v>
      </c>
      <c r="AW16" s="154">
        <v>10.0655415104148</v>
      </c>
      <c r="AX16" s="154">
        <v>16.747807625273499</v>
      </c>
      <c r="AY16" s="161">
        <v>12.2638776058037</v>
      </c>
      <c r="AZ16" s="154"/>
      <c r="BA16" s="162">
        <v>17.0279609577793</v>
      </c>
      <c r="BB16" s="163">
        <v>20.839438694203999</v>
      </c>
      <c r="BC16" s="164">
        <v>18.9223738432723</v>
      </c>
      <c r="BD16" s="154"/>
      <c r="BE16" s="165">
        <v>14.295063997509899</v>
      </c>
    </row>
    <row r="17" spans="1:70" x14ac:dyDescent="0.25">
      <c r="A17" s="21" t="s">
        <v>28</v>
      </c>
      <c r="B17" s="3" t="str">
        <f t="shared" si="0"/>
        <v>Dulles Airport Area, VA</v>
      </c>
      <c r="C17" s="3"/>
      <c r="D17" s="24" t="s">
        <v>16</v>
      </c>
      <c r="E17" s="27" t="s">
        <v>17</v>
      </c>
      <c r="F17" s="3"/>
      <c r="G17" s="181">
        <v>41.7691737810662</v>
      </c>
      <c r="H17" s="176">
        <v>38.028394991462697</v>
      </c>
      <c r="I17" s="176">
        <v>38.861620185922902</v>
      </c>
      <c r="J17" s="176">
        <v>41.180753177765098</v>
      </c>
      <c r="K17" s="176">
        <v>44.308471826977801</v>
      </c>
      <c r="L17" s="182">
        <v>40.829682792638899</v>
      </c>
      <c r="M17" s="176"/>
      <c r="N17" s="183">
        <v>49.689979131094603</v>
      </c>
      <c r="O17" s="184">
        <v>51.9695057863782</v>
      </c>
      <c r="P17" s="185">
        <v>50.829742458736398</v>
      </c>
      <c r="Q17" s="176"/>
      <c r="R17" s="186">
        <v>43.686842697238198</v>
      </c>
      <c r="S17" s="159"/>
      <c r="T17" s="160">
        <v>12.449103912190401</v>
      </c>
      <c r="U17" s="154">
        <v>7.4111788445584299</v>
      </c>
      <c r="V17" s="154">
        <v>1.8153123092885199</v>
      </c>
      <c r="W17" s="154">
        <v>0.80392130046050303</v>
      </c>
      <c r="X17" s="154">
        <v>1.0939488474908801</v>
      </c>
      <c r="Y17" s="161">
        <v>4.4774286682792201</v>
      </c>
      <c r="Z17" s="154"/>
      <c r="AA17" s="162">
        <v>8.5443397776401504</v>
      </c>
      <c r="AB17" s="163">
        <v>20.554017372672099</v>
      </c>
      <c r="AC17" s="164">
        <v>14.368831425729899</v>
      </c>
      <c r="AD17" s="154"/>
      <c r="AE17" s="165">
        <v>7.5701528781090799</v>
      </c>
      <c r="AG17" s="181">
        <v>53.046197827736599</v>
      </c>
      <c r="AH17" s="176">
        <v>85.437133845570102</v>
      </c>
      <c r="AI17" s="176">
        <v>101.863285192563</v>
      </c>
      <c r="AJ17" s="176">
        <v>99.873001328021203</v>
      </c>
      <c r="AK17" s="176">
        <v>75.437083333333305</v>
      </c>
      <c r="AL17" s="182">
        <v>83.131340305444795</v>
      </c>
      <c r="AM17" s="176"/>
      <c r="AN17" s="183">
        <v>58.109942136217001</v>
      </c>
      <c r="AO17" s="184">
        <v>61.099883560994101</v>
      </c>
      <c r="AP17" s="185">
        <v>59.604912848605501</v>
      </c>
      <c r="AQ17" s="176"/>
      <c r="AR17" s="186">
        <v>76.409503889204998</v>
      </c>
      <c r="AS17" s="159"/>
      <c r="AT17" s="160">
        <v>6.4295735701591203</v>
      </c>
      <c r="AU17" s="154">
        <v>16.3170035629383</v>
      </c>
      <c r="AV17" s="154">
        <v>19.748294433943801</v>
      </c>
      <c r="AW17" s="154">
        <v>27.9113815158146</v>
      </c>
      <c r="AX17" s="154">
        <v>18.695628620937001</v>
      </c>
      <c r="AY17" s="161">
        <v>18.761442898780199</v>
      </c>
      <c r="AZ17" s="154"/>
      <c r="BA17" s="162">
        <v>20.7374395812075</v>
      </c>
      <c r="BB17" s="163">
        <v>22.4653398679745</v>
      </c>
      <c r="BC17" s="164">
        <v>21.616923345779998</v>
      </c>
      <c r="BD17" s="154"/>
      <c r="BE17" s="165">
        <v>19.3861923921562</v>
      </c>
    </row>
    <row r="18" spans="1:70" x14ac:dyDescent="0.25">
      <c r="A18" s="21" t="s">
        <v>29</v>
      </c>
      <c r="B18" s="3" t="str">
        <f t="shared" si="0"/>
        <v>Williamsburg, VA</v>
      </c>
      <c r="C18" s="3"/>
      <c r="D18" s="24" t="s">
        <v>16</v>
      </c>
      <c r="E18" s="27" t="s">
        <v>17</v>
      </c>
      <c r="F18" s="3"/>
      <c r="G18" s="181">
        <v>69.976572843367194</v>
      </c>
      <c r="H18" s="176">
        <v>62.125148553557402</v>
      </c>
      <c r="I18" s="176">
        <v>67.149881417774296</v>
      </c>
      <c r="J18" s="176">
        <v>68.777964555642399</v>
      </c>
      <c r="K18" s="176">
        <v>95.147131873859706</v>
      </c>
      <c r="L18" s="182">
        <v>72.635339848840204</v>
      </c>
      <c r="M18" s="176"/>
      <c r="N18" s="183">
        <v>129.77395360959</v>
      </c>
      <c r="O18" s="184">
        <v>124.12032577534499</v>
      </c>
      <c r="P18" s="185">
        <v>126.947139692468</v>
      </c>
      <c r="Q18" s="176"/>
      <c r="R18" s="186">
        <v>88.152996947019602</v>
      </c>
      <c r="S18" s="159"/>
      <c r="T18" s="160">
        <v>5.8513341049902898</v>
      </c>
      <c r="U18" s="154">
        <v>-2.4384025953068802</v>
      </c>
      <c r="V18" s="154">
        <v>-13.954277869999601</v>
      </c>
      <c r="W18" s="154">
        <v>-33.3576396480819</v>
      </c>
      <c r="X18" s="154">
        <v>-14.8870140888531</v>
      </c>
      <c r="Y18" s="161">
        <v>-14.1060274976823</v>
      </c>
      <c r="Z18" s="154"/>
      <c r="AA18" s="162">
        <v>24.659764378576199</v>
      </c>
      <c r="AB18" s="163">
        <v>33.384983927995002</v>
      </c>
      <c r="AC18" s="164">
        <v>28.777901055648801</v>
      </c>
      <c r="AD18" s="154"/>
      <c r="AE18" s="165">
        <v>-0.46864826015712102</v>
      </c>
      <c r="AG18" s="181">
        <v>48.302337112327301</v>
      </c>
      <c r="AH18" s="176">
        <v>45.184816262705198</v>
      </c>
      <c r="AI18" s="176">
        <v>49.976744201198798</v>
      </c>
      <c r="AJ18" s="176">
        <v>51.850896859525598</v>
      </c>
      <c r="AK18" s="176">
        <v>65.115086330466497</v>
      </c>
      <c r="AL18" s="182">
        <v>52.085976153244701</v>
      </c>
      <c r="AM18" s="176"/>
      <c r="AN18" s="183">
        <v>109.424488532707</v>
      </c>
      <c r="AO18" s="184">
        <v>125.03954456606699</v>
      </c>
      <c r="AP18" s="185">
        <v>117.232016549387</v>
      </c>
      <c r="AQ18" s="176"/>
      <c r="AR18" s="186">
        <v>70.699130552142606</v>
      </c>
      <c r="AS18" s="159"/>
      <c r="AT18" s="160">
        <v>-1.29351676598948</v>
      </c>
      <c r="AU18" s="154">
        <v>-8.1558671060407999</v>
      </c>
      <c r="AV18" s="154">
        <v>-3.9250237404439399</v>
      </c>
      <c r="AW18" s="154">
        <v>-13.235965282494799</v>
      </c>
      <c r="AX18" s="154">
        <v>-2.9691977858434502</v>
      </c>
      <c r="AY18" s="161">
        <v>-5.98862755083801</v>
      </c>
      <c r="AZ18" s="154"/>
      <c r="BA18" s="162">
        <v>21.609625637663701</v>
      </c>
      <c r="BB18" s="163">
        <v>17.300723231311299</v>
      </c>
      <c r="BC18" s="164">
        <v>19.273052106977701</v>
      </c>
      <c r="BD18" s="154"/>
      <c r="BE18" s="165">
        <v>4.4968229871337702</v>
      </c>
    </row>
    <row r="19" spans="1:70" x14ac:dyDescent="0.25">
      <c r="A19" s="21" t="s">
        <v>30</v>
      </c>
      <c r="B19" s="3" t="str">
        <f t="shared" si="0"/>
        <v>Virginia Beach, VA</v>
      </c>
      <c r="C19" s="3"/>
      <c r="D19" s="24" t="s">
        <v>16</v>
      </c>
      <c r="E19" s="27" t="s">
        <v>17</v>
      </c>
      <c r="F19" s="3"/>
      <c r="G19" s="181">
        <v>30.062091266236301</v>
      </c>
      <c r="H19" s="176">
        <v>30.814315467367901</v>
      </c>
      <c r="I19" s="176">
        <v>36.299905498446002</v>
      </c>
      <c r="J19" s="176">
        <v>37.430915594868097</v>
      </c>
      <c r="K19" s="176">
        <v>45.2988825643477</v>
      </c>
      <c r="L19" s="182">
        <v>35.981222078253197</v>
      </c>
      <c r="M19" s="176"/>
      <c r="N19" s="183">
        <v>55.513692859988801</v>
      </c>
      <c r="O19" s="184">
        <v>56.477221276595699</v>
      </c>
      <c r="P19" s="185">
        <v>55.995457068292197</v>
      </c>
      <c r="Q19" s="176"/>
      <c r="R19" s="186">
        <v>41.6995749325501</v>
      </c>
      <c r="S19" s="159"/>
      <c r="T19" s="160">
        <v>-17.483150262970899</v>
      </c>
      <c r="U19" s="154">
        <v>-8.6791725032516602</v>
      </c>
      <c r="V19" s="154">
        <v>-8.3272891576644095E-2</v>
      </c>
      <c r="W19" s="154">
        <v>-9.9334118397736297</v>
      </c>
      <c r="X19" s="154">
        <v>1.7334457609662599</v>
      </c>
      <c r="Y19" s="161">
        <v>-6.5863069677202297</v>
      </c>
      <c r="Z19" s="154"/>
      <c r="AA19" s="162">
        <v>7.9305869328696703</v>
      </c>
      <c r="AB19" s="163">
        <v>0.71678084840217404</v>
      </c>
      <c r="AC19" s="164">
        <v>4.1679921242787801</v>
      </c>
      <c r="AD19" s="154"/>
      <c r="AE19" s="165">
        <v>-2.73362029344641</v>
      </c>
      <c r="AG19" s="181">
        <v>32.415561809705899</v>
      </c>
      <c r="AH19" s="176">
        <v>37.985332084229803</v>
      </c>
      <c r="AI19" s="176">
        <v>41.0169434397163</v>
      </c>
      <c r="AJ19" s="176">
        <v>41.767431986612401</v>
      </c>
      <c r="AK19" s="176">
        <v>43.7418043409833</v>
      </c>
      <c r="AL19" s="182">
        <v>39.385414732249501</v>
      </c>
      <c r="AM19" s="176"/>
      <c r="AN19" s="183">
        <v>57.224111473025701</v>
      </c>
      <c r="AO19" s="184">
        <v>63.297865319945799</v>
      </c>
      <c r="AP19" s="185">
        <v>60.2609883964857</v>
      </c>
      <c r="AQ19" s="176"/>
      <c r="AR19" s="186">
        <v>45.349864350602701</v>
      </c>
      <c r="AS19" s="159"/>
      <c r="AT19" s="160">
        <v>2.4006057118248001</v>
      </c>
      <c r="AU19" s="154">
        <v>4.4986964615330098</v>
      </c>
      <c r="AV19" s="154">
        <v>1.1103425730534899</v>
      </c>
      <c r="AW19" s="154">
        <v>2.1476532423991102</v>
      </c>
      <c r="AX19" s="154">
        <v>6.5479480699964903</v>
      </c>
      <c r="AY19" s="161">
        <v>3.3655930133771501</v>
      </c>
      <c r="AZ19" s="154"/>
      <c r="BA19" s="162">
        <v>8.9790405732979899</v>
      </c>
      <c r="BB19" s="163">
        <v>9.1608316854920293</v>
      </c>
      <c r="BC19" s="164">
        <v>9.0744412873937197</v>
      </c>
      <c r="BD19" s="154"/>
      <c r="BE19" s="165">
        <v>5.4612028980287102</v>
      </c>
    </row>
    <row r="20" spans="1:70" x14ac:dyDescent="0.25">
      <c r="A20" s="34" t="s">
        <v>31</v>
      </c>
      <c r="B20" s="3" t="str">
        <f t="shared" si="0"/>
        <v>Norfolk/Portsmouth, VA</v>
      </c>
      <c r="C20" s="3"/>
      <c r="D20" s="24" t="s">
        <v>16</v>
      </c>
      <c r="E20" s="27" t="s">
        <v>17</v>
      </c>
      <c r="F20" s="3"/>
      <c r="G20" s="181">
        <v>30.608639978958401</v>
      </c>
      <c r="H20" s="176">
        <v>30.755358758548098</v>
      </c>
      <c r="I20" s="176">
        <v>29.373555462037501</v>
      </c>
      <c r="J20" s="176">
        <v>30.1685896545677</v>
      </c>
      <c r="K20" s="176">
        <v>34.284366806943702</v>
      </c>
      <c r="L20" s="182">
        <v>31.038102132211101</v>
      </c>
      <c r="M20" s="176"/>
      <c r="N20" s="183">
        <v>42.430737664387102</v>
      </c>
      <c r="O20" s="184">
        <v>45.1345330703138</v>
      </c>
      <c r="P20" s="185">
        <v>43.782635367350501</v>
      </c>
      <c r="Q20" s="176"/>
      <c r="R20" s="186">
        <v>34.679397342250901</v>
      </c>
      <c r="S20" s="159"/>
      <c r="T20" s="160">
        <v>3.3636654942711299</v>
      </c>
      <c r="U20" s="154">
        <v>5.5179742361057897</v>
      </c>
      <c r="V20" s="154">
        <v>-9.9390757825213694</v>
      </c>
      <c r="W20" s="154">
        <v>-8.3633417158129397</v>
      </c>
      <c r="X20" s="154">
        <v>-1.70993625807935</v>
      </c>
      <c r="Y20" s="161">
        <v>-2.5047951819680301</v>
      </c>
      <c r="Z20" s="154"/>
      <c r="AA20" s="162">
        <v>1.67324387397829</v>
      </c>
      <c r="AB20" s="163">
        <v>-7.5834137500142704</v>
      </c>
      <c r="AC20" s="164">
        <v>-3.3181986126959799</v>
      </c>
      <c r="AD20" s="154"/>
      <c r="AE20" s="165">
        <v>-2.7997740154606401</v>
      </c>
      <c r="AG20" s="181">
        <v>41.0312622830089</v>
      </c>
      <c r="AH20" s="176">
        <v>52.798995550587399</v>
      </c>
      <c r="AI20" s="176">
        <v>56.672866508854902</v>
      </c>
      <c r="AJ20" s="176">
        <v>54.977349938628699</v>
      </c>
      <c r="AK20" s="176">
        <v>51.676398369279298</v>
      </c>
      <c r="AL20" s="182">
        <v>51.4313745300718</v>
      </c>
      <c r="AM20" s="176"/>
      <c r="AN20" s="183">
        <v>57.299919516044099</v>
      </c>
      <c r="AO20" s="184">
        <v>58.590042674907899</v>
      </c>
      <c r="AP20" s="185">
        <v>57.944981095476003</v>
      </c>
      <c r="AQ20" s="176"/>
      <c r="AR20" s="186">
        <v>53.2924049773302</v>
      </c>
      <c r="AS20" s="159"/>
      <c r="AT20" s="160">
        <v>7.7650663453763098</v>
      </c>
      <c r="AU20" s="154">
        <v>10.0627541033827</v>
      </c>
      <c r="AV20" s="154">
        <v>11.7993903503898</v>
      </c>
      <c r="AW20" s="154">
        <v>8.8395066591264992</v>
      </c>
      <c r="AX20" s="154">
        <v>11.2230681351231</v>
      </c>
      <c r="AY20" s="161">
        <v>10.031392282293901</v>
      </c>
      <c r="AZ20" s="154"/>
      <c r="BA20" s="162">
        <v>8.07307367950086</v>
      </c>
      <c r="BB20" s="163">
        <v>7.4292819169235997</v>
      </c>
      <c r="BC20" s="164">
        <v>7.7466328723463604</v>
      </c>
      <c r="BD20" s="154"/>
      <c r="BE20" s="165">
        <v>9.3113063712810291</v>
      </c>
    </row>
    <row r="21" spans="1:70" x14ac:dyDescent="0.25">
      <c r="A21" s="35" t="s">
        <v>32</v>
      </c>
      <c r="B21" s="3" t="str">
        <f t="shared" si="0"/>
        <v>Newport News/Hampton, VA</v>
      </c>
      <c r="C21" s="3"/>
      <c r="D21" s="24" t="s">
        <v>16</v>
      </c>
      <c r="E21" s="27" t="s">
        <v>17</v>
      </c>
      <c r="F21" s="3"/>
      <c r="G21" s="181">
        <v>27.606792672230799</v>
      </c>
      <c r="H21" s="176">
        <v>28.6117294666855</v>
      </c>
      <c r="I21" s="176">
        <v>31.484522761352299</v>
      </c>
      <c r="J21" s="176">
        <v>33.187345423680803</v>
      </c>
      <c r="K21" s="176">
        <v>37.3121561748479</v>
      </c>
      <c r="L21" s="182">
        <v>31.640509299759501</v>
      </c>
      <c r="M21" s="176"/>
      <c r="N21" s="183">
        <v>44.973941434432</v>
      </c>
      <c r="O21" s="184">
        <v>43.6834510963361</v>
      </c>
      <c r="P21" s="185">
        <v>44.328696265384004</v>
      </c>
      <c r="Q21" s="176"/>
      <c r="R21" s="186">
        <v>35.265705575652198</v>
      </c>
      <c r="S21" s="159"/>
      <c r="T21" s="160">
        <v>-17.395339339960302</v>
      </c>
      <c r="U21" s="154">
        <v>-8.8184647048661091</v>
      </c>
      <c r="V21" s="154">
        <v>1.8324748280716701</v>
      </c>
      <c r="W21" s="154">
        <v>3.77869142216068</v>
      </c>
      <c r="X21" s="154">
        <v>-1.0359075671093501</v>
      </c>
      <c r="Y21" s="161">
        <v>-4.3508988082812898</v>
      </c>
      <c r="Z21" s="154"/>
      <c r="AA21" s="162">
        <v>9.8117572442373202</v>
      </c>
      <c r="AB21" s="163">
        <v>19.427639556986399</v>
      </c>
      <c r="AC21" s="164">
        <v>14.3482019076265</v>
      </c>
      <c r="AD21" s="154"/>
      <c r="AE21" s="165">
        <v>1.61700929164787</v>
      </c>
      <c r="AG21" s="181">
        <v>31.653555453388002</v>
      </c>
      <c r="AH21" s="176">
        <v>40.214835457631899</v>
      </c>
      <c r="AI21" s="176">
        <v>43.976055831800799</v>
      </c>
      <c r="AJ21" s="176">
        <v>45.143519380393201</v>
      </c>
      <c r="AK21" s="176">
        <v>42.717688053472898</v>
      </c>
      <c r="AL21" s="182">
        <v>40.741130835337302</v>
      </c>
      <c r="AM21" s="176"/>
      <c r="AN21" s="183">
        <v>46.586447913424799</v>
      </c>
      <c r="AO21" s="184">
        <v>49.029832667279599</v>
      </c>
      <c r="AP21" s="185">
        <v>47.808140290352199</v>
      </c>
      <c r="AQ21" s="176"/>
      <c r="AR21" s="186">
        <v>42.760276393913003</v>
      </c>
      <c r="AS21" s="159"/>
      <c r="AT21" s="160">
        <v>-8.1265682255099705</v>
      </c>
      <c r="AU21" s="154">
        <v>1.22608565538791</v>
      </c>
      <c r="AV21" s="154">
        <v>4.6780140216564501</v>
      </c>
      <c r="AW21" s="154">
        <v>10.0951340509256</v>
      </c>
      <c r="AX21" s="154">
        <v>1.6751178756501499</v>
      </c>
      <c r="AY21" s="161">
        <v>2.2567574423133898</v>
      </c>
      <c r="AZ21" s="154"/>
      <c r="BA21" s="162">
        <v>-22.722801611081501</v>
      </c>
      <c r="BB21" s="163">
        <v>-21.160752829852299</v>
      </c>
      <c r="BC21" s="164">
        <v>-21.929630433848999</v>
      </c>
      <c r="BD21" s="154"/>
      <c r="BE21" s="165">
        <v>-6.9516930137039399</v>
      </c>
    </row>
    <row r="22" spans="1:70" x14ac:dyDescent="0.25">
      <c r="A22" s="36" t="s">
        <v>33</v>
      </c>
      <c r="B22" s="3" t="str">
        <f t="shared" si="0"/>
        <v>Chesapeake/Suffolk, VA</v>
      </c>
      <c r="C22" s="3"/>
      <c r="D22" s="25" t="s">
        <v>16</v>
      </c>
      <c r="E22" s="28" t="s">
        <v>17</v>
      </c>
      <c r="F22" s="3"/>
      <c r="G22" s="187">
        <v>30.575235493051999</v>
      </c>
      <c r="H22" s="188">
        <v>31.053390791896799</v>
      </c>
      <c r="I22" s="188">
        <v>33.590548970366598</v>
      </c>
      <c r="J22" s="188">
        <v>34.8939710530721</v>
      </c>
      <c r="K22" s="188">
        <v>38.156116189519501</v>
      </c>
      <c r="L22" s="189">
        <v>33.653852499581397</v>
      </c>
      <c r="M22" s="176"/>
      <c r="N22" s="190">
        <v>43.050571019588098</v>
      </c>
      <c r="O22" s="191">
        <v>42.563530537418302</v>
      </c>
      <c r="P22" s="192">
        <v>42.807050778503204</v>
      </c>
      <c r="Q22" s="176"/>
      <c r="R22" s="193">
        <v>36.269052007844799</v>
      </c>
      <c r="S22" s="159"/>
      <c r="T22" s="166">
        <v>-19.504184300895702</v>
      </c>
      <c r="U22" s="167">
        <v>-16.3458750466792</v>
      </c>
      <c r="V22" s="167">
        <v>-3.8940282591093198</v>
      </c>
      <c r="W22" s="167">
        <v>-7.2078031074458</v>
      </c>
      <c r="X22" s="167">
        <v>-2.75701604493567</v>
      </c>
      <c r="Y22" s="168">
        <v>-9.9676719361882302</v>
      </c>
      <c r="Z22" s="154"/>
      <c r="AA22" s="169">
        <v>1.3572051343968601</v>
      </c>
      <c r="AB22" s="170">
        <v>0.88476937224677898</v>
      </c>
      <c r="AC22" s="171">
        <v>1.1217792540881399</v>
      </c>
      <c r="AD22" s="154"/>
      <c r="AE22" s="172">
        <v>-6.5103489858472301</v>
      </c>
      <c r="AG22" s="187">
        <v>37.194125652938197</v>
      </c>
      <c r="AH22" s="188">
        <v>48.468502184831699</v>
      </c>
      <c r="AI22" s="188">
        <v>52.872243416206203</v>
      </c>
      <c r="AJ22" s="188">
        <v>50.420130139795702</v>
      </c>
      <c r="AK22" s="188">
        <v>47.4625512807634</v>
      </c>
      <c r="AL22" s="189">
        <v>47.283510534907002</v>
      </c>
      <c r="AM22" s="176"/>
      <c r="AN22" s="190">
        <v>47.7023328645571</v>
      </c>
      <c r="AO22" s="191">
        <v>48.899585367486999</v>
      </c>
      <c r="AP22" s="192">
        <v>48.300959116022</v>
      </c>
      <c r="AQ22" s="176"/>
      <c r="AR22" s="193">
        <v>47.5742101295113</v>
      </c>
      <c r="AS22" s="159"/>
      <c r="AT22" s="166">
        <v>-5.4260255668043396</v>
      </c>
      <c r="AU22" s="167">
        <v>-1.9633139502457699</v>
      </c>
      <c r="AV22" s="167">
        <v>2.7878076964936902</v>
      </c>
      <c r="AW22" s="167">
        <v>1.0568323094370899</v>
      </c>
      <c r="AX22" s="167">
        <v>3.5863753341296398</v>
      </c>
      <c r="AY22" s="168">
        <v>0.21191206330392401</v>
      </c>
      <c r="AZ22" s="154"/>
      <c r="BA22" s="169">
        <v>1.1602301707684599</v>
      </c>
      <c r="BB22" s="170">
        <v>-0.39345452854916901</v>
      </c>
      <c r="BC22" s="171">
        <v>0.36774959972357602</v>
      </c>
      <c r="BD22" s="154"/>
      <c r="BE22" s="172">
        <v>0.257067392013348</v>
      </c>
    </row>
    <row r="23" spans="1:70" ht="13" x14ac:dyDescent="0.3">
      <c r="A23" s="35" t="s">
        <v>109</v>
      </c>
      <c r="B23" s="3" t="s">
        <v>109</v>
      </c>
      <c r="C23" s="9"/>
      <c r="D23" s="23" t="s">
        <v>16</v>
      </c>
      <c r="E23" s="26" t="s">
        <v>17</v>
      </c>
      <c r="F23" s="3"/>
      <c r="G23" s="173">
        <v>41.280206942590098</v>
      </c>
      <c r="H23" s="174">
        <v>29.584165554072001</v>
      </c>
      <c r="I23" s="174">
        <v>29.134272363150799</v>
      </c>
      <c r="J23" s="174">
        <v>30.847810413885099</v>
      </c>
      <c r="K23" s="174">
        <v>42.294018691588697</v>
      </c>
      <c r="L23" s="175">
        <v>34.6280947930574</v>
      </c>
      <c r="M23" s="176"/>
      <c r="N23" s="177">
        <v>58.5132076101468</v>
      </c>
      <c r="O23" s="178">
        <v>61.197339786381797</v>
      </c>
      <c r="P23" s="179">
        <v>59.855273698264298</v>
      </c>
      <c r="Q23" s="176"/>
      <c r="R23" s="180">
        <v>41.835860194545099</v>
      </c>
      <c r="S23" s="159"/>
      <c r="T23" s="151">
        <v>-6.8241301737166298</v>
      </c>
      <c r="U23" s="152">
        <v>-32.695145492172202</v>
      </c>
      <c r="V23" s="152">
        <v>-34.340328378546197</v>
      </c>
      <c r="W23" s="152">
        <v>-36.190332515057399</v>
      </c>
      <c r="X23" s="152">
        <v>-19.870074976785499</v>
      </c>
      <c r="Y23" s="153">
        <v>-25.9310863300338</v>
      </c>
      <c r="Z23" s="154"/>
      <c r="AA23" s="155">
        <v>-1.37709320890627</v>
      </c>
      <c r="AB23" s="156">
        <v>1.9406320147792999</v>
      </c>
      <c r="AC23" s="157">
        <v>0.29152686246958098</v>
      </c>
      <c r="AD23" s="154"/>
      <c r="AE23" s="158">
        <v>-17.067210292667699</v>
      </c>
      <c r="AF23" s="67"/>
      <c r="AG23" s="173">
        <v>51.385556575433903</v>
      </c>
      <c r="AH23" s="174">
        <v>88.132118658210899</v>
      </c>
      <c r="AI23" s="174">
        <v>104.55080190253599</v>
      </c>
      <c r="AJ23" s="174">
        <v>103.162434078771</v>
      </c>
      <c r="AK23" s="174">
        <v>80.737638518023999</v>
      </c>
      <c r="AL23" s="175">
        <v>85.593709946595396</v>
      </c>
      <c r="AM23" s="176"/>
      <c r="AN23" s="177">
        <v>82.756754839786296</v>
      </c>
      <c r="AO23" s="178">
        <v>94.365041722296297</v>
      </c>
      <c r="AP23" s="179">
        <v>88.560898281041304</v>
      </c>
      <c r="AQ23" s="176"/>
      <c r="AR23" s="180">
        <v>86.441478042151402</v>
      </c>
      <c r="AS23" s="159"/>
      <c r="AT23" s="151">
        <v>-15.096126322912999</v>
      </c>
      <c r="AU23" s="152">
        <v>12.4887283648641</v>
      </c>
      <c r="AV23" s="152">
        <v>8.3460939704268906</v>
      </c>
      <c r="AW23" s="152">
        <v>8.6364358913817103</v>
      </c>
      <c r="AX23" s="152">
        <v>7.1136689121505796</v>
      </c>
      <c r="AY23" s="153">
        <v>5.4880222867935204</v>
      </c>
      <c r="AZ23" s="154"/>
      <c r="BA23" s="155">
        <v>-1.72469353034433</v>
      </c>
      <c r="BB23" s="156">
        <v>6.0536435102920496</v>
      </c>
      <c r="BC23" s="157">
        <v>2.2715804851017198</v>
      </c>
      <c r="BD23" s="154"/>
      <c r="BE23" s="158">
        <v>4.5257547671926002</v>
      </c>
      <c r="BF23" s="67"/>
      <c r="BG23" s="68"/>
      <c r="BH23" s="68"/>
      <c r="BI23" s="68"/>
      <c r="BJ23" s="68"/>
      <c r="BK23" s="68"/>
      <c r="BL23" s="68"/>
      <c r="BM23" s="68"/>
      <c r="BN23" s="68"/>
      <c r="BO23" s="68"/>
      <c r="BP23" s="68"/>
      <c r="BQ23" s="68"/>
      <c r="BR23" s="68"/>
    </row>
    <row r="24" spans="1:70" x14ac:dyDescent="0.25">
      <c r="A24" s="35" t="s">
        <v>43</v>
      </c>
      <c r="B24" s="3" t="str">
        <f t="shared" si="0"/>
        <v>Richmond North/Glen Allen, VA</v>
      </c>
      <c r="C24" s="10"/>
      <c r="D24" s="24" t="s">
        <v>16</v>
      </c>
      <c r="E24" s="27" t="s">
        <v>17</v>
      </c>
      <c r="F24" s="3"/>
      <c r="G24" s="181">
        <v>32.508732705499298</v>
      </c>
      <c r="H24" s="176">
        <v>29.920904545982999</v>
      </c>
      <c r="I24" s="176">
        <v>30.885118009533699</v>
      </c>
      <c r="J24" s="176">
        <v>33.956599232647299</v>
      </c>
      <c r="K24" s="176">
        <v>41.331399837228197</v>
      </c>
      <c r="L24" s="182">
        <v>33.7205508661783</v>
      </c>
      <c r="M24" s="176"/>
      <c r="N24" s="183">
        <v>52.353605394721498</v>
      </c>
      <c r="O24" s="184">
        <v>50.852477618881501</v>
      </c>
      <c r="P24" s="185">
        <v>51.603041506801503</v>
      </c>
      <c r="Q24" s="176"/>
      <c r="R24" s="186">
        <v>38.829833906356399</v>
      </c>
      <c r="S24" s="159"/>
      <c r="T24" s="160">
        <v>-6.6445274164732302</v>
      </c>
      <c r="U24" s="154">
        <v>-12.9055743318666</v>
      </c>
      <c r="V24" s="154">
        <v>-20.675932133371798</v>
      </c>
      <c r="W24" s="154">
        <v>-19.245459076362099</v>
      </c>
      <c r="X24" s="154">
        <v>-5.4189063264206796</v>
      </c>
      <c r="Y24" s="161">
        <v>-13.029064452507001</v>
      </c>
      <c r="Z24" s="154"/>
      <c r="AA24" s="162">
        <v>10.432979543004601</v>
      </c>
      <c r="AB24" s="163">
        <v>13.616568178260399</v>
      </c>
      <c r="AC24" s="164">
        <v>11.9790124495567</v>
      </c>
      <c r="AD24" s="154"/>
      <c r="AE24" s="165">
        <v>-4.9707808781730103</v>
      </c>
      <c r="AF24" s="67"/>
      <c r="AG24" s="181">
        <v>33.534470701081197</v>
      </c>
      <c r="AH24" s="176">
        <v>49.297010231368397</v>
      </c>
      <c r="AI24" s="176">
        <v>58.351010638297801</v>
      </c>
      <c r="AJ24" s="176">
        <v>57.431839902336897</v>
      </c>
      <c r="AK24" s="176">
        <v>50.0041873038018</v>
      </c>
      <c r="AL24" s="182">
        <v>49.723703755377201</v>
      </c>
      <c r="AM24" s="176"/>
      <c r="AN24" s="183">
        <v>56.5412957795605</v>
      </c>
      <c r="AO24" s="184">
        <v>65.524661376584106</v>
      </c>
      <c r="AP24" s="185">
        <v>61.032978578072303</v>
      </c>
      <c r="AQ24" s="176"/>
      <c r="AR24" s="186">
        <v>52.954925133290097</v>
      </c>
      <c r="AS24" s="159"/>
      <c r="AT24" s="160">
        <v>-4.5737590241664696</v>
      </c>
      <c r="AU24" s="154">
        <v>-0.454999867046948</v>
      </c>
      <c r="AV24" s="154">
        <v>-0.22698712208307201</v>
      </c>
      <c r="AW24" s="154">
        <v>1.6295269158666099</v>
      </c>
      <c r="AX24" s="154">
        <v>2.1130257341256899</v>
      </c>
      <c r="AY24" s="161">
        <v>-3.9329355277006603E-3</v>
      </c>
      <c r="AZ24" s="154"/>
      <c r="BA24" s="162">
        <v>7.7622084905138298</v>
      </c>
      <c r="BB24" s="163">
        <v>17.0068868785288</v>
      </c>
      <c r="BC24" s="164">
        <v>12.5350660911676</v>
      </c>
      <c r="BD24" s="154"/>
      <c r="BE24" s="165">
        <v>3.8048188948247099</v>
      </c>
      <c r="BF24" s="67"/>
      <c r="BG24" s="68"/>
      <c r="BH24" s="68"/>
      <c r="BI24" s="68"/>
      <c r="BJ24" s="68"/>
      <c r="BK24" s="68"/>
      <c r="BL24" s="68"/>
      <c r="BM24" s="68"/>
      <c r="BN24" s="68"/>
      <c r="BO24" s="68"/>
      <c r="BP24" s="68"/>
      <c r="BQ24" s="68"/>
      <c r="BR24" s="68"/>
    </row>
    <row r="25" spans="1:70" x14ac:dyDescent="0.25">
      <c r="A25" s="35" t="s">
        <v>44</v>
      </c>
      <c r="B25" s="3" t="str">
        <f t="shared" si="0"/>
        <v>Richmond West/Midlothian, VA</v>
      </c>
      <c r="C25" s="3"/>
      <c r="D25" s="24" t="s">
        <v>16</v>
      </c>
      <c r="E25" s="27" t="s">
        <v>17</v>
      </c>
      <c r="F25" s="3"/>
      <c r="G25" s="181">
        <v>32.840662129840503</v>
      </c>
      <c r="H25" s="176">
        <v>31.0113206719817</v>
      </c>
      <c r="I25" s="176">
        <v>35.126597722095603</v>
      </c>
      <c r="J25" s="176">
        <v>35.775190034168503</v>
      </c>
      <c r="K25" s="176">
        <v>39.033554413439603</v>
      </c>
      <c r="L25" s="182">
        <v>34.757464994305202</v>
      </c>
      <c r="M25" s="176"/>
      <c r="N25" s="183">
        <v>50.847887898633203</v>
      </c>
      <c r="O25" s="184">
        <v>51.960564834851901</v>
      </c>
      <c r="P25" s="185">
        <v>51.404226366742499</v>
      </c>
      <c r="Q25" s="176"/>
      <c r="R25" s="186">
        <v>39.513682529287301</v>
      </c>
      <c r="S25" s="159"/>
      <c r="T25" s="160">
        <v>-15.3205346579331</v>
      </c>
      <c r="U25" s="154">
        <v>-11.8398369443922</v>
      </c>
      <c r="V25" s="154">
        <v>4.6447718050969904</v>
      </c>
      <c r="W25" s="154">
        <v>-1.8706591071787499</v>
      </c>
      <c r="X25" s="154">
        <v>1.7664585012170699</v>
      </c>
      <c r="Y25" s="161">
        <v>-4.6900353930099303</v>
      </c>
      <c r="Z25" s="154"/>
      <c r="AA25" s="162">
        <v>19.117221315389699</v>
      </c>
      <c r="AB25" s="163">
        <v>22.4624643013439</v>
      </c>
      <c r="AC25" s="164">
        <v>20.784783117666301</v>
      </c>
      <c r="AD25" s="154"/>
      <c r="AE25" s="165">
        <v>3.4172434266369902</v>
      </c>
      <c r="AF25" s="67"/>
      <c r="AG25" s="181">
        <v>32.964158819760797</v>
      </c>
      <c r="AH25" s="176">
        <v>41.844669226936198</v>
      </c>
      <c r="AI25" s="176">
        <v>45.940898996298401</v>
      </c>
      <c r="AJ25" s="176">
        <v>46.439741984624099</v>
      </c>
      <c r="AK25" s="176">
        <v>44.914085869874697</v>
      </c>
      <c r="AL25" s="182">
        <v>42.4207109794988</v>
      </c>
      <c r="AM25" s="176"/>
      <c r="AN25" s="183">
        <v>54.7120735193621</v>
      </c>
      <c r="AO25" s="184">
        <v>60.2604959211275</v>
      </c>
      <c r="AP25" s="185">
        <v>57.486284720244797</v>
      </c>
      <c r="AQ25" s="176"/>
      <c r="AR25" s="186">
        <v>46.725160619712</v>
      </c>
      <c r="AS25" s="159"/>
      <c r="AT25" s="160">
        <v>-7.3574457618500597</v>
      </c>
      <c r="AU25" s="154">
        <v>-0.86864397688909201</v>
      </c>
      <c r="AV25" s="154">
        <v>2.1433481483988901</v>
      </c>
      <c r="AW25" s="154">
        <v>2.5531857597571799</v>
      </c>
      <c r="AX25" s="154">
        <v>2.6990098160712601</v>
      </c>
      <c r="AY25" s="161">
        <v>0.14918846774348099</v>
      </c>
      <c r="AZ25" s="154"/>
      <c r="BA25" s="162">
        <v>9.8041514902381497</v>
      </c>
      <c r="BB25" s="163">
        <v>12.605864992532201</v>
      </c>
      <c r="BC25" s="164">
        <v>11.254995418364301</v>
      </c>
      <c r="BD25" s="154"/>
      <c r="BE25" s="165">
        <v>3.79115837504914</v>
      </c>
      <c r="BF25" s="67"/>
      <c r="BG25" s="68"/>
      <c r="BH25" s="68"/>
      <c r="BI25" s="68"/>
      <c r="BJ25" s="68"/>
      <c r="BK25" s="68"/>
      <c r="BL25" s="68"/>
      <c r="BM25" s="68"/>
      <c r="BN25" s="68"/>
      <c r="BO25" s="68"/>
      <c r="BP25" s="68"/>
      <c r="BQ25" s="68"/>
      <c r="BR25" s="68"/>
    </row>
    <row r="26" spans="1:70" x14ac:dyDescent="0.25">
      <c r="A26" s="21" t="s">
        <v>45</v>
      </c>
      <c r="B26" s="3" t="str">
        <f t="shared" si="0"/>
        <v>Petersburg/Chester, VA</v>
      </c>
      <c r="C26" s="3"/>
      <c r="D26" s="24" t="s">
        <v>16</v>
      </c>
      <c r="E26" s="27" t="s">
        <v>17</v>
      </c>
      <c r="F26" s="3"/>
      <c r="G26" s="181">
        <v>29.229069331065698</v>
      </c>
      <c r="H26" s="176">
        <v>25.071584693877501</v>
      </c>
      <c r="I26" s="176">
        <v>25.200698450491299</v>
      </c>
      <c r="J26" s="176">
        <v>27.530437679516201</v>
      </c>
      <c r="K26" s="176">
        <v>34.889297146636402</v>
      </c>
      <c r="L26" s="182">
        <v>28.384217460317402</v>
      </c>
      <c r="M26" s="176"/>
      <c r="N26" s="183">
        <v>37.926045616024098</v>
      </c>
      <c r="O26" s="184">
        <v>39.546864625850297</v>
      </c>
      <c r="P26" s="185">
        <v>38.736455120937201</v>
      </c>
      <c r="Q26" s="176"/>
      <c r="R26" s="186">
        <v>31.341999649065901</v>
      </c>
      <c r="S26" s="159"/>
      <c r="T26" s="160">
        <v>0.53365980933042301</v>
      </c>
      <c r="U26" s="154">
        <v>-18.154076191500401</v>
      </c>
      <c r="V26" s="154">
        <v>-31.4839771841791</v>
      </c>
      <c r="W26" s="154">
        <v>-31.510814090132101</v>
      </c>
      <c r="X26" s="154">
        <v>-14.927237313359401</v>
      </c>
      <c r="Y26" s="161">
        <v>-20.1322913247302</v>
      </c>
      <c r="Z26" s="154"/>
      <c r="AA26" s="162">
        <v>-7.3215324963061104</v>
      </c>
      <c r="AB26" s="163">
        <v>-0.47031792421732199</v>
      </c>
      <c r="AC26" s="164">
        <v>-3.9464003270766002</v>
      </c>
      <c r="AD26" s="154"/>
      <c r="AE26" s="165">
        <v>-15.0791378361764</v>
      </c>
      <c r="AF26" s="67"/>
      <c r="AG26" s="181">
        <v>36.4936916950113</v>
      </c>
      <c r="AH26" s="176">
        <v>45.141829667422499</v>
      </c>
      <c r="AI26" s="176">
        <v>47.243882908163201</v>
      </c>
      <c r="AJ26" s="176">
        <v>46.540115802154098</v>
      </c>
      <c r="AK26" s="176">
        <v>44.070608938019603</v>
      </c>
      <c r="AL26" s="182">
        <v>43.898025802154102</v>
      </c>
      <c r="AM26" s="176"/>
      <c r="AN26" s="183">
        <v>44.831394203514698</v>
      </c>
      <c r="AO26" s="184">
        <v>44.995786815003697</v>
      </c>
      <c r="AP26" s="185">
        <v>44.913590509259201</v>
      </c>
      <c r="AQ26" s="176"/>
      <c r="AR26" s="186">
        <v>44.188187147041297</v>
      </c>
      <c r="AS26" s="159"/>
      <c r="AT26" s="160">
        <v>-3.5822522459379802</v>
      </c>
      <c r="AU26" s="154">
        <v>-2.3348305375186502</v>
      </c>
      <c r="AV26" s="154">
        <v>-5.0569577861648201</v>
      </c>
      <c r="AW26" s="154">
        <v>-7.2771393833358404</v>
      </c>
      <c r="AX26" s="154">
        <v>-4.9161402098840004</v>
      </c>
      <c r="AY26" s="161">
        <v>-4.7239049696604596</v>
      </c>
      <c r="AZ26" s="154"/>
      <c r="BA26" s="162">
        <v>-1.6118497951283699</v>
      </c>
      <c r="BB26" s="163">
        <v>4.9035302260587699</v>
      </c>
      <c r="BC26" s="164">
        <v>1.5473892668418101</v>
      </c>
      <c r="BD26" s="154"/>
      <c r="BE26" s="165">
        <v>-2.9839600327507401</v>
      </c>
      <c r="BF26" s="67"/>
      <c r="BG26" s="68"/>
      <c r="BH26" s="68"/>
      <c r="BI26" s="68"/>
      <c r="BJ26" s="68"/>
      <c r="BK26" s="68"/>
      <c r="BL26" s="68"/>
      <c r="BM26" s="68"/>
      <c r="BN26" s="68"/>
      <c r="BO26" s="68"/>
      <c r="BP26" s="68"/>
      <c r="BQ26" s="68"/>
      <c r="BR26" s="68"/>
    </row>
    <row r="27" spans="1:70" x14ac:dyDescent="0.25">
      <c r="A27" s="21" t="s">
        <v>97</v>
      </c>
      <c r="B27" s="74" t="s">
        <v>70</v>
      </c>
      <c r="C27" s="3"/>
      <c r="D27" s="24" t="s">
        <v>16</v>
      </c>
      <c r="E27" s="27" t="s">
        <v>17</v>
      </c>
      <c r="F27" s="3"/>
      <c r="G27" s="181">
        <v>36.692392068912703</v>
      </c>
      <c r="H27" s="176">
        <v>31.4429751771242</v>
      </c>
      <c r="I27" s="176">
        <v>31.169711504154101</v>
      </c>
      <c r="J27" s="176">
        <v>33.680765584382399</v>
      </c>
      <c r="K27" s="176">
        <v>51.948935725572099</v>
      </c>
      <c r="L27" s="182">
        <v>36.986956012029097</v>
      </c>
      <c r="M27" s="176"/>
      <c r="N27" s="183">
        <v>69.545723533309499</v>
      </c>
      <c r="O27" s="184">
        <v>66.994607268464193</v>
      </c>
      <c r="P27" s="185">
        <v>68.270165400886796</v>
      </c>
      <c r="Q27" s="176"/>
      <c r="R27" s="186">
        <v>45.925015837417</v>
      </c>
      <c r="S27" s="159"/>
      <c r="T27" s="160">
        <v>23.401064265657102</v>
      </c>
      <c r="U27" s="154">
        <v>2.89909387190679</v>
      </c>
      <c r="V27" s="154">
        <v>-28.332914110037901</v>
      </c>
      <c r="W27" s="154">
        <v>-39.477073641791897</v>
      </c>
      <c r="X27" s="154">
        <v>-8.8067466184354295</v>
      </c>
      <c r="Y27" s="161">
        <v>-14.539944250979</v>
      </c>
      <c r="Z27" s="154"/>
      <c r="AA27" s="162">
        <v>17.367683475947299</v>
      </c>
      <c r="AB27" s="163">
        <v>24.4795940732077</v>
      </c>
      <c r="AC27" s="164">
        <v>20.752724676416001</v>
      </c>
      <c r="AD27" s="154"/>
      <c r="AE27" s="165">
        <v>-2.4276018801760699</v>
      </c>
      <c r="AF27" s="67"/>
      <c r="AG27" s="181">
        <v>35.423441944033797</v>
      </c>
      <c r="AH27" s="176">
        <v>46.692786074723401</v>
      </c>
      <c r="AI27" s="176">
        <v>48.920050970997501</v>
      </c>
      <c r="AJ27" s="176">
        <v>48.307281079565698</v>
      </c>
      <c r="AK27" s="176">
        <v>48.972662724909497</v>
      </c>
      <c r="AL27" s="182">
        <v>45.663244558846003</v>
      </c>
      <c r="AM27" s="176"/>
      <c r="AN27" s="183">
        <v>59.3031240610119</v>
      </c>
      <c r="AO27" s="184">
        <v>59.300553716482902</v>
      </c>
      <c r="AP27" s="185">
        <v>59.301838888747398</v>
      </c>
      <c r="AQ27" s="176"/>
      <c r="AR27" s="186">
        <v>49.562326121456501</v>
      </c>
      <c r="AS27" s="159"/>
      <c r="AT27" s="160">
        <v>6.6116118676393398</v>
      </c>
      <c r="AU27" s="154">
        <v>6.3712865990219196</v>
      </c>
      <c r="AV27" s="154">
        <v>0.33154803971211699</v>
      </c>
      <c r="AW27" s="154">
        <v>-2.4544408987230799</v>
      </c>
      <c r="AX27" s="154">
        <v>2.7157707592074201</v>
      </c>
      <c r="AY27" s="161">
        <v>2.3464628670902301</v>
      </c>
      <c r="AZ27" s="154"/>
      <c r="BA27" s="162">
        <v>14.1060880063435</v>
      </c>
      <c r="BB27" s="163">
        <v>23.4170651691757</v>
      </c>
      <c r="BC27" s="164">
        <v>18.5789793347382</v>
      </c>
      <c r="BD27" s="154"/>
      <c r="BE27" s="165">
        <v>7.3765318515456801</v>
      </c>
      <c r="BF27" s="67"/>
      <c r="BG27" s="68"/>
      <c r="BH27" s="68"/>
      <c r="BI27" s="68"/>
      <c r="BJ27" s="68"/>
      <c r="BK27" s="68"/>
      <c r="BL27" s="68"/>
      <c r="BM27" s="68"/>
      <c r="BN27" s="68"/>
      <c r="BO27" s="68"/>
      <c r="BP27" s="68"/>
      <c r="BQ27" s="68"/>
      <c r="BR27" s="68"/>
    </row>
    <row r="28" spans="1:70" x14ac:dyDescent="0.25">
      <c r="A28" s="21" t="s">
        <v>47</v>
      </c>
      <c r="B28" s="3" t="str">
        <f t="shared" si="0"/>
        <v>Roanoke, VA</v>
      </c>
      <c r="C28" s="3"/>
      <c r="D28" s="24" t="s">
        <v>16</v>
      </c>
      <c r="E28" s="27" t="s">
        <v>17</v>
      </c>
      <c r="F28" s="3"/>
      <c r="G28" s="181">
        <v>37.409352609565303</v>
      </c>
      <c r="H28" s="176">
        <v>31.428507001272902</v>
      </c>
      <c r="I28" s="176">
        <v>29.038266957628601</v>
      </c>
      <c r="J28" s="176">
        <v>31.0340680123658</v>
      </c>
      <c r="K28" s="176">
        <v>46.914349881796603</v>
      </c>
      <c r="L28" s="182">
        <v>35.164908892525901</v>
      </c>
      <c r="M28" s="176"/>
      <c r="N28" s="183">
        <v>58.790296417530399</v>
      </c>
      <c r="O28" s="184">
        <v>57.326497545008102</v>
      </c>
      <c r="P28" s="185">
        <v>58.058396981269297</v>
      </c>
      <c r="Q28" s="176"/>
      <c r="R28" s="186">
        <v>41.7059054893097</v>
      </c>
      <c r="S28" s="159"/>
      <c r="T28" s="160">
        <v>20.027988714142602</v>
      </c>
      <c r="U28" s="154">
        <v>-5.4390980005400902</v>
      </c>
      <c r="V28" s="154">
        <v>-39.318773405983997</v>
      </c>
      <c r="W28" s="154">
        <v>-41.605671131103598</v>
      </c>
      <c r="X28" s="154">
        <v>-17.834403326935799</v>
      </c>
      <c r="Y28" s="161">
        <v>-20.977819802731201</v>
      </c>
      <c r="Z28" s="154"/>
      <c r="AA28" s="162">
        <v>-4.2238947856742497</v>
      </c>
      <c r="AB28" s="163">
        <v>12.2972365783824</v>
      </c>
      <c r="AC28" s="164">
        <v>3.27740281168201</v>
      </c>
      <c r="AD28" s="154"/>
      <c r="AE28" s="165">
        <v>-12.835688480390401</v>
      </c>
      <c r="AF28" s="67"/>
      <c r="AG28" s="181">
        <v>37.339406710310897</v>
      </c>
      <c r="AH28" s="176">
        <v>50.928027823240498</v>
      </c>
      <c r="AI28" s="176">
        <v>53.235577377704999</v>
      </c>
      <c r="AJ28" s="176">
        <v>51.445421440261804</v>
      </c>
      <c r="AK28" s="176">
        <v>52.075785142753197</v>
      </c>
      <c r="AL28" s="182">
        <v>49.004843698854302</v>
      </c>
      <c r="AM28" s="176"/>
      <c r="AN28" s="183">
        <v>55.829975904709897</v>
      </c>
      <c r="AO28" s="184">
        <v>55.295470085470001</v>
      </c>
      <c r="AP28" s="185">
        <v>55.562722995089999</v>
      </c>
      <c r="AQ28" s="176"/>
      <c r="AR28" s="186">
        <v>50.878523497778801</v>
      </c>
      <c r="AS28" s="159"/>
      <c r="AT28" s="160">
        <v>-5.3173370929684598</v>
      </c>
      <c r="AU28" s="154">
        <v>0.20510953947248001</v>
      </c>
      <c r="AV28" s="154">
        <v>0.85114162533630999</v>
      </c>
      <c r="AW28" s="154">
        <v>-8.7260003851174393</v>
      </c>
      <c r="AX28" s="154">
        <v>-7.8569345460825897</v>
      </c>
      <c r="AY28" s="161">
        <v>-4.2598872173170204</v>
      </c>
      <c r="AZ28" s="154"/>
      <c r="BA28" s="162">
        <v>-5.79080902712683</v>
      </c>
      <c r="BB28" s="163">
        <v>7.28279362299733</v>
      </c>
      <c r="BC28" s="164">
        <v>0.29055915339911398</v>
      </c>
      <c r="BD28" s="154"/>
      <c r="BE28" s="165">
        <v>-2.8850187362855202</v>
      </c>
      <c r="BF28" s="67"/>
      <c r="BG28" s="68"/>
      <c r="BH28" s="68"/>
      <c r="BI28" s="68"/>
      <c r="BJ28" s="68"/>
      <c r="BK28" s="68"/>
      <c r="BL28" s="68"/>
      <c r="BM28" s="68"/>
      <c r="BN28" s="68"/>
      <c r="BO28" s="68"/>
      <c r="BP28" s="68"/>
      <c r="BQ28" s="68"/>
      <c r="BR28" s="68"/>
    </row>
    <row r="29" spans="1:70" x14ac:dyDescent="0.25">
      <c r="A29" s="21" t="s">
        <v>48</v>
      </c>
      <c r="B29" s="3" t="str">
        <f t="shared" si="0"/>
        <v>Charlottesville, VA</v>
      </c>
      <c r="C29" s="3"/>
      <c r="D29" s="24" t="s">
        <v>16</v>
      </c>
      <c r="E29" s="27" t="s">
        <v>17</v>
      </c>
      <c r="F29" s="3"/>
      <c r="G29" s="181">
        <v>43.778006021306098</v>
      </c>
      <c r="H29" s="176">
        <v>41.169358499305197</v>
      </c>
      <c r="I29" s="176">
        <v>39.793307086614099</v>
      </c>
      <c r="J29" s="176">
        <v>41.807864752199997</v>
      </c>
      <c r="K29" s="176">
        <v>54.4029643353404</v>
      </c>
      <c r="L29" s="182">
        <v>44.190300138953198</v>
      </c>
      <c r="M29" s="176"/>
      <c r="N29" s="183">
        <v>81.581542380731804</v>
      </c>
      <c r="O29" s="184">
        <v>80.105578971746098</v>
      </c>
      <c r="P29" s="185">
        <v>80.843560676238894</v>
      </c>
      <c r="Q29" s="176"/>
      <c r="R29" s="186">
        <v>54.6626602924634</v>
      </c>
      <c r="S29" s="159"/>
      <c r="T29" s="160">
        <v>6.9532319049409201</v>
      </c>
      <c r="U29" s="154">
        <v>1.6724261004754599</v>
      </c>
      <c r="V29" s="154">
        <v>-25.749695645435501</v>
      </c>
      <c r="W29" s="154">
        <v>-44.496327449618398</v>
      </c>
      <c r="X29" s="154">
        <v>-19.303423494543001</v>
      </c>
      <c r="Y29" s="161">
        <v>-20.452004426121199</v>
      </c>
      <c r="Z29" s="154"/>
      <c r="AA29" s="162">
        <v>20.5815798213881</v>
      </c>
      <c r="AB29" s="163">
        <v>8.5491292422452201</v>
      </c>
      <c r="AC29" s="164">
        <v>14.3042156382337</v>
      </c>
      <c r="AD29" s="154"/>
      <c r="AE29" s="165">
        <v>-8.7243286299566396</v>
      </c>
      <c r="AF29" s="67"/>
      <c r="AG29" s="181">
        <v>42.185632816118499</v>
      </c>
      <c r="AH29" s="176">
        <v>54.829158175080998</v>
      </c>
      <c r="AI29" s="176">
        <v>63.897138721630299</v>
      </c>
      <c r="AJ29" s="176">
        <v>63.928077234830901</v>
      </c>
      <c r="AK29" s="176">
        <v>66.244211440481706</v>
      </c>
      <c r="AL29" s="182">
        <v>58.216843677628503</v>
      </c>
      <c r="AM29" s="176"/>
      <c r="AN29" s="183">
        <v>79.657925544233393</v>
      </c>
      <c r="AO29" s="184">
        <v>83.793595993515495</v>
      </c>
      <c r="AP29" s="185">
        <v>81.725760768874395</v>
      </c>
      <c r="AQ29" s="176"/>
      <c r="AR29" s="186">
        <v>64.933677132270205</v>
      </c>
      <c r="AS29" s="159"/>
      <c r="AT29" s="160">
        <v>-5.9019091744996999</v>
      </c>
      <c r="AU29" s="154">
        <v>-1.3053690162296601</v>
      </c>
      <c r="AV29" s="154">
        <v>-2.6118334536476202</v>
      </c>
      <c r="AW29" s="154">
        <v>-5.5331170955328099</v>
      </c>
      <c r="AX29" s="154">
        <v>5.6513352705770998</v>
      </c>
      <c r="AY29" s="161">
        <v>-1.7834862164709</v>
      </c>
      <c r="AZ29" s="154"/>
      <c r="BA29" s="162">
        <v>15.1812112153572</v>
      </c>
      <c r="BB29" s="163">
        <v>9.4772141161219601</v>
      </c>
      <c r="BC29" s="164">
        <v>12.184732640722</v>
      </c>
      <c r="BD29" s="154"/>
      <c r="BE29" s="165">
        <v>2.8202103614254601</v>
      </c>
      <c r="BF29" s="67"/>
      <c r="BG29" s="68"/>
      <c r="BH29" s="68"/>
      <c r="BI29" s="68"/>
      <c r="BJ29" s="68"/>
      <c r="BK29" s="68"/>
      <c r="BL29" s="68"/>
      <c r="BM29" s="68"/>
      <c r="BN29" s="68"/>
      <c r="BO29" s="68"/>
      <c r="BP29" s="68"/>
      <c r="BQ29" s="68"/>
      <c r="BR29" s="68"/>
    </row>
    <row r="30" spans="1:70" x14ac:dyDescent="0.25">
      <c r="A30" s="21" t="s">
        <v>49</v>
      </c>
      <c r="B30" t="s">
        <v>72</v>
      </c>
      <c r="C30" s="3"/>
      <c r="D30" s="24" t="s">
        <v>16</v>
      </c>
      <c r="E30" s="27" t="s">
        <v>17</v>
      </c>
      <c r="F30" s="3"/>
      <c r="G30" s="181">
        <v>40.956584602248398</v>
      </c>
      <c r="H30" s="176">
        <v>32.478376262985599</v>
      </c>
      <c r="I30" s="176">
        <v>30.7822228547032</v>
      </c>
      <c r="J30" s="176">
        <v>34.508665148712097</v>
      </c>
      <c r="K30" s="176">
        <v>52.488211185427602</v>
      </c>
      <c r="L30" s="182">
        <v>38.242812010815399</v>
      </c>
      <c r="M30" s="176"/>
      <c r="N30" s="183">
        <v>71.0918329301266</v>
      </c>
      <c r="O30" s="184">
        <v>65.149117688914103</v>
      </c>
      <c r="P30" s="185">
        <v>68.120475309520401</v>
      </c>
      <c r="Q30" s="176"/>
      <c r="R30" s="186">
        <v>46.779287239016803</v>
      </c>
      <c r="S30" s="159"/>
      <c r="T30" s="160">
        <v>58.565480810727699</v>
      </c>
      <c r="U30" s="154">
        <v>20.573953165225198</v>
      </c>
      <c r="V30" s="154">
        <v>-29.110444088194999</v>
      </c>
      <c r="W30" s="154">
        <v>-33.131388359018203</v>
      </c>
      <c r="X30" s="154">
        <v>0.96546524531004796</v>
      </c>
      <c r="Y30" s="161">
        <v>-4.2884946079665696</v>
      </c>
      <c r="Z30" s="154"/>
      <c r="AA30" s="162">
        <v>40.6081377122524</v>
      </c>
      <c r="AB30" s="163">
        <v>43.2760369285295</v>
      </c>
      <c r="AC30" s="164">
        <v>41.871394293158403</v>
      </c>
      <c r="AD30" s="154"/>
      <c r="AE30" s="165">
        <v>10.6966293538378</v>
      </c>
      <c r="AF30" s="67"/>
      <c r="AG30" s="181">
        <v>44.212690337270502</v>
      </c>
      <c r="AH30" s="176">
        <v>55.438820264693298</v>
      </c>
      <c r="AI30" s="176">
        <v>58.683247118258102</v>
      </c>
      <c r="AJ30" s="176">
        <v>58.345869859114799</v>
      </c>
      <c r="AK30" s="176">
        <v>58.785039490536498</v>
      </c>
      <c r="AL30" s="182">
        <v>55.093133413974599</v>
      </c>
      <c r="AM30" s="176"/>
      <c r="AN30" s="183">
        <v>69.812974953749801</v>
      </c>
      <c r="AO30" s="184">
        <v>65.557572932972803</v>
      </c>
      <c r="AP30" s="185">
        <v>67.685273943361295</v>
      </c>
      <c r="AQ30" s="176"/>
      <c r="AR30" s="186">
        <v>58.690887850942197</v>
      </c>
      <c r="AS30" s="159"/>
      <c r="AT30" s="160">
        <v>52.9961292302959</v>
      </c>
      <c r="AU30" s="154">
        <v>31.841055275339102</v>
      </c>
      <c r="AV30" s="154">
        <v>20.509661673833001</v>
      </c>
      <c r="AW30" s="154">
        <v>17.445578947507101</v>
      </c>
      <c r="AX30" s="154">
        <v>27.929483723933</v>
      </c>
      <c r="AY30" s="161">
        <v>27.9606482621531</v>
      </c>
      <c r="AZ30" s="154"/>
      <c r="BA30" s="162">
        <v>44.101740129842902</v>
      </c>
      <c r="BB30" s="163">
        <v>50.267651247980197</v>
      </c>
      <c r="BC30" s="164">
        <v>47.023312477077603</v>
      </c>
      <c r="BD30" s="154"/>
      <c r="BE30" s="165">
        <v>33.671373597537503</v>
      </c>
      <c r="BF30" s="67"/>
      <c r="BG30" s="68"/>
      <c r="BH30" s="68"/>
      <c r="BI30" s="68"/>
      <c r="BJ30" s="68"/>
      <c r="BK30" s="68"/>
      <c r="BL30" s="68"/>
      <c r="BM30" s="68"/>
      <c r="BN30" s="68"/>
      <c r="BO30" s="68"/>
      <c r="BP30" s="68"/>
      <c r="BQ30" s="68"/>
      <c r="BR30" s="68"/>
    </row>
    <row r="31" spans="1:70" x14ac:dyDescent="0.25">
      <c r="A31" s="21" t="s">
        <v>50</v>
      </c>
      <c r="B31" s="3" t="str">
        <f t="shared" si="0"/>
        <v>Staunton &amp; Harrisonburg, VA</v>
      </c>
      <c r="C31" s="3"/>
      <c r="D31" s="24" t="s">
        <v>16</v>
      </c>
      <c r="E31" s="27" t="s">
        <v>17</v>
      </c>
      <c r="F31" s="3"/>
      <c r="G31" s="181">
        <v>36.272106112206401</v>
      </c>
      <c r="H31" s="176">
        <v>30.619311704606499</v>
      </c>
      <c r="I31" s="176">
        <v>25.896861444703301</v>
      </c>
      <c r="J31" s="176">
        <v>30.373894963255001</v>
      </c>
      <c r="K31" s="176">
        <v>55.735298440580699</v>
      </c>
      <c r="L31" s="182">
        <v>35.779494533070398</v>
      </c>
      <c r="M31" s="176"/>
      <c r="N31" s="183">
        <v>72.190955368345499</v>
      </c>
      <c r="O31" s="184">
        <v>68.326321921491299</v>
      </c>
      <c r="P31" s="185">
        <v>70.258638644918406</v>
      </c>
      <c r="Q31" s="176"/>
      <c r="R31" s="186">
        <v>45.630678565026997</v>
      </c>
      <c r="S31" s="159"/>
      <c r="T31" s="160">
        <v>32.315830473771797</v>
      </c>
      <c r="U31" s="154">
        <v>-0.28773107183639601</v>
      </c>
      <c r="V31" s="154">
        <v>-48.801975353465501</v>
      </c>
      <c r="W31" s="154">
        <v>-48.376151798982399</v>
      </c>
      <c r="X31" s="154">
        <v>-5.1627425442040602</v>
      </c>
      <c r="Y31" s="161">
        <v>-20.949929124355901</v>
      </c>
      <c r="Z31" s="154"/>
      <c r="AA31" s="162">
        <v>14.448802296697901</v>
      </c>
      <c r="AB31" s="163">
        <v>12.4709200853003</v>
      </c>
      <c r="AC31" s="164">
        <v>13.4784445717533</v>
      </c>
      <c r="AD31" s="154"/>
      <c r="AE31" s="165">
        <v>-8.7741807233632905</v>
      </c>
      <c r="AF31" s="67"/>
      <c r="AG31" s="181">
        <v>30.6877894784011</v>
      </c>
      <c r="AH31" s="176">
        <v>38.153322279978397</v>
      </c>
      <c r="AI31" s="176">
        <v>39.867307761247503</v>
      </c>
      <c r="AJ31" s="176">
        <v>39.825772987990597</v>
      </c>
      <c r="AK31" s="176">
        <v>44.114739648682502</v>
      </c>
      <c r="AL31" s="182">
        <v>38.52978643126</v>
      </c>
      <c r="AM31" s="176"/>
      <c r="AN31" s="183">
        <v>59.127709715002602</v>
      </c>
      <c r="AO31" s="184">
        <v>56.836896845312701</v>
      </c>
      <c r="AP31" s="185">
        <v>57.982303280157701</v>
      </c>
      <c r="AQ31" s="176"/>
      <c r="AR31" s="186">
        <v>44.087648388087899</v>
      </c>
      <c r="AS31" s="159"/>
      <c r="AT31" s="160">
        <v>18.3545035104178</v>
      </c>
      <c r="AU31" s="154">
        <v>6.8207745350162901</v>
      </c>
      <c r="AV31" s="154">
        <v>-5.2027236357639497</v>
      </c>
      <c r="AW31" s="154">
        <v>-12.1172782543577</v>
      </c>
      <c r="AX31" s="154">
        <v>-2.0709912868281601</v>
      </c>
      <c r="AY31" s="161">
        <v>-0.73009624256551398</v>
      </c>
      <c r="AZ31" s="154"/>
      <c r="BA31" s="162">
        <v>7.4138752550310096</v>
      </c>
      <c r="BB31" s="163">
        <v>16.904563555501699</v>
      </c>
      <c r="BC31" s="164">
        <v>11.864953101611199</v>
      </c>
      <c r="BD31" s="154"/>
      <c r="BE31" s="165">
        <v>3.6552893043503998</v>
      </c>
      <c r="BF31" s="67"/>
      <c r="BG31" s="68"/>
      <c r="BH31" s="68"/>
      <c r="BI31" s="68"/>
      <c r="BJ31" s="68"/>
      <c r="BK31" s="68"/>
      <c r="BL31" s="68"/>
      <c r="BM31" s="68"/>
      <c r="BN31" s="68"/>
      <c r="BO31" s="68"/>
      <c r="BP31" s="68"/>
      <c r="BQ31" s="68"/>
      <c r="BR31" s="68"/>
    </row>
    <row r="32" spans="1:70" x14ac:dyDescent="0.25">
      <c r="A32" s="21" t="s">
        <v>51</v>
      </c>
      <c r="B32" s="3" t="str">
        <f t="shared" si="0"/>
        <v>Blacksburg &amp; Wytheville, VA</v>
      </c>
      <c r="C32" s="3"/>
      <c r="D32" s="24" t="s">
        <v>16</v>
      </c>
      <c r="E32" s="27" t="s">
        <v>17</v>
      </c>
      <c r="F32" s="3"/>
      <c r="G32" s="181">
        <v>31.714581183009098</v>
      </c>
      <c r="H32" s="176">
        <v>23.600293767368001</v>
      </c>
      <c r="I32" s="176">
        <v>17.062546645494201</v>
      </c>
      <c r="J32" s="176">
        <v>23.146748709805401</v>
      </c>
      <c r="K32" s="176">
        <v>42.437483128225402</v>
      </c>
      <c r="L32" s="182">
        <v>27.5923306867804</v>
      </c>
      <c r="M32" s="176"/>
      <c r="N32" s="183">
        <v>50.240932909884798</v>
      </c>
      <c r="O32" s="184">
        <v>49.271996824136501</v>
      </c>
      <c r="P32" s="185">
        <v>49.756464867010699</v>
      </c>
      <c r="Q32" s="176"/>
      <c r="R32" s="186">
        <v>33.924940452560499</v>
      </c>
      <c r="S32" s="159"/>
      <c r="T32" s="160">
        <v>100.7058994022</v>
      </c>
      <c r="U32" s="154">
        <v>12.1358910804814</v>
      </c>
      <c r="V32" s="154">
        <v>-53.633394061080899</v>
      </c>
      <c r="W32" s="154">
        <v>-45.442993126756598</v>
      </c>
      <c r="X32" s="154">
        <v>5.0860564016281904</v>
      </c>
      <c r="Y32" s="161">
        <v>-11.821452072146601</v>
      </c>
      <c r="Z32" s="154"/>
      <c r="AA32" s="162">
        <v>34.458237291421099</v>
      </c>
      <c r="AB32" s="163">
        <v>40.552685250884103</v>
      </c>
      <c r="AC32" s="164">
        <v>37.408283307343197</v>
      </c>
      <c r="AD32" s="154"/>
      <c r="AE32" s="165">
        <v>3.7557367543690101</v>
      </c>
      <c r="AF32" s="67"/>
      <c r="AG32" s="181">
        <v>33.911128423977701</v>
      </c>
      <c r="AH32" s="176">
        <v>36.996024215958698</v>
      </c>
      <c r="AI32" s="176">
        <v>38.250213378324702</v>
      </c>
      <c r="AJ32" s="176">
        <v>39.8804485907105</v>
      </c>
      <c r="AK32" s="176">
        <v>54.728772330289701</v>
      </c>
      <c r="AL32" s="182">
        <v>40.753317387852299</v>
      </c>
      <c r="AM32" s="176"/>
      <c r="AN32" s="183">
        <v>54.864229853116299</v>
      </c>
      <c r="AO32" s="184">
        <v>46.7109418420007</v>
      </c>
      <c r="AP32" s="185">
        <v>50.787585847558503</v>
      </c>
      <c r="AQ32" s="176"/>
      <c r="AR32" s="186">
        <v>43.620251233482598</v>
      </c>
      <c r="AS32" s="159"/>
      <c r="AT32" s="160">
        <v>52.330797954159998</v>
      </c>
      <c r="AU32" s="154">
        <v>17.142041590145102</v>
      </c>
      <c r="AV32" s="154">
        <v>-3.7777332304224198</v>
      </c>
      <c r="AW32" s="154">
        <v>-1.6572481328363899</v>
      </c>
      <c r="AX32" s="154">
        <v>11.334241078214101</v>
      </c>
      <c r="AY32" s="161">
        <v>11.1623992701787</v>
      </c>
      <c r="AZ32" s="154"/>
      <c r="BA32" s="162">
        <v>16.222113155010501</v>
      </c>
      <c r="BB32" s="163">
        <v>35.8500466910737</v>
      </c>
      <c r="BC32" s="164">
        <v>24.493789490145399</v>
      </c>
      <c r="BD32" s="154"/>
      <c r="BE32" s="165">
        <v>15.26859959916</v>
      </c>
      <c r="BF32" s="67"/>
      <c r="BG32" s="68"/>
      <c r="BH32" s="68"/>
      <c r="BI32" s="68"/>
      <c r="BJ32" s="68"/>
      <c r="BK32" s="68"/>
      <c r="BL32" s="68"/>
      <c r="BM32" s="68"/>
      <c r="BN32" s="68"/>
      <c r="BO32" s="68"/>
      <c r="BP32" s="68"/>
      <c r="BQ32" s="68"/>
      <c r="BR32" s="68"/>
    </row>
    <row r="33" spans="1:70" x14ac:dyDescent="0.25">
      <c r="A33" s="21" t="s">
        <v>52</v>
      </c>
      <c r="B33" s="3" t="str">
        <f t="shared" si="0"/>
        <v>Lynchburg, VA</v>
      </c>
      <c r="C33" s="3"/>
      <c r="D33" s="24" t="s">
        <v>16</v>
      </c>
      <c r="E33" s="27" t="s">
        <v>17</v>
      </c>
      <c r="F33" s="3"/>
      <c r="G33" s="181">
        <v>25.197471477027399</v>
      </c>
      <c r="H33" s="176">
        <v>24.203157570150999</v>
      </c>
      <c r="I33" s="176">
        <v>24.384483502929299</v>
      </c>
      <c r="J33" s="176">
        <v>26.539084181313498</v>
      </c>
      <c r="K33" s="176">
        <v>33.367150786308898</v>
      </c>
      <c r="L33" s="182">
        <v>26.738269503546</v>
      </c>
      <c r="M33" s="176"/>
      <c r="N33" s="183">
        <v>41.395032377428301</v>
      </c>
      <c r="O33" s="184">
        <v>40.3138667900092</v>
      </c>
      <c r="P33" s="185">
        <v>40.854449583718697</v>
      </c>
      <c r="Q33" s="176"/>
      <c r="R33" s="186">
        <v>30.7714638121668</v>
      </c>
      <c r="S33" s="159"/>
      <c r="T33" s="160">
        <v>-4.0834817126144296</v>
      </c>
      <c r="U33" s="154">
        <v>-6.2399711392370998</v>
      </c>
      <c r="V33" s="154">
        <v>-17.313617437180501</v>
      </c>
      <c r="W33" s="154">
        <v>-26.818171035728</v>
      </c>
      <c r="X33" s="154">
        <v>-11.68631040993</v>
      </c>
      <c r="Y33" s="161">
        <v>-14.0920326402623</v>
      </c>
      <c r="Z33" s="154"/>
      <c r="AA33" s="162">
        <v>12.451650629980501</v>
      </c>
      <c r="AB33" s="163">
        <v>0.34134054299921601</v>
      </c>
      <c r="AC33" s="164">
        <v>6.1318112930089201</v>
      </c>
      <c r="AD33" s="154"/>
      <c r="AE33" s="165">
        <v>-7.3984347383556202</v>
      </c>
      <c r="AF33" s="67"/>
      <c r="AG33" s="181">
        <v>28.7091419981498</v>
      </c>
      <c r="AH33" s="176">
        <v>45.2637056737588</v>
      </c>
      <c r="AI33" s="176">
        <v>50.505011563367198</v>
      </c>
      <c r="AJ33" s="176">
        <v>48.046520197348102</v>
      </c>
      <c r="AK33" s="176">
        <v>45.810077860006103</v>
      </c>
      <c r="AL33" s="182">
        <v>43.666891458526003</v>
      </c>
      <c r="AM33" s="176"/>
      <c r="AN33" s="183">
        <v>54.852101449275303</v>
      </c>
      <c r="AO33" s="184">
        <v>47.849475794017799</v>
      </c>
      <c r="AP33" s="185">
        <v>51.350788621646601</v>
      </c>
      <c r="AQ33" s="176"/>
      <c r="AR33" s="186">
        <v>45.862290647988999</v>
      </c>
      <c r="AS33" s="159"/>
      <c r="AT33" s="160">
        <v>0.43225464862754198</v>
      </c>
      <c r="AU33" s="154">
        <v>3.2586620380513001</v>
      </c>
      <c r="AV33" s="154">
        <v>-1.3670959930072</v>
      </c>
      <c r="AW33" s="154">
        <v>-2.3319120034661398</v>
      </c>
      <c r="AX33" s="154">
        <v>5.51621894962868</v>
      </c>
      <c r="AY33" s="161">
        <v>0.97103168542549101</v>
      </c>
      <c r="AZ33" s="154"/>
      <c r="BA33" s="162">
        <v>9.42005313476837</v>
      </c>
      <c r="BB33" s="163">
        <v>7.9588005461053699</v>
      </c>
      <c r="BC33" s="164">
        <v>8.7343532297771098</v>
      </c>
      <c r="BD33" s="154"/>
      <c r="BE33" s="165">
        <v>3.3311589958144698</v>
      </c>
      <c r="BF33" s="67"/>
      <c r="BG33" s="68"/>
      <c r="BH33" s="68"/>
      <c r="BI33" s="68"/>
      <c r="BJ33" s="68"/>
      <c r="BK33" s="68"/>
      <c r="BL33" s="68"/>
      <c r="BM33" s="68"/>
      <c r="BN33" s="68"/>
      <c r="BO33" s="68"/>
      <c r="BP33" s="68"/>
      <c r="BQ33" s="68"/>
      <c r="BR33" s="68"/>
    </row>
    <row r="34" spans="1:70" x14ac:dyDescent="0.25">
      <c r="A34" s="21" t="s">
        <v>77</v>
      </c>
      <c r="B34" s="3" t="str">
        <f t="shared" si="0"/>
        <v>Central Virginia</v>
      </c>
      <c r="C34" s="3"/>
      <c r="D34" s="24" t="s">
        <v>16</v>
      </c>
      <c r="E34" s="27" t="s">
        <v>17</v>
      </c>
      <c r="F34" s="3"/>
      <c r="G34" s="181">
        <v>34.408991961365601</v>
      </c>
      <c r="H34" s="176">
        <v>30.5934012898493</v>
      </c>
      <c r="I34" s="176">
        <v>31.3544918543876</v>
      </c>
      <c r="J34" s="176">
        <v>33.372498089678103</v>
      </c>
      <c r="K34" s="176">
        <v>42.2840890057156</v>
      </c>
      <c r="L34" s="182">
        <v>34.402694440199198</v>
      </c>
      <c r="M34" s="176"/>
      <c r="N34" s="183">
        <v>54.444787725035901</v>
      </c>
      <c r="O34" s="184">
        <v>54.467764464957</v>
      </c>
      <c r="P34" s="185">
        <v>54.456276094996397</v>
      </c>
      <c r="Q34" s="176"/>
      <c r="R34" s="186">
        <v>40.132289198712698</v>
      </c>
      <c r="S34" s="159"/>
      <c r="T34" s="160">
        <v>-1.1459114417823399</v>
      </c>
      <c r="U34" s="154">
        <v>-11.605812185723501</v>
      </c>
      <c r="V34" s="154">
        <v>-21.674079285289601</v>
      </c>
      <c r="W34" s="154">
        <v>-28.989774539317899</v>
      </c>
      <c r="X34" s="154">
        <v>-11.2693458545588</v>
      </c>
      <c r="Y34" s="161">
        <v>-15.7209983584408</v>
      </c>
      <c r="Z34" s="154"/>
      <c r="AA34" s="162">
        <v>9.2378848834694391</v>
      </c>
      <c r="AB34" s="163">
        <v>10.0372541738557</v>
      </c>
      <c r="AC34" s="164">
        <v>9.6361967934882493</v>
      </c>
      <c r="AD34" s="154"/>
      <c r="AE34" s="165">
        <v>-7.4195787652660199</v>
      </c>
      <c r="AF34" s="67"/>
      <c r="AG34" s="181">
        <v>37.535545817159203</v>
      </c>
      <c r="AH34" s="176">
        <v>52.7853550906256</v>
      </c>
      <c r="AI34" s="176">
        <v>59.781737093865502</v>
      </c>
      <c r="AJ34" s="176">
        <v>59.159182229422001</v>
      </c>
      <c r="AK34" s="176">
        <v>54.3690880123483</v>
      </c>
      <c r="AL34" s="182">
        <v>52.726181648684097</v>
      </c>
      <c r="AM34" s="176"/>
      <c r="AN34" s="183">
        <v>60.719774658434403</v>
      </c>
      <c r="AO34" s="184">
        <v>64.804771525506595</v>
      </c>
      <c r="AP34" s="185">
        <v>62.762273091970499</v>
      </c>
      <c r="AQ34" s="176"/>
      <c r="AR34" s="186">
        <v>55.593636346765898</v>
      </c>
      <c r="AS34" s="159"/>
      <c r="AT34" s="160">
        <v>-5.0454925407228304</v>
      </c>
      <c r="AU34" s="154">
        <v>2.2076380733485799</v>
      </c>
      <c r="AV34" s="154">
        <v>0.58227481536980996</v>
      </c>
      <c r="AW34" s="154">
        <v>0.39283018792748498</v>
      </c>
      <c r="AX34" s="154">
        <v>3.4878081658676399</v>
      </c>
      <c r="AY34" s="161">
        <v>0.59356944399488998</v>
      </c>
      <c r="AZ34" s="154"/>
      <c r="BA34" s="162">
        <v>8.2467208294403491</v>
      </c>
      <c r="BB34" s="163">
        <v>12.5095021026591</v>
      </c>
      <c r="BC34" s="164">
        <v>10.406334976310401</v>
      </c>
      <c r="BD34" s="154"/>
      <c r="BE34" s="165">
        <v>3.56253837686174</v>
      </c>
      <c r="BF34" s="67"/>
      <c r="BG34" s="68"/>
      <c r="BH34" s="68"/>
      <c r="BI34" s="68"/>
      <c r="BJ34" s="68"/>
      <c r="BK34" s="68"/>
      <c r="BL34" s="68"/>
      <c r="BM34" s="68"/>
      <c r="BN34" s="68"/>
      <c r="BO34" s="68"/>
      <c r="BP34" s="68"/>
      <c r="BQ34" s="68"/>
      <c r="BR34" s="68"/>
    </row>
    <row r="35" spans="1:70" x14ac:dyDescent="0.25">
      <c r="A35" s="21" t="s">
        <v>78</v>
      </c>
      <c r="B35" s="3" t="str">
        <f t="shared" si="0"/>
        <v>Chesapeake Bay</v>
      </c>
      <c r="C35" s="3"/>
      <c r="D35" s="24" t="s">
        <v>16</v>
      </c>
      <c r="E35" s="27" t="s">
        <v>17</v>
      </c>
      <c r="F35" s="3"/>
      <c r="G35" s="181">
        <v>33.451243158717702</v>
      </c>
      <c r="H35" s="176">
        <v>30.919491790461201</v>
      </c>
      <c r="I35" s="176">
        <v>31.155410476935099</v>
      </c>
      <c r="J35" s="176">
        <v>33.840992963252504</v>
      </c>
      <c r="K35" s="176">
        <v>40.191970289288498</v>
      </c>
      <c r="L35" s="182">
        <v>33.911821735731003</v>
      </c>
      <c r="M35" s="176"/>
      <c r="N35" s="183">
        <v>53.534378420641097</v>
      </c>
      <c r="O35" s="184">
        <v>54.599077404222001</v>
      </c>
      <c r="P35" s="185">
        <v>54.066727912431503</v>
      </c>
      <c r="Q35" s="176"/>
      <c r="R35" s="186">
        <v>39.670366357645399</v>
      </c>
      <c r="S35" s="159"/>
      <c r="T35" s="160">
        <v>-7.0872656721318696</v>
      </c>
      <c r="U35" s="154">
        <v>-7.5326053357289098</v>
      </c>
      <c r="V35" s="154">
        <v>-5.7696555162007197</v>
      </c>
      <c r="W35" s="154">
        <v>-15.154174590258499</v>
      </c>
      <c r="X35" s="154">
        <v>-0.25863994196220502</v>
      </c>
      <c r="Y35" s="161">
        <v>-7.18530557798654</v>
      </c>
      <c r="Z35" s="154"/>
      <c r="AA35" s="162">
        <v>30.176822144547099</v>
      </c>
      <c r="AB35" s="163">
        <v>40.503979377576798</v>
      </c>
      <c r="AC35" s="164">
        <v>35.194183654646999</v>
      </c>
      <c r="AD35" s="154"/>
      <c r="AE35" s="165">
        <v>5.7194044390751904</v>
      </c>
      <c r="AF35" s="67"/>
      <c r="AG35" s="181">
        <v>33.853829163408903</v>
      </c>
      <c r="AH35" s="176">
        <v>46.288821344800603</v>
      </c>
      <c r="AI35" s="176">
        <v>51.329798670836503</v>
      </c>
      <c r="AJ35" s="176">
        <v>50.996853010164102</v>
      </c>
      <c r="AK35" s="176">
        <v>48.984177091477697</v>
      </c>
      <c r="AL35" s="182">
        <v>46.290695856137603</v>
      </c>
      <c r="AM35" s="176"/>
      <c r="AN35" s="183">
        <v>49.007171618451899</v>
      </c>
      <c r="AO35" s="184">
        <v>53.3935437842064</v>
      </c>
      <c r="AP35" s="185">
        <v>51.200357701329096</v>
      </c>
      <c r="AQ35" s="176"/>
      <c r="AR35" s="186">
        <v>47.693456383335104</v>
      </c>
      <c r="AS35" s="159"/>
      <c r="AT35" s="160">
        <v>0.83782824541346601</v>
      </c>
      <c r="AU35" s="154">
        <v>5.2678227562439597</v>
      </c>
      <c r="AV35" s="154">
        <v>12.091424663948599</v>
      </c>
      <c r="AW35" s="154">
        <v>11.491848250519499</v>
      </c>
      <c r="AX35" s="154">
        <v>8.6210328936980094</v>
      </c>
      <c r="AY35" s="161">
        <v>8.0676547858863294</v>
      </c>
      <c r="AZ35" s="154"/>
      <c r="BA35" s="162">
        <v>12.0129391744429</v>
      </c>
      <c r="BB35" s="163">
        <v>25.994774167400099</v>
      </c>
      <c r="BC35" s="164">
        <v>18.8923510338916</v>
      </c>
      <c r="BD35" s="154"/>
      <c r="BE35" s="165">
        <v>11.172245356591</v>
      </c>
      <c r="BF35" s="67"/>
      <c r="BG35" s="68"/>
      <c r="BH35" s="68"/>
      <c r="BI35" s="68"/>
      <c r="BJ35" s="68"/>
      <c r="BK35" s="68"/>
      <c r="BL35" s="68"/>
      <c r="BM35" s="68"/>
      <c r="BN35" s="68"/>
      <c r="BO35" s="68"/>
      <c r="BP35" s="68"/>
      <c r="BQ35" s="68"/>
      <c r="BR35" s="68"/>
    </row>
    <row r="36" spans="1:70" x14ac:dyDescent="0.25">
      <c r="A36" s="21" t="s">
        <v>79</v>
      </c>
      <c r="B36" s="3" t="str">
        <f t="shared" si="0"/>
        <v>Coastal Virginia - Eastern Shore</v>
      </c>
      <c r="C36" s="3"/>
      <c r="D36" s="24" t="s">
        <v>16</v>
      </c>
      <c r="E36" s="27" t="s">
        <v>17</v>
      </c>
      <c r="F36" s="3"/>
      <c r="G36" s="181">
        <v>21.030231170768001</v>
      </c>
      <c r="H36" s="176">
        <v>17.6097315436241</v>
      </c>
      <c r="I36" s="176">
        <v>16.995749440715802</v>
      </c>
      <c r="J36" s="176">
        <v>20.445413870246</v>
      </c>
      <c r="K36" s="176">
        <v>31.2656077554064</v>
      </c>
      <c r="L36" s="182">
        <v>21.469346756152099</v>
      </c>
      <c r="M36" s="176"/>
      <c r="N36" s="183">
        <v>41.940708426547303</v>
      </c>
      <c r="O36" s="184">
        <v>40.059433258762098</v>
      </c>
      <c r="P36" s="185">
        <v>41.000070842654701</v>
      </c>
      <c r="Q36" s="176"/>
      <c r="R36" s="186">
        <v>27.04955363801</v>
      </c>
      <c r="S36" s="159"/>
      <c r="T36" s="160">
        <v>4.33107962716704</v>
      </c>
      <c r="U36" s="154">
        <v>-18.9994499067375</v>
      </c>
      <c r="V36" s="154">
        <v>-43.675860180577899</v>
      </c>
      <c r="W36" s="154">
        <v>-45.289542964110801</v>
      </c>
      <c r="X36" s="154">
        <v>-22.8131799461333</v>
      </c>
      <c r="Y36" s="161">
        <v>-28.4111618322254</v>
      </c>
      <c r="Z36" s="154"/>
      <c r="AA36" s="162">
        <v>0.77080297842289403</v>
      </c>
      <c r="AB36" s="163">
        <v>-5.0649713415377002</v>
      </c>
      <c r="AC36" s="164">
        <v>-2.1671635647585399</v>
      </c>
      <c r="AD36" s="154"/>
      <c r="AE36" s="165">
        <v>-19.001382927514602</v>
      </c>
      <c r="AF36" s="67"/>
      <c r="AG36" s="181">
        <v>26.810277777777699</v>
      </c>
      <c r="AH36" s="176">
        <v>34.422587621178202</v>
      </c>
      <c r="AI36" s="176">
        <v>36.241004847128998</v>
      </c>
      <c r="AJ36" s="176">
        <v>36.921032811334797</v>
      </c>
      <c r="AK36" s="176">
        <v>36.8945264727815</v>
      </c>
      <c r="AL36" s="182">
        <v>34.257885906040201</v>
      </c>
      <c r="AM36" s="176"/>
      <c r="AN36" s="183">
        <v>43.022430939226503</v>
      </c>
      <c r="AO36" s="184">
        <v>41.364524861878401</v>
      </c>
      <c r="AP36" s="185">
        <v>42.193477900552402</v>
      </c>
      <c r="AQ36" s="176"/>
      <c r="AR36" s="186">
        <v>36.545054936305696</v>
      </c>
      <c r="AS36" s="159"/>
      <c r="AT36" s="160">
        <v>12.3295822955762</v>
      </c>
      <c r="AU36" s="154">
        <v>0.58223477324948203</v>
      </c>
      <c r="AV36" s="154">
        <v>-6.69569054957518</v>
      </c>
      <c r="AW36" s="154">
        <v>-5.0407026096380196</v>
      </c>
      <c r="AX36" s="154">
        <v>1.0979624993814101</v>
      </c>
      <c r="AY36" s="161">
        <v>-0.590734723452503</v>
      </c>
      <c r="AZ36" s="154"/>
      <c r="BA36" s="162">
        <v>6.0682075135457403</v>
      </c>
      <c r="BB36" s="163">
        <v>12.7337392780946</v>
      </c>
      <c r="BC36" s="164">
        <v>9.2340675868963302</v>
      </c>
      <c r="BD36" s="154"/>
      <c r="BE36" s="165">
        <v>2.5063026472283498</v>
      </c>
      <c r="BF36" s="67"/>
      <c r="BG36" s="68"/>
      <c r="BH36" s="68"/>
      <c r="BI36" s="68"/>
      <c r="BJ36" s="68"/>
      <c r="BK36" s="68"/>
      <c r="BL36" s="68"/>
      <c r="BM36" s="68"/>
      <c r="BN36" s="68"/>
      <c r="BO36" s="68"/>
      <c r="BP36" s="68"/>
      <c r="BQ36" s="68"/>
      <c r="BR36" s="68"/>
    </row>
    <row r="37" spans="1:70" x14ac:dyDescent="0.25">
      <c r="A37" s="21" t="s">
        <v>80</v>
      </c>
      <c r="B37" s="3" t="str">
        <f t="shared" si="0"/>
        <v>Coastal Virginia - Hampton Roads</v>
      </c>
      <c r="C37" s="3"/>
      <c r="D37" s="24" t="s">
        <v>16</v>
      </c>
      <c r="E37" s="27" t="s">
        <v>17</v>
      </c>
      <c r="F37" s="3"/>
      <c r="G37" s="181">
        <v>37.520528808006297</v>
      </c>
      <c r="H37" s="176">
        <v>36.501973175663501</v>
      </c>
      <c r="I37" s="176">
        <v>39.868627044459799</v>
      </c>
      <c r="J37" s="176">
        <v>41.195404028769602</v>
      </c>
      <c r="K37" s="176">
        <v>50.757117151705899</v>
      </c>
      <c r="L37" s="182">
        <v>41.168730041720998</v>
      </c>
      <c r="M37" s="176"/>
      <c r="N37" s="183">
        <v>64.143091965496893</v>
      </c>
      <c r="O37" s="184">
        <v>63.407651846732698</v>
      </c>
      <c r="P37" s="185">
        <v>63.775371906114799</v>
      </c>
      <c r="Q37" s="176"/>
      <c r="R37" s="186">
        <v>47.627770574404899</v>
      </c>
      <c r="S37" s="159"/>
      <c r="T37" s="160">
        <v>-8.0364945473593501</v>
      </c>
      <c r="U37" s="154">
        <v>-6.21272346755668</v>
      </c>
      <c r="V37" s="154">
        <v>-6.6050476112465697</v>
      </c>
      <c r="W37" s="154">
        <v>-17.4667611938089</v>
      </c>
      <c r="X37" s="154">
        <v>-6.32527109768</v>
      </c>
      <c r="Y37" s="161">
        <v>-9.1220786347731604</v>
      </c>
      <c r="Z37" s="154"/>
      <c r="AA37" s="162">
        <v>12.417262037028101</v>
      </c>
      <c r="AB37" s="163">
        <v>12.0052601820635</v>
      </c>
      <c r="AC37" s="164">
        <v>12.2120707083307</v>
      </c>
      <c r="AD37" s="154"/>
      <c r="AE37" s="165">
        <v>-1.9932806343343601</v>
      </c>
      <c r="AF37" s="67"/>
      <c r="AG37" s="181">
        <v>37.310214812255197</v>
      </c>
      <c r="AH37" s="176">
        <v>43.431073741329399</v>
      </c>
      <c r="AI37" s="176">
        <v>47.2406167293762</v>
      </c>
      <c r="AJ37" s="176">
        <v>47.449024290357997</v>
      </c>
      <c r="AK37" s="176">
        <v>49.2899807392049</v>
      </c>
      <c r="AL37" s="182">
        <v>44.944182062504701</v>
      </c>
      <c r="AM37" s="176"/>
      <c r="AN37" s="183">
        <v>63.933116985333598</v>
      </c>
      <c r="AO37" s="184">
        <v>69.710723399626303</v>
      </c>
      <c r="AP37" s="185">
        <v>66.821920192479894</v>
      </c>
      <c r="AQ37" s="176"/>
      <c r="AR37" s="186">
        <v>51.194964385354801</v>
      </c>
      <c r="AS37" s="159"/>
      <c r="AT37" s="160">
        <v>-0.69350136530879003</v>
      </c>
      <c r="AU37" s="154">
        <v>0.90958117700429997</v>
      </c>
      <c r="AV37" s="154">
        <v>2.59643472390146</v>
      </c>
      <c r="AW37" s="154">
        <v>0.431945306371676</v>
      </c>
      <c r="AX37" s="154">
        <v>3.24560051228999</v>
      </c>
      <c r="AY37" s="161">
        <v>1.3896331321931701</v>
      </c>
      <c r="AZ37" s="154"/>
      <c r="BA37" s="162">
        <v>5.8381275729867603</v>
      </c>
      <c r="BB37" s="163">
        <v>5.0989138381633703</v>
      </c>
      <c r="BC37" s="164">
        <v>5.4512494499074604</v>
      </c>
      <c r="BD37" s="154"/>
      <c r="BE37" s="165">
        <v>2.8672020767590598</v>
      </c>
      <c r="BF37" s="67"/>
      <c r="BG37" s="68"/>
      <c r="BH37" s="68"/>
      <c r="BI37" s="68"/>
      <c r="BJ37" s="68"/>
      <c r="BK37" s="68"/>
      <c r="BL37" s="68"/>
      <c r="BM37" s="68"/>
      <c r="BN37" s="68"/>
      <c r="BO37" s="68"/>
      <c r="BP37" s="68"/>
      <c r="BQ37" s="68"/>
      <c r="BR37" s="68"/>
    </row>
    <row r="38" spans="1:70" x14ac:dyDescent="0.25">
      <c r="A38" s="20" t="s">
        <v>81</v>
      </c>
      <c r="B38" s="3" t="str">
        <f t="shared" si="0"/>
        <v>Northern Virginia</v>
      </c>
      <c r="C38" s="3"/>
      <c r="D38" s="24" t="s">
        <v>16</v>
      </c>
      <c r="E38" s="27" t="s">
        <v>17</v>
      </c>
      <c r="F38" s="3"/>
      <c r="G38" s="181">
        <v>39.003991371839703</v>
      </c>
      <c r="H38" s="176">
        <v>37.1737896085301</v>
      </c>
      <c r="I38" s="176">
        <v>40.461708677140997</v>
      </c>
      <c r="J38" s="176">
        <v>42.455581553068797</v>
      </c>
      <c r="K38" s="176">
        <v>48.120252439621702</v>
      </c>
      <c r="L38" s="182">
        <v>41.443064730040298</v>
      </c>
      <c r="M38" s="176"/>
      <c r="N38" s="183">
        <v>59.2106949625108</v>
      </c>
      <c r="O38" s="184">
        <v>61.597521005237098</v>
      </c>
      <c r="P38" s="185">
        <v>60.404107983873999</v>
      </c>
      <c r="Q38" s="176"/>
      <c r="R38" s="186">
        <v>46.860505659707002</v>
      </c>
      <c r="S38" s="159"/>
      <c r="T38" s="160">
        <v>-2.3187541019200899</v>
      </c>
      <c r="U38" s="154">
        <v>-4.7342102545479197</v>
      </c>
      <c r="V38" s="154">
        <v>-4.77273192992965</v>
      </c>
      <c r="W38" s="154">
        <v>-10.0713761881478</v>
      </c>
      <c r="X38" s="154">
        <v>-3.4734421353531402</v>
      </c>
      <c r="Y38" s="161">
        <v>-5.1658093358458501</v>
      </c>
      <c r="Z38" s="154"/>
      <c r="AA38" s="162">
        <v>12.602481677076399</v>
      </c>
      <c r="AB38" s="163">
        <v>14.7971585581288</v>
      </c>
      <c r="AC38" s="164">
        <v>13.710911892175799</v>
      </c>
      <c r="AD38" s="154"/>
      <c r="AE38" s="165">
        <v>1.00979358245771</v>
      </c>
      <c r="AF38" s="67"/>
      <c r="AG38" s="181">
        <v>53.285575916846803</v>
      </c>
      <c r="AH38" s="176">
        <v>82.760924418823706</v>
      </c>
      <c r="AI38" s="176">
        <v>98.506538421687196</v>
      </c>
      <c r="AJ38" s="176">
        <v>97.572285049545897</v>
      </c>
      <c r="AK38" s="176">
        <v>77.238791256923193</v>
      </c>
      <c r="AL38" s="182">
        <v>81.872742230674504</v>
      </c>
      <c r="AM38" s="176"/>
      <c r="AN38" s="183">
        <v>68.210887541916193</v>
      </c>
      <c r="AO38" s="184">
        <v>69.633271495045406</v>
      </c>
      <c r="AP38" s="185">
        <v>68.9220795184808</v>
      </c>
      <c r="AQ38" s="176"/>
      <c r="AR38" s="186">
        <v>78.172560352930304</v>
      </c>
      <c r="AS38" s="159"/>
      <c r="AT38" s="160">
        <v>6.69642536735586</v>
      </c>
      <c r="AU38" s="154">
        <v>16.8682219022444</v>
      </c>
      <c r="AV38" s="154">
        <v>20.296401574039798</v>
      </c>
      <c r="AW38" s="154">
        <v>24.492058980551601</v>
      </c>
      <c r="AX38" s="154">
        <v>22.034238817921899</v>
      </c>
      <c r="AY38" s="161">
        <v>18.8930924909521</v>
      </c>
      <c r="AZ38" s="154"/>
      <c r="BA38" s="162">
        <v>23.6232234975502</v>
      </c>
      <c r="BB38" s="163">
        <v>23.275147669105301</v>
      </c>
      <c r="BC38" s="164">
        <v>23.447144395968401</v>
      </c>
      <c r="BD38" s="154"/>
      <c r="BE38" s="165">
        <v>20.008333652630402</v>
      </c>
      <c r="BF38" s="67"/>
      <c r="BG38" s="68"/>
      <c r="BH38" s="68"/>
      <c r="BI38" s="68"/>
      <c r="BJ38" s="68"/>
      <c r="BK38" s="68"/>
      <c r="BL38" s="68"/>
      <c r="BM38" s="68"/>
      <c r="BN38" s="68"/>
      <c r="BO38" s="68"/>
      <c r="BP38" s="68"/>
      <c r="BQ38" s="68"/>
      <c r="BR38" s="68"/>
    </row>
    <row r="39" spans="1:70" x14ac:dyDescent="0.25">
      <c r="A39" s="22" t="s">
        <v>82</v>
      </c>
      <c r="B39" s="3" t="str">
        <f t="shared" si="0"/>
        <v>Shenandoah Valley</v>
      </c>
      <c r="C39" s="3"/>
      <c r="D39" s="25" t="s">
        <v>16</v>
      </c>
      <c r="E39" s="28" t="s">
        <v>17</v>
      </c>
      <c r="F39" s="3"/>
      <c r="G39" s="187">
        <v>33.082822914030203</v>
      </c>
      <c r="H39" s="188">
        <v>27.133805787564299</v>
      </c>
      <c r="I39" s="188">
        <v>23.6290879946005</v>
      </c>
      <c r="J39" s="188">
        <v>26.946375601113601</v>
      </c>
      <c r="K39" s="188">
        <v>45.878354003205899</v>
      </c>
      <c r="L39" s="189">
        <v>31.3340892601029</v>
      </c>
      <c r="M39" s="176"/>
      <c r="N39" s="190">
        <v>58.891771703366203</v>
      </c>
      <c r="O39" s="191">
        <v>56.656184932084699</v>
      </c>
      <c r="P39" s="192">
        <v>57.773978317725401</v>
      </c>
      <c r="Q39" s="176"/>
      <c r="R39" s="193">
        <v>38.888343276566502</v>
      </c>
      <c r="S39" s="159"/>
      <c r="T39" s="166">
        <v>38.024826321187</v>
      </c>
      <c r="U39" s="167">
        <v>1.4647010000704901</v>
      </c>
      <c r="V39" s="167">
        <v>-45.2170104121005</v>
      </c>
      <c r="W39" s="167">
        <v>-46.358539533243203</v>
      </c>
      <c r="X39" s="167">
        <v>-7.8711973963785598</v>
      </c>
      <c r="Y39" s="168">
        <v>-19.190100302590601</v>
      </c>
      <c r="Z39" s="154"/>
      <c r="AA39" s="169">
        <v>11.688018104823399</v>
      </c>
      <c r="AB39" s="170">
        <v>11.8927028472134</v>
      </c>
      <c r="AC39" s="171">
        <v>11.7882867307537</v>
      </c>
      <c r="AD39" s="154"/>
      <c r="AE39" s="172">
        <v>-8.4175214371831899</v>
      </c>
      <c r="AF39" s="67"/>
      <c r="AG39" s="187">
        <v>30.962636463342601</v>
      </c>
      <c r="AH39" s="188">
        <v>37.6645671981776</v>
      </c>
      <c r="AI39" s="188">
        <v>38.830644351640899</v>
      </c>
      <c r="AJ39" s="188">
        <v>38.780425630642</v>
      </c>
      <c r="AK39" s="188">
        <v>41.198392179195103</v>
      </c>
      <c r="AL39" s="189">
        <v>37.487333164599598</v>
      </c>
      <c r="AM39" s="176"/>
      <c r="AN39" s="190">
        <v>51.825737787901701</v>
      </c>
      <c r="AO39" s="191">
        <v>50.843494895806899</v>
      </c>
      <c r="AP39" s="192">
        <v>51.3346163418543</v>
      </c>
      <c r="AQ39" s="176"/>
      <c r="AR39" s="193">
        <v>41.443699786672397</v>
      </c>
      <c r="AS39" s="159"/>
      <c r="AT39" s="166">
        <v>20.898026995827401</v>
      </c>
      <c r="AU39" s="167">
        <v>7.7211536335893403</v>
      </c>
      <c r="AV39" s="167">
        <v>-4.2844068570556999</v>
      </c>
      <c r="AW39" s="167">
        <v>-9.2936205559460294</v>
      </c>
      <c r="AX39" s="167">
        <v>-2.1300360147974899</v>
      </c>
      <c r="AY39" s="168">
        <v>0.77618087362222898</v>
      </c>
      <c r="AZ39" s="154"/>
      <c r="BA39" s="169">
        <v>7.8162276665706401</v>
      </c>
      <c r="BB39" s="170">
        <v>18.215773337678598</v>
      </c>
      <c r="BC39" s="171">
        <v>12.727143847627</v>
      </c>
      <c r="BD39" s="154"/>
      <c r="BE39" s="172">
        <v>4.7046573267918097</v>
      </c>
      <c r="BF39" s="67"/>
      <c r="BG39" s="68"/>
      <c r="BH39" s="68"/>
      <c r="BI39" s="68"/>
      <c r="BJ39" s="68"/>
      <c r="BK39" s="68"/>
      <c r="BL39" s="68"/>
      <c r="BM39" s="68"/>
      <c r="BN39" s="68"/>
      <c r="BO39" s="68"/>
      <c r="BP39" s="68"/>
      <c r="BQ39" s="68"/>
      <c r="BR39" s="68"/>
    </row>
    <row r="40" spans="1:70" ht="13" x14ac:dyDescent="0.3">
      <c r="A40" s="19" t="s">
        <v>83</v>
      </c>
      <c r="B40" s="3" t="str">
        <f t="shared" si="0"/>
        <v>Southern Virginia</v>
      </c>
      <c r="C40" s="9"/>
      <c r="D40" s="23" t="s">
        <v>16</v>
      </c>
      <c r="E40" s="26" t="s">
        <v>17</v>
      </c>
      <c r="F40" s="3"/>
      <c r="G40" s="173">
        <v>32.335691761048103</v>
      </c>
      <c r="H40" s="174">
        <v>27.488838552076299</v>
      </c>
      <c r="I40" s="174">
        <v>26.130874972240701</v>
      </c>
      <c r="J40" s="174">
        <v>30.399162780368599</v>
      </c>
      <c r="K40" s="174">
        <v>47.555727292915797</v>
      </c>
      <c r="L40" s="175">
        <v>32.782059071729897</v>
      </c>
      <c r="M40" s="176"/>
      <c r="N40" s="177">
        <v>57.558836331334597</v>
      </c>
      <c r="O40" s="178">
        <v>52.907674883410998</v>
      </c>
      <c r="P40" s="179">
        <v>55.233255607372797</v>
      </c>
      <c r="Q40" s="176"/>
      <c r="R40" s="180">
        <v>39.196686653342198</v>
      </c>
      <c r="S40" s="159"/>
      <c r="T40" s="151">
        <v>18.6868534983786</v>
      </c>
      <c r="U40" s="152">
        <v>6.2678271335024002E-2</v>
      </c>
      <c r="V40" s="152">
        <v>-30.400805170594801</v>
      </c>
      <c r="W40" s="152">
        <v>-31.016196149336999</v>
      </c>
      <c r="X40" s="152">
        <v>8.47541016715107</v>
      </c>
      <c r="Y40" s="153">
        <v>-9.0237163542159706</v>
      </c>
      <c r="Z40" s="154"/>
      <c r="AA40" s="155">
        <v>38.0232780710529</v>
      </c>
      <c r="AB40" s="156">
        <v>39.340737671917601</v>
      </c>
      <c r="AC40" s="157">
        <v>38.651149489339801</v>
      </c>
      <c r="AD40" s="154"/>
      <c r="AE40" s="158">
        <v>5.5943499431498402</v>
      </c>
      <c r="AF40" s="67"/>
      <c r="AG40" s="173">
        <v>39.133570397512699</v>
      </c>
      <c r="AH40" s="174">
        <v>57.945199311570001</v>
      </c>
      <c r="AI40" s="174">
        <v>60.156478458805204</v>
      </c>
      <c r="AJ40" s="174">
        <v>58.299291583388801</v>
      </c>
      <c r="AK40" s="174">
        <v>57.051594492560497</v>
      </c>
      <c r="AL40" s="175">
        <v>54.5172268487674</v>
      </c>
      <c r="AM40" s="176"/>
      <c r="AN40" s="177">
        <v>55.933554297135203</v>
      </c>
      <c r="AO40" s="178">
        <v>52.748241727737003</v>
      </c>
      <c r="AP40" s="179">
        <v>54.340898012436099</v>
      </c>
      <c r="AQ40" s="176"/>
      <c r="AR40" s="180">
        <v>54.466847181244198</v>
      </c>
      <c r="AS40" s="159"/>
      <c r="AT40" s="151">
        <v>10.661263661964499</v>
      </c>
      <c r="AU40" s="152">
        <v>15.767852749334599</v>
      </c>
      <c r="AV40" s="152">
        <v>8.6067507598981994</v>
      </c>
      <c r="AW40" s="152">
        <v>4.5492107458292104</v>
      </c>
      <c r="AX40" s="152">
        <v>17.3037710233064</v>
      </c>
      <c r="AY40" s="153">
        <v>11.1671352492511</v>
      </c>
      <c r="AZ40" s="154"/>
      <c r="BA40" s="155">
        <v>24.920142355296399</v>
      </c>
      <c r="BB40" s="156">
        <v>25.7327442167161</v>
      </c>
      <c r="BC40" s="157">
        <v>25.313219222630099</v>
      </c>
      <c r="BD40" s="154"/>
      <c r="BE40" s="158">
        <v>14.8632634461548</v>
      </c>
      <c r="BF40" s="67"/>
    </row>
    <row r="41" spans="1:70" x14ac:dyDescent="0.25">
      <c r="A41" s="20" t="s">
        <v>84</v>
      </c>
      <c r="B41" s="3" t="str">
        <f t="shared" si="0"/>
        <v>Southwest Virginia - Blue Ridge Highlands</v>
      </c>
      <c r="C41" s="10"/>
      <c r="D41" s="24" t="s">
        <v>16</v>
      </c>
      <c r="E41" s="27" t="s">
        <v>17</v>
      </c>
      <c r="F41" s="3"/>
      <c r="G41" s="181">
        <v>41.263913191296403</v>
      </c>
      <c r="H41" s="176">
        <v>31.479140979147701</v>
      </c>
      <c r="I41" s="176">
        <v>27.822333408884798</v>
      </c>
      <c r="J41" s="176">
        <v>32.453559610154102</v>
      </c>
      <c r="K41" s="176">
        <v>55.546840435176698</v>
      </c>
      <c r="L41" s="182">
        <v>37.713157524932001</v>
      </c>
      <c r="M41" s="176"/>
      <c r="N41" s="183">
        <v>72.352483000906602</v>
      </c>
      <c r="O41" s="184">
        <v>67.890080462375295</v>
      </c>
      <c r="P41" s="185">
        <v>70.121281731640906</v>
      </c>
      <c r="Q41" s="176"/>
      <c r="R41" s="186">
        <v>46.972621583991703</v>
      </c>
      <c r="S41" s="159"/>
      <c r="T41" s="160">
        <v>97.015177708102698</v>
      </c>
      <c r="U41" s="154">
        <v>27.621179896137502</v>
      </c>
      <c r="V41" s="154">
        <v>-36.988497512644003</v>
      </c>
      <c r="W41" s="154">
        <v>-38.6113712185822</v>
      </c>
      <c r="X41" s="154">
        <v>9.1293670736188606</v>
      </c>
      <c r="Y41" s="161">
        <v>-2.5654545734323602</v>
      </c>
      <c r="Z41" s="154"/>
      <c r="AA41" s="162">
        <v>40.226457736753801</v>
      </c>
      <c r="AB41" s="163">
        <v>45.067685534977102</v>
      </c>
      <c r="AC41" s="164">
        <v>42.529037429394201</v>
      </c>
      <c r="AD41" s="154"/>
      <c r="AE41" s="165">
        <v>12.63394549999</v>
      </c>
      <c r="AF41" s="67"/>
      <c r="AG41" s="181">
        <v>40.1863862760652</v>
      </c>
      <c r="AH41" s="176">
        <v>44.111925997280103</v>
      </c>
      <c r="AI41" s="176">
        <v>45.882585278785101</v>
      </c>
      <c r="AJ41" s="176">
        <v>47.514152878513102</v>
      </c>
      <c r="AK41" s="176">
        <v>58.426815503173103</v>
      </c>
      <c r="AL41" s="182">
        <v>47.224373186763302</v>
      </c>
      <c r="AM41" s="176"/>
      <c r="AN41" s="183">
        <v>67.564622053490396</v>
      </c>
      <c r="AO41" s="184">
        <v>62.730616500453301</v>
      </c>
      <c r="AP41" s="185">
        <v>65.147619276971795</v>
      </c>
      <c r="AQ41" s="176"/>
      <c r="AR41" s="186">
        <v>52.345300641108601</v>
      </c>
      <c r="AS41" s="159"/>
      <c r="AT41" s="160">
        <v>54.0120518048954</v>
      </c>
      <c r="AU41" s="154">
        <v>23.180858388998001</v>
      </c>
      <c r="AV41" s="154">
        <v>5.7084815138774596</v>
      </c>
      <c r="AW41" s="154">
        <v>2.7886928002598199</v>
      </c>
      <c r="AX41" s="154">
        <v>14.0239359219078</v>
      </c>
      <c r="AY41" s="161">
        <v>16.445569395769599</v>
      </c>
      <c r="AZ41" s="154"/>
      <c r="BA41" s="162">
        <v>29.167761852342501</v>
      </c>
      <c r="BB41" s="163">
        <v>49.333829914672101</v>
      </c>
      <c r="BC41" s="164">
        <v>38.149565548778398</v>
      </c>
      <c r="BD41" s="154"/>
      <c r="BE41" s="165">
        <v>23.335772862230101</v>
      </c>
      <c r="BF41" s="67"/>
    </row>
    <row r="42" spans="1:70" x14ac:dyDescent="0.25">
      <c r="A42" s="21" t="s">
        <v>85</v>
      </c>
      <c r="B42" s="3" t="str">
        <f t="shared" si="0"/>
        <v>Southwest Virginia - Heart of Appalachia</v>
      </c>
      <c r="C42" s="3"/>
      <c r="D42" s="24" t="s">
        <v>16</v>
      </c>
      <c r="E42" s="27" t="s">
        <v>17</v>
      </c>
      <c r="F42" s="3"/>
      <c r="G42" s="181">
        <v>19.67080749354</v>
      </c>
      <c r="H42" s="176">
        <v>20.312209302325499</v>
      </c>
      <c r="I42" s="176">
        <v>20.6262532299741</v>
      </c>
      <c r="J42" s="176">
        <v>19.678333333333299</v>
      </c>
      <c r="K42" s="176">
        <v>28.001608527131701</v>
      </c>
      <c r="L42" s="182">
        <v>21.657842377260899</v>
      </c>
      <c r="M42" s="176"/>
      <c r="N42" s="183">
        <v>33.618572351421101</v>
      </c>
      <c r="O42" s="184">
        <v>32.491246770025803</v>
      </c>
      <c r="P42" s="185">
        <v>33.054909560723502</v>
      </c>
      <c r="Q42" s="176"/>
      <c r="R42" s="186">
        <v>24.914147286821699</v>
      </c>
      <c r="S42" s="159"/>
      <c r="T42" s="160">
        <v>-14.380801795100201</v>
      </c>
      <c r="U42" s="154">
        <v>-10.7415128210336</v>
      </c>
      <c r="V42" s="154">
        <v>-28.447357517821999</v>
      </c>
      <c r="W42" s="154">
        <v>-42.334641558953102</v>
      </c>
      <c r="X42" s="154">
        <v>-18.0915130620014</v>
      </c>
      <c r="Y42" s="161">
        <v>-24.2041432587041</v>
      </c>
      <c r="Z42" s="154"/>
      <c r="AA42" s="162">
        <v>7.8258771025398497</v>
      </c>
      <c r="AB42" s="163">
        <v>11.5607363866147</v>
      </c>
      <c r="AC42" s="164">
        <v>9.6296899047655309</v>
      </c>
      <c r="AD42" s="154"/>
      <c r="AE42" s="165">
        <v>-14.162049842410701</v>
      </c>
      <c r="AF42" s="67"/>
      <c r="AG42" s="181">
        <v>23.464893410852699</v>
      </c>
      <c r="AH42" s="176">
        <v>32.535852713178201</v>
      </c>
      <c r="AI42" s="176">
        <v>34.997603359173098</v>
      </c>
      <c r="AJ42" s="176">
        <v>34.001361434108503</v>
      </c>
      <c r="AK42" s="176">
        <v>31.4935771963824</v>
      </c>
      <c r="AL42" s="182">
        <v>31.298657622739</v>
      </c>
      <c r="AM42" s="176"/>
      <c r="AN42" s="183">
        <v>36.509937015503802</v>
      </c>
      <c r="AO42" s="184">
        <v>30.301374354005102</v>
      </c>
      <c r="AP42" s="185">
        <v>33.4056556847545</v>
      </c>
      <c r="AQ42" s="176"/>
      <c r="AR42" s="186">
        <v>31.900657069029101</v>
      </c>
      <c r="AS42" s="159"/>
      <c r="AT42" s="160">
        <v>-13.9297974575423</v>
      </c>
      <c r="AU42" s="154">
        <v>-18.259937546341799</v>
      </c>
      <c r="AV42" s="154">
        <v>-16.155126225838401</v>
      </c>
      <c r="AW42" s="154">
        <v>-17.6728176887876</v>
      </c>
      <c r="AX42" s="154">
        <v>-12.6266819371913</v>
      </c>
      <c r="AY42" s="161">
        <v>-15.9327862204819</v>
      </c>
      <c r="AZ42" s="154"/>
      <c r="BA42" s="162">
        <v>-5.3762593318027596</v>
      </c>
      <c r="BB42" s="163">
        <v>-5.8449553188710599</v>
      </c>
      <c r="BC42" s="164">
        <v>-5.5894070546777304</v>
      </c>
      <c r="BD42" s="154"/>
      <c r="BE42" s="165">
        <v>-13.083769956852001</v>
      </c>
      <c r="BF42" s="67"/>
    </row>
    <row r="43" spans="1:70" x14ac:dyDescent="0.25">
      <c r="A43" s="22" t="s">
        <v>86</v>
      </c>
      <c r="B43" s="3" t="str">
        <f t="shared" si="0"/>
        <v>Virginia Mountains</v>
      </c>
      <c r="C43" s="3"/>
      <c r="D43" s="25" t="s">
        <v>16</v>
      </c>
      <c r="E43" s="28" t="s">
        <v>17</v>
      </c>
      <c r="F43" s="3"/>
      <c r="G43" s="181">
        <v>46.659031724137897</v>
      </c>
      <c r="H43" s="176">
        <v>40.657422068965502</v>
      </c>
      <c r="I43" s="176">
        <v>39.781004137930999</v>
      </c>
      <c r="J43" s="176">
        <v>42.059728275862</v>
      </c>
      <c r="K43" s="176">
        <v>65.4760648275862</v>
      </c>
      <c r="L43" s="182">
        <v>46.926650206896497</v>
      </c>
      <c r="M43" s="176"/>
      <c r="N43" s="183">
        <v>91.735285517241294</v>
      </c>
      <c r="O43" s="184">
        <v>90.281939310344796</v>
      </c>
      <c r="P43" s="185">
        <v>91.008612413793102</v>
      </c>
      <c r="Q43" s="176"/>
      <c r="R43" s="186">
        <v>59.521496551724098</v>
      </c>
      <c r="S43" s="159"/>
      <c r="T43" s="160">
        <v>17.2988155490686</v>
      </c>
      <c r="U43" s="154">
        <v>-3.9725156523540098E-2</v>
      </c>
      <c r="V43" s="154">
        <v>-31.934408096712499</v>
      </c>
      <c r="W43" s="154">
        <v>-45.0565361182611</v>
      </c>
      <c r="X43" s="154">
        <v>-19.388041458199201</v>
      </c>
      <c r="Y43" s="161">
        <v>-20.911371800025901</v>
      </c>
      <c r="Z43" s="154"/>
      <c r="AA43" s="162">
        <v>5.9769669824359299</v>
      </c>
      <c r="AB43" s="163">
        <v>23.4357387544561</v>
      </c>
      <c r="AC43" s="164">
        <v>13.972773467929301</v>
      </c>
      <c r="AD43" s="154"/>
      <c r="AE43" s="165">
        <v>-8.7040923492852205</v>
      </c>
      <c r="AF43" s="67"/>
      <c r="AG43" s="181">
        <v>39.149871724137903</v>
      </c>
      <c r="AH43" s="176">
        <v>53.936053103448202</v>
      </c>
      <c r="AI43" s="176">
        <v>56.440218620689599</v>
      </c>
      <c r="AJ43" s="176">
        <v>54.692632758620597</v>
      </c>
      <c r="AK43" s="176">
        <v>55.9494037931034</v>
      </c>
      <c r="AL43" s="182">
        <v>52.033636000000001</v>
      </c>
      <c r="AM43" s="176"/>
      <c r="AN43" s="183">
        <v>70.684874827586199</v>
      </c>
      <c r="AO43" s="184">
        <v>72.3889324137931</v>
      </c>
      <c r="AP43" s="185">
        <v>71.5369036206896</v>
      </c>
      <c r="AQ43" s="176"/>
      <c r="AR43" s="186">
        <v>57.605998177339899</v>
      </c>
      <c r="AS43" s="159"/>
      <c r="AT43" s="160">
        <v>-11.334969459759</v>
      </c>
      <c r="AU43" s="154">
        <v>-1.7280837455179301</v>
      </c>
      <c r="AV43" s="154">
        <v>-3.1652900087800999</v>
      </c>
      <c r="AW43" s="154">
        <v>-9.6572076860987099</v>
      </c>
      <c r="AX43" s="154">
        <v>-8.7187885741568394</v>
      </c>
      <c r="AY43" s="161">
        <v>-6.8021611918747897</v>
      </c>
      <c r="AZ43" s="154"/>
      <c r="BA43" s="162">
        <v>0.40955063042583201</v>
      </c>
      <c r="BB43" s="163">
        <v>13.4080358611579</v>
      </c>
      <c r="BC43" s="164">
        <v>6.5908666463164902</v>
      </c>
      <c r="BD43" s="154"/>
      <c r="BE43" s="165">
        <v>-2.4534026926612</v>
      </c>
      <c r="BF43" s="67"/>
    </row>
    <row r="44" spans="1:70" x14ac:dyDescent="0.25">
      <c r="A44" s="75" t="s">
        <v>110</v>
      </c>
      <c r="B44" s="3" t="s">
        <v>116</v>
      </c>
      <c r="D44" s="25" t="s">
        <v>16</v>
      </c>
      <c r="E44" s="28" t="s">
        <v>17</v>
      </c>
      <c r="G44" s="181">
        <v>120.970905118601</v>
      </c>
      <c r="H44" s="176">
        <v>113.658963795255</v>
      </c>
      <c r="I44" s="176">
        <v>136.34450374531801</v>
      </c>
      <c r="J44" s="176">
        <v>132.18087078651601</v>
      </c>
      <c r="K44" s="176">
        <v>151.60211298377001</v>
      </c>
      <c r="L44" s="182">
        <v>130.95147128589201</v>
      </c>
      <c r="M44" s="176"/>
      <c r="N44" s="183">
        <v>211.31899812734</v>
      </c>
      <c r="O44" s="184">
        <v>212.46263732833901</v>
      </c>
      <c r="P44" s="185">
        <v>211.89081772783999</v>
      </c>
      <c r="Q44" s="176"/>
      <c r="R44" s="186">
        <v>154.07699884073401</v>
      </c>
      <c r="S44" s="159"/>
      <c r="T44" s="160">
        <v>-6.0102195705394097</v>
      </c>
      <c r="U44" s="154">
        <v>-9.5954081360461494</v>
      </c>
      <c r="V44" s="154">
        <v>1.85559519851903</v>
      </c>
      <c r="W44" s="154">
        <v>-19.6030824258055</v>
      </c>
      <c r="X44" s="154">
        <v>-12.418688550317899</v>
      </c>
      <c r="Y44" s="161">
        <v>-9.7880189180550197</v>
      </c>
      <c r="Z44" s="154"/>
      <c r="AA44" s="162">
        <v>13.9151224696044</v>
      </c>
      <c r="AB44" s="163">
        <v>9.9400327789864207</v>
      </c>
      <c r="AC44" s="164">
        <v>11.8869222147308</v>
      </c>
      <c r="AD44" s="154"/>
      <c r="AE44" s="165">
        <v>-2.3555621677140799</v>
      </c>
      <c r="AF44" s="70"/>
      <c r="AG44" s="181">
        <v>101.88716994382</v>
      </c>
      <c r="AH44" s="176">
        <v>134.788039950062</v>
      </c>
      <c r="AI44" s="176">
        <v>166.326429463171</v>
      </c>
      <c r="AJ44" s="176">
        <v>164.605660112359</v>
      </c>
      <c r="AK44" s="176">
        <v>157.81076779026199</v>
      </c>
      <c r="AL44" s="182">
        <v>145.08361345193501</v>
      </c>
      <c r="AM44" s="176"/>
      <c r="AN44" s="183">
        <v>196.255108678776</v>
      </c>
      <c r="AO44" s="184">
        <v>220.77116907312501</v>
      </c>
      <c r="AP44" s="185">
        <v>208.51313887595001</v>
      </c>
      <c r="AQ44" s="176"/>
      <c r="AR44" s="186">
        <v>163.27290036062499</v>
      </c>
      <c r="AS44" s="159"/>
      <c r="AT44" s="160">
        <v>-5.02574246905096</v>
      </c>
      <c r="AU44" s="154">
        <v>6.0668302356352699</v>
      </c>
      <c r="AV44" s="154">
        <v>16.161092864988699</v>
      </c>
      <c r="AW44" s="154">
        <v>13.0327041273492</v>
      </c>
      <c r="AX44" s="154">
        <v>9.7611073997528894</v>
      </c>
      <c r="AY44" s="161">
        <v>8.7670881973462205</v>
      </c>
      <c r="AZ44" s="154"/>
      <c r="BA44" s="162">
        <v>10.994559925632601</v>
      </c>
      <c r="BB44" s="163">
        <v>14.8837126331881</v>
      </c>
      <c r="BC44" s="164">
        <v>13.020054015563099</v>
      </c>
      <c r="BD44" s="154"/>
      <c r="BE44" s="165">
        <v>10.326916070837701</v>
      </c>
    </row>
    <row r="45" spans="1:70" x14ac:dyDescent="0.25">
      <c r="A45" s="75" t="s">
        <v>111</v>
      </c>
      <c r="B45" s="3" t="s">
        <v>117</v>
      </c>
      <c r="D45" s="25" t="s">
        <v>16</v>
      </c>
      <c r="E45" s="28" t="s">
        <v>17</v>
      </c>
      <c r="G45" s="181">
        <v>52.349346121585597</v>
      </c>
      <c r="H45" s="176">
        <v>47.734263155975299</v>
      </c>
      <c r="I45" s="176">
        <v>51.344726304657001</v>
      </c>
      <c r="J45" s="176">
        <v>53.6568367309726</v>
      </c>
      <c r="K45" s="176">
        <v>68.327191933189795</v>
      </c>
      <c r="L45" s="182">
        <v>54.682472849276103</v>
      </c>
      <c r="M45" s="176"/>
      <c r="N45" s="183">
        <v>94.291601692133696</v>
      </c>
      <c r="O45" s="184">
        <v>97.3863201196163</v>
      </c>
      <c r="P45" s="185">
        <v>95.838960905874998</v>
      </c>
      <c r="Q45" s="176"/>
      <c r="R45" s="186">
        <v>66.441469436875806</v>
      </c>
      <c r="S45" s="159"/>
      <c r="T45" s="160">
        <v>2.4237275354847601</v>
      </c>
      <c r="U45" s="154">
        <v>-3.2184835125338398</v>
      </c>
      <c r="V45" s="154">
        <v>-10.888838151086</v>
      </c>
      <c r="W45" s="154">
        <v>-25.546140753409102</v>
      </c>
      <c r="X45" s="154">
        <v>-12.1835429324671</v>
      </c>
      <c r="Y45" s="161">
        <v>-11.208138701992899</v>
      </c>
      <c r="Z45" s="154"/>
      <c r="AA45" s="162">
        <v>12.9593757777467</v>
      </c>
      <c r="AB45" s="163">
        <v>17.082271512025201</v>
      </c>
      <c r="AC45" s="164">
        <v>15.017159434172401</v>
      </c>
      <c r="AD45" s="154"/>
      <c r="AE45" s="165">
        <v>-1.99890374367429</v>
      </c>
      <c r="AF45" s="70"/>
      <c r="AG45" s="181">
        <v>61.305518854162798</v>
      </c>
      <c r="AH45" s="176">
        <v>100.125523777396</v>
      </c>
      <c r="AI45" s="176">
        <v>118.02145189818</v>
      </c>
      <c r="AJ45" s="176">
        <v>114.96660141862</v>
      </c>
      <c r="AK45" s="176">
        <v>94.787157014696703</v>
      </c>
      <c r="AL45" s="182">
        <v>97.841250592611502</v>
      </c>
      <c r="AM45" s="176"/>
      <c r="AN45" s="183">
        <v>99.037589621093304</v>
      </c>
      <c r="AO45" s="184">
        <v>105.611149976295</v>
      </c>
      <c r="AP45" s="185">
        <v>102.32436979869399</v>
      </c>
      <c r="AQ45" s="176"/>
      <c r="AR45" s="186">
        <v>99.122141794349403</v>
      </c>
      <c r="AS45" s="159"/>
      <c r="AT45" s="160">
        <v>1.24469543430872</v>
      </c>
      <c r="AU45" s="154">
        <v>12.2104101518803</v>
      </c>
      <c r="AV45" s="154">
        <v>14.1645040612807</v>
      </c>
      <c r="AW45" s="154">
        <v>14.8249434655083</v>
      </c>
      <c r="AX45" s="154">
        <v>13.144789318363999</v>
      </c>
      <c r="AY45" s="161">
        <v>11.9314330601641</v>
      </c>
      <c r="AZ45" s="154"/>
      <c r="BA45" s="162">
        <v>20.750078782885499</v>
      </c>
      <c r="BB45" s="163">
        <v>20.7275686203491</v>
      </c>
      <c r="BC45" s="164">
        <v>20.738461126956398</v>
      </c>
      <c r="BD45" s="154"/>
      <c r="BE45" s="165">
        <v>14.3924897246859</v>
      </c>
    </row>
    <row r="46" spans="1:70" x14ac:dyDescent="0.25">
      <c r="A46" s="75" t="s">
        <v>112</v>
      </c>
      <c r="B46" s="3" t="s">
        <v>118</v>
      </c>
      <c r="D46" s="25" t="s">
        <v>16</v>
      </c>
      <c r="E46" s="28" t="s">
        <v>17</v>
      </c>
      <c r="G46" s="181">
        <v>39.272383743532998</v>
      </c>
      <c r="H46" s="176">
        <v>36.635078800203303</v>
      </c>
      <c r="I46" s="176">
        <v>40.185785460091502</v>
      </c>
      <c r="J46" s="176">
        <v>42.918859116600302</v>
      </c>
      <c r="K46" s="176">
        <v>53.781065522294298</v>
      </c>
      <c r="L46" s="182">
        <v>42.558634528544502</v>
      </c>
      <c r="M46" s="176"/>
      <c r="N46" s="183">
        <v>66.535462184873893</v>
      </c>
      <c r="O46" s="184">
        <v>66.953597894673806</v>
      </c>
      <c r="P46" s="185">
        <v>66.744530039773906</v>
      </c>
      <c r="Q46" s="176"/>
      <c r="R46" s="186">
        <v>49.468890388895701</v>
      </c>
      <c r="S46" s="159"/>
      <c r="T46" s="160">
        <v>-4.4007716555357703</v>
      </c>
      <c r="U46" s="154">
        <v>-8.6447081592614303</v>
      </c>
      <c r="V46" s="154">
        <v>-11.5399958768611</v>
      </c>
      <c r="W46" s="154">
        <v>-16.901005370947999</v>
      </c>
      <c r="X46" s="154">
        <v>0.53386791369591902</v>
      </c>
      <c r="Y46" s="161">
        <v>-8.1812576730927606</v>
      </c>
      <c r="Z46" s="154"/>
      <c r="AA46" s="162">
        <v>16.579239159428798</v>
      </c>
      <c r="AB46" s="163">
        <v>19.869392535238099</v>
      </c>
      <c r="AC46" s="164">
        <v>18.206577007538499</v>
      </c>
      <c r="AD46" s="154"/>
      <c r="AE46" s="165">
        <v>0.46422005408468298</v>
      </c>
      <c r="AF46" s="70"/>
      <c r="AG46" s="181">
        <v>48.499203250695203</v>
      </c>
      <c r="AH46" s="176">
        <v>69.868282544334406</v>
      </c>
      <c r="AI46" s="176">
        <v>81.615972068542703</v>
      </c>
      <c r="AJ46" s="176">
        <v>80.798548326803996</v>
      </c>
      <c r="AK46" s="176">
        <v>70.200991207870999</v>
      </c>
      <c r="AL46" s="182">
        <v>70.196599479649507</v>
      </c>
      <c r="AM46" s="176"/>
      <c r="AN46" s="183">
        <v>72.168030892072096</v>
      </c>
      <c r="AO46" s="184">
        <v>74.212881739884494</v>
      </c>
      <c r="AP46" s="185">
        <v>73.190456315978295</v>
      </c>
      <c r="AQ46" s="176"/>
      <c r="AR46" s="186">
        <v>71.051987147171999</v>
      </c>
      <c r="AS46" s="159"/>
      <c r="AT46" s="160">
        <v>5.0778222807670303</v>
      </c>
      <c r="AU46" s="154">
        <v>9.8634244893741201</v>
      </c>
      <c r="AV46" s="154">
        <v>10.593167928970599</v>
      </c>
      <c r="AW46" s="154">
        <v>13.0376796047738</v>
      </c>
      <c r="AX46" s="154">
        <v>14.5019454659842</v>
      </c>
      <c r="AY46" s="161">
        <v>10.951665350429399</v>
      </c>
      <c r="AZ46" s="154"/>
      <c r="BA46" s="162">
        <v>15.486199196686201</v>
      </c>
      <c r="BB46" s="163">
        <v>17.084099550487199</v>
      </c>
      <c r="BC46" s="164">
        <v>16.290821481088901</v>
      </c>
      <c r="BD46" s="154"/>
      <c r="BE46" s="165">
        <v>12.4714415039849</v>
      </c>
    </row>
    <row r="47" spans="1:70" x14ac:dyDescent="0.25">
      <c r="A47" s="75" t="s">
        <v>113</v>
      </c>
      <c r="B47" s="3" t="s">
        <v>119</v>
      </c>
      <c r="D47" s="25" t="s">
        <v>16</v>
      </c>
      <c r="E47" s="28" t="s">
        <v>17</v>
      </c>
      <c r="G47" s="181">
        <v>34.490996153563401</v>
      </c>
      <c r="H47" s="176">
        <v>30.683349584731801</v>
      </c>
      <c r="I47" s="176">
        <v>30.548090011514802</v>
      </c>
      <c r="J47" s="176">
        <v>34.130964059093003</v>
      </c>
      <c r="K47" s="176">
        <v>49.187409167748697</v>
      </c>
      <c r="L47" s="182">
        <v>35.8081617953303</v>
      </c>
      <c r="M47" s="176"/>
      <c r="N47" s="183">
        <v>60.781915623392202</v>
      </c>
      <c r="O47" s="184">
        <v>58.8683697968983</v>
      </c>
      <c r="P47" s="185">
        <v>59.825142710145201</v>
      </c>
      <c r="Q47" s="176"/>
      <c r="R47" s="186">
        <v>42.670156342420299</v>
      </c>
      <c r="S47" s="159"/>
      <c r="T47" s="160">
        <v>7.9405280735474397</v>
      </c>
      <c r="U47" s="154">
        <v>-6.6001781256161101</v>
      </c>
      <c r="V47" s="154">
        <v>-31.2846904599072</v>
      </c>
      <c r="W47" s="154">
        <v>-33.409461783238903</v>
      </c>
      <c r="X47" s="154">
        <v>-6.1291856951285499</v>
      </c>
      <c r="Y47" s="161">
        <v>-15.909865181010201</v>
      </c>
      <c r="Z47" s="154"/>
      <c r="AA47" s="162">
        <v>15.6287569909264</v>
      </c>
      <c r="AB47" s="163">
        <v>18.099960915359102</v>
      </c>
      <c r="AC47" s="164">
        <v>16.831539771523801</v>
      </c>
      <c r="AD47" s="154"/>
      <c r="AE47" s="165">
        <v>-5.2760674409710404</v>
      </c>
      <c r="AF47" s="70"/>
      <c r="AG47" s="181">
        <v>39.486357951343798</v>
      </c>
      <c r="AH47" s="176">
        <v>53.947171827914801</v>
      </c>
      <c r="AI47" s="176">
        <v>59.504513254281299</v>
      </c>
      <c r="AJ47" s="176">
        <v>60.033966852046902</v>
      </c>
      <c r="AK47" s="176">
        <v>57.357733174902599</v>
      </c>
      <c r="AL47" s="182">
        <v>54.065948612097898</v>
      </c>
      <c r="AM47" s="176"/>
      <c r="AN47" s="183">
        <v>61.555311757356002</v>
      </c>
      <c r="AO47" s="184">
        <v>62.472637871475101</v>
      </c>
      <c r="AP47" s="185">
        <v>62.013974814415498</v>
      </c>
      <c r="AQ47" s="176"/>
      <c r="AR47" s="186">
        <v>56.336813241331498</v>
      </c>
      <c r="AS47" s="159"/>
      <c r="AT47" s="160">
        <v>7.0272694283198698</v>
      </c>
      <c r="AU47" s="154">
        <v>8.8993777391901503</v>
      </c>
      <c r="AV47" s="154">
        <v>5.3575452961447203</v>
      </c>
      <c r="AW47" s="154">
        <v>5.4015394808659396</v>
      </c>
      <c r="AX47" s="154">
        <v>8.8190393531957891</v>
      </c>
      <c r="AY47" s="161">
        <v>7.0283912324123401</v>
      </c>
      <c r="AZ47" s="154"/>
      <c r="BA47" s="162">
        <v>11.4776097964576</v>
      </c>
      <c r="BB47" s="163">
        <v>16.155798732984401</v>
      </c>
      <c r="BC47" s="164">
        <v>13.7859281156968</v>
      </c>
      <c r="BD47" s="154"/>
      <c r="BE47" s="165">
        <v>9.0655109579207895</v>
      </c>
    </row>
    <row r="48" spans="1:70" x14ac:dyDescent="0.25">
      <c r="A48" s="75" t="s">
        <v>114</v>
      </c>
      <c r="B48" s="3" t="s">
        <v>120</v>
      </c>
      <c r="D48" s="25" t="s">
        <v>16</v>
      </c>
      <c r="E48" s="28" t="s">
        <v>17</v>
      </c>
      <c r="G48" s="181">
        <v>28.8039034067587</v>
      </c>
      <c r="H48" s="176">
        <v>26.432806129429402</v>
      </c>
      <c r="I48" s="176">
        <v>25.013087973731</v>
      </c>
      <c r="J48" s="176">
        <v>26.9594381356318</v>
      </c>
      <c r="K48" s="176">
        <v>33.650117207096201</v>
      </c>
      <c r="L48" s="182">
        <v>28.1718705705294</v>
      </c>
      <c r="M48" s="176"/>
      <c r="N48" s="183">
        <v>40.439816664386299</v>
      </c>
      <c r="O48" s="184">
        <v>39.6950070689104</v>
      </c>
      <c r="P48" s="185">
        <v>40.067411866648399</v>
      </c>
      <c r="Q48" s="176"/>
      <c r="R48" s="186">
        <v>31.5705966551348</v>
      </c>
      <c r="S48" s="159"/>
      <c r="T48" s="160">
        <v>9.88413147687052</v>
      </c>
      <c r="U48" s="154">
        <v>-1.9317462764889499</v>
      </c>
      <c r="V48" s="154">
        <v>-21.4441132805017</v>
      </c>
      <c r="W48" s="154">
        <v>-23.131474035453198</v>
      </c>
      <c r="X48" s="154">
        <v>-5.4940240781499101</v>
      </c>
      <c r="Y48" s="161">
        <v>-9.5234730303763602</v>
      </c>
      <c r="Z48" s="154"/>
      <c r="AA48" s="162">
        <v>10.2055891160743</v>
      </c>
      <c r="AB48" s="163">
        <v>10.695315322192201</v>
      </c>
      <c r="AC48" s="164">
        <v>10.447633558672001</v>
      </c>
      <c r="AD48" s="154"/>
      <c r="AE48" s="165">
        <v>-3.1749312091135402</v>
      </c>
      <c r="AF48" s="70"/>
      <c r="AG48" s="181">
        <v>32.263920736990897</v>
      </c>
      <c r="AH48" s="176">
        <v>38.029518744014197</v>
      </c>
      <c r="AI48" s="176">
        <v>40.512577758015198</v>
      </c>
      <c r="AJ48" s="176">
        <v>40.645606786153998</v>
      </c>
      <c r="AK48" s="176">
        <v>39.8929774935011</v>
      </c>
      <c r="AL48" s="182">
        <v>38.268920303735101</v>
      </c>
      <c r="AM48" s="176"/>
      <c r="AN48" s="183">
        <v>42.234353536735497</v>
      </c>
      <c r="AO48" s="184">
        <v>42.532712181328897</v>
      </c>
      <c r="AP48" s="185">
        <v>42.383532859032201</v>
      </c>
      <c r="AQ48" s="176"/>
      <c r="AR48" s="186">
        <v>39.444523890962799</v>
      </c>
      <c r="AS48" s="159"/>
      <c r="AT48" s="160">
        <v>7.7936181263460798</v>
      </c>
      <c r="AU48" s="154">
        <v>8.3966714346900098</v>
      </c>
      <c r="AV48" s="154">
        <v>6.8971403807678797</v>
      </c>
      <c r="AW48" s="154">
        <v>4.5806165152665104</v>
      </c>
      <c r="AX48" s="154">
        <v>6.4447011928370097</v>
      </c>
      <c r="AY48" s="161">
        <v>6.7434659176476499</v>
      </c>
      <c r="AZ48" s="154"/>
      <c r="BA48" s="162">
        <v>7.4196585584449304</v>
      </c>
      <c r="BB48" s="163">
        <v>12.6269429545143</v>
      </c>
      <c r="BC48" s="164">
        <v>9.9708467585018408</v>
      </c>
      <c r="BD48" s="154"/>
      <c r="BE48" s="165">
        <v>7.7139467861218103</v>
      </c>
    </row>
    <row r="49" spans="1:57" x14ac:dyDescent="0.25">
      <c r="A49" s="76" t="s">
        <v>115</v>
      </c>
      <c r="B49" s="3" t="s">
        <v>121</v>
      </c>
      <c r="D49" s="25" t="s">
        <v>16</v>
      </c>
      <c r="E49" s="28" t="s">
        <v>17</v>
      </c>
      <c r="G49" s="187">
        <v>23.9404750631331</v>
      </c>
      <c r="H49" s="188">
        <v>22.637284810310199</v>
      </c>
      <c r="I49" s="188">
        <v>22.3956325999245</v>
      </c>
      <c r="J49" s="188">
        <v>22.8246673275086</v>
      </c>
      <c r="K49" s="188">
        <v>25.379504478824899</v>
      </c>
      <c r="L49" s="189">
        <v>23.435512855940299</v>
      </c>
      <c r="M49" s="176"/>
      <c r="N49" s="190">
        <v>29.275866796319399</v>
      </c>
      <c r="O49" s="191">
        <v>29.011411073698799</v>
      </c>
      <c r="P49" s="192">
        <v>29.143638935009101</v>
      </c>
      <c r="Q49" s="176"/>
      <c r="R49" s="193">
        <v>25.066406021388499</v>
      </c>
      <c r="S49" s="159"/>
      <c r="T49" s="166">
        <v>6.6902114447744498</v>
      </c>
      <c r="U49" s="167">
        <v>3.12203451010161</v>
      </c>
      <c r="V49" s="167">
        <v>-6.0424417996965403</v>
      </c>
      <c r="W49" s="167">
        <v>-11.1083163797141</v>
      </c>
      <c r="X49" s="167">
        <v>-5.3849856235307003</v>
      </c>
      <c r="Y49" s="168">
        <v>-2.9408537579868299</v>
      </c>
      <c r="Z49" s="154"/>
      <c r="AA49" s="169">
        <v>3.6734485911837802</v>
      </c>
      <c r="AB49" s="170">
        <v>3.2671142614370599</v>
      </c>
      <c r="AC49" s="171">
        <v>3.4708042973609299</v>
      </c>
      <c r="AD49" s="154"/>
      <c r="AE49" s="172">
        <v>-0.90096916281093997</v>
      </c>
      <c r="AG49" s="187">
        <v>24.933456056658901</v>
      </c>
      <c r="AH49" s="188">
        <v>26.290073735885699</v>
      </c>
      <c r="AI49" s="188">
        <v>26.8068872500072</v>
      </c>
      <c r="AJ49" s="188">
        <v>27.443960863255001</v>
      </c>
      <c r="AK49" s="188">
        <v>27.864995219296901</v>
      </c>
      <c r="AL49" s="189">
        <v>26.667867073377799</v>
      </c>
      <c r="AM49" s="176"/>
      <c r="AN49" s="190">
        <v>30.565902751734299</v>
      </c>
      <c r="AO49" s="191">
        <v>30.596392203419299</v>
      </c>
      <c r="AP49" s="192">
        <v>30.581147477576799</v>
      </c>
      <c r="AQ49" s="176"/>
      <c r="AR49" s="193">
        <v>27.785943711636801</v>
      </c>
      <c r="AS49" s="159"/>
      <c r="AT49" s="166">
        <v>3.16722634378235</v>
      </c>
      <c r="AU49" s="167">
        <v>2.5749029443391702</v>
      </c>
      <c r="AV49" s="167">
        <v>0.95676607195274999</v>
      </c>
      <c r="AW49" s="167">
        <v>7.2290007436209905E-2</v>
      </c>
      <c r="AX49" s="167">
        <v>1.22424932584781</v>
      </c>
      <c r="AY49" s="168">
        <v>1.5508036084546299</v>
      </c>
      <c r="AZ49" s="154"/>
      <c r="BA49" s="169">
        <v>2.8552771007136402</v>
      </c>
      <c r="BB49" s="170">
        <v>4.4848645181675497</v>
      </c>
      <c r="BC49" s="171">
        <v>3.6640730996186299</v>
      </c>
      <c r="BD49" s="154"/>
      <c r="BE49" s="172">
        <v>2.2059751175756102</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30" t="str">
        <f>HYPERLINK("http://www.str.com/data-insights/resources/glossary", "For all STR definitions, please visit www.str.com/data-insights/resources/glossary")</f>
        <v>For all STR definitions, please visit www.str.com/data-insights/resources/glossary</v>
      </c>
      <c r="B5" s="230"/>
      <c r="C5" s="230"/>
      <c r="D5" s="230"/>
      <c r="E5" s="230"/>
      <c r="F5" s="230"/>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30" t="str">
        <f>HYPERLINK("http://www.str.com/data-insights/resources/FAQ", "For all STR FAQs, please click here or visit http://www.str.com/data-insights/resources/FAQ")</f>
        <v>For all STR FAQs, please click here or visit http://www.str.com/data-insights/resources/FAQ</v>
      </c>
      <c r="B9" s="230"/>
      <c r="C9" s="230"/>
      <c r="D9" s="230"/>
      <c r="E9" s="230"/>
      <c r="F9" s="230"/>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30" t="str">
        <f>HYPERLINK("http://www.str.com/contact", "For additional support, please contact your regional office")</f>
        <v>For additional support, please contact your regional office</v>
      </c>
      <c r="B12" s="230"/>
      <c r="C12" s="230"/>
      <c r="D12" s="230"/>
      <c r="E12" s="230"/>
      <c r="F12" s="230"/>
      <c r="G12" s="230"/>
      <c r="H12" s="230"/>
      <c r="I12" s="230"/>
      <c r="J12" s="230"/>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29" t="str">
        <f>HYPERLINK("http://www.hotelnewsnow.com/", "For the latest in industry news, visit HotelNewsNow.com.")</f>
        <v>For the latest in industry news, visit HotelNewsNow.com.</v>
      </c>
      <c r="B14" s="229"/>
      <c r="C14" s="229"/>
      <c r="D14" s="229"/>
      <c r="E14" s="229"/>
      <c r="F14" s="229"/>
      <c r="G14" s="229"/>
      <c r="H14" s="229"/>
      <c r="I14" s="229"/>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29" t="str">
        <f>HYPERLINK("http://www.hoteldataconference.com/", "To learn more about the Hotel Data Conference, visit HotelDataConference.com.")</f>
        <v>To learn more about the Hotel Data Conference, visit HotelDataConference.com.</v>
      </c>
      <c r="B15" s="229"/>
      <c r="C15" s="229"/>
      <c r="D15" s="229"/>
      <c r="E15" s="229"/>
      <c r="F15" s="229"/>
      <c r="G15" s="229"/>
      <c r="H15" s="229"/>
      <c r="I15" s="229"/>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95</v>
      </c>
    </row>
    <row r="2" spans="1:1" ht="13" x14ac:dyDescent="0.3">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5" x14ac:dyDescent="0.25"/>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46C09A3D-91AF-4607-8469-704D63E1544A}"/>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2025-01-03T19:09:58Z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