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checkCompatibility="1"/>
  <xr:revisionPtr revIDLastSave="0" documentId="13_ncr:1_{98AB5C9B-628B-458C-80B1-030EA9B7076C}" xr6:coauthVersionLast="47" xr6:coauthVersionMax="47" xr10:uidLastSave="{00000000-0000-0000-0000-000000000000}"/>
  <workbookProtection workbookAlgorithmName="SHA-512" workbookHashValue="LoSKLeIganeL2b7rAxV0ufNV8hMdUgad3QSaevHtw3bvJdIk8WHVHpc8ca4dICBns4jEuR/PkhHcvugyiiR6Uw==" workbookSaltValue="ru2D+Rqzbyo9YOAHh1+ocg=="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<sst xmlns="http://schemas.openxmlformats.org/spreadsheetml/2006/main" count="856" uniqueCount="142">
  <si>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</si>
  <si>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</si>
  <si>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</si>
  <si>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</si>
  <si>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</si>
  <si>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</si>
  <si>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</si>
  <si>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</si>
  <si>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</si>
  <si>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</si>
  <si>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</si>
  <si>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</si>
  <si>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</si>
  <si>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</si>
  <si>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</si>
  <si>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</si>
  <si>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</si>
  <si>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</si>
  <si>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</si>
  <si>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</si>
  <si>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</si>
  <si>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</si>
  <si>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</si>
  <si>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</si>
  <si>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</si>
  <si>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</si>
  <si>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</si>
  <si>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</si>
  <si>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</si>
  <si>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</si>
  <si>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</si>
  <si>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</si>
  <si>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</si>
  <si>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</si>
  <si>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</si>
  <si>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</si>
  <si>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</si>
  <si>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</si>
  <si>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</si>
  <si>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</si>
  <si>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</si>
  <si>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</si>
  <si>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</si>
  <si>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</si>
  <si>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</si>
  <si>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</si>
  <si>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</si>
  <si>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</si>
  <si>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</si>
  <si>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</si>
  <si>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</si>
  <si>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</si>
  <si>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</si>
  <si>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</si>
  <si>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</si>
  <si>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</si>
  <si>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</si>
  <si>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</si>
  <si>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</si>
  <si>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</si>
  <si>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</si>
  <si>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</si>
  <si>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</si>
  <si>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</si>
  <si>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</si>
  <si>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</si>
  <si>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</si>
  <si>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</si>
  <si>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</si>
  <si>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</si>
  <si>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</si>
  <si>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</si>
  <si>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</si>
  <si>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</si>
  <si>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</si>
  <si>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</si>
  <si>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</si>
  <si>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</si>
  <si>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</si>
  <si>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</si>
  <si>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</si>
  <si>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</si>
  <si>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</si>
  <si>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</si>
  <si>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</si>
  <si>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</si>
  <si>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</si>
  <si>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</si>
  <si>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</si>
  <si>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</si>
  <si>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</si>
  <si>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</si>
  <si>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</si>
  <si>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</si>
  <si>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</si>
  <si>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</si>
  <si>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</si>
  <si>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</si>
  <si>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</si>
  <si>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</si>
  <si>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</si>
  <si>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</si>
  <si>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</si>
  <si>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</si>
  <si>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</si>
  <si>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</si>
  <si>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</si>
  <si>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</si>
  <si>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</si>
  <si>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</si>
  <si>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 xml:space="preserve"> - New Year's Eve</t>
  </si>
  <si>
    <t>2023/2024</t>
  </si>
  <si>
    <t>Dec / Jan</t>
  </si>
  <si>
    <t>Jan</t>
  </si>
  <si>
    <t>Sunday, Dec 31st</t>
  </si>
  <si>
    <t>Monday, Jan 1st</t>
  </si>
  <si>
    <t xml:space="preserve"> - New Year's Day</t>
  </si>
  <si>
    <t>Sunday, Jan 1st</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</si>
  <si>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</si>
  <si>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</si>
  <si>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</si>
  <si>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</si>
  <si>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</si>
  <si>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</si>
  <si>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</si>
  <si>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</si>
  <si>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</si>
  <si>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</si>
  <si>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</si>
  <si>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</si>
  <si>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</si>
  <si>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</si>
  <si>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</si>
  <si>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Monday, Jan 15th</t>
  </si>
  <si>
    <t xml:space="preserve"> - Martin Luther King Day</t>
  </si>
  <si>
    <t>Monday, Jan 16th</t>
  </si>
  <si>
    <r>
      <t>Note:</t>
    </r>
    <r>
      <rPr>
        <sz val="10"/>
        <rFont val="Arial"/>
      </rPr>
      <t xml:space="preserve"> Weekdays - Sunday through Thursday,  Weekends - Friday and Saturday</t>
    </r>
  </si>
  <si>
    <t>Jan / Feb</t>
  </si>
  <si>
    <t>For the Week of January 21, 2024 to January 27, 2024</t>
  </si>
  <si>
    <t>Feb</t>
  </si>
  <si>
    <t>Week of January 28, 2024 to February 03, 2024</t>
  </si>
  <si>
    <t>January 07, 2023 - February 03,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</si>
</sst>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0" borderId="14" xfId="0" applyFont="1" applyBorder="1"/>
    <xf numFmtId="0" fontId="28" fillId="0" borderId="11" xfId="0" applyFont="1" applyBorder="1"/>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8" t="str">
        <f>'Occupancy Raw Data'!B1</f>
        <v>Week of January 28, 2024 to February 03, 2024</v>
      </c>
      <c r="B1" s="171" t="s">
        <v>66</v>
      </c>
      <c r="C1" s="172"/>
      <c r="D1" s="172"/>
      <c r="E1" s="172"/>
      <c r="F1" s="172"/>
      <c r="G1" s="172"/>
      <c r="H1" s="172"/>
      <c r="I1" s="172"/>
      <c r="J1" s="172"/>
      <c r="K1" s="173"/>
      <c r="L1" s="40"/>
      <c r="M1" s="171" t="s">
        <v>73</v>
      </c>
      <c r="N1" s="172"/>
      <c r="O1" s="172"/>
      <c r="P1" s="172"/>
      <c r="Q1" s="172"/>
      <c r="R1" s="172"/>
      <c r="S1" s="172"/>
      <c r="T1" s="172"/>
      <c r="U1" s="172"/>
      <c r="V1" s="173"/>
      <c r="W1" s="40"/>
      <c r="X1" s="171" t="s">
        <v>67</v>
      </c>
      <c r="Y1" s="172"/>
      <c r="Z1" s="172"/>
      <c r="AA1" s="172"/>
      <c r="AB1" s="172"/>
      <c r="AC1" s="172"/>
      <c r="AD1" s="172"/>
      <c r="AE1" s="172"/>
      <c r="AF1" s="172"/>
      <c r="AG1" s="173"/>
      <c r="AH1" s="40"/>
      <c r="AI1" s="171" t="s">
        <v>74</v>
      </c>
      <c r="AJ1" s="172"/>
      <c r="AK1" s="172"/>
      <c r="AL1" s="172"/>
      <c r="AM1" s="172"/>
      <c r="AN1" s="172"/>
      <c r="AO1" s="172"/>
      <c r="AP1" s="172"/>
      <c r="AQ1" s="172"/>
      <c r="AR1" s="173"/>
      <c r="AS1" s="40"/>
      <c r="AT1" s="171" t="s">
        <v>68</v>
      </c>
      <c r="AU1" s="172"/>
      <c r="AV1" s="172"/>
      <c r="AW1" s="172"/>
      <c r="AX1" s="172"/>
      <c r="AY1" s="172"/>
      <c r="AZ1" s="172"/>
      <c r="BA1" s="172"/>
      <c r="BB1" s="172"/>
      <c r="BC1" s="173"/>
      <c r="BD1" s="40"/>
      <c r="BE1" s="171" t="s">
        <v>75</v>
      </c>
      <c r="BF1" s="172"/>
      <c r="BG1" s="172"/>
      <c r="BH1" s="172"/>
      <c r="BI1" s="172"/>
      <c r="BJ1" s="172"/>
      <c r="BK1" s="172"/>
      <c r="BL1" s="172"/>
      <c r="BM1" s="172"/>
      <c r="BN1" s="173"/>
    </row>
    <row r="2" spans="1:66" x14ac:dyDescent="0.25">
      <c r="A2" s="168"/>
      <c r="B2" s="42"/>
      <c r="C2" s="43"/>
      <c r="D2" s="43"/>
      <c r="E2" s="43"/>
      <c r="F2" s="43"/>
      <c r="G2" s="169" t="s">
        <v>64</v>
      </c>
      <c r="H2" s="43"/>
      <c r="I2" s="43"/>
      <c r="J2" s="169" t="s">
        <v>65</v>
      </c>
      <c r="K2" s="170" t="s">
        <v>56</v>
      </c>
      <c r="L2" s="44"/>
      <c r="M2" s="42"/>
      <c r="N2" s="43"/>
      <c r="O2" s="43"/>
      <c r="P2" s="43"/>
      <c r="Q2" s="43"/>
      <c r="R2" s="169" t="s">
        <v>64</v>
      </c>
      <c r="S2" s="43"/>
      <c r="T2" s="43"/>
      <c r="U2" s="169" t="s">
        <v>65</v>
      </c>
      <c r="V2" s="170" t="s">
        <v>56</v>
      </c>
      <c r="W2" s="44"/>
      <c r="X2" s="42"/>
      <c r="Y2" s="43"/>
      <c r="Z2" s="43"/>
      <c r="AA2" s="43"/>
      <c r="AB2" s="43"/>
      <c r="AC2" s="169" t="s">
        <v>64</v>
      </c>
      <c r="AD2" s="43"/>
      <c r="AE2" s="43"/>
      <c r="AF2" s="169" t="s">
        <v>65</v>
      </c>
      <c r="AG2" s="170" t="s">
        <v>56</v>
      </c>
      <c r="AH2" s="44"/>
      <c r="AI2" s="42"/>
      <c r="AJ2" s="43"/>
      <c r="AK2" s="43"/>
      <c r="AL2" s="43"/>
      <c r="AM2" s="43"/>
      <c r="AN2" s="169" t="s">
        <v>64</v>
      </c>
      <c r="AO2" s="43"/>
      <c r="AP2" s="43"/>
      <c r="AQ2" s="169" t="s">
        <v>65</v>
      </c>
      <c r="AR2" s="170" t="s">
        <v>56</v>
      </c>
      <c r="AS2" s="40"/>
      <c r="AT2" s="42"/>
      <c r="AU2" s="43"/>
      <c r="AV2" s="43"/>
      <c r="AW2" s="43"/>
      <c r="AX2" s="43"/>
      <c r="AY2" s="169" t="s">
        <v>64</v>
      </c>
      <c r="AZ2" s="43"/>
      <c r="BA2" s="43"/>
      <c r="BB2" s="169" t="s">
        <v>65</v>
      </c>
      <c r="BC2" s="170" t="s">
        <v>56</v>
      </c>
      <c r="BD2" s="44"/>
      <c r="BE2" s="42"/>
      <c r="BF2" s="43"/>
      <c r="BG2" s="43"/>
      <c r="BH2" s="43"/>
      <c r="BI2" s="43"/>
      <c r="BJ2" s="169" t="s">
        <v>64</v>
      </c>
      <c r="BK2" s="43"/>
      <c r="BL2" s="43"/>
      <c r="BM2" s="169" t="s">
        <v>65</v>
      </c>
      <c r="BN2" s="170" t="s">
        <v>56</v>
      </c>
    </row>
    <row r="3" spans="1:66" x14ac:dyDescent="0.25">
      <c r="A3" s="168"/>
      <c r="B3" s="45" t="s">
        <v>57</v>
      </c>
      <c r="C3" s="44" t="s">
        <v>58</v>
      </c>
      <c r="D3" s="44" t="s">
        <v>59</v>
      </c>
      <c r="E3" s="44" t="s">
        <v>60</v>
      </c>
      <c r="F3" s="44" t="s">
        <v>61</v>
      </c>
      <c r="G3" s="169"/>
      <c r="H3" s="44" t="s">
        <v>62</v>
      </c>
      <c r="I3" s="44" t="s">
        <v>63</v>
      </c>
      <c r="J3" s="169"/>
      <c r="K3" s="170"/>
      <c r="L3" s="44"/>
      <c r="M3" s="45" t="s">
        <v>57</v>
      </c>
      <c r="N3" s="44" t="s">
        <v>58</v>
      </c>
      <c r="O3" s="44" t="s">
        <v>59</v>
      </c>
      <c r="P3" s="44" t="s">
        <v>60</v>
      </c>
      <c r="Q3" s="44" t="s">
        <v>61</v>
      </c>
      <c r="R3" s="169"/>
      <c r="S3" s="44" t="s">
        <v>62</v>
      </c>
      <c r="T3" s="44" t="s">
        <v>63</v>
      </c>
      <c r="U3" s="169"/>
      <c r="V3" s="170"/>
      <c r="W3" s="44"/>
      <c r="X3" s="45" t="s">
        <v>57</v>
      </c>
      <c r="Y3" s="44" t="s">
        <v>58</v>
      </c>
      <c r="Z3" s="44" t="s">
        <v>59</v>
      </c>
      <c r="AA3" s="44" t="s">
        <v>60</v>
      </c>
      <c r="AB3" s="44" t="s">
        <v>61</v>
      </c>
      <c r="AC3" s="169"/>
      <c r="AD3" s="44" t="s">
        <v>62</v>
      </c>
      <c r="AE3" s="44" t="s">
        <v>63</v>
      </c>
      <c r="AF3" s="169"/>
      <c r="AG3" s="170"/>
      <c r="AH3" s="44"/>
      <c r="AI3" s="45" t="s">
        <v>57</v>
      </c>
      <c r="AJ3" s="44" t="s">
        <v>58</v>
      </c>
      <c r="AK3" s="44" t="s">
        <v>59</v>
      </c>
      <c r="AL3" s="44" t="s">
        <v>60</v>
      </c>
      <c r="AM3" s="44" t="s">
        <v>61</v>
      </c>
      <c r="AN3" s="169"/>
      <c r="AO3" s="44" t="s">
        <v>62</v>
      </c>
      <c r="AP3" s="44" t="s">
        <v>63</v>
      </c>
      <c r="AQ3" s="169"/>
      <c r="AR3" s="170"/>
      <c r="AS3" s="40"/>
      <c r="AT3" s="45" t="s">
        <v>57</v>
      </c>
      <c r="AU3" s="44" t="s">
        <v>58</v>
      </c>
      <c r="AV3" s="44" t="s">
        <v>59</v>
      </c>
      <c r="AW3" s="44" t="s">
        <v>60</v>
      </c>
      <c r="AX3" s="44" t="s">
        <v>61</v>
      </c>
      <c r="AY3" s="169"/>
      <c r="AZ3" s="44" t="s">
        <v>62</v>
      </c>
      <c r="BA3" s="44" t="s">
        <v>63</v>
      </c>
      <c r="BB3" s="169"/>
      <c r="BC3" s="170"/>
      <c r="BD3" s="44"/>
      <c r="BE3" s="45" t="s">
        <v>57</v>
      </c>
      <c r="BF3" s="44" t="s">
        <v>58</v>
      </c>
      <c r="BG3" s="44" t="s">
        <v>59</v>
      </c>
      <c r="BH3" s="44" t="s">
        <v>60</v>
      </c>
      <c r="BI3" s="44" t="s">
        <v>61</v>
      </c>
      <c r="BJ3" s="169"/>
      <c r="BK3" s="44" t="s">
        <v>62</v>
      </c>
      <c r="BL3" s="44" t="s">
        <v>63</v>
      </c>
      <c r="BM3" s="169"/>
      <c r="BN3" s="170"/>
    </row>
    <row r="4" spans="1:66" x14ac:dyDescent="0.25">
      <c r="A4" s="46" t="s">
        <v>15</v>
      </c>
      <c r="B4" s="47">
        <f>VLOOKUP($A4,'Occupancy Raw Data'!$B$8:$BE$45,'Occupancy Raw Data'!G$3,FALSE)</f>
        <v>42.754139722544103</v>
      </c>
      <c r="C4" s="48">
        <f>VLOOKUP($A4,'Occupancy Raw Data'!$B$8:$BE$45,'Occupancy Raw Data'!H$3,FALSE)</f>
        <v>54.0092454207361</v>
      </c>
      <c r="D4" s="48">
        <f>VLOOKUP($A4,'Occupancy Raw Data'!$B$8:$BE$45,'Occupancy Raw Data'!I$3,FALSE)</f>
        <v>58.508246958169899</v>
      </c>
      <c r="E4" s="48">
        <f>VLOOKUP($A4,'Occupancy Raw Data'!$B$8:$BE$45,'Occupancy Raw Data'!J$3,FALSE)</f>
        <v>58.251791110259902</v>
      </c>
      <c r="F4" s="48">
        <f>VLOOKUP($A4,'Occupancy Raw Data'!$B$8:$BE$45,'Occupancy Raw Data'!K$3,FALSE)</f>
        <v>54.427374084024699</v>
      </c>
      <c r="G4" s="49">
        <f>VLOOKUP($A4,'Occupancy Raw Data'!$B$8:$BE$45,'Occupancy Raw Data'!L$3,FALSE)</f>
        <v>53.590183772693202</v>
      </c>
      <c r="H4" s="48">
        <f>VLOOKUP($A4,'Occupancy Raw Data'!$B$8:$BE$45,'Occupancy Raw Data'!N$3,FALSE)</f>
        <v>58.4316749465101</v>
      </c>
      <c r="I4" s="48">
        <f>VLOOKUP($A4,'Occupancy Raw Data'!$B$8:$BE$45,'Occupancy Raw Data'!O$3,FALSE)</f>
        <v>60.018668727355902</v>
      </c>
      <c r="J4" s="49">
        <f>VLOOKUP($A4,'Occupancy Raw Data'!$B$8:$BE$45,'Occupancy Raw Data'!P$3,FALSE)</f>
        <v>59.225154993397602</v>
      </c>
      <c r="K4" s="50">
        <f>VLOOKUP($A4,'Occupancy Raw Data'!$B$8:$BE$45,'Occupancy Raw Data'!R$3,FALSE)</f>
        <v>55.200348175179499</v>
      </c>
      <c r="M4" s="47">
        <f>VLOOKUP($A4,'Occupancy Raw Data'!$B$8:$BE$45,'Occupancy Raw Data'!T$3,FALSE)</f>
        <v>-1.08796455114971</v>
      </c>
      <c r="N4" s="48">
        <f>VLOOKUP($A4,'Occupancy Raw Data'!$B$8:$BE$45,'Occupancy Raw Data'!U$3,FALSE)</f>
        <v>1.68823586928572</v>
      </c>
      <c r="O4" s="48">
        <f>VLOOKUP($A4,'Occupancy Raw Data'!$B$8:$BE$45,'Occupancy Raw Data'!V$3,FALSE)</f>
        <v>2.07734640804274</v>
      </c>
      <c r="P4" s="48">
        <f>VLOOKUP($A4,'Occupancy Raw Data'!$B$8:$BE$45,'Occupancy Raw Data'!W$3,FALSE)</f>
        <v>1.41836052667762</v>
      </c>
      <c r="Q4" s="48">
        <f>VLOOKUP($A4,'Occupancy Raw Data'!$B$8:$BE$45,'Occupancy Raw Data'!X$3,FALSE)</f>
        <v>-0.220713359474799</v>
      </c>
      <c r="R4" s="49">
        <f>VLOOKUP($A4,'Occupancy Raw Data'!$B$8:$BE$45,'Occupancy Raw Data'!Y$3,FALSE)</f>
        <v>0.86891699550766599</v>
      </c>
      <c r="S4" s="48">
        <f>VLOOKUP($A4,'Occupancy Raw Data'!$B$8:$BE$45,'Occupancy Raw Data'!AA$3,FALSE)</f>
        <v>-1.9385422759767099</v>
      </c>
      <c r="T4" s="48">
        <f>VLOOKUP($A4,'Occupancy Raw Data'!$B$8:$BE$45,'Occupancy Raw Data'!AB$3,FALSE)</f>
        <v>-2.7495671525586598</v>
      </c>
      <c r="U4" s="49">
        <f>VLOOKUP($A4,'Occupancy Raw Data'!$B$8:$BE$45,'Occupancy Raw Data'!AC$3,FALSE)</f>
        <v>-2.3512044074299001</v>
      </c>
      <c r="V4" s="50">
        <f>VLOOKUP($A4,'Occupancy Raw Data'!$B$8:$BE$45,'Occupancy Raw Data'!AE$3,FALSE)</f>
        <v>-0.141383821880466</v>
      </c>
      <c r="X4" s="51">
        <f>VLOOKUP($A4,'ADR Raw Data'!$B$6:$BE$43,'ADR Raw Data'!G$1,FALSE)</f>
        <v>138.04515537701801</v>
      </c>
      <c r="Y4" s="52">
        <f>VLOOKUP($A4,'ADR Raw Data'!$B$6:$BE$43,'ADR Raw Data'!H$1,FALSE)</f>
        <v>144.92499968150301</v>
      </c>
      <c r="Z4" s="52">
        <f>VLOOKUP($A4,'ADR Raw Data'!$B$6:$BE$43,'ADR Raw Data'!I$1,FALSE)</f>
        <v>148.797000610217</v>
      </c>
      <c r="AA4" s="52">
        <f>VLOOKUP($A4,'ADR Raw Data'!$B$6:$BE$43,'ADR Raw Data'!J$1,FALSE)</f>
        <v>147.16919254256899</v>
      </c>
      <c r="AB4" s="52">
        <f>VLOOKUP($A4,'ADR Raw Data'!$B$6:$BE$43,'ADR Raw Data'!K$1,FALSE)</f>
        <v>146.017726011208</v>
      </c>
      <c r="AC4" s="53">
        <f>VLOOKUP($A4,'ADR Raw Data'!$B$6:$BE$43,'ADR Raw Data'!L$1,FALSE)</f>
        <v>145.382584890928</v>
      </c>
      <c r="AD4" s="52">
        <f>VLOOKUP($A4,'ADR Raw Data'!$B$6:$BE$43,'ADR Raw Data'!N$1,FALSE)</f>
        <v>153.34865392105999</v>
      </c>
      <c r="AE4" s="52">
        <f>VLOOKUP($A4,'ADR Raw Data'!$B$6:$BE$43,'ADR Raw Data'!O$1,FALSE)</f>
        <v>154.38029412693101</v>
      </c>
      <c r="AF4" s="53">
        <f>VLOOKUP($A4,'ADR Raw Data'!$B$6:$BE$43,'ADR Raw Data'!P$1,FALSE)</f>
        <v>153.87137401731201</v>
      </c>
      <c r="AG4" s="54">
        <f>VLOOKUP($A4,'ADR Raw Data'!$B$6:$BE$43,'ADR Raw Data'!R$1,FALSE)</f>
        <v>147.98507239454901</v>
      </c>
      <c r="AI4" s="47">
        <f>VLOOKUP($A4,'ADR Raw Data'!$B$6:$BE$43,'ADR Raw Data'!T$1,FALSE)</f>
        <v>2.3491617332713601</v>
      </c>
      <c r="AJ4" s="48">
        <f>VLOOKUP($A4,'ADR Raw Data'!$B$6:$BE$43,'ADR Raw Data'!U$1,FALSE)</f>
        <v>1.0962434384804001</v>
      </c>
      <c r="AK4" s="48">
        <f>VLOOKUP($A4,'ADR Raw Data'!$B$6:$BE$43,'ADR Raw Data'!V$1,FALSE)</f>
        <v>1.37872484781863</v>
      </c>
      <c r="AL4" s="48">
        <f>VLOOKUP($A4,'ADR Raw Data'!$B$6:$BE$43,'ADR Raw Data'!W$1,FALSE)</f>
        <v>-0.45634196459482901</v>
      </c>
      <c r="AM4" s="48">
        <f>VLOOKUP($A4,'ADR Raw Data'!$B$6:$BE$43,'ADR Raw Data'!X$1,FALSE)</f>
        <v>2.8522170600481398</v>
      </c>
      <c r="AN4" s="49">
        <f>VLOOKUP($A4,'ADR Raw Data'!$B$6:$BE$43,'ADR Raw Data'!Y$1,FALSE)</f>
        <v>1.3832806594073599</v>
      </c>
      <c r="AO4" s="48">
        <f>VLOOKUP($A4,'ADR Raw Data'!$B$6:$BE$43,'ADR Raw Data'!AA$1,FALSE)</f>
        <v>3.5195027953774498</v>
      </c>
      <c r="AP4" s="48">
        <f>VLOOKUP($A4,'ADR Raw Data'!$B$6:$BE$43,'ADR Raw Data'!AB$1,FALSE)</f>
        <v>2.6936744580732599</v>
      </c>
      <c r="AQ4" s="49">
        <f>VLOOKUP($A4,'ADR Raw Data'!$B$6:$BE$43,'ADR Raw Data'!AC$1,FALSE)</f>
        <v>3.09486121199572</v>
      </c>
      <c r="AR4" s="50">
        <f>VLOOKUP($A4,'ADR Raw Data'!$B$6:$BE$43,'ADR Raw Data'!AE$1,FALSE)</f>
        <v>1.8939433923622699</v>
      </c>
      <c r="AS4" s="40"/>
      <c r="AT4" s="51">
        <f>VLOOKUP($A4,'RevPAR Raw Data'!$B$6:$BE$43,'RevPAR Raw Data'!G$1,FALSE)</f>
        <v>59.020018610093501</v>
      </c>
      <c r="AU4" s="52">
        <f>VLOOKUP($A4,'RevPAR Raw Data'!$B$6:$BE$43,'RevPAR Raw Data'!H$1,FALSE)</f>
        <v>78.272898753984407</v>
      </c>
      <c r="AV4" s="52">
        <f>VLOOKUP($A4,'RevPAR Raw Data'!$B$6:$BE$43,'RevPAR Raw Data'!I$1,FALSE)</f>
        <v>87.058516583376004</v>
      </c>
      <c r="AW4" s="52">
        <f>VLOOKUP($A4,'RevPAR Raw Data'!$B$6:$BE$43,'RevPAR Raw Data'!J$1,FALSE)</f>
        <v>85.728690618553799</v>
      </c>
      <c r="AX4" s="52">
        <f>VLOOKUP($A4,'RevPAR Raw Data'!$B$6:$BE$43,'RevPAR Raw Data'!K$1,FALSE)</f>
        <v>79.473613965106907</v>
      </c>
      <c r="AY4" s="53">
        <f>VLOOKUP($A4,'RevPAR Raw Data'!$B$6:$BE$43,'RevPAR Raw Data'!L$1,FALSE)</f>
        <v>77.910794416540099</v>
      </c>
      <c r="AZ4" s="52">
        <f>VLOOKUP($A4,'RevPAR Raw Data'!$B$6:$BE$43,'RevPAR Raw Data'!N$1,FALSE)</f>
        <v>89.604186994002802</v>
      </c>
      <c r="BA4" s="52">
        <f>VLOOKUP($A4,'RevPAR Raw Data'!$B$6:$BE$43,'RevPAR Raw Data'!O$1,FALSE)</f>
        <v>92.656997312360801</v>
      </c>
      <c r="BB4" s="53">
        <f>VLOOKUP($A4,'RevPAR Raw Data'!$B$6:$BE$43,'RevPAR Raw Data'!P$1,FALSE)</f>
        <v>91.130559752224002</v>
      </c>
      <c r="BC4" s="54">
        <f>VLOOKUP($A4,'RevPAR Raw Data'!$B$6:$BE$43,'RevPAR Raw Data'!R$1,FALSE)</f>
        <v>81.688275209082505</v>
      </c>
      <c r="BE4" s="47">
        <f>VLOOKUP($A4,'RevPAR Raw Data'!$B$6:$BE$43,'RevPAR Raw Data'!T$1,FALSE)</f>
        <v>1.23563913521448</v>
      </c>
      <c r="BF4" s="48">
        <f>VLOOKUP($A4,'RevPAR Raw Data'!$B$6:$BE$43,'RevPAR Raw Data'!U$1,FALSE)</f>
        <v>2.8029864827092399</v>
      </c>
      <c r="BG4" s="48">
        <f>VLOOKUP($A4,'RevPAR Raw Data'!$B$6:$BE$43,'RevPAR Raw Data'!V$1,FALSE)</f>
        <v>3.4847121469643301</v>
      </c>
      <c r="BH4" s="48">
        <f>VLOOKUP($A4,'RevPAR Raw Data'!$B$6:$BE$43,'RevPAR Raw Data'!W$1,FALSE)</f>
        <v>0.95554598779031097</v>
      </c>
      <c r="BI4" s="48">
        <f>VLOOKUP($A4,'RevPAR Raw Data'!$B$6:$BE$43,'RevPAR Raw Data'!X$1,FALSE)</f>
        <v>2.6252084764805899</v>
      </c>
      <c r="BJ4" s="49">
        <f>VLOOKUP($A4,'RevPAR Raw Data'!$B$6:$BE$43,'RevPAR Raw Data'!Y$1,FALSE)</f>
        <v>2.2642172156601799</v>
      </c>
      <c r="BK4" s="48">
        <f>VLOOKUP($A4,'RevPAR Raw Data'!$B$6:$BE$43,'RevPAR Raw Data'!AA$1,FALSE)</f>
        <v>1.51273346980816</v>
      </c>
      <c r="BL4" s="48">
        <f>VLOOKUP($A4,'RevPAR Raw Data'!$B$6:$BE$43,'RevPAR Raw Data'!AB$1,FALSE)</f>
        <v>-0.129957082581447</v>
      </c>
      <c r="BM4" s="49">
        <f>VLOOKUP($A4,'RevPAR Raw Data'!$B$6:$BE$43,'RevPAR Raw Data'!AC$1,FALSE)</f>
        <v>0.67089029134554301</v>
      </c>
      <c r="BN4" s="50">
        <f>VLOOKUP($A4,'RevPAR Raw Data'!$B$6:$BE$43,'RevPAR Raw Data'!AE$1,FALSE)</f>
        <v>1.7498818409294301</v>
      </c>
    </row>
    <row r="5" spans="1:66" x14ac:dyDescent="0.25">
      <c r="A5" s="46" t="s">
        <v>69</v>
      </c>
      <c r="B5" s="47">
        <f>VLOOKUP($A5,'Occupancy Raw Data'!$B$8:$BE$45,'Occupancy Raw Data'!G$3,FALSE)</f>
        <v>38.9259510528167</v>
      </c>
      <c r="C5" s="48">
        <f>VLOOKUP($A5,'Occupancy Raw Data'!$B$8:$BE$45,'Occupancy Raw Data'!H$3,FALSE)</f>
        <v>51.951731242775999</v>
      </c>
      <c r="D5" s="48">
        <f>VLOOKUP($A5,'Occupancy Raw Data'!$B$8:$BE$45,'Occupancy Raw Data'!I$3,FALSE)</f>
        <v>56.761646313885102</v>
      </c>
      <c r="E5" s="48">
        <f>VLOOKUP($A5,'Occupancy Raw Data'!$B$8:$BE$45,'Occupancy Raw Data'!J$3,FALSE)</f>
        <v>56.399190914116197</v>
      </c>
      <c r="F5" s="48">
        <f>VLOOKUP($A5,'Occupancy Raw Data'!$B$8:$BE$45,'Occupancy Raw Data'!K$3,FALSE)</f>
        <v>50.821176485377201</v>
      </c>
      <c r="G5" s="49">
        <f>VLOOKUP($A5,'Occupancy Raw Data'!$B$8:$BE$45,'Occupancy Raw Data'!L$3,FALSE)</f>
        <v>50.971956440067302</v>
      </c>
      <c r="H5" s="48">
        <f>VLOOKUP($A5,'Occupancy Raw Data'!$B$8:$BE$45,'Occupancy Raw Data'!N$3,FALSE)</f>
        <v>51.075103236308998</v>
      </c>
      <c r="I5" s="48">
        <f>VLOOKUP($A5,'Occupancy Raw Data'!$B$8:$BE$45,'Occupancy Raw Data'!O$3,FALSE)</f>
        <v>52.367364127189603</v>
      </c>
      <c r="J5" s="49">
        <f>VLOOKUP($A5,'Occupancy Raw Data'!$B$8:$BE$45,'Occupancy Raw Data'!P$3,FALSE)</f>
        <v>51.721233681749297</v>
      </c>
      <c r="K5" s="50">
        <f>VLOOKUP($A5,'Occupancy Raw Data'!$B$8:$BE$45,'Occupancy Raw Data'!R$3,FALSE)</f>
        <v>51.185965705955901</v>
      </c>
      <c r="M5" s="47">
        <f>VLOOKUP($A5,'Occupancy Raw Data'!$B$8:$BE$45,'Occupancy Raw Data'!T$3,FALSE)</f>
        <v>2.4780457858405902</v>
      </c>
      <c r="N5" s="48">
        <f>VLOOKUP($A5,'Occupancy Raw Data'!$B$8:$BE$45,'Occupancy Raw Data'!U$3,FALSE)</f>
        <v>6.8152354602784504</v>
      </c>
      <c r="O5" s="48">
        <f>VLOOKUP($A5,'Occupancy Raw Data'!$B$8:$BE$45,'Occupancy Raw Data'!V$3,FALSE)</f>
        <v>8.7324698371516494</v>
      </c>
      <c r="P5" s="48">
        <f>VLOOKUP($A5,'Occupancy Raw Data'!$B$8:$BE$45,'Occupancy Raw Data'!W$3,FALSE)</f>
        <v>8.2656958250095798</v>
      </c>
      <c r="Q5" s="48">
        <f>VLOOKUP($A5,'Occupancy Raw Data'!$B$8:$BE$45,'Occupancy Raw Data'!X$3,FALSE)</f>
        <v>6.2782395229841299</v>
      </c>
      <c r="R5" s="49">
        <f>VLOOKUP($A5,'Occupancy Raw Data'!$B$8:$BE$45,'Occupancy Raw Data'!Y$3,FALSE)</f>
        <v>6.7535607739004302</v>
      </c>
      <c r="S5" s="48">
        <f>VLOOKUP($A5,'Occupancy Raw Data'!$B$8:$BE$45,'Occupancy Raw Data'!AA$3,FALSE)</f>
        <v>-0.312862395853374</v>
      </c>
      <c r="T5" s="48">
        <f>VLOOKUP($A5,'Occupancy Raw Data'!$B$8:$BE$45,'Occupancy Raw Data'!AB$3,FALSE)</f>
        <v>-1.37961290704179</v>
      </c>
      <c r="U5" s="49">
        <f>VLOOKUP($A5,'Occupancy Raw Data'!$B$8:$BE$45,'Occupancy Raw Data'!AC$3,FALSE)</f>
        <v>-0.85576940318295802</v>
      </c>
      <c r="V5" s="50">
        <f>VLOOKUP($A5,'Occupancy Raw Data'!$B$8:$BE$45,'Occupancy Raw Data'!AE$3,FALSE)</f>
        <v>4.4393789426024401</v>
      </c>
      <c r="X5" s="51">
        <f>VLOOKUP($A5,'ADR Raw Data'!$B$6:$BE$43,'ADR Raw Data'!G$1,FALSE)</f>
        <v>103.293421780947</v>
      </c>
      <c r="Y5" s="52">
        <f>VLOOKUP($A5,'ADR Raw Data'!$B$6:$BE$43,'ADR Raw Data'!H$1,FALSE)</f>
        <v>114.15271299106401</v>
      </c>
      <c r="Z5" s="52">
        <f>VLOOKUP($A5,'ADR Raw Data'!$B$6:$BE$43,'ADR Raw Data'!I$1,FALSE)</f>
        <v>118.339389610447</v>
      </c>
      <c r="AA5" s="52">
        <f>VLOOKUP($A5,'ADR Raw Data'!$B$6:$BE$43,'ADR Raw Data'!J$1,FALSE)</f>
        <v>115.955268339217</v>
      </c>
      <c r="AB5" s="52">
        <f>VLOOKUP($A5,'ADR Raw Data'!$B$6:$BE$43,'ADR Raw Data'!K$1,FALSE)</f>
        <v>108.549916652856</v>
      </c>
      <c r="AC5" s="53">
        <f>VLOOKUP($A5,'ADR Raw Data'!$B$6:$BE$43,'ADR Raw Data'!L$1,FALSE)</f>
        <v>112.708691801957</v>
      </c>
      <c r="AD5" s="52">
        <f>VLOOKUP($A5,'ADR Raw Data'!$B$6:$BE$43,'ADR Raw Data'!N$1,FALSE)</f>
        <v>110.863613296661</v>
      </c>
      <c r="AE5" s="52">
        <f>VLOOKUP($A5,'ADR Raw Data'!$B$6:$BE$43,'ADR Raw Data'!O$1,FALSE)</f>
        <v>112.56143683641901</v>
      </c>
      <c r="AF5" s="53">
        <f>VLOOKUP($A5,'ADR Raw Data'!$B$6:$BE$43,'ADR Raw Data'!P$1,FALSE)</f>
        <v>111.723130144976</v>
      </c>
      <c r="AG5" s="54">
        <f>VLOOKUP($A5,'ADR Raw Data'!$B$6:$BE$43,'ADR Raw Data'!R$1,FALSE)</f>
        <v>112.424251056207</v>
      </c>
      <c r="AI5" s="47">
        <f>VLOOKUP($A5,'ADR Raw Data'!$B$6:$BE$43,'ADR Raw Data'!T$1,FALSE)</f>
        <v>4.9216333804092498</v>
      </c>
      <c r="AJ5" s="48">
        <f>VLOOKUP($A5,'ADR Raw Data'!$B$6:$BE$43,'ADR Raw Data'!U$1,FALSE)</f>
        <v>6.9303433179134304</v>
      </c>
      <c r="AK5" s="48">
        <f>VLOOKUP($A5,'ADR Raw Data'!$B$6:$BE$43,'ADR Raw Data'!V$1,FALSE)</f>
        <v>8.3561369196553095</v>
      </c>
      <c r="AL5" s="48">
        <f>VLOOKUP($A5,'ADR Raw Data'!$B$6:$BE$43,'ADR Raw Data'!W$1,FALSE)</f>
        <v>7.4429719335553504</v>
      </c>
      <c r="AM5" s="48">
        <f>VLOOKUP($A5,'ADR Raw Data'!$B$6:$BE$43,'ADR Raw Data'!X$1,FALSE)</f>
        <v>5.1456251874904098</v>
      </c>
      <c r="AN5" s="49">
        <f>VLOOKUP($A5,'ADR Raw Data'!$B$6:$BE$43,'ADR Raw Data'!Y$1,FALSE)</f>
        <v>6.8116324808960904</v>
      </c>
      <c r="AO5" s="48">
        <f>VLOOKUP($A5,'ADR Raw Data'!$B$6:$BE$43,'ADR Raw Data'!AA$1,FALSE)</f>
        <v>1.8460916635379401</v>
      </c>
      <c r="AP5" s="48">
        <f>VLOOKUP($A5,'ADR Raw Data'!$B$6:$BE$43,'ADR Raw Data'!AB$1,FALSE)</f>
        <v>0.39945587282904998</v>
      </c>
      <c r="AQ5" s="49">
        <f>VLOOKUP($A5,'ADR Raw Data'!$B$6:$BE$43,'ADR Raw Data'!AC$1,FALSE)</f>
        <v>1.0950528777283499</v>
      </c>
      <c r="AR5" s="50">
        <f>VLOOKUP($A5,'ADR Raw Data'!$B$6:$BE$43,'ADR Raw Data'!AE$1,FALSE)</f>
        <v>5.0310264840077004</v>
      </c>
      <c r="AS5" s="40"/>
      <c r="AT5" s="51">
        <f>VLOOKUP($A5,'RevPAR Raw Data'!$B$6:$BE$43,'RevPAR Raw Data'!G$1,FALSE)</f>
        <v>40.207946803231302</v>
      </c>
      <c r="AU5" s="52">
        <f>VLOOKUP($A5,'RevPAR Raw Data'!$B$6:$BE$43,'RevPAR Raw Data'!H$1,FALSE)</f>
        <v>59.304310659455197</v>
      </c>
      <c r="AV5" s="52">
        <f>VLOOKUP($A5,'RevPAR Raw Data'!$B$6:$BE$43,'RevPAR Raw Data'!I$1,FALSE)</f>
        <v>67.171385780692404</v>
      </c>
      <c r="AW5" s="52">
        <f>VLOOKUP($A5,'RevPAR Raw Data'!$B$6:$BE$43,'RevPAR Raw Data'!J$1,FALSE)</f>
        <v>65.397833165611303</v>
      </c>
      <c r="AX5" s="52">
        <f>VLOOKUP($A5,'RevPAR Raw Data'!$B$6:$BE$43,'RevPAR Raw Data'!K$1,FALSE)</f>
        <v>55.166344716877902</v>
      </c>
      <c r="AY5" s="53">
        <f>VLOOKUP($A5,'RevPAR Raw Data'!$B$6:$BE$43,'RevPAR Raw Data'!L$1,FALSE)</f>
        <v>57.449825289463398</v>
      </c>
      <c r="AZ5" s="52">
        <f>VLOOKUP($A5,'RevPAR Raw Data'!$B$6:$BE$43,'RevPAR Raw Data'!N$1,FALSE)</f>
        <v>56.6237049427722</v>
      </c>
      <c r="BA5" s="52">
        <f>VLOOKUP($A5,'RevPAR Raw Data'!$B$6:$BE$43,'RevPAR Raw Data'!O$1,FALSE)</f>
        <v>58.945457494924597</v>
      </c>
      <c r="BB5" s="53">
        <f>VLOOKUP($A5,'RevPAR Raw Data'!$B$6:$BE$43,'RevPAR Raw Data'!P$1,FALSE)</f>
        <v>57.784581218848402</v>
      </c>
      <c r="BC5" s="54">
        <f>VLOOKUP($A5,'RevPAR Raw Data'!$B$6:$BE$43,'RevPAR Raw Data'!R$1,FALSE)</f>
        <v>57.545438590807898</v>
      </c>
      <c r="BE5" s="47">
        <f>VLOOKUP($A5,'RevPAR Raw Data'!$B$6:$BE$43,'RevPAR Raw Data'!T$1,FALSE)</f>
        <v>7.5216394948275997</v>
      </c>
      <c r="BF5" s="48">
        <f>VLOOKUP($A5,'RevPAR Raw Data'!$B$6:$BE$43,'RevPAR Raw Data'!U$1,FALSE)</f>
        <v>14.217897993513301</v>
      </c>
      <c r="BG5" s="48">
        <f>VLOOKUP($A5,'RevPAR Raw Data'!$B$6:$BE$43,'RevPAR Raw Data'!V$1,FALSE)</f>
        <v>17.818303892866901</v>
      </c>
      <c r="BH5" s="48">
        <f>VLOOKUP($A5,'RevPAR Raw Data'!$B$6:$BE$43,'RevPAR Raw Data'!W$1,FALSE)</f>
        <v>16.323881178933402</v>
      </c>
      <c r="BI5" s="48">
        <f>VLOOKUP($A5,'RevPAR Raw Data'!$B$6:$BE$43,'RevPAR Raw Data'!X$1,FALSE)</f>
        <v>11.746919384700201</v>
      </c>
      <c r="BJ5" s="49">
        <f>VLOOKUP($A5,'RevPAR Raw Data'!$B$6:$BE$43,'RevPAR Raw Data'!Y$1,FALSE)</f>
        <v>14.0252209940885</v>
      </c>
      <c r="BK5" s="48">
        <f>VLOOKUP($A5,'RevPAR Raw Data'!$B$6:$BE$43,'RevPAR Raw Data'!AA$1,FALSE)</f>
        <v>1.5274535410763701</v>
      </c>
      <c r="BL5" s="48">
        <f>VLOOKUP($A5,'RevPAR Raw Data'!$B$6:$BE$43,'RevPAR Raw Data'!AB$1,FALSE)</f>
        <v>-0.98566797899223302</v>
      </c>
      <c r="BM5" s="49">
        <f>VLOOKUP($A5,'RevPAR Raw Data'!$B$6:$BE$43,'RevPAR Raw Data'!AC$1,FALSE)</f>
        <v>0.229912347069125</v>
      </c>
      <c r="BN5" s="50">
        <f>VLOOKUP($A5,'RevPAR Raw Data'!$B$6:$BE$43,'RevPAR Raw Data'!AE$1,FALSE)</f>
        <v>9.6937517569379299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132</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125</v>
      </c>
      <c r="B8" s="47">
        <f>VLOOKUP($A8,'Occupancy Raw Data'!$B$8:$BE$51,'Occupancy Raw Data'!G$3,FALSE)</f>
        <v>26.2052647145814</v>
      </c>
      <c r="C8" s="48">
        <f>VLOOKUP($A8,'Occupancy Raw Data'!$B$8:$BE$51,'Occupancy Raw Data'!H$3,FALSE)</f>
        <v>44.128955930198103</v>
      </c>
      <c r="D8" s="48">
        <f>VLOOKUP($A8,'Occupancy Raw Data'!$B$8:$BE$51,'Occupancy Raw Data'!I$3,FALSE)</f>
        <v>50.221827861579399</v>
      </c>
      <c r="E8" s="48">
        <f>VLOOKUP($A8,'Occupancy Raw Data'!$B$8:$BE$51,'Occupancy Raw Data'!J$3,FALSE)</f>
        <v>49.4824016563146</v>
      </c>
      <c r="F8" s="48">
        <f>VLOOKUP($A8,'Occupancy Raw Data'!$B$8:$BE$51,'Occupancy Raw Data'!K$3,FALSE)</f>
        <v>41.703637976929897</v>
      </c>
      <c r="G8" s="49">
        <f>VLOOKUP($A8,'Occupancy Raw Data'!$B$8:$BE$51,'Occupancy Raw Data'!L$3,FALSE)</f>
        <v>42.348417627920703</v>
      </c>
      <c r="H8" s="48">
        <f>VLOOKUP($A8,'Occupancy Raw Data'!$B$8:$BE$51,'Occupancy Raw Data'!N$3,FALSE)</f>
        <v>47.145814847678203</v>
      </c>
      <c r="I8" s="48">
        <f>VLOOKUP($A8,'Occupancy Raw Data'!$B$8:$BE$51,'Occupancy Raw Data'!O$3,FALSE)</f>
        <v>50.162673765158203</v>
      </c>
      <c r="J8" s="49">
        <f>VLOOKUP($A8,'Occupancy Raw Data'!$B$8:$BE$51,'Occupancy Raw Data'!P$3,FALSE)</f>
        <v>48.6542443064182</v>
      </c>
      <c r="K8" s="50">
        <f>VLOOKUP($A8,'Occupancy Raw Data'!$B$8:$BE$51,'Occupancy Raw Data'!R$3,FALSE)</f>
        <v>44.1500823932057</v>
      </c>
      <c r="M8" s="47">
        <f>VLOOKUP($A8,'Occupancy Raw Data'!$B$8:$BE$51,'Occupancy Raw Data'!T$3,FALSE)</f>
        <v>-9.6264997832581294</v>
      </c>
      <c r="N8" s="48">
        <f>VLOOKUP($A8,'Occupancy Raw Data'!$B$8:$BE$51,'Occupancy Raw Data'!U$3,FALSE)</f>
        <v>18.856419319434501</v>
      </c>
      <c r="O8" s="48">
        <f>VLOOKUP($A8,'Occupancy Raw Data'!$B$8:$BE$51,'Occupancy Raw Data'!V$3,FALSE)</f>
        <v>20.436303900579301</v>
      </c>
      <c r="P8" s="48">
        <f>VLOOKUP($A8,'Occupancy Raw Data'!$B$8:$BE$51,'Occupancy Raw Data'!W$3,FALSE)</f>
        <v>17.538736878957401</v>
      </c>
      <c r="Q8" s="48">
        <f>VLOOKUP($A8,'Occupancy Raw Data'!$B$8:$BE$51,'Occupancy Raw Data'!X$3,FALSE)</f>
        <v>-3.9490062425338799</v>
      </c>
      <c r="R8" s="49">
        <f>VLOOKUP($A8,'Occupancy Raw Data'!$B$8:$BE$51,'Occupancy Raw Data'!Y$3,FALSE)</f>
        <v>9.5171346210075107</v>
      </c>
      <c r="S8" s="48">
        <f>VLOOKUP($A8,'Occupancy Raw Data'!$B$8:$BE$51,'Occupancy Raw Data'!AA$3,FALSE)</f>
        <v>-3.4873049066688</v>
      </c>
      <c r="T8" s="48">
        <f>VLOOKUP($A8,'Occupancy Raw Data'!$B$8:$BE$51,'Occupancy Raw Data'!AB$3,FALSE)</f>
        <v>-16.4638968826516</v>
      </c>
      <c r="U8" s="49">
        <f>VLOOKUP($A8,'Occupancy Raw Data'!$B$8:$BE$51,'Occupancy Raw Data'!AC$3,FALSE)</f>
        <v>-10.642895353836501</v>
      </c>
      <c r="V8" s="50">
        <f>VLOOKUP($A8,'Occupancy Raw Data'!$B$8:$BE$51,'Occupancy Raw Data'!AE$3,FALSE)</f>
        <v>2.2533837194114001</v>
      </c>
      <c r="X8" s="51">
        <f>VLOOKUP($A8,'ADR Raw Data'!$B$6:$BE$49,'ADR Raw Data'!G$1,FALSE)</f>
        <v>225.703747178329</v>
      </c>
      <c r="Y8" s="52">
        <f>VLOOKUP($A8,'ADR Raw Data'!$B$6:$BE$49,'ADR Raw Data'!H$1,FALSE)</f>
        <v>244.42380026809599</v>
      </c>
      <c r="Z8" s="52">
        <f>VLOOKUP($A8,'ADR Raw Data'!$B$6:$BE$49,'ADR Raw Data'!I$1,FALSE)</f>
        <v>238.793568904593</v>
      </c>
      <c r="AA8" s="52">
        <f>VLOOKUP($A8,'ADR Raw Data'!$B$6:$BE$49,'ADR Raw Data'!J$1,FALSE)</f>
        <v>225.84549910340701</v>
      </c>
      <c r="AB8" s="52">
        <f>VLOOKUP($A8,'ADR Raw Data'!$B$6:$BE$49,'ADR Raw Data'!K$1,FALSE)</f>
        <v>228.99833333333299</v>
      </c>
      <c r="AC8" s="53">
        <f>VLOOKUP($A8,'ADR Raw Data'!$B$6:$BE$49,'ADR Raw Data'!L$1,FALSE)</f>
        <v>233.39188154770201</v>
      </c>
      <c r="AD8" s="52">
        <f>VLOOKUP($A8,'ADR Raw Data'!$B$6:$BE$49,'ADR Raw Data'!N$1,FALSE)</f>
        <v>264.27619824341201</v>
      </c>
      <c r="AE8" s="52">
        <f>VLOOKUP($A8,'ADR Raw Data'!$B$6:$BE$49,'ADR Raw Data'!O$1,FALSE)</f>
        <v>277.77604952830097</v>
      </c>
      <c r="AF8" s="53">
        <f>VLOOKUP($A8,'ADR Raw Data'!$B$6:$BE$49,'ADR Raw Data'!P$1,FALSE)</f>
        <v>271.23539209726403</v>
      </c>
      <c r="AG8" s="54">
        <f>VLOOKUP($A8,'ADR Raw Data'!$B$6:$BE$49,'ADR Raw Data'!R$1,FALSE)</f>
        <v>245.307390180878</v>
      </c>
      <c r="AI8" s="47">
        <f>VLOOKUP($A8,'ADR Raw Data'!$B$6:$BE$49,'ADR Raw Data'!T$1,FALSE)</f>
        <v>5.0445409075845804</v>
      </c>
      <c r="AJ8" s="48">
        <f>VLOOKUP($A8,'ADR Raw Data'!$B$6:$BE$49,'ADR Raw Data'!U$1,FALSE)</f>
        <v>-8.0888909455107605</v>
      </c>
      <c r="AK8" s="48">
        <f>VLOOKUP($A8,'ADR Raw Data'!$B$6:$BE$49,'ADR Raw Data'!V$1,FALSE)</f>
        <v>10.174187527235899</v>
      </c>
      <c r="AL8" s="48">
        <f>VLOOKUP($A8,'ADR Raw Data'!$B$6:$BE$49,'ADR Raw Data'!W$1,FALSE)</f>
        <v>-2.2811620543539202</v>
      </c>
      <c r="AM8" s="48">
        <f>VLOOKUP($A8,'ADR Raw Data'!$B$6:$BE$49,'ADR Raw Data'!X$1,FALSE)</f>
        <v>4.5443839338265404</v>
      </c>
      <c r="AN8" s="49">
        <f>VLOOKUP($A8,'ADR Raw Data'!$B$6:$BE$49,'ADR Raw Data'!Y$1,FALSE)</f>
        <v>1.6717542886904599</v>
      </c>
      <c r="AO8" s="48">
        <f>VLOOKUP($A8,'ADR Raw Data'!$B$6:$BE$49,'ADR Raw Data'!AA$1,FALSE)</f>
        <v>-0.99476469202865103</v>
      </c>
      <c r="AP8" s="48">
        <f>VLOOKUP($A8,'ADR Raw Data'!$B$6:$BE$49,'ADR Raw Data'!AB$1,FALSE)</f>
        <v>1.88435756179632</v>
      </c>
      <c r="AQ8" s="49">
        <f>VLOOKUP($A8,'ADR Raw Data'!$B$6:$BE$49,'ADR Raw Data'!AC$1,FALSE)</f>
        <v>0.42834526581350202</v>
      </c>
      <c r="AR8" s="50">
        <f>VLOOKUP($A8,'ADR Raw Data'!$B$6:$BE$49,'ADR Raw Data'!AE$1,FALSE)</f>
        <v>0.47184249932189198</v>
      </c>
      <c r="AS8" s="40"/>
      <c r="AT8" s="51">
        <f>VLOOKUP($A8,'RevPAR Raw Data'!$B$6:$BE$49,'RevPAR Raw Data'!G$1,FALSE)</f>
        <v>59.146264418811</v>
      </c>
      <c r="AU8" s="52">
        <f>VLOOKUP($A8,'RevPAR Raw Data'!$B$6:$BE$49,'RevPAR Raw Data'!H$1,FALSE)</f>
        <v>107.861671103223</v>
      </c>
      <c r="AV8" s="52">
        <f>VLOOKUP($A8,'RevPAR Raw Data'!$B$6:$BE$49,'RevPAR Raw Data'!I$1,FALSE)</f>
        <v>119.92649511978701</v>
      </c>
      <c r="AW8" s="52">
        <f>VLOOKUP($A8,'RevPAR Raw Data'!$B$6:$BE$49,'RevPAR Raw Data'!J$1,FALSE)</f>
        <v>111.75377698905601</v>
      </c>
      <c r="AX8" s="52">
        <f>VLOOKUP($A8,'RevPAR Raw Data'!$B$6:$BE$49,'RevPAR Raw Data'!K$1,FALSE)</f>
        <v>95.500635906536502</v>
      </c>
      <c r="AY8" s="53">
        <f>VLOOKUP($A8,'RevPAR Raw Data'!$B$6:$BE$49,'RevPAR Raw Data'!L$1,FALSE)</f>
        <v>98.837768707482894</v>
      </c>
      <c r="AZ8" s="52">
        <f>VLOOKUP($A8,'RevPAR Raw Data'!$B$6:$BE$49,'RevPAR Raw Data'!N$1,FALSE)</f>
        <v>124.595167110322</v>
      </c>
      <c r="BA8" s="52">
        <f>VLOOKUP($A8,'RevPAR Raw Data'!$B$6:$BE$49,'RevPAR Raw Data'!O$1,FALSE)</f>
        <v>139.339893522626</v>
      </c>
      <c r="BB8" s="53">
        <f>VLOOKUP($A8,'RevPAR Raw Data'!$B$6:$BE$49,'RevPAR Raw Data'!P$1,FALSE)</f>
        <v>131.96753031647401</v>
      </c>
      <c r="BC8" s="54">
        <f>VLOOKUP($A8,'RevPAR Raw Data'!$B$6:$BE$49,'RevPAR Raw Data'!R$1,FALSE)</f>
        <v>108.30341488147999</v>
      </c>
      <c r="BE8" s="47">
        <f>VLOOKUP($A8,'RevPAR Raw Data'!$B$6:$BE$49,'RevPAR Raw Data'!T$1,FALSE)</f>
        <v>-5.0675715952085501</v>
      </c>
      <c r="BF8" s="48">
        <f>VLOOKUP($A8,'RevPAR Raw Data'!$B$6:$BE$49,'RevPAR Raw Data'!U$1,FALSE)</f>
        <v>9.2422531789465108</v>
      </c>
      <c r="BG8" s="48">
        <f>VLOOKUP($A8,'RevPAR Raw Data'!$B$6:$BE$49,'RevPAR Raw Data'!V$1,FALSE)</f>
        <v>32.689719310295999</v>
      </c>
      <c r="BH8" s="48">
        <f>VLOOKUP($A8,'RevPAR Raw Data'!$B$6:$BE$49,'RevPAR Raw Data'!W$1,FALSE)</f>
        <v>14.857487814107699</v>
      </c>
      <c r="BI8" s="48">
        <f>VLOOKUP($A8,'RevPAR Raw Data'!$B$6:$BE$49,'RevPAR Raw Data'!X$1,FALSE)</f>
        <v>0.41591968606114099</v>
      </c>
      <c r="BJ8" s="49">
        <f>VLOOKUP($A8,'RevPAR Raw Data'!$B$6:$BE$49,'RevPAR Raw Data'!Y$1,FALSE)</f>
        <v>11.347992015885101</v>
      </c>
      <c r="BK8" s="48">
        <f>VLOOKUP($A8,'RevPAR Raw Data'!$B$6:$BE$49,'RevPAR Raw Data'!AA$1,FALSE)</f>
        <v>-4.4473791207825304</v>
      </c>
      <c r="BL8" s="48">
        <f>VLOOKUP($A8,'RevPAR Raw Data'!$B$6:$BE$49,'RevPAR Raw Data'!AB$1,FALSE)</f>
        <v>-14.8897780067299</v>
      </c>
      <c r="BM8" s="49">
        <f>VLOOKUP($A8,'RevPAR Raw Data'!$B$6:$BE$49,'RevPAR Raw Data'!AC$1,FALSE)</f>
        <v>-10.260138426416701</v>
      </c>
      <c r="BN8" s="50">
        <f>VLOOKUP($A8,'RevPAR Raw Data'!$B$6:$BE$49,'RevPAR Raw Data'!AE$1,FALSE)</f>
        <v>2.73585864079427</v>
      </c>
    </row>
    <row r="9" spans="1:66" x14ac:dyDescent="0.25">
      <c r="A9" s="63" t="s">
        <v>126</v>
      </c>
      <c r="B9" s="47">
        <f>VLOOKUP($A9,'Occupancy Raw Data'!$B$8:$BE$51,'Occupancy Raw Data'!G$3,FALSE)</f>
        <v>40.755316733519997</v>
      </c>
      <c r="C9" s="48">
        <f>VLOOKUP($A9,'Occupancy Raw Data'!$B$8:$BE$51,'Occupancy Raw Data'!H$3,FALSE)</f>
        <v>61.840611518958603</v>
      </c>
      <c r="D9" s="48">
        <f>VLOOKUP($A9,'Occupancy Raw Data'!$B$8:$BE$51,'Occupancy Raw Data'!I$3,FALSE)</f>
        <v>70.071142057065003</v>
      </c>
      <c r="E9" s="48">
        <f>VLOOKUP($A9,'Occupancy Raw Data'!$B$8:$BE$51,'Occupancy Raw Data'!J$3,FALSE)</f>
        <v>67.547112692045701</v>
      </c>
      <c r="F9" s="48">
        <f>VLOOKUP($A9,'Occupancy Raw Data'!$B$8:$BE$51,'Occupancy Raw Data'!K$3,FALSE)</f>
        <v>54.862635283432901</v>
      </c>
      <c r="G9" s="49">
        <f>VLOOKUP($A9,'Occupancy Raw Data'!$B$8:$BE$51,'Occupancy Raw Data'!L$3,FALSE)</f>
        <v>59.0153636570044</v>
      </c>
      <c r="H9" s="48">
        <f>VLOOKUP($A9,'Occupancy Raw Data'!$B$8:$BE$51,'Occupancy Raw Data'!N$3,FALSE)</f>
        <v>52.334821766442097</v>
      </c>
      <c r="I9" s="48">
        <f>VLOOKUP($A9,'Occupancy Raw Data'!$B$8:$BE$51,'Occupancy Raw Data'!O$3,FALSE)</f>
        <v>54.635586165140303</v>
      </c>
      <c r="J9" s="49">
        <f>VLOOKUP($A9,'Occupancy Raw Data'!$B$8:$BE$51,'Occupancy Raw Data'!P$3,FALSE)</f>
        <v>53.4852039657912</v>
      </c>
      <c r="K9" s="50">
        <f>VLOOKUP($A9,'Occupancy Raw Data'!$B$8:$BE$51,'Occupancy Raw Data'!R$3,FALSE)</f>
        <v>57.435318030943499</v>
      </c>
      <c r="M9" s="47">
        <f>VLOOKUP($A9,'Occupancy Raw Data'!$B$8:$BE$51,'Occupancy Raw Data'!T$3,FALSE)</f>
        <v>15.832118257392199</v>
      </c>
      <c r="N9" s="48">
        <f>VLOOKUP($A9,'Occupancy Raw Data'!$B$8:$BE$51,'Occupancy Raw Data'!U$3,FALSE)</f>
        <v>19.789558267817799</v>
      </c>
      <c r="O9" s="48">
        <f>VLOOKUP($A9,'Occupancy Raw Data'!$B$8:$BE$51,'Occupancy Raw Data'!V$3,FALSE)</f>
        <v>22.044148801367701</v>
      </c>
      <c r="P9" s="48">
        <f>VLOOKUP($A9,'Occupancy Raw Data'!$B$8:$BE$51,'Occupancy Raw Data'!W$3,FALSE)</f>
        <v>18.816107279344401</v>
      </c>
      <c r="Q9" s="48">
        <f>VLOOKUP($A9,'Occupancy Raw Data'!$B$8:$BE$51,'Occupancy Raw Data'!X$3,FALSE)</f>
        <v>12.7796638128497</v>
      </c>
      <c r="R9" s="49">
        <f>VLOOKUP($A9,'Occupancy Raw Data'!$B$8:$BE$51,'Occupancy Raw Data'!Y$3,FALSE)</f>
        <v>18.146576682482401</v>
      </c>
      <c r="S9" s="48">
        <f>VLOOKUP($A9,'Occupancy Raw Data'!$B$8:$BE$51,'Occupancy Raw Data'!AA$3,FALSE)</f>
        <v>-2.3781124649965899</v>
      </c>
      <c r="T9" s="48">
        <f>VLOOKUP($A9,'Occupancy Raw Data'!$B$8:$BE$51,'Occupancy Raw Data'!AB$3,FALSE)</f>
        <v>-3.6868511858197102</v>
      </c>
      <c r="U9" s="49">
        <f>VLOOKUP($A9,'Occupancy Raw Data'!$B$8:$BE$51,'Occupancy Raw Data'!AC$3,FALSE)</f>
        <v>-3.0509694967388401</v>
      </c>
      <c r="V9" s="50">
        <f>VLOOKUP($A9,'Occupancy Raw Data'!$B$8:$BE$51,'Occupancy Raw Data'!AE$3,FALSE)</f>
        <v>11.6427055249601</v>
      </c>
      <c r="X9" s="51">
        <f>VLOOKUP($A9,'ADR Raw Data'!$B$6:$BE$49,'ADR Raw Data'!G$1,FALSE)</f>
        <v>156.73276787372299</v>
      </c>
      <c r="Y9" s="52">
        <f>VLOOKUP($A9,'ADR Raw Data'!$B$6:$BE$49,'ADR Raw Data'!H$1,FALSE)</f>
        <v>172.81551095337099</v>
      </c>
      <c r="Z9" s="52">
        <f>VLOOKUP($A9,'ADR Raw Data'!$B$6:$BE$49,'ADR Raw Data'!I$1,FALSE)</f>
        <v>180.69313279688899</v>
      </c>
      <c r="AA9" s="52">
        <f>VLOOKUP($A9,'ADR Raw Data'!$B$6:$BE$49,'ADR Raw Data'!J$1,FALSE)</f>
        <v>174.81003977591001</v>
      </c>
      <c r="AB9" s="52">
        <f>VLOOKUP($A9,'ADR Raw Data'!$B$6:$BE$49,'ADR Raw Data'!K$1,FALSE)</f>
        <v>159.62638225962201</v>
      </c>
      <c r="AC9" s="53">
        <f>VLOOKUP($A9,'ADR Raw Data'!$B$6:$BE$49,'ADR Raw Data'!L$1,FALSE)</f>
        <v>170.46924387960499</v>
      </c>
      <c r="AD9" s="52">
        <f>VLOOKUP($A9,'ADR Raw Data'!$B$6:$BE$49,'ADR Raw Data'!N$1,FALSE)</f>
        <v>160.706245842371</v>
      </c>
      <c r="AE9" s="52">
        <f>VLOOKUP($A9,'ADR Raw Data'!$B$6:$BE$49,'ADR Raw Data'!O$1,FALSE)</f>
        <v>166.44257237844499</v>
      </c>
      <c r="AF9" s="53">
        <f>VLOOKUP($A9,'ADR Raw Data'!$B$6:$BE$49,'ADR Raw Data'!P$1,FALSE)</f>
        <v>163.636098768925</v>
      </c>
      <c r="AG9" s="54">
        <f>VLOOKUP($A9,'ADR Raw Data'!$B$6:$BE$49,'ADR Raw Data'!R$1,FALSE)</f>
        <v>168.65118800884699</v>
      </c>
      <c r="AI9" s="47">
        <f>VLOOKUP($A9,'ADR Raw Data'!$B$6:$BE$49,'ADR Raw Data'!T$1,FALSE)</f>
        <v>6.5364617349350196</v>
      </c>
      <c r="AJ9" s="48">
        <f>VLOOKUP($A9,'ADR Raw Data'!$B$6:$BE$49,'ADR Raw Data'!U$1,FALSE)</f>
        <v>7.9681255937328803</v>
      </c>
      <c r="AK9" s="48">
        <f>VLOOKUP($A9,'ADR Raw Data'!$B$6:$BE$49,'ADR Raw Data'!V$1,FALSE)</f>
        <v>9.4994965423356508</v>
      </c>
      <c r="AL9" s="48">
        <f>VLOOKUP($A9,'ADR Raw Data'!$B$6:$BE$49,'ADR Raw Data'!W$1,FALSE)</f>
        <v>9.3491698096684708</v>
      </c>
      <c r="AM9" s="48">
        <f>VLOOKUP($A9,'ADR Raw Data'!$B$6:$BE$49,'ADR Raw Data'!X$1,FALSE)</f>
        <v>6.6404635499412601</v>
      </c>
      <c r="AN9" s="49">
        <f>VLOOKUP($A9,'ADR Raw Data'!$B$6:$BE$49,'ADR Raw Data'!Y$1,FALSE)</f>
        <v>8.3683584518048004</v>
      </c>
      <c r="AO9" s="48">
        <f>VLOOKUP($A9,'ADR Raw Data'!$B$6:$BE$49,'ADR Raw Data'!AA$1,FALSE)</f>
        <v>1.1980124657194999</v>
      </c>
      <c r="AP9" s="48">
        <f>VLOOKUP($A9,'ADR Raw Data'!$B$6:$BE$49,'ADR Raw Data'!AB$1,FALSE)</f>
        <v>-0.33332023970678498</v>
      </c>
      <c r="AQ9" s="49">
        <f>VLOOKUP($A9,'ADR Raw Data'!$B$6:$BE$49,'ADR Raw Data'!AC$1,FALSE)</f>
        <v>0.37961702050462898</v>
      </c>
      <c r="AR9" s="50">
        <f>VLOOKUP($A9,'ADR Raw Data'!$B$6:$BE$49,'ADR Raw Data'!AE$1,FALSE)</f>
        <v>6.0298401489577804</v>
      </c>
      <c r="AS9" s="40"/>
      <c r="AT9" s="51">
        <f>VLOOKUP($A9,'RevPAR Raw Data'!$B$6:$BE$49,'RevPAR Raw Data'!G$1,FALSE)</f>
        <v>63.876935972148601</v>
      </c>
      <c r="AU9" s="52">
        <f>VLOOKUP($A9,'RevPAR Raw Data'!$B$6:$BE$49,'RevPAR Raw Data'!H$1,FALSE)</f>
        <v>106.870168773177</v>
      </c>
      <c r="AV9" s="52">
        <f>VLOOKUP($A9,'RevPAR Raw Data'!$B$6:$BE$49,'RevPAR Raw Data'!I$1,FALSE)</f>
        <v>126.613741769469</v>
      </c>
      <c r="AW9" s="52">
        <f>VLOOKUP($A9,'RevPAR Raw Data'!$B$6:$BE$49,'RevPAR Raw Data'!J$1,FALSE)</f>
        <v>118.079134564444</v>
      </c>
      <c r="AX9" s="52">
        <f>VLOOKUP($A9,'RevPAR Raw Data'!$B$6:$BE$49,'RevPAR Raw Data'!K$1,FALSE)</f>
        <v>87.575239915234903</v>
      </c>
      <c r="AY9" s="53">
        <f>VLOOKUP($A9,'RevPAR Raw Data'!$B$6:$BE$49,'RevPAR Raw Data'!L$1,FALSE)</f>
        <v>100.60304419889501</v>
      </c>
      <c r="AZ9" s="52">
        <f>VLOOKUP($A9,'RevPAR Raw Data'!$B$6:$BE$49,'RevPAR Raw Data'!N$1,FALSE)</f>
        <v>84.105327329145496</v>
      </c>
      <c r="BA9" s="52">
        <f>VLOOKUP($A9,'RevPAR Raw Data'!$B$6:$BE$49,'RevPAR Raw Data'!O$1,FALSE)</f>
        <v>90.936875047301797</v>
      </c>
      <c r="BB9" s="53">
        <f>VLOOKUP($A9,'RevPAR Raw Data'!$B$6:$BE$49,'RevPAR Raw Data'!P$1,FALSE)</f>
        <v>87.521101188223696</v>
      </c>
      <c r="BC9" s="54">
        <f>VLOOKUP($A9,'RevPAR Raw Data'!$B$6:$BE$49,'RevPAR Raw Data'!R$1,FALSE)</f>
        <v>96.865346195846001</v>
      </c>
      <c r="BE9" s="47">
        <f>VLOOKUP($A9,'RevPAR Raw Data'!$B$6:$BE$49,'RevPAR Raw Data'!T$1,FALSE)</f>
        <v>23.403440344051301</v>
      </c>
      <c r="BF9" s="48">
        <f>VLOOKUP($A9,'RevPAR Raw Data'!$B$6:$BE$49,'RevPAR Raw Data'!U$1,FALSE)</f>
        <v>29.334540718775401</v>
      </c>
      <c r="BG9" s="48">
        <f>VLOOKUP($A9,'RevPAR Raw Data'!$B$6:$BE$49,'RevPAR Raw Data'!V$1,FALSE)</f>
        <v>33.637728496876598</v>
      </c>
      <c r="BH9" s="48">
        <f>VLOOKUP($A9,'RevPAR Raw Data'!$B$6:$BE$49,'RevPAR Raw Data'!W$1,FALSE)</f>
        <v>29.924426910128201</v>
      </c>
      <c r="BI9" s="48">
        <f>VLOOKUP($A9,'RevPAR Raw Data'!$B$6:$BE$49,'RevPAR Raw Data'!X$1,FALSE)</f>
        <v>20.268756280088301</v>
      </c>
      <c r="BJ9" s="49">
        <f>VLOOKUP($A9,'RevPAR Raw Data'!$B$6:$BE$49,'RevPAR Raw Data'!Y$1,FALSE)</f>
        <v>28.0335057178089</v>
      </c>
      <c r="BK9" s="48">
        <f>VLOOKUP($A9,'RevPAR Raw Data'!$B$6:$BE$49,'RevPAR Raw Data'!AA$1,FALSE)</f>
        <v>-1.2085900830565699</v>
      </c>
      <c r="BL9" s="48">
        <f>VLOOKUP($A9,'RevPAR Raw Data'!$B$6:$BE$49,'RevPAR Raw Data'!AB$1,FALSE)</f>
        <v>-4.0078824043162902</v>
      </c>
      <c r="BM9" s="49">
        <f>VLOOKUP($A9,'RevPAR Raw Data'!$B$6:$BE$49,'RevPAR Raw Data'!AC$1,FALSE)</f>
        <v>-2.6829344757342302</v>
      </c>
      <c r="BN9" s="50">
        <f>VLOOKUP($A9,'RevPAR Raw Data'!$B$6:$BE$49,'RevPAR Raw Data'!AE$1,FALSE)</f>
        <v>18.374582206086799</v>
      </c>
    </row>
    <row r="10" spans="1:66" x14ac:dyDescent="0.25">
      <c r="A10" s="63" t="s">
        <v>127</v>
      </c>
      <c r="B10" s="47">
        <f>VLOOKUP($A10,'Occupancy Raw Data'!$B$8:$BE$51,'Occupancy Raw Data'!G$3,FALSE)</f>
        <v>39.412724306688403</v>
      </c>
      <c r="C10" s="48">
        <f>VLOOKUP($A10,'Occupancy Raw Data'!$B$8:$BE$51,'Occupancy Raw Data'!H$3,FALSE)</f>
        <v>54.770873498442803</v>
      </c>
      <c r="D10" s="48">
        <f>VLOOKUP($A10,'Occupancy Raw Data'!$B$8:$BE$51,'Occupancy Raw Data'!I$3,FALSE)</f>
        <v>61.097434376390297</v>
      </c>
      <c r="E10" s="48">
        <f>VLOOKUP($A10,'Occupancy Raw Data'!$B$8:$BE$51,'Occupancy Raw Data'!J$3,FALSE)</f>
        <v>61.328785407088802</v>
      </c>
      <c r="F10" s="48">
        <f>VLOOKUP($A10,'Occupancy Raw Data'!$B$8:$BE$51,'Occupancy Raw Data'!K$3,FALSE)</f>
        <v>53.492510751890798</v>
      </c>
      <c r="G10" s="49">
        <f>VLOOKUP($A10,'Occupancy Raw Data'!$B$8:$BE$51,'Occupancy Raw Data'!L$3,FALSE)</f>
        <v>54.020465668100201</v>
      </c>
      <c r="H10" s="48">
        <f>VLOOKUP($A10,'Occupancy Raw Data'!$B$8:$BE$51,'Occupancy Raw Data'!N$3,FALSE)</f>
        <v>55.426368085421899</v>
      </c>
      <c r="I10" s="48">
        <f>VLOOKUP($A10,'Occupancy Raw Data'!$B$8:$BE$51,'Occupancy Raw Data'!O$3,FALSE)</f>
        <v>58.451727717633098</v>
      </c>
      <c r="J10" s="49">
        <f>VLOOKUP($A10,'Occupancy Raw Data'!$B$8:$BE$51,'Occupancy Raw Data'!P$3,FALSE)</f>
        <v>56.939047901527502</v>
      </c>
      <c r="K10" s="50">
        <f>VLOOKUP($A10,'Occupancy Raw Data'!$B$8:$BE$51,'Occupancy Raw Data'!R$3,FALSE)</f>
        <v>54.854346306222297</v>
      </c>
      <c r="M10" s="47">
        <f>VLOOKUP($A10,'Occupancy Raw Data'!$B$8:$BE$51,'Occupancy Raw Data'!T$3,FALSE)</f>
        <v>-0.25047155096984203</v>
      </c>
      <c r="N10" s="48">
        <f>VLOOKUP($A10,'Occupancy Raw Data'!$B$8:$BE$51,'Occupancy Raw Data'!U$3,FALSE)</f>
        <v>3.2472979365346202</v>
      </c>
      <c r="O10" s="48">
        <f>VLOOKUP($A10,'Occupancy Raw Data'!$B$8:$BE$51,'Occupancy Raw Data'!V$3,FALSE)</f>
        <v>4.2509876068388204</v>
      </c>
      <c r="P10" s="48">
        <f>VLOOKUP($A10,'Occupancy Raw Data'!$B$8:$BE$51,'Occupancy Raw Data'!W$3,FALSE)</f>
        <v>6.3808859807767702</v>
      </c>
      <c r="Q10" s="48">
        <f>VLOOKUP($A10,'Occupancy Raw Data'!$B$8:$BE$51,'Occupancy Raw Data'!X$3,FALSE)</f>
        <v>4.6377178595803903</v>
      </c>
      <c r="R10" s="49">
        <f>VLOOKUP($A10,'Occupancy Raw Data'!$B$8:$BE$51,'Occupancy Raw Data'!Y$3,FALSE)</f>
        <v>3.9103488964914899</v>
      </c>
      <c r="S10" s="48">
        <f>VLOOKUP($A10,'Occupancy Raw Data'!$B$8:$BE$51,'Occupancy Raw Data'!AA$3,FALSE)</f>
        <v>0.74539954848879197</v>
      </c>
      <c r="T10" s="48">
        <f>VLOOKUP($A10,'Occupancy Raw Data'!$B$8:$BE$51,'Occupancy Raw Data'!AB$3,FALSE)</f>
        <v>-0.30367575696216798</v>
      </c>
      <c r="U10" s="49">
        <f>VLOOKUP($A10,'Occupancy Raw Data'!$B$8:$BE$51,'Occupancy Raw Data'!AC$3,FALSE)</f>
        <v>0.20418367191555201</v>
      </c>
      <c r="V10" s="50">
        <f>VLOOKUP($A10,'Occupancy Raw Data'!$B$8:$BE$51,'Occupancy Raw Data'!AE$3,FALSE)</f>
        <v>2.7829153145013699</v>
      </c>
      <c r="X10" s="51">
        <f>VLOOKUP($A10,'ADR Raw Data'!$B$6:$BE$49,'ADR Raw Data'!G$1,FALSE)</f>
        <v>120.992229831426</v>
      </c>
      <c r="Y10" s="52">
        <f>VLOOKUP($A10,'ADR Raw Data'!$B$6:$BE$49,'ADR Raw Data'!H$1,FALSE)</f>
        <v>130.12076898082901</v>
      </c>
      <c r="Z10" s="52">
        <f>VLOOKUP($A10,'ADR Raw Data'!$B$6:$BE$49,'ADR Raw Data'!I$1,FALSE)</f>
        <v>134.29366765376901</v>
      </c>
      <c r="AA10" s="52">
        <f>VLOOKUP($A10,'ADR Raw Data'!$B$6:$BE$49,'ADR Raw Data'!J$1,FALSE)</f>
        <v>131.433641727523</v>
      </c>
      <c r="AB10" s="52">
        <f>VLOOKUP($A10,'ADR Raw Data'!$B$6:$BE$49,'ADR Raw Data'!K$1,FALSE)</f>
        <v>125.359351815913</v>
      </c>
      <c r="AC10" s="53">
        <f>VLOOKUP($A10,'ADR Raw Data'!$B$6:$BE$49,'ADR Raw Data'!L$1,FALSE)</f>
        <v>129.08778839290599</v>
      </c>
      <c r="AD10" s="52">
        <f>VLOOKUP($A10,'ADR Raw Data'!$B$6:$BE$49,'ADR Raw Data'!N$1,FALSE)</f>
        <v>123.121447530368</v>
      </c>
      <c r="AE10" s="52">
        <f>VLOOKUP($A10,'ADR Raw Data'!$B$6:$BE$49,'ADR Raw Data'!O$1,FALSE)</f>
        <v>122.232356015628</v>
      </c>
      <c r="AF10" s="53">
        <f>VLOOKUP($A10,'ADR Raw Data'!$B$6:$BE$49,'ADR Raw Data'!P$1,FALSE)</f>
        <v>122.665091680991</v>
      </c>
      <c r="AG10" s="54">
        <f>VLOOKUP($A10,'ADR Raw Data'!$B$6:$BE$49,'ADR Raw Data'!R$1,FALSE)</f>
        <v>127.18299214423</v>
      </c>
      <c r="AI10" s="47">
        <f>VLOOKUP($A10,'ADR Raw Data'!$B$6:$BE$49,'ADR Raw Data'!T$1,FALSE)</f>
        <v>2.1693315275281</v>
      </c>
      <c r="AJ10" s="48">
        <f>VLOOKUP($A10,'ADR Raw Data'!$B$6:$BE$49,'ADR Raw Data'!U$1,FALSE)</f>
        <v>4.7188422183885699</v>
      </c>
      <c r="AK10" s="48">
        <f>VLOOKUP($A10,'ADR Raw Data'!$B$6:$BE$49,'ADR Raw Data'!V$1,FALSE)</f>
        <v>5.3134507889469296</v>
      </c>
      <c r="AL10" s="48">
        <f>VLOOKUP($A10,'ADR Raw Data'!$B$6:$BE$49,'ADR Raw Data'!W$1,FALSE)</f>
        <v>4.2729565553178004</v>
      </c>
      <c r="AM10" s="48">
        <f>VLOOKUP($A10,'ADR Raw Data'!$B$6:$BE$49,'ADR Raw Data'!X$1,FALSE)</f>
        <v>3.6503738495756202</v>
      </c>
      <c r="AN10" s="49">
        <f>VLOOKUP($A10,'ADR Raw Data'!$B$6:$BE$49,'ADR Raw Data'!Y$1,FALSE)</f>
        <v>4.2281230618020302</v>
      </c>
      <c r="AO10" s="48">
        <f>VLOOKUP($A10,'ADR Raw Data'!$B$6:$BE$49,'ADR Raw Data'!AA$1,FALSE)</f>
        <v>0.81992589867243604</v>
      </c>
      <c r="AP10" s="48">
        <f>VLOOKUP($A10,'ADR Raw Data'!$B$6:$BE$49,'ADR Raw Data'!AB$1,FALSE)</f>
        <v>-0.53552435993872505</v>
      </c>
      <c r="AQ10" s="49">
        <f>VLOOKUP($A10,'ADR Raw Data'!$B$6:$BE$49,'ADR Raw Data'!AC$1,FALSE)</f>
        <v>0.120420840417217</v>
      </c>
      <c r="AR10" s="50">
        <f>VLOOKUP($A10,'ADR Raw Data'!$B$6:$BE$49,'ADR Raw Data'!AE$1,FALSE)</f>
        <v>3.0276425861004199</v>
      </c>
      <c r="AS10" s="40"/>
      <c r="AT10" s="51">
        <f>VLOOKUP($A10,'RevPAR Raw Data'!$B$6:$BE$49,'RevPAR Raw Data'!G$1,FALSE)</f>
        <v>47.686333975975003</v>
      </c>
      <c r="AU10" s="52">
        <f>VLOOKUP($A10,'RevPAR Raw Data'!$B$6:$BE$49,'RevPAR Raw Data'!H$1,FALSE)</f>
        <v>71.2682817736912</v>
      </c>
      <c r="AV10" s="52">
        <f>VLOOKUP($A10,'RevPAR Raw Data'!$B$6:$BE$49,'RevPAR Raw Data'!I$1,FALSE)</f>
        <v>82.049985466409595</v>
      </c>
      <c r="AW10" s="52">
        <f>VLOOKUP($A10,'RevPAR Raw Data'!$B$6:$BE$49,'RevPAR Raw Data'!J$1,FALSE)</f>
        <v>80.606656087794704</v>
      </c>
      <c r="AX10" s="52">
        <f>VLOOKUP($A10,'RevPAR Raw Data'!$B$6:$BE$49,'RevPAR Raw Data'!K$1,FALSE)</f>
        <v>67.057864748628205</v>
      </c>
      <c r="AY10" s="53">
        <f>VLOOKUP($A10,'RevPAR Raw Data'!$B$6:$BE$49,'RevPAR Raw Data'!L$1,FALSE)</f>
        <v>69.733824410499693</v>
      </c>
      <c r="AZ10" s="52">
        <f>VLOOKUP($A10,'RevPAR Raw Data'!$B$6:$BE$49,'RevPAR Raw Data'!N$1,FALSE)</f>
        <v>68.241746700281695</v>
      </c>
      <c r="BA10" s="52">
        <f>VLOOKUP($A10,'RevPAR Raw Data'!$B$6:$BE$49,'RevPAR Raw Data'!O$1,FALSE)</f>
        <v>71.446923921103306</v>
      </c>
      <c r="BB10" s="53">
        <f>VLOOKUP($A10,'RevPAR Raw Data'!$B$6:$BE$49,'RevPAR Raw Data'!P$1,FALSE)</f>
        <v>69.8443353106925</v>
      </c>
      <c r="BC10" s="54">
        <f>VLOOKUP($A10,'RevPAR Raw Data'!$B$6:$BE$49,'RevPAR Raw Data'!R$1,FALSE)</f>
        <v>69.765398953412003</v>
      </c>
      <c r="BE10" s="47">
        <f>VLOOKUP($A10,'RevPAR Raw Data'!$B$6:$BE$49,'RevPAR Raw Data'!T$1,FALSE)</f>
        <v>1.91342641823558</v>
      </c>
      <c r="BF10" s="48">
        <f>VLOOKUP($A10,'RevPAR Raw Data'!$B$6:$BE$49,'RevPAR Raw Data'!U$1,FALSE)</f>
        <v>8.1193750209092492</v>
      </c>
      <c r="BG10" s="48">
        <f>VLOOKUP($A10,'RevPAR Raw Data'!$B$6:$BE$49,'RevPAR Raw Data'!V$1,FALSE)</f>
        <v>9.7903125303193708</v>
      </c>
      <c r="BH10" s="48">
        <f>VLOOKUP($A10,'RevPAR Raw Data'!$B$6:$BE$49,'RevPAR Raw Data'!W$1,FALSE)</f>
        <v>10.9264950218975</v>
      </c>
      <c r="BI10" s="48">
        <f>VLOOKUP($A10,'RevPAR Raw Data'!$B$6:$BE$49,'RevPAR Raw Data'!X$1,FALSE)</f>
        <v>8.4573857491192399</v>
      </c>
      <c r="BJ10" s="49">
        <f>VLOOKUP($A10,'RevPAR Raw Data'!$B$6:$BE$49,'RevPAR Raw Data'!Y$1,FALSE)</f>
        <v>8.3038063217830107</v>
      </c>
      <c r="BK10" s="48">
        <f>VLOOKUP($A10,'RevPAR Raw Data'!$B$6:$BE$49,'RevPAR Raw Data'!AA$1,FALSE)</f>
        <v>1.5714371711078701</v>
      </c>
      <c r="BL10" s="48">
        <f>VLOOKUP($A10,'RevPAR Raw Data'!$B$6:$BE$49,'RevPAR Raw Data'!AB$1,FALSE)</f>
        <v>-0.83757385924713301</v>
      </c>
      <c r="BM10" s="49">
        <f>VLOOKUP($A10,'RevPAR Raw Data'!$B$6:$BE$49,'RevPAR Raw Data'!AC$1,FALSE)</f>
        <v>0.32485039202648502</v>
      </c>
      <c r="BN10" s="50">
        <f>VLOOKUP($A10,'RevPAR Raw Data'!$B$6:$BE$49,'RevPAR Raw Data'!AE$1,FALSE)</f>
        <v>5.8948146297987503</v>
      </c>
    </row>
    <row r="11" spans="1:66" x14ac:dyDescent="0.25">
      <c r="A11" s="63" t="s">
        <v>128</v>
      </c>
      <c r="B11" s="47">
        <f>VLOOKUP($A11,'Occupancy Raw Data'!$B$8:$BE$51,'Occupancy Raw Data'!G$3,FALSE)</f>
        <v>37.520807061790599</v>
      </c>
      <c r="C11" s="48">
        <f>VLOOKUP($A11,'Occupancy Raw Data'!$B$8:$BE$51,'Occupancy Raw Data'!H$3,FALSE)</f>
        <v>52.968474148802002</v>
      </c>
      <c r="D11" s="48">
        <f>VLOOKUP($A11,'Occupancy Raw Data'!$B$8:$BE$51,'Occupancy Raw Data'!I$3,FALSE)</f>
        <v>57.818411097099599</v>
      </c>
      <c r="E11" s="48">
        <f>VLOOKUP($A11,'Occupancy Raw Data'!$B$8:$BE$51,'Occupancy Raw Data'!J$3,FALSE)</f>
        <v>57.528373266078098</v>
      </c>
      <c r="F11" s="48">
        <f>VLOOKUP($A11,'Occupancy Raw Data'!$B$8:$BE$51,'Occupancy Raw Data'!K$3,FALSE)</f>
        <v>52.0075662042875</v>
      </c>
      <c r="G11" s="49">
        <f>VLOOKUP($A11,'Occupancy Raw Data'!$B$8:$BE$51,'Occupancy Raw Data'!L$3,FALSE)</f>
        <v>51.568726355611602</v>
      </c>
      <c r="H11" s="48">
        <f>VLOOKUP($A11,'Occupancy Raw Data'!$B$8:$BE$51,'Occupancy Raw Data'!N$3,FALSE)</f>
        <v>52.221941992433699</v>
      </c>
      <c r="I11" s="48">
        <f>VLOOKUP($A11,'Occupancy Raw Data'!$B$8:$BE$51,'Occupancy Raw Data'!O$3,FALSE)</f>
        <v>53.117276166456399</v>
      </c>
      <c r="J11" s="49">
        <f>VLOOKUP($A11,'Occupancy Raw Data'!$B$8:$BE$51,'Occupancy Raw Data'!P$3,FALSE)</f>
        <v>52.669609079445102</v>
      </c>
      <c r="K11" s="50">
        <f>VLOOKUP($A11,'Occupancy Raw Data'!$B$8:$BE$51,'Occupancy Raw Data'!R$3,FALSE)</f>
        <v>51.883264276706797</v>
      </c>
      <c r="M11" s="47">
        <f>VLOOKUP($A11,'Occupancy Raw Data'!$B$8:$BE$51,'Occupancy Raw Data'!T$3,FALSE)</f>
        <v>1.6613334944611</v>
      </c>
      <c r="N11" s="48">
        <f>VLOOKUP($A11,'Occupancy Raw Data'!$B$8:$BE$51,'Occupancy Raw Data'!U$3,FALSE)</f>
        <v>6.5870184075744396</v>
      </c>
      <c r="O11" s="48">
        <f>VLOOKUP($A11,'Occupancy Raw Data'!$B$8:$BE$51,'Occupancy Raw Data'!V$3,FALSE)</f>
        <v>8.7881152188045704</v>
      </c>
      <c r="P11" s="48">
        <f>VLOOKUP($A11,'Occupancy Raw Data'!$B$8:$BE$51,'Occupancy Raw Data'!W$3,FALSE)</f>
        <v>8.9064909747732202</v>
      </c>
      <c r="Q11" s="48">
        <f>VLOOKUP($A11,'Occupancy Raw Data'!$B$8:$BE$51,'Occupancy Raw Data'!X$3,FALSE)</f>
        <v>7.1965336023256299</v>
      </c>
      <c r="R11" s="49">
        <f>VLOOKUP($A11,'Occupancy Raw Data'!$B$8:$BE$51,'Occupancy Raw Data'!Y$3,FALSE)</f>
        <v>6.9490494780342003</v>
      </c>
      <c r="S11" s="48">
        <f>VLOOKUP($A11,'Occupancy Raw Data'!$B$8:$BE$51,'Occupancy Raw Data'!AA$3,FALSE)</f>
        <v>1.9032586822778099</v>
      </c>
      <c r="T11" s="48">
        <f>VLOOKUP($A11,'Occupancy Raw Data'!$B$8:$BE$51,'Occupancy Raw Data'!AB$3,FALSE)</f>
        <v>1.0243982301946499</v>
      </c>
      <c r="U11" s="49">
        <f>VLOOKUP($A11,'Occupancy Raw Data'!$B$8:$BE$51,'Occupancy Raw Data'!AC$3,FALSE)</f>
        <v>1.45819058134084</v>
      </c>
      <c r="V11" s="50">
        <f>VLOOKUP($A11,'Occupancy Raw Data'!$B$8:$BE$51,'Occupancy Raw Data'!AE$3,FALSE)</f>
        <v>5.2962100329914596</v>
      </c>
      <c r="X11" s="51">
        <f>VLOOKUP($A11,'ADR Raw Data'!$B$6:$BE$49,'ADR Raw Data'!G$1,FALSE)</f>
        <v>99.0283202258519</v>
      </c>
      <c r="Y11" s="52">
        <f>VLOOKUP($A11,'ADR Raw Data'!$B$6:$BE$49,'ADR Raw Data'!H$1,FALSE)</f>
        <v>102.940325207123</v>
      </c>
      <c r="Z11" s="52">
        <f>VLOOKUP($A11,'ADR Raw Data'!$B$6:$BE$49,'ADR Raw Data'!I$1,FALSE)</f>
        <v>104.312253871319</v>
      </c>
      <c r="AA11" s="52">
        <f>VLOOKUP($A11,'ADR Raw Data'!$B$6:$BE$49,'ADR Raw Data'!J$1,FALSE)</f>
        <v>104.825386672512</v>
      </c>
      <c r="AB11" s="52">
        <f>VLOOKUP($A11,'ADR Raw Data'!$B$6:$BE$49,'ADR Raw Data'!K$1,FALSE)</f>
        <v>102.257246981232</v>
      </c>
      <c r="AC11" s="53">
        <f>VLOOKUP($A11,'ADR Raw Data'!$B$6:$BE$49,'ADR Raw Data'!L$1,FALSE)</f>
        <v>102.961502518706</v>
      </c>
      <c r="AD11" s="52">
        <f>VLOOKUP($A11,'ADR Raw Data'!$B$6:$BE$49,'ADR Raw Data'!N$1,FALSE)</f>
        <v>106.85270259828</v>
      </c>
      <c r="AE11" s="52">
        <f>VLOOKUP($A11,'ADR Raw Data'!$B$6:$BE$49,'ADR Raw Data'!O$1,FALSE)</f>
        <v>106.352569678552</v>
      </c>
      <c r="AF11" s="53">
        <f>VLOOKUP($A11,'ADR Raw Data'!$B$6:$BE$49,'ADR Raw Data'!P$1,FALSE)</f>
        <v>106.600510690257</v>
      </c>
      <c r="AG11" s="54">
        <f>VLOOKUP($A11,'ADR Raw Data'!$B$6:$BE$49,'ADR Raw Data'!R$1,FALSE)</f>
        <v>104.016977125317</v>
      </c>
      <c r="AI11" s="47">
        <f>VLOOKUP($A11,'ADR Raw Data'!$B$6:$BE$49,'ADR Raw Data'!T$1,FALSE)</f>
        <v>5.2220503820976196</v>
      </c>
      <c r="AJ11" s="48">
        <f>VLOOKUP($A11,'ADR Raw Data'!$B$6:$BE$49,'ADR Raw Data'!U$1,FALSE)</f>
        <v>5.3921584448588202</v>
      </c>
      <c r="AK11" s="48">
        <f>VLOOKUP($A11,'ADR Raw Data'!$B$6:$BE$49,'ADR Raw Data'!V$1,FALSE)</f>
        <v>5.4284033751904603</v>
      </c>
      <c r="AL11" s="48">
        <f>VLOOKUP($A11,'ADR Raw Data'!$B$6:$BE$49,'ADR Raw Data'!W$1,FALSE)</f>
        <v>5.2098942743805097</v>
      </c>
      <c r="AM11" s="48">
        <f>VLOOKUP($A11,'ADR Raw Data'!$B$6:$BE$49,'ADR Raw Data'!X$1,FALSE)</f>
        <v>4.8677552253839602</v>
      </c>
      <c r="AN11" s="49">
        <f>VLOOKUP($A11,'ADR Raw Data'!$B$6:$BE$49,'ADR Raw Data'!Y$1,FALSE)</f>
        <v>5.27228477179127</v>
      </c>
      <c r="AO11" s="48">
        <f>VLOOKUP($A11,'ADR Raw Data'!$B$6:$BE$49,'ADR Raw Data'!AA$1,FALSE)</f>
        <v>4.0527348009327504</v>
      </c>
      <c r="AP11" s="48">
        <f>VLOOKUP($A11,'ADR Raw Data'!$B$6:$BE$49,'ADR Raw Data'!AB$1,FALSE)</f>
        <v>2.9053338897333298</v>
      </c>
      <c r="AQ11" s="49">
        <f>VLOOKUP($A11,'ADR Raw Data'!$B$6:$BE$49,'ADR Raw Data'!AC$1,FALSE)</f>
        <v>3.4708903554179802</v>
      </c>
      <c r="AR11" s="50">
        <f>VLOOKUP($A11,'ADR Raw Data'!$B$6:$BE$49,'ADR Raw Data'!AE$1,FALSE)</f>
        <v>4.6699494247380802</v>
      </c>
      <c r="AS11" s="40"/>
      <c r="AT11" s="51">
        <f>VLOOKUP($A11,'RevPAR Raw Data'!$B$6:$BE$49,'RevPAR Raw Data'!G$1,FALSE)</f>
        <v>37.156224968474099</v>
      </c>
      <c r="AU11" s="52">
        <f>VLOOKUP($A11,'RevPAR Raw Data'!$B$6:$BE$49,'RevPAR Raw Data'!H$1,FALSE)</f>
        <v>54.525919546027701</v>
      </c>
      <c r="AV11" s="52">
        <f>VLOOKUP($A11,'RevPAR Raw Data'!$B$6:$BE$49,'RevPAR Raw Data'!I$1,FALSE)</f>
        <v>60.311687767969701</v>
      </c>
      <c r="AW11" s="52">
        <f>VLOOKUP($A11,'RevPAR Raw Data'!$B$6:$BE$49,'RevPAR Raw Data'!J$1,FALSE)</f>
        <v>60.3043397225725</v>
      </c>
      <c r="AX11" s="52">
        <f>VLOOKUP($A11,'RevPAR Raw Data'!$B$6:$BE$49,'RevPAR Raw Data'!K$1,FALSE)</f>
        <v>53.181505422446399</v>
      </c>
      <c r="AY11" s="53">
        <f>VLOOKUP($A11,'RevPAR Raw Data'!$B$6:$BE$49,'RevPAR Raw Data'!L$1,FALSE)</f>
        <v>53.095935485498103</v>
      </c>
      <c r="AZ11" s="52">
        <f>VLOOKUP($A11,'RevPAR Raw Data'!$B$6:$BE$49,'RevPAR Raw Data'!N$1,FALSE)</f>
        <v>55.800556368221898</v>
      </c>
      <c r="BA11" s="52">
        <f>VLOOKUP($A11,'RevPAR Raw Data'!$B$6:$BE$49,'RevPAR Raw Data'!O$1,FALSE)</f>
        <v>56.491588146279902</v>
      </c>
      <c r="BB11" s="53">
        <f>VLOOKUP($A11,'RevPAR Raw Data'!$B$6:$BE$49,'RevPAR Raw Data'!P$1,FALSE)</f>
        <v>56.1460722572509</v>
      </c>
      <c r="BC11" s="54">
        <f>VLOOKUP($A11,'RevPAR Raw Data'!$B$6:$BE$49,'RevPAR Raw Data'!R$1,FALSE)</f>
        <v>53.967403134570297</v>
      </c>
      <c r="BE11" s="47">
        <f>VLOOKUP($A11,'RevPAR Raw Data'!$B$6:$BE$49,'RevPAR Raw Data'!T$1,FALSE)</f>
        <v>6.9701395486541404</v>
      </c>
      <c r="BF11" s="48">
        <f>VLOOKUP($A11,'RevPAR Raw Data'!$B$6:$BE$49,'RevPAR Raw Data'!U$1,FALSE)</f>
        <v>12.3343593217616</v>
      </c>
      <c r="BG11" s="48">
        <f>VLOOKUP($A11,'RevPAR Raw Data'!$B$6:$BE$49,'RevPAR Raw Data'!V$1,FALSE)</f>
        <v>14.6935729371482</v>
      </c>
      <c r="BH11" s="48">
        <f>VLOOKUP($A11,'RevPAR Raw Data'!$B$6:$BE$49,'RevPAR Raw Data'!W$1,FALSE)</f>
        <v>14.580404012496601</v>
      </c>
      <c r="BI11" s="48">
        <f>VLOOKUP($A11,'RevPAR Raw Data'!$B$6:$BE$49,'RevPAR Raw Data'!X$1,FALSE)</f>
        <v>12.4145984681833</v>
      </c>
      <c r="BJ11" s="49">
        <f>VLOOKUP($A11,'RevPAR Raw Data'!$B$6:$BE$49,'RevPAR Raw Data'!Y$1,FALSE)</f>
        <v>12.5877079272401</v>
      </c>
      <c r="BK11" s="48">
        <f>VLOOKUP($A11,'RevPAR Raw Data'!$B$6:$BE$49,'RevPAR Raw Data'!AA$1,FALSE)</f>
        <v>6.0331275101790203</v>
      </c>
      <c r="BL11" s="48">
        <f>VLOOKUP($A11,'RevPAR Raw Data'!$B$6:$BE$49,'RevPAR Raw Data'!AB$1,FALSE)</f>
        <v>3.9594943088756498</v>
      </c>
      <c r="BM11" s="49">
        <f>VLOOKUP($A11,'RevPAR Raw Data'!$B$6:$BE$49,'RevPAR Raw Data'!AC$1,FALSE)</f>
        <v>4.9796931330102101</v>
      </c>
      <c r="BN11" s="50">
        <f>VLOOKUP($A11,'RevPAR Raw Data'!$B$6:$BE$49,'RevPAR Raw Data'!AE$1,FALSE)</f>
        <v>10.2134897876981</v>
      </c>
    </row>
    <row r="12" spans="1:66" x14ac:dyDescent="0.25">
      <c r="A12" s="63" t="s">
        <v>129</v>
      </c>
      <c r="B12" s="47">
        <f>VLOOKUP($A12,'Occupancy Raw Data'!$B$8:$BE$51,'Occupancy Raw Data'!G$3,FALSE)</f>
        <v>41.127833519137802</v>
      </c>
      <c r="C12" s="48">
        <f>VLOOKUP($A12,'Occupancy Raw Data'!$B$8:$BE$51,'Occupancy Raw Data'!H$3,FALSE)</f>
        <v>49.358974358974301</v>
      </c>
      <c r="D12" s="48">
        <f>VLOOKUP($A12,'Occupancy Raw Data'!$B$8:$BE$51,'Occupancy Raw Data'!I$3,FALSE)</f>
        <v>52.118171683389001</v>
      </c>
      <c r="E12" s="48">
        <f>VLOOKUP($A12,'Occupancy Raw Data'!$B$8:$BE$51,'Occupancy Raw Data'!J$3,FALSE)</f>
        <v>51.978818283166099</v>
      </c>
      <c r="F12" s="48">
        <f>VLOOKUP($A12,'Occupancy Raw Data'!$B$8:$BE$51,'Occupancy Raw Data'!K$3,FALSE)</f>
        <v>49.288281140616903</v>
      </c>
      <c r="G12" s="49">
        <f>VLOOKUP($A12,'Occupancy Raw Data'!$B$8:$BE$51,'Occupancy Raw Data'!L$3,FALSE)</f>
        <v>48.773933177730797</v>
      </c>
      <c r="H12" s="48">
        <f>VLOOKUP($A12,'Occupancy Raw Data'!$B$8:$BE$51,'Occupancy Raw Data'!N$3,FALSE)</f>
        <v>48.798245204648303</v>
      </c>
      <c r="I12" s="48">
        <f>VLOOKUP($A12,'Occupancy Raw Data'!$B$8:$BE$51,'Occupancy Raw Data'!O$3,FALSE)</f>
        <v>47.9815186447006</v>
      </c>
      <c r="J12" s="49">
        <f>VLOOKUP($A12,'Occupancy Raw Data'!$B$8:$BE$51,'Occupancy Raw Data'!P$3,FALSE)</f>
        <v>48.389881924674398</v>
      </c>
      <c r="K12" s="50">
        <f>VLOOKUP($A12,'Occupancy Raw Data'!$B$8:$BE$51,'Occupancy Raw Data'!R$3,FALSE)</f>
        <v>48.664499012587001</v>
      </c>
      <c r="M12" s="47">
        <f>VLOOKUP($A12,'Occupancy Raw Data'!$B$8:$BE$51,'Occupancy Raw Data'!T$3,FALSE)</f>
        <v>2.8148236319281001</v>
      </c>
      <c r="N12" s="48">
        <f>VLOOKUP($A12,'Occupancy Raw Data'!$B$8:$BE$51,'Occupancy Raw Data'!U$3,FALSE)</f>
        <v>3.2146855629283699</v>
      </c>
      <c r="O12" s="48">
        <f>VLOOKUP($A12,'Occupancy Raw Data'!$B$8:$BE$51,'Occupancy Raw Data'!V$3,FALSE)</f>
        <v>5.8187996042038499</v>
      </c>
      <c r="P12" s="48">
        <f>VLOOKUP($A12,'Occupancy Raw Data'!$B$8:$BE$51,'Occupancy Raw Data'!W$3,FALSE)</f>
        <v>6.3859088503842303</v>
      </c>
      <c r="Q12" s="48">
        <f>VLOOKUP($A12,'Occupancy Raw Data'!$B$8:$BE$51,'Occupancy Raw Data'!X$3,FALSE)</f>
        <v>6.22406549153723</v>
      </c>
      <c r="R12" s="49">
        <f>VLOOKUP($A12,'Occupancy Raw Data'!$B$8:$BE$51,'Occupancy Raw Data'!Y$3,FALSE)</f>
        <v>4.9647465929824399</v>
      </c>
      <c r="S12" s="48">
        <f>VLOOKUP($A12,'Occupancy Raw Data'!$B$8:$BE$51,'Occupancy Raw Data'!AA$3,FALSE)</f>
        <v>-0.52913380755006401</v>
      </c>
      <c r="T12" s="48">
        <f>VLOOKUP($A12,'Occupancy Raw Data'!$B$8:$BE$51,'Occupancy Raw Data'!AB$3,FALSE)</f>
        <v>-1.0924965444847701</v>
      </c>
      <c r="U12" s="49">
        <f>VLOOKUP($A12,'Occupancy Raw Data'!$B$8:$BE$51,'Occupancy Raw Data'!AC$3,FALSE)</f>
        <v>-0.80923795282869704</v>
      </c>
      <c r="V12" s="50">
        <f>VLOOKUP($A12,'Occupancy Raw Data'!$B$8:$BE$51,'Occupancy Raw Data'!AE$3,FALSE)</f>
        <v>3.2577130236060001</v>
      </c>
      <c r="X12" s="51">
        <f>VLOOKUP($A12,'ADR Raw Data'!$B$6:$BE$49,'ADR Raw Data'!G$1,FALSE)</f>
        <v>73.885949853173699</v>
      </c>
      <c r="Y12" s="52">
        <f>VLOOKUP($A12,'ADR Raw Data'!$B$6:$BE$49,'ADR Raw Data'!H$1,FALSE)</f>
        <v>76.575923207227504</v>
      </c>
      <c r="Z12" s="52">
        <f>VLOOKUP($A12,'ADR Raw Data'!$B$6:$BE$49,'ADR Raw Data'!I$1,FALSE)</f>
        <v>76.616370766488402</v>
      </c>
      <c r="AA12" s="52">
        <f>VLOOKUP($A12,'ADR Raw Data'!$B$6:$BE$49,'ADR Raw Data'!J$1,FALSE)</f>
        <v>77.307109025915906</v>
      </c>
      <c r="AB12" s="52">
        <f>VLOOKUP($A12,'ADR Raw Data'!$B$6:$BE$49,'ADR Raw Data'!K$1,FALSE)</f>
        <v>76.673665372597199</v>
      </c>
      <c r="AC12" s="53">
        <f>VLOOKUP($A12,'ADR Raw Data'!$B$6:$BE$49,'ADR Raw Data'!L$1,FALSE)</f>
        <v>76.306167089283306</v>
      </c>
      <c r="AD12" s="52">
        <f>VLOOKUP($A12,'ADR Raw Data'!$B$6:$BE$49,'ADR Raw Data'!N$1,FALSE)</f>
        <v>79.706049158377894</v>
      </c>
      <c r="AE12" s="52">
        <f>VLOOKUP($A12,'ADR Raw Data'!$B$6:$BE$49,'ADR Raw Data'!O$1,FALSE)</f>
        <v>80.156251337418496</v>
      </c>
      <c r="AF12" s="53">
        <f>VLOOKUP($A12,'ADR Raw Data'!$B$6:$BE$49,'ADR Raw Data'!P$1,FALSE)</f>
        <v>79.929250614842999</v>
      </c>
      <c r="AG12" s="54">
        <f>VLOOKUP($A12,'ADR Raw Data'!$B$6:$BE$49,'ADR Raw Data'!R$1,FALSE)</f>
        <v>77.332727223041999</v>
      </c>
      <c r="AI12" s="47">
        <f>VLOOKUP($A12,'ADR Raw Data'!$B$6:$BE$49,'ADR Raw Data'!T$1,FALSE)</f>
        <v>-1.42245508657266</v>
      </c>
      <c r="AJ12" s="48">
        <f>VLOOKUP($A12,'ADR Raw Data'!$B$6:$BE$49,'ADR Raw Data'!U$1,FALSE)</f>
        <v>0.79284888274111598</v>
      </c>
      <c r="AK12" s="48">
        <f>VLOOKUP($A12,'ADR Raw Data'!$B$6:$BE$49,'ADR Raw Data'!V$1,FALSE)</f>
        <v>-0.53234444905002798</v>
      </c>
      <c r="AL12" s="48">
        <f>VLOOKUP($A12,'ADR Raw Data'!$B$6:$BE$49,'ADR Raw Data'!W$1,FALSE)</f>
        <v>1.9771933411121401</v>
      </c>
      <c r="AM12" s="48">
        <f>VLOOKUP($A12,'ADR Raw Data'!$B$6:$BE$49,'ADR Raw Data'!X$1,FALSE)</f>
        <v>-0.62110759175026398</v>
      </c>
      <c r="AN12" s="49">
        <f>VLOOKUP($A12,'ADR Raw Data'!$B$6:$BE$49,'ADR Raw Data'!Y$1,FALSE)</f>
        <v>0.110890647401994</v>
      </c>
      <c r="AO12" s="48">
        <f>VLOOKUP($A12,'ADR Raw Data'!$B$6:$BE$49,'ADR Raw Data'!AA$1,FALSE)</f>
        <v>-0.78792066417581696</v>
      </c>
      <c r="AP12" s="48">
        <f>VLOOKUP($A12,'ADR Raw Data'!$B$6:$BE$49,'ADR Raw Data'!AB$1,FALSE)</f>
        <v>-0.48887349583126</v>
      </c>
      <c r="AQ12" s="49">
        <f>VLOOKUP($A12,'ADR Raw Data'!$B$6:$BE$49,'ADR Raw Data'!AC$1,FALSE)</f>
        <v>-0.63983285310067695</v>
      </c>
      <c r="AR12" s="50">
        <f>VLOOKUP($A12,'ADR Raw Data'!$B$6:$BE$49,'ADR Raw Data'!AE$1,FALSE)</f>
        <v>-0.177704698370407</v>
      </c>
      <c r="AS12" s="40"/>
      <c r="AT12" s="51">
        <f>VLOOKUP($A12,'RevPAR Raw Data'!$B$6:$BE$49,'RevPAR Raw Data'!G$1,FALSE)</f>
        <v>30.3876904496469</v>
      </c>
      <c r="AU12" s="52">
        <f>VLOOKUP($A12,'RevPAR Raw Data'!$B$6:$BE$49,'RevPAR Raw Data'!H$1,FALSE)</f>
        <v>37.797090301003301</v>
      </c>
      <c r="AV12" s="52">
        <f>VLOOKUP($A12,'RevPAR Raw Data'!$B$6:$BE$49,'RevPAR Raw Data'!I$1,FALSE)</f>
        <v>39.931051653660298</v>
      </c>
      <c r="AW12" s="52">
        <f>VLOOKUP($A12,'RevPAR Raw Data'!$B$6:$BE$49,'RevPAR Raw Data'!J$1,FALSE)</f>
        <v>40.183321720549898</v>
      </c>
      <c r="AX12" s="52">
        <f>VLOOKUP($A12,'RevPAR Raw Data'!$B$6:$BE$49,'RevPAR Raw Data'!K$1,FALSE)</f>
        <v>37.791131749661602</v>
      </c>
      <c r="AY12" s="53">
        <f>VLOOKUP($A12,'RevPAR Raw Data'!$B$6:$BE$49,'RevPAR Raw Data'!L$1,FALSE)</f>
        <v>37.217518946614703</v>
      </c>
      <c r="AZ12" s="52">
        <f>VLOOKUP($A12,'RevPAR Raw Data'!$B$6:$BE$49,'RevPAR Raw Data'!N$1,FALSE)</f>
        <v>38.895153311242801</v>
      </c>
      <c r="BA12" s="52">
        <f>VLOOKUP($A12,'RevPAR Raw Data'!$B$6:$BE$49,'RevPAR Raw Data'!O$1,FALSE)</f>
        <v>38.4601866803565</v>
      </c>
      <c r="BB12" s="53">
        <f>VLOOKUP($A12,'RevPAR Raw Data'!$B$6:$BE$49,'RevPAR Raw Data'!P$1,FALSE)</f>
        <v>38.677669995799597</v>
      </c>
      <c r="BC12" s="54">
        <f>VLOOKUP($A12,'RevPAR Raw Data'!$B$6:$BE$49,'RevPAR Raw Data'!R$1,FALSE)</f>
        <v>37.633584275863903</v>
      </c>
      <c r="BE12" s="47">
        <f>VLOOKUP($A12,'RevPAR Raw Data'!$B$6:$BE$49,'RevPAR Raw Data'!T$1,FALSE)</f>
        <v>1.3523289434250201</v>
      </c>
      <c r="BF12" s="48">
        <f>VLOOKUP($A12,'RevPAR Raw Data'!$B$6:$BE$49,'RevPAR Raw Data'!U$1,FALSE)</f>
        <v>4.0330220442388001</v>
      </c>
      <c r="BG12" s="48">
        <f>VLOOKUP($A12,'RevPAR Raw Data'!$B$6:$BE$49,'RevPAR Raw Data'!V$1,FALSE)</f>
        <v>5.2554790984595003</v>
      </c>
      <c r="BH12" s="48">
        <f>VLOOKUP($A12,'RevPAR Raw Data'!$B$6:$BE$49,'RevPAR Raw Data'!W$1,FALSE)</f>
        <v>8.4893639560556604</v>
      </c>
      <c r="BI12" s="48">
        <f>VLOOKUP($A12,'RevPAR Raw Data'!$B$6:$BE$49,'RevPAR Raw Data'!X$1,FALSE)</f>
        <v>5.5642997565035097</v>
      </c>
      <c r="BJ12" s="49">
        <f>VLOOKUP($A12,'RevPAR Raw Data'!$B$6:$BE$49,'RevPAR Raw Data'!Y$1,FALSE)</f>
        <v>5.0811426800232704</v>
      </c>
      <c r="BK12" s="48">
        <f>VLOOKUP($A12,'RevPAR Raw Data'!$B$6:$BE$49,'RevPAR Raw Data'!AA$1,FALSE)</f>
        <v>-1.3128853171150501</v>
      </c>
      <c r="BL12" s="48">
        <f>VLOOKUP($A12,'RevPAR Raw Data'!$B$6:$BE$49,'RevPAR Raw Data'!AB$1,FALSE)</f>
        <v>-1.5760291142671701</v>
      </c>
      <c r="BM12" s="49">
        <f>VLOOKUP($A12,'RevPAR Raw Data'!$B$6:$BE$49,'RevPAR Raw Data'!AC$1,FALSE)</f>
        <v>-1.44389303564741</v>
      </c>
      <c r="BN12" s="50">
        <f>VLOOKUP($A12,'RevPAR Raw Data'!$B$6:$BE$49,'RevPAR Raw Data'!AE$1,FALSE)</f>
        <v>3.07421921613322</v>
      </c>
    </row>
    <row r="13" spans="1:66" x14ac:dyDescent="0.25">
      <c r="A13" s="63" t="s">
        <v>130</v>
      </c>
      <c r="B13" s="47">
        <f>VLOOKUP($A13,'Occupancy Raw Data'!$B$8:$BE$51,'Occupancy Raw Data'!G$3,FALSE)</f>
        <v>38.536472225443497</v>
      </c>
      <c r="C13" s="48">
        <f>VLOOKUP($A13,'Occupancy Raw Data'!$B$8:$BE$51,'Occupancy Raw Data'!H$3,FALSE)</f>
        <v>42.836019946654197</v>
      </c>
      <c r="D13" s="48">
        <f>VLOOKUP($A13,'Occupancy Raw Data'!$B$8:$BE$51,'Occupancy Raw Data'!I$3,FALSE)</f>
        <v>44.650933549808599</v>
      </c>
      <c r="E13" s="48">
        <f>VLOOKUP($A13,'Occupancy Raw Data'!$B$8:$BE$51,'Occupancy Raw Data'!J$3,FALSE)</f>
        <v>45.178592137307199</v>
      </c>
      <c r="F13" s="48">
        <f>VLOOKUP($A13,'Occupancy Raw Data'!$B$8:$BE$51,'Occupancy Raw Data'!K$3,FALSE)</f>
        <v>45.597356674975302</v>
      </c>
      <c r="G13" s="49">
        <f>VLOOKUP($A13,'Occupancy Raw Data'!$B$8:$BE$51,'Occupancy Raw Data'!L$3,FALSE)</f>
        <v>43.360004638487801</v>
      </c>
      <c r="H13" s="48">
        <f>VLOOKUP($A13,'Occupancy Raw Data'!$B$8:$BE$51,'Occupancy Raw Data'!N$3,FALSE)</f>
        <v>46.339342646802997</v>
      </c>
      <c r="I13" s="48">
        <f>VLOOKUP($A13,'Occupancy Raw Data'!$B$8:$BE$51,'Occupancy Raw Data'!O$3,FALSE)</f>
        <v>46.762506521360997</v>
      </c>
      <c r="J13" s="49">
        <f>VLOOKUP($A13,'Occupancy Raw Data'!$B$8:$BE$51,'Occupancy Raw Data'!P$3,FALSE)</f>
        <v>46.550924584081997</v>
      </c>
      <c r="K13" s="50">
        <f>VLOOKUP($A13,'Occupancy Raw Data'!$B$8:$BE$51,'Occupancy Raw Data'!R$3,FALSE)</f>
        <v>44.271847072562601</v>
      </c>
      <c r="M13" s="47">
        <f>VLOOKUP($A13,'Occupancy Raw Data'!$B$8:$BE$51,'Occupancy Raw Data'!T$3,FALSE)</f>
        <v>-2.0150432894533798</v>
      </c>
      <c r="N13" s="48">
        <f>VLOOKUP($A13,'Occupancy Raw Data'!$B$8:$BE$51,'Occupancy Raw Data'!U$3,FALSE)</f>
        <v>0.67704408844578701</v>
      </c>
      <c r="O13" s="48">
        <f>VLOOKUP($A13,'Occupancy Raw Data'!$B$8:$BE$51,'Occupancy Raw Data'!V$3,FALSE)</f>
        <v>1.66121251653115</v>
      </c>
      <c r="P13" s="48">
        <f>VLOOKUP($A13,'Occupancy Raw Data'!$B$8:$BE$51,'Occupancy Raw Data'!W$3,FALSE)</f>
        <v>-0.239324036312589</v>
      </c>
      <c r="Q13" s="48">
        <f>VLOOKUP($A13,'Occupancy Raw Data'!$B$8:$BE$51,'Occupancy Raw Data'!X$3,FALSE)</f>
        <v>2.51792756156402</v>
      </c>
      <c r="R13" s="49">
        <f>VLOOKUP($A13,'Occupancy Raw Data'!$B$8:$BE$51,'Occupancy Raw Data'!Y$3,FALSE)</f>
        <v>0.582315592626097</v>
      </c>
      <c r="S13" s="48">
        <f>VLOOKUP($A13,'Occupancy Raw Data'!$B$8:$BE$51,'Occupancy Raw Data'!AA$3,FALSE)</f>
        <v>-2.1497038778906199</v>
      </c>
      <c r="T13" s="48">
        <f>VLOOKUP($A13,'Occupancy Raw Data'!$B$8:$BE$51,'Occupancy Raw Data'!AB$3,FALSE)</f>
        <v>-2.2122009225392198</v>
      </c>
      <c r="U13" s="49">
        <f>VLOOKUP($A13,'Occupancy Raw Data'!$B$8:$BE$51,'Occupancy Raw Data'!AC$3,FALSE)</f>
        <v>-2.1811044123014902</v>
      </c>
      <c r="V13" s="50">
        <f>VLOOKUP($A13,'Occupancy Raw Data'!$B$8:$BE$51,'Occupancy Raw Data'!AE$3,FALSE)</f>
        <v>-0.25761401619032798</v>
      </c>
      <c r="X13" s="51">
        <f>VLOOKUP($A13,'ADR Raw Data'!$B$6:$BE$49,'ADR Raw Data'!G$1,FALSE)</f>
        <v>58.503067070418197</v>
      </c>
      <c r="Y13" s="52">
        <f>VLOOKUP($A13,'ADR Raw Data'!$B$6:$BE$49,'ADR Raw Data'!H$1,FALSE)</f>
        <v>59.118906429779997</v>
      </c>
      <c r="Z13" s="52">
        <f>VLOOKUP($A13,'ADR Raw Data'!$B$6:$BE$49,'ADR Raw Data'!I$1,FALSE)</f>
        <v>60.026729770794098</v>
      </c>
      <c r="AA13" s="52">
        <f>VLOOKUP($A13,'ADR Raw Data'!$B$6:$BE$49,'ADR Raw Data'!J$1,FALSE)</f>
        <v>60.2468136623243</v>
      </c>
      <c r="AB13" s="52">
        <f>VLOOKUP($A13,'ADR Raw Data'!$B$6:$BE$49,'ADR Raw Data'!K$1,FALSE)</f>
        <v>61.061307576913201</v>
      </c>
      <c r="AC13" s="53">
        <f>VLOOKUP($A13,'ADR Raw Data'!$B$6:$BE$49,'ADR Raw Data'!L$1,FALSE)</f>
        <v>59.840055404303101</v>
      </c>
      <c r="AD13" s="52">
        <f>VLOOKUP($A13,'ADR Raw Data'!$B$6:$BE$49,'ADR Raw Data'!N$1,FALSE)</f>
        <v>63.697488122341703</v>
      </c>
      <c r="AE13" s="52">
        <f>VLOOKUP($A13,'ADR Raw Data'!$B$6:$BE$49,'ADR Raw Data'!O$1,FALSE)</f>
        <v>63.918697341018898</v>
      </c>
      <c r="AF13" s="53">
        <f>VLOOKUP($A13,'ADR Raw Data'!$B$6:$BE$49,'ADR Raw Data'!P$1,FALSE)</f>
        <v>63.808595448602198</v>
      </c>
      <c r="AG13" s="54">
        <f>VLOOKUP($A13,'ADR Raw Data'!$B$6:$BE$49,'ADR Raw Data'!R$1,FALSE)</f>
        <v>61.032492084561</v>
      </c>
      <c r="AI13" s="47">
        <f>VLOOKUP($A13,'ADR Raw Data'!$B$6:$BE$49,'ADR Raw Data'!T$1,FALSE)</f>
        <v>-0.336914185104424</v>
      </c>
      <c r="AJ13" s="48">
        <f>VLOOKUP($A13,'ADR Raw Data'!$B$6:$BE$49,'ADR Raw Data'!U$1,FALSE)</f>
        <v>8.4260103560513805E-2</v>
      </c>
      <c r="AK13" s="48">
        <f>VLOOKUP($A13,'ADR Raw Data'!$B$6:$BE$49,'ADR Raw Data'!V$1,FALSE)</f>
        <v>0.93721197944669798</v>
      </c>
      <c r="AL13" s="48">
        <f>VLOOKUP($A13,'ADR Raw Data'!$B$6:$BE$49,'ADR Raw Data'!W$1,FALSE)</f>
        <v>1.49191363878474</v>
      </c>
      <c r="AM13" s="48">
        <f>VLOOKUP($A13,'ADR Raw Data'!$B$6:$BE$49,'ADR Raw Data'!X$1,FALSE)</f>
        <v>2.6665669985644902</v>
      </c>
      <c r="AN13" s="49">
        <f>VLOOKUP($A13,'ADR Raw Data'!$B$6:$BE$49,'ADR Raw Data'!Y$1,FALSE)</f>
        <v>1.0329294271981999</v>
      </c>
      <c r="AO13" s="48">
        <f>VLOOKUP($A13,'ADR Raw Data'!$B$6:$BE$49,'ADR Raw Data'!AA$1,FALSE)</f>
        <v>1.2017940446480999</v>
      </c>
      <c r="AP13" s="48">
        <f>VLOOKUP($A13,'ADR Raw Data'!$B$6:$BE$49,'ADR Raw Data'!AB$1,FALSE)</f>
        <v>0.85927063379684199</v>
      </c>
      <c r="AQ13" s="49">
        <f>VLOOKUP($A13,'ADR Raw Data'!$B$6:$BE$49,'ADR Raw Data'!AC$1,FALSE)</f>
        <v>1.02905612215174</v>
      </c>
      <c r="AR13" s="50">
        <f>VLOOKUP($A13,'ADR Raw Data'!$B$6:$BE$49,'ADR Raw Data'!AE$1,FALSE)</f>
        <v>0.99755741489694705</v>
      </c>
      <c r="AS13" s="40"/>
      <c r="AT13" s="51">
        <f>VLOOKUP($A13,'RevPAR Raw Data'!$B$6:$BE$49,'RevPAR Raw Data'!G$1,FALSE)</f>
        <v>22.545018192624301</v>
      </c>
      <c r="AU13" s="52">
        <f>VLOOKUP($A13,'RevPAR Raw Data'!$B$6:$BE$49,'RevPAR Raw Data'!H$1,FALSE)</f>
        <v>25.3241865505044</v>
      </c>
      <c r="AV13" s="52">
        <f>VLOOKUP($A13,'RevPAR Raw Data'!$B$6:$BE$49,'RevPAR Raw Data'!I$1,FALSE)</f>
        <v>26.802495222080399</v>
      </c>
      <c r="AW13" s="52">
        <f>VLOOKUP($A13,'RevPAR Raw Data'!$B$6:$BE$49,'RevPAR Raw Data'!J$1,FALSE)</f>
        <v>27.2186622202249</v>
      </c>
      <c r="AX13" s="52">
        <f>VLOOKUP($A13,'RevPAR Raw Data'!$B$6:$BE$49,'RevPAR Raw Data'!K$1,FALSE)</f>
        <v>27.842342206248901</v>
      </c>
      <c r="AY13" s="53">
        <f>VLOOKUP($A13,'RevPAR Raw Data'!$B$6:$BE$49,'RevPAR Raw Data'!L$1,FALSE)</f>
        <v>25.946650798979501</v>
      </c>
      <c r="AZ13" s="52">
        <f>VLOOKUP($A13,'RevPAR Raw Data'!$B$6:$BE$49,'RevPAR Raw Data'!N$1,FALSE)</f>
        <v>29.5169972784186</v>
      </c>
      <c r="BA13" s="52">
        <f>VLOOKUP($A13,'RevPAR Raw Data'!$B$6:$BE$49,'RevPAR Raw Data'!O$1,FALSE)</f>
        <v>29.889985012463001</v>
      </c>
      <c r="BB13" s="53">
        <f>VLOOKUP($A13,'RevPAR Raw Data'!$B$6:$BE$49,'RevPAR Raw Data'!P$1,FALSE)</f>
        <v>29.7034911454408</v>
      </c>
      <c r="BC13" s="54">
        <f>VLOOKUP($A13,'RevPAR Raw Data'!$B$6:$BE$49,'RevPAR Raw Data'!R$1,FALSE)</f>
        <v>27.020211560250701</v>
      </c>
      <c r="BE13" s="47">
        <f>VLOOKUP($A13,'RevPAR Raw Data'!$B$6:$BE$49,'RevPAR Raw Data'!T$1,FALSE)</f>
        <v>-2.3451685078796398</v>
      </c>
      <c r="BF13" s="48">
        <f>VLOOKUP($A13,'RevPAR Raw Data'!$B$6:$BE$49,'RevPAR Raw Data'!U$1,FALSE)</f>
        <v>0.76187467005637599</v>
      </c>
      <c r="BG13" s="48">
        <f>VLOOKUP($A13,'RevPAR Raw Data'!$B$6:$BE$49,'RevPAR Raw Data'!V$1,FALSE)</f>
        <v>2.6139935786868498</v>
      </c>
      <c r="BH13" s="48">
        <f>VLOOKUP($A13,'RevPAR Raw Data'!$B$6:$BE$49,'RevPAR Raw Data'!W$1,FALSE)</f>
        <v>1.24901909453351</v>
      </c>
      <c r="BI13" s="48">
        <f>VLOOKUP($A13,'RevPAR Raw Data'!$B$6:$BE$49,'RevPAR Raw Data'!X$1,FALSE)</f>
        <v>5.2516367855329404</v>
      </c>
      <c r="BJ13" s="49">
        <f>VLOOKUP($A13,'RevPAR Raw Data'!$B$6:$BE$49,'RevPAR Raw Data'!Y$1,FALSE)</f>
        <v>1.6212599289396901</v>
      </c>
      <c r="BK13" s="48">
        <f>VLOOKUP($A13,'RevPAR Raw Data'!$B$6:$BE$49,'RevPAR Raw Data'!AA$1,FALSE)</f>
        <v>-0.97374484642458403</v>
      </c>
      <c r="BL13" s="48">
        <f>VLOOKUP($A13,'RevPAR Raw Data'!$B$6:$BE$49,'RevPAR Raw Data'!AB$1,FALSE)</f>
        <v>-1.3719390816303401</v>
      </c>
      <c r="BM13" s="49">
        <f>VLOOKUP($A13,'RevPAR Raw Data'!$B$6:$BE$49,'RevPAR Raw Data'!AC$1,FALSE)</f>
        <v>-1.17449307863506</v>
      </c>
      <c r="BN13" s="50">
        <f>VLOOKUP($A13,'RevPAR Raw Data'!$B$6:$BE$49,'RevPAR Raw Data'!AE$1,FALSE)</f>
        <v>0.73737355098629898</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43.315252919662797</v>
      </c>
      <c r="C15" s="48">
        <f>VLOOKUP($A15,'Occupancy Raw Data'!$B$8:$BE$45,'Occupancy Raw Data'!H$3,FALSE)</f>
        <v>59.167123094047497</v>
      </c>
      <c r="D15" s="48">
        <f>VLOOKUP($A15,'Occupancy Raw Data'!$B$8:$BE$45,'Occupancy Raw Data'!I$3,FALSE)</f>
        <v>67.420802487676397</v>
      </c>
      <c r="E15" s="48">
        <f>VLOOKUP($A15,'Occupancy Raw Data'!$B$8:$BE$45,'Occupancy Raw Data'!J$3,FALSE)</f>
        <v>65.0382515592148</v>
      </c>
      <c r="F15" s="48">
        <f>VLOOKUP($A15,'Occupancy Raw Data'!$B$8:$BE$45,'Occupancy Raw Data'!K$3,FALSE)</f>
        <v>55.242844637788799</v>
      </c>
      <c r="G15" s="49">
        <f>VLOOKUP($A15,'Occupancy Raw Data'!$B$8:$BE$45,'Occupancy Raw Data'!L$3,FALSE)</f>
        <v>58.0373536152849</v>
      </c>
      <c r="H15" s="48">
        <f>VLOOKUP($A15,'Occupancy Raw Data'!$B$8:$BE$45,'Occupancy Raw Data'!N$3,FALSE)</f>
        <v>50.857228750541502</v>
      </c>
      <c r="I15" s="48">
        <f>VLOOKUP($A15,'Occupancy Raw Data'!$B$8:$BE$45,'Occupancy Raw Data'!O$3,FALSE)</f>
        <v>51.607911792532001</v>
      </c>
      <c r="J15" s="49">
        <f>VLOOKUP($A15,'Occupancy Raw Data'!$B$8:$BE$45,'Occupancy Raw Data'!P$3,FALSE)</f>
        <v>51.232570271536801</v>
      </c>
      <c r="K15" s="50">
        <f>VLOOKUP($A15,'Occupancy Raw Data'!$B$8:$BE$45,'Occupancy Raw Data'!R$3,FALSE)</f>
        <v>56.094121449393498</v>
      </c>
      <c r="M15" s="47">
        <f>VLOOKUP($A15,'Occupancy Raw Data'!$B$8:$BE$45,'Occupancy Raw Data'!T$3,FALSE)</f>
        <v>9.2458819696766508</v>
      </c>
      <c r="N15" s="48">
        <f>VLOOKUP($A15,'Occupancy Raw Data'!$B$8:$BE$45,'Occupancy Raw Data'!U$3,FALSE)</f>
        <v>13.720920278843799</v>
      </c>
      <c r="O15" s="48">
        <f>VLOOKUP($A15,'Occupancy Raw Data'!$B$8:$BE$45,'Occupancy Raw Data'!V$3,FALSE)</f>
        <v>16.7819587772684</v>
      </c>
      <c r="P15" s="48">
        <f>VLOOKUP($A15,'Occupancy Raw Data'!$B$8:$BE$45,'Occupancy Raw Data'!W$3,FALSE)</f>
        <v>15.6351649955157</v>
      </c>
      <c r="Q15" s="48">
        <f>VLOOKUP($A15,'Occupancy Raw Data'!$B$8:$BE$45,'Occupancy Raw Data'!X$3,FALSE)</f>
        <v>15.481756127589099</v>
      </c>
      <c r="R15" s="49">
        <f>VLOOKUP($A15,'Occupancy Raw Data'!$B$8:$BE$45,'Occupancy Raw Data'!Y$3,FALSE)</f>
        <v>14.4783603890378</v>
      </c>
      <c r="S15" s="48">
        <f>VLOOKUP($A15,'Occupancy Raw Data'!$B$8:$BE$45,'Occupancy Raw Data'!AA$3,FALSE)</f>
        <v>4.8320881352193998</v>
      </c>
      <c r="T15" s="48">
        <f>VLOOKUP($A15,'Occupancy Raw Data'!$B$8:$BE$45,'Occupancy Raw Data'!AB$3,FALSE)</f>
        <v>-0.62479413802165595</v>
      </c>
      <c r="U15" s="49">
        <f>VLOOKUP($A15,'Occupancy Raw Data'!$B$8:$BE$45,'Occupancy Raw Data'!AC$3,FALSE)</f>
        <v>2.0107658603808298</v>
      </c>
      <c r="V15" s="50">
        <f>VLOOKUP($A15,'Occupancy Raw Data'!$B$8:$BE$45,'Occupancy Raw Data'!AE$3,FALSE)</f>
        <v>10.9417949992581</v>
      </c>
      <c r="X15" s="51">
        <f>VLOOKUP($A15,'ADR Raw Data'!$B$6:$BE$43,'ADR Raw Data'!G$1,FALSE)</f>
        <v>147.00384891499399</v>
      </c>
      <c r="Y15" s="52">
        <f>VLOOKUP($A15,'ADR Raw Data'!$B$6:$BE$43,'ADR Raw Data'!H$1,FALSE)</f>
        <v>167.25287804586699</v>
      </c>
      <c r="Z15" s="52">
        <f>VLOOKUP($A15,'ADR Raw Data'!$B$6:$BE$43,'ADR Raw Data'!I$1,FALSE)</f>
        <v>176.54758395681199</v>
      </c>
      <c r="AA15" s="52">
        <f>VLOOKUP($A15,'ADR Raw Data'!$B$6:$BE$43,'ADR Raw Data'!J$1,FALSE)</f>
        <v>162.683671864388</v>
      </c>
      <c r="AB15" s="52">
        <f>VLOOKUP($A15,'ADR Raw Data'!$B$6:$BE$43,'ADR Raw Data'!K$1,FALSE)</f>
        <v>155.52892378116999</v>
      </c>
      <c r="AC15" s="53">
        <f>VLOOKUP($A15,'ADR Raw Data'!$B$6:$BE$43,'ADR Raw Data'!L$1,FALSE)</f>
        <v>163.135156153422</v>
      </c>
      <c r="AD15" s="52">
        <f>VLOOKUP($A15,'ADR Raw Data'!$B$6:$BE$43,'ADR Raw Data'!N$1,FALSE)</f>
        <v>140.206646441114</v>
      </c>
      <c r="AE15" s="52">
        <f>VLOOKUP($A15,'ADR Raw Data'!$B$6:$BE$43,'ADR Raw Data'!O$1,FALSE)</f>
        <v>137.41069988178199</v>
      </c>
      <c r="AF15" s="53">
        <f>VLOOKUP($A15,'ADR Raw Data'!$B$6:$BE$43,'ADR Raw Data'!P$1,FALSE)</f>
        <v>138.79843128964001</v>
      </c>
      <c r="AG15" s="54">
        <f>VLOOKUP($A15,'ADR Raw Data'!$B$6:$BE$43,'ADR Raw Data'!R$1,FALSE)</f>
        <v>156.78767654260901</v>
      </c>
      <c r="AI15" s="47">
        <f>VLOOKUP($A15,'ADR Raw Data'!$B$6:$BE$43,'ADR Raw Data'!T$1,FALSE)</f>
        <v>5.2909941763301997</v>
      </c>
      <c r="AJ15" s="48">
        <f>VLOOKUP($A15,'ADR Raw Data'!$B$6:$BE$43,'ADR Raw Data'!U$1,FALSE)</f>
        <v>7.2703656797198901</v>
      </c>
      <c r="AK15" s="48">
        <f>VLOOKUP($A15,'ADR Raw Data'!$B$6:$BE$43,'ADR Raw Data'!V$1,FALSE)</f>
        <v>10.9162089927524</v>
      </c>
      <c r="AL15" s="48">
        <f>VLOOKUP($A15,'ADR Raw Data'!$B$6:$BE$43,'ADR Raw Data'!W$1,FALSE)</f>
        <v>2.96869865022409</v>
      </c>
      <c r="AM15" s="48">
        <f>VLOOKUP($A15,'ADR Raw Data'!$B$6:$BE$43,'ADR Raw Data'!X$1,FALSE)</f>
        <v>6.9224766696687201</v>
      </c>
      <c r="AN15" s="49">
        <f>VLOOKUP($A15,'ADR Raw Data'!$B$6:$BE$43,'ADR Raw Data'!Y$1,FALSE)</f>
        <v>6.9063663635119701</v>
      </c>
      <c r="AO15" s="48">
        <f>VLOOKUP($A15,'ADR Raw Data'!$B$6:$BE$43,'ADR Raw Data'!AA$1,FALSE)</f>
        <v>1.25444869348405</v>
      </c>
      <c r="AP15" s="48">
        <f>VLOOKUP($A15,'ADR Raw Data'!$B$6:$BE$43,'ADR Raw Data'!AB$1,FALSE)</f>
        <v>-0.95934760655024298</v>
      </c>
      <c r="AQ15" s="49">
        <f>VLOOKUP($A15,'ADR Raw Data'!$B$6:$BE$43,'ADR Raw Data'!AC$1,FALSE)</f>
        <v>0.13572890335913301</v>
      </c>
      <c r="AR15" s="50">
        <f>VLOOKUP($A15,'ADR Raw Data'!$B$6:$BE$43,'ADR Raw Data'!AE$1,FALSE)</f>
        <v>5.4884100391224298</v>
      </c>
      <c r="AS15" s="40"/>
      <c r="AT15" s="51">
        <f>VLOOKUP($A15,'RevPAR Raw Data'!$B$6:$BE$43,'RevPAR Raw Data'!G$1,FALSE)</f>
        <v>63.675088959168797</v>
      </c>
      <c r="AU15" s="52">
        <f>VLOOKUP($A15,'RevPAR Raw Data'!$B$6:$BE$43,'RevPAR Raw Data'!H$1,FALSE)</f>
        <v>98.958716231735494</v>
      </c>
      <c r="AV15" s="52">
        <f>VLOOKUP($A15,'RevPAR Raw Data'!$B$6:$BE$43,'RevPAR Raw Data'!I$1,FALSE)</f>
        <v>119.02979787628701</v>
      </c>
      <c r="AW15" s="52">
        <f>VLOOKUP($A15,'RevPAR Raw Data'!$B$6:$BE$43,'RevPAR Raw Data'!J$1,FALSE)</f>
        <v>105.806615752928</v>
      </c>
      <c r="AX15" s="52">
        <f>VLOOKUP($A15,'RevPAR Raw Data'!$B$6:$BE$43,'RevPAR Raw Data'!K$1,FALSE)</f>
        <v>85.918601731257198</v>
      </c>
      <c r="AY15" s="53">
        <f>VLOOKUP($A15,'RevPAR Raw Data'!$B$6:$BE$43,'RevPAR Raw Data'!L$1,FALSE)</f>
        <v>94.679327447608898</v>
      </c>
      <c r="AZ15" s="52">
        <f>VLOOKUP($A15,'RevPAR Raw Data'!$B$6:$BE$43,'RevPAR Raw Data'!N$1,FALSE)</f>
        <v>71.305214904020403</v>
      </c>
      <c r="BA15" s="52">
        <f>VLOOKUP($A15,'RevPAR Raw Data'!$B$6:$BE$43,'RevPAR Raw Data'!O$1,FALSE)</f>
        <v>70.914792788491198</v>
      </c>
      <c r="BB15" s="53">
        <f>VLOOKUP($A15,'RevPAR Raw Data'!$B$6:$BE$43,'RevPAR Raw Data'!P$1,FALSE)</f>
        <v>71.110003846255793</v>
      </c>
      <c r="BC15" s="54">
        <f>VLOOKUP($A15,'RevPAR Raw Data'!$B$6:$BE$43,'RevPAR Raw Data'!R$1,FALSE)</f>
        <v>87.948669697493798</v>
      </c>
      <c r="BE15" s="47">
        <f>VLOOKUP($A15,'RevPAR Raw Data'!$B$6:$BE$43,'RevPAR Raw Data'!T$1,FALSE)</f>
        <v>15.0260752225728</v>
      </c>
      <c r="BF15" s="48">
        <f>VLOOKUP($A15,'RevPAR Raw Data'!$B$6:$BE$43,'RevPAR Raw Data'!U$1,FALSE)</f>
        <v>21.988847037458399</v>
      </c>
      <c r="BG15" s="48">
        <f>VLOOKUP($A15,'RevPAR Raw Data'!$B$6:$BE$43,'RevPAR Raw Data'!V$1,FALSE)</f>
        <v>29.530121463224901</v>
      </c>
      <c r="BH15" s="48">
        <f>VLOOKUP($A15,'RevPAR Raw Data'!$B$6:$BE$43,'RevPAR Raw Data'!W$1,FALSE)</f>
        <v>19.068024577921999</v>
      </c>
      <c r="BI15" s="48">
        <f>VLOOKUP($A15,'RevPAR Raw Data'!$B$6:$BE$43,'RevPAR Raw Data'!X$1,FALSE)</f>
        <v>23.4759537532452</v>
      </c>
      <c r="BJ15" s="49">
        <f>VLOOKUP($A15,'RevPAR Raw Data'!$B$6:$BE$43,'RevPAR Raw Data'!Y$1,FALSE)</f>
        <v>22.384655364446399</v>
      </c>
      <c r="BK15" s="48">
        <f>VLOOKUP($A15,'RevPAR Raw Data'!$B$6:$BE$43,'RevPAR Raw Data'!AA$1,FALSE)</f>
        <v>6.1471528951837104</v>
      </c>
      <c r="BL15" s="48">
        <f>VLOOKUP($A15,'RevPAR Raw Data'!$B$6:$BE$43,'RevPAR Raw Data'!AB$1,FALSE)</f>
        <v>-1.5781477969629201</v>
      </c>
      <c r="BM15" s="49">
        <f>VLOOKUP($A15,'RevPAR Raw Data'!$B$6:$BE$43,'RevPAR Raw Data'!AC$1,FALSE)</f>
        <v>2.1492239541913798</v>
      </c>
      <c r="BN15" s="50">
        <f>VLOOKUP($A15,'RevPAR Raw Data'!$B$6:$BE$43,'RevPAR Raw Data'!AE$1,FALSE)</f>
        <v>17.030735613579999</v>
      </c>
    </row>
    <row r="16" spans="1:66" x14ac:dyDescent="0.25">
      <c r="A16" s="63" t="s">
        <v>88</v>
      </c>
      <c r="B16" s="47">
        <f>VLOOKUP($A16,'Occupancy Raw Data'!$B$8:$BE$45,'Occupancy Raw Data'!G$3,FALSE)</f>
        <v>43.799009492364803</v>
      </c>
      <c r="C16" s="48">
        <f>VLOOKUP($A16,'Occupancy Raw Data'!$B$8:$BE$45,'Occupancy Raw Data'!H$3,FALSE)</f>
        <v>66.023524556335104</v>
      </c>
      <c r="D16" s="48">
        <f>VLOOKUP($A16,'Occupancy Raw Data'!$B$8:$BE$45,'Occupancy Raw Data'!I$3,FALSE)</f>
        <v>75.423029302517506</v>
      </c>
      <c r="E16" s="48">
        <f>VLOOKUP($A16,'Occupancy Raw Data'!$B$8:$BE$45,'Occupancy Raw Data'!J$3,FALSE)</f>
        <v>73.617416425918194</v>
      </c>
      <c r="F16" s="48">
        <f>VLOOKUP($A16,'Occupancy Raw Data'!$B$8:$BE$45,'Occupancy Raw Data'!K$3,FALSE)</f>
        <v>61.070986380519997</v>
      </c>
      <c r="G16" s="49">
        <f>VLOOKUP($A16,'Occupancy Raw Data'!$B$8:$BE$45,'Occupancy Raw Data'!L$3,FALSE)</f>
        <v>63.986793231531102</v>
      </c>
      <c r="H16" s="48">
        <f>VLOOKUP($A16,'Occupancy Raw Data'!$B$8:$BE$45,'Occupancy Raw Data'!N$3,FALSE)</f>
        <v>50.680973999174498</v>
      </c>
      <c r="I16" s="48">
        <f>VLOOKUP($A16,'Occupancy Raw Data'!$B$8:$BE$45,'Occupancy Raw Data'!O$3,FALSE)</f>
        <v>49.19521254643</v>
      </c>
      <c r="J16" s="49">
        <f>VLOOKUP($A16,'Occupancy Raw Data'!$B$8:$BE$45,'Occupancy Raw Data'!P$3,FALSE)</f>
        <v>49.938093272802298</v>
      </c>
      <c r="K16" s="50">
        <f>VLOOKUP($A16,'Occupancy Raw Data'!$B$8:$BE$45,'Occupancy Raw Data'!R$3,FALSE)</f>
        <v>59.9728789576086</v>
      </c>
      <c r="M16" s="47">
        <f>VLOOKUP($A16,'Occupancy Raw Data'!$B$8:$BE$45,'Occupancy Raw Data'!T$3,FALSE)</f>
        <v>11.857707509881401</v>
      </c>
      <c r="N16" s="48">
        <f>VLOOKUP($A16,'Occupancy Raw Data'!$B$8:$BE$45,'Occupancy Raw Data'!U$3,FALSE)</f>
        <v>18.01918111398</v>
      </c>
      <c r="O16" s="48">
        <f>VLOOKUP($A16,'Occupancy Raw Data'!$B$8:$BE$45,'Occupancy Raw Data'!V$3,FALSE)</f>
        <v>20.7266721717588</v>
      </c>
      <c r="P16" s="48">
        <f>VLOOKUP($A16,'Occupancy Raw Data'!$B$8:$BE$45,'Occupancy Raw Data'!W$3,FALSE)</f>
        <v>19.4942220733545</v>
      </c>
      <c r="Q16" s="48">
        <f>VLOOKUP($A16,'Occupancy Raw Data'!$B$8:$BE$45,'Occupancy Raw Data'!X$3,FALSE)</f>
        <v>26.582549187339598</v>
      </c>
      <c r="R16" s="49">
        <f>VLOOKUP($A16,'Occupancy Raw Data'!$B$8:$BE$45,'Occupancy Raw Data'!Y$3,FALSE)</f>
        <v>19.6342451483467</v>
      </c>
      <c r="S16" s="48">
        <f>VLOOKUP($A16,'Occupancy Raw Data'!$B$8:$BE$45,'Occupancy Raw Data'!AA$3,FALSE)</f>
        <v>19.194370298471199</v>
      </c>
      <c r="T16" s="48">
        <f>VLOOKUP($A16,'Occupancy Raw Data'!$B$8:$BE$45,'Occupancy Raw Data'!AB$3,FALSE)</f>
        <v>9.1825051522784502</v>
      </c>
      <c r="U16" s="49">
        <f>VLOOKUP($A16,'Occupancy Raw Data'!$B$8:$BE$45,'Occupancy Raw Data'!AC$3,FALSE)</f>
        <v>14.043355325164899</v>
      </c>
      <c r="V16" s="50">
        <f>VLOOKUP($A16,'Occupancy Raw Data'!$B$8:$BE$45,'Occupancy Raw Data'!AE$3,FALSE)</f>
        <v>18.255006248728399</v>
      </c>
      <c r="X16" s="51">
        <f>VLOOKUP($A16,'ADR Raw Data'!$B$6:$BE$43,'ADR Raw Data'!G$1,FALSE)</f>
        <v>152.87858892815001</v>
      </c>
      <c r="Y16" s="52">
        <f>VLOOKUP($A16,'ADR Raw Data'!$B$6:$BE$43,'ADR Raw Data'!H$1,FALSE)</f>
        <v>175.29143928738799</v>
      </c>
      <c r="Z16" s="52">
        <f>VLOOKUP($A16,'ADR Raw Data'!$B$6:$BE$43,'ADR Raw Data'!I$1,FALSE)</f>
        <v>182.64159370725</v>
      </c>
      <c r="AA16" s="52">
        <f>VLOOKUP($A16,'ADR Raw Data'!$B$6:$BE$43,'ADR Raw Data'!J$1,FALSE)</f>
        <v>175.99675823405701</v>
      </c>
      <c r="AB16" s="52">
        <f>VLOOKUP($A16,'ADR Raw Data'!$B$6:$BE$43,'ADR Raw Data'!K$1,FALSE)</f>
        <v>159.61544010812599</v>
      </c>
      <c r="AC16" s="53">
        <f>VLOOKUP($A16,'ADR Raw Data'!$B$6:$BE$43,'ADR Raw Data'!L$1,FALSE)</f>
        <v>171.12584623322999</v>
      </c>
      <c r="AD16" s="52">
        <f>VLOOKUP($A16,'ADR Raw Data'!$B$6:$BE$43,'ADR Raw Data'!N$1,FALSE)</f>
        <v>132.54129885993399</v>
      </c>
      <c r="AE16" s="52">
        <f>VLOOKUP($A16,'ADR Raw Data'!$B$6:$BE$43,'ADR Raw Data'!O$1,FALSE)</f>
        <v>128.606610738255</v>
      </c>
      <c r="AF16" s="53">
        <f>VLOOKUP($A16,'ADR Raw Data'!$B$6:$BE$43,'ADR Raw Data'!P$1,FALSE)</f>
        <v>130.60322107438</v>
      </c>
      <c r="AG16" s="54">
        <f>VLOOKUP($A16,'ADR Raw Data'!$B$6:$BE$43,'ADR Raw Data'!R$1,FALSE)</f>
        <v>161.48519022807699</v>
      </c>
      <c r="AI16" s="47">
        <f>VLOOKUP($A16,'ADR Raw Data'!$B$6:$BE$43,'ADR Raw Data'!T$1,FALSE)</f>
        <v>0.91858514113507095</v>
      </c>
      <c r="AJ16" s="48">
        <f>VLOOKUP($A16,'ADR Raw Data'!$B$6:$BE$43,'ADR Raw Data'!U$1,FALSE)</f>
        <v>2.6561249263137099</v>
      </c>
      <c r="AK16" s="48">
        <f>VLOOKUP($A16,'ADR Raw Data'!$B$6:$BE$43,'ADR Raw Data'!V$1,FALSE)</f>
        <v>2.38451203298591</v>
      </c>
      <c r="AL16" s="48">
        <f>VLOOKUP($A16,'ADR Raw Data'!$B$6:$BE$43,'ADR Raw Data'!W$1,FALSE)</f>
        <v>2.8709758645912902</v>
      </c>
      <c r="AM16" s="48">
        <f>VLOOKUP($A16,'ADR Raw Data'!$B$6:$BE$43,'ADR Raw Data'!X$1,FALSE)</f>
        <v>2.1932875407476402</v>
      </c>
      <c r="AN16" s="49">
        <f>VLOOKUP($A16,'ADR Raw Data'!$B$6:$BE$43,'ADR Raw Data'!Y$1,FALSE)</f>
        <v>2.3691208594395898</v>
      </c>
      <c r="AO16" s="48">
        <f>VLOOKUP($A16,'ADR Raw Data'!$B$6:$BE$43,'ADR Raw Data'!AA$1,FALSE)</f>
        <v>1.78011132173522</v>
      </c>
      <c r="AP16" s="48">
        <f>VLOOKUP($A16,'ADR Raw Data'!$B$6:$BE$43,'ADR Raw Data'!AB$1,FALSE)</f>
        <v>0.62022344574801502</v>
      </c>
      <c r="AQ16" s="49">
        <f>VLOOKUP($A16,'ADR Raw Data'!$B$6:$BE$43,'ADR Raw Data'!AC$1,FALSE)</f>
        <v>1.2556666054146901</v>
      </c>
      <c r="AR16" s="50">
        <f>VLOOKUP($A16,'ADR Raw Data'!$B$6:$BE$43,'ADR Raw Data'!AE$1,FALSE)</f>
        <v>2.3702217179426799</v>
      </c>
      <c r="AS16" s="40"/>
      <c r="AT16" s="51">
        <f>VLOOKUP($A16,'RevPAR Raw Data'!$B$6:$BE$43,'RevPAR Raw Data'!G$1,FALSE)</f>
        <v>66.959307676434094</v>
      </c>
      <c r="AU16" s="52">
        <f>VLOOKUP($A16,'RevPAR Raw Data'!$B$6:$BE$43,'RevPAR Raw Data'!H$1,FALSE)</f>
        <v>115.733586463062</v>
      </c>
      <c r="AV16" s="52">
        <f>VLOOKUP($A16,'RevPAR Raw Data'!$B$6:$BE$43,'RevPAR Raw Data'!I$1,FALSE)</f>
        <v>137.75382274040399</v>
      </c>
      <c r="AW16" s="52">
        <f>VLOOKUP($A16,'RevPAR Raw Data'!$B$6:$BE$43,'RevPAR Raw Data'!J$1,FALSE)</f>
        <v>129.56426640528201</v>
      </c>
      <c r="AX16" s="52">
        <f>VLOOKUP($A16,'RevPAR Raw Data'!$B$6:$BE$43,'RevPAR Raw Data'!K$1,FALSE)</f>
        <v>97.478723689640901</v>
      </c>
      <c r="AY16" s="53">
        <f>VLOOKUP($A16,'RevPAR Raw Data'!$B$6:$BE$43,'RevPAR Raw Data'!L$1,FALSE)</f>
        <v>109.497941394964</v>
      </c>
      <c r="AZ16" s="52">
        <f>VLOOKUP($A16,'RevPAR Raw Data'!$B$6:$BE$43,'RevPAR Raw Data'!N$1,FALSE)</f>
        <v>67.173221213371804</v>
      </c>
      <c r="BA16" s="52">
        <f>VLOOKUP($A16,'RevPAR Raw Data'!$B$6:$BE$43,'RevPAR Raw Data'!O$1,FALSE)</f>
        <v>63.268295501444399</v>
      </c>
      <c r="BB16" s="53">
        <f>VLOOKUP($A16,'RevPAR Raw Data'!$B$6:$BE$43,'RevPAR Raw Data'!P$1,FALSE)</f>
        <v>65.220758357408101</v>
      </c>
      <c r="BC16" s="54">
        <f>VLOOKUP($A16,'RevPAR Raw Data'!$B$6:$BE$43,'RevPAR Raw Data'!R$1,FALSE)</f>
        <v>96.847317669948694</v>
      </c>
      <c r="BE16" s="47">
        <f>VLOOKUP($A16,'RevPAR Raw Data'!$B$6:$BE$43,'RevPAR Raw Data'!T$1,FALSE)</f>
        <v>12.885215790281499</v>
      </c>
      <c r="BF16" s="48">
        <f>VLOOKUP($A16,'RevPAR Raw Data'!$B$6:$BE$43,'RevPAR Raw Data'!U$1,FALSE)</f>
        <v>21.1539180013798</v>
      </c>
      <c r="BG16" s="48">
        <f>VLOOKUP($A16,'RevPAR Raw Data'!$B$6:$BE$43,'RevPAR Raw Data'!V$1,FALSE)</f>
        <v>23.605414196717899</v>
      </c>
      <c r="BH16" s="48">
        <f>VLOOKUP($A16,'RevPAR Raw Data'!$B$6:$BE$43,'RevPAR Raw Data'!W$1,FALSE)</f>
        <v>22.924872348661602</v>
      </c>
      <c r="BI16" s="48">
        <f>VLOOKUP($A16,'RevPAR Raw Data'!$B$6:$BE$43,'RevPAR Raw Data'!X$1,FALSE)</f>
        <v>29.358868467426198</v>
      </c>
      <c r="BJ16" s="49">
        <f>VLOOKUP($A16,'RevPAR Raw Data'!$B$6:$BE$43,'RevPAR Raw Data'!Y$1,FALSE)</f>
        <v>22.468525005189299</v>
      </c>
      <c r="BK16" s="48">
        <f>VLOOKUP($A16,'RevPAR Raw Data'!$B$6:$BE$43,'RevPAR Raw Data'!AA$1,FALSE)</f>
        <v>21.316162779025301</v>
      </c>
      <c r="BL16" s="48">
        <f>VLOOKUP($A16,'RevPAR Raw Data'!$B$6:$BE$43,'RevPAR Raw Data'!AB$1,FALSE)</f>
        <v>9.8596806478879095</v>
      </c>
      <c r="BM16" s="49">
        <f>VLOOKUP($A16,'RevPAR Raw Data'!$B$6:$BE$43,'RevPAR Raw Data'!AC$1,FALSE)</f>
        <v>15.475359653677399</v>
      </c>
      <c r="BN16" s="50">
        <f>VLOOKUP($A16,'RevPAR Raw Data'!$B$6:$BE$43,'RevPAR Raw Data'!AE$1,FALSE)</f>
        <v>21.0579120893902</v>
      </c>
    </row>
    <row r="17" spans="1:66" x14ac:dyDescent="0.25">
      <c r="A17" s="63" t="s">
        <v>89</v>
      </c>
      <c r="B17" s="47">
        <f>VLOOKUP($A17,'Occupancy Raw Data'!$B$8:$BE$45,'Occupancy Raw Data'!G$3,FALSE)</f>
        <v>44.565855951122003</v>
      </c>
      <c r="C17" s="48">
        <f>VLOOKUP($A17,'Occupancy Raw Data'!$B$8:$BE$45,'Occupancy Raw Data'!H$3,FALSE)</f>
        <v>58.277523205263698</v>
      </c>
      <c r="D17" s="48">
        <f>VLOOKUP($A17,'Occupancy Raw Data'!$B$8:$BE$45,'Occupancy Raw Data'!I$3,FALSE)</f>
        <v>64.034778521912799</v>
      </c>
      <c r="E17" s="48">
        <f>VLOOKUP($A17,'Occupancy Raw Data'!$B$8:$BE$45,'Occupancy Raw Data'!J$3,FALSE)</f>
        <v>61.5791328868523</v>
      </c>
      <c r="F17" s="48">
        <f>VLOOKUP($A17,'Occupancy Raw Data'!$B$8:$BE$45,'Occupancy Raw Data'!K$3,FALSE)</f>
        <v>54.623428504288498</v>
      </c>
      <c r="G17" s="49">
        <f>VLOOKUP($A17,'Occupancy Raw Data'!$B$8:$BE$45,'Occupancy Raw Data'!L$3,FALSE)</f>
        <v>56.616143813887902</v>
      </c>
      <c r="H17" s="48">
        <f>VLOOKUP($A17,'Occupancy Raw Data'!$B$8:$BE$45,'Occupancy Raw Data'!N$3,FALSE)</f>
        <v>51.545059334978198</v>
      </c>
      <c r="I17" s="48">
        <f>VLOOKUP($A17,'Occupancy Raw Data'!$B$8:$BE$45,'Occupancy Raw Data'!O$3,FALSE)</f>
        <v>52.590764892491997</v>
      </c>
      <c r="J17" s="49">
        <f>VLOOKUP($A17,'Occupancy Raw Data'!$B$8:$BE$45,'Occupancy Raw Data'!P$3,FALSE)</f>
        <v>52.067912113735098</v>
      </c>
      <c r="K17" s="50">
        <f>VLOOKUP($A17,'Occupancy Raw Data'!$B$8:$BE$45,'Occupancy Raw Data'!R$3,FALSE)</f>
        <v>55.316649042415598</v>
      </c>
      <c r="M17" s="47">
        <f>VLOOKUP($A17,'Occupancy Raw Data'!$B$8:$BE$45,'Occupancy Raw Data'!T$3,FALSE)</f>
        <v>7.8719623886030901</v>
      </c>
      <c r="N17" s="48">
        <f>VLOOKUP($A17,'Occupancy Raw Data'!$B$8:$BE$45,'Occupancy Raw Data'!U$3,FALSE)</f>
        <v>16.4718917995331</v>
      </c>
      <c r="O17" s="48">
        <f>VLOOKUP($A17,'Occupancy Raw Data'!$B$8:$BE$45,'Occupancy Raw Data'!V$3,FALSE)</f>
        <v>15.3092519173249</v>
      </c>
      <c r="P17" s="48">
        <f>VLOOKUP($A17,'Occupancy Raw Data'!$B$8:$BE$45,'Occupancy Raw Data'!W$3,FALSE)</f>
        <v>6.7473252436276399</v>
      </c>
      <c r="Q17" s="48">
        <f>VLOOKUP($A17,'Occupancy Raw Data'!$B$8:$BE$45,'Occupancy Raw Data'!X$3,FALSE)</f>
        <v>6.2874029057747398</v>
      </c>
      <c r="R17" s="49">
        <f>VLOOKUP($A17,'Occupancy Raw Data'!$B$8:$BE$45,'Occupancy Raw Data'!Y$3,FALSE)</f>
        <v>10.5950612737469</v>
      </c>
      <c r="S17" s="48">
        <f>VLOOKUP($A17,'Occupancy Raw Data'!$B$8:$BE$45,'Occupancy Raw Data'!AA$3,FALSE)</f>
        <v>-3.5367841280411301E-3</v>
      </c>
      <c r="T17" s="48">
        <f>VLOOKUP($A17,'Occupancy Raw Data'!$B$8:$BE$45,'Occupancy Raw Data'!AB$3,FALSE)</f>
        <v>-3.98157980523498</v>
      </c>
      <c r="U17" s="49">
        <f>VLOOKUP($A17,'Occupancy Raw Data'!$B$8:$BE$45,'Occupancy Raw Data'!AC$3,FALSE)</f>
        <v>-2.0528856398812798</v>
      </c>
      <c r="V17" s="50">
        <f>VLOOKUP($A17,'Occupancy Raw Data'!$B$8:$BE$45,'Occupancy Raw Data'!AE$3,FALSE)</f>
        <v>6.8832631500765498</v>
      </c>
      <c r="X17" s="51">
        <f>VLOOKUP($A17,'ADR Raw Data'!$B$6:$BE$43,'ADR Raw Data'!G$1,FALSE)</f>
        <v>127.09094911679399</v>
      </c>
      <c r="Y17" s="52">
        <f>VLOOKUP($A17,'ADR Raw Data'!$B$6:$BE$43,'ADR Raw Data'!H$1,FALSE)</f>
        <v>138.223237903225</v>
      </c>
      <c r="Z17" s="52">
        <f>VLOOKUP($A17,'ADR Raw Data'!$B$6:$BE$43,'ADR Raw Data'!I$1,FALSE)</f>
        <v>140.21701834862299</v>
      </c>
      <c r="AA17" s="52">
        <f>VLOOKUP($A17,'ADR Raw Data'!$B$6:$BE$43,'ADR Raw Data'!J$1,FALSE)</f>
        <v>135.408078610952</v>
      </c>
      <c r="AB17" s="52">
        <f>VLOOKUP($A17,'ADR Raw Data'!$B$6:$BE$43,'ADR Raw Data'!K$1,FALSE)</f>
        <v>130.01600989459999</v>
      </c>
      <c r="AC17" s="53">
        <f>VLOOKUP($A17,'ADR Raw Data'!$B$6:$BE$43,'ADR Raw Data'!L$1,FALSE)</f>
        <v>134.725611173369</v>
      </c>
      <c r="AD17" s="52">
        <f>VLOOKUP($A17,'ADR Raw Data'!$B$6:$BE$43,'ADR Raw Data'!N$1,FALSE)</f>
        <v>118.088322315933</v>
      </c>
      <c r="AE17" s="52">
        <f>VLOOKUP($A17,'ADR Raw Data'!$B$6:$BE$43,'ADR Raw Data'!O$1,FALSE)</f>
        <v>116.740478105451</v>
      </c>
      <c r="AF17" s="53">
        <f>VLOOKUP($A17,'ADR Raw Data'!$B$6:$BE$43,'ADR Raw Data'!P$1,FALSE)</f>
        <v>117.407632855692</v>
      </c>
      <c r="AG17" s="54">
        <f>VLOOKUP($A17,'ADR Raw Data'!$B$6:$BE$43,'ADR Raw Data'!R$1,FALSE)</f>
        <v>130.06821216167</v>
      </c>
      <c r="AI17" s="47">
        <f>VLOOKUP($A17,'ADR Raw Data'!$B$6:$BE$43,'ADR Raw Data'!T$1,FALSE)</f>
        <v>10.8118435318466</v>
      </c>
      <c r="AJ17" s="48">
        <f>VLOOKUP($A17,'ADR Raw Data'!$B$6:$BE$43,'ADR Raw Data'!U$1,FALSE)</f>
        <v>8.2446956775056801</v>
      </c>
      <c r="AK17" s="48">
        <f>VLOOKUP($A17,'ADR Raw Data'!$B$6:$BE$43,'ADR Raw Data'!V$1,FALSE)</f>
        <v>6.5859285637812901</v>
      </c>
      <c r="AL17" s="48">
        <f>VLOOKUP($A17,'ADR Raw Data'!$B$6:$BE$43,'ADR Raw Data'!W$1,FALSE)</f>
        <v>3.2853568680961902</v>
      </c>
      <c r="AM17" s="48">
        <f>VLOOKUP($A17,'ADR Raw Data'!$B$6:$BE$43,'ADR Raw Data'!X$1,FALSE)</f>
        <v>1.3725347809528601</v>
      </c>
      <c r="AN17" s="49">
        <f>VLOOKUP($A17,'ADR Raw Data'!$B$6:$BE$43,'ADR Raw Data'!Y$1,FALSE)</f>
        <v>5.8221169298776401</v>
      </c>
      <c r="AO17" s="48">
        <f>VLOOKUP($A17,'ADR Raw Data'!$B$6:$BE$43,'ADR Raw Data'!AA$1,FALSE)</f>
        <v>-2.9238468811717802</v>
      </c>
      <c r="AP17" s="48">
        <f>VLOOKUP($A17,'ADR Raw Data'!$B$6:$BE$43,'ADR Raw Data'!AB$1,FALSE)</f>
        <v>-4.1112057749306903</v>
      </c>
      <c r="AQ17" s="49">
        <f>VLOOKUP($A17,'ADR Raw Data'!$B$6:$BE$43,'ADR Raw Data'!AC$1,FALSE)</f>
        <v>-3.5245428799843901</v>
      </c>
      <c r="AR17" s="50">
        <f>VLOOKUP($A17,'ADR Raw Data'!$B$6:$BE$43,'ADR Raw Data'!AE$1,FALSE)</f>
        <v>3.50389717620242</v>
      </c>
      <c r="AS17" s="40"/>
      <c r="AT17" s="51">
        <f>VLOOKUP($A17,'RevPAR Raw Data'!$B$6:$BE$43,'RevPAR Raw Data'!G$1,FALSE)</f>
        <v>56.639169310304297</v>
      </c>
      <c r="AU17" s="52">
        <f>VLOOKUP($A17,'RevPAR Raw Data'!$B$6:$BE$43,'RevPAR Raw Data'!H$1,FALSE)</f>
        <v>80.553079544119299</v>
      </c>
      <c r="AV17" s="52">
        <f>VLOOKUP($A17,'RevPAR Raw Data'!$B$6:$BE$43,'RevPAR Raw Data'!I$1,FALSE)</f>
        <v>89.787657149571103</v>
      </c>
      <c r="AW17" s="52">
        <f>VLOOKUP($A17,'RevPAR Raw Data'!$B$6:$BE$43,'RevPAR Raw Data'!J$1,FALSE)</f>
        <v>83.3831206673716</v>
      </c>
      <c r="AX17" s="52">
        <f>VLOOKUP($A17,'RevPAR Raw Data'!$B$6:$BE$43,'RevPAR Raw Data'!K$1,FALSE)</f>
        <v>71.019202208906094</v>
      </c>
      <c r="AY17" s="53">
        <f>VLOOKUP($A17,'RevPAR Raw Data'!$B$6:$BE$43,'RevPAR Raw Data'!L$1,FALSE)</f>
        <v>76.276445776054501</v>
      </c>
      <c r="AZ17" s="52">
        <f>VLOOKUP($A17,'RevPAR Raw Data'!$B$6:$BE$43,'RevPAR Raw Data'!N$1,FALSE)</f>
        <v>60.868695805428203</v>
      </c>
      <c r="BA17" s="52">
        <f>VLOOKUP($A17,'RevPAR Raw Data'!$B$6:$BE$43,'RevPAR Raw Data'!O$1,FALSE)</f>
        <v>61.394710374809002</v>
      </c>
      <c r="BB17" s="53">
        <f>VLOOKUP($A17,'RevPAR Raw Data'!$B$6:$BE$43,'RevPAR Raw Data'!P$1,FALSE)</f>
        <v>61.131703090118599</v>
      </c>
      <c r="BC17" s="54">
        <f>VLOOKUP($A17,'RevPAR Raw Data'!$B$6:$BE$43,'RevPAR Raw Data'!R$1,FALSE)</f>
        <v>71.949376437215705</v>
      </c>
      <c r="BE17" s="47">
        <f>VLOOKUP($A17,'RevPAR Raw Data'!$B$6:$BE$43,'RevPAR Raw Data'!T$1,FALSE)</f>
        <v>19.5349101767913</v>
      </c>
      <c r="BF17" s="48">
        <f>VLOOKUP($A17,'RevPAR Raw Data'!$B$6:$BE$43,'RevPAR Raw Data'!U$1,FALSE)</f>
        <v>26.074644828238299</v>
      </c>
      <c r="BG17" s="48">
        <f>VLOOKUP($A17,'RevPAR Raw Data'!$B$6:$BE$43,'RevPAR Raw Data'!V$1,FALSE)</f>
        <v>22.903436876030501</v>
      </c>
      <c r="BH17" s="48">
        <f>VLOOKUP($A17,'RevPAR Raw Data'!$B$6:$BE$43,'RevPAR Raw Data'!W$1,FALSE)</f>
        <v>10.2543558250281</v>
      </c>
      <c r="BI17" s="48">
        <f>VLOOKUP($A17,'RevPAR Raw Data'!$B$6:$BE$43,'RevPAR Raw Data'!X$1,FALSE)</f>
        <v>7.7462344784280104</v>
      </c>
      <c r="BJ17" s="49">
        <f>VLOOKUP($A17,'RevPAR Raw Data'!$B$6:$BE$43,'RevPAR Raw Data'!Y$1,FALSE)</f>
        <v>17.034035059774201</v>
      </c>
      <c r="BK17" s="48">
        <f>VLOOKUP($A17,'RevPAR Raw Data'!$B$6:$BE$43,'RevPAR Raw Data'!AA$1,FALSE)</f>
        <v>-2.9272802551474002</v>
      </c>
      <c r="BL17" s="48">
        <f>VLOOKUP($A17,'RevPAR Raw Data'!$B$6:$BE$43,'RevPAR Raw Data'!AB$1,FALSE)</f>
        <v>-7.9290946412793799</v>
      </c>
      <c r="BM17" s="49">
        <f>VLOOKUP($A17,'RevPAR Raw Data'!$B$6:$BE$43,'RevPAR Raw Data'!AC$1,FALSE)</f>
        <v>-5.5050736852110198</v>
      </c>
      <c r="BN17" s="50">
        <f>VLOOKUP($A17,'RevPAR Raw Data'!$B$6:$BE$43,'RevPAR Raw Data'!AE$1,FALSE)</f>
        <v>10.628342789425</v>
      </c>
    </row>
    <row r="18" spans="1:66" x14ac:dyDescent="0.25">
      <c r="A18" s="63" t="s">
        <v>26</v>
      </c>
      <c r="B18" s="47">
        <f>VLOOKUP($A18,'Occupancy Raw Data'!$B$8:$BE$45,'Occupancy Raw Data'!G$3,FALSE)</f>
        <v>43.684330744632199</v>
      </c>
      <c r="C18" s="48">
        <f>VLOOKUP($A18,'Occupancy Raw Data'!$B$8:$BE$45,'Occupancy Raw Data'!H$3,FALSE)</f>
        <v>65.543627227044297</v>
      </c>
      <c r="D18" s="48">
        <f>VLOOKUP($A18,'Occupancy Raw Data'!$B$8:$BE$45,'Occupancy Raw Data'!I$3,FALSE)</f>
        <v>73.069894929191406</v>
      </c>
      <c r="E18" s="48">
        <f>VLOOKUP($A18,'Occupancy Raw Data'!$B$8:$BE$45,'Occupancy Raw Data'!J$3,FALSE)</f>
        <v>69.392416628597502</v>
      </c>
      <c r="F18" s="48">
        <f>VLOOKUP($A18,'Occupancy Raw Data'!$B$8:$BE$45,'Occupancy Raw Data'!K$3,FALSE)</f>
        <v>54.546504910456299</v>
      </c>
      <c r="G18" s="49">
        <f>VLOOKUP($A18,'Occupancy Raw Data'!$B$8:$BE$45,'Occupancy Raw Data'!L$3,FALSE)</f>
        <v>61.262849424208397</v>
      </c>
      <c r="H18" s="48">
        <f>VLOOKUP($A18,'Occupancy Raw Data'!$B$8:$BE$45,'Occupancy Raw Data'!N$3,FALSE)</f>
        <v>46.839976891969897</v>
      </c>
      <c r="I18" s="48">
        <f>VLOOKUP($A18,'Occupancy Raw Data'!$B$8:$BE$45,'Occupancy Raw Data'!O$3,FALSE)</f>
        <v>50.098209127671801</v>
      </c>
      <c r="J18" s="49">
        <f>VLOOKUP($A18,'Occupancy Raw Data'!$B$8:$BE$45,'Occupancy Raw Data'!P$3,FALSE)</f>
        <v>48.469093009820902</v>
      </c>
      <c r="K18" s="50">
        <f>VLOOKUP($A18,'Occupancy Raw Data'!$B$8:$BE$45,'Occupancy Raw Data'!R$3,FALSE)</f>
        <v>57.631704077784498</v>
      </c>
      <c r="M18" s="47">
        <f>VLOOKUP($A18,'Occupancy Raw Data'!$B$8:$BE$45,'Occupancy Raw Data'!T$3,FALSE)</f>
        <v>30.495063259940402</v>
      </c>
      <c r="N18" s="48">
        <f>VLOOKUP($A18,'Occupancy Raw Data'!$B$8:$BE$45,'Occupancy Raw Data'!U$3,FALSE)</f>
        <v>44.882388256153597</v>
      </c>
      <c r="O18" s="48">
        <f>VLOOKUP($A18,'Occupancy Raw Data'!$B$8:$BE$45,'Occupancy Raw Data'!V$3,FALSE)</f>
        <v>41.243437730002697</v>
      </c>
      <c r="P18" s="48">
        <f>VLOOKUP($A18,'Occupancy Raw Data'!$B$8:$BE$45,'Occupancy Raw Data'!W$3,FALSE)</f>
        <v>38.849011214770599</v>
      </c>
      <c r="Q18" s="48">
        <f>VLOOKUP($A18,'Occupancy Raw Data'!$B$8:$BE$45,'Occupancy Raw Data'!X$3,FALSE)</f>
        <v>28.2732210584482</v>
      </c>
      <c r="R18" s="49">
        <f>VLOOKUP($A18,'Occupancy Raw Data'!$B$8:$BE$45,'Occupancy Raw Data'!Y$3,FALSE)</f>
        <v>37.392116439592499</v>
      </c>
      <c r="S18" s="48">
        <f>VLOOKUP($A18,'Occupancy Raw Data'!$B$8:$BE$45,'Occupancy Raw Data'!AA$3,FALSE)</f>
        <v>7.4637221694347904</v>
      </c>
      <c r="T18" s="48">
        <f>VLOOKUP($A18,'Occupancy Raw Data'!$B$8:$BE$45,'Occupancy Raw Data'!AB$3,FALSE)</f>
        <v>4.8234772221644802</v>
      </c>
      <c r="U18" s="49">
        <f>VLOOKUP($A18,'Occupancy Raw Data'!$B$8:$BE$45,'Occupancy Raw Data'!AC$3,FALSE)</f>
        <v>6.0828353330779397</v>
      </c>
      <c r="V18" s="50">
        <f>VLOOKUP($A18,'Occupancy Raw Data'!$B$8:$BE$45,'Occupancy Raw Data'!AE$3,FALSE)</f>
        <v>28.343995648262201</v>
      </c>
      <c r="X18" s="51">
        <f>VLOOKUP($A18,'ADR Raw Data'!$B$6:$BE$43,'ADR Raw Data'!G$1,FALSE)</f>
        <v>133.53929150326701</v>
      </c>
      <c r="Y18" s="52">
        <f>VLOOKUP($A18,'ADR Raw Data'!$B$6:$BE$43,'ADR Raw Data'!H$1,FALSE)</f>
        <v>166.81635650810199</v>
      </c>
      <c r="Z18" s="52">
        <f>VLOOKUP($A18,'ADR Raw Data'!$B$6:$BE$43,'ADR Raw Data'!I$1,FALSE)</f>
        <v>176.178336980306</v>
      </c>
      <c r="AA18" s="52">
        <f>VLOOKUP($A18,'ADR Raw Data'!$B$6:$BE$43,'ADR Raw Data'!J$1,FALSE)</f>
        <v>164.82619157340301</v>
      </c>
      <c r="AB18" s="52">
        <f>VLOOKUP($A18,'ADR Raw Data'!$B$6:$BE$43,'ADR Raw Data'!K$1,FALSE)</f>
        <v>144.89673586104601</v>
      </c>
      <c r="AC18" s="53">
        <f>VLOOKUP($A18,'ADR Raw Data'!$B$6:$BE$43,'ADR Raw Data'!L$1,FALSE)</f>
        <v>159.97897118726399</v>
      </c>
      <c r="AD18" s="52">
        <f>VLOOKUP($A18,'ADR Raw Data'!$B$6:$BE$43,'ADR Raw Data'!N$1,FALSE)</f>
        <v>121.275362604834</v>
      </c>
      <c r="AE18" s="52">
        <f>VLOOKUP($A18,'ADR Raw Data'!$B$6:$BE$43,'ADR Raw Data'!O$1,FALSE)</f>
        <v>121.20688191881899</v>
      </c>
      <c r="AF18" s="53">
        <f>VLOOKUP($A18,'ADR Raw Data'!$B$6:$BE$43,'ADR Raw Data'!P$1,FALSE)</f>
        <v>121.239971394517</v>
      </c>
      <c r="AG18" s="54">
        <f>VLOOKUP($A18,'ADR Raw Data'!$B$6:$BE$43,'ADR Raw Data'!R$1,FALSE)</f>
        <v>150.73204500839199</v>
      </c>
      <c r="AI18" s="47">
        <f>VLOOKUP($A18,'ADR Raw Data'!$B$6:$BE$43,'ADR Raw Data'!T$1,FALSE)</f>
        <v>8.1438916614070607</v>
      </c>
      <c r="AJ18" s="48">
        <f>VLOOKUP($A18,'ADR Raw Data'!$B$6:$BE$43,'ADR Raw Data'!U$1,FALSE)</f>
        <v>5.8356791531650503</v>
      </c>
      <c r="AK18" s="48">
        <f>VLOOKUP($A18,'ADR Raw Data'!$B$6:$BE$43,'ADR Raw Data'!V$1,FALSE)</f>
        <v>16.836030506553801</v>
      </c>
      <c r="AL18" s="48">
        <f>VLOOKUP($A18,'ADR Raw Data'!$B$6:$BE$43,'ADR Raw Data'!W$1,FALSE)</f>
        <v>9.3261640482976809</v>
      </c>
      <c r="AM18" s="48">
        <f>VLOOKUP($A18,'ADR Raw Data'!$B$6:$BE$43,'ADR Raw Data'!X$1,FALSE)</f>
        <v>8.4227023847079394</v>
      </c>
      <c r="AN18" s="49">
        <f>VLOOKUP($A18,'ADR Raw Data'!$B$6:$BE$43,'ADR Raw Data'!Y$1,FALSE)</f>
        <v>10.4833247123366</v>
      </c>
      <c r="AO18" s="48">
        <f>VLOOKUP($A18,'ADR Raw Data'!$B$6:$BE$43,'ADR Raw Data'!AA$1,FALSE)</f>
        <v>6.9545758875420196</v>
      </c>
      <c r="AP18" s="48">
        <f>VLOOKUP($A18,'ADR Raw Data'!$B$6:$BE$43,'ADR Raw Data'!AB$1,FALSE)</f>
        <v>3.8673503318293299</v>
      </c>
      <c r="AQ18" s="49">
        <f>VLOOKUP($A18,'ADR Raw Data'!$B$6:$BE$43,'ADR Raw Data'!AC$1,FALSE)</f>
        <v>5.3181741270104004</v>
      </c>
      <c r="AR18" s="50">
        <f>VLOOKUP($A18,'ADR Raw Data'!$B$6:$BE$43,'ADR Raw Data'!AE$1,FALSE)</f>
        <v>10.693688292830499</v>
      </c>
      <c r="AS18" s="40"/>
      <c r="AT18" s="51">
        <f>VLOOKUP($A18,'RevPAR Raw Data'!$B$6:$BE$43,'RevPAR Raw Data'!G$1,FALSE)</f>
        <v>58.335745774326099</v>
      </c>
      <c r="AU18" s="52">
        <f>VLOOKUP($A18,'RevPAR Raw Data'!$B$6:$BE$43,'RevPAR Raw Data'!H$1,FALSE)</f>
        <v>109.337490863407</v>
      </c>
      <c r="AV18" s="52">
        <f>VLOOKUP($A18,'RevPAR Raw Data'!$B$6:$BE$43,'RevPAR Raw Data'!I$1,FALSE)</f>
        <v>128.73332571950601</v>
      </c>
      <c r="AW18" s="52">
        <f>VLOOKUP($A18,'RevPAR Raw Data'!$B$6:$BE$43,'RevPAR Raw Data'!J$1,FALSE)</f>
        <v>114.37687756966599</v>
      </c>
      <c r="AX18" s="52">
        <f>VLOOKUP($A18,'RevPAR Raw Data'!$B$6:$BE$43,'RevPAR Raw Data'!K$1,FALSE)</f>
        <v>79.036105141536595</v>
      </c>
      <c r="AY18" s="53">
        <f>VLOOKUP($A18,'RevPAR Raw Data'!$B$6:$BE$43,'RevPAR Raw Data'!L$1,FALSE)</f>
        <v>98.007676228851295</v>
      </c>
      <c r="AZ18" s="52">
        <f>VLOOKUP($A18,'RevPAR Raw Data'!$B$6:$BE$43,'RevPAR Raw Data'!N$1,FALSE)</f>
        <v>56.805351819757298</v>
      </c>
      <c r="BA18" s="52">
        <f>VLOOKUP($A18,'RevPAR Raw Data'!$B$6:$BE$43,'RevPAR Raw Data'!O$1,FALSE)</f>
        <v>60.722477180820299</v>
      </c>
      <c r="BB18" s="53">
        <f>VLOOKUP($A18,'RevPAR Raw Data'!$B$6:$BE$43,'RevPAR Raw Data'!P$1,FALSE)</f>
        <v>58.763914500288799</v>
      </c>
      <c r="BC18" s="54">
        <f>VLOOKUP($A18,'RevPAR Raw Data'!$B$6:$BE$43,'RevPAR Raw Data'!R$1,FALSE)</f>
        <v>86.869446129629907</v>
      </c>
      <c r="BE18" s="47">
        <f>VLOOKUP($A18,'RevPAR Raw Data'!$B$6:$BE$43,'RevPAR Raw Data'!T$1,FALSE)</f>
        <v>41.122439835314601</v>
      </c>
      <c r="BF18" s="48">
        <f>VLOOKUP($A18,'RevPAR Raw Data'!$B$6:$BE$43,'RevPAR Raw Data'!U$1,FALSE)</f>
        <v>53.337259584225599</v>
      </c>
      <c r="BG18" s="48">
        <f>VLOOKUP($A18,'RevPAR Raw Data'!$B$6:$BE$43,'RevPAR Raw Data'!V$1,FALSE)</f>
        <v>65.023225994731405</v>
      </c>
      <c r="BH18" s="48">
        <f>VLOOKUP($A18,'RevPAR Raw Data'!$B$6:$BE$43,'RevPAR Raw Data'!W$1,FALSE)</f>
        <v>51.798297780099404</v>
      </c>
      <c r="BI18" s="48">
        <f>VLOOKUP($A18,'RevPAR Raw Data'!$B$6:$BE$43,'RevPAR Raw Data'!X$1,FALSE)</f>
        <v>39.077292707479799</v>
      </c>
      <c r="BJ18" s="49">
        <f>VLOOKUP($A18,'RevPAR Raw Data'!$B$6:$BE$43,'RevPAR Raw Data'!Y$1,FALSE)</f>
        <v>51.795378135106702</v>
      </c>
      <c r="BK18" s="48">
        <f>VLOOKUP($A18,'RevPAR Raw Data'!$B$6:$BE$43,'RevPAR Raw Data'!AA$1,FALSE)</f>
        <v>14.937368279285399</v>
      </c>
      <c r="BL18" s="48">
        <f>VLOOKUP($A18,'RevPAR Raw Data'!$B$6:$BE$43,'RevPAR Raw Data'!AB$1,FALSE)</f>
        <v>8.8773683163509105</v>
      </c>
      <c r="BM18" s="49">
        <f>VLOOKUP($A18,'RevPAR Raw Data'!$B$6:$BE$43,'RevPAR Raw Data'!AC$1,FALSE)</f>
        <v>11.7245052349607</v>
      </c>
      <c r="BN18" s="50">
        <f>VLOOKUP($A18,'RevPAR Raw Data'!$B$6:$BE$43,'RevPAR Raw Data'!AE$1,FALSE)</f>
        <v>42.068702485451396</v>
      </c>
    </row>
    <row r="19" spans="1:66" x14ac:dyDescent="0.25">
      <c r="A19" s="63" t="s">
        <v>24</v>
      </c>
      <c r="B19" s="47">
        <f>VLOOKUP($A19,'Occupancy Raw Data'!$B$8:$BE$45,'Occupancy Raw Data'!G$3,FALSE)</f>
        <v>39.852352352352298</v>
      </c>
      <c r="C19" s="48">
        <f>VLOOKUP($A19,'Occupancy Raw Data'!$B$8:$BE$45,'Occupancy Raw Data'!H$3,FALSE)</f>
        <v>53.891391391391302</v>
      </c>
      <c r="D19" s="48">
        <f>VLOOKUP($A19,'Occupancy Raw Data'!$B$8:$BE$45,'Occupancy Raw Data'!I$3,FALSE)</f>
        <v>59.296796796796698</v>
      </c>
      <c r="E19" s="48">
        <f>VLOOKUP($A19,'Occupancy Raw Data'!$B$8:$BE$45,'Occupancy Raw Data'!J$3,FALSE)</f>
        <v>57.757757757757702</v>
      </c>
      <c r="F19" s="48">
        <f>VLOOKUP($A19,'Occupancy Raw Data'!$B$8:$BE$45,'Occupancy Raw Data'!K$3,FALSE)</f>
        <v>49.186686686686599</v>
      </c>
      <c r="G19" s="49">
        <f>VLOOKUP($A19,'Occupancy Raw Data'!$B$8:$BE$45,'Occupancy Raw Data'!L$3,FALSE)</f>
        <v>51.996996996996899</v>
      </c>
      <c r="H19" s="48">
        <f>VLOOKUP($A19,'Occupancy Raw Data'!$B$8:$BE$45,'Occupancy Raw Data'!N$3,FALSE)</f>
        <v>45.457957957957902</v>
      </c>
      <c r="I19" s="48">
        <f>VLOOKUP($A19,'Occupancy Raw Data'!$B$8:$BE$45,'Occupancy Raw Data'!O$3,FALSE)</f>
        <v>45.9334334334334</v>
      </c>
      <c r="J19" s="49">
        <f>VLOOKUP($A19,'Occupancy Raw Data'!$B$8:$BE$45,'Occupancy Raw Data'!P$3,FALSE)</f>
        <v>45.695695695695598</v>
      </c>
      <c r="K19" s="50">
        <f>VLOOKUP($A19,'Occupancy Raw Data'!$B$8:$BE$45,'Occupancy Raw Data'!R$3,FALSE)</f>
        <v>50.196625196625099</v>
      </c>
      <c r="M19" s="47">
        <f>VLOOKUP($A19,'Occupancy Raw Data'!$B$8:$BE$45,'Occupancy Raw Data'!T$3,FALSE)</f>
        <v>1.98978850173703</v>
      </c>
      <c r="N19" s="48">
        <f>VLOOKUP($A19,'Occupancy Raw Data'!$B$8:$BE$45,'Occupancy Raw Data'!U$3,FALSE)</f>
        <v>9.3696721502843907</v>
      </c>
      <c r="O19" s="48">
        <f>VLOOKUP($A19,'Occupancy Raw Data'!$B$8:$BE$45,'Occupancy Raw Data'!V$3,FALSE)</f>
        <v>11.558108784460099</v>
      </c>
      <c r="P19" s="48">
        <f>VLOOKUP($A19,'Occupancy Raw Data'!$B$8:$BE$45,'Occupancy Raw Data'!W$3,FALSE)</f>
        <v>12.0545573444124</v>
      </c>
      <c r="Q19" s="48">
        <f>VLOOKUP($A19,'Occupancy Raw Data'!$B$8:$BE$45,'Occupancy Raw Data'!X$3,FALSE)</f>
        <v>2.6652251952102</v>
      </c>
      <c r="R19" s="49">
        <f>VLOOKUP($A19,'Occupancy Raw Data'!$B$8:$BE$45,'Occupancy Raw Data'!Y$3,FALSE)</f>
        <v>7.8969463113623304</v>
      </c>
      <c r="S19" s="48">
        <f>VLOOKUP($A19,'Occupancy Raw Data'!$B$8:$BE$45,'Occupancy Raw Data'!AA$3,FALSE)</f>
        <v>-9.7195876332823499</v>
      </c>
      <c r="T19" s="48">
        <f>VLOOKUP($A19,'Occupancy Raw Data'!$B$8:$BE$45,'Occupancy Raw Data'!AB$3,FALSE)</f>
        <v>-14.4844530275126</v>
      </c>
      <c r="U19" s="49">
        <f>VLOOKUP($A19,'Occupancy Raw Data'!$B$8:$BE$45,'Occupancy Raw Data'!AC$3,FALSE)</f>
        <v>-12.178979089525701</v>
      </c>
      <c r="V19" s="50">
        <f>VLOOKUP($A19,'Occupancy Raw Data'!$B$8:$BE$45,'Occupancy Raw Data'!AE$3,FALSE)</f>
        <v>1.8416519946686001</v>
      </c>
      <c r="X19" s="51">
        <f>VLOOKUP($A19,'ADR Raw Data'!$B$6:$BE$43,'ADR Raw Data'!G$1,FALSE)</f>
        <v>110.16023861852401</v>
      </c>
      <c r="Y19" s="52">
        <f>VLOOKUP($A19,'ADR Raw Data'!$B$6:$BE$43,'ADR Raw Data'!H$1,FALSE)</f>
        <v>120.32867657302</v>
      </c>
      <c r="Z19" s="52">
        <f>VLOOKUP($A19,'ADR Raw Data'!$B$6:$BE$43,'ADR Raw Data'!I$1,FALSE)</f>
        <v>127.901190124498</v>
      </c>
      <c r="AA19" s="52">
        <f>VLOOKUP($A19,'ADR Raw Data'!$B$6:$BE$43,'ADR Raw Data'!J$1,FALSE)</f>
        <v>124.25686091854401</v>
      </c>
      <c r="AB19" s="52">
        <f>VLOOKUP($A19,'ADR Raw Data'!$B$6:$BE$43,'ADR Raw Data'!K$1,FALSE)</f>
        <v>121.436499618417</v>
      </c>
      <c r="AC19" s="53">
        <f>VLOOKUP($A19,'ADR Raw Data'!$B$6:$BE$43,'ADR Raw Data'!L$1,FALSE)</f>
        <v>121.57937530079801</v>
      </c>
      <c r="AD19" s="52">
        <f>VLOOKUP($A19,'ADR Raw Data'!$B$6:$BE$43,'ADR Raw Data'!N$1,FALSE)</f>
        <v>119.894439856867</v>
      </c>
      <c r="AE19" s="52">
        <f>VLOOKUP($A19,'ADR Raw Data'!$B$6:$BE$43,'ADR Raw Data'!O$1,FALSE)</f>
        <v>122.485538000544</v>
      </c>
      <c r="AF19" s="53">
        <f>VLOOKUP($A19,'ADR Raw Data'!$B$6:$BE$43,'ADR Raw Data'!P$1,FALSE)</f>
        <v>121.196729189485</v>
      </c>
      <c r="AG19" s="54">
        <f>VLOOKUP($A19,'ADR Raw Data'!$B$6:$BE$43,'ADR Raw Data'!R$1,FALSE)</f>
        <v>121.47985079410201</v>
      </c>
      <c r="AI19" s="47">
        <f>VLOOKUP($A19,'ADR Raw Data'!$B$6:$BE$43,'ADR Raw Data'!T$1,FALSE)</f>
        <v>14.7439119831028</v>
      </c>
      <c r="AJ19" s="48">
        <f>VLOOKUP($A19,'ADR Raw Data'!$B$6:$BE$43,'ADR Raw Data'!U$1,FALSE)</f>
        <v>18.842442686210799</v>
      </c>
      <c r="AK19" s="48">
        <f>VLOOKUP($A19,'ADR Raw Data'!$B$6:$BE$43,'ADR Raw Data'!V$1,FALSE)</f>
        <v>25.4754345896798</v>
      </c>
      <c r="AL19" s="48">
        <f>VLOOKUP($A19,'ADR Raw Data'!$B$6:$BE$43,'ADR Raw Data'!W$1,FALSE)</f>
        <v>16.877683481698298</v>
      </c>
      <c r="AM19" s="48">
        <f>VLOOKUP($A19,'ADR Raw Data'!$B$6:$BE$43,'ADR Raw Data'!X$1,FALSE)</f>
        <v>20.5889850449033</v>
      </c>
      <c r="AN19" s="49">
        <f>VLOOKUP($A19,'ADR Raw Data'!$B$6:$BE$43,'ADR Raw Data'!Y$1,FALSE)</f>
        <v>19.753477824525099</v>
      </c>
      <c r="AO19" s="48">
        <f>VLOOKUP($A19,'ADR Raw Data'!$B$6:$BE$43,'ADR Raw Data'!AA$1,FALSE)</f>
        <v>2.7803477900993001</v>
      </c>
      <c r="AP19" s="48">
        <f>VLOOKUP($A19,'ADR Raw Data'!$B$6:$BE$43,'ADR Raw Data'!AB$1,FALSE)</f>
        <v>-0.266455022409544</v>
      </c>
      <c r="AQ19" s="49">
        <f>VLOOKUP($A19,'ADR Raw Data'!$B$6:$BE$43,'ADR Raw Data'!AC$1,FALSE)</f>
        <v>1.13931241655302</v>
      </c>
      <c r="AR19" s="50">
        <f>VLOOKUP($A19,'ADR Raw Data'!$B$6:$BE$43,'ADR Raw Data'!AE$1,FALSE)</f>
        <v>13.483366811136801</v>
      </c>
      <c r="AS19" s="40"/>
      <c r="AT19" s="51">
        <f>VLOOKUP($A19,'RevPAR Raw Data'!$B$6:$BE$43,'RevPAR Raw Data'!G$1,FALSE)</f>
        <v>43.9014464464464</v>
      </c>
      <c r="AU19" s="52">
        <f>VLOOKUP($A19,'RevPAR Raw Data'!$B$6:$BE$43,'RevPAR Raw Data'!H$1,FALSE)</f>
        <v>64.846798048048001</v>
      </c>
      <c r="AV19" s="52">
        <f>VLOOKUP($A19,'RevPAR Raw Data'!$B$6:$BE$43,'RevPAR Raw Data'!I$1,FALSE)</f>
        <v>75.841308808808805</v>
      </c>
      <c r="AW19" s="52">
        <f>VLOOKUP($A19,'RevPAR Raw Data'!$B$6:$BE$43,'RevPAR Raw Data'!J$1,FALSE)</f>
        <v>71.767976726726701</v>
      </c>
      <c r="AX19" s="52">
        <f>VLOOKUP($A19,'RevPAR Raw Data'!$B$6:$BE$43,'RevPAR Raw Data'!K$1,FALSE)</f>
        <v>59.730590590590502</v>
      </c>
      <c r="AY19" s="53">
        <f>VLOOKUP($A19,'RevPAR Raw Data'!$B$6:$BE$43,'RevPAR Raw Data'!L$1,FALSE)</f>
        <v>63.2176241241241</v>
      </c>
      <c r="AZ19" s="52">
        <f>VLOOKUP($A19,'RevPAR Raw Data'!$B$6:$BE$43,'RevPAR Raw Data'!N$1,FALSE)</f>
        <v>54.501564064063999</v>
      </c>
      <c r="BA19" s="52">
        <f>VLOOKUP($A19,'RevPAR Raw Data'!$B$6:$BE$43,'RevPAR Raw Data'!O$1,FALSE)</f>
        <v>56.261813063063002</v>
      </c>
      <c r="BB19" s="53">
        <f>VLOOKUP($A19,'RevPAR Raw Data'!$B$6:$BE$43,'RevPAR Raw Data'!P$1,FALSE)</f>
        <v>55.3816885635635</v>
      </c>
      <c r="BC19" s="54">
        <f>VLOOKUP($A19,'RevPAR Raw Data'!$B$6:$BE$43,'RevPAR Raw Data'!R$1,FALSE)</f>
        <v>60.978785392535301</v>
      </c>
      <c r="BE19" s="47">
        <f>VLOOKUP($A19,'RevPAR Raw Data'!$B$6:$BE$43,'RevPAR Raw Data'!T$1,FALSE)</f>
        <v>17.027073150185899</v>
      </c>
      <c r="BF19" s="48">
        <f>VLOOKUP($A19,'RevPAR Raw Data'!$B$6:$BE$43,'RevPAR Raw Data'!U$1,FALSE)</f>
        <v>29.977589941298302</v>
      </c>
      <c r="BG19" s="48">
        <f>VLOOKUP($A19,'RevPAR Raw Data'!$B$6:$BE$43,'RevPAR Raw Data'!V$1,FALSE)</f>
        <v>39.9780218173291</v>
      </c>
      <c r="BH19" s="48">
        <f>VLOOKUP($A19,'RevPAR Raw Data'!$B$6:$BE$43,'RevPAR Raw Data'!W$1,FALSE)</f>
        <v>30.9667708598205</v>
      </c>
      <c r="BI19" s="48">
        <f>VLOOKUP($A19,'RevPAR Raw Data'!$B$6:$BE$43,'RevPAR Raw Data'!X$1,FALSE)</f>
        <v>23.802953056968299</v>
      </c>
      <c r="BJ19" s="49">
        <f>VLOOKUP($A19,'RevPAR Raw Data'!$B$6:$BE$43,'RevPAR Raw Data'!Y$1,FALSE)</f>
        <v>29.2103456743171</v>
      </c>
      <c r="BK19" s="48">
        <f>VLOOKUP($A19,'RevPAR Raw Data'!$B$6:$BE$43,'RevPAR Raw Data'!AA$1,FALSE)</f>
        <v>-7.2094781831517798</v>
      </c>
      <c r="BL19" s="48">
        <f>VLOOKUP($A19,'RevPAR Raw Data'!$B$6:$BE$43,'RevPAR Raw Data'!AB$1,FALSE)</f>
        <v>-14.7123134973618</v>
      </c>
      <c r="BM19" s="49">
        <f>VLOOKUP($A19,'RevPAR Raw Data'!$B$6:$BE$43,'RevPAR Raw Data'!AC$1,FALSE)</f>
        <v>-11.178423293949001</v>
      </c>
      <c r="BN19" s="50">
        <f>VLOOKUP($A19,'RevPAR Raw Data'!$B$6:$BE$43,'RevPAR Raw Data'!AE$1,FALSE)</f>
        <v>15.573335499631201</v>
      </c>
    </row>
    <row r="20" spans="1:66" x14ac:dyDescent="0.25">
      <c r="A20" s="63" t="s">
        <v>27</v>
      </c>
      <c r="B20" s="47">
        <f>VLOOKUP($A20,'Occupancy Raw Data'!$B$8:$BE$45,'Occupancy Raw Data'!G$3,FALSE)</f>
        <v>42.118313850513601</v>
      </c>
      <c r="C20" s="48">
        <f>VLOOKUP($A20,'Occupancy Raw Data'!$B$8:$BE$45,'Occupancy Raw Data'!H$3,FALSE)</f>
        <v>48.730664777423499</v>
      </c>
      <c r="D20" s="48">
        <f>VLOOKUP($A20,'Occupancy Raw Data'!$B$8:$BE$45,'Occupancy Raw Data'!I$3,FALSE)</f>
        <v>54.540087377494302</v>
      </c>
      <c r="E20" s="48">
        <f>VLOOKUP($A20,'Occupancy Raw Data'!$B$8:$BE$45,'Occupancy Raw Data'!J$3,FALSE)</f>
        <v>58.696422245837702</v>
      </c>
      <c r="F20" s="48">
        <f>VLOOKUP($A20,'Occupancy Raw Data'!$B$8:$BE$45,'Occupancy Raw Data'!K$3,FALSE)</f>
        <v>53.713543511630597</v>
      </c>
      <c r="G20" s="49">
        <f>VLOOKUP($A20,'Occupancy Raw Data'!$B$8:$BE$45,'Occupancy Raw Data'!L$3,FALSE)</f>
        <v>51.559806352579898</v>
      </c>
      <c r="H20" s="48">
        <f>VLOOKUP($A20,'Occupancy Raw Data'!$B$8:$BE$45,'Occupancy Raw Data'!N$3,FALSE)</f>
        <v>53.430157043334503</v>
      </c>
      <c r="I20" s="48">
        <f>VLOOKUP($A20,'Occupancy Raw Data'!$B$8:$BE$45,'Occupancy Raw Data'!O$3,FALSE)</f>
        <v>54.067776597000801</v>
      </c>
      <c r="J20" s="49">
        <f>VLOOKUP($A20,'Occupancy Raw Data'!$B$8:$BE$45,'Occupancy Raw Data'!P$3,FALSE)</f>
        <v>53.748966820167603</v>
      </c>
      <c r="K20" s="50">
        <f>VLOOKUP($A20,'Occupancy Raw Data'!$B$8:$BE$45,'Occupancy Raw Data'!R$3,FALSE)</f>
        <v>52.185280771890703</v>
      </c>
      <c r="M20" s="47">
        <f>VLOOKUP($A20,'Occupancy Raw Data'!$B$8:$BE$45,'Occupancy Raw Data'!T$3,FALSE)</f>
        <v>-13.3958971218083</v>
      </c>
      <c r="N20" s="48">
        <f>VLOOKUP($A20,'Occupancy Raw Data'!$B$8:$BE$45,'Occupancy Raw Data'!U$3,FALSE)</f>
        <v>-11.334322580261199</v>
      </c>
      <c r="O20" s="48">
        <f>VLOOKUP($A20,'Occupancy Raw Data'!$B$8:$BE$45,'Occupancy Raw Data'!V$3,FALSE)</f>
        <v>-10.097931530643301</v>
      </c>
      <c r="P20" s="48">
        <f>VLOOKUP($A20,'Occupancy Raw Data'!$B$8:$BE$45,'Occupancy Raw Data'!W$3,FALSE)</f>
        <v>-4.5057430271153702</v>
      </c>
      <c r="Q20" s="48">
        <f>VLOOKUP($A20,'Occupancy Raw Data'!$B$8:$BE$45,'Occupancy Raw Data'!X$3,FALSE)</f>
        <v>-9.8056394997784194E-2</v>
      </c>
      <c r="R20" s="49">
        <f>VLOOKUP($A20,'Occupancy Raw Data'!$B$8:$BE$45,'Occupancy Raw Data'!Y$3,FALSE)</f>
        <v>-7.7613937095710401</v>
      </c>
      <c r="S20" s="48">
        <f>VLOOKUP($A20,'Occupancy Raw Data'!$B$8:$BE$45,'Occupancy Raw Data'!AA$3,FALSE)</f>
        <v>2.4689618937759201</v>
      </c>
      <c r="T20" s="48">
        <f>VLOOKUP($A20,'Occupancy Raw Data'!$B$8:$BE$45,'Occupancy Raw Data'!AB$3,FALSE)</f>
        <v>-1.49504903151893</v>
      </c>
      <c r="U20" s="49">
        <f>VLOOKUP($A20,'Occupancy Raw Data'!$B$8:$BE$45,'Occupancy Raw Data'!AC$3,FALSE)</f>
        <v>0.436113105631178</v>
      </c>
      <c r="V20" s="50">
        <f>VLOOKUP($A20,'Occupancy Raw Data'!$B$8:$BE$45,'Occupancy Raw Data'!AE$3,FALSE)</f>
        <v>-5.4914395385001802</v>
      </c>
      <c r="X20" s="51">
        <f>VLOOKUP($A20,'ADR Raw Data'!$B$6:$BE$43,'ADR Raw Data'!G$1,FALSE)</f>
        <v>87.339907485281699</v>
      </c>
      <c r="Y20" s="52">
        <f>VLOOKUP($A20,'ADR Raw Data'!$B$6:$BE$43,'ADR Raw Data'!H$1,FALSE)</f>
        <v>90.228723043372895</v>
      </c>
      <c r="Z20" s="52">
        <f>VLOOKUP($A20,'ADR Raw Data'!$B$6:$BE$43,'ADR Raw Data'!I$1,FALSE)</f>
        <v>92.221812080536907</v>
      </c>
      <c r="AA20" s="52">
        <f>VLOOKUP($A20,'ADR Raw Data'!$B$6:$BE$43,'ADR Raw Data'!J$1,FALSE)</f>
        <v>91.763218668275996</v>
      </c>
      <c r="AB20" s="52">
        <f>VLOOKUP($A20,'ADR Raw Data'!$B$6:$BE$43,'ADR Raw Data'!K$1,FALSE)</f>
        <v>91.938749175642897</v>
      </c>
      <c r="AC20" s="53">
        <f>VLOOKUP($A20,'ADR Raw Data'!$B$6:$BE$43,'ADR Raw Data'!L$1,FALSE)</f>
        <v>90.884086932624896</v>
      </c>
      <c r="AD20" s="52">
        <f>VLOOKUP($A20,'ADR Raw Data'!$B$6:$BE$43,'ADR Raw Data'!N$1,FALSE)</f>
        <v>95.001319337016497</v>
      </c>
      <c r="AE20" s="52">
        <f>VLOOKUP($A20,'ADR Raw Data'!$B$6:$BE$43,'ADR Raw Data'!O$1,FALSE)</f>
        <v>94.8611618257261</v>
      </c>
      <c r="AF20" s="53">
        <f>VLOOKUP($A20,'ADR Raw Data'!$B$6:$BE$43,'ADR Raw Data'!P$1,FALSE)</f>
        <v>94.930824912126496</v>
      </c>
      <c r="AG20" s="54">
        <f>VLOOKUP($A20,'ADR Raw Data'!$B$6:$BE$43,'ADR Raw Data'!R$1,FALSE)</f>
        <v>92.074942625335296</v>
      </c>
      <c r="AI20" s="47">
        <f>VLOOKUP($A20,'ADR Raw Data'!$B$6:$BE$43,'ADR Raw Data'!T$1,FALSE)</f>
        <v>1.73409009015809</v>
      </c>
      <c r="AJ20" s="48">
        <f>VLOOKUP($A20,'ADR Raw Data'!$B$6:$BE$43,'ADR Raw Data'!U$1,FALSE)</f>
        <v>1.7001834369114599</v>
      </c>
      <c r="AK20" s="48">
        <f>VLOOKUP($A20,'ADR Raw Data'!$B$6:$BE$43,'ADR Raw Data'!V$1,FALSE)</f>
        <v>2.4488793091038801</v>
      </c>
      <c r="AL20" s="48">
        <f>VLOOKUP($A20,'ADR Raw Data'!$B$6:$BE$43,'ADR Raw Data'!W$1,FALSE)</f>
        <v>2.1005647435773001</v>
      </c>
      <c r="AM20" s="48">
        <f>VLOOKUP($A20,'ADR Raw Data'!$B$6:$BE$43,'ADR Raw Data'!X$1,FALSE)</f>
        <v>4.6984999529836502</v>
      </c>
      <c r="AN20" s="49">
        <f>VLOOKUP($A20,'ADR Raw Data'!$B$6:$BE$43,'ADR Raw Data'!Y$1,FALSE)</f>
        <v>2.5987591803835302</v>
      </c>
      <c r="AO20" s="48">
        <f>VLOOKUP($A20,'ADR Raw Data'!$B$6:$BE$43,'ADR Raw Data'!AA$1,FALSE)</f>
        <v>8.9008841891260992</v>
      </c>
      <c r="AP20" s="48">
        <f>VLOOKUP($A20,'ADR Raw Data'!$B$6:$BE$43,'ADR Raw Data'!AB$1,FALSE)</f>
        <v>6.6772547203754602</v>
      </c>
      <c r="AQ20" s="49">
        <f>VLOOKUP($A20,'ADR Raw Data'!$B$6:$BE$43,'ADR Raw Data'!AC$1,FALSE)</f>
        <v>7.751479557663</v>
      </c>
      <c r="AR20" s="50">
        <f>VLOOKUP($A20,'ADR Raw Data'!$B$6:$BE$43,'ADR Raw Data'!AE$1,FALSE)</f>
        <v>4.0994447667666201</v>
      </c>
      <c r="AS20" s="40"/>
      <c r="AT20" s="51">
        <f>VLOOKUP($A20,'RevPAR Raw Data'!$B$6:$BE$43,'RevPAR Raw Data'!G$1,FALSE)</f>
        <v>36.786096351399202</v>
      </c>
      <c r="AU20" s="52">
        <f>VLOOKUP($A20,'RevPAR Raw Data'!$B$6:$BE$43,'RevPAR Raw Data'!H$1,FALSE)</f>
        <v>43.9690565592159</v>
      </c>
      <c r="AV20" s="52">
        <f>VLOOKUP($A20,'RevPAR Raw Data'!$B$6:$BE$43,'RevPAR Raw Data'!I$1,FALSE)</f>
        <v>50.297856889833497</v>
      </c>
      <c r="AW20" s="52">
        <f>VLOOKUP($A20,'RevPAR Raw Data'!$B$6:$BE$43,'RevPAR Raw Data'!J$1,FALSE)</f>
        <v>53.861726295902699</v>
      </c>
      <c r="AX20" s="52">
        <f>VLOOKUP($A20,'RevPAR Raw Data'!$B$6:$BE$43,'RevPAR Raw Data'!K$1,FALSE)</f>
        <v>49.383560042507902</v>
      </c>
      <c r="AY20" s="53">
        <f>VLOOKUP($A20,'RevPAR Raw Data'!$B$6:$BE$43,'RevPAR Raw Data'!L$1,FALSE)</f>
        <v>46.8596592277718</v>
      </c>
      <c r="AZ20" s="52">
        <f>VLOOKUP($A20,'RevPAR Raw Data'!$B$6:$BE$43,'RevPAR Raw Data'!N$1,FALSE)</f>
        <v>50.759354115007604</v>
      </c>
      <c r="BA20" s="52">
        <f>VLOOKUP($A20,'RevPAR Raw Data'!$B$6:$BE$43,'RevPAR Raw Data'!O$1,FALSE)</f>
        <v>51.289321053252998</v>
      </c>
      <c r="BB20" s="53">
        <f>VLOOKUP($A20,'RevPAR Raw Data'!$B$6:$BE$43,'RevPAR Raw Data'!P$1,FALSE)</f>
        <v>51.024337584130301</v>
      </c>
      <c r="BC20" s="54">
        <f>VLOOKUP($A20,'RevPAR Raw Data'!$B$6:$BE$43,'RevPAR Raw Data'!R$1,FALSE)</f>
        <v>48.049567329588498</v>
      </c>
      <c r="BE20" s="47">
        <f>VLOOKUP($A20,'RevPAR Raw Data'!$B$6:$BE$43,'RevPAR Raw Data'!T$1,FALSE)</f>
        <v>-11.894103956127299</v>
      </c>
      <c r="BF20" s="48">
        <f>VLOOKUP($A20,'RevPAR Raw Data'!$B$6:$BE$43,'RevPAR Raw Data'!U$1,FALSE)</f>
        <v>-9.8268434185455291</v>
      </c>
      <c r="BG20" s="48">
        <f>VLOOKUP($A20,'RevPAR Raw Data'!$B$6:$BE$43,'RevPAR Raw Data'!V$1,FALSE)</f>
        <v>-7.89633837744086</v>
      </c>
      <c r="BH20" s="48">
        <f>VLOOKUP($A20,'RevPAR Raw Data'!$B$6:$BE$43,'RevPAR Raw Data'!W$1,FALSE)</f>
        <v>-2.4998243330018499</v>
      </c>
      <c r="BI20" s="48">
        <f>VLOOKUP($A20,'RevPAR Raw Data'!$B$6:$BE$43,'RevPAR Raw Data'!X$1,FALSE)</f>
        <v>4.5958363783129998</v>
      </c>
      <c r="BJ20" s="49">
        <f>VLOOKUP($A20,'RevPAR Raw Data'!$B$6:$BE$43,'RevPAR Raw Data'!Y$1,FALSE)</f>
        <v>-5.3643344607406904</v>
      </c>
      <c r="BK20" s="48">
        <f>VLOOKUP($A20,'RevPAR Raw Data'!$B$6:$BE$43,'RevPAR Raw Data'!AA$1,FALSE)</f>
        <v>11.5896055217406</v>
      </c>
      <c r="BL20" s="48">
        <f>VLOOKUP($A20,'RevPAR Raw Data'!$B$6:$BE$43,'RevPAR Raw Data'!AB$1,FALSE)</f>
        <v>5.0823774568275004</v>
      </c>
      <c r="BM20" s="49">
        <f>VLOOKUP($A20,'RevPAR Raw Data'!$B$6:$BE$43,'RevPAR Raw Data'!AC$1,FALSE)</f>
        <v>8.2213978815254691</v>
      </c>
      <c r="BN20" s="50">
        <f>VLOOKUP($A20,'RevPAR Raw Data'!$B$6:$BE$43,'RevPAR Raw Data'!AE$1,FALSE)</f>
        <v>-1.6171133025147599</v>
      </c>
    </row>
    <row r="21" spans="1:66" x14ac:dyDescent="0.25">
      <c r="A21" s="63" t="s">
        <v>90</v>
      </c>
      <c r="B21" s="47">
        <f>VLOOKUP($A21,'Occupancy Raw Data'!$B$8:$BE$45,'Occupancy Raw Data'!G$3,FALSE)</f>
        <v>47.011952191234997</v>
      </c>
      <c r="C21" s="48">
        <f>VLOOKUP($A21,'Occupancy Raw Data'!$B$8:$BE$45,'Occupancy Raw Data'!H$3,FALSE)</f>
        <v>64.456459874786503</v>
      </c>
      <c r="D21" s="48">
        <f>VLOOKUP($A21,'Occupancy Raw Data'!$B$8:$BE$45,'Occupancy Raw Data'!I$3,FALSE)</f>
        <v>70.992221589831104</v>
      </c>
      <c r="E21" s="48">
        <f>VLOOKUP($A21,'Occupancy Raw Data'!$B$8:$BE$45,'Occupancy Raw Data'!J$3,FALSE)</f>
        <v>70.147979510529296</v>
      </c>
      <c r="F21" s="48">
        <f>VLOOKUP($A21,'Occupancy Raw Data'!$B$8:$BE$45,'Occupancy Raw Data'!K$3,FALSE)</f>
        <v>58.783911971162901</v>
      </c>
      <c r="G21" s="49">
        <f>VLOOKUP($A21,'Occupancy Raw Data'!$B$8:$BE$45,'Occupancy Raw Data'!L$3,FALSE)</f>
        <v>62.278505027508999</v>
      </c>
      <c r="H21" s="48">
        <f>VLOOKUP($A21,'Occupancy Raw Data'!$B$8:$BE$45,'Occupancy Raw Data'!N$3,FALSE)</f>
        <v>49.0893568582811</v>
      </c>
      <c r="I21" s="48">
        <f>VLOOKUP($A21,'Occupancy Raw Data'!$B$8:$BE$45,'Occupancy Raw Data'!O$3,FALSE)</f>
        <v>53.367482451147701</v>
      </c>
      <c r="J21" s="49">
        <f>VLOOKUP($A21,'Occupancy Raw Data'!$B$8:$BE$45,'Occupancy Raw Data'!P$3,FALSE)</f>
        <v>51.228419654714401</v>
      </c>
      <c r="K21" s="50">
        <f>VLOOKUP($A21,'Occupancy Raw Data'!$B$8:$BE$45,'Occupancy Raw Data'!R$3,FALSE)</f>
        <v>59.1213377781391</v>
      </c>
      <c r="M21" s="47">
        <f>VLOOKUP($A21,'Occupancy Raw Data'!$B$8:$BE$45,'Occupancy Raw Data'!T$3,FALSE)</f>
        <v>11.5462525320729</v>
      </c>
      <c r="N21" s="48">
        <f>VLOOKUP($A21,'Occupancy Raw Data'!$B$8:$BE$45,'Occupancy Raw Data'!U$3,FALSE)</f>
        <v>7.7032810271041301</v>
      </c>
      <c r="O21" s="48">
        <f>VLOOKUP($A21,'Occupancy Raw Data'!$B$8:$BE$45,'Occupancy Raw Data'!V$3,FALSE)</f>
        <v>7.0978820835718297</v>
      </c>
      <c r="P21" s="48">
        <f>VLOOKUP($A21,'Occupancy Raw Data'!$B$8:$BE$45,'Occupancy Raw Data'!W$3,FALSE)</f>
        <v>12.0794180054561</v>
      </c>
      <c r="Q21" s="48">
        <f>VLOOKUP($A21,'Occupancy Raw Data'!$B$8:$BE$45,'Occupancy Raw Data'!X$3,FALSE)</f>
        <v>6.6609294320137602</v>
      </c>
      <c r="R21" s="49">
        <f>VLOOKUP($A21,'Occupancy Raw Data'!$B$8:$BE$45,'Occupancy Raw Data'!Y$3,FALSE)</f>
        <v>8.8861616027597101</v>
      </c>
      <c r="S21" s="48">
        <f>VLOOKUP($A21,'Occupancy Raw Data'!$B$8:$BE$45,'Occupancy Raw Data'!AA$3,FALSE)</f>
        <v>-6.3178855901520601</v>
      </c>
      <c r="T21" s="48">
        <f>VLOOKUP($A21,'Occupancy Raw Data'!$B$8:$BE$45,'Occupancy Raw Data'!AB$3,FALSE)</f>
        <v>1.4973840880389599</v>
      </c>
      <c r="U21" s="49">
        <f>VLOOKUP($A21,'Occupancy Raw Data'!$B$8:$BE$45,'Occupancy Raw Data'!AC$3,FALSE)</f>
        <v>-2.4035420619860801</v>
      </c>
      <c r="V21" s="50">
        <f>VLOOKUP($A21,'Occupancy Raw Data'!$B$8:$BE$45,'Occupancy Raw Data'!AE$3,FALSE)</f>
        <v>5.8546645638723698</v>
      </c>
      <c r="X21" s="51">
        <f>VLOOKUP($A21,'ADR Raw Data'!$B$6:$BE$43,'ADR Raw Data'!G$1,FALSE)</f>
        <v>105.8778874092</v>
      </c>
      <c r="Y21" s="52">
        <f>VLOOKUP($A21,'ADR Raw Data'!$B$6:$BE$43,'ADR Raw Data'!H$1,FALSE)</f>
        <v>128.613927888153</v>
      </c>
      <c r="Z21" s="52">
        <f>VLOOKUP($A21,'ADR Raw Data'!$B$6:$BE$43,'ADR Raw Data'!I$1,FALSE)</f>
        <v>135.23837787279501</v>
      </c>
      <c r="AA21" s="52">
        <f>VLOOKUP($A21,'ADR Raw Data'!$B$6:$BE$43,'ADR Raw Data'!J$1,FALSE)</f>
        <v>130.95685327924201</v>
      </c>
      <c r="AB21" s="52">
        <f>VLOOKUP($A21,'ADR Raw Data'!$B$6:$BE$43,'ADR Raw Data'!K$1,FALSE)</f>
        <v>115.901967080845</v>
      </c>
      <c r="AC21" s="53">
        <f>VLOOKUP($A21,'ADR Raw Data'!$B$6:$BE$43,'ADR Raw Data'!L$1,FALSE)</f>
        <v>124.819718219758</v>
      </c>
      <c r="AD21" s="52">
        <f>VLOOKUP($A21,'ADR Raw Data'!$B$6:$BE$43,'ADR Raw Data'!N$1,FALSE)</f>
        <v>99.638997101449206</v>
      </c>
      <c r="AE21" s="52">
        <f>VLOOKUP($A21,'ADR Raw Data'!$B$6:$BE$43,'ADR Raw Data'!O$1,FALSE)</f>
        <v>98.949514752932799</v>
      </c>
      <c r="AF21" s="53">
        <f>VLOOKUP($A21,'ADR Raw Data'!$B$6:$BE$43,'ADR Raw Data'!P$1,FALSE)</f>
        <v>99.279861123969994</v>
      </c>
      <c r="AG21" s="54">
        <f>VLOOKUP($A21,'ADR Raw Data'!$B$6:$BE$43,'ADR Raw Data'!R$1,FALSE)</f>
        <v>118.49680640872801</v>
      </c>
      <c r="AI21" s="47">
        <f>VLOOKUP($A21,'ADR Raw Data'!$B$6:$BE$43,'ADR Raw Data'!T$1,FALSE)</f>
        <v>-0.60006434178899404</v>
      </c>
      <c r="AJ21" s="48">
        <f>VLOOKUP($A21,'ADR Raw Data'!$B$6:$BE$43,'ADR Raw Data'!U$1,FALSE)</f>
        <v>4.64281088381302</v>
      </c>
      <c r="AK21" s="48">
        <f>VLOOKUP($A21,'ADR Raw Data'!$B$6:$BE$43,'ADR Raw Data'!V$1,FALSE)</f>
        <v>6.3339221143773603</v>
      </c>
      <c r="AL21" s="48">
        <f>VLOOKUP($A21,'ADR Raw Data'!$B$6:$BE$43,'ADR Raw Data'!W$1,FALSE)</f>
        <v>5.1279704939135904</v>
      </c>
      <c r="AM21" s="48">
        <f>VLOOKUP($A21,'ADR Raw Data'!$B$6:$BE$43,'ADR Raw Data'!X$1,FALSE)</f>
        <v>5.7442657362137304</v>
      </c>
      <c r="AN21" s="49">
        <f>VLOOKUP($A21,'ADR Raw Data'!$B$6:$BE$43,'ADR Raw Data'!Y$1,FALSE)</f>
        <v>4.6415306124540896</v>
      </c>
      <c r="AO21" s="48">
        <f>VLOOKUP($A21,'ADR Raw Data'!$B$6:$BE$43,'ADR Raw Data'!AA$1,FALSE)</f>
        <v>-1.10005973672808</v>
      </c>
      <c r="AP21" s="48">
        <f>VLOOKUP($A21,'ADR Raw Data'!$B$6:$BE$43,'ADR Raw Data'!AB$1,FALSE)</f>
        <v>-0.89201438520493104</v>
      </c>
      <c r="AQ21" s="49">
        <f>VLOOKUP($A21,'ADR Raw Data'!$B$6:$BE$43,'ADR Raw Data'!AC$1,FALSE)</f>
        <v>-1.0100915612117001</v>
      </c>
      <c r="AR21" s="50">
        <f>VLOOKUP($A21,'ADR Raw Data'!$B$6:$BE$43,'ADR Raw Data'!AE$1,FALSE)</f>
        <v>3.7771417320298402</v>
      </c>
      <c r="AS21" s="40"/>
      <c r="AT21" s="51">
        <f>VLOOKUP($A21,'RevPAR Raw Data'!$B$6:$BE$43,'RevPAR Raw Data'!G$1,FALSE)</f>
        <v>49.775261809903199</v>
      </c>
      <c r="AU21" s="52">
        <f>VLOOKUP($A21,'RevPAR Raw Data'!$B$6:$BE$43,'RevPAR Raw Data'!H$1,FALSE)</f>
        <v>82.8999848226143</v>
      </c>
      <c r="AV21" s="52">
        <f>VLOOKUP($A21,'RevPAR Raw Data'!$B$6:$BE$43,'RevPAR Raw Data'!I$1,FALSE)</f>
        <v>96.008728893948003</v>
      </c>
      <c r="AW21" s="52">
        <f>VLOOKUP($A21,'RevPAR Raw Data'!$B$6:$BE$43,'RevPAR Raw Data'!J$1,FALSE)</f>
        <v>91.863586605957096</v>
      </c>
      <c r="AX21" s="52">
        <f>VLOOKUP($A21,'RevPAR Raw Data'!$B$6:$BE$43,'RevPAR Raw Data'!K$1,FALSE)</f>
        <v>68.1317103016505</v>
      </c>
      <c r="AY21" s="53">
        <f>VLOOKUP($A21,'RevPAR Raw Data'!$B$6:$BE$43,'RevPAR Raw Data'!L$1,FALSE)</f>
        <v>77.735854486814603</v>
      </c>
      <c r="AZ21" s="52">
        <f>VLOOKUP($A21,'RevPAR Raw Data'!$B$6:$BE$43,'RevPAR Raw Data'!N$1,FALSE)</f>
        <v>48.912142857142797</v>
      </c>
      <c r="BA21" s="52">
        <f>VLOOKUP($A21,'RevPAR Raw Data'!$B$6:$BE$43,'RevPAR Raw Data'!O$1,FALSE)</f>
        <v>52.806864921267298</v>
      </c>
      <c r="BB21" s="53">
        <f>VLOOKUP($A21,'RevPAR Raw Data'!$B$6:$BE$43,'RevPAR Raw Data'!P$1,FALSE)</f>
        <v>50.859503889205001</v>
      </c>
      <c r="BC21" s="54">
        <f>VLOOKUP($A21,'RevPAR Raw Data'!$B$6:$BE$43,'RevPAR Raw Data'!R$1,FALSE)</f>
        <v>70.056897173211894</v>
      </c>
      <c r="BE21" s="47">
        <f>VLOOKUP($A21,'RevPAR Raw Data'!$B$6:$BE$43,'RevPAR Raw Data'!T$1,FALSE)</f>
        <v>10.876903246026</v>
      </c>
      <c r="BF21" s="48">
        <f>VLOOKUP($A21,'RevPAR Raw Data'!$B$6:$BE$43,'RevPAR Raw Data'!U$1,FALSE)</f>
        <v>12.703740680854199</v>
      </c>
      <c r="BG21" s="48">
        <f>VLOOKUP($A21,'RevPAR Raw Data'!$B$6:$BE$43,'RevPAR Raw Data'!V$1,FALSE)</f>
        <v>13.8813785208929</v>
      </c>
      <c r="BH21" s="48">
        <f>VLOOKUP($A21,'RevPAR Raw Data'!$B$6:$BE$43,'RevPAR Raw Data'!W$1,FALSE)</f>
        <v>17.826817490526</v>
      </c>
      <c r="BI21" s="48">
        <f>VLOOKUP($A21,'RevPAR Raw Data'!$B$6:$BE$43,'RevPAR Raw Data'!X$1,FALSE)</f>
        <v>12.787816655304001</v>
      </c>
      <c r="BJ21" s="49">
        <f>VLOOKUP($A21,'RevPAR Raw Data'!$B$6:$BE$43,'RevPAR Raw Data'!Y$1,FALSE)</f>
        <v>13.940146126278</v>
      </c>
      <c r="BK21" s="48">
        <f>VLOOKUP($A21,'RevPAR Raw Data'!$B$6:$BE$43,'RevPAR Raw Data'!AA$1,FALSE)</f>
        <v>-7.3484448112903404</v>
      </c>
      <c r="BL21" s="48">
        <f>VLOOKUP($A21,'RevPAR Raw Data'!$B$6:$BE$43,'RevPAR Raw Data'!AB$1,FALSE)</f>
        <v>0.59201282136695899</v>
      </c>
      <c r="BM21" s="49">
        <f>VLOOKUP($A21,'RevPAR Raw Data'!$B$6:$BE$43,'RevPAR Raw Data'!AC$1,FALSE)</f>
        <v>-3.3893556476594902</v>
      </c>
      <c r="BN21" s="50">
        <f>VLOOKUP($A21,'RevPAR Raw Data'!$B$6:$BE$43,'RevPAR Raw Data'!AE$1,FALSE)</f>
        <v>9.8529452744145996</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37.2604720830535</v>
      </c>
      <c r="C23" s="48">
        <f>VLOOKUP($A23,'Occupancy Raw Data'!$B$8:$BE$45,'Occupancy Raw Data'!H$3,FALSE)</f>
        <v>43.856205774495102</v>
      </c>
      <c r="D23" s="48">
        <f>VLOOKUP($A23,'Occupancy Raw Data'!$B$8:$BE$45,'Occupancy Raw Data'!I$3,FALSE)</f>
        <v>46.319921491658398</v>
      </c>
      <c r="E23" s="48">
        <f>VLOOKUP($A23,'Occupancy Raw Data'!$B$8:$BE$45,'Occupancy Raw Data'!J$3,FALSE)</f>
        <v>47.489799080626</v>
      </c>
      <c r="F23" s="48">
        <f>VLOOKUP($A23,'Occupancy Raw Data'!$B$8:$BE$45,'Occupancy Raw Data'!K$3,FALSE)</f>
        <v>47.2873219079083</v>
      </c>
      <c r="G23" s="49">
        <f>VLOOKUP($A23,'Occupancy Raw Data'!$B$8:$BE$45,'Occupancy Raw Data'!L$3,FALSE)</f>
        <v>44.443067261609599</v>
      </c>
      <c r="H23" s="48">
        <f>VLOOKUP($A23,'Occupancy Raw Data'!$B$8:$BE$45,'Occupancy Raw Data'!N$3,FALSE)</f>
        <v>54.220008259343302</v>
      </c>
      <c r="I23" s="48">
        <f>VLOOKUP($A23,'Occupancy Raw Data'!$B$8:$BE$45,'Occupancy Raw Data'!O$3,FALSE)</f>
        <v>56.486165599834798</v>
      </c>
      <c r="J23" s="49">
        <f>VLOOKUP($A23,'Occupancy Raw Data'!$B$8:$BE$45,'Occupancy Raw Data'!P$3,FALSE)</f>
        <v>55.353086929588997</v>
      </c>
      <c r="K23" s="50">
        <f>VLOOKUP($A23,'Occupancy Raw Data'!$B$8:$BE$45,'Occupancy Raw Data'!R$3,FALSE)</f>
        <v>47.561227500737601</v>
      </c>
      <c r="M23" s="47">
        <f>VLOOKUP($A23,'Occupancy Raw Data'!$B$8:$BE$45,'Occupancy Raw Data'!T$3,FALSE)</f>
        <v>-0.58703354582462197</v>
      </c>
      <c r="N23" s="48">
        <f>VLOOKUP($A23,'Occupancy Raw Data'!$B$8:$BE$45,'Occupancy Raw Data'!U$3,FALSE)</f>
        <v>1.1916486313163099</v>
      </c>
      <c r="O23" s="48">
        <f>VLOOKUP($A23,'Occupancy Raw Data'!$B$8:$BE$45,'Occupancy Raw Data'!V$3,FALSE)</f>
        <v>3.7449686158697602</v>
      </c>
      <c r="P23" s="48">
        <f>VLOOKUP($A23,'Occupancy Raw Data'!$B$8:$BE$45,'Occupancy Raw Data'!W$3,FALSE)</f>
        <v>1.94934305549669</v>
      </c>
      <c r="Q23" s="48">
        <f>VLOOKUP($A23,'Occupancy Raw Data'!$B$8:$BE$45,'Occupancy Raw Data'!X$3,FALSE)</f>
        <v>5.2036703884131699</v>
      </c>
      <c r="R23" s="49">
        <f>VLOOKUP($A23,'Occupancy Raw Data'!$B$8:$BE$45,'Occupancy Raw Data'!Y$3,FALSE)</f>
        <v>2.3938415601732901</v>
      </c>
      <c r="S23" s="48">
        <f>VLOOKUP($A23,'Occupancy Raw Data'!$B$8:$BE$45,'Occupancy Raw Data'!AA$3,FALSE)</f>
        <v>4.6188072057686496</v>
      </c>
      <c r="T23" s="48">
        <f>VLOOKUP($A23,'Occupancy Raw Data'!$B$8:$BE$45,'Occupancy Raw Data'!AB$3,FALSE)</f>
        <v>3.18802020557141</v>
      </c>
      <c r="U23" s="49">
        <f>VLOOKUP($A23,'Occupancy Raw Data'!$B$8:$BE$45,'Occupancy Raw Data'!AC$3,FALSE)</f>
        <v>3.88384673420892</v>
      </c>
      <c r="V23" s="50">
        <f>VLOOKUP($A23,'Occupancy Raw Data'!$B$8:$BE$45,'Occupancy Raw Data'!AE$3,FALSE)</f>
        <v>2.8742352282489998</v>
      </c>
      <c r="X23" s="51">
        <f>VLOOKUP($A23,'ADR Raw Data'!$B$6:$BE$43,'ADR Raw Data'!G$1,FALSE)</f>
        <v>90.740426663432203</v>
      </c>
      <c r="Y23" s="52">
        <f>VLOOKUP($A23,'ADR Raw Data'!$B$6:$BE$43,'ADR Raw Data'!H$1,FALSE)</f>
        <v>91.246750736073395</v>
      </c>
      <c r="Z23" s="52">
        <f>VLOOKUP($A23,'ADR Raw Data'!$B$6:$BE$43,'ADR Raw Data'!I$1,FALSE)</f>
        <v>93.127494781445094</v>
      </c>
      <c r="AA23" s="52">
        <f>VLOOKUP($A23,'ADR Raw Data'!$B$6:$BE$43,'ADR Raw Data'!J$1,FALSE)</f>
        <v>92.336768171189206</v>
      </c>
      <c r="AB23" s="52">
        <f>VLOOKUP($A23,'ADR Raw Data'!$B$6:$BE$43,'ADR Raw Data'!K$1,FALSE)</f>
        <v>91.459507079307798</v>
      </c>
      <c r="AC23" s="53">
        <f>VLOOKUP($A23,'ADR Raw Data'!$B$6:$BE$43,'ADR Raw Data'!L$1,FALSE)</f>
        <v>91.8320675188249</v>
      </c>
      <c r="AD23" s="52">
        <f>VLOOKUP($A23,'ADR Raw Data'!$B$6:$BE$43,'ADR Raw Data'!N$1,FALSE)</f>
        <v>104.752839186937</v>
      </c>
      <c r="AE23" s="52">
        <f>VLOOKUP($A23,'ADR Raw Data'!$B$6:$BE$43,'ADR Raw Data'!O$1,FALSE)</f>
        <v>110.080226703221</v>
      </c>
      <c r="AF23" s="53">
        <f>VLOOKUP($A23,'ADR Raw Data'!$B$6:$BE$43,'ADR Raw Data'!P$1,FALSE)</f>
        <v>107.471058803506</v>
      </c>
      <c r="AG23" s="54">
        <f>VLOOKUP($A23,'ADR Raw Data'!$B$6:$BE$43,'ADR Raw Data'!R$1,FALSE)</f>
        <v>97.034068435338199</v>
      </c>
      <c r="AI23" s="47">
        <f>VLOOKUP($A23,'ADR Raw Data'!$B$6:$BE$43,'ADR Raw Data'!T$1,FALSE)</f>
        <v>2.0688900171197799</v>
      </c>
      <c r="AJ23" s="48">
        <f>VLOOKUP($A23,'ADR Raw Data'!$B$6:$BE$43,'ADR Raw Data'!U$1,FALSE)</f>
        <v>1.9047007873159301</v>
      </c>
      <c r="AK23" s="48">
        <f>VLOOKUP($A23,'ADR Raw Data'!$B$6:$BE$43,'ADR Raw Data'!V$1,FALSE)</f>
        <v>3.98621500436587</v>
      </c>
      <c r="AL23" s="48">
        <f>VLOOKUP($A23,'ADR Raw Data'!$B$6:$BE$43,'ADR Raw Data'!W$1,FALSE)</f>
        <v>2.1569243137398901</v>
      </c>
      <c r="AM23" s="48">
        <f>VLOOKUP($A23,'ADR Raw Data'!$B$6:$BE$43,'ADR Raw Data'!X$1,FALSE)</f>
        <v>2.3815459694980499</v>
      </c>
      <c r="AN23" s="49">
        <f>VLOOKUP($A23,'ADR Raw Data'!$B$6:$BE$43,'ADR Raw Data'!Y$1,FALSE)</f>
        <v>2.5221781674366999</v>
      </c>
      <c r="AO23" s="48">
        <f>VLOOKUP($A23,'ADR Raw Data'!$B$6:$BE$43,'ADR Raw Data'!AA$1,FALSE)</f>
        <v>2.4185630115762602</v>
      </c>
      <c r="AP23" s="48">
        <f>VLOOKUP($A23,'ADR Raw Data'!$B$6:$BE$43,'ADR Raw Data'!AB$1,FALSE)</f>
        <v>0.88499401024164603</v>
      </c>
      <c r="AQ23" s="49">
        <f>VLOOKUP($A23,'ADR Raw Data'!$B$6:$BE$43,'ADR Raw Data'!AC$1,FALSE)</f>
        <v>1.58872591520466</v>
      </c>
      <c r="AR23" s="50">
        <f>VLOOKUP($A23,'ADR Raw Data'!$B$6:$BE$43,'ADR Raw Data'!AE$1,FALSE)</f>
        <v>2.2231580299741101</v>
      </c>
      <c r="AS23" s="40"/>
      <c r="AT23" s="51">
        <f>VLOOKUP($A23,'RevPAR Raw Data'!$B$6:$BE$43,'RevPAR Raw Data'!G$1,FALSE)</f>
        <v>33.810311344971801</v>
      </c>
      <c r="AU23" s="52">
        <f>VLOOKUP($A23,'RevPAR Raw Data'!$B$6:$BE$43,'RevPAR Raw Data'!H$1,FALSE)</f>
        <v>40.017362765352999</v>
      </c>
      <c r="AV23" s="52">
        <f>VLOOKUP($A23,'RevPAR Raw Data'!$B$6:$BE$43,'RevPAR Raw Data'!I$1,FALSE)</f>
        <v>43.136582469913698</v>
      </c>
      <c r="AW23" s="52">
        <f>VLOOKUP($A23,'RevPAR Raw Data'!$B$6:$BE$43,'RevPAR Raw Data'!J$1,FALSE)</f>
        <v>43.850545682041201</v>
      </c>
      <c r="AX23" s="52">
        <f>VLOOKUP($A23,'RevPAR Raw Data'!$B$6:$BE$43,'RevPAR Raw Data'!K$1,FALSE)</f>
        <v>43.248751527978499</v>
      </c>
      <c r="AY23" s="53">
        <f>VLOOKUP($A23,'RevPAR Raw Data'!$B$6:$BE$43,'RevPAR Raw Data'!L$1,FALSE)</f>
        <v>40.812987535118097</v>
      </c>
      <c r="AZ23" s="52">
        <f>VLOOKUP($A23,'RevPAR Raw Data'!$B$6:$BE$43,'RevPAR Raw Data'!N$1,FALSE)</f>
        <v>56.796998059054303</v>
      </c>
      <c r="BA23" s="52">
        <f>VLOOKUP($A23,'RevPAR Raw Data'!$B$6:$BE$43,'RevPAR Raw Data'!O$1,FALSE)</f>
        <v>62.180099148255202</v>
      </c>
      <c r="BB23" s="53">
        <f>VLOOKUP($A23,'RevPAR Raw Data'!$B$6:$BE$43,'RevPAR Raw Data'!P$1,FALSE)</f>
        <v>59.488548603654699</v>
      </c>
      <c r="BC23" s="54">
        <f>VLOOKUP($A23,'RevPAR Raw Data'!$B$6:$BE$43,'RevPAR Raw Data'!R$1,FALSE)</f>
        <v>46.150594041752697</v>
      </c>
      <c r="BE23" s="47">
        <f>VLOOKUP($A23,'RevPAR Raw Data'!$B$6:$BE$43,'RevPAR Raw Data'!T$1,FALSE)</f>
        <v>1.46971139286844</v>
      </c>
      <c r="BF23" s="48">
        <f>VLOOKUP($A23,'RevPAR Raw Data'!$B$6:$BE$43,'RevPAR Raw Data'!U$1,FALSE)</f>
        <v>3.1190467594949598</v>
      </c>
      <c r="BG23" s="48">
        <f>VLOOKUP($A23,'RevPAR Raw Data'!$B$6:$BE$43,'RevPAR Raw Data'!V$1,FALSE)</f>
        <v>7.8804661211102296</v>
      </c>
      <c r="BH23" s="48">
        <f>VLOOKUP($A23,'RevPAR Raw Data'!$B$6:$BE$43,'RevPAR Raw Data'!W$1,FALSE)</f>
        <v>4.1483132235587901</v>
      </c>
      <c r="BI23" s="48">
        <f>VLOOKUP($A23,'RevPAR Raw Data'!$B$6:$BE$43,'RevPAR Raw Data'!X$1,FALSE)</f>
        <v>7.70914416031244</v>
      </c>
      <c r="BJ23" s="49">
        <f>VLOOKUP($A23,'RevPAR Raw Data'!$B$6:$BE$43,'RevPAR Raw Data'!Y$1,FALSE)</f>
        <v>4.9763966768037102</v>
      </c>
      <c r="BK23" s="48">
        <f>VLOOKUP($A23,'RevPAR Raw Data'!$B$6:$BE$43,'RevPAR Raw Data'!AA$1,FALSE)</f>
        <v>7.1490789799996497</v>
      </c>
      <c r="BL23" s="48">
        <f>VLOOKUP($A23,'RevPAR Raw Data'!$B$6:$BE$43,'RevPAR Raw Data'!AB$1,FALSE)</f>
        <v>4.1012280036776501</v>
      </c>
      <c r="BM23" s="49">
        <f>VLOOKUP($A23,'RevPAR Raw Data'!$B$6:$BE$43,'RevPAR Raw Data'!AC$1,FALSE)</f>
        <v>5.53427632898679</v>
      </c>
      <c r="BN23" s="50">
        <f>VLOOKUP($A23,'RevPAR Raw Data'!$B$6:$BE$43,'RevPAR Raw Data'!AE$1,FALSE)</f>
        <v>5.1612920495002799</v>
      </c>
    </row>
    <row r="24" spans="1:66" x14ac:dyDescent="0.25">
      <c r="A24" s="63" t="s">
        <v>91</v>
      </c>
      <c r="B24" s="47">
        <f>VLOOKUP($A24,'Occupancy Raw Data'!$B$8:$BE$45,'Occupancy Raw Data'!G$3,FALSE)</f>
        <v>47.824591573516699</v>
      </c>
      <c r="C24" s="48">
        <f>VLOOKUP($A24,'Occupancy Raw Data'!$B$8:$BE$45,'Occupancy Raw Data'!H$3,FALSE)</f>
        <v>60.584694754944103</v>
      </c>
      <c r="D24" s="48">
        <f>VLOOKUP($A24,'Occupancy Raw Data'!$B$8:$BE$45,'Occupancy Raw Data'!I$3,FALSE)</f>
        <v>64.608770421324095</v>
      </c>
      <c r="E24" s="48">
        <f>VLOOKUP($A24,'Occupancy Raw Data'!$B$8:$BE$45,'Occupancy Raw Data'!J$3,FALSE)</f>
        <v>64.4196044711951</v>
      </c>
      <c r="F24" s="48">
        <f>VLOOKUP($A24,'Occupancy Raw Data'!$B$8:$BE$45,'Occupancy Raw Data'!K$3,FALSE)</f>
        <v>62.4075666380051</v>
      </c>
      <c r="G24" s="49">
        <f>VLOOKUP($A24,'Occupancy Raw Data'!$B$8:$BE$45,'Occupancy Raw Data'!L$3,FALSE)</f>
        <v>59.969045571796997</v>
      </c>
      <c r="H24" s="48">
        <f>VLOOKUP($A24,'Occupancy Raw Data'!$B$8:$BE$45,'Occupancy Raw Data'!N$3,FALSE)</f>
        <v>60.842648323301802</v>
      </c>
      <c r="I24" s="48">
        <f>VLOOKUP($A24,'Occupancy Raw Data'!$B$8:$BE$45,'Occupancy Raw Data'!O$3,FALSE)</f>
        <v>62.218400687876098</v>
      </c>
      <c r="J24" s="49">
        <f>VLOOKUP($A24,'Occupancy Raw Data'!$B$8:$BE$45,'Occupancy Raw Data'!P$3,FALSE)</f>
        <v>61.5305245055889</v>
      </c>
      <c r="K24" s="50">
        <f>VLOOKUP($A24,'Occupancy Raw Data'!$B$8:$BE$45,'Occupancy Raw Data'!R$3,FALSE)</f>
        <v>60.415182410023299</v>
      </c>
      <c r="M24" s="47">
        <f>VLOOKUP($A24,'Occupancy Raw Data'!$B$8:$BE$45,'Occupancy Raw Data'!T$3,FALSE)</f>
        <v>-4.5175692643106604</v>
      </c>
      <c r="N24" s="48">
        <f>VLOOKUP($A24,'Occupancy Raw Data'!$B$8:$BE$45,'Occupancy Raw Data'!U$3,FALSE)</f>
        <v>-0.14163437915659899</v>
      </c>
      <c r="O24" s="48">
        <f>VLOOKUP($A24,'Occupancy Raw Data'!$B$8:$BE$45,'Occupancy Raw Data'!V$3,FALSE)</f>
        <v>1.35611491301428</v>
      </c>
      <c r="P24" s="48">
        <f>VLOOKUP($A24,'Occupancy Raw Data'!$B$8:$BE$45,'Occupancy Raw Data'!W$3,FALSE)</f>
        <v>-0.78895771864883502</v>
      </c>
      <c r="Q24" s="48">
        <f>VLOOKUP($A24,'Occupancy Raw Data'!$B$8:$BE$45,'Occupancy Raw Data'!X$3,FALSE)</f>
        <v>2.3619955798388799</v>
      </c>
      <c r="R24" s="49">
        <f>VLOOKUP($A24,'Occupancy Raw Data'!$B$8:$BE$45,'Occupancy Raw Data'!Y$3,FALSE)</f>
        <v>-0.185234886311824</v>
      </c>
      <c r="S24" s="48">
        <f>VLOOKUP($A24,'Occupancy Raw Data'!$B$8:$BE$45,'Occupancy Raw Data'!AA$3,FALSE)</f>
        <v>-1.33531455700194</v>
      </c>
      <c r="T24" s="48">
        <f>VLOOKUP($A24,'Occupancy Raw Data'!$B$8:$BE$45,'Occupancy Raw Data'!AB$3,FALSE)</f>
        <v>-3.7908284259305902</v>
      </c>
      <c r="U24" s="49">
        <f>VLOOKUP($A24,'Occupancy Raw Data'!$B$8:$BE$45,'Occupancy Raw Data'!AC$3,FALSE)</f>
        <v>-2.5922633898251002</v>
      </c>
      <c r="V24" s="50">
        <f>VLOOKUP($A24,'Occupancy Raw Data'!$B$8:$BE$45,'Occupancy Raw Data'!AE$3,FALSE)</f>
        <v>-0.89783747253711998</v>
      </c>
      <c r="X24" s="51">
        <f>VLOOKUP($A24,'ADR Raw Data'!$B$6:$BE$43,'ADR Raw Data'!G$1,FALSE)</f>
        <v>81.1169259978425</v>
      </c>
      <c r="Y24" s="52">
        <f>VLOOKUP($A24,'ADR Raw Data'!$B$6:$BE$43,'ADR Raw Data'!H$1,FALSE)</f>
        <v>85.997523133692795</v>
      </c>
      <c r="Z24" s="52">
        <f>VLOOKUP($A24,'ADR Raw Data'!$B$6:$BE$43,'ADR Raw Data'!I$1,FALSE)</f>
        <v>88.301204045781205</v>
      </c>
      <c r="AA24" s="52">
        <f>VLOOKUP($A24,'ADR Raw Data'!$B$6:$BE$43,'ADR Raw Data'!J$1,FALSE)</f>
        <v>88.395958328884106</v>
      </c>
      <c r="AB24" s="52">
        <f>VLOOKUP($A24,'ADR Raw Data'!$B$6:$BE$43,'ADR Raw Data'!K$1,FALSE)</f>
        <v>86.878929236704295</v>
      </c>
      <c r="AC24" s="53">
        <f>VLOOKUP($A24,'ADR Raw Data'!$B$6:$BE$43,'ADR Raw Data'!L$1,FALSE)</f>
        <v>86.414198376921306</v>
      </c>
      <c r="AD24" s="52">
        <f>VLOOKUP($A24,'ADR Raw Data'!$B$6:$BE$43,'ADR Raw Data'!N$1,FALSE)</f>
        <v>86.283826201243599</v>
      </c>
      <c r="AE24" s="52">
        <f>VLOOKUP($A24,'ADR Raw Data'!$B$6:$BE$43,'ADR Raw Data'!O$1,FALSE)</f>
        <v>86.756442868988302</v>
      </c>
      <c r="AF24" s="53">
        <f>VLOOKUP($A24,'ADR Raw Data'!$B$6:$BE$43,'ADR Raw Data'!P$1,FALSE)</f>
        <v>86.522776327557196</v>
      </c>
      <c r="AG24" s="54">
        <f>VLOOKUP($A24,'ADR Raw Data'!$B$6:$BE$43,'ADR Raw Data'!R$1,FALSE)</f>
        <v>86.445793359629107</v>
      </c>
      <c r="AI24" s="47">
        <f>VLOOKUP($A24,'ADR Raw Data'!$B$6:$BE$43,'ADR Raw Data'!T$1,FALSE)</f>
        <v>1.38654208143389</v>
      </c>
      <c r="AJ24" s="48">
        <f>VLOOKUP($A24,'ADR Raw Data'!$B$6:$BE$43,'ADR Raw Data'!U$1,FALSE)</f>
        <v>2.0751351118362802</v>
      </c>
      <c r="AK24" s="48">
        <f>VLOOKUP($A24,'ADR Raw Data'!$B$6:$BE$43,'ADR Raw Data'!V$1,FALSE)</f>
        <v>1.62955687449472</v>
      </c>
      <c r="AL24" s="48">
        <f>VLOOKUP($A24,'ADR Raw Data'!$B$6:$BE$43,'ADR Raw Data'!W$1,FALSE)</f>
        <v>1.4342284734342201</v>
      </c>
      <c r="AM24" s="48">
        <f>VLOOKUP($A24,'ADR Raw Data'!$B$6:$BE$43,'ADR Raw Data'!X$1,FALSE)</f>
        <v>3.3901683561486902</v>
      </c>
      <c r="AN24" s="49">
        <f>VLOOKUP($A24,'ADR Raw Data'!$B$6:$BE$43,'ADR Raw Data'!Y$1,FALSE)</f>
        <v>2.0442347730143799</v>
      </c>
      <c r="AO24" s="48">
        <f>VLOOKUP($A24,'ADR Raw Data'!$B$6:$BE$43,'ADR Raw Data'!AA$1,FALSE)</f>
        <v>1.26092944776553</v>
      </c>
      <c r="AP24" s="48">
        <f>VLOOKUP($A24,'ADR Raw Data'!$B$6:$BE$43,'ADR Raw Data'!AB$1,FALSE)</f>
        <v>0.30163727880760499</v>
      </c>
      <c r="AQ24" s="49">
        <f>VLOOKUP($A24,'ADR Raw Data'!$B$6:$BE$43,'ADR Raw Data'!AC$1,FALSE)</f>
        <v>0.76282217104007399</v>
      </c>
      <c r="AR24" s="50">
        <f>VLOOKUP($A24,'ADR Raw Data'!$B$6:$BE$43,'ADR Raw Data'!AE$1,FALSE)</f>
        <v>1.66050474152502</v>
      </c>
      <c r="AS24" s="40"/>
      <c r="AT24" s="51">
        <f>VLOOKUP($A24,'RevPAR Raw Data'!$B$6:$BE$43,'RevPAR Raw Data'!G$1,FALSE)</f>
        <v>38.793838555459999</v>
      </c>
      <c r="AU24" s="52">
        <f>VLOOKUP($A24,'RevPAR Raw Data'!$B$6:$BE$43,'RevPAR Raw Data'!H$1,FALSE)</f>
        <v>52.101336887360198</v>
      </c>
      <c r="AV24" s="52">
        <f>VLOOKUP($A24,'RevPAR Raw Data'!$B$6:$BE$43,'RevPAR Raw Data'!I$1,FALSE)</f>
        <v>57.050322201203699</v>
      </c>
      <c r="AW24" s="52">
        <f>VLOOKUP($A24,'RevPAR Raw Data'!$B$6:$BE$43,'RevPAR Raw Data'!J$1,FALSE)</f>
        <v>56.944326723989597</v>
      </c>
      <c r="AX24" s="52">
        <f>VLOOKUP($A24,'RevPAR Raw Data'!$B$6:$BE$43,'RevPAR Raw Data'!K$1,FALSE)</f>
        <v>54.219025657781501</v>
      </c>
      <c r="AY24" s="53">
        <f>VLOOKUP($A24,'RevPAR Raw Data'!$B$6:$BE$43,'RevPAR Raw Data'!L$1,FALSE)</f>
        <v>51.821770005159003</v>
      </c>
      <c r="AZ24" s="52">
        <f>VLOOKUP($A24,'RevPAR Raw Data'!$B$6:$BE$43,'RevPAR Raw Data'!N$1,FALSE)</f>
        <v>52.497364935511598</v>
      </c>
      <c r="BA24" s="52">
        <f>VLOOKUP($A24,'RevPAR Raw Data'!$B$6:$BE$43,'RevPAR Raw Data'!O$1,FALSE)</f>
        <v>53.978471246775499</v>
      </c>
      <c r="BB24" s="53">
        <f>VLOOKUP($A24,'RevPAR Raw Data'!$B$6:$BE$43,'RevPAR Raw Data'!P$1,FALSE)</f>
        <v>53.237918091143499</v>
      </c>
      <c r="BC24" s="54">
        <f>VLOOKUP($A24,'RevPAR Raw Data'!$B$6:$BE$43,'RevPAR Raw Data'!R$1,FALSE)</f>
        <v>52.226383744011699</v>
      </c>
      <c r="BE24" s="47">
        <f>VLOOKUP($A24,'RevPAR Raw Data'!$B$6:$BE$43,'RevPAR Raw Data'!T$1,FALSE)</f>
        <v>-3.1936651817843602</v>
      </c>
      <c r="BF24" s="48">
        <f>VLOOKUP($A24,'RevPAR Raw Data'!$B$6:$BE$43,'RevPAR Raw Data'!U$1,FALSE)</f>
        <v>1.9305616279473801</v>
      </c>
      <c r="BG24" s="48">
        <f>VLOOKUP($A24,'RevPAR Raw Data'!$B$6:$BE$43,'RevPAR Raw Data'!V$1,FALSE)</f>
        <v>3.0077704513000798</v>
      </c>
      <c r="BH24" s="48">
        <f>VLOOKUP($A24,'RevPAR Raw Data'!$B$6:$BE$43,'RevPAR Raw Data'!W$1,FALSE)</f>
        <v>0.63395529854117005</v>
      </c>
      <c r="BI24" s="48">
        <f>VLOOKUP($A24,'RevPAR Raw Data'!$B$6:$BE$43,'RevPAR Raw Data'!X$1,FALSE)</f>
        <v>5.8322395627089003</v>
      </c>
      <c r="BJ24" s="49">
        <f>VLOOKUP($A24,'RevPAR Raw Data'!$B$6:$BE$43,'RevPAR Raw Data'!Y$1,FALSE)</f>
        <v>1.85521325074482</v>
      </c>
      <c r="BK24" s="48">
        <f>VLOOKUP($A24,'RevPAR Raw Data'!$B$6:$BE$43,'RevPAR Raw Data'!AA$1,FALSE)</f>
        <v>-9.1222483705948904E-2</v>
      </c>
      <c r="BL24" s="48">
        <f>VLOOKUP($A24,'RevPAR Raw Data'!$B$6:$BE$43,'RevPAR Raw Data'!AB$1,FALSE)</f>
        <v>-3.5006256988312199</v>
      </c>
      <c r="BM24" s="49">
        <f>VLOOKUP($A24,'RevPAR Raw Data'!$B$6:$BE$43,'RevPAR Raw Data'!AC$1,FALSE)</f>
        <v>-1.84921557865437</v>
      </c>
      <c r="BN24" s="50">
        <f>VLOOKUP($A24,'RevPAR Raw Data'!$B$6:$BE$43,'RevPAR Raw Data'!AE$1,FALSE)</f>
        <v>0.747758635185233</v>
      </c>
    </row>
    <row r="25" spans="1:66" x14ac:dyDescent="0.25">
      <c r="A25" s="63" t="s">
        <v>32</v>
      </c>
      <c r="B25" s="47">
        <f>VLOOKUP($A25,'Occupancy Raw Data'!$B$8:$BE$45,'Occupancy Raw Data'!G$3,FALSE)</f>
        <v>43.169713545415199</v>
      </c>
      <c r="C25" s="48">
        <f>VLOOKUP($A25,'Occupancy Raw Data'!$B$8:$BE$45,'Occupancy Raw Data'!H$3,FALSE)</f>
        <v>50.726932488844099</v>
      </c>
      <c r="D25" s="48">
        <f>VLOOKUP($A25,'Occupancy Raw Data'!$B$8:$BE$45,'Occupancy Raw Data'!I$3,FALSE)</f>
        <v>55.160500935655598</v>
      </c>
      <c r="E25" s="48">
        <f>VLOOKUP($A25,'Occupancy Raw Data'!$B$8:$BE$45,'Occupancy Raw Data'!J$3,FALSE)</f>
        <v>57.003022887577302</v>
      </c>
      <c r="F25" s="48">
        <f>VLOOKUP($A25,'Occupancy Raw Data'!$B$8:$BE$45,'Occupancy Raw Data'!K$3,FALSE)</f>
        <v>58.082625593781401</v>
      </c>
      <c r="G25" s="49">
        <f>VLOOKUP($A25,'Occupancy Raw Data'!$B$8:$BE$45,'Occupancy Raw Data'!L$3,FALSE)</f>
        <v>52.8285590902547</v>
      </c>
      <c r="H25" s="48">
        <f>VLOOKUP($A25,'Occupancy Raw Data'!$B$8:$BE$45,'Occupancy Raw Data'!N$3,FALSE)</f>
        <v>60.126673384194603</v>
      </c>
      <c r="I25" s="48">
        <f>VLOOKUP($A25,'Occupancy Raw Data'!$B$8:$BE$45,'Occupancy Raw Data'!O$3,FALSE)</f>
        <v>61.307039009644399</v>
      </c>
      <c r="J25" s="49">
        <f>VLOOKUP($A25,'Occupancy Raw Data'!$B$8:$BE$45,'Occupancy Raw Data'!P$3,FALSE)</f>
        <v>60.716856196919501</v>
      </c>
      <c r="K25" s="50">
        <f>VLOOKUP($A25,'Occupancy Raw Data'!$B$8:$BE$45,'Occupancy Raw Data'!R$3,FALSE)</f>
        <v>55.082358263587501</v>
      </c>
      <c r="M25" s="47">
        <f>VLOOKUP($A25,'Occupancy Raw Data'!$B$8:$BE$45,'Occupancy Raw Data'!T$3,FALSE)</f>
        <v>-0.74680022715241001</v>
      </c>
      <c r="N25" s="48">
        <f>VLOOKUP($A25,'Occupancy Raw Data'!$B$8:$BE$45,'Occupancy Raw Data'!U$3,FALSE)</f>
        <v>-2.6379207368815298</v>
      </c>
      <c r="O25" s="48">
        <f>VLOOKUP($A25,'Occupancy Raw Data'!$B$8:$BE$45,'Occupancy Raw Data'!V$3,FALSE)</f>
        <v>1.6861662247109701</v>
      </c>
      <c r="P25" s="48">
        <f>VLOOKUP($A25,'Occupancy Raw Data'!$B$8:$BE$45,'Occupancy Raw Data'!W$3,FALSE)</f>
        <v>3.4361459970978201</v>
      </c>
      <c r="Q25" s="48">
        <f>VLOOKUP($A25,'Occupancy Raw Data'!$B$8:$BE$45,'Occupancy Raw Data'!X$3,FALSE)</f>
        <v>11.8819192197376</v>
      </c>
      <c r="R25" s="49">
        <f>VLOOKUP($A25,'Occupancy Raw Data'!$B$8:$BE$45,'Occupancy Raw Data'!Y$3,FALSE)</f>
        <v>2.8332012548580301</v>
      </c>
      <c r="S25" s="48">
        <f>VLOOKUP($A25,'Occupancy Raw Data'!$B$8:$BE$45,'Occupancy Raw Data'!AA$3,FALSE)</f>
        <v>8.7350668072316999</v>
      </c>
      <c r="T25" s="48">
        <f>VLOOKUP($A25,'Occupancy Raw Data'!$B$8:$BE$45,'Occupancy Raw Data'!AB$3,FALSE)</f>
        <v>5.9868890368274803</v>
      </c>
      <c r="U25" s="49">
        <f>VLOOKUP($A25,'Occupancy Raw Data'!$B$8:$BE$45,'Occupancy Raw Data'!AC$3,FALSE)</f>
        <v>7.3300386353382301</v>
      </c>
      <c r="V25" s="50">
        <f>VLOOKUP($A25,'Occupancy Raw Data'!$B$8:$BE$45,'Occupancy Raw Data'!AE$3,FALSE)</f>
        <v>4.2082455464386603</v>
      </c>
      <c r="X25" s="51">
        <f>VLOOKUP($A25,'ADR Raw Data'!$B$6:$BE$43,'ADR Raw Data'!G$1,FALSE)</f>
        <v>76.8277192397465</v>
      </c>
      <c r="Y25" s="52">
        <f>VLOOKUP($A25,'ADR Raw Data'!$B$6:$BE$43,'ADR Raw Data'!H$1,FALSE)</f>
        <v>80.112829540295095</v>
      </c>
      <c r="Z25" s="52">
        <f>VLOOKUP($A25,'ADR Raw Data'!$B$6:$BE$43,'ADR Raw Data'!I$1,FALSE)</f>
        <v>83.397655036534402</v>
      </c>
      <c r="AA25" s="52">
        <f>VLOOKUP($A25,'ADR Raw Data'!$B$6:$BE$43,'ADR Raw Data'!J$1,FALSE)</f>
        <v>84.001884393939307</v>
      </c>
      <c r="AB25" s="52">
        <f>VLOOKUP($A25,'ADR Raw Data'!$B$6:$BE$43,'ADR Raw Data'!K$1,FALSE)</f>
        <v>83.494899306071801</v>
      </c>
      <c r="AC25" s="53">
        <f>VLOOKUP($A25,'ADR Raw Data'!$B$6:$BE$43,'ADR Raw Data'!L$1,FALSE)</f>
        <v>81.844857564032594</v>
      </c>
      <c r="AD25" s="52">
        <f>VLOOKUP($A25,'ADR Raw Data'!$B$6:$BE$43,'ADR Raw Data'!N$1,FALSE)</f>
        <v>88.316126885324294</v>
      </c>
      <c r="AE25" s="52">
        <f>VLOOKUP($A25,'ADR Raw Data'!$B$6:$BE$43,'ADR Raw Data'!O$1,FALSE)</f>
        <v>89.046633693355204</v>
      </c>
      <c r="AF25" s="53">
        <f>VLOOKUP($A25,'ADR Raw Data'!$B$6:$BE$43,'ADR Raw Data'!P$1,FALSE)</f>
        <v>88.684930642484503</v>
      </c>
      <c r="AG25" s="54">
        <f>VLOOKUP($A25,'ADR Raw Data'!$B$6:$BE$43,'ADR Raw Data'!R$1,FALSE)</f>
        <v>83.999074561338006</v>
      </c>
      <c r="AI25" s="47">
        <f>VLOOKUP($A25,'ADR Raw Data'!$B$6:$BE$43,'ADR Raw Data'!T$1,FALSE)</f>
        <v>4.7791300825179901</v>
      </c>
      <c r="AJ25" s="48">
        <f>VLOOKUP($A25,'ADR Raw Data'!$B$6:$BE$43,'ADR Raw Data'!U$1,FALSE)</f>
        <v>1.1056862429002201</v>
      </c>
      <c r="AK25" s="48">
        <f>VLOOKUP($A25,'ADR Raw Data'!$B$6:$BE$43,'ADR Raw Data'!V$1,FALSE)</f>
        <v>6.5172869728913003</v>
      </c>
      <c r="AL25" s="48">
        <f>VLOOKUP($A25,'ADR Raw Data'!$B$6:$BE$43,'ADR Raw Data'!W$1,FALSE)</f>
        <v>7.9103398309738502</v>
      </c>
      <c r="AM25" s="48">
        <f>VLOOKUP($A25,'ADR Raw Data'!$B$6:$BE$43,'ADR Raw Data'!X$1,FALSE)</f>
        <v>7.1031294107657796</v>
      </c>
      <c r="AN25" s="49">
        <f>VLOOKUP($A25,'ADR Raw Data'!$B$6:$BE$43,'ADR Raw Data'!Y$1,FALSE)</f>
        <v>5.6345598328111999</v>
      </c>
      <c r="AO25" s="48">
        <f>VLOOKUP($A25,'ADR Raw Data'!$B$6:$BE$43,'ADR Raw Data'!AA$1,FALSE)</f>
        <v>7.7969213380972304</v>
      </c>
      <c r="AP25" s="48">
        <f>VLOOKUP($A25,'ADR Raw Data'!$B$6:$BE$43,'ADR Raw Data'!AB$1,FALSE)</f>
        <v>6.4806199083625398</v>
      </c>
      <c r="AQ25" s="49">
        <f>VLOOKUP($A25,'ADR Raw Data'!$B$6:$BE$43,'ADR Raw Data'!AC$1,FALSE)</f>
        <v>7.1115581009325899</v>
      </c>
      <c r="AR25" s="50">
        <f>VLOOKUP($A25,'ADR Raw Data'!$B$6:$BE$43,'ADR Raw Data'!AE$1,FALSE)</f>
        <v>6.1864806393754401</v>
      </c>
      <c r="AS25" s="40"/>
      <c r="AT25" s="51">
        <f>VLOOKUP($A25,'RevPAR Raw Data'!$B$6:$BE$43,'RevPAR Raw Data'!G$1,FALSE)</f>
        <v>33.166306319274497</v>
      </c>
      <c r="AU25" s="52">
        <f>VLOOKUP($A25,'RevPAR Raw Data'!$B$6:$BE$43,'RevPAR Raw Data'!H$1,FALSE)</f>
        <v>40.638780955808201</v>
      </c>
      <c r="AV25" s="52">
        <f>VLOOKUP($A25,'RevPAR Raw Data'!$B$6:$BE$43,'RevPAR Raw Data'!I$1,FALSE)</f>
        <v>46.002564286742398</v>
      </c>
      <c r="AW25" s="52">
        <f>VLOOKUP($A25,'RevPAR Raw Data'!$B$6:$BE$43,'RevPAR Raw Data'!J$1,FALSE)</f>
        <v>47.883613387073503</v>
      </c>
      <c r="AX25" s="52">
        <f>VLOOKUP($A25,'RevPAR Raw Data'!$B$6:$BE$43,'RevPAR Raw Data'!K$1,FALSE)</f>
        <v>48.4960297538505</v>
      </c>
      <c r="AY25" s="53">
        <f>VLOOKUP($A25,'RevPAR Raw Data'!$B$6:$BE$43,'RevPAR Raw Data'!L$1,FALSE)</f>
        <v>43.2374589405498</v>
      </c>
      <c r="AZ25" s="52">
        <f>VLOOKUP($A25,'RevPAR Raw Data'!$B$6:$BE$43,'RevPAR Raw Data'!N$1,FALSE)</f>
        <v>53.101549157909801</v>
      </c>
      <c r="BA25" s="52">
        <f>VLOOKUP($A25,'RevPAR Raw Data'!$B$6:$BE$43,'RevPAR Raw Data'!O$1,FALSE)</f>
        <v>54.591854455160501</v>
      </c>
      <c r="BB25" s="53">
        <f>VLOOKUP($A25,'RevPAR Raw Data'!$B$6:$BE$43,'RevPAR Raw Data'!P$1,FALSE)</f>
        <v>53.846701806535101</v>
      </c>
      <c r="BC25" s="54">
        <f>VLOOKUP($A25,'RevPAR Raw Data'!$B$6:$BE$43,'RevPAR Raw Data'!R$1,FALSE)</f>
        <v>46.268671187974199</v>
      </c>
      <c r="BE25" s="47">
        <f>VLOOKUP($A25,'RevPAR Raw Data'!$B$6:$BE$43,'RevPAR Raw Data'!T$1,FALSE)</f>
        <v>3.9966393010534298</v>
      </c>
      <c r="BF25" s="48">
        <f>VLOOKUP($A25,'RevPAR Raw Data'!$B$6:$BE$43,'RevPAR Raw Data'!U$1,FALSE)</f>
        <v>-1.56140162066762</v>
      </c>
      <c r="BG25" s="48">
        <f>VLOOKUP($A25,'RevPAR Raw Data'!$B$6:$BE$43,'RevPAR Raw Data'!V$1,FALSE)</f>
        <v>8.3133454893066592</v>
      </c>
      <c r="BH25" s="48">
        <f>VLOOKUP($A25,'RevPAR Raw Data'!$B$6:$BE$43,'RevPAR Raw Data'!W$1,FALSE)</f>
        <v>11.6182966535305</v>
      </c>
      <c r="BI25" s="48">
        <f>VLOOKUP($A25,'RevPAR Raw Data'!$B$6:$BE$43,'RevPAR Raw Data'!X$1,FALSE)</f>
        <v>19.829036729163999</v>
      </c>
      <c r="BJ25" s="49">
        <f>VLOOKUP($A25,'RevPAR Raw Data'!$B$6:$BE$43,'RevPAR Raw Data'!Y$1,FALSE)</f>
        <v>8.6273995075581595</v>
      </c>
      <c r="BK25" s="48">
        <f>VLOOKUP($A25,'RevPAR Raw Data'!$B$6:$BE$43,'RevPAR Raw Data'!AA$1,FALSE)</f>
        <v>17.213054433119002</v>
      </c>
      <c r="BL25" s="48">
        <f>VLOOKUP($A25,'RevPAR Raw Data'!$B$6:$BE$43,'RevPAR Raw Data'!AB$1,FALSE)</f>
        <v>12.855496468002199</v>
      </c>
      <c r="BM25" s="49">
        <f>VLOOKUP($A25,'RevPAR Raw Data'!$B$6:$BE$43,'RevPAR Raw Data'!AC$1,FALSE)</f>
        <v>14.9628766926437</v>
      </c>
      <c r="BN25" s="50">
        <f>VLOOKUP($A25,'RevPAR Raw Data'!$B$6:$BE$43,'RevPAR Raw Data'!AE$1,FALSE)</f>
        <v>10.6550684818019</v>
      </c>
    </row>
    <row r="26" spans="1:66" x14ac:dyDescent="0.25">
      <c r="A26" s="63" t="s">
        <v>92</v>
      </c>
      <c r="B26" s="47">
        <f>VLOOKUP($A26,'Occupancy Raw Data'!$B$8:$BE$45,'Occupancy Raw Data'!G$3,FALSE)</f>
        <v>43.948708940804401</v>
      </c>
      <c r="C26" s="48">
        <f>VLOOKUP($A26,'Occupancy Raw Data'!$B$8:$BE$45,'Occupancy Raw Data'!H$3,FALSE)</f>
        <v>53.469172668189003</v>
      </c>
      <c r="D26" s="48">
        <f>VLOOKUP($A26,'Occupancy Raw Data'!$B$8:$BE$45,'Occupancy Raw Data'!I$3,FALSE)</f>
        <v>57.983488494642501</v>
      </c>
      <c r="E26" s="48">
        <f>VLOOKUP($A26,'Occupancy Raw Data'!$B$8:$BE$45,'Occupancy Raw Data'!J$3,FALSE)</f>
        <v>58.229404531881201</v>
      </c>
      <c r="F26" s="48">
        <f>VLOOKUP($A26,'Occupancy Raw Data'!$B$8:$BE$45,'Occupancy Raw Data'!K$3,FALSE)</f>
        <v>55.190584928859998</v>
      </c>
      <c r="G26" s="49">
        <f>VLOOKUP($A26,'Occupancy Raw Data'!$B$8:$BE$45,'Occupancy Raw Data'!L$3,FALSE)</f>
        <v>53.764271912875401</v>
      </c>
      <c r="H26" s="48">
        <f>VLOOKUP($A26,'Occupancy Raw Data'!$B$8:$BE$45,'Occupancy Raw Data'!N$3,FALSE)</f>
        <v>63.463903038819602</v>
      </c>
      <c r="I26" s="48">
        <f>VLOOKUP($A26,'Occupancy Raw Data'!$B$8:$BE$45,'Occupancy Raw Data'!O$3,FALSE)</f>
        <v>63.288248726506197</v>
      </c>
      <c r="J26" s="49">
        <f>VLOOKUP($A26,'Occupancy Raw Data'!$B$8:$BE$45,'Occupancy Raw Data'!P$3,FALSE)</f>
        <v>63.376075882662903</v>
      </c>
      <c r="K26" s="50">
        <f>VLOOKUP($A26,'Occupancy Raw Data'!$B$8:$BE$45,'Occupancy Raw Data'!R$3,FALSE)</f>
        <v>56.510501618528998</v>
      </c>
      <c r="M26" s="47">
        <f>VLOOKUP($A26,'Occupancy Raw Data'!$B$8:$BE$45,'Occupancy Raw Data'!T$3,FALSE)</f>
        <v>-10</v>
      </c>
      <c r="N26" s="48">
        <f>VLOOKUP($A26,'Occupancy Raw Data'!$B$8:$BE$45,'Occupancy Raw Data'!U$3,FALSE)</f>
        <v>-2.74760383386581</v>
      </c>
      <c r="O26" s="48">
        <f>VLOOKUP($A26,'Occupancy Raw Data'!$B$8:$BE$45,'Occupancy Raw Data'!V$3,FALSE)</f>
        <v>1.04071013161922</v>
      </c>
      <c r="P26" s="48">
        <f>VLOOKUP($A26,'Occupancy Raw Data'!$B$8:$BE$45,'Occupancy Raw Data'!W$3,FALSE)</f>
        <v>-5.2857142857142803</v>
      </c>
      <c r="Q26" s="48">
        <f>VLOOKUP($A26,'Occupancy Raw Data'!$B$8:$BE$45,'Occupancy Raw Data'!X$3,FALSE)</f>
        <v>-12.867443150305</v>
      </c>
      <c r="R26" s="49">
        <f>VLOOKUP($A26,'Occupancy Raw Data'!$B$8:$BE$45,'Occupancy Raw Data'!Y$3,FALSE)</f>
        <v>-6.01240557636799</v>
      </c>
      <c r="S26" s="48">
        <f>VLOOKUP($A26,'Occupancy Raw Data'!$B$8:$BE$45,'Occupancy Raw Data'!AA$3,FALSE)</f>
        <v>1.40331181588548</v>
      </c>
      <c r="T26" s="48">
        <f>VLOOKUP($A26,'Occupancy Raw Data'!$B$8:$BE$45,'Occupancy Raw Data'!AB$3,FALSE)</f>
        <v>-1.6648471615720499</v>
      </c>
      <c r="U26" s="49">
        <f>VLOOKUP($A26,'Occupancy Raw Data'!$B$8:$BE$45,'Occupancy Raw Data'!AC$3,FALSE)</f>
        <v>-0.15220700152207001</v>
      </c>
      <c r="V26" s="50">
        <f>VLOOKUP($A26,'Occupancy Raw Data'!$B$8:$BE$45,'Occupancy Raw Data'!AE$3,FALSE)</f>
        <v>-4.2109740535942102</v>
      </c>
      <c r="X26" s="51">
        <f>VLOOKUP($A26,'ADR Raw Data'!$B$6:$BE$43,'ADR Raw Data'!G$1,FALSE)</f>
        <v>96.800555595523505</v>
      </c>
      <c r="Y26" s="52">
        <f>VLOOKUP($A26,'ADR Raw Data'!$B$6:$BE$43,'ADR Raw Data'!H$1,FALSE)</f>
        <v>102.477609822601</v>
      </c>
      <c r="Z26" s="52">
        <f>VLOOKUP($A26,'ADR Raw Data'!$B$6:$BE$43,'ADR Raw Data'!I$1,FALSE)</f>
        <v>105.951484459254</v>
      </c>
      <c r="AA26" s="52">
        <f>VLOOKUP($A26,'ADR Raw Data'!$B$6:$BE$43,'ADR Raw Data'!J$1,FALSE)</f>
        <v>101.38361505279001</v>
      </c>
      <c r="AB26" s="52">
        <f>VLOOKUP($A26,'ADR Raw Data'!$B$6:$BE$43,'ADR Raw Data'!K$1,FALSE)</f>
        <v>100.221853564608</v>
      </c>
      <c r="AC26" s="53">
        <f>VLOOKUP($A26,'ADR Raw Data'!$B$6:$BE$43,'ADR Raw Data'!L$1,FALSE)</f>
        <v>101.59869526921</v>
      </c>
      <c r="AD26" s="52">
        <f>VLOOKUP($A26,'ADR Raw Data'!$B$6:$BE$43,'ADR Raw Data'!N$1,FALSE)</f>
        <v>110.672253335178</v>
      </c>
      <c r="AE26" s="52">
        <f>VLOOKUP($A26,'ADR Raw Data'!$B$6:$BE$43,'ADR Raw Data'!O$1,FALSE)</f>
        <v>113.791075686927</v>
      </c>
      <c r="AF26" s="53">
        <f>VLOOKUP($A26,'ADR Raw Data'!$B$6:$BE$43,'ADR Raw Data'!P$1,FALSE)</f>
        <v>112.22950346452301</v>
      </c>
      <c r="AG26" s="54">
        <f>VLOOKUP($A26,'ADR Raw Data'!$B$6:$BE$43,'ADR Raw Data'!R$1,FALSE)</f>
        <v>105.005085674955</v>
      </c>
      <c r="AI26" s="47">
        <f>VLOOKUP($A26,'ADR Raw Data'!$B$6:$BE$43,'ADR Raw Data'!T$1,FALSE)</f>
        <v>12.868924718976301</v>
      </c>
      <c r="AJ26" s="48">
        <f>VLOOKUP($A26,'ADR Raw Data'!$B$6:$BE$43,'ADR Raw Data'!U$1,FALSE)</f>
        <v>11.327868254657099</v>
      </c>
      <c r="AK26" s="48">
        <f>VLOOKUP($A26,'ADR Raw Data'!$B$6:$BE$43,'ADR Raw Data'!V$1,FALSE)</f>
        <v>10.9731079129441</v>
      </c>
      <c r="AL26" s="48">
        <f>VLOOKUP($A26,'ADR Raw Data'!$B$6:$BE$43,'ADR Raw Data'!W$1,FALSE)</f>
        <v>6.7333510039916096</v>
      </c>
      <c r="AM26" s="48">
        <f>VLOOKUP($A26,'ADR Raw Data'!$B$6:$BE$43,'ADR Raw Data'!X$1,FALSE)</f>
        <v>6.2299482664356098</v>
      </c>
      <c r="AN26" s="49">
        <f>VLOOKUP($A26,'ADR Raw Data'!$B$6:$BE$43,'ADR Raw Data'!Y$1,FALSE)</f>
        <v>9.4772147595959897</v>
      </c>
      <c r="AO26" s="48">
        <f>VLOOKUP($A26,'ADR Raw Data'!$B$6:$BE$43,'ADR Raw Data'!AA$1,FALSE)</f>
        <v>10.731819999574499</v>
      </c>
      <c r="AP26" s="48">
        <f>VLOOKUP($A26,'ADR Raw Data'!$B$6:$BE$43,'ADR Raw Data'!AB$1,FALSE)</f>
        <v>10.4238440473969</v>
      </c>
      <c r="AQ26" s="49">
        <f>VLOOKUP($A26,'ADR Raw Data'!$B$6:$BE$43,'ADR Raw Data'!AC$1,FALSE)</f>
        <v>10.5497310929566</v>
      </c>
      <c r="AR26" s="50">
        <f>VLOOKUP($A26,'ADR Raw Data'!$B$6:$BE$43,'ADR Raw Data'!AE$1,FALSE)</f>
        <v>9.9727704850922301</v>
      </c>
      <c r="AS26" s="40"/>
      <c r="AT26" s="51">
        <f>VLOOKUP($A26,'RevPAR Raw Data'!$B$6:$BE$43,'RevPAR Raw Data'!G$1,FALSE)</f>
        <v>42.542594431758197</v>
      </c>
      <c r="AU26" s="52">
        <f>VLOOKUP($A26,'RevPAR Raw Data'!$B$6:$BE$43,'RevPAR Raw Data'!H$1,FALSE)</f>
        <v>54.793930142279898</v>
      </c>
      <c r="AV26" s="52">
        <f>VLOOKUP($A26,'RevPAR Raw Data'!$B$6:$BE$43,'RevPAR Raw Data'!I$1,FALSE)</f>
        <v>61.434366801334903</v>
      </c>
      <c r="AW26" s="52">
        <f>VLOOKUP($A26,'RevPAR Raw Data'!$B$6:$BE$43,'RevPAR Raw Data'!J$1,FALSE)</f>
        <v>59.035075338134497</v>
      </c>
      <c r="AX26" s="52">
        <f>VLOOKUP($A26,'RevPAR Raw Data'!$B$6:$BE$43,'RevPAR Raw Data'!K$1,FALSE)</f>
        <v>55.313027208852901</v>
      </c>
      <c r="AY26" s="53">
        <f>VLOOKUP($A26,'RevPAR Raw Data'!$B$6:$BE$43,'RevPAR Raw Data'!L$1,FALSE)</f>
        <v>54.6237987844721</v>
      </c>
      <c r="AZ26" s="52">
        <f>VLOOKUP($A26,'RevPAR Raw Data'!$B$6:$BE$43,'RevPAR Raw Data'!N$1,FALSE)</f>
        <v>70.236931547514402</v>
      </c>
      <c r="BA26" s="52">
        <f>VLOOKUP($A26,'RevPAR Raw Data'!$B$6:$BE$43,'RevPAR Raw Data'!O$1,FALSE)</f>
        <v>72.016379009309603</v>
      </c>
      <c r="BB26" s="53">
        <f>VLOOKUP($A26,'RevPAR Raw Data'!$B$6:$BE$43,'RevPAR Raw Data'!P$1,FALSE)</f>
        <v>71.126655278412002</v>
      </c>
      <c r="BC26" s="54">
        <f>VLOOKUP($A26,'RevPAR Raw Data'!$B$6:$BE$43,'RevPAR Raw Data'!R$1,FALSE)</f>
        <v>59.338900639883498</v>
      </c>
      <c r="BE26" s="47">
        <f>VLOOKUP($A26,'RevPAR Raw Data'!$B$6:$BE$43,'RevPAR Raw Data'!T$1,FALSE)</f>
        <v>1.58203224707873</v>
      </c>
      <c r="BF26" s="48">
        <f>VLOOKUP($A26,'RevPAR Raw Data'!$B$6:$BE$43,'RevPAR Raw Data'!U$1,FALSE)</f>
        <v>8.2690194783310993</v>
      </c>
      <c r="BG26" s="48">
        <f>VLOOKUP($A26,'RevPAR Raw Data'!$B$6:$BE$43,'RevPAR Raw Data'!V$1,FALSE)</f>
        <v>12.128016290366901</v>
      </c>
      <c r="BH26" s="48">
        <f>VLOOKUP($A26,'RevPAR Raw Data'!$B$6:$BE$43,'RevPAR Raw Data'!W$1,FALSE)</f>
        <v>1.09173102235205</v>
      </c>
      <c r="BI26" s="48">
        <f>VLOOKUP($A26,'RevPAR Raw Data'!$B$6:$BE$43,'RevPAR Raw Data'!X$1,FALSE)</f>
        <v>-7.4391299353464504</v>
      </c>
      <c r="BJ26" s="49">
        <f>VLOOKUP($A26,'RevPAR Raw Data'!$B$6:$BE$43,'RevPAR Raw Data'!Y$1,FALSE)</f>
        <v>2.89500059453768</v>
      </c>
      <c r="BK26" s="48">
        <f>VLOOKUP($A26,'RevPAR Raw Data'!$B$6:$BE$43,'RevPAR Raw Data'!AA$1,FALSE)</f>
        <v>12.2857327135736</v>
      </c>
      <c r="BL26" s="48">
        <f>VLOOKUP($A26,'RevPAR Raw Data'!$B$6:$BE$43,'RevPAR Raw Data'!AB$1,FALSE)</f>
        <v>8.5854558140750807</v>
      </c>
      <c r="BM26" s="49">
        <f>VLOOKUP($A26,'RevPAR Raw Data'!$B$6:$BE$43,'RevPAR Raw Data'!AC$1,FALSE)</f>
        <v>10.3814666620693</v>
      </c>
      <c r="BN26" s="50">
        <f>VLOOKUP($A26,'RevPAR Raw Data'!$B$6:$BE$43,'RevPAR Raw Data'!AE$1,FALSE)</f>
        <v>5.3418456539462804</v>
      </c>
    </row>
    <row r="27" spans="1:66" x14ac:dyDescent="0.25">
      <c r="A27" s="63" t="s">
        <v>93</v>
      </c>
      <c r="B27" s="47">
        <f>VLOOKUP($A27,'Occupancy Raw Data'!$B$8:$BE$45,'Occupancy Raw Data'!G$3,FALSE)</f>
        <v>33.082289519581401</v>
      </c>
      <c r="C27" s="48">
        <f>VLOOKUP($A27,'Occupancy Raw Data'!$B$8:$BE$45,'Occupancy Raw Data'!H$3,FALSE)</f>
        <v>37.696210559695501</v>
      </c>
      <c r="D27" s="48">
        <f>VLOOKUP($A27,'Occupancy Raw Data'!$B$8:$BE$45,'Occupancy Raw Data'!I$3,FALSE)</f>
        <v>40.740447122245101</v>
      </c>
      <c r="E27" s="48">
        <f>VLOOKUP($A27,'Occupancy Raw Data'!$B$8:$BE$45,'Occupancy Raw Data'!J$3,FALSE)</f>
        <v>42.619311875693597</v>
      </c>
      <c r="F27" s="48">
        <f>VLOOKUP($A27,'Occupancy Raw Data'!$B$8:$BE$45,'Occupancy Raw Data'!K$3,FALSE)</f>
        <v>41.945457428254301</v>
      </c>
      <c r="G27" s="49">
        <f>VLOOKUP($A27,'Occupancy Raw Data'!$B$8:$BE$45,'Occupancy Raw Data'!L$3,FALSE)</f>
        <v>39.216743301093999</v>
      </c>
      <c r="H27" s="48">
        <f>VLOOKUP($A27,'Occupancy Raw Data'!$B$8:$BE$45,'Occupancy Raw Data'!N$3,FALSE)</f>
        <v>52.7271285872839</v>
      </c>
      <c r="I27" s="48">
        <f>VLOOKUP($A27,'Occupancy Raw Data'!$B$8:$BE$45,'Occupancy Raw Data'!O$3,FALSE)</f>
        <v>56.873315363881403</v>
      </c>
      <c r="J27" s="49">
        <f>VLOOKUP($A27,'Occupancy Raw Data'!$B$8:$BE$45,'Occupancy Raw Data'!P$3,FALSE)</f>
        <v>54.800221975582602</v>
      </c>
      <c r="K27" s="50">
        <f>VLOOKUP($A27,'Occupancy Raw Data'!$B$8:$BE$45,'Occupancy Raw Data'!R$3,FALSE)</f>
        <v>43.669165779519297</v>
      </c>
      <c r="M27" s="47">
        <f>VLOOKUP($A27,'Occupancy Raw Data'!$B$8:$BE$45,'Occupancy Raw Data'!T$3,FALSE)</f>
        <v>10.3663668944398</v>
      </c>
      <c r="N27" s="48">
        <f>VLOOKUP($A27,'Occupancy Raw Data'!$B$8:$BE$45,'Occupancy Raw Data'!U$3,FALSE)</f>
        <v>8.2389801119492496</v>
      </c>
      <c r="O27" s="48">
        <f>VLOOKUP($A27,'Occupancy Raw Data'!$B$8:$BE$45,'Occupancy Raw Data'!V$3,FALSE)</f>
        <v>9.3740612274057895</v>
      </c>
      <c r="P27" s="48">
        <f>VLOOKUP($A27,'Occupancy Raw Data'!$B$8:$BE$45,'Occupancy Raw Data'!W$3,FALSE)</f>
        <v>11.308900305788301</v>
      </c>
      <c r="Q27" s="48">
        <f>VLOOKUP($A27,'Occupancy Raw Data'!$B$8:$BE$45,'Occupancy Raw Data'!X$3,FALSE)</f>
        <v>18.345438142155199</v>
      </c>
      <c r="R27" s="49">
        <f>VLOOKUP($A27,'Occupancy Raw Data'!$B$8:$BE$45,'Occupancy Raw Data'!Y$3,FALSE)</f>
        <v>11.521382080849699</v>
      </c>
      <c r="S27" s="48">
        <f>VLOOKUP($A27,'Occupancy Raw Data'!$B$8:$BE$45,'Occupancy Raw Data'!AA$3,FALSE)</f>
        <v>6.4899534694719199</v>
      </c>
      <c r="T27" s="48">
        <f>VLOOKUP($A27,'Occupancy Raw Data'!$B$8:$BE$45,'Occupancy Raw Data'!AB$3,FALSE)</f>
        <v>6.7832462093291799</v>
      </c>
      <c r="U27" s="49">
        <f>VLOOKUP($A27,'Occupancy Raw Data'!$B$8:$BE$45,'Occupancy Raw Data'!AC$3,FALSE)</f>
        <v>6.6419460846585796</v>
      </c>
      <c r="V27" s="50">
        <f>VLOOKUP($A27,'Occupancy Raw Data'!$B$8:$BE$45,'Occupancy Raw Data'!AE$3,FALSE)</f>
        <v>9.6525194550595597</v>
      </c>
      <c r="X27" s="51">
        <f>VLOOKUP($A27,'ADR Raw Data'!$B$6:$BE$43,'ADR Raw Data'!G$1,FALSE)</f>
        <v>94.225318619698001</v>
      </c>
      <c r="Y27" s="52">
        <f>VLOOKUP($A27,'ADR Raw Data'!$B$6:$BE$43,'ADR Raw Data'!H$1,FALSE)</f>
        <v>97.097543932702393</v>
      </c>
      <c r="Z27" s="52">
        <f>VLOOKUP($A27,'ADR Raw Data'!$B$6:$BE$43,'ADR Raw Data'!I$1,FALSE)</f>
        <v>99.619501556722994</v>
      </c>
      <c r="AA27" s="52">
        <f>VLOOKUP($A27,'ADR Raw Data'!$B$6:$BE$43,'ADR Raw Data'!J$1,FALSE)</f>
        <v>99.047104520089206</v>
      </c>
      <c r="AB27" s="52">
        <f>VLOOKUP($A27,'ADR Raw Data'!$B$6:$BE$43,'ADR Raw Data'!K$1,FALSE)</f>
        <v>97.5660484596484</v>
      </c>
      <c r="AC27" s="53">
        <f>VLOOKUP($A27,'ADR Raw Data'!$B$6:$BE$43,'ADR Raw Data'!L$1,FALSE)</f>
        <v>97.660907689819595</v>
      </c>
      <c r="AD27" s="52">
        <f>VLOOKUP($A27,'ADR Raw Data'!$B$6:$BE$43,'ADR Raw Data'!N$1,FALSE)</f>
        <v>114.743229950383</v>
      </c>
      <c r="AE27" s="52">
        <f>VLOOKUP($A27,'ADR Raw Data'!$B$6:$BE$43,'ADR Raw Data'!O$1,FALSE)</f>
        <v>118.655739127404</v>
      </c>
      <c r="AF27" s="53">
        <f>VLOOKUP($A27,'ADR Raw Data'!$B$6:$BE$43,'ADR Raw Data'!P$1,FALSE)</f>
        <v>116.773489685352</v>
      </c>
      <c r="AG27" s="54">
        <f>VLOOKUP($A27,'ADR Raw Data'!$B$6:$BE$43,'ADR Raw Data'!R$1,FALSE)</f>
        <v>104.51356066547299</v>
      </c>
      <c r="AI27" s="47">
        <f>VLOOKUP($A27,'ADR Raw Data'!$B$6:$BE$43,'ADR Raw Data'!T$1,FALSE)</f>
        <v>1.2969681079929301</v>
      </c>
      <c r="AJ27" s="48">
        <f>VLOOKUP($A27,'ADR Raw Data'!$B$6:$BE$43,'ADR Raw Data'!U$1,FALSE)</f>
        <v>-0.13803380863209799</v>
      </c>
      <c r="AK27" s="48">
        <f>VLOOKUP($A27,'ADR Raw Data'!$B$6:$BE$43,'ADR Raw Data'!V$1,FALSE)</f>
        <v>0.32624732721773297</v>
      </c>
      <c r="AL27" s="48">
        <f>VLOOKUP($A27,'ADR Raw Data'!$B$6:$BE$43,'ADR Raw Data'!W$1,FALSE)</f>
        <v>-2.0224550183627699</v>
      </c>
      <c r="AM27" s="48">
        <f>VLOOKUP($A27,'ADR Raw Data'!$B$6:$BE$43,'ADR Raw Data'!X$1,FALSE)</f>
        <v>0.519498156033395</v>
      </c>
      <c r="AN27" s="49">
        <f>VLOOKUP($A27,'ADR Raw Data'!$B$6:$BE$43,'ADR Raw Data'!Y$1,FALSE)</f>
        <v>-0.106039624312531</v>
      </c>
      <c r="AO27" s="48">
        <f>VLOOKUP($A27,'ADR Raw Data'!$B$6:$BE$43,'ADR Raw Data'!AA$1,FALSE)</f>
        <v>2.9744402677727599</v>
      </c>
      <c r="AP27" s="48">
        <f>VLOOKUP($A27,'ADR Raw Data'!$B$6:$BE$43,'ADR Raw Data'!AB$1,FALSE)</f>
        <v>1.24298214678055</v>
      </c>
      <c r="AQ27" s="49">
        <f>VLOOKUP($A27,'ADR Raw Data'!$B$6:$BE$43,'ADR Raw Data'!AC$1,FALSE)</f>
        <v>2.0576972813119601</v>
      </c>
      <c r="AR27" s="50">
        <f>VLOOKUP($A27,'ADR Raw Data'!$B$6:$BE$43,'ADR Raw Data'!AE$1,FALSE)</f>
        <v>0.55414337840041406</v>
      </c>
      <c r="AS27" s="40"/>
      <c r="AT27" s="51">
        <f>VLOOKUP($A27,'RevPAR Raw Data'!$B$6:$BE$43,'RevPAR Raw Data'!G$1,FALSE)</f>
        <v>31.171892706516498</v>
      </c>
      <c r="AU27" s="52">
        <f>VLOOKUP($A27,'RevPAR Raw Data'!$B$6:$BE$43,'RevPAR Raw Data'!H$1,FALSE)</f>
        <v>36.602094609164403</v>
      </c>
      <c r="AV27" s="52">
        <f>VLOOKUP($A27,'RevPAR Raw Data'!$B$6:$BE$43,'RevPAR Raw Data'!I$1,FALSE)</f>
        <v>40.585430355160902</v>
      </c>
      <c r="AW27" s="52">
        <f>VLOOKUP($A27,'RevPAR Raw Data'!$B$6:$BE$43,'RevPAR Raw Data'!J$1,FALSE)</f>
        <v>42.213194379261097</v>
      </c>
      <c r="AX27" s="52">
        <f>VLOOKUP($A27,'RevPAR Raw Data'!$B$6:$BE$43,'RevPAR Raw Data'!K$1,FALSE)</f>
        <v>40.924525321071798</v>
      </c>
      <c r="AY27" s="53">
        <f>VLOOKUP($A27,'RevPAR Raw Data'!$B$6:$BE$43,'RevPAR Raw Data'!L$1,FALSE)</f>
        <v>38.299427474234903</v>
      </c>
      <c r="AZ27" s="52">
        <f>VLOOKUP($A27,'RevPAR Raw Data'!$B$6:$BE$43,'RevPAR Raw Data'!N$1,FALSE)</f>
        <v>60.5008104011415</v>
      </c>
      <c r="BA27" s="52">
        <f>VLOOKUP($A27,'RevPAR Raw Data'!$B$6:$BE$43,'RevPAR Raw Data'!O$1,FALSE)</f>
        <v>67.483452711273102</v>
      </c>
      <c r="BB27" s="53">
        <f>VLOOKUP($A27,'RevPAR Raw Data'!$B$6:$BE$43,'RevPAR Raw Data'!P$1,FALSE)</f>
        <v>63.992131556207298</v>
      </c>
      <c r="BC27" s="54">
        <f>VLOOKUP($A27,'RevPAR Raw Data'!$B$6:$BE$43,'RevPAR Raw Data'!R$1,FALSE)</f>
        <v>45.640200069084202</v>
      </c>
      <c r="BE27" s="47">
        <f>VLOOKUP($A27,'RevPAR Raw Data'!$B$6:$BE$43,'RevPAR Raw Data'!T$1,FALSE)</f>
        <v>11.7977834750111</v>
      </c>
      <c r="BF27" s="48">
        <f>VLOOKUP($A27,'RevPAR Raw Data'!$B$6:$BE$43,'RevPAR Raw Data'!U$1,FALSE)</f>
        <v>8.0895737252761908</v>
      </c>
      <c r="BG27" s="48">
        <f>VLOOKUP($A27,'RevPAR Raw Data'!$B$6:$BE$43,'RevPAR Raw Data'!V$1,FALSE)</f>
        <v>9.7308911788296903</v>
      </c>
      <c r="BH27" s="48">
        <f>VLOOKUP($A27,'RevPAR Raw Data'!$B$6:$BE$43,'RevPAR Raw Data'!W$1,FALSE)</f>
        <v>9.0577278656695093</v>
      </c>
      <c r="BI27" s="48">
        <f>VLOOKUP($A27,'RevPAR Raw Data'!$B$6:$BE$43,'RevPAR Raw Data'!X$1,FALSE)</f>
        <v>18.9602405110533</v>
      </c>
      <c r="BJ27" s="49">
        <f>VLOOKUP($A27,'RevPAR Raw Data'!$B$6:$BE$43,'RevPAR Raw Data'!Y$1,FALSE)</f>
        <v>11.4031252262631</v>
      </c>
      <c r="BK27" s="48">
        <f>VLOOKUP($A27,'RevPAR Raw Data'!$B$6:$BE$43,'RevPAR Raw Data'!AA$1,FALSE)</f>
        <v>9.6574335266003697</v>
      </c>
      <c r="BL27" s="48">
        <f>VLOOKUP($A27,'RevPAR Raw Data'!$B$6:$BE$43,'RevPAR Raw Data'!AB$1,FALSE)</f>
        <v>8.1105428954638601</v>
      </c>
      <c r="BM27" s="49">
        <f>VLOOKUP($A27,'RevPAR Raw Data'!$B$6:$BE$43,'RevPAR Raw Data'!AC$1,FALSE)</f>
        <v>8.8363145099807703</v>
      </c>
      <c r="BN27" s="50">
        <f>VLOOKUP($A27,'RevPAR Raw Data'!$B$6:$BE$43,'RevPAR Raw Data'!AE$1,FALSE)</f>
        <v>10.260151630869</v>
      </c>
    </row>
    <row r="28" spans="1:66" x14ac:dyDescent="0.25">
      <c r="A28" s="63" t="s">
        <v>29</v>
      </c>
      <c r="B28" s="47">
        <f>VLOOKUP($A28,'Occupancy Raw Data'!$B$8:$BE$45,'Occupancy Raw Data'!G$3,FALSE)</f>
        <v>25.7807395792499</v>
      </c>
      <c r="C28" s="48">
        <f>VLOOKUP($A28,'Occupancy Raw Data'!$B$8:$BE$45,'Occupancy Raw Data'!H$3,FALSE)</f>
        <v>27.910623284986201</v>
      </c>
      <c r="D28" s="48">
        <f>VLOOKUP($A28,'Occupancy Raw Data'!$B$8:$BE$45,'Occupancy Raw Data'!I$3,FALSE)</f>
        <v>24.918332679994698</v>
      </c>
      <c r="E28" s="48">
        <f>VLOOKUP($A28,'Occupancy Raw Data'!$B$8:$BE$45,'Occupancy Raw Data'!J$3,FALSE)</f>
        <v>26.029008232065799</v>
      </c>
      <c r="F28" s="48">
        <f>VLOOKUP($A28,'Occupancy Raw Data'!$B$8:$BE$45,'Occupancy Raw Data'!K$3,FALSE)</f>
        <v>28.977198697068399</v>
      </c>
      <c r="G28" s="49">
        <f>VLOOKUP($A28,'Occupancy Raw Data'!$B$8:$BE$45,'Occupancy Raw Data'!L$3,FALSE)</f>
        <v>26.724475670593101</v>
      </c>
      <c r="H28" s="48">
        <f>VLOOKUP($A28,'Occupancy Raw Data'!$B$8:$BE$45,'Occupancy Raw Data'!N$3,FALSE)</f>
        <v>39.452768729641598</v>
      </c>
      <c r="I28" s="48">
        <f>VLOOKUP($A28,'Occupancy Raw Data'!$B$8:$BE$45,'Occupancy Raw Data'!O$3,FALSE)</f>
        <v>42.0977198697068</v>
      </c>
      <c r="J28" s="49">
        <f>VLOOKUP($A28,'Occupancy Raw Data'!$B$8:$BE$45,'Occupancy Raw Data'!P$3,FALSE)</f>
        <v>40.775244299674199</v>
      </c>
      <c r="K28" s="50">
        <f>VLOOKUP($A28,'Occupancy Raw Data'!$B$8:$BE$45,'Occupancy Raw Data'!R$3,FALSE)</f>
        <v>30.745567425471201</v>
      </c>
      <c r="M28" s="47">
        <f>VLOOKUP($A28,'Occupancy Raw Data'!$B$8:$BE$45,'Occupancy Raw Data'!T$3,FALSE)</f>
        <v>-2.1882043957288002</v>
      </c>
      <c r="N28" s="48">
        <f>VLOOKUP($A28,'Occupancy Raw Data'!$B$8:$BE$45,'Occupancy Raw Data'!U$3,FALSE)</f>
        <v>1.0136239058882801</v>
      </c>
      <c r="O28" s="48">
        <f>VLOOKUP($A28,'Occupancy Raw Data'!$B$8:$BE$45,'Occupancy Raw Data'!V$3,FALSE)</f>
        <v>2.6880754660598298</v>
      </c>
      <c r="P28" s="48">
        <f>VLOOKUP($A28,'Occupancy Raw Data'!$B$8:$BE$45,'Occupancy Raw Data'!W$3,FALSE)</f>
        <v>-6.3198398361079597</v>
      </c>
      <c r="Q28" s="48">
        <f>VLOOKUP($A28,'Occupancy Raw Data'!$B$8:$BE$45,'Occupancy Raw Data'!X$3,FALSE)</f>
        <v>1.0406386365709399</v>
      </c>
      <c r="R28" s="49">
        <f>VLOOKUP($A28,'Occupancy Raw Data'!$B$8:$BE$45,'Occupancy Raw Data'!Y$3,FALSE)</f>
        <v>-0.81855480201901998</v>
      </c>
      <c r="S28" s="48">
        <f>VLOOKUP($A28,'Occupancy Raw Data'!$B$8:$BE$45,'Occupancy Raw Data'!AA$3,FALSE)</f>
        <v>5.9761219877640404</v>
      </c>
      <c r="T28" s="48">
        <f>VLOOKUP($A28,'Occupancy Raw Data'!$B$8:$BE$45,'Occupancy Raw Data'!AB$3,FALSE)</f>
        <v>5.5176614916028504</v>
      </c>
      <c r="U28" s="49">
        <f>VLOOKUP($A28,'Occupancy Raw Data'!$B$8:$BE$45,'Occupancy Raw Data'!AC$3,FALSE)</f>
        <v>5.7389606965016204</v>
      </c>
      <c r="V28" s="50">
        <f>VLOOKUP($A28,'Occupancy Raw Data'!$B$8:$BE$45,'Occupancy Raw Data'!AE$3,FALSE)</f>
        <v>1.57686577844058</v>
      </c>
      <c r="X28" s="51">
        <f>VLOOKUP($A28,'ADR Raw Data'!$B$6:$BE$43,'ADR Raw Data'!G$1,FALSE)</f>
        <v>110.396923466801</v>
      </c>
      <c r="Y28" s="52">
        <f>VLOOKUP($A28,'ADR Raw Data'!$B$6:$BE$43,'ADR Raw Data'!H$1,FALSE)</f>
        <v>89.243806179775206</v>
      </c>
      <c r="Z28" s="52">
        <f>VLOOKUP($A28,'ADR Raw Data'!$B$6:$BE$43,'ADR Raw Data'!I$1,FALSE)</f>
        <v>82.494410068169898</v>
      </c>
      <c r="AA28" s="52">
        <f>VLOOKUP($A28,'ADR Raw Data'!$B$6:$BE$43,'ADR Raw Data'!J$1,FALSE)</f>
        <v>83.151701807228903</v>
      </c>
      <c r="AB28" s="52">
        <f>VLOOKUP($A28,'ADR Raw Data'!$B$6:$BE$43,'ADR Raw Data'!K$1,FALSE)</f>
        <v>86.477090827338102</v>
      </c>
      <c r="AC28" s="53">
        <f>VLOOKUP($A28,'ADR Raw Data'!$B$6:$BE$43,'ADR Raw Data'!L$1,FALSE)</f>
        <v>90.277363174354903</v>
      </c>
      <c r="AD28" s="52">
        <f>VLOOKUP($A28,'ADR Raw Data'!$B$6:$BE$43,'ADR Raw Data'!N$1,FALSE)</f>
        <v>119.999398943196</v>
      </c>
      <c r="AE28" s="52">
        <f>VLOOKUP($A28,'ADR Raw Data'!$B$6:$BE$43,'ADR Raw Data'!O$1,FALSE)</f>
        <v>140.74460538532901</v>
      </c>
      <c r="AF28" s="53">
        <f>VLOOKUP($A28,'ADR Raw Data'!$B$6:$BE$43,'ADR Raw Data'!P$1,FALSE)</f>
        <v>130.70841987537901</v>
      </c>
      <c r="AG28" s="54">
        <f>VLOOKUP($A28,'ADR Raw Data'!$B$6:$BE$43,'ADR Raw Data'!R$1,FALSE)</f>
        <v>105.62258080164899</v>
      </c>
      <c r="AI28" s="47">
        <f>VLOOKUP($A28,'ADR Raw Data'!$B$6:$BE$43,'ADR Raw Data'!T$1,FALSE)</f>
        <v>-9.0912952079726193</v>
      </c>
      <c r="AJ28" s="48">
        <f>VLOOKUP($A28,'ADR Raw Data'!$B$6:$BE$43,'ADR Raw Data'!U$1,FALSE)</f>
        <v>-7.4542736910694902</v>
      </c>
      <c r="AK28" s="48">
        <f>VLOOKUP($A28,'ADR Raw Data'!$B$6:$BE$43,'ADR Raw Data'!V$1,FALSE)</f>
        <v>-0.72975243028153602</v>
      </c>
      <c r="AL28" s="48">
        <f>VLOOKUP($A28,'ADR Raw Data'!$B$6:$BE$43,'ADR Raw Data'!W$1,FALSE)</f>
        <v>-4.3350199943403398</v>
      </c>
      <c r="AM28" s="48">
        <f>VLOOKUP($A28,'ADR Raw Data'!$B$6:$BE$43,'ADR Raw Data'!X$1,FALSE)</f>
        <v>-6.54872584516679</v>
      </c>
      <c r="AN28" s="49">
        <f>VLOOKUP($A28,'ADR Raw Data'!$B$6:$BE$43,'ADR Raw Data'!Y$1,FALSE)</f>
        <v>-6.0827467242899997</v>
      </c>
      <c r="AO28" s="48">
        <f>VLOOKUP($A28,'ADR Raw Data'!$B$6:$BE$43,'ADR Raw Data'!AA$1,FALSE)</f>
        <v>-10.1634647186007</v>
      </c>
      <c r="AP28" s="48">
        <f>VLOOKUP($A28,'ADR Raw Data'!$B$6:$BE$43,'ADR Raw Data'!AB$1,FALSE)</f>
        <v>-11.617876967675899</v>
      </c>
      <c r="AQ28" s="49">
        <f>VLOOKUP($A28,'ADR Raw Data'!$B$6:$BE$43,'ADR Raw Data'!AC$1,FALSE)</f>
        <v>-10.994607037239801</v>
      </c>
      <c r="AR28" s="50">
        <f>VLOOKUP($A28,'ADR Raw Data'!$B$6:$BE$43,'ADR Raw Data'!AE$1,FALSE)</f>
        <v>-7.8440723396428096</v>
      </c>
      <c r="AS28" s="40"/>
      <c r="AT28" s="51">
        <f>VLOOKUP($A28,'RevPAR Raw Data'!$B$6:$BE$43,'RevPAR Raw Data'!G$1,FALSE)</f>
        <v>28.46114334248</v>
      </c>
      <c r="AU28" s="52">
        <f>VLOOKUP($A28,'RevPAR Raw Data'!$B$6:$BE$43,'RevPAR Raw Data'!H$1,FALSE)</f>
        <v>24.908502548020302</v>
      </c>
      <c r="AV28" s="52">
        <f>VLOOKUP($A28,'RevPAR Raw Data'!$B$6:$BE$43,'RevPAR Raw Data'!I$1,FALSE)</f>
        <v>20.5562315431856</v>
      </c>
      <c r="AW28" s="52">
        <f>VLOOKUP($A28,'RevPAR Raw Data'!$B$6:$BE$43,'RevPAR Raw Data'!J$1,FALSE)</f>
        <v>21.643563308506401</v>
      </c>
      <c r="AX28" s="52">
        <f>VLOOKUP($A28,'RevPAR Raw Data'!$B$6:$BE$43,'RevPAR Raw Data'!K$1,FALSE)</f>
        <v>25.058638436481999</v>
      </c>
      <c r="AY28" s="53">
        <f>VLOOKUP($A28,'RevPAR Raw Data'!$B$6:$BE$43,'RevPAR Raw Data'!L$1,FALSE)</f>
        <v>24.126151957583499</v>
      </c>
      <c r="AZ28" s="52">
        <f>VLOOKUP($A28,'RevPAR Raw Data'!$B$6:$BE$43,'RevPAR Raw Data'!N$1,FALSE)</f>
        <v>47.343085342019499</v>
      </c>
      <c r="BA28" s="52">
        <f>VLOOKUP($A28,'RevPAR Raw Data'!$B$6:$BE$43,'RevPAR Raw Data'!O$1,FALSE)</f>
        <v>59.250269706840299</v>
      </c>
      <c r="BB28" s="53">
        <f>VLOOKUP($A28,'RevPAR Raw Data'!$B$6:$BE$43,'RevPAR Raw Data'!P$1,FALSE)</f>
        <v>53.296677524429903</v>
      </c>
      <c r="BC28" s="54">
        <f>VLOOKUP($A28,'RevPAR Raw Data'!$B$6:$BE$43,'RevPAR Raw Data'!R$1,FALSE)</f>
        <v>32.474261796893899</v>
      </c>
      <c r="BE28" s="47">
        <f>VLOOKUP($A28,'RevPAR Raw Data'!$B$6:$BE$43,'RevPAR Raw Data'!T$1,FALSE)</f>
        <v>-11.080563482331801</v>
      </c>
      <c r="BF28" s="48">
        <f>VLOOKUP($A28,'RevPAR Raw Data'!$B$6:$BE$43,'RevPAR Raw Data'!U$1,FALSE)</f>
        <v>-6.5162080853242204</v>
      </c>
      <c r="BG28" s="48">
        <f>VLOOKUP($A28,'RevPAR Raw Data'!$B$6:$BE$43,'RevPAR Raw Data'!V$1,FALSE)</f>
        <v>1.93870673973692</v>
      </c>
      <c r="BH28" s="48">
        <f>VLOOKUP($A28,'RevPAR Raw Data'!$B$6:$BE$43,'RevPAR Raw Data'!W$1,FALSE)</f>
        <v>-10.3808935099427</v>
      </c>
      <c r="BI28" s="48">
        <f>VLOOKUP($A28,'RevPAR Raw Data'!$B$6:$BE$43,'RevPAR Raw Data'!X$1,FALSE)</f>
        <v>-5.5762357799437501</v>
      </c>
      <c r="BJ28" s="49">
        <f>VLOOKUP($A28,'RevPAR Raw Data'!$B$6:$BE$43,'RevPAR Raw Data'!Y$1,FALSE)</f>
        <v>-6.8515109109026904</v>
      </c>
      <c r="BK28" s="48">
        <f>VLOOKUP($A28,'RevPAR Raw Data'!$B$6:$BE$43,'RevPAR Raw Data'!AA$1,FALSE)</f>
        <v>-4.7947237806036096</v>
      </c>
      <c r="BL28" s="48">
        <f>VLOOKUP($A28,'RevPAR Raw Data'!$B$6:$BE$43,'RevPAR Raw Data'!AB$1,FALSE)</f>
        <v>-6.74125059966038</v>
      </c>
      <c r="BM28" s="49">
        <f>VLOOKUP($A28,'RevPAR Raw Data'!$B$6:$BE$43,'RevPAR Raw Data'!AC$1,FALSE)</f>
        <v>-5.8866225173402</v>
      </c>
      <c r="BN28" s="50">
        <f>VLOOKUP($A28,'RevPAR Raw Data'!$B$6:$BE$43,'RevPAR Raw Data'!AE$1,FALSE)</f>
        <v>-6.3908970535621803</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33.2693747660052</v>
      </c>
      <c r="C30" s="48">
        <f>VLOOKUP($A30,'Occupancy Raw Data'!$B$8:$BE$45,'Occupancy Raw Data'!H$3,FALSE)</f>
        <v>47.149943841257901</v>
      </c>
      <c r="D30" s="48">
        <f>VLOOKUP($A30,'Occupancy Raw Data'!$B$8:$BE$45,'Occupancy Raw Data'!I$3,FALSE)</f>
        <v>51.015537251965497</v>
      </c>
      <c r="E30" s="48">
        <f>VLOOKUP($A30,'Occupancy Raw Data'!$B$8:$BE$45,'Occupancy Raw Data'!J$3,FALSE)</f>
        <v>50.217615125421098</v>
      </c>
      <c r="F30" s="48">
        <f>VLOOKUP($A30,'Occupancy Raw Data'!$B$8:$BE$45,'Occupancy Raw Data'!K$3,FALSE)</f>
        <v>46.697406609867897</v>
      </c>
      <c r="G30" s="49">
        <f>VLOOKUP($A30,'Occupancy Raw Data'!$B$8:$BE$45,'Occupancy Raw Data'!L$3,FALSE)</f>
        <v>45.669917816425396</v>
      </c>
      <c r="H30" s="48">
        <f>VLOOKUP($A30,'Occupancy Raw Data'!$B$8:$BE$45,'Occupancy Raw Data'!N$3,FALSE)</f>
        <v>46.315888025465703</v>
      </c>
      <c r="I30" s="48">
        <f>VLOOKUP($A30,'Occupancy Raw Data'!$B$8:$BE$45,'Occupancy Raw Data'!O$3,FALSE)</f>
        <v>45.499016945978802</v>
      </c>
      <c r="J30" s="49">
        <f>VLOOKUP($A30,'Occupancy Raw Data'!$B$8:$BE$45,'Occupancy Raw Data'!P$3,FALSE)</f>
        <v>45.907452485722303</v>
      </c>
      <c r="K30" s="50">
        <f>VLOOKUP($A30,'Occupancy Raw Data'!$B$8:$BE$45,'Occupancy Raw Data'!R$3,FALSE)</f>
        <v>45.737773973976601</v>
      </c>
      <c r="M30" s="47">
        <f>VLOOKUP($A30,'Occupancy Raw Data'!$B$8:$BE$45,'Occupancy Raw Data'!T$3,FALSE)</f>
        <v>1.97579021991101</v>
      </c>
      <c r="N30" s="48">
        <f>VLOOKUP($A30,'Occupancy Raw Data'!$B$8:$BE$45,'Occupancy Raw Data'!U$3,FALSE)</f>
        <v>7.6345126722517502</v>
      </c>
      <c r="O30" s="48">
        <f>VLOOKUP($A30,'Occupancy Raw Data'!$B$8:$BE$45,'Occupancy Raw Data'!V$3,FALSE)</f>
        <v>11.007064808464101</v>
      </c>
      <c r="P30" s="48">
        <f>VLOOKUP($A30,'Occupancy Raw Data'!$B$8:$BE$45,'Occupancy Raw Data'!W$3,FALSE)</f>
        <v>9.8821338714997307</v>
      </c>
      <c r="Q30" s="48">
        <f>VLOOKUP($A30,'Occupancy Raw Data'!$B$8:$BE$45,'Occupancy Raw Data'!X$3,FALSE)</f>
        <v>7.9549810089153201</v>
      </c>
      <c r="R30" s="49">
        <f>VLOOKUP($A30,'Occupancy Raw Data'!$B$8:$BE$45,'Occupancy Raw Data'!Y$3,FALSE)</f>
        <v>8.0510222011080295</v>
      </c>
      <c r="S30" s="48">
        <f>VLOOKUP($A30,'Occupancy Raw Data'!$B$8:$BE$45,'Occupancy Raw Data'!AA$3,FALSE)</f>
        <v>-0.47945367201267303</v>
      </c>
      <c r="T30" s="48">
        <f>VLOOKUP($A30,'Occupancy Raw Data'!$B$8:$BE$45,'Occupancy Raw Data'!AB$3,FALSE)</f>
        <v>-1.2237224693736299</v>
      </c>
      <c r="U30" s="49">
        <f>VLOOKUP($A30,'Occupancy Raw Data'!$B$8:$BE$45,'Occupancy Raw Data'!AC$3,FALSE)</f>
        <v>-0.84967388640499497</v>
      </c>
      <c r="V30" s="50">
        <f>VLOOKUP($A30,'Occupancy Raw Data'!$B$8:$BE$45,'Occupancy Raw Data'!AE$3,FALSE)</f>
        <v>5.3419360778437301</v>
      </c>
      <c r="X30" s="51">
        <f>VLOOKUP($A30,'ADR Raw Data'!$B$6:$BE$43,'ADR Raw Data'!G$1,FALSE)</f>
        <v>93.348380222253397</v>
      </c>
      <c r="Y30" s="52">
        <f>VLOOKUP($A30,'ADR Raw Data'!$B$6:$BE$43,'ADR Raw Data'!H$1,FALSE)</f>
        <v>97.503861042183601</v>
      </c>
      <c r="Z30" s="52">
        <f>VLOOKUP($A30,'ADR Raw Data'!$B$6:$BE$43,'ADR Raw Data'!I$1,FALSE)</f>
        <v>98.248496468213901</v>
      </c>
      <c r="AA30" s="52">
        <f>VLOOKUP($A30,'ADR Raw Data'!$B$6:$BE$43,'ADR Raw Data'!J$1,FALSE)</f>
        <v>99.7681850799123</v>
      </c>
      <c r="AB30" s="52">
        <f>VLOOKUP($A30,'ADR Raw Data'!$B$6:$BE$43,'ADR Raw Data'!K$1,FALSE)</f>
        <v>98.008538920354795</v>
      </c>
      <c r="AC30" s="53">
        <f>VLOOKUP($A30,'ADR Raw Data'!$B$6:$BE$43,'ADR Raw Data'!L$1,FALSE)</f>
        <v>97.665933983726504</v>
      </c>
      <c r="AD30" s="52">
        <f>VLOOKUP($A30,'ADR Raw Data'!$B$6:$BE$43,'ADR Raw Data'!N$1,FALSE)</f>
        <v>107.839368304022</v>
      </c>
      <c r="AE30" s="52">
        <f>VLOOKUP($A30,'ADR Raw Data'!$B$6:$BE$43,'ADR Raw Data'!O$1,FALSE)</f>
        <v>110.567428880086</v>
      </c>
      <c r="AF30" s="53">
        <f>VLOOKUP($A30,'ADR Raw Data'!$B$6:$BE$43,'ADR Raw Data'!P$1,FALSE)</f>
        <v>109.191262905651</v>
      </c>
      <c r="AG30" s="54">
        <f>VLOOKUP($A30,'ADR Raw Data'!$B$6:$BE$43,'ADR Raw Data'!R$1,FALSE)</f>
        <v>100.97057094197</v>
      </c>
      <c r="AI30" s="47">
        <f>VLOOKUP($A30,'ADR Raw Data'!$B$6:$BE$43,'ADR Raw Data'!T$1,FALSE)</f>
        <v>2.58292194415298</v>
      </c>
      <c r="AJ30" s="48">
        <f>VLOOKUP($A30,'ADR Raw Data'!$B$6:$BE$43,'ADR Raw Data'!U$1,FALSE)</f>
        <v>5.7065467086647903</v>
      </c>
      <c r="AK30" s="48">
        <f>VLOOKUP($A30,'ADR Raw Data'!$B$6:$BE$43,'ADR Raw Data'!V$1,FALSE)</f>
        <v>4.21544237386306</v>
      </c>
      <c r="AL30" s="48">
        <f>VLOOKUP($A30,'ADR Raw Data'!$B$6:$BE$43,'ADR Raw Data'!W$1,FALSE)</f>
        <v>6.5709993022898399</v>
      </c>
      <c r="AM30" s="48">
        <f>VLOOKUP($A30,'ADR Raw Data'!$B$6:$BE$43,'ADR Raw Data'!X$1,FALSE)</f>
        <v>1.91817656421246</v>
      </c>
      <c r="AN30" s="49">
        <f>VLOOKUP($A30,'ADR Raw Data'!$B$6:$BE$43,'ADR Raw Data'!Y$1,FALSE)</f>
        <v>4.3547986560264604</v>
      </c>
      <c r="AO30" s="48">
        <f>VLOOKUP($A30,'ADR Raw Data'!$B$6:$BE$43,'ADR Raw Data'!AA$1,FALSE)</f>
        <v>0.55932728487690597</v>
      </c>
      <c r="AP30" s="48">
        <f>VLOOKUP($A30,'ADR Raw Data'!$B$6:$BE$43,'ADR Raw Data'!AB$1,FALSE)</f>
        <v>0.28465348191428602</v>
      </c>
      <c r="AQ30" s="49">
        <f>VLOOKUP($A30,'ADR Raw Data'!$B$6:$BE$43,'ADR Raw Data'!AC$1,FALSE)</f>
        <v>0.41608553498822198</v>
      </c>
      <c r="AR30" s="50">
        <f>VLOOKUP($A30,'ADR Raw Data'!$B$6:$BE$43,'ADR Raw Data'!AE$1,FALSE)</f>
        <v>2.8200802036572301</v>
      </c>
      <c r="AS30" s="40"/>
      <c r="AT30" s="51">
        <f>VLOOKUP($A30,'RevPAR Raw Data'!$B$6:$BE$43,'RevPAR Raw Data'!G$1,FALSE)</f>
        <v>31.056422454137</v>
      </c>
      <c r="AU30" s="52">
        <f>VLOOKUP($A30,'RevPAR Raw Data'!$B$6:$BE$43,'RevPAR Raw Data'!H$1,FALSE)</f>
        <v>45.973015724447698</v>
      </c>
      <c r="AV30" s="52">
        <f>VLOOKUP($A30,'RevPAR Raw Data'!$B$6:$BE$43,'RevPAR Raw Data'!I$1,FALSE)</f>
        <v>50.121998315237697</v>
      </c>
      <c r="AW30" s="52">
        <f>VLOOKUP($A30,'RevPAR Raw Data'!$B$6:$BE$43,'RevPAR Raw Data'!J$1,FALSE)</f>
        <v>50.1012032010482</v>
      </c>
      <c r="AX30" s="52">
        <f>VLOOKUP($A30,'RevPAR Raw Data'!$B$6:$BE$43,'RevPAR Raw Data'!K$1,FALSE)</f>
        <v>45.767445932028799</v>
      </c>
      <c r="AY30" s="53">
        <f>VLOOKUP($A30,'RevPAR Raw Data'!$B$6:$BE$43,'RevPAR Raw Data'!L$1,FALSE)</f>
        <v>44.6039517850122</v>
      </c>
      <c r="AZ30" s="52">
        <f>VLOOKUP($A30,'RevPAR Raw Data'!$B$6:$BE$43,'RevPAR Raw Data'!N$1,FALSE)</f>
        <v>49.946761071060699</v>
      </c>
      <c r="BA30" s="52">
        <f>VLOOKUP($A30,'RevPAR Raw Data'!$B$6:$BE$43,'RevPAR Raw Data'!O$1,FALSE)</f>
        <v>50.3070932028836</v>
      </c>
      <c r="BB30" s="53">
        <f>VLOOKUP($A30,'RevPAR Raw Data'!$B$6:$BE$43,'RevPAR Raw Data'!P$1,FALSE)</f>
        <v>50.1269271369721</v>
      </c>
      <c r="BC30" s="54">
        <f>VLOOKUP($A30,'RevPAR Raw Data'!$B$6:$BE$43,'RevPAR Raw Data'!R$1,FALSE)</f>
        <v>46.181691517672</v>
      </c>
      <c r="BE30" s="47">
        <f>VLOOKUP($A30,'RevPAR Raw Data'!$B$6:$BE$43,'RevPAR Raw Data'!T$1,FALSE)</f>
        <v>4.6097452832245001</v>
      </c>
      <c r="BF30" s="48">
        <f>VLOOKUP($A30,'RevPAR Raw Data'!$B$6:$BE$43,'RevPAR Raw Data'!U$1,FALSE)</f>
        <v>13.776726412537499</v>
      </c>
      <c r="BG30" s="48">
        <f>VLOOKUP($A30,'RevPAR Raw Data'!$B$6:$BE$43,'RevPAR Raw Data'!V$1,FALSE)</f>
        <v>15.686503656381801</v>
      </c>
      <c r="BH30" s="48">
        <f>VLOOKUP($A30,'RevPAR Raw Data'!$B$6:$BE$43,'RevPAR Raw Data'!W$1,FALSE)</f>
        <v>17.1024881215371</v>
      </c>
      <c r="BI30" s="48">
        <f>VLOOKUP($A30,'RevPAR Raw Data'!$B$6:$BE$43,'RevPAR Raw Data'!X$1,FALSE)</f>
        <v>10.0257481545283</v>
      </c>
      <c r="BJ30" s="49">
        <f>VLOOKUP($A30,'RevPAR Raw Data'!$B$6:$BE$43,'RevPAR Raw Data'!Y$1,FALSE)</f>
        <v>12.756426663744699</v>
      </c>
      <c r="BK30" s="48">
        <f>VLOOKUP($A30,'RevPAR Raw Data'!$B$6:$BE$43,'RevPAR Raw Data'!AA$1,FALSE)</f>
        <v>7.7191897658321795E-2</v>
      </c>
      <c r="BL30" s="48">
        <f>VLOOKUP($A30,'RevPAR Raw Data'!$B$6:$BE$43,'RevPAR Raw Data'!AB$1,FALSE)</f>
        <v>-0.94255235607738397</v>
      </c>
      <c r="BM30" s="49">
        <f>VLOOKUP($A30,'RevPAR Raw Data'!$B$6:$BE$43,'RevPAR Raw Data'!AC$1,FALSE)</f>
        <v>-0.43712372155267598</v>
      </c>
      <c r="BN30" s="50">
        <f>VLOOKUP($A30,'RevPAR Raw Data'!$B$6:$BE$43,'RevPAR Raw Data'!AE$1,FALSE)</f>
        <v>8.3126631633242596</v>
      </c>
    </row>
    <row r="31" spans="1:66" x14ac:dyDescent="0.25">
      <c r="A31" s="63" t="s">
        <v>70</v>
      </c>
      <c r="B31" s="47">
        <f>VLOOKUP($A31,'Occupancy Raw Data'!$B$8:$BE$45,'Occupancy Raw Data'!G$3,FALSE)</f>
        <v>33.6897550697919</v>
      </c>
      <c r="C31" s="48">
        <f>VLOOKUP($A31,'Occupancy Raw Data'!$B$8:$BE$45,'Occupancy Raw Data'!H$3,FALSE)</f>
        <v>46.879115090861198</v>
      </c>
      <c r="D31" s="48">
        <f>VLOOKUP($A31,'Occupancy Raw Data'!$B$8:$BE$45,'Occupancy Raw Data'!I$3,FALSE)</f>
        <v>49.697129312615203</v>
      </c>
      <c r="E31" s="48">
        <f>VLOOKUP($A31,'Occupancy Raw Data'!$B$8:$BE$45,'Occupancy Raw Data'!J$3,FALSE)</f>
        <v>48.3118251250987</v>
      </c>
      <c r="F31" s="48">
        <f>VLOOKUP($A31,'Occupancy Raw Data'!$B$8:$BE$45,'Occupancy Raw Data'!K$3,FALSE)</f>
        <v>43.640963474411002</v>
      </c>
      <c r="G31" s="49">
        <f>VLOOKUP($A31,'Occupancy Raw Data'!$B$8:$BE$45,'Occupancy Raw Data'!L$3,FALSE)</f>
        <v>44.443859113082503</v>
      </c>
      <c r="H31" s="48">
        <f>VLOOKUP($A31,'Occupancy Raw Data'!$B$8:$BE$45,'Occupancy Raw Data'!N$3,FALSE)</f>
        <v>44.220734728298098</v>
      </c>
      <c r="I31" s="48">
        <f>VLOOKUP($A31,'Occupancy Raw Data'!$B$8:$BE$45,'Occupancy Raw Data'!O$3,FALSE)</f>
        <v>42.7923891846307</v>
      </c>
      <c r="J31" s="49">
        <f>VLOOKUP($A31,'Occupancy Raw Data'!$B$8:$BE$45,'Occupancy Raw Data'!P$3,FALSE)</f>
        <v>43.506561956464402</v>
      </c>
      <c r="K31" s="50">
        <f>VLOOKUP($A31,'Occupancy Raw Data'!$B$8:$BE$45,'Occupancy Raw Data'!R$3,FALSE)</f>
        <v>44.176156677379701</v>
      </c>
      <c r="M31" s="47">
        <f>VLOOKUP($A31,'Occupancy Raw Data'!$B$8:$BE$45,'Occupancy Raw Data'!T$3,FALSE)</f>
        <v>6.7714650757339898</v>
      </c>
      <c r="N31" s="48">
        <f>VLOOKUP($A31,'Occupancy Raw Data'!$B$8:$BE$45,'Occupancy Raw Data'!U$3,FALSE)</f>
        <v>8.2312044253067693</v>
      </c>
      <c r="O31" s="48">
        <f>VLOOKUP($A31,'Occupancy Raw Data'!$B$8:$BE$45,'Occupancy Raw Data'!V$3,FALSE)</f>
        <v>10.314049252151399</v>
      </c>
      <c r="P31" s="48">
        <f>VLOOKUP($A31,'Occupancy Raw Data'!$B$8:$BE$45,'Occupancy Raw Data'!W$3,FALSE)</f>
        <v>10.2512419600861</v>
      </c>
      <c r="Q31" s="48">
        <f>VLOOKUP($A31,'Occupancy Raw Data'!$B$8:$BE$45,'Occupancy Raw Data'!X$3,FALSE)</f>
        <v>8.9121220432586998</v>
      </c>
      <c r="R31" s="49">
        <f>VLOOKUP($A31,'Occupancy Raw Data'!$B$8:$BE$45,'Occupancy Raw Data'!Y$3,FALSE)</f>
        <v>9.0340542804447495</v>
      </c>
      <c r="S31" s="48">
        <f>VLOOKUP($A31,'Occupancy Raw Data'!$B$8:$BE$45,'Occupancy Raw Data'!AA$3,FALSE)</f>
        <v>3.0741998152671899</v>
      </c>
      <c r="T31" s="48">
        <f>VLOOKUP($A31,'Occupancy Raw Data'!$B$8:$BE$45,'Occupancy Raw Data'!AB$3,FALSE)</f>
        <v>3.7296169691669698</v>
      </c>
      <c r="U31" s="49">
        <f>VLOOKUP($A31,'Occupancy Raw Data'!$B$8:$BE$45,'Occupancy Raw Data'!AC$3,FALSE)</f>
        <v>3.39549069822128</v>
      </c>
      <c r="V31" s="50">
        <f>VLOOKUP($A31,'Occupancy Raw Data'!$B$8:$BE$45,'Occupancy Raw Data'!AE$3,FALSE)</f>
        <v>7.3864490332987804</v>
      </c>
      <c r="X31" s="51">
        <f>VLOOKUP($A31,'ADR Raw Data'!$B$6:$BE$43,'ADR Raw Data'!G$1,FALSE)</f>
        <v>90.312792370231307</v>
      </c>
      <c r="Y31" s="52">
        <f>VLOOKUP($A31,'ADR Raw Data'!$B$6:$BE$43,'ADR Raw Data'!H$1,FALSE)</f>
        <v>94.107729213483097</v>
      </c>
      <c r="Z31" s="52">
        <f>VLOOKUP($A31,'ADR Raw Data'!$B$6:$BE$43,'ADR Raw Data'!I$1,FALSE)</f>
        <v>94.650557498675099</v>
      </c>
      <c r="AA31" s="52">
        <f>VLOOKUP($A31,'ADR Raw Data'!$B$6:$BE$43,'ADR Raw Data'!J$1,FALSE)</f>
        <v>96.116451155691195</v>
      </c>
      <c r="AB31" s="52">
        <f>VLOOKUP($A31,'ADR Raw Data'!$B$6:$BE$43,'ADR Raw Data'!K$1,FALSE)</f>
        <v>93.424810386473396</v>
      </c>
      <c r="AC31" s="53">
        <f>VLOOKUP($A31,'ADR Raw Data'!$B$6:$BE$43,'ADR Raw Data'!L$1,FALSE)</f>
        <v>93.956450228765107</v>
      </c>
      <c r="AD31" s="52">
        <f>VLOOKUP($A31,'ADR Raw Data'!$B$6:$BE$43,'ADR Raw Data'!N$1,FALSE)</f>
        <v>103.20529678188301</v>
      </c>
      <c r="AE31" s="52">
        <f>VLOOKUP($A31,'ADR Raw Data'!$B$6:$BE$43,'ADR Raw Data'!O$1,FALSE)</f>
        <v>107.16626308658699</v>
      </c>
      <c r="AF31" s="53">
        <f>VLOOKUP($A31,'ADR Raw Data'!$B$6:$BE$43,'ADR Raw Data'!P$1,FALSE)</f>
        <v>105.153269731661</v>
      </c>
      <c r="AG31" s="54">
        <f>VLOOKUP($A31,'ADR Raw Data'!$B$6:$BE$43,'ADR Raw Data'!R$1,FALSE)</f>
        <v>97.105913412390095</v>
      </c>
      <c r="AI31" s="47">
        <f>VLOOKUP($A31,'ADR Raw Data'!$B$6:$BE$43,'ADR Raw Data'!T$1,FALSE)</f>
        <v>4.2948375627094597</v>
      </c>
      <c r="AJ31" s="48">
        <f>VLOOKUP($A31,'ADR Raw Data'!$B$6:$BE$43,'ADR Raw Data'!U$1,FALSE)</f>
        <v>4.3560903780028903</v>
      </c>
      <c r="AK31" s="48">
        <f>VLOOKUP($A31,'ADR Raw Data'!$B$6:$BE$43,'ADR Raw Data'!V$1,FALSE)</f>
        <v>2.70558482531797</v>
      </c>
      <c r="AL31" s="48">
        <f>VLOOKUP($A31,'ADR Raw Data'!$B$6:$BE$43,'ADR Raw Data'!W$1,FALSE)</f>
        <v>5.0725231377971802</v>
      </c>
      <c r="AM31" s="48">
        <f>VLOOKUP($A31,'ADR Raw Data'!$B$6:$BE$43,'ADR Raw Data'!X$1,FALSE)</f>
        <v>1.00277814935873</v>
      </c>
      <c r="AN31" s="49">
        <f>VLOOKUP($A31,'ADR Raw Data'!$B$6:$BE$43,'ADR Raw Data'!Y$1,FALSE)</f>
        <v>3.4808218403167799</v>
      </c>
      <c r="AO31" s="48">
        <f>VLOOKUP($A31,'ADR Raw Data'!$B$6:$BE$43,'ADR Raw Data'!AA$1,FALSE)</f>
        <v>0.108530777263757</v>
      </c>
      <c r="AP31" s="48">
        <f>VLOOKUP($A31,'ADR Raw Data'!$B$6:$BE$43,'ADR Raw Data'!AB$1,FALSE)</f>
        <v>1.38809165463581</v>
      </c>
      <c r="AQ31" s="49">
        <f>VLOOKUP($A31,'ADR Raw Data'!$B$6:$BE$43,'ADR Raw Data'!AC$1,FALSE)</f>
        <v>0.74977707220382395</v>
      </c>
      <c r="AR31" s="50">
        <f>VLOOKUP($A31,'ADR Raw Data'!$B$6:$BE$43,'ADR Raw Data'!AE$1,FALSE)</f>
        <v>2.47223793314387</v>
      </c>
      <c r="AS31" s="40"/>
      <c r="AT31" s="51">
        <f>VLOOKUP($A31,'RevPAR Raw Data'!$B$6:$BE$43,'RevPAR Raw Data'!G$1,FALSE)</f>
        <v>30.426158546220702</v>
      </c>
      <c r="AU31" s="52">
        <f>VLOOKUP($A31,'RevPAR Raw Data'!$B$6:$BE$43,'RevPAR Raw Data'!H$1,FALSE)</f>
        <v>44.116870687384697</v>
      </c>
      <c r="AV31" s="52">
        <f>VLOOKUP($A31,'RevPAR Raw Data'!$B$6:$BE$43,'RevPAR Raw Data'!I$1,FALSE)</f>
        <v>47.038609955227798</v>
      </c>
      <c r="AW31" s="52">
        <f>VLOOKUP($A31,'RevPAR Raw Data'!$B$6:$BE$43,'RevPAR Raw Data'!J$1,FALSE)</f>
        <v>46.4356117987885</v>
      </c>
      <c r="AX31" s="52">
        <f>VLOOKUP($A31,'RevPAR Raw Data'!$B$6:$BE$43,'RevPAR Raw Data'!K$1,FALSE)</f>
        <v>40.771487376798603</v>
      </c>
      <c r="AY31" s="53">
        <f>VLOOKUP($A31,'RevPAR Raw Data'!$B$6:$BE$43,'RevPAR Raw Data'!L$1,FALSE)</f>
        <v>41.757872367325803</v>
      </c>
      <c r="AZ31" s="52">
        <f>VLOOKUP($A31,'RevPAR Raw Data'!$B$6:$BE$43,'RevPAR Raw Data'!N$1,FALSE)</f>
        <v>45.638140515469303</v>
      </c>
      <c r="BA31" s="52">
        <f>VLOOKUP($A31,'RevPAR Raw Data'!$B$6:$BE$43,'RevPAR Raw Data'!O$1,FALSE)</f>
        <v>45.8590043746376</v>
      </c>
      <c r="BB31" s="53">
        <f>VLOOKUP($A31,'RevPAR Raw Data'!$B$6:$BE$43,'RevPAR Raw Data'!P$1,FALSE)</f>
        <v>45.748572445053398</v>
      </c>
      <c r="BC31" s="54">
        <f>VLOOKUP($A31,'RevPAR Raw Data'!$B$6:$BE$43,'RevPAR Raw Data'!R$1,FALSE)</f>
        <v>42.897660452058098</v>
      </c>
      <c r="BE31" s="47">
        <f>VLOOKUP($A31,'RevPAR Raw Data'!$B$6:$BE$43,'RevPAR Raw Data'!T$1,FALSE)</f>
        <v>11.3571260640618</v>
      </c>
      <c r="BF31" s="48">
        <f>VLOOKUP($A31,'RevPAR Raw Data'!$B$6:$BE$43,'RevPAR Raw Data'!U$1,FALSE)</f>
        <v>12.945853507274199</v>
      </c>
      <c r="BG31" s="48">
        <f>VLOOKUP($A31,'RevPAR Raw Data'!$B$6:$BE$43,'RevPAR Raw Data'!V$1,FALSE)</f>
        <v>13.2986894289114</v>
      </c>
      <c r="BH31" s="48">
        <f>VLOOKUP($A31,'RevPAR Raw Data'!$B$6:$BE$43,'RevPAR Raw Data'!W$1,FALSE)</f>
        <v>15.8437617182202</v>
      </c>
      <c r="BI31" s="48">
        <f>VLOOKUP($A31,'RevPAR Raw Data'!$B$6:$BE$43,'RevPAR Raw Data'!X$1,FALSE)</f>
        <v>10.0042690051114</v>
      </c>
      <c r="BJ31" s="49">
        <f>VLOOKUP($A31,'RevPAR Raw Data'!$B$6:$BE$43,'RevPAR Raw Data'!Y$1,FALSE)</f>
        <v>12.829335455221299</v>
      </c>
      <c r="BK31" s="48">
        <f>VLOOKUP($A31,'RevPAR Raw Data'!$B$6:$BE$43,'RevPAR Raw Data'!AA$1,FALSE)</f>
        <v>3.1860670454850899</v>
      </c>
      <c r="BL31" s="48">
        <f>VLOOKUP($A31,'RevPAR Raw Data'!$B$6:$BE$43,'RevPAR Raw Data'!AB$1,FALSE)</f>
        <v>5.1694791257016703</v>
      </c>
      <c r="BM31" s="49">
        <f>VLOOKUP($A31,'RevPAR Raw Data'!$B$6:$BE$43,'RevPAR Raw Data'!AC$1,FALSE)</f>
        <v>4.1707263811691799</v>
      </c>
      <c r="BN31" s="50">
        <f>VLOOKUP($A31,'RevPAR Raw Data'!$B$6:$BE$43,'RevPAR Raw Data'!AE$1,FALSE)</f>
        <v>10.041297561356201</v>
      </c>
    </row>
    <row r="32" spans="1:66" x14ac:dyDescent="0.25">
      <c r="A32" s="63" t="s">
        <v>52</v>
      </c>
      <c r="B32" s="47">
        <f>VLOOKUP($A32,'Occupancy Raw Data'!$B$8:$BE$45,'Occupancy Raw Data'!G$3,FALSE)</f>
        <v>32.854406130268103</v>
      </c>
      <c r="C32" s="48">
        <f>VLOOKUP($A32,'Occupancy Raw Data'!$B$8:$BE$45,'Occupancy Raw Data'!H$3,FALSE)</f>
        <v>52.234993614303903</v>
      </c>
      <c r="D32" s="48">
        <f>VLOOKUP($A32,'Occupancy Raw Data'!$B$8:$BE$45,'Occupancy Raw Data'!I$3,FALSE)</f>
        <v>57.151979565772599</v>
      </c>
      <c r="E32" s="48">
        <f>VLOOKUP($A32,'Occupancy Raw Data'!$B$8:$BE$45,'Occupancy Raw Data'!J$3,FALSE)</f>
        <v>55.5555555555555</v>
      </c>
      <c r="F32" s="48">
        <f>VLOOKUP($A32,'Occupancy Raw Data'!$B$8:$BE$45,'Occupancy Raw Data'!K$3,FALSE)</f>
        <v>50.702426564495497</v>
      </c>
      <c r="G32" s="49">
        <f>VLOOKUP($A32,'Occupancy Raw Data'!$B$8:$BE$45,'Occupancy Raw Data'!L$3,FALSE)</f>
        <v>49.699872286079099</v>
      </c>
      <c r="H32" s="48">
        <f>VLOOKUP($A32,'Occupancy Raw Data'!$B$8:$BE$45,'Occupancy Raw Data'!N$3,FALSE)</f>
        <v>56.321839080459704</v>
      </c>
      <c r="I32" s="48">
        <f>VLOOKUP($A32,'Occupancy Raw Data'!$B$8:$BE$45,'Occupancy Raw Data'!O$3,FALSE)</f>
        <v>46.871008939974402</v>
      </c>
      <c r="J32" s="49">
        <f>VLOOKUP($A32,'Occupancy Raw Data'!$B$8:$BE$45,'Occupancy Raw Data'!P$3,FALSE)</f>
        <v>51.596424010217099</v>
      </c>
      <c r="K32" s="50">
        <f>VLOOKUP($A32,'Occupancy Raw Data'!$B$8:$BE$45,'Occupancy Raw Data'!R$3,FALSE)</f>
        <v>50.241744207261398</v>
      </c>
      <c r="M32" s="47">
        <f>VLOOKUP($A32,'Occupancy Raw Data'!$B$8:$BE$45,'Occupancy Raw Data'!T$3,FALSE)</f>
        <v>1.2348254720655101</v>
      </c>
      <c r="N32" s="48">
        <f>VLOOKUP($A32,'Occupancy Raw Data'!$B$8:$BE$45,'Occupancy Raw Data'!U$3,FALSE)</f>
        <v>8.4566110073904106</v>
      </c>
      <c r="O32" s="48">
        <f>VLOOKUP($A32,'Occupancy Raw Data'!$B$8:$BE$45,'Occupancy Raw Data'!V$3,FALSE)</f>
        <v>7.0716603636576796</v>
      </c>
      <c r="P32" s="48">
        <f>VLOOKUP($A32,'Occupancy Raw Data'!$B$8:$BE$45,'Occupancy Raw Data'!W$3,FALSE)</f>
        <v>9.6300888613349809</v>
      </c>
      <c r="Q32" s="48">
        <f>VLOOKUP($A32,'Occupancy Raw Data'!$B$8:$BE$45,'Occupancy Raw Data'!X$3,FALSE)</f>
        <v>4.52449725051118</v>
      </c>
      <c r="R32" s="49">
        <f>VLOOKUP($A32,'Occupancy Raw Data'!$B$8:$BE$45,'Occupancy Raw Data'!Y$3,FALSE)</f>
        <v>6.5714723030113404</v>
      </c>
      <c r="S32" s="48">
        <f>VLOOKUP($A32,'Occupancy Raw Data'!$B$8:$BE$45,'Occupancy Raw Data'!AA$3,FALSE)</f>
        <v>4.4102584700660703</v>
      </c>
      <c r="T32" s="48">
        <f>VLOOKUP($A32,'Occupancy Raw Data'!$B$8:$BE$45,'Occupancy Raw Data'!AB$3,FALSE)</f>
        <v>-8.9191566203060404</v>
      </c>
      <c r="U32" s="49">
        <f>VLOOKUP($A32,'Occupancy Raw Data'!$B$8:$BE$45,'Occupancy Raw Data'!AC$3,FALSE)</f>
        <v>-2.0975155740559899</v>
      </c>
      <c r="V32" s="50">
        <f>VLOOKUP($A32,'Occupancy Raw Data'!$B$8:$BE$45,'Occupancy Raw Data'!AE$3,FALSE)</f>
        <v>3.87271992966431</v>
      </c>
      <c r="X32" s="51">
        <f>VLOOKUP($A32,'ADR Raw Data'!$B$6:$BE$43,'ADR Raw Data'!G$1,FALSE)</f>
        <v>95.039999999999907</v>
      </c>
      <c r="Y32" s="52">
        <f>VLOOKUP($A32,'ADR Raw Data'!$B$6:$BE$43,'ADR Raw Data'!H$1,FALSE)</f>
        <v>100.85737775061099</v>
      </c>
      <c r="Z32" s="52">
        <f>VLOOKUP($A32,'ADR Raw Data'!$B$6:$BE$43,'ADR Raw Data'!I$1,FALSE)</f>
        <v>105.753497206703</v>
      </c>
      <c r="AA32" s="52">
        <f>VLOOKUP($A32,'ADR Raw Data'!$B$6:$BE$43,'ADR Raw Data'!J$1,FALSE)</f>
        <v>107.22764367816001</v>
      </c>
      <c r="AB32" s="52">
        <f>VLOOKUP($A32,'ADR Raw Data'!$B$6:$BE$43,'ADR Raw Data'!K$1,FALSE)</f>
        <v>102.186511335012</v>
      </c>
      <c r="AC32" s="53">
        <f>VLOOKUP($A32,'ADR Raw Data'!$B$6:$BE$43,'ADR Raw Data'!L$1,FALSE)</f>
        <v>102.909658229474</v>
      </c>
      <c r="AD32" s="52">
        <f>VLOOKUP($A32,'ADR Raw Data'!$B$6:$BE$43,'ADR Raw Data'!N$1,FALSE)</f>
        <v>114.593911564625</v>
      </c>
      <c r="AE32" s="52">
        <f>VLOOKUP($A32,'ADR Raw Data'!$B$6:$BE$43,'ADR Raw Data'!O$1,FALSE)</f>
        <v>114.437738419618</v>
      </c>
      <c r="AF32" s="53">
        <f>VLOOKUP($A32,'ADR Raw Data'!$B$6:$BE$43,'ADR Raw Data'!P$1,FALSE)</f>
        <v>114.52297648514801</v>
      </c>
      <c r="AG32" s="54">
        <f>VLOOKUP($A32,'ADR Raw Data'!$B$6:$BE$43,'ADR Raw Data'!R$1,FALSE)</f>
        <v>106.31721561507</v>
      </c>
      <c r="AI32" s="47">
        <f>VLOOKUP($A32,'ADR Raw Data'!$B$6:$BE$43,'ADR Raw Data'!T$1,FALSE)</f>
        <v>-2.6423410823070901</v>
      </c>
      <c r="AJ32" s="48">
        <f>VLOOKUP($A32,'ADR Raw Data'!$B$6:$BE$43,'ADR Raw Data'!U$1,FALSE)</f>
        <v>-2.51455046945222</v>
      </c>
      <c r="AK32" s="48">
        <f>VLOOKUP($A32,'ADR Raw Data'!$B$6:$BE$43,'ADR Raw Data'!V$1,FALSE)</f>
        <v>0.50190868355697904</v>
      </c>
      <c r="AL32" s="48">
        <f>VLOOKUP($A32,'ADR Raw Data'!$B$6:$BE$43,'ADR Raw Data'!W$1,FALSE)</f>
        <v>5.9644917534633102</v>
      </c>
      <c r="AM32" s="48">
        <f>VLOOKUP($A32,'ADR Raw Data'!$B$6:$BE$43,'ADR Raw Data'!X$1,FALSE)</f>
        <v>-3.2090690219158402</v>
      </c>
      <c r="AN32" s="49">
        <f>VLOOKUP($A32,'ADR Raw Data'!$B$6:$BE$43,'ADR Raw Data'!Y$1,FALSE)</f>
        <v>-8.5753906413114894E-2</v>
      </c>
      <c r="AO32" s="48">
        <f>VLOOKUP($A32,'ADR Raw Data'!$B$6:$BE$43,'ADR Raw Data'!AA$1,FALSE)</f>
        <v>2.7462568448049902</v>
      </c>
      <c r="AP32" s="48">
        <f>VLOOKUP($A32,'ADR Raw Data'!$B$6:$BE$43,'ADR Raw Data'!AB$1,FALSE)</f>
        <v>1.0094943125806499</v>
      </c>
      <c r="AQ32" s="49">
        <f>VLOOKUP($A32,'ADR Raw Data'!$B$6:$BE$43,'ADR Raw Data'!AC$1,FALSE)</f>
        <v>1.8962430876821901</v>
      </c>
      <c r="AR32" s="50">
        <f>VLOOKUP($A32,'ADR Raw Data'!$B$6:$BE$43,'ADR Raw Data'!AE$1,FALSE)</f>
        <v>0.37276987401631301</v>
      </c>
      <c r="AS32" s="40"/>
      <c r="AT32" s="51">
        <f>VLOOKUP($A32,'RevPAR Raw Data'!$B$6:$BE$43,'RevPAR Raw Data'!G$1,FALSE)</f>
        <v>31.2248275862068</v>
      </c>
      <c r="AU32" s="52">
        <f>VLOOKUP($A32,'RevPAR Raw Data'!$B$6:$BE$43,'RevPAR Raw Data'!H$1,FALSE)</f>
        <v>52.682844827586202</v>
      </c>
      <c r="AV32" s="52">
        <f>VLOOKUP($A32,'RevPAR Raw Data'!$B$6:$BE$43,'RevPAR Raw Data'!I$1,FALSE)</f>
        <v>60.440217113665298</v>
      </c>
      <c r="AW32" s="52">
        <f>VLOOKUP($A32,'RevPAR Raw Data'!$B$6:$BE$43,'RevPAR Raw Data'!J$1,FALSE)</f>
        <v>59.570913154533798</v>
      </c>
      <c r="AX32" s="52">
        <f>VLOOKUP($A32,'RevPAR Raw Data'!$B$6:$BE$43,'RevPAR Raw Data'!K$1,FALSE)</f>
        <v>51.811040868454597</v>
      </c>
      <c r="AY32" s="53">
        <f>VLOOKUP($A32,'RevPAR Raw Data'!$B$6:$BE$43,'RevPAR Raw Data'!L$1,FALSE)</f>
        <v>51.145968710089299</v>
      </c>
      <c r="AZ32" s="52">
        <f>VLOOKUP($A32,'RevPAR Raw Data'!$B$6:$BE$43,'RevPAR Raw Data'!N$1,FALSE)</f>
        <v>64.541398467432899</v>
      </c>
      <c r="BA32" s="52">
        <f>VLOOKUP($A32,'RevPAR Raw Data'!$B$6:$BE$43,'RevPAR Raw Data'!O$1,FALSE)</f>
        <v>53.638122605363897</v>
      </c>
      <c r="BB32" s="53">
        <f>VLOOKUP($A32,'RevPAR Raw Data'!$B$6:$BE$43,'RevPAR Raw Data'!P$1,FALSE)</f>
        <v>59.089760536398401</v>
      </c>
      <c r="BC32" s="54">
        <f>VLOOKUP($A32,'RevPAR Raw Data'!$B$6:$BE$43,'RevPAR Raw Data'!R$1,FALSE)</f>
        <v>53.4156235176062</v>
      </c>
      <c r="BE32" s="47">
        <f>VLOOKUP($A32,'RevPAR Raw Data'!$B$6:$BE$43,'RevPAR Raw Data'!T$1,FALSE)</f>
        <v>-1.44014391098475</v>
      </c>
      <c r="BF32" s="48">
        <f>VLOOKUP($A32,'RevPAR Raw Data'!$B$6:$BE$43,'RevPAR Raw Data'!U$1,FALSE)</f>
        <v>5.7294147861521001</v>
      </c>
      <c r="BG32" s="48">
        <f>VLOOKUP($A32,'RevPAR Raw Data'!$B$6:$BE$43,'RevPAR Raw Data'!V$1,FALSE)</f>
        <v>7.6090623246515099</v>
      </c>
      <c r="BH32" s="48">
        <f>VLOOKUP($A32,'RevPAR Raw Data'!$B$6:$BE$43,'RevPAR Raw Data'!W$1,FALSE)</f>
        <v>16.168966470783801</v>
      </c>
      <c r="BI32" s="48">
        <f>VLOOKUP($A32,'RevPAR Raw Data'!$B$6:$BE$43,'RevPAR Raw Data'!X$1,FALSE)</f>
        <v>1.1702339889317499</v>
      </c>
      <c r="BJ32" s="49">
        <f>VLOOKUP($A32,'RevPAR Raw Data'!$B$6:$BE$43,'RevPAR Raw Data'!Y$1,FALSE)</f>
        <v>6.48008310238954</v>
      </c>
      <c r="BK32" s="48">
        <f>VLOOKUP($A32,'RevPAR Raw Data'!$B$6:$BE$43,'RevPAR Raw Data'!AA$1,FALSE)</f>
        <v>7.2776323399788501</v>
      </c>
      <c r="BL32" s="48">
        <f>VLOOKUP($A32,'RevPAR Raw Data'!$B$6:$BE$43,'RevPAR Raw Data'!AB$1,FALSE)</f>
        <v>-7.9997006865375404</v>
      </c>
      <c r="BM32" s="49">
        <f>VLOOKUP($A32,'RevPAR Raw Data'!$B$6:$BE$43,'RevPAR Raw Data'!AC$1,FALSE)</f>
        <v>-0.241046480459889</v>
      </c>
      <c r="BN32" s="50">
        <f>VLOOKUP($A32,'RevPAR Raw Data'!$B$6:$BE$43,'RevPAR Raw Data'!AE$1,FALSE)</f>
        <v>4.2599261368834398</v>
      </c>
    </row>
    <row r="33" spans="1:66" x14ac:dyDescent="0.25">
      <c r="A33" s="63" t="s">
        <v>51</v>
      </c>
      <c r="B33" s="47">
        <f>VLOOKUP($A33,'Occupancy Raw Data'!$B$8:$BE$45,'Occupancy Raw Data'!G$3,FALSE)</f>
        <v>31.4098972922502</v>
      </c>
      <c r="C33" s="48">
        <f>VLOOKUP($A33,'Occupancy Raw Data'!$B$8:$BE$45,'Occupancy Raw Data'!H$3,FALSE)</f>
        <v>45.546218487394903</v>
      </c>
      <c r="D33" s="48">
        <f>VLOOKUP($A33,'Occupancy Raw Data'!$B$8:$BE$45,'Occupancy Raw Data'!I$3,FALSE)</f>
        <v>47.226890756302502</v>
      </c>
      <c r="E33" s="48">
        <f>VLOOKUP($A33,'Occupancy Raw Data'!$B$8:$BE$45,'Occupancy Raw Data'!J$3,FALSE)</f>
        <v>52.679738562091501</v>
      </c>
      <c r="F33" s="48">
        <f>VLOOKUP($A33,'Occupancy Raw Data'!$B$8:$BE$45,'Occupancy Raw Data'!K$3,FALSE)</f>
        <v>50.0840336134453</v>
      </c>
      <c r="G33" s="49">
        <f>VLOOKUP($A33,'Occupancy Raw Data'!$B$8:$BE$45,'Occupancy Raw Data'!L$3,FALSE)</f>
        <v>45.3893557422969</v>
      </c>
      <c r="H33" s="48">
        <f>VLOOKUP($A33,'Occupancy Raw Data'!$B$8:$BE$45,'Occupancy Raw Data'!N$3,FALSE)</f>
        <v>47.637721755368801</v>
      </c>
      <c r="I33" s="48">
        <f>VLOOKUP($A33,'Occupancy Raw Data'!$B$8:$BE$45,'Occupancy Raw Data'!O$3,FALSE)</f>
        <v>41.587301587301504</v>
      </c>
      <c r="J33" s="49">
        <f>VLOOKUP($A33,'Occupancy Raw Data'!$B$8:$BE$45,'Occupancy Raw Data'!P$3,FALSE)</f>
        <v>44.612511671335199</v>
      </c>
      <c r="K33" s="50">
        <f>VLOOKUP($A33,'Occupancy Raw Data'!$B$8:$BE$45,'Occupancy Raw Data'!R$3,FALSE)</f>
        <v>45.167400293450697</v>
      </c>
      <c r="M33" s="47">
        <f>VLOOKUP($A33,'Occupancy Raw Data'!$B$8:$BE$45,'Occupancy Raw Data'!T$3,FALSE)</f>
        <v>12.4086331270884</v>
      </c>
      <c r="N33" s="48">
        <f>VLOOKUP($A33,'Occupancy Raw Data'!$B$8:$BE$45,'Occupancy Raw Data'!U$3,FALSE)</f>
        <v>15.762370004679999</v>
      </c>
      <c r="O33" s="48">
        <f>VLOOKUP($A33,'Occupancy Raw Data'!$B$8:$BE$45,'Occupancy Raw Data'!V$3,FALSE)</f>
        <v>13.861185427887801</v>
      </c>
      <c r="P33" s="48">
        <f>VLOOKUP($A33,'Occupancy Raw Data'!$B$8:$BE$45,'Occupancy Raw Data'!W$3,FALSE)</f>
        <v>21.226868257343</v>
      </c>
      <c r="Q33" s="48">
        <f>VLOOKUP($A33,'Occupancy Raw Data'!$B$8:$BE$45,'Occupancy Raw Data'!X$3,FALSE)</f>
        <v>9.1645652343777702</v>
      </c>
      <c r="R33" s="49">
        <f>VLOOKUP($A33,'Occupancy Raw Data'!$B$8:$BE$45,'Occupancy Raw Data'!Y$3,FALSE)</f>
        <v>14.5619163875417</v>
      </c>
      <c r="S33" s="48">
        <f>VLOOKUP($A33,'Occupancy Raw Data'!$B$8:$BE$45,'Occupancy Raw Data'!AA$3,FALSE)</f>
        <v>-7.3651089395033997</v>
      </c>
      <c r="T33" s="48">
        <f>VLOOKUP($A33,'Occupancy Raw Data'!$B$8:$BE$45,'Occupancy Raw Data'!AB$3,FALSE)</f>
        <v>-16.3223900562956</v>
      </c>
      <c r="U33" s="49">
        <f>VLOOKUP($A33,'Occupancy Raw Data'!$B$8:$BE$45,'Occupancy Raw Data'!AC$3,FALSE)</f>
        <v>-11.767316322502101</v>
      </c>
      <c r="V33" s="50">
        <f>VLOOKUP($A33,'Occupancy Raw Data'!$B$8:$BE$45,'Occupancy Raw Data'!AE$3,FALSE)</f>
        <v>5.6637925729555603</v>
      </c>
      <c r="X33" s="51">
        <f>VLOOKUP($A33,'ADR Raw Data'!$B$6:$BE$43,'ADR Raw Data'!G$1,FALSE)</f>
        <v>88.654530321046295</v>
      </c>
      <c r="Y33" s="52">
        <f>VLOOKUP($A33,'ADR Raw Data'!$B$6:$BE$43,'ADR Raw Data'!H$1,FALSE)</f>
        <v>91.677958179581694</v>
      </c>
      <c r="Z33" s="52">
        <f>VLOOKUP($A33,'ADR Raw Data'!$B$6:$BE$43,'ADR Raw Data'!I$1,FALSE)</f>
        <v>89.270351917753999</v>
      </c>
      <c r="AA33" s="52">
        <f>VLOOKUP($A33,'ADR Raw Data'!$B$6:$BE$43,'ADR Raw Data'!J$1,FALSE)</f>
        <v>94.268468628145996</v>
      </c>
      <c r="AB33" s="52">
        <f>VLOOKUP($A33,'ADR Raw Data'!$B$6:$BE$43,'ADR Raw Data'!K$1,FALSE)</f>
        <v>97.574925428784397</v>
      </c>
      <c r="AC33" s="53">
        <f>VLOOKUP($A33,'ADR Raw Data'!$B$6:$BE$43,'ADR Raw Data'!L$1,FALSE)</f>
        <v>92.66119312104</v>
      </c>
      <c r="AD33" s="52">
        <f>VLOOKUP($A33,'ADR Raw Data'!$B$6:$BE$43,'ADR Raw Data'!N$1,FALSE)</f>
        <v>107.682798902391</v>
      </c>
      <c r="AE33" s="52">
        <f>VLOOKUP($A33,'ADR Raw Data'!$B$6:$BE$43,'ADR Raw Data'!O$1,FALSE)</f>
        <v>101.129856308935</v>
      </c>
      <c r="AF33" s="53">
        <f>VLOOKUP($A33,'ADR Raw Data'!$B$6:$BE$43,'ADR Raw Data'!P$1,FALSE)</f>
        <v>104.628507743825</v>
      </c>
      <c r="AG33" s="54">
        <f>VLOOKUP($A33,'ADR Raw Data'!$B$6:$BE$43,'ADR Raw Data'!R$1,FALSE)</f>
        <v>96.038420057881893</v>
      </c>
      <c r="AI33" s="47">
        <f>VLOOKUP($A33,'ADR Raw Data'!$B$6:$BE$43,'ADR Raw Data'!T$1,FALSE)</f>
        <v>8.3093379360303494</v>
      </c>
      <c r="AJ33" s="48">
        <f>VLOOKUP($A33,'ADR Raw Data'!$B$6:$BE$43,'ADR Raw Data'!U$1,FALSE)</f>
        <v>7.2702833486093796</v>
      </c>
      <c r="AK33" s="48">
        <f>VLOOKUP($A33,'ADR Raw Data'!$B$6:$BE$43,'ADR Raw Data'!V$1,FALSE)</f>
        <v>4.5254705098442098</v>
      </c>
      <c r="AL33" s="48">
        <f>VLOOKUP($A33,'ADR Raw Data'!$B$6:$BE$43,'ADR Raw Data'!W$1,FALSE)</f>
        <v>5.5343684146065097</v>
      </c>
      <c r="AM33" s="48">
        <f>VLOOKUP($A33,'ADR Raw Data'!$B$6:$BE$43,'ADR Raw Data'!X$1,FALSE)</f>
        <v>9.5313579107167506E-2</v>
      </c>
      <c r="AN33" s="49">
        <f>VLOOKUP($A33,'ADR Raw Data'!$B$6:$BE$43,'ADR Raw Data'!Y$1,FALSE)</f>
        <v>4.6159099841167901</v>
      </c>
      <c r="AO33" s="48">
        <f>VLOOKUP($A33,'ADR Raw Data'!$B$6:$BE$43,'ADR Raw Data'!AA$1,FALSE)</f>
        <v>-6.7650834542050298</v>
      </c>
      <c r="AP33" s="48">
        <f>VLOOKUP($A33,'ADR Raw Data'!$B$6:$BE$43,'ADR Raw Data'!AB$1,FALSE)</f>
        <v>-12.4160017328521</v>
      </c>
      <c r="AQ33" s="49">
        <f>VLOOKUP($A33,'ADR Raw Data'!$B$6:$BE$43,'ADR Raw Data'!AC$1,FALSE)</f>
        <v>-9.3979808694735993</v>
      </c>
      <c r="AR33" s="50">
        <f>VLOOKUP($A33,'ADR Raw Data'!$B$6:$BE$43,'ADR Raw Data'!AE$1,FALSE)</f>
        <v>-1.6671849764328699</v>
      </c>
      <c r="AS33" s="40"/>
      <c r="AT33" s="51">
        <f>VLOOKUP($A33,'RevPAR Raw Data'!$B$6:$BE$43,'RevPAR Raw Data'!G$1,FALSE)</f>
        <v>27.8462969187675</v>
      </c>
      <c r="AU33" s="52">
        <f>VLOOKUP($A33,'RevPAR Raw Data'!$B$6:$BE$43,'RevPAR Raw Data'!H$1,FALSE)</f>
        <v>41.755843137254899</v>
      </c>
      <c r="AV33" s="52">
        <f>VLOOKUP($A33,'RevPAR Raw Data'!$B$6:$BE$43,'RevPAR Raw Data'!I$1,FALSE)</f>
        <v>42.159611577964498</v>
      </c>
      <c r="AW33" s="52">
        <f>VLOOKUP($A33,'RevPAR Raw Data'!$B$6:$BE$43,'RevPAR Raw Data'!J$1,FALSE)</f>
        <v>49.660382819794499</v>
      </c>
      <c r="AX33" s="52">
        <f>VLOOKUP($A33,'RevPAR Raw Data'!$B$6:$BE$43,'RevPAR Raw Data'!K$1,FALSE)</f>
        <v>48.869458450046601</v>
      </c>
      <c r="AY33" s="53">
        <f>VLOOKUP($A33,'RevPAR Raw Data'!$B$6:$BE$43,'RevPAR Raw Data'!L$1,FALSE)</f>
        <v>42.058318580765601</v>
      </c>
      <c r="AZ33" s="52">
        <f>VLOOKUP($A33,'RevPAR Raw Data'!$B$6:$BE$43,'RevPAR Raw Data'!N$1,FALSE)</f>
        <v>51.297632119514397</v>
      </c>
      <c r="BA33" s="52">
        <f>VLOOKUP($A33,'RevPAR Raw Data'!$B$6:$BE$43,'RevPAR Raw Data'!O$1,FALSE)</f>
        <v>42.057178338001798</v>
      </c>
      <c r="BB33" s="53">
        <f>VLOOKUP($A33,'RevPAR Raw Data'!$B$6:$BE$43,'RevPAR Raw Data'!P$1,FALSE)</f>
        <v>46.677405228758097</v>
      </c>
      <c r="BC33" s="54">
        <f>VLOOKUP($A33,'RevPAR Raw Data'!$B$6:$BE$43,'RevPAR Raw Data'!R$1,FALSE)</f>
        <v>43.378057623049202</v>
      </c>
      <c r="BE33" s="47">
        <f>VLOOKUP($A33,'RevPAR Raw Data'!$B$6:$BE$43,'RevPAR Raw Data'!T$1,FALSE)</f>
        <v>21.749046322890699</v>
      </c>
      <c r="BF33" s="48">
        <f>VLOOKUP($A33,'RevPAR Raw Data'!$B$6:$BE$43,'RevPAR Raw Data'!U$1,FALSE)</f>
        <v>24.1786223150858</v>
      </c>
      <c r="BG33" s="48">
        <f>VLOOKUP($A33,'RevPAR Raw Data'!$B$6:$BE$43,'RevPAR Raw Data'!V$1,FALSE)</f>
        <v>19.013939796585898</v>
      </c>
      <c r="BH33" s="48">
        <f>VLOOKUP($A33,'RevPAR Raw Data'!$B$6:$BE$43,'RevPAR Raw Data'!W$1,FALSE)</f>
        <v>27.9360097641941</v>
      </c>
      <c r="BI33" s="48">
        <f>VLOOKUP($A33,'RevPAR Raw Data'!$B$6:$BE$43,'RevPAR Raw Data'!X$1,FALSE)</f>
        <v>9.2686138886194307</v>
      </c>
      <c r="BJ33" s="49">
        <f>VLOOKUP($A33,'RevPAR Raw Data'!$B$6:$BE$43,'RevPAR Raw Data'!Y$1,FALSE)</f>
        <v>19.849991324069698</v>
      </c>
      <c r="BK33" s="48">
        <f>VLOOKUP($A33,'RevPAR Raw Data'!$B$6:$BE$43,'RevPAR Raw Data'!AA$1,FALSE)</f>
        <v>-13.6319366274579</v>
      </c>
      <c r="BL33" s="48">
        <f>VLOOKUP($A33,'RevPAR Raw Data'!$B$6:$BE$43,'RevPAR Raw Data'!AB$1,FALSE)</f>
        <v>-26.7118035569152</v>
      </c>
      <c r="BM33" s="49">
        <f>VLOOKUP($A33,'RevPAR Raw Data'!$B$6:$BE$43,'RevPAR Raw Data'!AC$1,FALSE)</f>
        <v>-20.0594070551365</v>
      </c>
      <c r="BN33" s="50">
        <f>VLOOKUP($A33,'RevPAR Raw Data'!$B$6:$BE$43,'RevPAR Raw Data'!AE$1,FALSE)</f>
        <v>3.9021816976500499</v>
      </c>
    </row>
    <row r="34" spans="1:66" x14ac:dyDescent="0.25">
      <c r="A34" s="63" t="s">
        <v>50</v>
      </c>
      <c r="B34" s="47">
        <f>VLOOKUP($A34,'Occupancy Raw Data'!$B$8:$BE$45,'Occupancy Raw Data'!G$3,FALSE)</f>
        <v>28.3498647430117</v>
      </c>
      <c r="C34" s="48">
        <f>VLOOKUP($A34,'Occupancy Raw Data'!$B$8:$BE$45,'Occupancy Raw Data'!H$3,FALSE)</f>
        <v>37.132551848512101</v>
      </c>
      <c r="D34" s="48">
        <f>VLOOKUP($A34,'Occupancy Raw Data'!$B$8:$BE$45,'Occupancy Raw Data'!I$3,FALSE)</f>
        <v>41.839495040576999</v>
      </c>
      <c r="E34" s="48">
        <f>VLOOKUP($A34,'Occupancy Raw Data'!$B$8:$BE$45,'Occupancy Raw Data'!J$3,FALSE)</f>
        <v>38.1244364292155</v>
      </c>
      <c r="F34" s="48">
        <f>VLOOKUP($A34,'Occupancy Raw Data'!$B$8:$BE$45,'Occupancy Raw Data'!K$3,FALSE)</f>
        <v>40.378719567177598</v>
      </c>
      <c r="G34" s="49">
        <f>VLOOKUP($A34,'Occupancy Raw Data'!$B$8:$BE$45,'Occupancy Raw Data'!L$3,FALSE)</f>
        <v>37.165013525698797</v>
      </c>
      <c r="H34" s="48">
        <f>VLOOKUP($A34,'Occupancy Raw Data'!$B$8:$BE$45,'Occupancy Raw Data'!N$3,FALSE)</f>
        <v>44.364292155094603</v>
      </c>
      <c r="I34" s="48">
        <f>VLOOKUP($A34,'Occupancy Raw Data'!$B$8:$BE$45,'Occupancy Raw Data'!O$3,FALSE)</f>
        <v>49.359783588818701</v>
      </c>
      <c r="J34" s="49">
        <f>VLOOKUP($A34,'Occupancy Raw Data'!$B$8:$BE$45,'Occupancy Raw Data'!P$3,FALSE)</f>
        <v>46.862037871956701</v>
      </c>
      <c r="K34" s="50">
        <f>VLOOKUP($A34,'Occupancy Raw Data'!$B$8:$BE$45,'Occupancy Raw Data'!R$3,FALSE)</f>
        <v>39.935591910343902</v>
      </c>
      <c r="M34" s="47">
        <f>VLOOKUP($A34,'Occupancy Raw Data'!$B$8:$BE$45,'Occupancy Raw Data'!T$3,FALSE)</f>
        <v>-18.1818415411445</v>
      </c>
      <c r="N34" s="48">
        <f>VLOOKUP($A34,'Occupancy Raw Data'!$B$8:$BE$45,'Occupancy Raw Data'!U$3,FALSE)</f>
        <v>-11.589932059419599</v>
      </c>
      <c r="O34" s="48">
        <f>VLOOKUP($A34,'Occupancy Raw Data'!$B$8:$BE$45,'Occupancy Raw Data'!V$3,FALSE)</f>
        <v>-2.0880623119742601</v>
      </c>
      <c r="P34" s="48">
        <f>VLOOKUP($A34,'Occupancy Raw Data'!$B$8:$BE$45,'Occupancy Raw Data'!W$3,FALSE)</f>
        <v>-10.6672909891261</v>
      </c>
      <c r="Q34" s="48">
        <f>VLOOKUP($A34,'Occupancy Raw Data'!$B$8:$BE$45,'Occupancy Raw Data'!X$3,FALSE)</f>
        <v>2.3314260022680702</v>
      </c>
      <c r="R34" s="49">
        <f>VLOOKUP($A34,'Occupancy Raw Data'!$B$8:$BE$45,'Occupancy Raw Data'!Y$3,FALSE)</f>
        <v>-7.78719763540201</v>
      </c>
      <c r="S34" s="48">
        <f>VLOOKUP($A34,'Occupancy Raw Data'!$B$8:$BE$45,'Occupancy Raw Data'!AA$3,FALSE)</f>
        <v>-6.7172957338666599</v>
      </c>
      <c r="T34" s="48">
        <f>VLOOKUP($A34,'Occupancy Raw Data'!$B$8:$BE$45,'Occupancy Raw Data'!AB$3,FALSE)</f>
        <v>-0.93627286339457805</v>
      </c>
      <c r="U34" s="49">
        <f>VLOOKUP($A34,'Occupancy Raw Data'!$B$8:$BE$45,'Occupancy Raw Data'!AC$3,FALSE)</f>
        <v>-3.75948737449069</v>
      </c>
      <c r="V34" s="50">
        <f>VLOOKUP($A34,'Occupancy Raw Data'!$B$8:$BE$45,'Occupancy Raw Data'!AE$3,FALSE)</f>
        <v>-6.4749333147551802</v>
      </c>
      <c r="X34" s="51">
        <f>VLOOKUP($A34,'ADR Raw Data'!$B$6:$BE$43,'ADR Raw Data'!G$1,FALSE)</f>
        <v>90.547519083969405</v>
      </c>
      <c r="Y34" s="52">
        <f>VLOOKUP($A34,'ADR Raw Data'!$B$6:$BE$43,'ADR Raw Data'!H$1,FALSE)</f>
        <v>88.875492957746403</v>
      </c>
      <c r="Z34" s="52">
        <f>VLOOKUP($A34,'ADR Raw Data'!$B$6:$BE$43,'ADR Raw Data'!I$1,FALSE)</f>
        <v>90.964133620689594</v>
      </c>
      <c r="AA34" s="52">
        <f>VLOOKUP($A34,'ADR Raw Data'!$B$6:$BE$43,'ADR Raw Data'!J$1,FALSE)</f>
        <v>92.654645222327304</v>
      </c>
      <c r="AB34" s="52">
        <f>VLOOKUP($A34,'ADR Raw Data'!$B$6:$BE$43,'ADR Raw Data'!K$1,FALSE)</f>
        <v>89.381277355962396</v>
      </c>
      <c r="AC34" s="53">
        <f>VLOOKUP($A34,'ADR Raw Data'!$B$6:$BE$43,'ADR Raw Data'!L$1,FALSE)</f>
        <v>90.486095690993693</v>
      </c>
      <c r="AD34" s="52">
        <f>VLOOKUP($A34,'ADR Raw Data'!$B$6:$BE$43,'ADR Raw Data'!N$1,FALSE)</f>
        <v>100.47321138211301</v>
      </c>
      <c r="AE34" s="52">
        <f>VLOOKUP($A34,'ADR Raw Data'!$B$6:$BE$43,'ADR Raw Data'!O$1,FALSE)</f>
        <v>104.036240409207</v>
      </c>
      <c r="AF34" s="53">
        <f>VLOOKUP($A34,'ADR Raw Data'!$B$6:$BE$43,'ADR Raw Data'!P$1,FALSE)</f>
        <v>102.349680584952</v>
      </c>
      <c r="AG34" s="54">
        <f>VLOOKUP($A34,'ADR Raw Data'!$B$6:$BE$43,'ADR Raw Data'!R$1,FALSE)</f>
        <v>94.463584284884803</v>
      </c>
      <c r="AI34" s="47">
        <f>VLOOKUP($A34,'ADR Raw Data'!$B$6:$BE$43,'ADR Raw Data'!T$1,FALSE)</f>
        <v>-2.7988272563243601</v>
      </c>
      <c r="AJ34" s="48">
        <f>VLOOKUP($A34,'ADR Raw Data'!$B$6:$BE$43,'ADR Raw Data'!U$1,FALSE)</f>
        <v>2.40965824467707</v>
      </c>
      <c r="AK34" s="48">
        <f>VLOOKUP($A34,'ADR Raw Data'!$B$6:$BE$43,'ADR Raw Data'!V$1,FALSE)</f>
        <v>2.75121979434679</v>
      </c>
      <c r="AL34" s="48">
        <f>VLOOKUP($A34,'ADR Raw Data'!$B$6:$BE$43,'ADR Raw Data'!W$1,FALSE)</f>
        <v>5.8338218026227304</v>
      </c>
      <c r="AM34" s="48">
        <f>VLOOKUP($A34,'ADR Raw Data'!$B$6:$BE$43,'ADR Raw Data'!X$1,FALSE)</f>
        <v>-0.150414351930267</v>
      </c>
      <c r="AN34" s="49">
        <f>VLOOKUP($A34,'ADR Raw Data'!$B$6:$BE$43,'ADR Raw Data'!Y$1,FALSE)</f>
        <v>1.7315155073421999</v>
      </c>
      <c r="AO34" s="48">
        <f>VLOOKUP($A34,'ADR Raw Data'!$B$6:$BE$43,'ADR Raw Data'!AA$1,FALSE)</f>
        <v>-3.3612692930621302</v>
      </c>
      <c r="AP34" s="48">
        <f>VLOOKUP($A34,'ADR Raw Data'!$B$6:$BE$43,'ADR Raw Data'!AB$1,FALSE)</f>
        <v>-0.249909339580596</v>
      </c>
      <c r="AQ34" s="49">
        <f>VLOOKUP($A34,'ADR Raw Data'!$B$6:$BE$43,'ADR Raw Data'!AC$1,FALSE)</f>
        <v>-1.71556019290378</v>
      </c>
      <c r="AR34" s="50">
        <f>VLOOKUP($A34,'ADR Raw Data'!$B$6:$BE$43,'ADR Raw Data'!AE$1,FALSE)</f>
        <v>0.60545466920022295</v>
      </c>
      <c r="AS34" s="40"/>
      <c r="AT34" s="51">
        <f>VLOOKUP($A34,'RevPAR Raw Data'!$B$6:$BE$43,'RevPAR Raw Data'!G$1,FALSE)</f>
        <v>25.670099188458</v>
      </c>
      <c r="AU34" s="52">
        <f>VLOOKUP($A34,'RevPAR Raw Data'!$B$6:$BE$43,'RevPAR Raw Data'!H$1,FALSE)</f>
        <v>33.001738503155899</v>
      </c>
      <c r="AV34" s="52">
        <f>VLOOKUP($A34,'RevPAR Raw Data'!$B$6:$BE$43,'RevPAR Raw Data'!I$1,FALSE)</f>
        <v>38.058934174932297</v>
      </c>
      <c r="AW34" s="52">
        <f>VLOOKUP($A34,'RevPAR Raw Data'!$B$6:$BE$43,'RevPAR Raw Data'!J$1,FALSE)</f>
        <v>35.3240613165013</v>
      </c>
      <c r="AX34" s="52">
        <f>VLOOKUP($A34,'RevPAR Raw Data'!$B$6:$BE$43,'RevPAR Raw Data'!K$1,FALSE)</f>
        <v>36.091015329125298</v>
      </c>
      <c r="AY34" s="53">
        <f>VLOOKUP($A34,'RevPAR Raw Data'!$B$6:$BE$43,'RevPAR Raw Data'!L$1,FALSE)</f>
        <v>33.629169702434602</v>
      </c>
      <c r="AZ34" s="52">
        <f>VLOOKUP($A34,'RevPAR Raw Data'!$B$6:$BE$43,'RevPAR Raw Data'!N$1,FALSE)</f>
        <v>44.574229035166802</v>
      </c>
      <c r="BA34" s="52">
        <f>VLOOKUP($A34,'RevPAR Raw Data'!$B$6:$BE$43,'RevPAR Raw Data'!O$1,FALSE)</f>
        <v>51.352063119927799</v>
      </c>
      <c r="BB34" s="53">
        <f>VLOOKUP($A34,'RevPAR Raw Data'!$B$6:$BE$43,'RevPAR Raw Data'!P$1,FALSE)</f>
        <v>47.9631460775473</v>
      </c>
      <c r="BC34" s="54">
        <f>VLOOKUP($A34,'RevPAR Raw Data'!$B$6:$BE$43,'RevPAR Raw Data'!R$1,FALSE)</f>
        <v>37.724591523895398</v>
      </c>
      <c r="BE34" s="47">
        <f>VLOOKUP($A34,'RevPAR Raw Data'!$B$6:$BE$43,'RevPAR Raw Data'!T$1,FALSE)</f>
        <v>-20.471790460713599</v>
      </c>
      <c r="BF34" s="48">
        <f>VLOOKUP($A34,'RevPAR Raw Data'!$B$6:$BE$43,'RevPAR Raw Data'!U$1,FALSE)</f>
        <v>-9.4595515681648497</v>
      </c>
      <c r="BG34" s="48">
        <f>VLOOKUP($A34,'RevPAR Raw Data'!$B$6:$BE$43,'RevPAR Raw Data'!V$1,FALSE)</f>
        <v>0.60571029872719995</v>
      </c>
      <c r="BH34" s="48">
        <f>VLOOKUP($A34,'RevPAR Raw Data'!$B$6:$BE$43,'RevPAR Raw Data'!W$1,FALSE)</f>
        <v>-5.4557799339762401</v>
      </c>
      <c r="BI34" s="48">
        <f>VLOOKUP($A34,'RevPAR Raw Data'!$B$6:$BE$43,'RevPAR Raw Data'!X$1,FALSE)</f>
        <v>2.1775048510257502</v>
      </c>
      <c r="BJ34" s="49">
        <f>VLOOKUP($A34,'RevPAR Raw Data'!$B$6:$BE$43,'RevPAR Raw Data'!Y$1,FALSE)</f>
        <v>-6.1905186627041697</v>
      </c>
      <c r="BK34" s="48">
        <f>VLOOKUP($A34,'RevPAR Raw Data'!$B$6:$BE$43,'RevPAR Raw Data'!AA$1,FALSE)</f>
        <v>-9.8527786281021701</v>
      </c>
      <c r="BL34" s="48">
        <f>VLOOKUP($A34,'RevPAR Raw Data'!$B$6:$BE$43,'RevPAR Raw Data'!AB$1,FALSE)</f>
        <v>-1.18384236964559</v>
      </c>
      <c r="BM34" s="49">
        <f>VLOOKUP($A34,'RevPAR Raw Data'!$B$6:$BE$43,'RevPAR Raw Data'!AC$1,FALSE)</f>
        <v>-5.4105512985404598</v>
      </c>
      <c r="BN34" s="50">
        <f>VLOOKUP($A34,'RevPAR Raw Data'!$B$6:$BE$43,'RevPAR Raw Data'!AE$1,FALSE)</f>
        <v>-5.9086814316367402</v>
      </c>
    </row>
    <row r="35" spans="1:66" x14ac:dyDescent="0.25">
      <c r="A35" s="63" t="s">
        <v>47</v>
      </c>
      <c r="B35" s="47">
        <f>VLOOKUP($A35,'Occupancy Raw Data'!$B$8:$BE$45,'Occupancy Raw Data'!G$3,FALSE)</f>
        <v>37.717996289424804</v>
      </c>
      <c r="C35" s="48">
        <f>VLOOKUP($A35,'Occupancy Raw Data'!$B$8:$BE$45,'Occupancy Raw Data'!H$3,FALSE)</f>
        <v>52.615955473098303</v>
      </c>
      <c r="D35" s="48">
        <f>VLOOKUP($A35,'Occupancy Raw Data'!$B$8:$BE$45,'Occupancy Raw Data'!I$3,FALSE)</f>
        <v>56.5862708719851</v>
      </c>
      <c r="E35" s="48">
        <f>VLOOKUP($A35,'Occupancy Raw Data'!$B$8:$BE$45,'Occupancy Raw Data'!J$3,FALSE)</f>
        <v>55.027829313543499</v>
      </c>
      <c r="F35" s="48">
        <f>VLOOKUP($A35,'Occupancy Raw Data'!$B$8:$BE$45,'Occupancy Raw Data'!K$3,FALSE)</f>
        <v>48.144712430426701</v>
      </c>
      <c r="G35" s="49">
        <f>VLOOKUP($A35,'Occupancy Raw Data'!$B$8:$BE$45,'Occupancy Raw Data'!L$3,FALSE)</f>
        <v>50.018552875695697</v>
      </c>
      <c r="H35" s="48">
        <f>VLOOKUP($A35,'Occupancy Raw Data'!$B$8:$BE$45,'Occupancy Raw Data'!N$3,FALSE)</f>
        <v>47.513914656771703</v>
      </c>
      <c r="I35" s="48">
        <f>VLOOKUP($A35,'Occupancy Raw Data'!$B$8:$BE$45,'Occupancy Raw Data'!O$3,FALSE)</f>
        <v>48.181818181818102</v>
      </c>
      <c r="J35" s="49">
        <f>VLOOKUP($A35,'Occupancy Raw Data'!$B$8:$BE$45,'Occupancy Raw Data'!P$3,FALSE)</f>
        <v>47.847866419294903</v>
      </c>
      <c r="K35" s="50">
        <f>VLOOKUP($A35,'Occupancy Raw Data'!$B$8:$BE$45,'Occupancy Raw Data'!R$3,FALSE)</f>
        <v>49.398356745295501</v>
      </c>
      <c r="M35" s="47">
        <f>VLOOKUP($A35,'Occupancy Raw Data'!$B$8:$BE$45,'Occupancy Raw Data'!T$3,FALSE)</f>
        <v>9.9460663101143005</v>
      </c>
      <c r="N35" s="48">
        <f>VLOOKUP($A35,'Occupancy Raw Data'!$B$8:$BE$45,'Occupancy Raw Data'!U$3,FALSE)</f>
        <v>15.9947432283486</v>
      </c>
      <c r="O35" s="48">
        <f>VLOOKUP($A35,'Occupancy Raw Data'!$B$8:$BE$45,'Occupancy Raw Data'!V$3,FALSE)</f>
        <v>15.2188349341749</v>
      </c>
      <c r="P35" s="48">
        <f>VLOOKUP($A35,'Occupancy Raw Data'!$B$8:$BE$45,'Occupancy Raw Data'!W$3,FALSE)</f>
        <v>9.4096973145290903</v>
      </c>
      <c r="Q35" s="48">
        <f>VLOOKUP($A35,'Occupancy Raw Data'!$B$8:$BE$45,'Occupancy Raw Data'!X$3,FALSE)</f>
        <v>6.72570199301137</v>
      </c>
      <c r="R35" s="49">
        <f>VLOOKUP($A35,'Occupancy Raw Data'!$B$8:$BE$45,'Occupancy Raw Data'!Y$3,FALSE)</f>
        <v>11.607741099357201</v>
      </c>
      <c r="S35" s="48">
        <f>VLOOKUP($A35,'Occupancy Raw Data'!$B$8:$BE$45,'Occupancy Raw Data'!AA$3,FALSE)</f>
        <v>0.204442583542083</v>
      </c>
      <c r="T35" s="48">
        <f>VLOOKUP($A35,'Occupancy Raw Data'!$B$8:$BE$45,'Occupancy Raw Data'!AB$3,FALSE)</f>
        <v>1.73177037220667</v>
      </c>
      <c r="U35" s="49">
        <f>VLOOKUP($A35,'Occupancy Raw Data'!$B$8:$BE$45,'Occupancy Raw Data'!AC$3,FALSE)</f>
        <v>0.96766049934936704</v>
      </c>
      <c r="V35" s="50">
        <f>VLOOKUP($A35,'Occupancy Raw Data'!$B$8:$BE$45,'Occupancy Raw Data'!AE$3,FALSE)</f>
        <v>8.4585260020459891</v>
      </c>
      <c r="X35" s="51">
        <f>VLOOKUP($A35,'ADR Raw Data'!$B$6:$BE$43,'ADR Raw Data'!G$1,FALSE)</f>
        <v>87.690398425971395</v>
      </c>
      <c r="Y35" s="52">
        <f>VLOOKUP($A35,'ADR Raw Data'!$B$6:$BE$43,'ADR Raw Data'!H$1,FALSE)</f>
        <v>96.294851904090194</v>
      </c>
      <c r="Z35" s="52">
        <f>VLOOKUP($A35,'ADR Raw Data'!$B$6:$BE$43,'ADR Raw Data'!I$1,FALSE)</f>
        <v>97.619350819672107</v>
      </c>
      <c r="AA35" s="52">
        <f>VLOOKUP($A35,'ADR Raw Data'!$B$6:$BE$43,'ADR Raw Data'!J$1,FALSE)</f>
        <v>95.432963587322902</v>
      </c>
      <c r="AB35" s="52">
        <f>VLOOKUP($A35,'ADR Raw Data'!$B$6:$BE$43,'ADR Raw Data'!K$1,FALSE)</f>
        <v>92.1138766859344</v>
      </c>
      <c r="AC35" s="53">
        <f>VLOOKUP($A35,'ADR Raw Data'!$B$6:$BE$43,'ADR Raw Data'!L$1,FALSE)</f>
        <v>94.302335311572705</v>
      </c>
      <c r="AD35" s="52">
        <f>VLOOKUP($A35,'ADR Raw Data'!$B$6:$BE$43,'ADR Raw Data'!N$1,FALSE)</f>
        <v>97.759851620460694</v>
      </c>
      <c r="AE35" s="52">
        <f>VLOOKUP($A35,'ADR Raw Data'!$B$6:$BE$43,'ADR Raw Data'!O$1,FALSE)</f>
        <v>99.709938390450503</v>
      </c>
      <c r="AF35" s="53">
        <f>VLOOKUP($A35,'ADR Raw Data'!$B$6:$BE$43,'ADR Raw Data'!P$1,FALSE)</f>
        <v>98.741700271422999</v>
      </c>
      <c r="AG35" s="54">
        <f>VLOOKUP($A35,'ADR Raw Data'!$B$6:$BE$43,'ADR Raw Data'!R$1,FALSE)</f>
        <v>95.530913724648499</v>
      </c>
      <c r="AI35" s="47">
        <f>VLOOKUP($A35,'ADR Raw Data'!$B$6:$BE$43,'ADR Raw Data'!T$1,FALSE)</f>
        <v>1.0149600282236799</v>
      </c>
      <c r="AJ35" s="48">
        <f>VLOOKUP($A35,'ADR Raw Data'!$B$6:$BE$43,'ADR Raw Data'!U$1,FALSE)</f>
        <v>9.5898074819198307</v>
      </c>
      <c r="AK35" s="48">
        <f>VLOOKUP($A35,'ADR Raw Data'!$B$6:$BE$43,'ADR Raw Data'!V$1,FALSE)</f>
        <v>7.9927299793591899</v>
      </c>
      <c r="AL35" s="48">
        <f>VLOOKUP($A35,'ADR Raw Data'!$B$6:$BE$43,'ADR Raw Data'!W$1,FALSE)</f>
        <v>4.3567438012767399</v>
      </c>
      <c r="AM35" s="48">
        <f>VLOOKUP($A35,'ADR Raw Data'!$B$6:$BE$43,'ADR Raw Data'!X$1,FALSE)</f>
        <v>3.3690781913038101</v>
      </c>
      <c r="AN35" s="49">
        <f>VLOOKUP($A35,'ADR Raw Data'!$B$6:$BE$43,'ADR Raw Data'!Y$1,FALSE)</f>
        <v>5.59548758265937</v>
      </c>
      <c r="AO35" s="48">
        <f>VLOOKUP($A35,'ADR Raw Data'!$B$6:$BE$43,'ADR Raw Data'!AA$1,FALSE)</f>
        <v>-0.43682292545061002</v>
      </c>
      <c r="AP35" s="48">
        <f>VLOOKUP($A35,'ADR Raw Data'!$B$6:$BE$43,'ADR Raw Data'!AB$1,FALSE)</f>
        <v>-0.46330276883634902</v>
      </c>
      <c r="AQ35" s="49">
        <f>VLOOKUP($A35,'ADR Raw Data'!$B$6:$BE$43,'ADR Raw Data'!AC$1,FALSE)</f>
        <v>-0.44275202524316498</v>
      </c>
      <c r="AR35" s="50">
        <f>VLOOKUP($A35,'ADR Raw Data'!$B$6:$BE$43,'ADR Raw Data'!AE$1,FALSE)</f>
        <v>3.5919356007428198</v>
      </c>
      <c r="AS35" s="40"/>
      <c r="AT35" s="51">
        <f>VLOOKUP($A35,'RevPAR Raw Data'!$B$6:$BE$43,'RevPAR Raw Data'!G$1,FALSE)</f>
        <v>33.075061224489701</v>
      </c>
      <c r="AU35" s="52">
        <f>VLOOKUP($A35,'RevPAR Raw Data'!$B$6:$BE$43,'RevPAR Raw Data'!H$1,FALSE)</f>
        <v>50.666456400742099</v>
      </c>
      <c r="AV35" s="52">
        <f>VLOOKUP($A35,'RevPAR Raw Data'!$B$6:$BE$43,'RevPAR Raw Data'!I$1,FALSE)</f>
        <v>55.239150278293103</v>
      </c>
      <c r="AW35" s="52">
        <f>VLOOKUP($A35,'RevPAR Raw Data'!$B$6:$BE$43,'RevPAR Raw Data'!J$1,FALSE)</f>
        <v>52.514688311688303</v>
      </c>
      <c r="AX35" s="52">
        <f>VLOOKUP($A35,'RevPAR Raw Data'!$B$6:$BE$43,'RevPAR Raw Data'!K$1,FALSE)</f>
        <v>44.347961038961003</v>
      </c>
      <c r="AY35" s="53">
        <f>VLOOKUP($A35,'RevPAR Raw Data'!$B$6:$BE$43,'RevPAR Raw Data'!L$1,FALSE)</f>
        <v>47.168663450834799</v>
      </c>
      <c r="AZ35" s="52">
        <f>VLOOKUP($A35,'RevPAR Raw Data'!$B$6:$BE$43,'RevPAR Raw Data'!N$1,FALSE)</f>
        <v>46.4495324675324</v>
      </c>
      <c r="BA35" s="52">
        <f>VLOOKUP($A35,'RevPAR Raw Data'!$B$6:$BE$43,'RevPAR Raw Data'!O$1,FALSE)</f>
        <v>48.0420612244897</v>
      </c>
      <c r="BB35" s="53">
        <f>VLOOKUP($A35,'RevPAR Raw Data'!$B$6:$BE$43,'RevPAR Raw Data'!P$1,FALSE)</f>
        <v>47.245796846011103</v>
      </c>
      <c r="BC35" s="54">
        <f>VLOOKUP($A35,'RevPAR Raw Data'!$B$6:$BE$43,'RevPAR Raw Data'!R$1,FALSE)</f>
        <v>47.190701563742302</v>
      </c>
      <c r="BE35" s="47">
        <f>VLOOKUP($A35,'RevPAR Raw Data'!$B$6:$BE$43,'RevPAR Raw Data'!T$1,FALSE)</f>
        <v>11.0619749357662</v>
      </c>
      <c r="BF35" s="48">
        <f>VLOOKUP($A35,'RevPAR Raw Data'!$B$6:$BE$43,'RevPAR Raw Data'!U$1,FALSE)</f>
        <v>27.1184157930944</v>
      </c>
      <c r="BG35" s="48">
        <f>VLOOKUP($A35,'RevPAR Raw Data'!$B$6:$BE$43,'RevPAR Raw Data'!V$1,FALSE)</f>
        <v>24.4279652958271</v>
      </c>
      <c r="BH35" s="48">
        <f>VLOOKUP($A35,'RevPAR Raw Data'!$B$6:$BE$43,'RevPAR Raw Data'!W$1,FALSE)</f>
        <v>14.176397520275399</v>
      </c>
      <c r="BI35" s="48">
        <f>VLOOKUP($A35,'RevPAR Raw Data'!$B$6:$BE$43,'RevPAR Raw Data'!X$1,FALSE)</f>
        <v>10.321374343373799</v>
      </c>
      <c r="BJ35" s="49">
        <f>VLOOKUP($A35,'RevPAR Raw Data'!$B$6:$BE$43,'RevPAR Raw Data'!Y$1,FALSE)</f>
        <v>17.852738393858399</v>
      </c>
      <c r="BK35" s="48">
        <f>VLOOKUP($A35,'RevPAR Raw Data'!$B$6:$BE$43,'RevPAR Raw Data'!AA$1,FALSE)</f>
        <v>-0.23327339398282201</v>
      </c>
      <c r="BL35" s="48">
        <f>VLOOKUP($A35,'RevPAR Raw Data'!$B$6:$BE$43,'RevPAR Raw Data'!AB$1,FALSE)</f>
        <v>1.260444263286</v>
      </c>
      <c r="BM35" s="49">
        <f>VLOOKUP($A35,'RevPAR Raw Data'!$B$6:$BE$43,'RevPAR Raw Data'!AC$1,FALSE)</f>
        <v>0.52062413764785398</v>
      </c>
      <c r="BN35" s="50">
        <f>VLOOKUP($A35,'RevPAR Raw Data'!$B$6:$BE$43,'RevPAR Raw Data'!AE$1,FALSE)</f>
        <v>12.3542864095543</v>
      </c>
    </row>
    <row r="36" spans="1:66" x14ac:dyDescent="0.25">
      <c r="A36" s="63" t="s">
        <v>48</v>
      </c>
      <c r="B36" s="47">
        <f>VLOOKUP($A36,'Occupancy Raw Data'!$B$8:$BE$45,'Occupancy Raw Data'!G$3,FALSE)</f>
        <v>34.788634788634702</v>
      </c>
      <c r="C36" s="48">
        <f>VLOOKUP($A36,'Occupancy Raw Data'!$B$8:$BE$45,'Occupancy Raw Data'!H$3,FALSE)</f>
        <v>52.668052668052603</v>
      </c>
      <c r="D36" s="48">
        <f>VLOOKUP($A36,'Occupancy Raw Data'!$B$8:$BE$45,'Occupancy Raw Data'!I$3,FALSE)</f>
        <v>61.861861861861797</v>
      </c>
      <c r="E36" s="48">
        <f>VLOOKUP($A36,'Occupancy Raw Data'!$B$8:$BE$45,'Occupancy Raw Data'!J$3,FALSE)</f>
        <v>61.168861168861099</v>
      </c>
      <c r="F36" s="48">
        <f>VLOOKUP($A36,'Occupancy Raw Data'!$B$8:$BE$45,'Occupancy Raw Data'!K$3,FALSE)</f>
        <v>59.2977592977592</v>
      </c>
      <c r="G36" s="49">
        <f>VLOOKUP($A36,'Occupancy Raw Data'!$B$8:$BE$45,'Occupancy Raw Data'!L$3,FALSE)</f>
        <v>53.9570339570339</v>
      </c>
      <c r="H36" s="48">
        <f>VLOOKUP($A36,'Occupancy Raw Data'!$B$8:$BE$45,'Occupancy Raw Data'!N$3,FALSE)</f>
        <v>47.632247632247598</v>
      </c>
      <c r="I36" s="48">
        <f>VLOOKUP($A36,'Occupancy Raw Data'!$B$8:$BE$45,'Occupancy Raw Data'!O$3,FALSE)</f>
        <v>52.922152922152897</v>
      </c>
      <c r="J36" s="49">
        <f>VLOOKUP($A36,'Occupancy Raw Data'!$B$8:$BE$45,'Occupancy Raw Data'!P$3,FALSE)</f>
        <v>50.277200277200201</v>
      </c>
      <c r="K36" s="50">
        <f>VLOOKUP($A36,'Occupancy Raw Data'!$B$8:$BE$45,'Occupancy Raw Data'!R$3,FALSE)</f>
        <v>52.9056529056529</v>
      </c>
      <c r="M36" s="47">
        <f>VLOOKUP($A36,'Occupancy Raw Data'!$B$8:$BE$45,'Occupancy Raw Data'!T$3,FALSE)</f>
        <v>-9.7080691908278105</v>
      </c>
      <c r="N36" s="48">
        <f>VLOOKUP($A36,'Occupancy Raw Data'!$B$8:$BE$45,'Occupancy Raw Data'!U$3,FALSE)</f>
        <v>8.5554239588469407</v>
      </c>
      <c r="O36" s="48">
        <f>VLOOKUP($A36,'Occupancy Raw Data'!$B$8:$BE$45,'Occupancy Raw Data'!V$3,FALSE)</f>
        <v>23.694377489443902</v>
      </c>
      <c r="P36" s="48">
        <f>VLOOKUP($A36,'Occupancy Raw Data'!$B$8:$BE$45,'Occupancy Raw Data'!W$3,FALSE)</f>
        <v>19.309000382577398</v>
      </c>
      <c r="Q36" s="48">
        <f>VLOOKUP($A36,'Occupancy Raw Data'!$B$8:$BE$45,'Occupancy Raw Data'!X$3,FALSE)</f>
        <v>11.6302168111011</v>
      </c>
      <c r="R36" s="49">
        <f>VLOOKUP($A36,'Occupancy Raw Data'!$B$8:$BE$45,'Occupancy Raw Data'!Y$3,FALSE)</f>
        <v>11.7367093096679</v>
      </c>
      <c r="S36" s="48">
        <f>VLOOKUP($A36,'Occupancy Raw Data'!$B$8:$BE$45,'Occupancy Raw Data'!AA$3,FALSE)</f>
        <v>-2.91589759674866</v>
      </c>
      <c r="T36" s="48">
        <f>VLOOKUP($A36,'Occupancy Raw Data'!$B$8:$BE$45,'Occupancy Raw Data'!AB$3,FALSE)</f>
        <v>0.11978212157745299</v>
      </c>
      <c r="U36" s="49">
        <f>VLOOKUP($A36,'Occupancy Raw Data'!$B$8:$BE$45,'Occupancy Raw Data'!AC$3,FALSE)</f>
        <v>-1.3415273890134201</v>
      </c>
      <c r="V36" s="50">
        <f>VLOOKUP($A36,'Occupancy Raw Data'!$B$8:$BE$45,'Occupancy Raw Data'!AE$3,FALSE)</f>
        <v>7.8547149161396304</v>
      </c>
      <c r="X36" s="51">
        <f>VLOOKUP($A36,'ADR Raw Data'!$B$6:$BE$43,'ADR Raw Data'!G$1,FALSE)</f>
        <v>120.88863877822</v>
      </c>
      <c r="Y36" s="52">
        <f>VLOOKUP($A36,'ADR Raw Data'!$B$6:$BE$43,'ADR Raw Data'!H$1,FALSE)</f>
        <v>123.882438596491</v>
      </c>
      <c r="Z36" s="52">
        <f>VLOOKUP($A36,'ADR Raw Data'!$B$6:$BE$43,'ADR Raw Data'!I$1,FALSE)</f>
        <v>121.413898431665</v>
      </c>
      <c r="AA36" s="52">
        <f>VLOOKUP($A36,'ADR Raw Data'!$B$6:$BE$43,'ADR Raw Data'!J$1,FALSE)</f>
        <v>123.909135196374</v>
      </c>
      <c r="AB36" s="52">
        <f>VLOOKUP($A36,'ADR Raw Data'!$B$6:$BE$43,'ADR Raw Data'!K$1,FALSE)</f>
        <v>124.14593299571401</v>
      </c>
      <c r="AC36" s="53">
        <f>VLOOKUP($A36,'ADR Raw Data'!$B$6:$BE$43,'ADR Raw Data'!L$1,FALSE)</f>
        <v>122.994320575391</v>
      </c>
      <c r="AD36" s="52">
        <f>VLOOKUP($A36,'ADR Raw Data'!$B$6:$BE$43,'ADR Raw Data'!N$1,FALSE)</f>
        <v>142.41678952473299</v>
      </c>
      <c r="AE36" s="52">
        <f>VLOOKUP($A36,'ADR Raw Data'!$B$6:$BE$43,'ADR Raw Data'!O$1,FALSE)</f>
        <v>149.424997817546</v>
      </c>
      <c r="AF36" s="53">
        <f>VLOOKUP($A36,'ADR Raw Data'!$B$6:$BE$43,'ADR Raw Data'!P$1,FALSE)</f>
        <v>146.10523546978999</v>
      </c>
      <c r="AG36" s="54">
        <f>VLOOKUP($A36,'ADR Raw Data'!$B$6:$BE$43,'ADR Raw Data'!R$1,FALSE)</f>
        <v>129.26938373253401</v>
      </c>
      <c r="AI36" s="47">
        <f>VLOOKUP($A36,'ADR Raw Data'!$B$6:$BE$43,'ADR Raw Data'!T$1,FALSE)</f>
        <v>6.3469966749925</v>
      </c>
      <c r="AJ36" s="48">
        <f>VLOOKUP($A36,'ADR Raw Data'!$B$6:$BE$43,'ADR Raw Data'!U$1,FALSE)</f>
        <v>12.2117871954619</v>
      </c>
      <c r="AK36" s="48">
        <f>VLOOKUP($A36,'ADR Raw Data'!$B$6:$BE$43,'ADR Raw Data'!V$1,FALSE)</f>
        <v>6.0552384091557503</v>
      </c>
      <c r="AL36" s="48">
        <f>VLOOKUP($A36,'ADR Raw Data'!$B$6:$BE$43,'ADR Raw Data'!W$1,FALSE)</f>
        <v>12.619662825008</v>
      </c>
      <c r="AM36" s="48">
        <f>VLOOKUP($A36,'ADR Raw Data'!$B$6:$BE$43,'ADR Raw Data'!X$1,FALSE)</f>
        <v>7.9789519950602399</v>
      </c>
      <c r="AN36" s="49">
        <f>VLOOKUP($A36,'ADR Raw Data'!$B$6:$BE$43,'ADR Raw Data'!Y$1,FALSE)</f>
        <v>9.1398979552071999</v>
      </c>
      <c r="AO36" s="48">
        <f>VLOOKUP($A36,'ADR Raw Data'!$B$6:$BE$43,'ADR Raw Data'!AA$1,FALSE)</f>
        <v>13.9851725100857</v>
      </c>
      <c r="AP36" s="48">
        <f>VLOOKUP($A36,'ADR Raw Data'!$B$6:$BE$43,'ADR Raw Data'!AB$1,FALSE)</f>
        <v>8.9974016734864595</v>
      </c>
      <c r="AQ36" s="49">
        <f>VLOOKUP($A36,'ADR Raw Data'!$B$6:$BE$43,'ADR Raw Data'!AC$1,FALSE)</f>
        <v>11.3241740252586</v>
      </c>
      <c r="AR36" s="50">
        <f>VLOOKUP($A36,'ADR Raw Data'!$B$6:$BE$43,'ADR Raw Data'!AE$1,FALSE)</f>
        <v>9.3649442349283198</v>
      </c>
      <c r="AS36" s="40"/>
      <c r="AT36" s="51">
        <f>VLOOKUP($A36,'RevPAR Raw Data'!$B$6:$BE$43,'RevPAR Raw Data'!G$1,FALSE)</f>
        <v>42.055507045506999</v>
      </c>
      <c r="AU36" s="52">
        <f>VLOOKUP($A36,'RevPAR Raw Data'!$B$6:$BE$43,'RevPAR Raw Data'!H$1,FALSE)</f>
        <v>65.246468006468007</v>
      </c>
      <c r="AV36" s="52">
        <f>VLOOKUP($A36,'RevPAR Raw Data'!$B$6:$BE$43,'RevPAR Raw Data'!I$1,FALSE)</f>
        <v>75.108898128898105</v>
      </c>
      <c r="AW36" s="52">
        <f>VLOOKUP($A36,'RevPAR Raw Data'!$B$6:$BE$43,'RevPAR Raw Data'!J$1,FALSE)</f>
        <v>75.793806883806795</v>
      </c>
      <c r="AX36" s="52">
        <f>VLOOKUP($A36,'RevPAR Raw Data'!$B$6:$BE$43,'RevPAR Raw Data'!K$1,FALSE)</f>
        <v>73.615756525756495</v>
      </c>
      <c r="AY36" s="53">
        <f>VLOOKUP($A36,'RevPAR Raw Data'!$B$6:$BE$43,'RevPAR Raw Data'!L$1,FALSE)</f>
        <v>66.3640873180873</v>
      </c>
      <c r="AZ36" s="52">
        <f>VLOOKUP($A36,'RevPAR Raw Data'!$B$6:$BE$43,'RevPAR Raw Data'!N$1,FALSE)</f>
        <v>67.836317856317805</v>
      </c>
      <c r="BA36" s="52">
        <f>VLOOKUP($A36,'RevPAR Raw Data'!$B$6:$BE$43,'RevPAR Raw Data'!O$1,FALSE)</f>
        <v>79.078925848925806</v>
      </c>
      <c r="BB36" s="53">
        <f>VLOOKUP($A36,'RevPAR Raw Data'!$B$6:$BE$43,'RevPAR Raw Data'!P$1,FALSE)</f>
        <v>73.457621852621799</v>
      </c>
      <c r="BC36" s="54">
        <f>VLOOKUP($A36,'RevPAR Raw Data'!$B$6:$BE$43,'RevPAR Raw Data'!R$1,FALSE)</f>
        <v>68.3908114708114</v>
      </c>
      <c r="BE36" s="47">
        <f>VLOOKUP($A36,'RevPAR Raw Data'!$B$6:$BE$43,'RevPAR Raw Data'!T$1,FALSE)</f>
        <v>-3.9772433445831101</v>
      </c>
      <c r="BF36" s="48">
        <f>VLOOKUP($A36,'RevPAR Raw Data'!$B$6:$BE$43,'RevPAR Raw Data'!U$1,FALSE)</f>
        <v>21.8119813218328</v>
      </c>
      <c r="BG36" s="48">
        <f>VLOOKUP($A36,'RevPAR Raw Data'!$B$6:$BE$43,'RevPAR Raw Data'!V$1,FALSE)</f>
        <v>31.184366945150799</v>
      </c>
      <c r="BH36" s="48">
        <f>VLOOKUP($A36,'RevPAR Raw Data'!$B$6:$BE$43,'RevPAR Raw Data'!W$1,FALSE)</f>
        <v>34.365393950746203</v>
      </c>
      <c r="BI36" s="48">
        <f>VLOOKUP($A36,'RevPAR Raw Data'!$B$6:$BE$43,'RevPAR Raw Data'!X$1,FALSE)</f>
        <v>20.5371382224405</v>
      </c>
      <c r="BJ36" s="49">
        <f>VLOOKUP($A36,'RevPAR Raw Data'!$B$6:$BE$43,'RevPAR Raw Data'!Y$1,FALSE)</f>
        <v>21.949330519078</v>
      </c>
      <c r="BK36" s="48">
        <f>VLOOKUP($A36,'RevPAR Raw Data'!$B$6:$BE$43,'RevPAR Raw Data'!AA$1,FALSE)</f>
        <v>10.6614816042143</v>
      </c>
      <c r="BL36" s="48">
        <f>VLOOKUP($A36,'RevPAR Raw Data'!$B$6:$BE$43,'RevPAR Raw Data'!AB$1,FALSE)</f>
        <v>9.1279610736752606</v>
      </c>
      <c r="BM36" s="49">
        <f>VLOOKUP($A36,'RevPAR Raw Data'!$B$6:$BE$43,'RevPAR Raw Data'!AC$1,FALSE)</f>
        <v>9.8307297401167908</v>
      </c>
      <c r="BN36" s="50">
        <f>VLOOKUP($A36,'RevPAR Raw Data'!$B$6:$BE$43,'RevPAR Raw Data'!AE$1,FALSE)</f>
        <v>17.955248822777001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30.224936690004402</v>
      </c>
      <c r="C38" s="48">
        <f>VLOOKUP($A38,'Occupancy Raw Data'!$B$8:$BE$45,'Occupancy Raw Data'!H$3,FALSE)</f>
        <v>44.182928645910899</v>
      </c>
      <c r="D38" s="48">
        <f>VLOOKUP($A38,'Occupancy Raw Data'!$B$8:$BE$45,'Occupancy Raw Data'!I$3,FALSE)</f>
        <v>51.556681066587203</v>
      </c>
      <c r="E38" s="48">
        <f>VLOOKUP($A38,'Occupancy Raw Data'!$B$8:$BE$45,'Occupancy Raw Data'!J$3,FALSE)</f>
        <v>50.662892894384001</v>
      </c>
      <c r="F38" s="48">
        <f>VLOOKUP($A38,'Occupancy Raw Data'!$B$8:$BE$45,'Occupancy Raw Data'!K$3,FALSE)</f>
        <v>46.953671979740797</v>
      </c>
      <c r="G38" s="49">
        <f>VLOOKUP($A38,'Occupancy Raw Data'!$B$8:$BE$45,'Occupancy Raw Data'!L$3,FALSE)</f>
        <v>44.716222255325398</v>
      </c>
      <c r="H38" s="48">
        <f>VLOOKUP($A38,'Occupancy Raw Data'!$B$8:$BE$45,'Occupancy Raw Data'!N$3,FALSE)</f>
        <v>49.6052435572769</v>
      </c>
      <c r="I38" s="48">
        <f>VLOOKUP($A38,'Occupancy Raw Data'!$B$8:$BE$45,'Occupancy Raw Data'!O$3,FALSE)</f>
        <v>43.467898108148297</v>
      </c>
      <c r="J38" s="49">
        <f>VLOOKUP($A38,'Occupancy Raw Data'!$B$8:$BE$45,'Occupancy Raw Data'!P$3,FALSE)</f>
        <v>46.536570832712599</v>
      </c>
      <c r="K38" s="50">
        <f>VLOOKUP($A38,'Occupancy Raw Data'!$B$8:$BE$45,'Occupancy Raw Data'!R$3,FALSE)</f>
        <v>45.236321848864598</v>
      </c>
      <c r="M38" s="47">
        <f>VLOOKUP($A38,'Occupancy Raw Data'!$B$8:$BE$45,'Occupancy Raw Data'!T$3,FALSE)</f>
        <v>-2.01694027666022</v>
      </c>
      <c r="N38" s="48">
        <f>VLOOKUP($A38,'Occupancy Raw Data'!$B$8:$BE$45,'Occupancy Raw Data'!U$3,FALSE)</f>
        <v>-0.44390080020676098</v>
      </c>
      <c r="O38" s="48">
        <f>VLOOKUP($A38,'Occupancy Raw Data'!$B$8:$BE$45,'Occupancy Raw Data'!V$3,FALSE)</f>
        <v>1.9747428516685299</v>
      </c>
      <c r="P38" s="48">
        <f>VLOOKUP($A38,'Occupancy Raw Data'!$B$8:$BE$45,'Occupancy Raw Data'!W$3,FALSE)</f>
        <v>-0.61254334942244804</v>
      </c>
      <c r="Q38" s="48">
        <f>VLOOKUP($A38,'Occupancy Raw Data'!$B$8:$BE$45,'Occupancy Raw Data'!X$3,FALSE)</f>
        <v>3.5416331871040501</v>
      </c>
      <c r="R38" s="49">
        <f>VLOOKUP($A38,'Occupancy Raw Data'!$B$8:$BE$45,'Occupancy Raw Data'!Y$3,FALSE)</f>
        <v>0.66320292547131199</v>
      </c>
      <c r="S38" s="48">
        <f>VLOOKUP($A38,'Occupancy Raw Data'!$B$8:$BE$45,'Occupancy Raw Data'!AA$3,FALSE)</f>
        <v>-5.6362444139821202</v>
      </c>
      <c r="T38" s="48">
        <f>VLOOKUP($A38,'Occupancy Raw Data'!$B$8:$BE$45,'Occupancy Raw Data'!AB$3,FALSE)</f>
        <v>-6.6878007055184998</v>
      </c>
      <c r="U38" s="49">
        <f>VLOOKUP($A38,'Occupancy Raw Data'!$B$8:$BE$45,'Occupancy Raw Data'!AC$3,FALSE)</f>
        <v>-6.1302864014021399</v>
      </c>
      <c r="V38" s="50">
        <f>VLOOKUP($A38,'Occupancy Raw Data'!$B$8:$BE$45,'Occupancy Raw Data'!AE$3,FALSE)</f>
        <v>-1.43349473971137</v>
      </c>
      <c r="X38" s="51">
        <f>VLOOKUP($A38,'ADR Raw Data'!$B$6:$BE$43,'ADR Raw Data'!G$1,FALSE)</f>
        <v>84.005731887629295</v>
      </c>
      <c r="Y38" s="52">
        <f>VLOOKUP($A38,'ADR Raw Data'!$B$6:$BE$43,'ADR Raw Data'!H$1,FALSE)</f>
        <v>94.279096426163093</v>
      </c>
      <c r="Z38" s="52">
        <f>VLOOKUP($A38,'ADR Raw Data'!$B$6:$BE$43,'ADR Raw Data'!I$1,FALSE)</f>
        <v>97.540580757006595</v>
      </c>
      <c r="AA38" s="52">
        <f>VLOOKUP($A38,'ADR Raw Data'!$B$6:$BE$43,'ADR Raw Data'!J$1,FALSE)</f>
        <v>99.510364598647399</v>
      </c>
      <c r="AB38" s="52">
        <f>VLOOKUP($A38,'ADR Raw Data'!$B$6:$BE$43,'ADR Raw Data'!K$1,FALSE)</f>
        <v>96.178934010152204</v>
      </c>
      <c r="AC38" s="53">
        <f>VLOOKUP($A38,'ADR Raw Data'!$B$6:$BE$43,'ADR Raw Data'!L$1,FALSE)</f>
        <v>95.226739289759394</v>
      </c>
      <c r="AD38" s="52">
        <f>VLOOKUP($A38,'ADR Raw Data'!$B$6:$BE$43,'ADR Raw Data'!N$1,FALSE)</f>
        <v>98.927912912912902</v>
      </c>
      <c r="AE38" s="52">
        <f>VLOOKUP($A38,'ADR Raw Data'!$B$6:$BE$43,'ADR Raw Data'!O$1,FALSE)</f>
        <v>95.611377655928706</v>
      </c>
      <c r="AF38" s="53">
        <f>VLOOKUP($A38,'ADR Raw Data'!$B$6:$BE$43,'ADR Raw Data'!P$1,FALSE)</f>
        <v>97.378993277848906</v>
      </c>
      <c r="AG38" s="54">
        <f>VLOOKUP($A38,'ADR Raw Data'!$B$6:$BE$43,'ADR Raw Data'!R$1,FALSE)</f>
        <v>95.859344216022905</v>
      </c>
      <c r="AH38" s="65"/>
      <c r="AI38" s="47">
        <f>VLOOKUP($A38,'ADR Raw Data'!$B$6:$BE$43,'ADR Raw Data'!T$1,FALSE)</f>
        <v>-2.2128054061715998</v>
      </c>
      <c r="AJ38" s="48">
        <f>VLOOKUP($A38,'ADR Raw Data'!$B$6:$BE$43,'ADR Raw Data'!U$1,FALSE)</f>
        <v>0.91179768089221203</v>
      </c>
      <c r="AK38" s="48">
        <f>VLOOKUP($A38,'ADR Raw Data'!$B$6:$BE$43,'ADR Raw Data'!V$1,FALSE)</f>
        <v>0.54563089872317505</v>
      </c>
      <c r="AL38" s="48">
        <f>VLOOKUP($A38,'ADR Raw Data'!$B$6:$BE$43,'ADR Raw Data'!W$1,FALSE)</f>
        <v>3.0501305642459702</v>
      </c>
      <c r="AM38" s="48">
        <f>VLOOKUP($A38,'ADR Raw Data'!$B$6:$BE$43,'ADR Raw Data'!X$1,FALSE)</f>
        <v>2.5848528952626699</v>
      </c>
      <c r="AN38" s="49">
        <f>VLOOKUP($A38,'ADR Raw Data'!$B$6:$BE$43,'ADR Raw Data'!Y$1,FALSE)</f>
        <v>1.3204126853740501</v>
      </c>
      <c r="AO38" s="48">
        <f>VLOOKUP($A38,'ADR Raw Data'!$B$6:$BE$43,'ADR Raw Data'!AA$1,FALSE)</f>
        <v>1.4648384703347701</v>
      </c>
      <c r="AP38" s="48">
        <f>VLOOKUP($A38,'ADR Raw Data'!$B$6:$BE$43,'ADR Raw Data'!AB$1,FALSE)</f>
        <v>8.4191009899612507E-2</v>
      </c>
      <c r="AQ38" s="49">
        <f>VLOOKUP($A38,'ADR Raw Data'!$B$6:$BE$43,'ADR Raw Data'!AC$1,FALSE)</f>
        <v>0.83277627421244704</v>
      </c>
      <c r="AR38" s="50">
        <f>VLOOKUP($A38,'ADR Raw Data'!$B$6:$BE$43,'ADR Raw Data'!AE$1,FALSE)</f>
        <v>1.1336755955284501</v>
      </c>
      <c r="AS38" s="40"/>
      <c r="AT38" s="51">
        <f>VLOOKUP($A38,'RevPAR Raw Data'!$B$6:$BE$43,'RevPAR Raw Data'!G$1,FALSE)</f>
        <v>25.390679279010801</v>
      </c>
      <c r="AU38" s="52">
        <f>VLOOKUP($A38,'RevPAR Raw Data'!$B$6:$BE$43,'RevPAR Raw Data'!H$1,FALSE)</f>
        <v>41.655265901981203</v>
      </c>
      <c r="AV38" s="52">
        <f>VLOOKUP($A38,'RevPAR Raw Data'!$B$6:$BE$43,'RevPAR Raw Data'!I$1,FALSE)</f>
        <v>50.288686131386797</v>
      </c>
      <c r="AW38" s="52">
        <f>VLOOKUP($A38,'RevPAR Raw Data'!$B$6:$BE$43,'RevPAR Raw Data'!J$1,FALSE)</f>
        <v>50.414829435423798</v>
      </c>
      <c r="AX38" s="52">
        <f>VLOOKUP($A38,'RevPAR Raw Data'!$B$6:$BE$43,'RevPAR Raw Data'!K$1,FALSE)</f>
        <v>45.159541188738203</v>
      </c>
      <c r="AY38" s="53">
        <f>VLOOKUP($A38,'RevPAR Raw Data'!$B$6:$BE$43,'RevPAR Raw Data'!L$1,FALSE)</f>
        <v>42.581800387308199</v>
      </c>
      <c r="AZ38" s="52">
        <f>VLOOKUP($A38,'RevPAR Raw Data'!$B$6:$BE$43,'RevPAR Raw Data'!N$1,FALSE)</f>
        <v>49.073432146581197</v>
      </c>
      <c r="BA38" s="52">
        <f>VLOOKUP($A38,'RevPAR Raw Data'!$B$6:$BE$43,'RevPAR Raw Data'!O$1,FALSE)</f>
        <v>41.560256219275999</v>
      </c>
      <c r="BB38" s="53">
        <f>VLOOKUP($A38,'RevPAR Raw Data'!$B$6:$BE$43,'RevPAR Raw Data'!P$1,FALSE)</f>
        <v>45.316844182928598</v>
      </c>
      <c r="BC38" s="54">
        <f>VLOOKUP($A38,'RevPAR Raw Data'!$B$6:$BE$43,'RevPAR Raw Data'!R$1,FALSE)</f>
        <v>43.363241471771097</v>
      </c>
      <c r="BE38" s="47">
        <f>VLOOKUP($A38,'RevPAR Raw Data'!$B$6:$BE$43,'RevPAR Raw Data'!T$1,FALSE)</f>
        <v>-4.1851147193506399</v>
      </c>
      <c r="BF38" s="48">
        <f>VLOOKUP($A38,'RevPAR Raw Data'!$B$6:$BE$43,'RevPAR Raw Data'!U$1,FALSE)</f>
        <v>0.46384940348370401</v>
      </c>
      <c r="BG38" s="48">
        <f>VLOOKUP($A38,'RevPAR Raw Data'!$B$6:$BE$43,'RevPAR Raw Data'!V$1,FALSE)</f>
        <v>2.5311485575607402</v>
      </c>
      <c r="BH38" s="48">
        <f>VLOOKUP($A38,'RevPAR Raw Data'!$B$6:$BE$43,'RevPAR Raw Data'!W$1,FALSE)</f>
        <v>2.4189038429035299</v>
      </c>
      <c r="BI38" s="48">
        <f>VLOOKUP($A38,'RevPAR Raw Data'!$B$6:$BE$43,'RevPAR Raw Data'!X$1,FALSE)</f>
        <v>6.2180320903431703</v>
      </c>
      <c r="BJ38" s="49">
        <f>VLOOKUP($A38,'RevPAR Raw Data'!$B$6:$BE$43,'RevPAR Raw Data'!Y$1,FALSE)</f>
        <v>1.9923726264030599</v>
      </c>
      <c r="BK38" s="48">
        <f>VLOOKUP($A38,'RevPAR Raw Data'!$B$6:$BE$43,'RevPAR Raw Data'!AA$1,FALSE)</f>
        <v>-4.2539678201054496</v>
      </c>
      <c r="BL38" s="48">
        <f>VLOOKUP($A38,'RevPAR Raw Data'!$B$6:$BE$43,'RevPAR Raw Data'!AB$1,FALSE)</f>
        <v>-6.6092402225729403</v>
      </c>
      <c r="BM38" s="49">
        <f>VLOOKUP($A38,'RevPAR Raw Data'!$B$6:$BE$43,'RevPAR Raw Data'!AC$1,FALSE)</f>
        <v>-5.3485616978818404</v>
      </c>
      <c r="BN38" s="50">
        <f>VLOOKUP($A38,'RevPAR Raw Data'!$B$6:$BE$43,'RevPAR Raw Data'!AE$1,FALSE)</f>
        <v>-0.31607032421021503</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42.3219650114861</v>
      </c>
      <c r="C40" s="48">
        <f>VLOOKUP($A40,'Occupancy Raw Data'!$B$8:$BE$45,'Occupancy Raw Data'!H$3,FALSE)</f>
        <v>57.329033398126803</v>
      </c>
      <c r="D40" s="48">
        <f>VLOOKUP($A40,'Occupancy Raw Data'!$B$8:$BE$45,'Occupancy Raw Data'!I$3,FALSE)</f>
        <v>63.0235023855804</v>
      </c>
      <c r="E40" s="48">
        <f>VLOOKUP($A40,'Occupancy Raw Data'!$B$8:$BE$45,'Occupancy Raw Data'!J$3,FALSE)</f>
        <v>62.422689521116801</v>
      </c>
      <c r="F40" s="48">
        <f>VLOOKUP($A40,'Occupancy Raw Data'!$B$8:$BE$45,'Occupancy Raw Data'!K$3,FALSE)</f>
        <v>53.980385227071899</v>
      </c>
      <c r="G40" s="49">
        <f>VLOOKUP($A40,'Occupancy Raw Data'!$B$8:$BE$45,'Occupancy Raw Data'!L$3,FALSE)</f>
        <v>55.815515108676401</v>
      </c>
      <c r="H40" s="48">
        <f>VLOOKUP($A40,'Occupancy Raw Data'!$B$8:$BE$45,'Occupancy Raw Data'!N$3,FALSE)</f>
        <v>58.711786534723402</v>
      </c>
      <c r="I40" s="48">
        <f>VLOOKUP($A40,'Occupancy Raw Data'!$B$8:$BE$45,'Occupancy Raw Data'!O$3,FALSE)</f>
        <v>62.5684749955822</v>
      </c>
      <c r="J40" s="49">
        <f>VLOOKUP($A40,'Occupancy Raw Data'!$B$8:$BE$45,'Occupancy Raw Data'!P$3,FALSE)</f>
        <v>60.640130765152797</v>
      </c>
      <c r="K40" s="50">
        <f>VLOOKUP($A40,'Occupancy Raw Data'!$B$8:$BE$45,'Occupancy Raw Data'!R$3,FALSE)</f>
        <v>57.193976724812501</v>
      </c>
      <c r="M40" s="47">
        <f>VLOOKUP($A40,'Occupancy Raw Data'!$B$8:$BE$45,'Occupancy Raw Data'!T$3,FALSE)</f>
        <v>-5.0200125154766697</v>
      </c>
      <c r="N40" s="48">
        <f>VLOOKUP($A40,'Occupancy Raw Data'!$B$8:$BE$45,'Occupancy Raw Data'!U$3,FALSE)</f>
        <v>-0.66685897197381405</v>
      </c>
      <c r="O40" s="48">
        <f>VLOOKUP($A40,'Occupancy Raw Data'!$B$8:$BE$45,'Occupancy Raw Data'!V$3,FALSE)</f>
        <v>1.53987604339648</v>
      </c>
      <c r="P40" s="48">
        <f>VLOOKUP($A40,'Occupancy Raw Data'!$B$8:$BE$45,'Occupancy Raw Data'!W$3,FALSE)</f>
        <v>3.0370975155372899</v>
      </c>
      <c r="Q40" s="48">
        <f>VLOOKUP($A40,'Occupancy Raw Data'!$B$8:$BE$45,'Occupancy Raw Data'!X$3,FALSE)</f>
        <v>-5.5755306405333096</v>
      </c>
      <c r="R40" s="49">
        <f>VLOOKUP($A40,'Occupancy Raw Data'!$B$8:$BE$45,'Occupancy Raw Data'!Y$3,FALSE)</f>
        <v>-1.06077855789301</v>
      </c>
      <c r="S40" s="48">
        <f>VLOOKUP($A40,'Occupancy Raw Data'!$B$8:$BE$45,'Occupancy Raw Data'!AA$3,FALSE)</f>
        <v>-11.514506135222501</v>
      </c>
      <c r="T40" s="48">
        <f>VLOOKUP($A40,'Occupancy Raw Data'!$B$8:$BE$45,'Occupancy Raw Data'!AB$3,FALSE)</f>
        <v>-10.1678809390634</v>
      </c>
      <c r="U40" s="49">
        <f>VLOOKUP($A40,'Occupancy Raw Data'!$B$8:$BE$45,'Occupancy Raw Data'!AC$3,FALSE)</f>
        <v>-10.824863152939701</v>
      </c>
      <c r="V40" s="50">
        <f>VLOOKUP($A40,'Occupancy Raw Data'!$B$8:$BE$45,'Occupancy Raw Data'!AE$3,FALSE)</f>
        <v>-4.2272575612421104</v>
      </c>
      <c r="X40" s="51">
        <f>VLOOKUP($A40,'ADR Raw Data'!$B$6:$BE$43,'ADR Raw Data'!G$1,FALSE)</f>
        <v>97.245712066805794</v>
      </c>
      <c r="Y40" s="52">
        <f>VLOOKUP($A40,'ADR Raw Data'!$B$6:$BE$43,'ADR Raw Data'!H$1,FALSE)</f>
        <v>106.859385181474</v>
      </c>
      <c r="Z40" s="52">
        <f>VLOOKUP($A40,'ADR Raw Data'!$B$6:$BE$43,'ADR Raw Data'!I$1,FALSE)</f>
        <v>111.610318856021</v>
      </c>
      <c r="AA40" s="52">
        <f>VLOOKUP($A40,'ADR Raw Data'!$B$6:$BE$43,'ADR Raw Data'!J$1,FALSE)</f>
        <v>111.966749992922</v>
      </c>
      <c r="AB40" s="52">
        <f>VLOOKUP($A40,'ADR Raw Data'!$B$6:$BE$43,'ADR Raw Data'!K$1,FALSE)</f>
        <v>103.7798118995</v>
      </c>
      <c r="AC40" s="53">
        <f>VLOOKUP($A40,'ADR Raw Data'!$B$6:$BE$43,'ADR Raw Data'!L$1,FALSE)</f>
        <v>107.021095911163</v>
      </c>
      <c r="AD40" s="52">
        <f>VLOOKUP($A40,'ADR Raw Data'!$B$6:$BE$43,'ADR Raw Data'!N$1,FALSE)</f>
        <v>119.43679889390501</v>
      </c>
      <c r="AE40" s="52">
        <f>VLOOKUP($A40,'ADR Raw Data'!$B$6:$BE$43,'ADR Raw Data'!O$1,FALSE)</f>
        <v>118.94818551860401</v>
      </c>
      <c r="AF40" s="53">
        <f>VLOOKUP($A40,'ADR Raw Data'!$B$6:$BE$43,'ADR Raw Data'!P$1,FALSE)</f>
        <v>119.18472330164199</v>
      </c>
      <c r="AG40" s="54">
        <f>VLOOKUP($A40,'ADR Raw Data'!$B$6:$BE$43,'ADR Raw Data'!R$1,FALSE)</f>
        <v>110.705819362206</v>
      </c>
      <c r="AI40" s="47">
        <f>VLOOKUP($A40,'ADR Raw Data'!$B$6:$BE$43,'ADR Raw Data'!T$1,FALSE)</f>
        <v>5.3809573415140601</v>
      </c>
      <c r="AJ40" s="48">
        <f>VLOOKUP($A40,'ADR Raw Data'!$B$6:$BE$43,'ADR Raw Data'!U$1,FALSE)</f>
        <v>5.5209456599588798</v>
      </c>
      <c r="AK40" s="48">
        <f>VLOOKUP($A40,'ADR Raw Data'!$B$6:$BE$43,'ADR Raw Data'!V$1,FALSE)</f>
        <v>7.6357817862387298</v>
      </c>
      <c r="AL40" s="48">
        <f>VLOOKUP($A40,'ADR Raw Data'!$B$6:$BE$43,'ADR Raw Data'!W$1,FALSE)</f>
        <v>10.402153904762701</v>
      </c>
      <c r="AM40" s="48">
        <f>VLOOKUP($A40,'ADR Raw Data'!$B$6:$BE$43,'ADR Raw Data'!X$1,FALSE)</f>
        <v>4.9152087237759101</v>
      </c>
      <c r="AN40" s="49">
        <f>VLOOKUP($A40,'ADR Raw Data'!$B$6:$BE$43,'ADR Raw Data'!Y$1,FALSE)</f>
        <v>7.0884354113782697</v>
      </c>
      <c r="AO40" s="48">
        <f>VLOOKUP($A40,'ADR Raw Data'!$B$6:$BE$43,'ADR Raw Data'!AA$1,FALSE)</f>
        <v>2.1455358776131299</v>
      </c>
      <c r="AP40" s="48">
        <f>VLOOKUP($A40,'ADR Raw Data'!$B$6:$BE$43,'ADR Raw Data'!AB$1,FALSE)</f>
        <v>-0.345866083790004</v>
      </c>
      <c r="AQ40" s="49">
        <f>VLOOKUP($A40,'ADR Raw Data'!$B$6:$BE$43,'ADR Raw Data'!AC$1,FALSE)</f>
        <v>0.85524629247923201</v>
      </c>
      <c r="AR40" s="50">
        <f>VLOOKUP($A40,'ADR Raw Data'!$B$6:$BE$43,'ADR Raw Data'!AE$1,FALSE)</f>
        <v>4.5782312063164001</v>
      </c>
      <c r="AS40" s="40"/>
      <c r="AT40" s="51">
        <f>VLOOKUP($A40,'RevPAR Raw Data'!$B$6:$BE$43,'RevPAR Raw Data'!G$1,FALSE)</f>
        <v>41.156296236084103</v>
      </c>
      <c r="AU40" s="52">
        <f>VLOOKUP($A40,'RevPAR Raw Data'!$B$6:$BE$43,'RevPAR Raw Data'!H$1,FALSE)</f>
        <v>61.2614526197207</v>
      </c>
      <c r="AV40" s="52">
        <f>VLOOKUP($A40,'RevPAR Raw Data'!$B$6:$BE$43,'RevPAR Raw Data'!I$1,FALSE)</f>
        <v>70.340731966778506</v>
      </c>
      <c r="AW40" s="52">
        <f>VLOOKUP($A40,'RevPAR Raw Data'!$B$6:$BE$43,'RevPAR Raw Data'!J$1,FALSE)</f>
        <v>69.892656714967302</v>
      </c>
      <c r="AX40" s="52">
        <f>VLOOKUP($A40,'RevPAR Raw Data'!$B$6:$BE$43,'RevPAR Raw Data'!K$1,FALSE)</f>
        <v>56.020742251281099</v>
      </c>
      <c r="AY40" s="53">
        <f>VLOOKUP($A40,'RevPAR Raw Data'!$B$6:$BE$43,'RevPAR Raw Data'!L$1,FALSE)</f>
        <v>59.734375957766296</v>
      </c>
      <c r="AZ40" s="52">
        <f>VLOOKUP($A40,'RevPAR Raw Data'!$B$6:$BE$43,'RevPAR Raw Data'!N$1,FALSE)</f>
        <v>70.123478410496503</v>
      </c>
      <c r="BA40" s="52">
        <f>VLOOKUP($A40,'RevPAR Raw Data'!$B$6:$BE$43,'RevPAR Raw Data'!O$1,FALSE)</f>
        <v>74.424065713906998</v>
      </c>
      <c r="BB40" s="53">
        <f>VLOOKUP($A40,'RevPAR Raw Data'!$B$6:$BE$43,'RevPAR Raw Data'!P$1,FALSE)</f>
        <v>72.2737720622018</v>
      </c>
      <c r="BC40" s="54">
        <f>VLOOKUP($A40,'RevPAR Raw Data'!$B$6:$BE$43,'RevPAR Raw Data'!R$1,FALSE)</f>
        <v>63.3170605590336</v>
      </c>
      <c r="BD40" s="65"/>
      <c r="BE40" s="47">
        <f>VLOOKUP($A40,'RevPAR Raw Data'!$B$6:$BE$43,'RevPAR Raw Data'!T$1,FALSE)</f>
        <v>9.0820094040919494E-2</v>
      </c>
      <c r="BF40" s="48">
        <f>VLOOKUP($A40,'RevPAR Raw Data'!$B$6:$BE$43,'RevPAR Raw Data'!U$1,FALSE)</f>
        <v>4.8172697665138298</v>
      </c>
      <c r="BG40" s="48">
        <f>VLOOKUP($A40,'RevPAR Raw Data'!$B$6:$BE$43,'RevPAR Raw Data'!V$1,FALSE)</f>
        <v>9.2932394040875295</v>
      </c>
      <c r="BH40" s="48">
        <f>VLOOKUP($A40,'RevPAR Raw Data'!$B$6:$BE$43,'RevPAR Raw Data'!W$1,FALSE)</f>
        <v>13.7551749781039</v>
      </c>
      <c r="BI40" s="48">
        <f>VLOOKUP($A40,'RevPAR Raw Data'!$B$6:$BE$43,'RevPAR Raw Data'!X$1,FALSE)</f>
        <v>-0.93437088519769995</v>
      </c>
      <c r="BJ40" s="49">
        <f>VLOOKUP($A40,'RevPAR Raw Data'!$B$6:$BE$43,'RevPAR Raw Data'!Y$1,FALSE)</f>
        <v>5.9524642505512499</v>
      </c>
      <c r="BK40" s="48">
        <f>VLOOKUP($A40,'RevPAR Raw Data'!$B$6:$BE$43,'RevPAR Raw Data'!AA$1,FALSE)</f>
        <v>-9.6160181178705493</v>
      </c>
      <c r="BL40" s="48">
        <f>VLOOKUP($A40,'RevPAR Raw Data'!$B$6:$BE$43,'RevPAR Raw Data'!AB$1,FALSE)</f>
        <v>-10.478579771245</v>
      </c>
      <c r="BM40" s="49">
        <f>VLOOKUP($A40,'RevPAR Raw Data'!$B$6:$BE$43,'RevPAR Raw Data'!AC$1,FALSE)</f>
        <v>-10.0621961012419</v>
      </c>
      <c r="BN40" s="50">
        <f>VLOOKUP($A40,'RevPAR Raw Data'!$B$6:$BE$43,'RevPAR Raw Data'!AE$1,FALSE)</f>
        <v>0.15744002023413101</v>
      </c>
    </row>
    <row r="41" spans="1:66" x14ac:dyDescent="0.25">
      <c r="A41" s="63" t="s">
        <v>45</v>
      </c>
      <c r="B41" s="47">
        <f>VLOOKUP($A41,'Occupancy Raw Data'!$B$8:$BE$45,'Occupancy Raw Data'!G$3,FALSE)</f>
        <v>50.990005657175097</v>
      </c>
      <c r="C41" s="48">
        <f>VLOOKUP($A41,'Occupancy Raw Data'!$B$8:$BE$45,'Occupancy Raw Data'!H$3,FALSE)</f>
        <v>64.001508580049006</v>
      </c>
      <c r="D41" s="48">
        <f>VLOOKUP($A41,'Occupancy Raw Data'!$B$8:$BE$45,'Occupancy Raw Data'!I$3,FALSE)</f>
        <v>67.433528191589602</v>
      </c>
      <c r="E41" s="48">
        <f>VLOOKUP($A41,'Occupancy Raw Data'!$B$8:$BE$45,'Occupancy Raw Data'!J$3,FALSE)</f>
        <v>66.886667923816702</v>
      </c>
      <c r="F41" s="48">
        <f>VLOOKUP($A41,'Occupancy Raw Data'!$B$8:$BE$45,'Occupancy Raw Data'!K$3,FALSE)</f>
        <v>61.342636243635603</v>
      </c>
      <c r="G41" s="49">
        <f>VLOOKUP($A41,'Occupancy Raw Data'!$B$8:$BE$45,'Occupancy Raw Data'!L$3,FALSE)</f>
        <v>62.1308693192532</v>
      </c>
      <c r="H41" s="48">
        <f>VLOOKUP($A41,'Occupancy Raw Data'!$B$8:$BE$45,'Occupancy Raw Data'!N$3,FALSE)</f>
        <v>55.364887799358797</v>
      </c>
      <c r="I41" s="48">
        <f>VLOOKUP($A41,'Occupancy Raw Data'!$B$8:$BE$45,'Occupancy Raw Data'!O$3,FALSE)</f>
        <v>55.836319064680303</v>
      </c>
      <c r="J41" s="49">
        <f>VLOOKUP($A41,'Occupancy Raw Data'!$B$8:$BE$45,'Occupancy Raw Data'!P$3,FALSE)</f>
        <v>55.600603432019597</v>
      </c>
      <c r="K41" s="50">
        <f>VLOOKUP($A41,'Occupancy Raw Data'!$B$8:$BE$45,'Occupancy Raw Data'!R$3,FALSE)</f>
        <v>60.265079065757902</v>
      </c>
      <c r="M41" s="47">
        <f>VLOOKUP($A41,'Occupancy Raw Data'!$B$8:$BE$45,'Occupancy Raw Data'!T$3,FALSE)</f>
        <v>-7.5477151384528396</v>
      </c>
      <c r="N41" s="48">
        <f>VLOOKUP($A41,'Occupancy Raw Data'!$B$8:$BE$45,'Occupancy Raw Data'!U$3,FALSE)</f>
        <v>0.72399901680953704</v>
      </c>
      <c r="O41" s="48">
        <f>VLOOKUP($A41,'Occupancy Raw Data'!$B$8:$BE$45,'Occupancy Raw Data'!V$3,FALSE)</f>
        <v>4.7177306340954699</v>
      </c>
      <c r="P41" s="48">
        <f>VLOOKUP($A41,'Occupancy Raw Data'!$B$8:$BE$45,'Occupancy Raw Data'!W$3,FALSE)</f>
        <v>1.1514171058421001</v>
      </c>
      <c r="Q41" s="48">
        <f>VLOOKUP($A41,'Occupancy Raw Data'!$B$8:$BE$45,'Occupancy Raw Data'!X$3,FALSE)</f>
        <v>-2.5900783997286601</v>
      </c>
      <c r="R41" s="49">
        <f>VLOOKUP($A41,'Occupancy Raw Data'!$B$8:$BE$45,'Occupancy Raw Data'!Y$3,FALSE)</f>
        <v>-0.466530043629513</v>
      </c>
      <c r="S41" s="48">
        <f>VLOOKUP($A41,'Occupancy Raw Data'!$B$8:$BE$45,'Occupancy Raw Data'!AA$3,FALSE)</f>
        <v>-9.2976877737459596</v>
      </c>
      <c r="T41" s="48">
        <f>VLOOKUP($A41,'Occupancy Raw Data'!$B$8:$BE$45,'Occupancy Raw Data'!AB$3,FALSE)</f>
        <v>-12.0628982330916</v>
      </c>
      <c r="U41" s="49">
        <f>VLOOKUP($A41,'Occupancy Raw Data'!$B$8:$BE$45,'Occupancy Raw Data'!AC$3,FALSE)</f>
        <v>-10.7075544324156</v>
      </c>
      <c r="V41" s="50">
        <f>VLOOKUP($A41,'Occupancy Raw Data'!$B$8:$BE$45,'Occupancy Raw Data'!AE$3,FALSE)</f>
        <v>-3.3879173949116801</v>
      </c>
      <c r="X41" s="51">
        <f>VLOOKUP($A41,'ADR Raw Data'!$B$6:$BE$43,'ADR Raw Data'!G$1,FALSE)</f>
        <v>86.565974371301706</v>
      </c>
      <c r="Y41" s="52">
        <f>VLOOKUP($A41,'ADR Raw Data'!$B$6:$BE$43,'ADR Raw Data'!H$1,FALSE)</f>
        <v>91.820783824395903</v>
      </c>
      <c r="Z41" s="52">
        <f>VLOOKUP($A41,'ADR Raw Data'!$B$6:$BE$43,'ADR Raw Data'!I$1,FALSE)</f>
        <v>93.333521560402602</v>
      </c>
      <c r="AA41" s="52">
        <f>VLOOKUP($A41,'ADR Raw Data'!$B$6:$BE$43,'ADR Raw Data'!J$1,FALSE)</f>
        <v>93.746729320552504</v>
      </c>
      <c r="AB41" s="52">
        <f>VLOOKUP($A41,'ADR Raw Data'!$B$6:$BE$43,'ADR Raw Data'!K$1,FALSE)</f>
        <v>90.889228066400193</v>
      </c>
      <c r="AC41" s="53">
        <f>VLOOKUP($A41,'ADR Raw Data'!$B$6:$BE$43,'ADR Raw Data'!L$1,FALSE)</f>
        <v>91.517367724899799</v>
      </c>
      <c r="AD41" s="52">
        <f>VLOOKUP($A41,'ADR Raw Data'!$B$6:$BE$43,'ADR Raw Data'!N$1,FALSE)</f>
        <v>90.651819414168898</v>
      </c>
      <c r="AE41" s="52">
        <f>VLOOKUP($A41,'ADR Raw Data'!$B$6:$BE$43,'ADR Raw Data'!O$1,FALSE)</f>
        <v>90.363677473826399</v>
      </c>
      <c r="AF41" s="53">
        <f>VLOOKUP($A41,'ADR Raw Data'!$B$6:$BE$43,'ADR Raw Data'!P$1,FALSE)</f>
        <v>90.507137663218501</v>
      </c>
      <c r="AG41" s="54">
        <f>VLOOKUP($A41,'ADR Raw Data'!$B$6:$BE$43,'ADR Raw Data'!R$1,FALSE)</f>
        <v>91.251070881945296</v>
      </c>
      <c r="AI41" s="47">
        <f>VLOOKUP($A41,'ADR Raw Data'!$B$6:$BE$43,'ADR Raw Data'!T$1,FALSE)</f>
        <v>6.4812262754459402</v>
      </c>
      <c r="AJ41" s="48">
        <f>VLOOKUP($A41,'ADR Raw Data'!$B$6:$BE$43,'ADR Raw Data'!U$1,FALSE)</f>
        <v>9.2089069251247899</v>
      </c>
      <c r="AK41" s="48">
        <f>VLOOKUP($A41,'ADR Raw Data'!$B$6:$BE$43,'ADR Raw Data'!V$1,FALSE)</f>
        <v>8.6889531617564408</v>
      </c>
      <c r="AL41" s="48">
        <f>VLOOKUP($A41,'ADR Raw Data'!$B$6:$BE$43,'ADR Raw Data'!W$1,FALSE)</f>
        <v>8.0068861038562904</v>
      </c>
      <c r="AM41" s="48">
        <f>VLOOKUP($A41,'ADR Raw Data'!$B$6:$BE$43,'ADR Raw Data'!X$1,FALSE)</f>
        <v>7.4241992451416197</v>
      </c>
      <c r="AN41" s="49">
        <f>VLOOKUP($A41,'ADR Raw Data'!$B$6:$BE$43,'ADR Raw Data'!Y$1,FALSE)</f>
        <v>8.1366703723810794</v>
      </c>
      <c r="AO41" s="48">
        <f>VLOOKUP($A41,'ADR Raw Data'!$B$6:$BE$43,'ADR Raw Data'!AA$1,FALSE)</f>
        <v>7.41280236458649</v>
      </c>
      <c r="AP41" s="48">
        <f>VLOOKUP($A41,'ADR Raw Data'!$B$6:$BE$43,'ADR Raw Data'!AB$1,FALSE)</f>
        <v>4.9508767579032202</v>
      </c>
      <c r="AQ41" s="49">
        <f>VLOOKUP($A41,'ADR Raw Data'!$B$6:$BE$43,'ADR Raw Data'!AC$1,FALSE)</f>
        <v>6.1478793484548202</v>
      </c>
      <c r="AR41" s="50">
        <f>VLOOKUP($A41,'ADR Raw Data'!$B$6:$BE$43,'ADR Raw Data'!AE$1,FALSE)</f>
        <v>7.5939871985143599</v>
      </c>
      <c r="AS41" s="40"/>
      <c r="AT41" s="51">
        <f>VLOOKUP($A41,'RevPAR Raw Data'!$B$6:$BE$43,'RevPAR Raw Data'!G$1,FALSE)</f>
        <v>44.139995229115499</v>
      </c>
      <c r="AU41" s="52">
        <f>VLOOKUP($A41,'RevPAR Raw Data'!$B$6:$BE$43,'RevPAR Raw Data'!H$1,FALSE)</f>
        <v>58.766686837639</v>
      </c>
      <c r="AV41" s="52">
        <f>VLOOKUP($A41,'RevPAR Raw Data'!$B$6:$BE$43,'RevPAR Raw Data'!I$1,FALSE)</f>
        <v>62.938086573637499</v>
      </c>
      <c r="AW41" s="52">
        <f>VLOOKUP($A41,'RevPAR Raw Data'!$B$6:$BE$43,'RevPAR Raw Data'!J$1,FALSE)</f>
        <v>62.704063530077299</v>
      </c>
      <c r="AX41" s="52">
        <f>VLOOKUP($A41,'RevPAR Raw Data'!$B$6:$BE$43,'RevPAR Raw Data'!K$1,FALSE)</f>
        <v>55.753848557420298</v>
      </c>
      <c r="AY41" s="53">
        <f>VLOOKUP($A41,'RevPAR Raw Data'!$B$6:$BE$43,'RevPAR Raw Data'!L$1,FALSE)</f>
        <v>56.860536145577903</v>
      </c>
      <c r="AZ41" s="52">
        <f>VLOOKUP($A41,'RevPAR Raw Data'!$B$6:$BE$43,'RevPAR Raw Data'!N$1,FALSE)</f>
        <v>50.189278106731997</v>
      </c>
      <c r="BA41" s="52">
        <f>VLOOKUP($A41,'RevPAR Raw Data'!$B$6:$BE$43,'RevPAR Raw Data'!O$1,FALSE)</f>
        <v>50.455751272864397</v>
      </c>
      <c r="BB41" s="53">
        <f>VLOOKUP($A41,'RevPAR Raw Data'!$B$6:$BE$43,'RevPAR Raw Data'!P$1,FALSE)</f>
        <v>50.322514689798197</v>
      </c>
      <c r="BC41" s="54">
        <f>VLOOKUP($A41,'RevPAR Raw Data'!$B$6:$BE$43,'RevPAR Raw Data'!R$1,FALSE)</f>
        <v>54.992530015355101</v>
      </c>
      <c r="BE41" s="47">
        <f>VLOOKUP($A41,'RevPAR Raw Data'!$B$6:$BE$43,'RevPAR Raw Data'!T$1,FALSE)</f>
        <v>-1.5556733597561101</v>
      </c>
      <c r="BF41" s="48">
        <f>VLOOKUP($A41,'RevPAR Raw Data'!$B$6:$BE$43,'RevPAR Raw Data'!U$1,FALSE)</f>
        <v>9.9995783375311404</v>
      </c>
      <c r="BG41" s="48">
        <f>VLOOKUP($A41,'RevPAR Raw Data'!$B$6:$BE$43,'RevPAR Raw Data'!V$1,FALSE)</f>
        <v>13.816605200946301</v>
      </c>
      <c r="BH41" s="48">
        <f>VLOOKUP($A41,'RevPAR Raw Data'!$B$6:$BE$43,'RevPAR Raw Data'!W$1,FALSE)</f>
        <v>9.2504958659434902</v>
      </c>
      <c r="BI41" s="48">
        <f>VLOOKUP($A41,'RevPAR Raw Data'!$B$6:$BE$43,'RevPAR Raw Data'!X$1,FALSE)</f>
        <v>4.6418282644117204</v>
      </c>
      <c r="BJ41" s="49">
        <f>VLOOKUP($A41,'RevPAR Raw Data'!$B$6:$BE$43,'RevPAR Raw Data'!Y$1,FALSE)</f>
        <v>7.6321803169133098</v>
      </c>
      <c r="BK41" s="48">
        <f>VLOOKUP($A41,'RevPAR Raw Data'!$B$6:$BE$43,'RevPAR Raw Data'!AA$1,FALSE)</f>
        <v>-2.5741046283035698</v>
      </c>
      <c r="BL41" s="48">
        <f>VLOOKUP($A41,'RevPAR Raw Data'!$B$6:$BE$43,'RevPAR Raw Data'!AB$1,FALSE)</f>
        <v>-7.7092407001401204</v>
      </c>
      <c r="BM41" s="49">
        <f>VLOOKUP($A41,'RevPAR Raw Data'!$B$6:$BE$43,'RevPAR Raw Data'!AC$1,FALSE)</f>
        <v>-5.2179626116358504</v>
      </c>
      <c r="BN41" s="50">
        <f>VLOOKUP($A41,'RevPAR Raw Data'!$B$6:$BE$43,'RevPAR Raw Data'!AE$1,FALSE)</f>
        <v>3.9487917903368399</v>
      </c>
    </row>
    <row r="42" spans="1:66" x14ac:dyDescent="0.25">
      <c r="A42" s="63" t="s">
        <v>109</v>
      </c>
      <c r="B42" s="47">
        <f>VLOOKUP($A42,'Occupancy Raw Data'!$B$8:$BE$45,'Occupancy Raw Data'!G$3,FALSE)</f>
        <v>42.1273844164241</v>
      </c>
      <c r="C42" s="48">
        <f>VLOOKUP($A42,'Occupancy Raw Data'!$B$8:$BE$45,'Occupancy Raw Data'!H$3,FALSE)</f>
        <v>61.623019721952701</v>
      </c>
      <c r="D42" s="48">
        <f>VLOOKUP($A42,'Occupancy Raw Data'!$B$8:$BE$45,'Occupancy Raw Data'!I$3,FALSE)</f>
        <v>68.832848367280903</v>
      </c>
      <c r="E42" s="48">
        <f>VLOOKUP($A42,'Occupancy Raw Data'!$B$8:$BE$45,'Occupancy Raw Data'!J$3,FALSE)</f>
        <v>69.770449401875197</v>
      </c>
      <c r="F42" s="48">
        <f>VLOOKUP($A42,'Occupancy Raw Data'!$B$8:$BE$45,'Occupancy Raw Data'!K$3,FALSE)</f>
        <v>51.762043323634003</v>
      </c>
      <c r="G42" s="49">
        <f>VLOOKUP($A42,'Occupancy Raw Data'!$B$8:$BE$45,'Occupancy Raw Data'!L$3,FALSE)</f>
        <v>58.823149046233397</v>
      </c>
      <c r="H42" s="48">
        <f>VLOOKUP($A42,'Occupancy Raw Data'!$B$8:$BE$45,'Occupancy Raw Data'!N$3,FALSE)</f>
        <v>66.763659877141905</v>
      </c>
      <c r="I42" s="48">
        <f>VLOOKUP($A42,'Occupancy Raw Data'!$B$8:$BE$45,'Occupancy Raw Data'!O$3,FALSE)</f>
        <v>72.130617523439994</v>
      </c>
      <c r="J42" s="49">
        <f>VLOOKUP($A42,'Occupancy Raw Data'!$B$8:$BE$45,'Occupancy Raw Data'!P$3,FALSE)</f>
        <v>69.447138700290907</v>
      </c>
      <c r="K42" s="50">
        <f>VLOOKUP($A42,'Occupancy Raw Data'!$B$8:$BE$45,'Occupancy Raw Data'!R$3,FALSE)</f>
        <v>61.858574661678396</v>
      </c>
      <c r="M42" s="47">
        <f>VLOOKUP($A42,'Occupancy Raw Data'!$B$8:$BE$45,'Occupancy Raw Data'!T$3,FALSE)</f>
        <v>6.1074918566775196</v>
      </c>
      <c r="N42" s="48">
        <f>VLOOKUP($A42,'Occupancy Raw Data'!$B$8:$BE$45,'Occupancy Raw Data'!U$3,FALSE)</f>
        <v>2.41805480924234</v>
      </c>
      <c r="O42" s="48">
        <f>VLOOKUP($A42,'Occupancy Raw Data'!$B$8:$BE$45,'Occupancy Raw Data'!V$3,FALSE)</f>
        <v>9.40390544707091</v>
      </c>
      <c r="P42" s="48">
        <f>VLOOKUP($A42,'Occupancy Raw Data'!$B$8:$BE$45,'Occupancy Raw Data'!W$3,FALSE)</f>
        <v>25.246662797446302</v>
      </c>
      <c r="Q42" s="48">
        <f>VLOOKUP($A42,'Occupancy Raw Data'!$B$8:$BE$45,'Occupancy Raw Data'!X$3,FALSE)</f>
        <v>12.036389083274999</v>
      </c>
      <c r="R42" s="49">
        <f>VLOOKUP($A42,'Occupancy Raw Data'!$B$8:$BE$45,'Occupancy Raw Data'!Y$3,FALSE)</f>
        <v>11.115182606571301</v>
      </c>
      <c r="S42" s="48">
        <f>VLOOKUP($A42,'Occupancy Raw Data'!$B$8:$BE$45,'Occupancy Raw Data'!AA$3,FALSE)</f>
        <v>-2.9605263157894699</v>
      </c>
      <c r="T42" s="48">
        <f>VLOOKUP($A42,'Occupancy Raw Data'!$B$8:$BE$45,'Occupancy Raw Data'!AB$3,FALSE)</f>
        <v>-2.4486226497595101</v>
      </c>
      <c r="U42" s="49">
        <f>VLOOKUP($A42,'Occupancy Raw Data'!$B$8:$BE$45,'Occupancy Raw Data'!AC$3,FALSE)</f>
        <v>-2.69535673839184</v>
      </c>
      <c r="V42" s="50">
        <f>VLOOKUP($A42,'Occupancy Raw Data'!$B$8:$BE$45,'Occupancy Raw Data'!AE$3,FALSE)</f>
        <v>6.2767814632598</v>
      </c>
      <c r="X42" s="51">
        <f>VLOOKUP($A42,'ADR Raw Data'!$B$6:$BE$43,'ADR Raw Data'!G$1,FALSE)</f>
        <v>160.843691481197</v>
      </c>
      <c r="Y42" s="52">
        <f>VLOOKUP($A42,'ADR Raw Data'!$B$6:$BE$43,'ADR Raw Data'!H$1,FALSE)</f>
        <v>170.35773871983201</v>
      </c>
      <c r="Z42" s="52">
        <f>VLOOKUP($A42,'ADR Raw Data'!$B$6:$BE$43,'ADR Raw Data'!I$1,FALSE)</f>
        <v>182.73935650540099</v>
      </c>
      <c r="AA42" s="52">
        <f>VLOOKUP($A42,'ADR Raw Data'!$B$6:$BE$43,'ADR Raw Data'!J$1,FALSE)</f>
        <v>187.05874884151899</v>
      </c>
      <c r="AB42" s="52">
        <f>VLOOKUP($A42,'ADR Raw Data'!$B$6:$BE$43,'ADR Raw Data'!K$1,FALSE)</f>
        <v>161.845758900687</v>
      </c>
      <c r="AC42" s="53">
        <f>VLOOKUP($A42,'ADR Raw Data'!$B$6:$BE$43,'ADR Raw Data'!L$1,FALSE)</f>
        <v>174.35650324282699</v>
      </c>
      <c r="AD42" s="52">
        <f>VLOOKUP($A42,'ADR Raw Data'!$B$6:$BE$43,'ADR Raw Data'!N$1,FALSE)</f>
        <v>211.16908474576201</v>
      </c>
      <c r="AE42" s="52">
        <f>VLOOKUP($A42,'ADR Raw Data'!$B$6:$BE$43,'ADR Raw Data'!O$1,FALSE)</f>
        <v>206.39196772747599</v>
      </c>
      <c r="AF42" s="53">
        <f>VLOOKUP($A42,'ADR Raw Data'!$B$6:$BE$43,'ADR Raw Data'!P$1,FALSE)</f>
        <v>208.688230912476</v>
      </c>
      <c r="AG42" s="54">
        <f>VLOOKUP($A42,'ADR Raw Data'!$B$6:$BE$43,'ADR Raw Data'!R$1,FALSE)</f>
        <v>185.36890539834201</v>
      </c>
      <c r="AI42" s="47">
        <f>VLOOKUP($A42,'ADR Raw Data'!$B$6:$BE$43,'ADR Raw Data'!T$1,FALSE)</f>
        <v>5.4198719783236999</v>
      </c>
      <c r="AJ42" s="48">
        <f>VLOOKUP($A42,'ADR Raw Data'!$B$6:$BE$43,'ADR Raw Data'!U$1,FALSE)</f>
        <v>2.1925112223758498</v>
      </c>
      <c r="AK42" s="48">
        <f>VLOOKUP($A42,'ADR Raw Data'!$B$6:$BE$43,'ADR Raw Data'!V$1,FALSE)</f>
        <v>9.5415724947334706</v>
      </c>
      <c r="AL42" s="48">
        <f>VLOOKUP($A42,'ADR Raw Data'!$B$6:$BE$43,'ADR Raw Data'!W$1,FALSE)</f>
        <v>14.5184168732036</v>
      </c>
      <c r="AM42" s="48">
        <f>VLOOKUP($A42,'ADR Raw Data'!$B$6:$BE$43,'ADR Raw Data'!X$1,FALSE)</f>
        <v>-4.8805167522928801E-2</v>
      </c>
      <c r="AN42" s="49">
        <f>VLOOKUP($A42,'ADR Raw Data'!$B$6:$BE$43,'ADR Raw Data'!Y$1,FALSE)</f>
        <v>6.9205876627430998</v>
      </c>
      <c r="AO42" s="48">
        <f>VLOOKUP($A42,'ADR Raw Data'!$B$6:$BE$43,'ADR Raw Data'!AA$1,FALSE)</f>
        <v>-3.1220430538923298</v>
      </c>
      <c r="AP42" s="48">
        <f>VLOOKUP($A42,'ADR Raw Data'!$B$6:$BE$43,'ADR Raw Data'!AB$1,FALSE)</f>
        <v>-6.3944436101216802</v>
      </c>
      <c r="AQ42" s="49">
        <f>VLOOKUP($A42,'ADR Raw Data'!$B$6:$BE$43,'ADR Raw Data'!AC$1,FALSE)</f>
        <v>-4.8294080778115296</v>
      </c>
      <c r="AR42" s="50">
        <f>VLOOKUP($A42,'ADR Raw Data'!$B$6:$BE$43,'ADR Raw Data'!AE$1,FALSE)</f>
        <v>1.4260216182302401</v>
      </c>
      <c r="AS42" s="40"/>
      <c r="AT42" s="51">
        <f>VLOOKUP($A42,'RevPAR Raw Data'!$B$6:$BE$43,'RevPAR Raw Data'!G$1,FALSE)</f>
        <v>67.759240219851193</v>
      </c>
      <c r="AU42" s="52">
        <f>VLOOKUP($A42,'RevPAR Raw Data'!$B$6:$BE$43,'RevPAR Raw Data'!H$1,FALSE)</f>
        <v>104.979582929194</v>
      </c>
      <c r="AV42" s="52">
        <f>VLOOKUP($A42,'RevPAR Raw Data'!$B$6:$BE$43,'RevPAR Raw Data'!I$1,FALSE)</f>
        <v>125.784704170708</v>
      </c>
      <c r="AW42" s="52">
        <f>VLOOKUP($A42,'RevPAR Raw Data'!$B$6:$BE$43,'RevPAR Raw Data'!J$1,FALSE)</f>
        <v>130.51172971225299</v>
      </c>
      <c r="AX42" s="52">
        <f>VLOOKUP($A42,'RevPAR Raw Data'!$B$6:$BE$43,'RevPAR Raw Data'!K$1,FALSE)</f>
        <v>83.774671839637804</v>
      </c>
      <c r="AY42" s="53">
        <f>VLOOKUP($A42,'RevPAR Raw Data'!$B$6:$BE$43,'RevPAR Raw Data'!L$1,FALSE)</f>
        <v>102.561985774329</v>
      </c>
      <c r="AZ42" s="52">
        <f>VLOOKUP($A42,'RevPAR Raw Data'!$B$6:$BE$43,'RevPAR Raw Data'!N$1,FALSE)</f>
        <v>140.98420950533401</v>
      </c>
      <c r="BA42" s="52">
        <f>VLOOKUP($A42,'RevPAR Raw Data'!$B$6:$BE$43,'RevPAR Raw Data'!O$1,FALSE)</f>
        <v>148.87180084060699</v>
      </c>
      <c r="BB42" s="53">
        <f>VLOOKUP($A42,'RevPAR Raw Data'!$B$6:$BE$43,'RevPAR Raw Data'!P$1,FALSE)</f>
        <v>144.92800517297101</v>
      </c>
      <c r="BC42" s="54">
        <f>VLOOKUP($A42,'RevPAR Raw Data'!$B$6:$BE$43,'RevPAR Raw Data'!R$1,FALSE)</f>
        <v>114.66656274536901</v>
      </c>
      <c r="BE42" s="47">
        <f>VLOOKUP($A42,'RevPAR Raw Data'!$B$6:$BE$43,'RevPAR Raw Data'!T$1,FALSE)</f>
        <v>11.8583820747196</v>
      </c>
      <c r="BF42" s="48">
        <f>VLOOKUP($A42,'RevPAR Raw Data'!$B$6:$BE$43,'RevPAR Raw Data'!U$1,FALSE)</f>
        <v>4.6635821546740299</v>
      </c>
      <c r="BG42" s="48">
        <f>VLOOKUP($A42,'RevPAR Raw Data'!$B$6:$BE$43,'RevPAR Raw Data'!V$1,FALSE)</f>
        <v>19.842758397372801</v>
      </c>
      <c r="BH42" s="48">
        <f>VLOOKUP($A42,'RevPAR Raw Data'!$B$6:$BE$43,'RevPAR Raw Data'!W$1,FALSE)</f>
        <v>43.430495422155197</v>
      </c>
      <c r="BI42" s="48">
        <f>VLOOKUP($A42,'RevPAR Raw Data'!$B$6:$BE$43,'RevPAR Raw Data'!X$1,FALSE)</f>
        <v>11.981709535896201</v>
      </c>
      <c r="BJ42" s="49">
        <f>VLOOKUP($A42,'RevPAR Raw Data'!$B$6:$BE$43,'RevPAR Raw Data'!Y$1,FALSE)</f>
        <v>18.805006225476198</v>
      </c>
      <c r="BK42" s="48">
        <f>VLOOKUP($A42,'RevPAR Raw Data'!$B$6:$BE$43,'RevPAR Raw Data'!AA$1,FALSE)</f>
        <v>-5.9901404634810396</v>
      </c>
      <c r="BL42" s="48">
        <f>VLOOKUP($A42,'RevPAR Raw Data'!$B$6:$BE$43,'RevPAR Raw Data'!AB$1,FALSE)</f>
        <v>-8.6864904653176502</v>
      </c>
      <c r="BM42" s="49">
        <f>VLOOKUP($A42,'RevPAR Raw Data'!$B$6:$BE$43,'RevPAR Raw Data'!AC$1,FALSE)</f>
        <v>-7.3945950401536402</v>
      </c>
      <c r="BN42" s="50">
        <f>VLOOKUP($A42,'RevPAR Raw Data'!$B$6:$BE$43,'RevPAR Raw Data'!AE$1,FALSE)</f>
        <v>7.7923113420851902</v>
      </c>
    </row>
    <row r="43" spans="1:66" x14ac:dyDescent="0.25">
      <c r="A43" s="63" t="s">
        <v>94</v>
      </c>
      <c r="B43" s="47">
        <f>VLOOKUP($A43,'Occupancy Raw Data'!$B$8:$BE$45,'Occupancy Raw Data'!G$3,FALSE)</f>
        <v>38.157894736842103</v>
      </c>
      <c r="C43" s="48">
        <f>VLOOKUP($A43,'Occupancy Raw Data'!$B$8:$BE$45,'Occupancy Raw Data'!H$3,FALSE)</f>
        <v>54.763645224171498</v>
      </c>
      <c r="D43" s="48">
        <f>VLOOKUP($A43,'Occupancy Raw Data'!$B$8:$BE$45,'Occupancy Raw Data'!I$3,FALSE)</f>
        <v>62.329434697855703</v>
      </c>
      <c r="E43" s="48">
        <f>VLOOKUP($A43,'Occupancy Raw Data'!$B$8:$BE$45,'Occupancy Raw Data'!J$3,FALSE)</f>
        <v>61.6715399610136</v>
      </c>
      <c r="F43" s="48">
        <f>VLOOKUP($A43,'Occupancy Raw Data'!$B$8:$BE$45,'Occupancy Raw Data'!K$3,FALSE)</f>
        <v>51.510721247563303</v>
      </c>
      <c r="G43" s="49">
        <f>VLOOKUP($A43,'Occupancy Raw Data'!$B$8:$BE$45,'Occupancy Raw Data'!L$3,FALSE)</f>
        <v>53.686647173489199</v>
      </c>
      <c r="H43" s="48">
        <f>VLOOKUP($A43,'Occupancy Raw Data'!$B$8:$BE$45,'Occupancy Raw Data'!N$3,FALSE)</f>
        <v>57.419590643274802</v>
      </c>
      <c r="I43" s="48">
        <f>VLOOKUP($A43,'Occupancy Raw Data'!$B$8:$BE$45,'Occupancy Raw Data'!O$3,FALSE)</f>
        <v>61.464424951266999</v>
      </c>
      <c r="J43" s="49">
        <f>VLOOKUP($A43,'Occupancy Raw Data'!$B$8:$BE$45,'Occupancy Raw Data'!P$3,FALSE)</f>
        <v>59.442007797270897</v>
      </c>
      <c r="K43" s="50">
        <f>VLOOKUP($A43,'Occupancy Raw Data'!$B$8:$BE$45,'Occupancy Raw Data'!R$3,FALSE)</f>
        <v>55.331035923141101</v>
      </c>
      <c r="M43" s="47">
        <f>VLOOKUP($A43,'Occupancy Raw Data'!$B$8:$BE$45,'Occupancy Raw Data'!T$3,FALSE)</f>
        <v>-2.22343278578612</v>
      </c>
      <c r="N43" s="48">
        <f>VLOOKUP($A43,'Occupancy Raw Data'!$B$8:$BE$45,'Occupancy Raw Data'!U$3,FALSE)</f>
        <v>2.13914915940755</v>
      </c>
      <c r="O43" s="48">
        <f>VLOOKUP($A43,'Occupancy Raw Data'!$B$8:$BE$45,'Occupancy Raw Data'!V$3,FALSE)</f>
        <v>1.17059341919454</v>
      </c>
      <c r="P43" s="48">
        <f>VLOOKUP($A43,'Occupancy Raw Data'!$B$8:$BE$45,'Occupancy Raw Data'!W$3,FALSE)</f>
        <v>3.3984602055252702</v>
      </c>
      <c r="Q43" s="48">
        <f>VLOOKUP($A43,'Occupancy Raw Data'!$B$8:$BE$45,'Occupancy Raw Data'!X$3,FALSE)</f>
        <v>-7.9601902825017197</v>
      </c>
      <c r="R43" s="49">
        <f>VLOOKUP($A43,'Occupancy Raw Data'!$B$8:$BE$45,'Occupancy Raw Data'!Y$3,FALSE)</f>
        <v>-0.52900033208337405</v>
      </c>
      <c r="S43" s="48">
        <f>VLOOKUP($A43,'Occupancy Raw Data'!$B$8:$BE$45,'Occupancy Raw Data'!AA$3,FALSE)</f>
        <v>-12.217741532245901</v>
      </c>
      <c r="T43" s="48">
        <f>VLOOKUP($A43,'Occupancy Raw Data'!$B$8:$BE$45,'Occupancy Raw Data'!AB$3,FALSE)</f>
        <v>-11.578265124638801</v>
      </c>
      <c r="U43" s="49">
        <f>VLOOKUP($A43,'Occupancy Raw Data'!$B$8:$BE$45,'Occupancy Raw Data'!AC$3,FALSE)</f>
        <v>-11.888283946786601</v>
      </c>
      <c r="V43" s="50">
        <f>VLOOKUP($A43,'Occupancy Raw Data'!$B$8:$BE$45,'Occupancy Raw Data'!AE$3,FALSE)</f>
        <v>-4.3153119450041997</v>
      </c>
      <c r="X43" s="51">
        <f>VLOOKUP($A43,'ADR Raw Data'!$B$6:$BE$43,'ADR Raw Data'!G$1,FALSE)</f>
        <v>89.710874840357505</v>
      </c>
      <c r="Y43" s="52">
        <f>VLOOKUP($A43,'ADR Raw Data'!$B$6:$BE$43,'ADR Raw Data'!H$1,FALSE)</f>
        <v>103.222102335928</v>
      </c>
      <c r="Z43" s="52">
        <f>VLOOKUP($A43,'ADR Raw Data'!$B$6:$BE$43,'ADR Raw Data'!I$1,FALSE)</f>
        <v>106.81187842064099</v>
      </c>
      <c r="AA43" s="52">
        <f>VLOOKUP($A43,'ADR Raw Data'!$B$6:$BE$43,'ADR Raw Data'!J$1,FALSE)</f>
        <v>106.69115566969499</v>
      </c>
      <c r="AB43" s="52">
        <f>VLOOKUP($A43,'ADR Raw Data'!$B$6:$BE$43,'ADR Raw Data'!K$1,FALSE)</f>
        <v>101.007362819299</v>
      </c>
      <c r="AC43" s="53">
        <f>VLOOKUP($A43,'ADR Raw Data'!$B$6:$BE$43,'ADR Raw Data'!L$1,FALSE)</f>
        <v>102.50701856306399</v>
      </c>
      <c r="AD43" s="52">
        <f>VLOOKUP($A43,'ADR Raw Data'!$B$6:$BE$43,'ADR Raw Data'!N$1,FALSE)</f>
        <v>109.121542541905</v>
      </c>
      <c r="AE43" s="52">
        <f>VLOOKUP($A43,'ADR Raw Data'!$B$6:$BE$43,'ADR Raw Data'!O$1,FALSE)</f>
        <v>109.97514965312099</v>
      </c>
      <c r="AF43" s="53">
        <f>VLOOKUP($A43,'ADR Raw Data'!$B$6:$BE$43,'ADR Raw Data'!P$1,FALSE)</f>
        <v>109.562867390858</v>
      </c>
      <c r="AG43" s="54">
        <f>VLOOKUP($A43,'ADR Raw Data'!$B$6:$BE$43,'ADR Raw Data'!R$1,FALSE)</f>
        <v>104.672756440502</v>
      </c>
      <c r="AI43" s="47">
        <f>VLOOKUP($A43,'ADR Raw Data'!$B$6:$BE$43,'ADR Raw Data'!T$1,FALSE)</f>
        <v>1.91231360415468</v>
      </c>
      <c r="AJ43" s="48">
        <f>VLOOKUP($A43,'ADR Raw Data'!$B$6:$BE$43,'ADR Raw Data'!U$1,FALSE)</f>
        <v>6.5759720871081404</v>
      </c>
      <c r="AK43" s="48">
        <f>VLOOKUP($A43,'ADR Raw Data'!$B$6:$BE$43,'ADR Raw Data'!V$1,FALSE)</f>
        <v>5.1461842598128804</v>
      </c>
      <c r="AL43" s="48">
        <f>VLOOKUP($A43,'ADR Raw Data'!$B$6:$BE$43,'ADR Raw Data'!W$1,FALSE)</f>
        <v>7.3224190268196798</v>
      </c>
      <c r="AM43" s="48">
        <f>VLOOKUP($A43,'ADR Raw Data'!$B$6:$BE$43,'ADR Raw Data'!X$1,FALSE)</f>
        <v>4.1531558898146903</v>
      </c>
      <c r="AN43" s="49">
        <f>VLOOKUP($A43,'ADR Raw Data'!$B$6:$BE$43,'ADR Raw Data'!Y$1,FALSE)</f>
        <v>5.4071407181604201</v>
      </c>
      <c r="AO43" s="48">
        <f>VLOOKUP($A43,'ADR Raw Data'!$B$6:$BE$43,'ADR Raw Data'!AA$1,FALSE)</f>
        <v>0.18395192434211799</v>
      </c>
      <c r="AP43" s="48">
        <f>VLOOKUP($A43,'ADR Raw Data'!$B$6:$BE$43,'ADR Raw Data'!AB$1,FALSE)</f>
        <v>-1.5207994825290201</v>
      </c>
      <c r="AQ43" s="49">
        <f>VLOOKUP($A43,'ADR Raw Data'!$B$6:$BE$43,'ADR Raw Data'!AC$1,FALSE)</f>
        <v>-0.70355289153066802</v>
      </c>
      <c r="AR43" s="50">
        <f>VLOOKUP($A43,'ADR Raw Data'!$B$6:$BE$43,'ADR Raw Data'!AE$1,FALSE)</f>
        <v>3.0121813527832799</v>
      </c>
      <c r="AS43" s="40"/>
      <c r="AT43" s="51">
        <f>VLOOKUP($A43,'RevPAR Raw Data'!$B$6:$BE$43,'RevPAR Raw Data'!G$1,FALSE)</f>
        <v>34.231781189083797</v>
      </c>
      <c r="AU43" s="52">
        <f>VLOOKUP($A43,'RevPAR Raw Data'!$B$6:$BE$43,'RevPAR Raw Data'!H$1,FALSE)</f>
        <v>56.528185916179297</v>
      </c>
      <c r="AV43" s="52">
        <f>VLOOKUP($A43,'RevPAR Raw Data'!$B$6:$BE$43,'RevPAR Raw Data'!I$1,FALSE)</f>
        <v>66.575240009746494</v>
      </c>
      <c r="AW43" s="52">
        <f>VLOOKUP($A43,'RevPAR Raw Data'!$B$6:$BE$43,'RevPAR Raw Data'!J$1,FALSE)</f>
        <v>65.798078703703695</v>
      </c>
      <c r="AX43" s="52">
        <f>VLOOKUP($A43,'RevPAR Raw Data'!$B$6:$BE$43,'RevPAR Raw Data'!K$1,FALSE)</f>
        <v>52.029621101364498</v>
      </c>
      <c r="AY43" s="53">
        <f>VLOOKUP($A43,'RevPAR Raw Data'!$B$6:$BE$43,'RevPAR Raw Data'!L$1,FALSE)</f>
        <v>55.032581384015501</v>
      </c>
      <c r="AZ43" s="52">
        <f>VLOOKUP($A43,'RevPAR Raw Data'!$B$6:$BE$43,'RevPAR Raw Data'!N$1,FALSE)</f>
        <v>62.657143031189001</v>
      </c>
      <c r="BA43" s="52">
        <f>VLOOKUP($A43,'RevPAR Raw Data'!$B$6:$BE$43,'RevPAR Raw Data'!O$1,FALSE)</f>
        <v>67.595593323586698</v>
      </c>
      <c r="BB43" s="53">
        <f>VLOOKUP($A43,'RevPAR Raw Data'!$B$6:$BE$43,'RevPAR Raw Data'!P$1,FALSE)</f>
        <v>65.126368177387903</v>
      </c>
      <c r="BC43" s="54">
        <f>VLOOKUP($A43,'RevPAR Raw Data'!$B$6:$BE$43,'RevPAR Raw Data'!R$1,FALSE)</f>
        <v>57.9165204678362</v>
      </c>
      <c r="BE43" s="47">
        <f>VLOOKUP($A43,'RevPAR Raw Data'!$B$6:$BE$43,'RevPAR Raw Data'!T$1,FALSE)</f>
        <v>-0.35363818927325702</v>
      </c>
      <c r="BF43" s="48">
        <f>VLOOKUP($A43,'RevPAR Raw Data'!$B$6:$BE$43,'RevPAR Raw Data'!U$1,FALSE)</f>
        <v>8.8557910981399495</v>
      </c>
      <c r="BG43" s="48">
        <f>VLOOKUP($A43,'RevPAR Raw Data'!$B$6:$BE$43,'RevPAR Raw Data'!V$1,FALSE)</f>
        <v>6.3770185732924203</v>
      </c>
      <c r="BH43" s="48">
        <f>VLOOKUP($A43,'RevPAR Raw Data'!$B$6:$BE$43,'RevPAR Raw Data'!W$1,FALSE)</f>
        <v>10.9697287290532</v>
      </c>
      <c r="BI43" s="48">
        <f>VLOOKUP($A43,'RevPAR Raw Data'!$B$6:$BE$43,'RevPAR Raw Data'!X$1,FALSE)</f>
        <v>-4.1376335042452004</v>
      </c>
      <c r="BJ43" s="49">
        <f>VLOOKUP($A43,'RevPAR Raw Data'!$B$6:$BE$43,'RevPAR Raw Data'!Y$1,FALSE)</f>
        <v>4.8495365937217603</v>
      </c>
      <c r="BK43" s="48">
        <f>VLOOKUP($A43,'RevPAR Raw Data'!$B$6:$BE$43,'RevPAR Raw Data'!AA$1,FALSE)</f>
        <v>-12.056264378563499</v>
      </c>
      <c r="BL43" s="48">
        <f>VLOOKUP($A43,'RevPAR Raw Data'!$B$6:$BE$43,'RevPAR Raw Data'!AB$1,FALSE)</f>
        <v>-12.922982411066499</v>
      </c>
      <c r="BM43" s="49">
        <f>VLOOKUP($A43,'RevPAR Raw Data'!$B$6:$BE$43,'RevPAR Raw Data'!AC$1,FALSE)</f>
        <v>-12.5081964728563</v>
      </c>
      <c r="BN43" s="50">
        <f>VLOOKUP($A43,'RevPAR Raw Data'!$B$6:$BE$43,'RevPAR Raw Data'!AE$1,FALSE)</f>
        <v>-1.4331156139427701</v>
      </c>
    </row>
    <row r="44" spans="1:66" x14ac:dyDescent="0.25">
      <c r="A44" s="63" t="s">
        <v>44</v>
      </c>
      <c r="B44" s="47">
        <f>VLOOKUP($A44,'Occupancy Raw Data'!$B$8:$BE$45,'Occupancy Raw Data'!G$3,FALSE)</f>
        <v>41.457858769931597</v>
      </c>
      <c r="C44" s="48">
        <f>VLOOKUP($A44,'Occupancy Raw Data'!$B$8:$BE$45,'Occupancy Raw Data'!H$3,FALSE)</f>
        <v>52.505694760819999</v>
      </c>
      <c r="D44" s="48">
        <f>VLOOKUP($A44,'Occupancy Raw Data'!$B$8:$BE$45,'Occupancy Raw Data'!I$3,FALSE)</f>
        <v>57.517084282460097</v>
      </c>
      <c r="E44" s="48">
        <f>VLOOKUP($A44,'Occupancy Raw Data'!$B$8:$BE$45,'Occupancy Raw Data'!J$3,FALSE)</f>
        <v>54.698177676537497</v>
      </c>
      <c r="F44" s="48">
        <f>VLOOKUP($A44,'Occupancy Raw Data'!$B$8:$BE$45,'Occupancy Raw Data'!K$3,FALSE)</f>
        <v>52.448747152619497</v>
      </c>
      <c r="G44" s="49">
        <f>VLOOKUP($A44,'Occupancy Raw Data'!$B$8:$BE$45,'Occupancy Raw Data'!L$3,FALSE)</f>
        <v>51.7255125284738</v>
      </c>
      <c r="H44" s="48">
        <f>VLOOKUP($A44,'Occupancy Raw Data'!$B$8:$BE$45,'Occupancy Raw Data'!N$3,FALSE)</f>
        <v>65.091116173120696</v>
      </c>
      <c r="I44" s="48">
        <f>VLOOKUP($A44,'Occupancy Raw Data'!$B$8:$BE$45,'Occupancy Raw Data'!O$3,FALSE)</f>
        <v>69.703872437357603</v>
      </c>
      <c r="J44" s="49">
        <f>VLOOKUP($A44,'Occupancy Raw Data'!$B$8:$BE$45,'Occupancy Raw Data'!P$3,FALSE)</f>
        <v>67.397494305239107</v>
      </c>
      <c r="K44" s="50">
        <f>VLOOKUP($A44,'Occupancy Raw Data'!$B$8:$BE$45,'Occupancy Raw Data'!R$3,FALSE)</f>
        <v>56.203221607549601</v>
      </c>
      <c r="M44" s="47">
        <f>VLOOKUP($A44,'Occupancy Raw Data'!$B$8:$BE$45,'Occupancy Raw Data'!T$3,FALSE)</f>
        <v>-6.5468549422336304</v>
      </c>
      <c r="N44" s="48">
        <f>VLOOKUP($A44,'Occupancy Raw Data'!$B$8:$BE$45,'Occupancy Raw Data'!U$3,FALSE)</f>
        <v>-3.7075718015665702</v>
      </c>
      <c r="O44" s="48">
        <f>VLOOKUP($A44,'Occupancy Raw Data'!$B$8:$BE$45,'Occupancy Raw Data'!V$3,FALSE)</f>
        <v>-0.54160512063023103</v>
      </c>
      <c r="P44" s="48">
        <f>VLOOKUP($A44,'Occupancy Raw Data'!$B$8:$BE$45,'Occupancy Raw Data'!W$3,FALSE)</f>
        <v>-0.97938144329896903</v>
      </c>
      <c r="Q44" s="48">
        <f>VLOOKUP($A44,'Occupancy Raw Data'!$B$8:$BE$45,'Occupancy Raw Data'!X$3,FALSE)</f>
        <v>-9.7058823529411704</v>
      </c>
      <c r="R44" s="49">
        <f>VLOOKUP($A44,'Occupancy Raw Data'!$B$8:$BE$45,'Occupancy Raw Data'!Y$3,FALSE)</f>
        <v>-4.2281737663433097</v>
      </c>
      <c r="S44" s="48">
        <f>VLOOKUP($A44,'Occupancy Raw Data'!$B$8:$BE$45,'Occupancy Raw Data'!AA$3,FALSE)</f>
        <v>-14.2213883677298</v>
      </c>
      <c r="T44" s="48">
        <f>VLOOKUP($A44,'Occupancy Raw Data'!$B$8:$BE$45,'Occupancy Raw Data'!AB$3,FALSE)</f>
        <v>-9.0638930163447196</v>
      </c>
      <c r="U44" s="49">
        <f>VLOOKUP($A44,'Occupancy Raw Data'!$B$8:$BE$45,'Occupancy Raw Data'!AC$3,FALSE)</f>
        <v>-11.629643457158799</v>
      </c>
      <c r="V44" s="50">
        <f>VLOOKUP($A44,'Occupancy Raw Data'!$B$8:$BE$45,'Occupancy Raw Data'!AE$3,FALSE)</f>
        <v>-6.8998045953776597</v>
      </c>
      <c r="X44" s="51">
        <f>VLOOKUP($A44,'ADR Raw Data'!$B$6:$BE$43,'ADR Raw Data'!G$1,FALSE)</f>
        <v>80.607738255494496</v>
      </c>
      <c r="Y44" s="52">
        <f>VLOOKUP($A44,'ADR Raw Data'!$B$6:$BE$43,'ADR Raw Data'!H$1,FALSE)</f>
        <v>85.402853145336195</v>
      </c>
      <c r="Z44" s="52">
        <f>VLOOKUP($A44,'ADR Raw Data'!$B$6:$BE$43,'ADR Raw Data'!I$1,FALSE)</f>
        <v>88.999255297029706</v>
      </c>
      <c r="AA44" s="52">
        <f>VLOOKUP($A44,'ADR Raw Data'!$B$6:$BE$43,'ADR Raw Data'!J$1,FALSE)</f>
        <v>87.908260541384607</v>
      </c>
      <c r="AB44" s="52">
        <f>VLOOKUP($A44,'ADR Raw Data'!$B$6:$BE$43,'ADR Raw Data'!K$1,FALSE)</f>
        <v>86.317069869706799</v>
      </c>
      <c r="AC44" s="53">
        <f>VLOOKUP($A44,'ADR Raw Data'!$B$6:$BE$43,'ADR Raw Data'!L$1,FALSE)</f>
        <v>86.149293735549904</v>
      </c>
      <c r="AD44" s="52">
        <f>VLOOKUP($A44,'ADR Raw Data'!$B$6:$BE$43,'ADR Raw Data'!N$1,FALSE)</f>
        <v>104.65198840769899</v>
      </c>
      <c r="AE44" s="52">
        <f>VLOOKUP($A44,'ADR Raw Data'!$B$6:$BE$43,'ADR Raw Data'!O$1,FALSE)</f>
        <v>103.417043504901</v>
      </c>
      <c r="AF44" s="53">
        <f>VLOOKUP($A44,'ADR Raw Data'!$B$6:$BE$43,'ADR Raw Data'!P$1,FALSE)</f>
        <v>104.013385720321</v>
      </c>
      <c r="AG44" s="54">
        <f>VLOOKUP($A44,'ADR Raw Data'!$B$6:$BE$43,'ADR Raw Data'!R$1,FALSE)</f>
        <v>92.269914091336702</v>
      </c>
      <c r="AI44" s="47">
        <f>VLOOKUP($A44,'ADR Raw Data'!$B$6:$BE$43,'ADR Raw Data'!T$1,FALSE)</f>
        <v>2.20821339350963</v>
      </c>
      <c r="AJ44" s="48">
        <f>VLOOKUP($A44,'ADR Raw Data'!$B$6:$BE$43,'ADR Raw Data'!U$1,FALSE)</f>
        <v>1.31815507015725</v>
      </c>
      <c r="AK44" s="48">
        <f>VLOOKUP($A44,'ADR Raw Data'!$B$6:$BE$43,'ADR Raw Data'!V$1,FALSE)</f>
        <v>4.8436037246627404</v>
      </c>
      <c r="AL44" s="48">
        <f>VLOOKUP($A44,'ADR Raw Data'!$B$6:$BE$43,'ADR Raw Data'!W$1,FALSE)</f>
        <v>5.0744406851711998</v>
      </c>
      <c r="AM44" s="48">
        <f>VLOOKUP($A44,'ADR Raw Data'!$B$6:$BE$43,'ADR Raw Data'!X$1,FALSE)</f>
        <v>-1.4663363902723701</v>
      </c>
      <c r="AN44" s="49">
        <f>VLOOKUP($A44,'ADR Raw Data'!$B$6:$BE$43,'ADR Raw Data'!Y$1,FALSE)</f>
        <v>2.42288804398859</v>
      </c>
      <c r="AO44" s="48">
        <f>VLOOKUP($A44,'ADR Raw Data'!$B$6:$BE$43,'ADR Raw Data'!AA$1,FALSE)</f>
        <v>2.5135155826387798</v>
      </c>
      <c r="AP44" s="48">
        <f>VLOOKUP($A44,'ADR Raw Data'!$B$6:$BE$43,'ADR Raw Data'!AB$1,FALSE)</f>
        <v>0.30705573361690403</v>
      </c>
      <c r="AQ44" s="49">
        <f>VLOOKUP($A44,'ADR Raw Data'!$B$6:$BE$43,'ADR Raw Data'!AC$1,FALSE)</f>
        <v>1.38170900382553</v>
      </c>
      <c r="AR44" s="50">
        <f>VLOOKUP($A44,'ADR Raw Data'!$B$6:$BE$43,'ADR Raw Data'!AE$1,FALSE)</f>
        <v>1.6373129886770501</v>
      </c>
      <c r="AS44" s="40"/>
      <c r="AT44" s="51">
        <f>VLOOKUP($A44,'RevPAR Raw Data'!$B$6:$BE$43,'RevPAR Raw Data'!G$1,FALSE)</f>
        <v>33.418242283599</v>
      </c>
      <c r="AU44" s="52">
        <f>VLOOKUP($A44,'RevPAR Raw Data'!$B$6:$BE$43,'RevPAR Raw Data'!H$1,FALSE)</f>
        <v>44.841361389521602</v>
      </c>
      <c r="AV44" s="52">
        <f>VLOOKUP($A44,'RevPAR Raw Data'!$B$6:$BE$43,'RevPAR Raw Data'!I$1,FALSE)</f>
        <v>51.189776679954399</v>
      </c>
      <c r="AW44" s="52">
        <f>VLOOKUP($A44,'RevPAR Raw Data'!$B$6:$BE$43,'RevPAR Raw Data'!J$1,FALSE)</f>
        <v>48.0842165432801</v>
      </c>
      <c r="AX44" s="52">
        <f>VLOOKUP($A44,'RevPAR Raw Data'!$B$6:$BE$43,'RevPAR Raw Data'!K$1,FALSE)</f>
        <v>45.272221725512502</v>
      </c>
      <c r="AY44" s="53">
        <f>VLOOKUP($A44,'RevPAR Raw Data'!$B$6:$BE$43,'RevPAR Raw Data'!L$1,FALSE)</f>
        <v>44.5611637243735</v>
      </c>
      <c r="AZ44" s="52">
        <f>VLOOKUP($A44,'RevPAR Raw Data'!$B$6:$BE$43,'RevPAR Raw Data'!N$1,FALSE)</f>
        <v>68.119147351936206</v>
      </c>
      <c r="BA44" s="52">
        <f>VLOOKUP($A44,'RevPAR Raw Data'!$B$6:$BE$43,'RevPAR Raw Data'!O$1,FALSE)</f>
        <v>72.085684083143505</v>
      </c>
      <c r="BB44" s="53">
        <f>VLOOKUP($A44,'RevPAR Raw Data'!$B$6:$BE$43,'RevPAR Raw Data'!P$1,FALSE)</f>
        <v>70.102415717539799</v>
      </c>
      <c r="BC44" s="54">
        <f>VLOOKUP($A44,'RevPAR Raw Data'!$B$6:$BE$43,'RevPAR Raw Data'!R$1,FALSE)</f>
        <v>51.8586642938496</v>
      </c>
      <c r="BE44" s="47">
        <f>VLOOKUP($A44,'RevPAR Raw Data'!$B$6:$BE$43,'RevPAR Raw Data'!T$1,FALSE)</f>
        <v>-4.4832100764120399</v>
      </c>
      <c r="BF44" s="48">
        <f>VLOOKUP($A44,'RevPAR Raw Data'!$B$6:$BE$43,'RevPAR Raw Data'!U$1,FALSE)</f>
        <v>-2.4382882770913898</v>
      </c>
      <c r="BG44" s="48">
        <f>VLOOKUP($A44,'RevPAR Raw Data'!$B$6:$BE$43,'RevPAR Raw Data'!V$1,FALSE)</f>
        <v>4.2757653982367003</v>
      </c>
      <c r="BH44" s="48">
        <f>VLOOKUP($A44,'RevPAR Raw Data'!$B$6:$BE$43,'RevPAR Raw Data'!W$1,FALSE)</f>
        <v>4.0453611114504504</v>
      </c>
      <c r="BI44" s="48">
        <f>VLOOKUP($A44,'RevPAR Raw Data'!$B$6:$BE$43,'RevPAR Raw Data'!X$1,FALSE)</f>
        <v>-11.0298978582753</v>
      </c>
      <c r="BJ44" s="49">
        <f>VLOOKUP($A44,'RevPAR Raw Data'!$B$6:$BE$43,'RevPAR Raw Data'!Y$1,FALSE)</f>
        <v>-1.9077296390185099</v>
      </c>
      <c r="BK44" s="48">
        <f>VLOOKUP($A44,'RevPAR Raw Data'!$B$6:$BE$43,'RevPAR Raw Data'!AA$1,FALSE)</f>
        <v>-12.065329597781499</v>
      </c>
      <c r="BL44" s="48">
        <f>VLOOKUP($A44,'RevPAR Raw Data'!$B$6:$BE$43,'RevPAR Raw Data'!AB$1,FALSE)</f>
        <v>-8.7846684859233992</v>
      </c>
      <c r="BM44" s="49">
        <f>VLOOKUP($A44,'RevPAR Raw Data'!$B$6:$BE$43,'RevPAR Raw Data'!AC$1,FALSE)</f>
        <v>-10.4086222840936</v>
      </c>
      <c r="BN44" s="50">
        <f>VLOOKUP($A44,'RevPAR Raw Data'!$B$6:$BE$43,'RevPAR Raw Data'!AE$1,FALSE)</f>
        <v>-5.37546300353406</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39.639218618562403</v>
      </c>
      <c r="C47" s="48">
        <f>VLOOKUP($A47,'Occupancy Raw Data'!$B$8:$BE$45,'Occupancy Raw Data'!H$3,FALSE)</f>
        <v>55.431971835374</v>
      </c>
      <c r="D47" s="48">
        <f>VLOOKUP($A47,'Occupancy Raw Data'!$B$8:$BE$45,'Occupancy Raw Data'!I$3,FALSE)</f>
        <v>61.5602704302582</v>
      </c>
      <c r="E47" s="48">
        <f>VLOOKUP($A47,'Occupancy Raw Data'!$B$8:$BE$45,'Occupancy Raw Data'!J$3,FALSE)</f>
        <v>60.793843661401297</v>
      </c>
      <c r="F47" s="48">
        <f>VLOOKUP($A47,'Occupancy Raw Data'!$B$8:$BE$45,'Occupancy Raw Data'!K$3,FALSE)</f>
        <v>53.671682711779901</v>
      </c>
      <c r="G47" s="49">
        <f>VLOOKUP($A47,'Occupancy Raw Data'!$B$8:$BE$45,'Occupancy Raw Data'!L$3,FALSE)</f>
        <v>54.219397451475203</v>
      </c>
      <c r="H47" s="48">
        <f>VLOOKUP($A47,'Occupancy Raw Data'!$B$8:$BE$45,'Occupancy Raw Data'!N$3,FALSE)</f>
        <v>56.114278593014902</v>
      </c>
      <c r="I47" s="48">
        <f>VLOOKUP($A47,'Occupancy Raw Data'!$B$8:$BE$45,'Occupancy Raw Data'!O$3,FALSE)</f>
        <v>58.625416705611102</v>
      </c>
      <c r="J47" s="49">
        <f>VLOOKUP($A47,'Occupancy Raw Data'!$B$8:$BE$45,'Occupancy Raw Data'!P$3,FALSE)</f>
        <v>57.369847649313002</v>
      </c>
      <c r="K47" s="50">
        <f>VLOOKUP($A47,'Occupancy Raw Data'!$B$8:$BE$45,'Occupancy Raw Data'!R$3,FALSE)</f>
        <v>55.119526079428802</v>
      </c>
      <c r="M47" s="47">
        <f>VLOOKUP($A47,'Occupancy Raw Data'!$B$8:$BE$45,'Occupancy Raw Data'!T$3,FALSE)</f>
        <v>-5.7732505900842996</v>
      </c>
      <c r="N47" s="48">
        <f>VLOOKUP($A47,'Occupancy Raw Data'!$B$8:$BE$45,'Occupancy Raw Data'!U$3,FALSE)</f>
        <v>0.46670184245878599</v>
      </c>
      <c r="O47" s="48">
        <f>VLOOKUP($A47,'Occupancy Raw Data'!$B$8:$BE$45,'Occupancy Raw Data'!V$3,FALSE)</f>
        <v>3.9852220398426099</v>
      </c>
      <c r="P47" s="48">
        <f>VLOOKUP($A47,'Occupancy Raw Data'!$B$8:$BE$45,'Occupancy Raw Data'!W$3,FALSE)</f>
        <v>4.5917715718266896</v>
      </c>
      <c r="Q47" s="48">
        <f>VLOOKUP($A47,'Occupancy Raw Data'!$B$8:$BE$45,'Occupancy Raw Data'!X$3,FALSE)</f>
        <v>-2.8707780708484498</v>
      </c>
      <c r="R47" s="49">
        <f>VLOOKUP($A47,'Occupancy Raw Data'!$B$8:$BE$45,'Occupancy Raw Data'!Y$3,FALSE)</f>
        <v>0.47713769442902998</v>
      </c>
      <c r="S47" s="48">
        <f>VLOOKUP($A47,'Occupancy Raw Data'!$B$8:$BE$45,'Occupancy Raw Data'!AA$3,FALSE)</f>
        <v>-9.4469023335292395</v>
      </c>
      <c r="T47" s="48">
        <f>VLOOKUP($A47,'Occupancy Raw Data'!$B$8:$BE$45,'Occupancy Raw Data'!AB$3,FALSE)</f>
        <v>-8.8961139200280002</v>
      </c>
      <c r="U47" s="49">
        <f>VLOOKUP($A47,'Occupancy Raw Data'!$B$8:$BE$45,'Occupancy Raw Data'!AC$3,FALSE)</f>
        <v>-9.1663156382435194</v>
      </c>
      <c r="V47" s="50">
        <f>VLOOKUP($A47,'Occupancy Raw Data'!$B$8:$BE$45,'Occupancy Raw Data'!AE$3,FALSE)</f>
        <v>-2.5920779073065598</v>
      </c>
      <c r="X47" s="51">
        <f>VLOOKUP($A47,'ADR Raw Data'!$B$6:$BE$43,'ADR Raw Data'!G$1,FALSE)</f>
        <v>100.153164348031</v>
      </c>
      <c r="Y47" s="52">
        <f>VLOOKUP($A47,'ADR Raw Data'!$B$6:$BE$43,'ADR Raw Data'!H$1,FALSE)</f>
        <v>108.39461499550301</v>
      </c>
      <c r="Z47" s="52">
        <f>VLOOKUP($A47,'ADR Raw Data'!$B$6:$BE$43,'ADR Raw Data'!I$1,FALSE)</f>
        <v>112.090235335796</v>
      </c>
      <c r="AA47" s="52">
        <f>VLOOKUP($A47,'ADR Raw Data'!$B$6:$BE$43,'ADR Raw Data'!J$1,FALSE)</f>
        <v>112.96865525547</v>
      </c>
      <c r="AB47" s="52">
        <f>VLOOKUP($A47,'ADR Raw Data'!$B$6:$BE$43,'ADR Raw Data'!K$1,FALSE)</f>
        <v>106.705601671794</v>
      </c>
      <c r="AC47" s="53">
        <f>VLOOKUP($A47,'ADR Raw Data'!$B$6:$BE$43,'ADR Raw Data'!L$1,FALSE)</f>
        <v>108.72010745397201</v>
      </c>
      <c r="AD47" s="52">
        <f>VLOOKUP($A47,'ADR Raw Data'!$B$6:$BE$43,'ADR Raw Data'!N$1,FALSE)</f>
        <v>121.516605963022</v>
      </c>
      <c r="AE47" s="52">
        <f>VLOOKUP($A47,'ADR Raw Data'!$B$6:$BE$43,'ADR Raw Data'!O$1,FALSE)</f>
        <v>122.710587766381</v>
      </c>
      <c r="AF47" s="53">
        <f>VLOOKUP($A47,'ADR Raw Data'!$B$6:$BE$43,'ADR Raw Data'!P$1,FALSE)</f>
        <v>122.126662322146</v>
      </c>
      <c r="AG47" s="54">
        <f>VLOOKUP($A47,'ADR Raw Data'!$B$6:$BE$43,'ADR Raw Data'!R$1,FALSE)</f>
        <v>112.70693423878799</v>
      </c>
      <c r="AI47" s="47">
        <f>VLOOKUP($A47,'ADR Raw Data'!$B$6:$BE$43,'ADR Raw Data'!T$1,FALSE)</f>
        <v>4.7939872775208299</v>
      </c>
      <c r="AJ47" s="48">
        <f>VLOOKUP($A47,'ADR Raw Data'!$B$6:$BE$43,'ADR Raw Data'!U$1,FALSE)</f>
        <v>5.8844265710941501</v>
      </c>
      <c r="AK47" s="48">
        <f>VLOOKUP($A47,'ADR Raw Data'!$B$6:$BE$43,'ADR Raw Data'!V$1,FALSE)</f>
        <v>6.9354605074511797</v>
      </c>
      <c r="AL47" s="48">
        <f>VLOOKUP($A47,'ADR Raw Data'!$B$6:$BE$43,'ADR Raw Data'!W$1,FALSE)</f>
        <v>10.516552328765099</v>
      </c>
      <c r="AM47" s="48">
        <f>VLOOKUP($A47,'ADR Raw Data'!$B$6:$BE$43,'ADR Raw Data'!X$1,FALSE)</f>
        <v>5.0119575646342502</v>
      </c>
      <c r="AN47" s="49">
        <f>VLOOKUP($A47,'ADR Raw Data'!$B$6:$BE$43,'ADR Raw Data'!Y$1,FALSE)</f>
        <v>6.9449714976544801</v>
      </c>
      <c r="AO47" s="48">
        <f>VLOOKUP($A47,'ADR Raw Data'!$B$6:$BE$43,'ADR Raw Data'!AA$1,FALSE)</f>
        <v>3.5677077532789498</v>
      </c>
      <c r="AP47" s="48">
        <f>VLOOKUP($A47,'ADR Raw Data'!$B$6:$BE$43,'ADR Raw Data'!AB$1,FALSE)</f>
        <v>1.30823101814763</v>
      </c>
      <c r="AQ47" s="49">
        <f>VLOOKUP($A47,'ADR Raw Data'!$B$6:$BE$43,'ADR Raw Data'!AC$1,FALSE)</f>
        <v>2.4002158821158801</v>
      </c>
      <c r="AR47" s="50">
        <f>VLOOKUP($A47,'ADR Raw Data'!$B$6:$BE$43,'ADR Raw Data'!AE$1,FALSE)</f>
        <v>5.0718492849546104</v>
      </c>
      <c r="AS47" s="40"/>
      <c r="AT47" s="51">
        <f>VLOOKUP($A47,'RevPAR Raw Data'!$B$6:$BE$43,'RevPAR Raw Data'!G$1,FALSE)</f>
        <v>39.699931769324202</v>
      </c>
      <c r="AU47" s="52">
        <f>VLOOKUP($A47,'RevPAR Raw Data'!$B$6:$BE$43,'RevPAR Raw Data'!H$1,FALSE)</f>
        <v>60.085272455369598</v>
      </c>
      <c r="AV47" s="52">
        <f>VLOOKUP($A47,'RevPAR Raw Data'!$B$6:$BE$43,'RevPAR Raw Data'!I$1,FALSE)</f>
        <v>69.003051998629104</v>
      </c>
      <c r="AW47" s="52">
        <f>VLOOKUP($A47,'RevPAR Raw Data'!$B$6:$BE$43,'RevPAR Raw Data'!J$1,FALSE)</f>
        <v>68.677987662398294</v>
      </c>
      <c r="AX47" s="52">
        <f>VLOOKUP($A47,'RevPAR Raw Data'!$B$6:$BE$43,'RevPAR Raw Data'!K$1,FALSE)</f>
        <v>57.270691964981097</v>
      </c>
      <c r="AY47" s="53">
        <f>VLOOKUP($A47,'RevPAR Raw Data'!$B$6:$BE$43,'RevPAR Raw Data'!L$1,FALSE)</f>
        <v>58.947387170140502</v>
      </c>
      <c r="AZ47" s="52">
        <f>VLOOKUP($A47,'RevPAR Raw Data'!$B$6:$BE$43,'RevPAR Raw Data'!N$1,FALSE)</f>
        <v>68.188166806866604</v>
      </c>
      <c r="BA47" s="52">
        <f>VLOOKUP($A47,'RevPAR Raw Data'!$B$6:$BE$43,'RevPAR Raw Data'!O$1,FALSE)</f>
        <v>71.939593419945695</v>
      </c>
      <c r="BB47" s="53">
        <f>VLOOKUP($A47,'RevPAR Raw Data'!$B$6:$BE$43,'RevPAR Raw Data'!P$1,FALSE)</f>
        <v>70.063880113406199</v>
      </c>
      <c r="BC47" s="54">
        <f>VLOOKUP($A47,'RevPAR Raw Data'!$B$6:$BE$43,'RevPAR Raw Data'!R$1,FALSE)</f>
        <v>62.123528011073503</v>
      </c>
      <c r="BE47" s="47">
        <f>VLOOKUP($A47,'RevPAR Raw Data'!$B$6:$BE$43,'RevPAR Raw Data'!T$1,FALSE)</f>
        <v>-1.2560322113514999</v>
      </c>
      <c r="BF47" s="48">
        <f>VLOOKUP($A47,'RevPAR Raw Data'!$B$6:$BE$43,'RevPAR Raw Data'!U$1,FALSE)</f>
        <v>6.3785911407783704</v>
      </c>
      <c r="BG47" s="48">
        <f>VLOOKUP($A47,'RevPAR Raw Data'!$B$6:$BE$43,'RevPAR Raw Data'!V$1,FALSE)</f>
        <v>11.1970760480013</v>
      </c>
      <c r="BH47" s="48">
        <f>VLOOKUP($A47,'RevPAR Raw Data'!$B$6:$BE$43,'RevPAR Raw Data'!W$1,FALSE)</f>
        <v>15.5912199607603</v>
      </c>
      <c r="BI47" s="48">
        <f>VLOOKUP($A47,'RevPAR Raw Data'!$B$6:$BE$43,'RevPAR Raw Data'!X$1,FALSE)</f>
        <v>1.9972973151000499</v>
      </c>
      <c r="BJ47" s="49">
        <f>VLOOKUP($A47,'RevPAR Raw Data'!$B$6:$BE$43,'RevPAR Raw Data'!Y$1,FALSE)</f>
        <v>7.45524626896617</v>
      </c>
      <c r="BK47" s="48">
        <f>VLOOKUP($A47,'RevPAR Raw Data'!$B$6:$BE$43,'RevPAR Raw Data'!AA$1,FALSE)</f>
        <v>-6.2162324472483004</v>
      </c>
      <c r="BL47" s="48">
        <f>VLOOKUP($A47,'RevPAR Raw Data'!$B$6:$BE$43,'RevPAR Raw Data'!AB$1,FALSE)</f>
        <v>-7.7042646235919197</v>
      </c>
      <c r="BM47" s="49">
        <f>VLOOKUP($A47,'RevPAR Raw Data'!$B$6:$BE$43,'RevPAR Raw Data'!AC$1,FALSE)</f>
        <v>-6.9861111198816301</v>
      </c>
      <c r="BN47" s="50">
        <f>VLOOKUP($A47,'RevPAR Raw Data'!$B$6:$BE$43,'RevPAR Raw Data'!AE$1,FALSE)</f>
        <v>2.34830509284085</v>
      </c>
    </row>
    <row r="48" spans="1:66" x14ac:dyDescent="0.25">
      <c r="A48" s="63" t="s">
        <v>78</v>
      </c>
      <c r="B48" s="47">
        <f>VLOOKUP($A48,'Occupancy Raw Data'!$B$8:$BE$45,'Occupancy Raw Data'!G$3,FALSE)</f>
        <v>45.349730976172097</v>
      </c>
      <c r="C48" s="48">
        <f>VLOOKUP($A48,'Occupancy Raw Data'!$B$8:$BE$45,'Occupancy Raw Data'!H$3,FALSE)</f>
        <v>59.646425826287398</v>
      </c>
      <c r="D48" s="48">
        <f>VLOOKUP($A48,'Occupancy Raw Data'!$B$8:$BE$45,'Occupancy Raw Data'!I$3,FALSE)</f>
        <v>60.491929285165199</v>
      </c>
      <c r="E48" s="48">
        <f>VLOOKUP($A48,'Occupancy Raw Data'!$B$8:$BE$45,'Occupancy Raw Data'!J$3,FALSE)</f>
        <v>59.262106072252102</v>
      </c>
      <c r="F48" s="48">
        <f>VLOOKUP($A48,'Occupancy Raw Data'!$B$8:$BE$45,'Occupancy Raw Data'!K$3,FALSE)</f>
        <v>52.0368946963873</v>
      </c>
      <c r="G48" s="49">
        <f>VLOOKUP($A48,'Occupancy Raw Data'!$B$8:$BE$45,'Occupancy Raw Data'!L$3,FALSE)</f>
        <v>55.357417371252801</v>
      </c>
      <c r="H48" s="48">
        <f>VLOOKUP($A48,'Occupancy Raw Data'!$B$8:$BE$45,'Occupancy Raw Data'!N$3,FALSE)</f>
        <v>47.732513451191302</v>
      </c>
      <c r="I48" s="48">
        <f>VLOOKUP($A48,'Occupancy Raw Data'!$B$8:$BE$45,'Occupancy Raw Data'!O$3,FALSE)</f>
        <v>46.5795541890853</v>
      </c>
      <c r="J48" s="49">
        <f>VLOOKUP($A48,'Occupancy Raw Data'!$B$8:$BE$45,'Occupancy Raw Data'!P$3,FALSE)</f>
        <v>47.156033820138298</v>
      </c>
      <c r="K48" s="50">
        <f>VLOOKUP($A48,'Occupancy Raw Data'!$B$8:$BE$45,'Occupancy Raw Data'!R$3,FALSE)</f>
        <v>53.0141649280773</v>
      </c>
      <c r="M48" s="47">
        <f>VLOOKUP($A48,'Occupancy Raw Data'!$B$8:$BE$45,'Occupancy Raw Data'!T$3,FALSE)</f>
        <v>39.810426540284297</v>
      </c>
      <c r="N48" s="48">
        <f>VLOOKUP($A48,'Occupancy Raw Data'!$B$8:$BE$45,'Occupancy Raw Data'!U$3,FALSE)</f>
        <v>16.5165165165165</v>
      </c>
      <c r="O48" s="48">
        <f>VLOOKUP($A48,'Occupancy Raw Data'!$B$8:$BE$45,'Occupancy Raw Data'!V$3,FALSE)</f>
        <v>15.9057437407952</v>
      </c>
      <c r="P48" s="48">
        <f>VLOOKUP($A48,'Occupancy Raw Data'!$B$8:$BE$45,'Occupancy Raw Data'!W$3,FALSE)</f>
        <v>18.615384615384599</v>
      </c>
      <c r="Q48" s="48">
        <f>VLOOKUP($A48,'Occupancy Raw Data'!$B$8:$BE$45,'Occupancy Raw Data'!X$3,FALSE)</f>
        <v>24.677716390423502</v>
      </c>
      <c r="R48" s="49">
        <f>VLOOKUP($A48,'Occupancy Raw Data'!$B$8:$BE$45,'Occupancy Raw Data'!Y$3,FALSE)</f>
        <v>21.6554054054054</v>
      </c>
      <c r="S48" s="48">
        <f>VLOOKUP($A48,'Occupancy Raw Data'!$B$8:$BE$45,'Occupancy Raw Data'!AA$3,FALSE)</f>
        <v>25.708502024291398</v>
      </c>
      <c r="T48" s="48">
        <f>VLOOKUP($A48,'Occupancy Raw Data'!$B$8:$BE$45,'Occupancy Raw Data'!AB$3,FALSE)</f>
        <v>20.238095238095202</v>
      </c>
      <c r="U48" s="49">
        <f>VLOOKUP($A48,'Occupancy Raw Data'!$B$8:$BE$45,'Occupancy Raw Data'!AC$3,FALSE)</f>
        <v>22.945891783567099</v>
      </c>
      <c r="V48" s="50">
        <f>VLOOKUP($A48,'Occupancy Raw Data'!$B$8:$BE$45,'Occupancy Raw Data'!AE$3,FALSE)</f>
        <v>21.9807983830217</v>
      </c>
      <c r="X48" s="51">
        <f>VLOOKUP($A48,'ADR Raw Data'!$B$6:$BE$43,'ADR Raw Data'!G$1,FALSE)</f>
        <v>88.593016949152499</v>
      </c>
      <c r="Y48" s="52">
        <f>VLOOKUP($A48,'ADR Raw Data'!$B$6:$BE$43,'ADR Raw Data'!H$1,FALSE)</f>
        <v>92.310670103092704</v>
      </c>
      <c r="Z48" s="52">
        <f>VLOOKUP($A48,'ADR Raw Data'!$B$6:$BE$43,'ADR Raw Data'!I$1,FALSE)</f>
        <v>92.220648030495497</v>
      </c>
      <c r="AA48" s="52">
        <f>VLOOKUP($A48,'ADR Raw Data'!$B$6:$BE$43,'ADR Raw Data'!J$1,FALSE)</f>
        <v>92.987172503242505</v>
      </c>
      <c r="AB48" s="52">
        <f>VLOOKUP($A48,'ADR Raw Data'!$B$6:$BE$43,'ADR Raw Data'!K$1,FALSE)</f>
        <v>91.217917282127004</v>
      </c>
      <c r="AC48" s="53">
        <f>VLOOKUP($A48,'ADR Raw Data'!$B$6:$BE$43,'ADR Raw Data'!L$1,FALSE)</f>
        <v>91.621285753957196</v>
      </c>
      <c r="AD48" s="52">
        <f>VLOOKUP($A48,'ADR Raw Data'!$B$6:$BE$43,'ADR Raw Data'!N$1,FALSE)</f>
        <v>100.14318840579701</v>
      </c>
      <c r="AE48" s="52">
        <f>VLOOKUP($A48,'ADR Raw Data'!$B$6:$BE$43,'ADR Raw Data'!O$1,FALSE)</f>
        <v>103.068382838283</v>
      </c>
      <c r="AF48" s="53">
        <f>VLOOKUP($A48,'ADR Raw Data'!$B$6:$BE$43,'ADR Raw Data'!P$1,FALSE)</f>
        <v>101.587905460472</v>
      </c>
      <c r="AG48" s="54">
        <f>VLOOKUP($A48,'ADR Raw Data'!$B$6:$BE$43,'ADR Raw Data'!R$1,FALSE)</f>
        <v>94.154227423363693</v>
      </c>
      <c r="AI48" s="47">
        <f>VLOOKUP($A48,'ADR Raw Data'!$B$6:$BE$43,'ADR Raw Data'!T$1,FALSE)</f>
        <v>6.5163032789236697</v>
      </c>
      <c r="AJ48" s="48">
        <f>VLOOKUP($A48,'ADR Raw Data'!$B$6:$BE$43,'ADR Raw Data'!U$1,FALSE)</f>
        <v>2.4718289774416098</v>
      </c>
      <c r="AK48" s="48">
        <f>VLOOKUP($A48,'ADR Raw Data'!$B$6:$BE$43,'ADR Raw Data'!V$1,FALSE)</f>
        <v>1.6334304354945699</v>
      </c>
      <c r="AL48" s="48">
        <f>VLOOKUP($A48,'ADR Raw Data'!$B$6:$BE$43,'ADR Raw Data'!W$1,FALSE)</f>
        <v>1.6019383299710399</v>
      </c>
      <c r="AM48" s="48">
        <f>VLOOKUP($A48,'ADR Raw Data'!$B$6:$BE$43,'ADR Raw Data'!X$1,FALSE)</f>
        <v>1.9471088884358001</v>
      </c>
      <c r="AN48" s="49">
        <f>VLOOKUP($A48,'ADR Raw Data'!$B$6:$BE$43,'ADR Raw Data'!Y$1,FALSE)</f>
        <v>2.4241048883002501</v>
      </c>
      <c r="AO48" s="48">
        <f>VLOOKUP($A48,'ADR Raw Data'!$B$6:$BE$43,'ADR Raw Data'!AA$1,FALSE)</f>
        <v>9.6639020316310695</v>
      </c>
      <c r="AP48" s="48">
        <f>VLOOKUP($A48,'ADR Raw Data'!$B$6:$BE$43,'ADR Raw Data'!AB$1,FALSE)</f>
        <v>13.2999777975712</v>
      </c>
      <c r="AQ48" s="49">
        <f>VLOOKUP($A48,'ADR Raw Data'!$B$6:$BE$43,'ADR Raw Data'!AC$1,FALSE)</f>
        <v>11.4609806366763</v>
      </c>
      <c r="AR48" s="50">
        <f>VLOOKUP($A48,'ADR Raw Data'!$B$6:$BE$43,'ADR Raw Data'!AE$1,FALSE)</f>
        <v>4.7568809655137896</v>
      </c>
      <c r="AS48" s="40"/>
      <c r="AT48" s="51">
        <f>VLOOKUP($A48,'RevPAR Raw Data'!$B$6:$BE$43,'RevPAR Raw Data'!G$1,FALSE)</f>
        <v>40.176694850115197</v>
      </c>
      <c r="AU48" s="52">
        <f>VLOOKUP($A48,'RevPAR Raw Data'!$B$6:$BE$43,'RevPAR Raw Data'!H$1,FALSE)</f>
        <v>55.060015372790097</v>
      </c>
      <c r="AV48" s="52">
        <f>VLOOKUP($A48,'RevPAR Raw Data'!$B$6:$BE$43,'RevPAR Raw Data'!I$1,FALSE)</f>
        <v>55.786049192928502</v>
      </c>
      <c r="AW48" s="52">
        <f>VLOOKUP($A48,'RevPAR Raw Data'!$B$6:$BE$43,'RevPAR Raw Data'!J$1,FALSE)</f>
        <v>55.106156802459601</v>
      </c>
      <c r="AX48" s="52">
        <f>VLOOKUP($A48,'RevPAR Raw Data'!$B$6:$BE$43,'RevPAR Raw Data'!K$1,FALSE)</f>
        <v>47.466971560338202</v>
      </c>
      <c r="AY48" s="53">
        <f>VLOOKUP($A48,'RevPAR Raw Data'!$B$6:$BE$43,'RevPAR Raw Data'!L$1,FALSE)</f>
        <v>50.719177555726297</v>
      </c>
      <c r="AZ48" s="52">
        <f>VLOOKUP($A48,'RevPAR Raw Data'!$B$6:$BE$43,'RevPAR Raw Data'!N$1,FALSE)</f>
        <v>47.800860876248997</v>
      </c>
      <c r="BA48" s="52">
        <f>VLOOKUP($A48,'RevPAR Raw Data'!$B$6:$BE$43,'RevPAR Raw Data'!O$1,FALSE)</f>
        <v>48.008793235972298</v>
      </c>
      <c r="BB48" s="53">
        <f>VLOOKUP($A48,'RevPAR Raw Data'!$B$6:$BE$43,'RevPAR Raw Data'!P$1,FALSE)</f>
        <v>47.904827056110598</v>
      </c>
      <c r="BC48" s="54">
        <f>VLOOKUP($A48,'RevPAR Raw Data'!$B$6:$BE$43,'RevPAR Raw Data'!R$1,FALSE)</f>
        <v>49.915077412979002</v>
      </c>
      <c r="BE48" s="47">
        <f>VLOOKUP($A48,'RevPAR Raw Data'!$B$6:$BE$43,'RevPAR Raw Data'!T$1,FALSE)</f>
        <v>48.920897949206001</v>
      </c>
      <c r="BF48" s="48">
        <f>VLOOKUP($A48,'RevPAR Raw Data'!$B$6:$BE$43,'RevPAR Raw Data'!U$1,FALSE)</f>
        <v>19.396605535277299</v>
      </c>
      <c r="BG48" s="48">
        <f>VLOOKUP($A48,'RevPAR Raw Data'!$B$6:$BE$43,'RevPAR Raw Data'!V$1,FALSE)</f>
        <v>17.7989834355437</v>
      </c>
      <c r="BH48" s="48">
        <f>VLOOKUP($A48,'RevPAR Raw Data'!$B$6:$BE$43,'RevPAR Raw Data'!W$1,FALSE)</f>
        <v>20.515529926780999</v>
      </c>
      <c r="BI48" s="48">
        <f>VLOOKUP($A48,'RevPAR Raw Data'!$B$6:$BE$43,'RevPAR Raw Data'!X$1,FALSE)</f>
        <v>27.105327288160201</v>
      </c>
      <c r="BJ48" s="49">
        <f>VLOOKUP($A48,'RevPAR Raw Data'!$B$6:$BE$43,'RevPAR Raw Data'!Y$1,FALSE)</f>
        <v>24.604460034719299</v>
      </c>
      <c r="BK48" s="48">
        <f>VLOOKUP($A48,'RevPAR Raw Data'!$B$6:$BE$43,'RevPAR Raw Data'!AA$1,FALSE)</f>
        <v>37.856848505349902</v>
      </c>
      <c r="BL48" s="48">
        <f>VLOOKUP($A48,'RevPAR Raw Data'!$B$6:$BE$43,'RevPAR Raw Data'!AB$1,FALSE)</f>
        <v>36.229735208984501</v>
      </c>
      <c r="BM48" s="49">
        <f>VLOOKUP($A48,'RevPAR Raw Data'!$B$6:$BE$43,'RevPAR Raw Data'!AC$1,FALSE)</f>
        <v>37.036696634470701</v>
      </c>
      <c r="BN48" s="50">
        <f>VLOOKUP($A48,'RevPAR Raw Data'!$B$6:$BE$43,'RevPAR Raw Data'!AE$1,FALSE)</f>
        <v>27.7832797628854</v>
      </c>
    </row>
    <row r="49" spans="1:66" x14ac:dyDescent="0.25">
      <c r="A49" s="63" t="s">
        <v>79</v>
      </c>
      <c r="B49" s="47">
        <f>VLOOKUP($A49,'Occupancy Raw Data'!$B$8:$BE$45,'Occupancy Raw Data'!G$3,FALSE)</f>
        <v>38.3309759547383</v>
      </c>
      <c r="C49" s="48">
        <f>VLOOKUP($A49,'Occupancy Raw Data'!$B$8:$BE$45,'Occupancy Raw Data'!H$3,FALSE)</f>
        <v>49.717114568599698</v>
      </c>
      <c r="D49" s="48">
        <f>VLOOKUP($A49,'Occupancy Raw Data'!$B$8:$BE$45,'Occupancy Raw Data'!I$3,FALSE)</f>
        <v>51.414427157001398</v>
      </c>
      <c r="E49" s="48">
        <f>VLOOKUP($A49,'Occupancy Raw Data'!$B$8:$BE$45,'Occupancy Raw Data'!J$3,FALSE)</f>
        <v>49.363507779349298</v>
      </c>
      <c r="F49" s="48">
        <f>VLOOKUP($A49,'Occupancy Raw Data'!$B$8:$BE$45,'Occupancy Raw Data'!K$3,FALSE)</f>
        <v>47.171145685997097</v>
      </c>
      <c r="G49" s="49">
        <f>VLOOKUP($A49,'Occupancy Raw Data'!$B$8:$BE$45,'Occupancy Raw Data'!L$3,FALSE)</f>
        <v>47.199434229137097</v>
      </c>
      <c r="H49" s="48">
        <f>VLOOKUP($A49,'Occupancy Raw Data'!$B$8:$BE$45,'Occupancy Raw Data'!N$3,FALSE)</f>
        <v>48.868458274398797</v>
      </c>
      <c r="I49" s="48">
        <f>VLOOKUP($A49,'Occupancy Raw Data'!$B$8:$BE$45,'Occupancy Raw Data'!O$3,FALSE)</f>
        <v>48.161244695898098</v>
      </c>
      <c r="J49" s="49">
        <f>VLOOKUP($A49,'Occupancy Raw Data'!$B$8:$BE$45,'Occupancy Raw Data'!P$3,FALSE)</f>
        <v>48.514851485148498</v>
      </c>
      <c r="K49" s="50">
        <f>VLOOKUP($A49,'Occupancy Raw Data'!$B$8:$BE$45,'Occupancy Raw Data'!R$3,FALSE)</f>
        <v>47.575267730854698</v>
      </c>
      <c r="M49" s="47">
        <f>VLOOKUP($A49,'Occupancy Raw Data'!$B$8:$BE$45,'Occupancy Raw Data'!T$3,FALSE)</f>
        <v>29.047619047619001</v>
      </c>
      <c r="N49" s="48">
        <f>VLOOKUP($A49,'Occupancy Raw Data'!$B$8:$BE$45,'Occupancy Raw Data'!U$3,FALSE)</f>
        <v>23.767605633802798</v>
      </c>
      <c r="O49" s="48">
        <f>VLOOKUP($A49,'Occupancy Raw Data'!$B$8:$BE$45,'Occupancy Raw Data'!V$3,FALSE)</f>
        <v>27.768014059753899</v>
      </c>
      <c r="P49" s="48">
        <f>VLOOKUP($A49,'Occupancy Raw Data'!$B$8:$BE$45,'Occupancy Raw Data'!W$3,FALSE)</f>
        <v>23.7588652482269</v>
      </c>
      <c r="Q49" s="48">
        <f>VLOOKUP($A49,'Occupancy Raw Data'!$B$8:$BE$45,'Occupancy Raw Data'!X$3,FALSE)</f>
        <v>27.290076335877799</v>
      </c>
      <c r="R49" s="49">
        <f>VLOOKUP($A49,'Occupancy Raw Data'!$B$8:$BE$45,'Occupancy Raw Data'!Y$3,FALSE)</f>
        <v>26.1625708884688</v>
      </c>
      <c r="S49" s="48">
        <f>VLOOKUP($A49,'Occupancy Raw Data'!$B$8:$BE$45,'Occupancy Raw Data'!AA$3,FALSE)</f>
        <v>18.321917808219101</v>
      </c>
      <c r="T49" s="48">
        <f>VLOOKUP($A49,'Occupancy Raw Data'!$B$8:$BE$45,'Occupancy Raw Data'!AB$3,FALSE)</f>
        <v>12.561983471074299</v>
      </c>
      <c r="U49" s="49">
        <f>VLOOKUP($A49,'Occupancy Raw Data'!$B$8:$BE$45,'Occupancy Raw Data'!AC$3,FALSE)</f>
        <v>15.391084945332199</v>
      </c>
      <c r="V49" s="50">
        <f>VLOOKUP($A49,'Occupancy Raw Data'!$B$8:$BE$45,'Occupancy Raw Data'!AE$3,FALSE)</f>
        <v>22.822117892540401</v>
      </c>
      <c r="X49" s="51">
        <f>VLOOKUP($A49,'ADR Raw Data'!$B$6:$BE$43,'ADR Raw Data'!G$1,FALSE)</f>
        <v>84.849151291512896</v>
      </c>
      <c r="Y49" s="52">
        <f>VLOOKUP($A49,'ADR Raw Data'!$B$6:$BE$43,'ADR Raw Data'!H$1,FALSE)</f>
        <v>90.435220483641501</v>
      </c>
      <c r="Z49" s="52">
        <f>VLOOKUP($A49,'ADR Raw Data'!$B$6:$BE$43,'ADR Raw Data'!I$1,FALSE)</f>
        <v>89.737744154057694</v>
      </c>
      <c r="AA49" s="52">
        <f>VLOOKUP($A49,'ADR Raw Data'!$B$6:$BE$43,'ADR Raw Data'!J$1,FALSE)</f>
        <v>90.174398280802194</v>
      </c>
      <c r="AB49" s="52">
        <f>VLOOKUP($A49,'ADR Raw Data'!$B$6:$BE$43,'ADR Raw Data'!K$1,FALSE)</f>
        <v>88.976626686656601</v>
      </c>
      <c r="AC49" s="53">
        <f>VLOOKUP($A49,'ADR Raw Data'!$B$6:$BE$43,'ADR Raw Data'!L$1,FALSE)</f>
        <v>89.029871141743996</v>
      </c>
      <c r="AD49" s="52">
        <f>VLOOKUP($A49,'ADR Raw Data'!$B$6:$BE$43,'ADR Raw Data'!N$1,FALSE)</f>
        <v>92.6393777134587</v>
      </c>
      <c r="AE49" s="52">
        <f>VLOOKUP($A49,'ADR Raw Data'!$B$6:$BE$43,'ADR Raw Data'!O$1,FALSE)</f>
        <v>92.204596182085098</v>
      </c>
      <c r="AF49" s="53">
        <f>VLOOKUP($A49,'ADR Raw Data'!$B$6:$BE$43,'ADR Raw Data'!P$1,FALSE)</f>
        <v>92.423571428571407</v>
      </c>
      <c r="AG49" s="54">
        <f>VLOOKUP($A49,'ADR Raw Data'!$B$6:$BE$43,'ADR Raw Data'!R$1,FALSE)</f>
        <v>90.018649394775906</v>
      </c>
      <c r="AI49" s="47">
        <f>VLOOKUP($A49,'ADR Raw Data'!$B$6:$BE$43,'ADR Raw Data'!T$1,FALSE)</f>
        <v>-5.9477709120694398</v>
      </c>
      <c r="AJ49" s="48">
        <f>VLOOKUP($A49,'ADR Raw Data'!$B$6:$BE$43,'ADR Raw Data'!U$1,FALSE)</f>
        <v>-4.7170408946801796</v>
      </c>
      <c r="AK49" s="48">
        <f>VLOOKUP($A49,'ADR Raw Data'!$B$6:$BE$43,'ADR Raw Data'!V$1,FALSE)</f>
        <v>-3.89854953448368</v>
      </c>
      <c r="AL49" s="48">
        <f>VLOOKUP($A49,'ADR Raw Data'!$B$6:$BE$43,'ADR Raw Data'!W$1,FALSE)</f>
        <v>-8.2485504745349996</v>
      </c>
      <c r="AM49" s="48">
        <f>VLOOKUP($A49,'ADR Raw Data'!$B$6:$BE$43,'ADR Raw Data'!X$1,FALSE)</f>
        <v>-3.7991483261674799</v>
      </c>
      <c r="AN49" s="49">
        <f>VLOOKUP($A49,'ADR Raw Data'!$B$6:$BE$43,'ADR Raw Data'!Y$1,FALSE)</f>
        <v>-5.3628091053858897</v>
      </c>
      <c r="AO49" s="48">
        <f>VLOOKUP($A49,'ADR Raw Data'!$B$6:$BE$43,'ADR Raw Data'!AA$1,FALSE)</f>
        <v>-7.8948636203978602</v>
      </c>
      <c r="AP49" s="48">
        <f>VLOOKUP($A49,'ADR Raw Data'!$B$6:$BE$43,'ADR Raw Data'!AB$1,FALSE)</f>
        <v>-11.256502883870301</v>
      </c>
      <c r="AQ49" s="49">
        <f>VLOOKUP($A49,'ADR Raw Data'!$B$6:$BE$43,'ADR Raw Data'!AC$1,FALSE)</f>
        <v>-9.6273406854326904</v>
      </c>
      <c r="AR49" s="50">
        <f>VLOOKUP($A49,'ADR Raw Data'!$B$6:$BE$43,'ADR Raw Data'!AE$1,FALSE)</f>
        <v>-6.8286146429666701</v>
      </c>
      <c r="AS49" s="40"/>
      <c r="AT49" s="51">
        <f>VLOOKUP($A49,'RevPAR Raw Data'!$B$6:$BE$43,'RevPAR Raw Data'!G$1,FALSE)</f>
        <v>32.523507779349302</v>
      </c>
      <c r="AU49" s="52">
        <f>VLOOKUP($A49,'RevPAR Raw Data'!$B$6:$BE$43,'RevPAR Raw Data'!H$1,FALSE)</f>
        <v>44.961782178217803</v>
      </c>
      <c r="AV49" s="52">
        <f>VLOOKUP($A49,'RevPAR Raw Data'!$B$6:$BE$43,'RevPAR Raw Data'!I$1,FALSE)</f>
        <v>46.138147100424298</v>
      </c>
      <c r="AW49" s="52">
        <f>VLOOKUP($A49,'RevPAR Raw Data'!$B$6:$BE$43,'RevPAR Raw Data'!J$1,FALSE)</f>
        <v>44.513246110325298</v>
      </c>
      <c r="AX49" s="52">
        <f>VLOOKUP($A49,'RevPAR Raw Data'!$B$6:$BE$43,'RevPAR Raw Data'!K$1,FALSE)</f>
        <v>41.971294200848597</v>
      </c>
      <c r="AY49" s="53">
        <f>VLOOKUP($A49,'RevPAR Raw Data'!$B$6:$BE$43,'RevPAR Raw Data'!L$1,FALSE)</f>
        <v>42.021595473833003</v>
      </c>
      <c r="AZ49" s="52">
        <f>VLOOKUP($A49,'RevPAR Raw Data'!$B$6:$BE$43,'RevPAR Raw Data'!N$1,FALSE)</f>
        <v>45.271435643564303</v>
      </c>
      <c r="BA49" s="52">
        <f>VLOOKUP($A49,'RevPAR Raw Data'!$B$6:$BE$43,'RevPAR Raw Data'!O$1,FALSE)</f>
        <v>44.406881188118803</v>
      </c>
      <c r="BB49" s="53">
        <f>VLOOKUP($A49,'RevPAR Raw Data'!$B$6:$BE$43,'RevPAR Raw Data'!P$1,FALSE)</f>
        <v>44.839158415841503</v>
      </c>
      <c r="BC49" s="54">
        <f>VLOOKUP($A49,'RevPAR Raw Data'!$B$6:$BE$43,'RevPAR Raw Data'!R$1,FALSE)</f>
        <v>42.826613457264003</v>
      </c>
      <c r="BE49" s="47">
        <f>VLOOKUP($A49,'RevPAR Raw Data'!$B$6:$BE$43,'RevPAR Raw Data'!T$1,FALSE)</f>
        <v>21.372162299186499</v>
      </c>
      <c r="BF49" s="48">
        <f>VLOOKUP($A49,'RevPAR Raw Data'!$B$6:$BE$43,'RevPAR Raw Data'!U$1,FALSE)</f>
        <v>17.9294370616898</v>
      </c>
      <c r="BG49" s="48">
        <f>VLOOKUP($A49,'RevPAR Raw Data'!$B$6:$BE$43,'RevPAR Raw Data'!V$1,FALSE)</f>
        <v>22.7869147424083</v>
      </c>
      <c r="BH49" s="48">
        <f>VLOOKUP($A49,'RevPAR Raw Data'!$B$6:$BE$43,'RevPAR Raw Data'!W$1,FALSE)</f>
        <v>13.550552781515099</v>
      </c>
      <c r="BI49" s="48">
        <f>VLOOKUP($A49,'RevPAR Raw Data'!$B$6:$BE$43,'RevPAR Raw Data'!X$1,FALSE)</f>
        <v>22.454137531385999</v>
      </c>
      <c r="BJ49" s="49">
        <f>VLOOKUP($A49,'RevPAR Raw Data'!$B$6:$BE$43,'RevPAR Raw Data'!Y$1,FALSE)</f>
        <v>19.396713049273</v>
      </c>
      <c r="BK49" s="48">
        <f>VLOOKUP($A49,'RevPAR Raw Data'!$B$6:$BE$43,'RevPAR Raw Data'!AA$1,FALSE)</f>
        <v>8.9805637642210208</v>
      </c>
      <c r="BL49" s="48">
        <f>VLOOKUP($A49,'RevPAR Raw Data'!$B$6:$BE$43,'RevPAR Raw Data'!AB$1,FALSE)</f>
        <v>-0.108559444488723</v>
      </c>
      <c r="BM49" s="49">
        <f>VLOOKUP($A49,'RevPAR Raw Data'!$B$6:$BE$43,'RevPAR Raw Data'!AC$1,FALSE)</f>
        <v>4.2819920770280397</v>
      </c>
      <c r="BN49" s="50">
        <f>VLOOKUP($A49,'RevPAR Raw Data'!$B$6:$BE$43,'RevPAR Raw Data'!AE$1,FALSE)</f>
        <v>14.4350687653286</v>
      </c>
    </row>
    <row r="50" spans="1:66" x14ac:dyDescent="0.25">
      <c r="A50" s="63" t="s">
        <v>80</v>
      </c>
      <c r="B50" s="47">
        <f>VLOOKUP($A50,'Occupancy Raw Data'!$B$8:$BE$45,'Occupancy Raw Data'!G$3,FALSE)</f>
        <v>37.244345989387398</v>
      </c>
      <c r="C50" s="48">
        <f>VLOOKUP($A50,'Occupancy Raw Data'!$B$8:$BE$45,'Occupancy Raw Data'!H$3,FALSE)</f>
        <v>43.838545154809097</v>
      </c>
      <c r="D50" s="48">
        <f>VLOOKUP($A50,'Occupancy Raw Data'!$B$8:$BE$45,'Occupancy Raw Data'!I$3,FALSE)</f>
        <v>46.319097418989202</v>
      </c>
      <c r="E50" s="48">
        <f>VLOOKUP($A50,'Occupancy Raw Data'!$B$8:$BE$45,'Occupancy Raw Data'!J$3,FALSE)</f>
        <v>47.467930554840002</v>
      </c>
      <c r="F50" s="48">
        <f>VLOOKUP($A50,'Occupancy Raw Data'!$B$8:$BE$45,'Occupancy Raw Data'!K$3,FALSE)</f>
        <v>47.263412624858397</v>
      </c>
      <c r="G50" s="49">
        <f>VLOOKUP($A50,'Occupancy Raw Data'!$B$8:$BE$45,'Occupancy Raw Data'!L$3,FALSE)</f>
        <v>44.426987822718502</v>
      </c>
      <c r="H50" s="48">
        <f>VLOOKUP($A50,'Occupancy Raw Data'!$B$8:$BE$45,'Occupancy Raw Data'!N$3,FALSE)</f>
        <v>54.216867469879503</v>
      </c>
      <c r="I50" s="48">
        <f>VLOOKUP($A50,'Occupancy Raw Data'!$B$8:$BE$45,'Occupancy Raw Data'!O$3,FALSE)</f>
        <v>56.464318813716403</v>
      </c>
      <c r="J50" s="49">
        <f>VLOOKUP($A50,'Occupancy Raw Data'!$B$8:$BE$45,'Occupancy Raw Data'!P$3,FALSE)</f>
        <v>55.340593141797903</v>
      </c>
      <c r="K50" s="50">
        <f>VLOOKUP($A50,'Occupancy Raw Data'!$B$8:$BE$45,'Occupancy Raw Data'!R$3,FALSE)</f>
        <v>47.546170259730701</v>
      </c>
      <c r="M50" s="47">
        <f>VLOOKUP($A50,'Occupancy Raw Data'!$B$8:$BE$45,'Occupancy Raw Data'!T$3,FALSE)</f>
        <v>-0.57858838229709197</v>
      </c>
      <c r="N50" s="48">
        <f>VLOOKUP($A50,'Occupancy Raw Data'!$B$8:$BE$45,'Occupancy Raw Data'!U$3,FALSE)</f>
        <v>1.3470612142121301</v>
      </c>
      <c r="O50" s="48">
        <f>VLOOKUP($A50,'Occupancy Raw Data'!$B$8:$BE$45,'Occupancy Raw Data'!V$3,FALSE)</f>
        <v>4.01898081766603</v>
      </c>
      <c r="P50" s="48">
        <f>VLOOKUP($A50,'Occupancy Raw Data'!$B$8:$BE$45,'Occupancy Raw Data'!W$3,FALSE)</f>
        <v>2.0470924910917798</v>
      </c>
      <c r="Q50" s="48">
        <f>VLOOKUP($A50,'Occupancy Raw Data'!$B$8:$BE$45,'Occupancy Raw Data'!X$3,FALSE)</f>
        <v>5.1924626119636201</v>
      </c>
      <c r="R50" s="49">
        <f>VLOOKUP($A50,'Occupancy Raw Data'!$B$8:$BE$45,'Occupancy Raw Data'!Y$3,FALSE)</f>
        <v>2.5011174551421398</v>
      </c>
      <c r="S50" s="48">
        <f>VLOOKUP($A50,'Occupancy Raw Data'!$B$8:$BE$45,'Occupancy Raw Data'!AA$3,FALSE)</f>
        <v>4.6118414774026597</v>
      </c>
      <c r="T50" s="48">
        <f>VLOOKUP($A50,'Occupancy Raw Data'!$B$8:$BE$45,'Occupancy Raw Data'!AB$3,FALSE)</f>
        <v>3.1711813923692</v>
      </c>
      <c r="U50" s="49">
        <f>VLOOKUP($A50,'Occupancy Raw Data'!$B$8:$BE$45,'Occupancy Raw Data'!AC$3,FALSE)</f>
        <v>3.8718930445833202</v>
      </c>
      <c r="V50" s="50">
        <f>VLOOKUP($A50,'Occupancy Raw Data'!$B$8:$BE$45,'Occupancy Raw Data'!AE$3,FALSE)</f>
        <v>2.9425775877824298</v>
      </c>
      <c r="X50" s="51">
        <f>VLOOKUP($A50,'ADR Raw Data'!$B$6:$BE$43,'ADR Raw Data'!G$1,FALSE)</f>
        <v>90.318729511031094</v>
      </c>
      <c r="Y50" s="52">
        <f>VLOOKUP($A50,'ADR Raw Data'!$B$6:$BE$43,'ADR Raw Data'!H$1,FALSE)</f>
        <v>90.750010576414496</v>
      </c>
      <c r="Z50" s="52">
        <f>VLOOKUP($A50,'ADR Raw Data'!$B$6:$BE$43,'ADR Raw Data'!I$1,FALSE)</f>
        <v>92.7230575019463</v>
      </c>
      <c r="AA50" s="52">
        <f>VLOOKUP($A50,'ADR Raw Data'!$B$6:$BE$43,'ADR Raw Data'!J$1,FALSE)</f>
        <v>91.909344475797596</v>
      </c>
      <c r="AB50" s="52">
        <f>VLOOKUP($A50,'ADR Raw Data'!$B$6:$BE$43,'ADR Raw Data'!K$1,FALSE)</f>
        <v>91.060166131052796</v>
      </c>
      <c r="AC50" s="53">
        <f>VLOOKUP($A50,'ADR Raw Data'!$B$6:$BE$43,'ADR Raw Data'!L$1,FALSE)</f>
        <v>91.402807633888699</v>
      </c>
      <c r="AD50" s="52">
        <f>VLOOKUP($A50,'ADR Raw Data'!$B$6:$BE$43,'ADR Raw Data'!N$1,FALSE)</f>
        <v>104.41435042735</v>
      </c>
      <c r="AE50" s="52">
        <f>VLOOKUP($A50,'ADR Raw Data'!$B$6:$BE$43,'ADR Raw Data'!O$1,FALSE)</f>
        <v>109.70903615556399</v>
      </c>
      <c r="AF50" s="53">
        <f>VLOOKUP($A50,'ADR Raw Data'!$B$6:$BE$43,'ADR Raw Data'!P$1,FALSE)</f>
        <v>107.11544925918101</v>
      </c>
      <c r="AG50" s="54">
        <f>VLOOKUP($A50,'ADR Raw Data'!$B$6:$BE$43,'ADR Raw Data'!R$1,FALSE)</f>
        <v>96.629777623026897</v>
      </c>
      <c r="AI50" s="47">
        <f>VLOOKUP($A50,'ADR Raw Data'!$B$6:$BE$43,'ADR Raw Data'!T$1,FALSE)</f>
        <v>1.80189358490083</v>
      </c>
      <c r="AJ50" s="48">
        <f>VLOOKUP($A50,'ADR Raw Data'!$B$6:$BE$43,'ADR Raw Data'!U$1,FALSE)</f>
        <v>1.5979999394103099</v>
      </c>
      <c r="AK50" s="48">
        <f>VLOOKUP($A50,'ADR Raw Data'!$B$6:$BE$43,'ADR Raw Data'!V$1,FALSE)</f>
        <v>3.7795244292059702</v>
      </c>
      <c r="AL50" s="48">
        <f>VLOOKUP($A50,'ADR Raw Data'!$B$6:$BE$43,'ADR Raw Data'!W$1,FALSE)</f>
        <v>1.9386984069986299</v>
      </c>
      <c r="AM50" s="48">
        <f>VLOOKUP($A50,'ADR Raw Data'!$B$6:$BE$43,'ADR Raw Data'!X$1,FALSE)</f>
        <v>2.0927109195814402</v>
      </c>
      <c r="AN50" s="49">
        <f>VLOOKUP($A50,'ADR Raw Data'!$B$6:$BE$43,'ADR Raw Data'!Y$1,FALSE)</f>
        <v>2.2663479812935301</v>
      </c>
      <c r="AO50" s="48">
        <f>VLOOKUP($A50,'ADR Raw Data'!$B$6:$BE$43,'ADR Raw Data'!AA$1,FALSE)</f>
        <v>2.26456664483212</v>
      </c>
      <c r="AP50" s="48">
        <f>VLOOKUP($A50,'ADR Raw Data'!$B$6:$BE$43,'ADR Raw Data'!AB$1,FALSE)</f>
        <v>0.70655259454080799</v>
      </c>
      <c r="AQ50" s="49">
        <f>VLOOKUP($A50,'ADR Raw Data'!$B$6:$BE$43,'ADR Raw Data'!AC$1,FALSE)</f>
        <v>1.42177645957115</v>
      </c>
      <c r="AR50" s="50">
        <f>VLOOKUP($A50,'ADR Raw Data'!$B$6:$BE$43,'ADR Raw Data'!AE$1,FALSE)</f>
        <v>1.99571219385387</v>
      </c>
      <c r="AS50" s="40"/>
      <c r="AT50" s="51">
        <f>VLOOKUP($A50,'RevPAR Raw Data'!$B$6:$BE$43,'RevPAR Raw Data'!G$1,FALSE)</f>
        <v>33.6386201123074</v>
      </c>
      <c r="AU50" s="52">
        <f>VLOOKUP($A50,'RevPAR Raw Data'!$B$6:$BE$43,'RevPAR Raw Data'!H$1,FALSE)</f>
        <v>39.783484364535497</v>
      </c>
      <c r="AV50" s="52">
        <f>VLOOKUP($A50,'RevPAR Raw Data'!$B$6:$BE$43,'RevPAR Raw Data'!I$1,FALSE)</f>
        <v>42.948483334191899</v>
      </c>
      <c r="AW50" s="52">
        <f>VLOOKUP($A50,'RevPAR Raw Data'!$B$6:$BE$43,'RevPAR Raw Data'!J$1,FALSE)</f>
        <v>43.627463809180298</v>
      </c>
      <c r="AX50" s="52">
        <f>VLOOKUP($A50,'RevPAR Raw Data'!$B$6:$BE$43,'RevPAR Raw Data'!K$1,FALSE)</f>
        <v>43.038142055401003</v>
      </c>
      <c r="AY50" s="53">
        <f>VLOOKUP($A50,'RevPAR Raw Data'!$B$6:$BE$43,'RevPAR Raw Data'!L$1,FALSE)</f>
        <v>40.6075142171306</v>
      </c>
      <c r="AZ50" s="52">
        <f>VLOOKUP($A50,'RevPAR Raw Data'!$B$6:$BE$43,'RevPAR Raw Data'!N$1,FALSE)</f>
        <v>56.610189990732103</v>
      </c>
      <c r="BA50" s="52">
        <f>VLOOKUP($A50,'RevPAR Raw Data'!$B$6:$BE$43,'RevPAR Raw Data'!O$1,FALSE)</f>
        <v>61.946459942333398</v>
      </c>
      <c r="BB50" s="53">
        <f>VLOOKUP($A50,'RevPAR Raw Data'!$B$6:$BE$43,'RevPAR Raw Data'!P$1,FALSE)</f>
        <v>59.278324966532701</v>
      </c>
      <c r="BC50" s="54">
        <f>VLOOKUP($A50,'RevPAR Raw Data'!$B$6:$BE$43,'RevPAR Raw Data'!R$1,FALSE)</f>
        <v>45.943758590243498</v>
      </c>
      <c r="BE50" s="47">
        <f>VLOOKUP($A50,'RevPAR Raw Data'!$B$6:$BE$43,'RevPAR Raw Data'!T$1,FALSE)</f>
        <v>1.21287965566015</v>
      </c>
      <c r="BF50" s="48">
        <f>VLOOKUP($A50,'RevPAR Raw Data'!$B$6:$BE$43,'RevPAR Raw Data'!U$1,FALSE)</f>
        <v>2.9665871910093702</v>
      </c>
      <c r="BG50" s="48">
        <f>VLOOKUP($A50,'RevPAR Raw Data'!$B$6:$BE$43,'RevPAR Raw Data'!V$1,FALSE)</f>
        <v>7.9504036086807996</v>
      </c>
      <c r="BH50" s="48">
        <f>VLOOKUP($A50,'RevPAR Raw Data'!$B$6:$BE$43,'RevPAR Raw Data'!W$1,FALSE)</f>
        <v>4.0254778476049999</v>
      </c>
      <c r="BI50" s="48">
        <f>VLOOKUP($A50,'RevPAR Raw Data'!$B$6:$BE$43,'RevPAR Raw Data'!X$1,FALSE)</f>
        <v>7.3938367636208104</v>
      </c>
      <c r="BJ50" s="49">
        <f>VLOOKUP($A50,'RevPAR Raw Data'!$B$6:$BE$43,'RevPAR Raw Data'!Y$1,FALSE)</f>
        <v>4.8241494613900704</v>
      </c>
      <c r="BK50" s="48">
        <f>VLOOKUP($A50,'RevPAR Raw Data'!$B$6:$BE$43,'RevPAR Raw Data'!AA$1,FALSE)</f>
        <v>6.9808463460445802</v>
      </c>
      <c r="BL50" s="48">
        <f>VLOOKUP($A50,'RevPAR Raw Data'!$B$6:$BE$43,'RevPAR Raw Data'!AB$1,FALSE)</f>
        <v>3.9001400513153901</v>
      </c>
      <c r="BM50" s="49">
        <f>VLOOKUP($A50,'RevPAR Raw Data'!$B$6:$BE$43,'RevPAR Raw Data'!AC$1,FALSE)</f>
        <v>5.3487191680021304</v>
      </c>
      <c r="BN50" s="50">
        <f>VLOOKUP($A50,'RevPAR Raw Data'!$B$6:$BE$43,'RevPAR Raw Data'!AE$1,FALSE)</f>
        <v>4.9970151613692897</v>
      </c>
    </row>
    <row r="51" spans="1:66" x14ac:dyDescent="0.25">
      <c r="A51" s="66" t="s">
        <v>81</v>
      </c>
      <c r="B51" s="47">
        <f>VLOOKUP($A51,'Occupancy Raw Data'!$B$8:$BE$45,'Occupancy Raw Data'!G$3,FALSE)</f>
        <v>43.824284491775202</v>
      </c>
      <c r="C51" s="48">
        <f>VLOOKUP($A51,'Occupancy Raw Data'!$B$8:$BE$45,'Occupancy Raw Data'!H$3,FALSE)</f>
        <v>60.129314443282297</v>
      </c>
      <c r="D51" s="48">
        <f>VLOOKUP($A51,'Occupancy Raw Data'!$B$8:$BE$45,'Occupancy Raw Data'!I$3,FALSE)</f>
        <v>67.022915280022801</v>
      </c>
      <c r="E51" s="48">
        <f>VLOOKUP($A51,'Occupancy Raw Data'!$B$8:$BE$45,'Occupancy Raw Data'!J$3,FALSE)</f>
        <v>66.024531710563807</v>
      </c>
      <c r="F51" s="48">
        <f>VLOOKUP($A51,'Occupancy Raw Data'!$B$8:$BE$45,'Occupancy Raw Data'!K$3,FALSE)</f>
        <v>56.0132611843609</v>
      </c>
      <c r="G51" s="49">
        <f>VLOOKUP($A51,'Occupancy Raw Data'!$B$8:$BE$45,'Occupancy Raw Data'!L$3,FALSE)</f>
        <v>58.603856573220099</v>
      </c>
      <c r="H51" s="48">
        <f>VLOOKUP($A51,'Occupancy Raw Data'!$B$8:$BE$45,'Occupancy Raw Data'!N$3,FALSE)</f>
        <v>49.7141986129106</v>
      </c>
      <c r="I51" s="48">
        <f>VLOOKUP($A51,'Occupancy Raw Data'!$B$8:$BE$45,'Occupancy Raw Data'!O$3,FALSE)</f>
        <v>51.097477326423203</v>
      </c>
      <c r="J51" s="49">
        <f>VLOOKUP($A51,'Occupancy Raw Data'!$B$8:$BE$45,'Occupancy Raw Data'!P$3,FALSE)</f>
        <v>50.405837969666898</v>
      </c>
      <c r="K51" s="50">
        <f>VLOOKUP($A51,'Occupancy Raw Data'!$B$8:$BE$45,'Occupancy Raw Data'!R$3,FALSE)</f>
        <v>56.2641384260669</v>
      </c>
      <c r="M51" s="47">
        <f>VLOOKUP($A51,'Occupancy Raw Data'!$B$8:$BE$45,'Occupancy Raw Data'!T$3,FALSE)</f>
        <v>7.9245653016026996</v>
      </c>
      <c r="N51" s="48">
        <f>VLOOKUP($A51,'Occupancy Raw Data'!$B$8:$BE$45,'Occupancy Raw Data'!U$3,FALSE)</f>
        <v>13.093862501341199</v>
      </c>
      <c r="O51" s="48">
        <f>VLOOKUP($A51,'Occupancy Raw Data'!$B$8:$BE$45,'Occupancy Raw Data'!V$3,FALSE)</f>
        <v>13.269544526231</v>
      </c>
      <c r="P51" s="48">
        <f>VLOOKUP($A51,'Occupancy Raw Data'!$B$8:$BE$45,'Occupancy Raw Data'!W$3,FALSE)</f>
        <v>13.334962950014299</v>
      </c>
      <c r="Q51" s="48">
        <f>VLOOKUP($A51,'Occupancy Raw Data'!$B$8:$BE$45,'Occupancy Raw Data'!X$3,FALSE)</f>
        <v>11.6322928600556</v>
      </c>
      <c r="R51" s="49">
        <f>VLOOKUP($A51,'Occupancy Raw Data'!$B$8:$BE$45,'Occupancy Raw Data'!Y$3,FALSE)</f>
        <v>12.1056202019665</v>
      </c>
      <c r="S51" s="48">
        <f>VLOOKUP($A51,'Occupancy Raw Data'!$B$8:$BE$45,'Occupancy Raw Data'!AA$3,FALSE)</f>
        <v>2.4775507363057798</v>
      </c>
      <c r="T51" s="48">
        <f>VLOOKUP($A51,'Occupancy Raw Data'!$B$8:$BE$45,'Occupancy Raw Data'!AB$3,FALSE)</f>
        <v>9.5513125331483206E-2</v>
      </c>
      <c r="U51" s="49">
        <f>VLOOKUP($A51,'Occupancy Raw Data'!$B$8:$BE$45,'Occupancy Raw Data'!AC$3,FALSE)</f>
        <v>1.25618928664027</v>
      </c>
      <c r="V51" s="50">
        <f>VLOOKUP($A51,'Occupancy Raw Data'!$B$8:$BE$45,'Occupancy Raw Data'!AE$3,FALSE)</f>
        <v>9.1179143274219907</v>
      </c>
      <c r="X51" s="51">
        <f>VLOOKUP($A51,'ADR Raw Data'!$B$6:$BE$43,'ADR Raw Data'!G$1,FALSE)</f>
        <v>119.965743111303</v>
      </c>
      <c r="Y51" s="52">
        <f>VLOOKUP($A51,'ADR Raw Data'!$B$6:$BE$43,'ADR Raw Data'!H$1,FALSE)</f>
        <v>140.340093614598</v>
      </c>
      <c r="Z51" s="52">
        <f>VLOOKUP($A51,'ADR Raw Data'!$B$6:$BE$43,'ADR Raw Data'!I$1,FALSE)</f>
        <v>146.75798575644001</v>
      </c>
      <c r="AA51" s="52">
        <f>VLOOKUP($A51,'ADR Raw Data'!$B$6:$BE$43,'ADR Raw Data'!J$1,FALSE)</f>
        <v>140.38707652870099</v>
      </c>
      <c r="AB51" s="52">
        <f>VLOOKUP($A51,'ADR Raw Data'!$B$6:$BE$43,'ADR Raw Data'!K$1,FALSE)</f>
        <v>128.46863017892301</v>
      </c>
      <c r="AC51" s="53">
        <f>VLOOKUP($A51,'ADR Raw Data'!$B$6:$BE$43,'ADR Raw Data'!L$1,FALSE)</f>
        <v>136.50499672131099</v>
      </c>
      <c r="AD51" s="52">
        <f>VLOOKUP($A51,'ADR Raw Data'!$B$6:$BE$43,'ADR Raw Data'!N$1,FALSE)</f>
        <v>113.730223440134</v>
      </c>
      <c r="AE51" s="52">
        <f>VLOOKUP($A51,'ADR Raw Data'!$B$6:$BE$43,'ADR Raw Data'!O$1,FALSE)</f>
        <v>112.823957789544</v>
      </c>
      <c r="AF51" s="53">
        <f>VLOOKUP($A51,'ADR Raw Data'!$B$6:$BE$43,'ADR Raw Data'!P$1,FALSE)</f>
        <v>113.270872991872</v>
      </c>
      <c r="AG51" s="54">
        <f>VLOOKUP($A51,'ADR Raw Data'!$B$6:$BE$43,'ADR Raw Data'!R$1,FALSE)</f>
        <v>130.564399497426</v>
      </c>
      <c r="AI51" s="47">
        <f>VLOOKUP($A51,'ADR Raw Data'!$B$6:$BE$43,'ADR Raw Data'!T$1,FALSE)</f>
        <v>6.0925321432290396</v>
      </c>
      <c r="AJ51" s="48">
        <f>VLOOKUP($A51,'ADR Raw Data'!$B$6:$BE$43,'ADR Raw Data'!U$1,FALSE)</f>
        <v>7.9051541734407804</v>
      </c>
      <c r="AK51" s="48">
        <f>VLOOKUP($A51,'ADR Raw Data'!$B$6:$BE$43,'ADR Raw Data'!V$1,FALSE)</f>
        <v>10.5525841995691</v>
      </c>
      <c r="AL51" s="48">
        <f>VLOOKUP($A51,'ADR Raw Data'!$B$6:$BE$43,'ADR Raw Data'!W$1,FALSE)</f>
        <v>7.1326367589734501</v>
      </c>
      <c r="AM51" s="48">
        <f>VLOOKUP($A51,'ADR Raw Data'!$B$6:$BE$43,'ADR Raw Data'!X$1,FALSE)</f>
        <v>7.1480254985439</v>
      </c>
      <c r="AN51" s="49">
        <f>VLOOKUP($A51,'ADR Raw Data'!$B$6:$BE$43,'ADR Raw Data'!Y$1,FALSE)</f>
        <v>8.0817601062763398</v>
      </c>
      <c r="AO51" s="48">
        <f>VLOOKUP($A51,'ADR Raw Data'!$B$6:$BE$43,'ADR Raw Data'!AA$1,FALSE)</f>
        <v>2.7372243286953699</v>
      </c>
      <c r="AP51" s="48">
        <f>VLOOKUP($A51,'ADR Raw Data'!$B$6:$BE$43,'ADR Raw Data'!AB$1,FALSE)</f>
        <v>0.95306394927899296</v>
      </c>
      <c r="AQ51" s="49">
        <f>VLOOKUP($A51,'ADR Raw Data'!$B$6:$BE$43,'ADR Raw Data'!AC$1,FALSE)</f>
        <v>1.8229632126542401</v>
      </c>
      <c r="AR51" s="50">
        <f>VLOOKUP($A51,'ADR Raw Data'!$B$6:$BE$43,'ADR Raw Data'!AE$1,FALSE)</f>
        <v>6.8928129529358904</v>
      </c>
      <c r="AS51" s="40"/>
      <c r="AT51" s="51">
        <f>VLOOKUP($A51,'RevPAR Raw Data'!$B$6:$BE$43,'RevPAR Raw Data'!G$1,FALSE)</f>
        <v>52.574128553770002</v>
      </c>
      <c r="AU51" s="52">
        <f>VLOOKUP($A51,'RevPAR Raw Data'!$B$6:$BE$43,'RevPAR Raw Data'!H$1,FALSE)</f>
        <v>84.385536179518795</v>
      </c>
      <c r="AV51" s="52">
        <f>VLOOKUP($A51,'RevPAR Raw Data'!$B$6:$BE$43,'RevPAR Raw Data'!I$1,FALSE)</f>
        <v>98.361480460207204</v>
      </c>
      <c r="AW51" s="52">
        <f>VLOOKUP($A51,'RevPAR Raw Data'!$B$6:$BE$43,'RevPAR Raw Data'!J$1,FALSE)</f>
        <v>92.689909860226294</v>
      </c>
      <c r="AX51" s="52">
        <f>VLOOKUP($A51,'RevPAR Raw Data'!$B$6:$BE$43,'RevPAR Raw Data'!K$1,FALSE)</f>
        <v>71.959469362091298</v>
      </c>
      <c r="AY51" s="53">
        <f>VLOOKUP($A51,'RevPAR Raw Data'!$B$6:$BE$43,'RevPAR Raw Data'!L$1,FALSE)</f>
        <v>79.997192493836096</v>
      </c>
      <c r="AZ51" s="52">
        <f>VLOOKUP($A51,'RevPAR Raw Data'!$B$6:$BE$43,'RevPAR Raw Data'!N$1,FALSE)</f>
        <v>56.540069163935598</v>
      </c>
      <c r="BA51" s="52">
        <f>VLOOKUP($A51,'RevPAR Raw Data'!$B$6:$BE$43,'RevPAR Raw Data'!O$1,FALSE)</f>
        <v>57.650196250285802</v>
      </c>
      <c r="BB51" s="53">
        <f>VLOOKUP($A51,'RevPAR Raw Data'!$B$6:$BE$43,'RevPAR Raw Data'!P$1,FALSE)</f>
        <v>57.0951327071107</v>
      </c>
      <c r="BC51" s="54">
        <f>VLOOKUP($A51,'RevPAR Raw Data'!$B$6:$BE$43,'RevPAR Raw Data'!R$1,FALSE)</f>
        <v>73.460934468395095</v>
      </c>
      <c r="BE51" s="47">
        <f>VLOOKUP($A51,'RevPAR Raw Data'!$B$6:$BE$43,'RevPAR Raw Data'!T$1,FALSE)</f>
        <v>14.499904133043</v>
      </c>
      <c r="BF51" s="48">
        <f>VLOOKUP($A51,'RevPAR Raw Data'!$B$6:$BE$43,'RevPAR Raw Data'!U$1,FALSE)</f>
        <v>22.034106692771299</v>
      </c>
      <c r="BG51" s="48">
        <f>VLOOKUP($A51,'RevPAR Raw Data'!$B$6:$BE$43,'RevPAR Raw Data'!V$1,FALSE)</f>
        <v>25.222408584829999</v>
      </c>
      <c r="BH51" s="48">
        <f>VLOOKUP($A51,'RevPAR Raw Data'!$B$6:$BE$43,'RevPAR Raw Data'!W$1,FALSE)</f>
        <v>21.418734178156001</v>
      </c>
      <c r="BI51" s="48">
        <f>VLOOKUP($A51,'RevPAR Raw Data'!$B$6:$BE$43,'RevPAR Raw Data'!X$1,FALSE)</f>
        <v>19.611797618301601</v>
      </c>
      <c r="BJ51" s="49">
        <f>VLOOKUP($A51,'RevPAR Raw Data'!$B$6:$BE$43,'RevPAR Raw Data'!Y$1,FALSE)</f>
        <v>21.1657274923427</v>
      </c>
      <c r="BK51" s="48">
        <f>VLOOKUP($A51,'RevPAR Raw Data'!$B$6:$BE$43,'RevPAR Raw Data'!AA$1,FALSE)</f>
        <v>5.2825911865110902</v>
      </c>
      <c r="BL51" s="48">
        <f>VLOOKUP($A51,'RevPAR Raw Data'!$B$6:$BE$43,'RevPAR Raw Data'!AB$1,FALSE)</f>
        <v>1.04948737577484</v>
      </c>
      <c r="BM51" s="49">
        <f>VLOOKUP($A51,'RevPAR Raw Data'!$B$6:$BE$43,'RevPAR Raw Data'!AC$1,FALSE)</f>
        <v>3.1020523678712699</v>
      </c>
      <c r="BN51" s="50">
        <f>VLOOKUP($A51,'RevPAR Raw Data'!$B$6:$BE$43,'RevPAR Raw Data'!AE$1,FALSE)</f>
        <v>16.639208060156001</v>
      </c>
    </row>
    <row r="52" spans="1:66" x14ac:dyDescent="0.25">
      <c r="A52" s="63" t="s">
        <v>82</v>
      </c>
      <c r="B52" s="47">
        <f>VLOOKUP($A52,'Occupancy Raw Data'!$B$8:$BE$45,'Occupancy Raw Data'!G$3,FALSE)</f>
        <v>28.943993159469802</v>
      </c>
      <c r="C52" s="48">
        <f>VLOOKUP($A52,'Occupancy Raw Data'!$B$8:$BE$45,'Occupancy Raw Data'!H$3,FALSE)</f>
        <v>39.4955109020949</v>
      </c>
      <c r="D52" s="48">
        <f>VLOOKUP($A52,'Occupancy Raw Data'!$B$8:$BE$45,'Occupancy Raw Data'!I$3,FALSE)</f>
        <v>42.5994014536126</v>
      </c>
      <c r="E52" s="48">
        <f>VLOOKUP($A52,'Occupancy Raw Data'!$B$8:$BE$45,'Occupancy Raw Data'!J$3,FALSE)</f>
        <v>39.760581445061902</v>
      </c>
      <c r="F52" s="48">
        <f>VLOOKUP($A52,'Occupancy Raw Data'!$B$8:$BE$45,'Occupancy Raw Data'!K$3,FALSE)</f>
        <v>39.589568191534802</v>
      </c>
      <c r="G52" s="49">
        <f>VLOOKUP($A52,'Occupancy Raw Data'!$B$8:$BE$45,'Occupancy Raw Data'!L$3,FALSE)</f>
        <v>38.077811030354802</v>
      </c>
      <c r="H52" s="48">
        <f>VLOOKUP($A52,'Occupancy Raw Data'!$B$8:$BE$45,'Occupancy Raw Data'!N$3,FALSE)</f>
        <v>43.9589568191534</v>
      </c>
      <c r="I52" s="48">
        <f>VLOOKUP($A52,'Occupancy Raw Data'!$B$8:$BE$45,'Occupancy Raw Data'!O$3,FALSE)</f>
        <v>44.959384352287302</v>
      </c>
      <c r="J52" s="49">
        <f>VLOOKUP($A52,'Occupancy Raw Data'!$B$8:$BE$45,'Occupancy Raw Data'!P$3,FALSE)</f>
        <v>44.459170585720301</v>
      </c>
      <c r="K52" s="50">
        <f>VLOOKUP($A52,'Occupancy Raw Data'!$B$8:$BE$45,'Occupancy Raw Data'!R$3,FALSE)</f>
        <v>39.901056617602102</v>
      </c>
      <c r="M52" s="47">
        <f>VLOOKUP($A52,'Occupancy Raw Data'!$B$8:$BE$45,'Occupancy Raw Data'!T$3,FALSE)</f>
        <v>-11.410165439654</v>
      </c>
      <c r="N52" s="48">
        <f>VLOOKUP($A52,'Occupancy Raw Data'!$B$8:$BE$45,'Occupancy Raw Data'!U$3,FALSE)</f>
        <v>-3.0685320177804898</v>
      </c>
      <c r="O52" s="48">
        <f>VLOOKUP($A52,'Occupancy Raw Data'!$B$8:$BE$45,'Occupancy Raw Data'!V$3,FALSE)</f>
        <v>1.48170370734294</v>
      </c>
      <c r="P52" s="48">
        <f>VLOOKUP($A52,'Occupancy Raw Data'!$B$8:$BE$45,'Occupancy Raw Data'!W$3,FALSE)</f>
        <v>-3.0084042863207099</v>
      </c>
      <c r="Q52" s="48">
        <f>VLOOKUP($A52,'Occupancy Raw Data'!$B$8:$BE$45,'Occupancy Raw Data'!X$3,FALSE)</f>
        <v>2.5661935066309298</v>
      </c>
      <c r="R52" s="49">
        <f>VLOOKUP($A52,'Occupancy Raw Data'!$B$8:$BE$45,'Occupancy Raw Data'!Y$3,FALSE)</f>
        <v>-2.3585914187847701</v>
      </c>
      <c r="S52" s="48">
        <f>VLOOKUP($A52,'Occupancy Raw Data'!$B$8:$BE$45,'Occupancy Raw Data'!AA$3,FALSE)</f>
        <v>-5.1544338199773803</v>
      </c>
      <c r="T52" s="48">
        <f>VLOOKUP($A52,'Occupancy Raw Data'!$B$8:$BE$45,'Occupancy Raw Data'!AB$3,FALSE)</f>
        <v>-0.101649211907423</v>
      </c>
      <c r="U52" s="49">
        <f>VLOOKUP($A52,'Occupancy Raw Data'!$B$8:$BE$45,'Occupancy Raw Data'!AC$3,FALSE)</f>
        <v>-2.6651769519253099</v>
      </c>
      <c r="V52" s="50">
        <f>VLOOKUP($A52,'Occupancy Raw Data'!$B$8:$BE$45,'Occupancy Raw Data'!AE$3,FALSE)</f>
        <v>-2.4564031837560698</v>
      </c>
      <c r="X52" s="51">
        <f>VLOOKUP($A52,'ADR Raw Data'!$B$6:$BE$43,'ADR Raw Data'!G$1,FALSE)</f>
        <v>87.038883308714901</v>
      </c>
      <c r="Y52" s="52">
        <f>VLOOKUP($A52,'ADR Raw Data'!$B$6:$BE$43,'ADR Raw Data'!H$1,FALSE)</f>
        <v>88.411428880710105</v>
      </c>
      <c r="Z52" s="52">
        <f>VLOOKUP($A52,'ADR Raw Data'!$B$6:$BE$43,'ADR Raw Data'!I$1,FALSE)</f>
        <v>89.812505018064996</v>
      </c>
      <c r="AA52" s="52">
        <f>VLOOKUP($A52,'ADR Raw Data'!$B$6:$BE$43,'ADR Raw Data'!J$1,FALSE)</f>
        <v>91.013931182795602</v>
      </c>
      <c r="AB52" s="52">
        <f>VLOOKUP($A52,'ADR Raw Data'!$B$6:$BE$43,'ADR Raw Data'!K$1,FALSE)</f>
        <v>88.215073434125202</v>
      </c>
      <c r="AC52" s="53">
        <f>VLOOKUP($A52,'ADR Raw Data'!$B$6:$BE$43,'ADR Raw Data'!L$1,FALSE)</f>
        <v>89.018929309260699</v>
      </c>
      <c r="AD52" s="52">
        <f>VLOOKUP($A52,'ADR Raw Data'!$B$6:$BE$43,'ADR Raw Data'!N$1,FALSE)</f>
        <v>96.897549114958096</v>
      </c>
      <c r="AE52" s="52">
        <f>VLOOKUP($A52,'ADR Raw Data'!$B$6:$BE$43,'ADR Raw Data'!O$1,FALSE)</f>
        <v>100.008619246861</v>
      </c>
      <c r="AF52" s="53">
        <f>VLOOKUP($A52,'ADR Raw Data'!$B$6:$BE$43,'ADR Raw Data'!P$1,FALSE)</f>
        <v>98.470585633233895</v>
      </c>
      <c r="AG52" s="54">
        <f>VLOOKUP($A52,'ADR Raw Data'!$B$6:$BE$43,'ADR Raw Data'!R$1,FALSE)</f>
        <v>92.027892239399904</v>
      </c>
      <c r="AI52" s="47">
        <f>VLOOKUP($A52,'ADR Raw Data'!$B$6:$BE$43,'ADR Raw Data'!T$1,FALSE)</f>
        <v>-1.8836873956379701</v>
      </c>
      <c r="AJ52" s="48">
        <f>VLOOKUP($A52,'ADR Raw Data'!$B$6:$BE$43,'ADR Raw Data'!U$1,FALSE)</f>
        <v>2.4949242366923401</v>
      </c>
      <c r="AK52" s="48">
        <f>VLOOKUP($A52,'ADR Raw Data'!$B$6:$BE$43,'ADR Raw Data'!V$1,FALSE)</f>
        <v>1.7116535514398299</v>
      </c>
      <c r="AL52" s="48">
        <f>VLOOKUP($A52,'ADR Raw Data'!$B$6:$BE$43,'ADR Raw Data'!W$1,FALSE)</f>
        <v>3.8905306122111099</v>
      </c>
      <c r="AM52" s="48">
        <f>VLOOKUP($A52,'ADR Raw Data'!$B$6:$BE$43,'ADR Raw Data'!X$1,FALSE)</f>
        <v>-0.253701962946214</v>
      </c>
      <c r="AN52" s="49">
        <f>VLOOKUP($A52,'ADR Raw Data'!$B$6:$BE$43,'ADR Raw Data'!Y$1,FALSE)</f>
        <v>1.3604755276362599</v>
      </c>
      <c r="AO52" s="48">
        <f>VLOOKUP($A52,'ADR Raw Data'!$B$6:$BE$43,'ADR Raw Data'!AA$1,FALSE)</f>
        <v>-1.88649705574028</v>
      </c>
      <c r="AP52" s="48">
        <f>VLOOKUP($A52,'ADR Raw Data'!$B$6:$BE$43,'ADR Raw Data'!AB$1,FALSE)</f>
        <v>0.163541522686837</v>
      </c>
      <c r="AQ52" s="49">
        <f>VLOOKUP($A52,'ADR Raw Data'!$B$6:$BE$43,'ADR Raw Data'!AC$1,FALSE)</f>
        <v>-0.83029440366011598</v>
      </c>
      <c r="AR52" s="50">
        <f>VLOOKUP($A52,'ADR Raw Data'!$B$6:$BE$43,'ADR Raw Data'!AE$1,FALSE)</f>
        <v>0.594808634499296</v>
      </c>
      <c r="AS52" s="40"/>
      <c r="AT52" s="51">
        <f>VLOOKUP($A52,'RevPAR Raw Data'!$B$6:$BE$43,'RevPAR Raw Data'!G$1,FALSE)</f>
        <v>25.192528430953299</v>
      </c>
      <c r="AU52" s="52">
        <f>VLOOKUP($A52,'RevPAR Raw Data'!$B$6:$BE$43,'RevPAR Raw Data'!H$1,FALSE)</f>
        <v>34.918545532278699</v>
      </c>
      <c r="AV52" s="52">
        <f>VLOOKUP($A52,'RevPAR Raw Data'!$B$6:$BE$43,'RevPAR Raw Data'!I$1,FALSE)</f>
        <v>38.259589568191501</v>
      </c>
      <c r="AW52" s="52">
        <f>VLOOKUP($A52,'RevPAR Raw Data'!$B$6:$BE$43,'RevPAR Raw Data'!J$1,FALSE)</f>
        <v>36.187668234288097</v>
      </c>
      <c r="AX52" s="52">
        <f>VLOOKUP($A52,'RevPAR Raw Data'!$B$6:$BE$43,'RevPAR Raw Data'!K$1,FALSE)</f>
        <v>34.923966652415501</v>
      </c>
      <c r="AY52" s="53">
        <f>VLOOKUP($A52,'RevPAR Raw Data'!$B$6:$BE$43,'RevPAR Raw Data'!L$1,FALSE)</f>
        <v>33.896459683625402</v>
      </c>
      <c r="AZ52" s="52">
        <f>VLOOKUP($A52,'RevPAR Raw Data'!$B$6:$BE$43,'RevPAR Raw Data'!N$1,FALSE)</f>
        <v>42.595151774262497</v>
      </c>
      <c r="BA52" s="52">
        <f>VLOOKUP($A52,'RevPAR Raw Data'!$B$6:$BE$43,'RevPAR Raw Data'!O$1,FALSE)</f>
        <v>44.963259512612197</v>
      </c>
      <c r="BB52" s="53">
        <f>VLOOKUP($A52,'RevPAR Raw Data'!$B$6:$BE$43,'RevPAR Raw Data'!P$1,FALSE)</f>
        <v>43.779205643437301</v>
      </c>
      <c r="BC52" s="54">
        <f>VLOOKUP($A52,'RevPAR Raw Data'!$B$6:$BE$43,'RevPAR Raw Data'!R$1,FALSE)</f>
        <v>36.720101386428802</v>
      </c>
      <c r="BE52" s="47">
        <f>VLOOKUP($A52,'RevPAR Raw Data'!$B$6:$BE$43,'RevPAR Raw Data'!T$1,FALSE)</f>
        <v>-13.0789209870838</v>
      </c>
      <c r="BF52" s="48">
        <f>VLOOKUP($A52,'RevPAR Raw Data'!$B$6:$BE$43,'RevPAR Raw Data'!U$1,FALSE)</f>
        <v>-0.65016533011041699</v>
      </c>
      <c r="BG52" s="48">
        <f>VLOOKUP($A52,'RevPAR Raw Data'!$B$6:$BE$43,'RevPAR Raw Data'!V$1,FALSE)</f>
        <v>3.2187188929113302</v>
      </c>
      <c r="BH52" s="48">
        <f>VLOOKUP($A52,'RevPAR Raw Data'!$B$6:$BE$43,'RevPAR Raw Data'!W$1,FALSE)</f>
        <v>0.76508343619202202</v>
      </c>
      <c r="BI52" s="48">
        <f>VLOOKUP($A52,'RevPAR Raw Data'!$B$6:$BE$43,'RevPAR Raw Data'!X$1,FALSE)</f>
        <v>2.3059810603853901</v>
      </c>
      <c r="BJ52" s="49">
        <f>VLOOKUP($A52,'RevPAR Raw Data'!$B$6:$BE$43,'RevPAR Raw Data'!Y$1,FALSE)</f>
        <v>-1.030203950198</v>
      </c>
      <c r="BK52" s="48">
        <f>VLOOKUP($A52,'RevPAR Raw Data'!$B$6:$BE$43,'RevPAR Raw Data'!AA$1,FALSE)</f>
        <v>-6.9436926334637104</v>
      </c>
      <c r="BL52" s="48">
        <f>VLOOKUP($A52,'RevPAR Raw Data'!$B$6:$BE$43,'RevPAR Raw Data'!AB$1,FALSE)</f>
        <v>6.1726072110461501E-2</v>
      </c>
      <c r="BM52" s="49">
        <f>VLOOKUP($A52,'RevPAR Raw Data'!$B$6:$BE$43,'RevPAR Raw Data'!AC$1,FALSE)</f>
        <v>-3.4733425405059499</v>
      </c>
      <c r="BN52" s="50">
        <f>VLOOKUP($A52,'RevPAR Raw Data'!$B$6:$BE$43,'RevPAR Raw Data'!AE$1,FALSE)</f>
        <v>-1.8762054474918699</v>
      </c>
    </row>
    <row r="53" spans="1:66" x14ac:dyDescent="0.25">
      <c r="A53" s="63" t="s">
        <v>83</v>
      </c>
      <c r="B53" s="47">
        <f>VLOOKUP($A53,'Occupancy Raw Data'!$B$8:$BE$45,'Occupancy Raw Data'!G$3,FALSE)</f>
        <v>39.995213020584004</v>
      </c>
      <c r="C53" s="48">
        <f>VLOOKUP($A53,'Occupancy Raw Data'!$B$8:$BE$45,'Occupancy Raw Data'!H$3,FALSE)</f>
        <v>55.576831019626603</v>
      </c>
      <c r="D53" s="48">
        <f>VLOOKUP($A53,'Occupancy Raw Data'!$B$8:$BE$45,'Occupancy Raw Data'!I$3,FALSE)</f>
        <v>59.669698420296697</v>
      </c>
      <c r="E53" s="48">
        <f>VLOOKUP($A53,'Occupancy Raw Data'!$B$8:$BE$45,'Occupancy Raw Data'!J$3,FALSE)</f>
        <v>59.0952608903781</v>
      </c>
      <c r="F53" s="48">
        <f>VLOOKUP($A53,'Occupancy Raw Data'!$B$8:$BE$45,'Occupancy Raw Data'!K$3,FALSE)</f>
        <v>51.747247486835803</v>
      </c>
      <c r="G53" s="49">
        <f>VLOOKUP($A53,'Occupancy Raw Data'!$B$8:$BE$45,'Occupancy Raw Data'!L$3,FALSE)</f>
        <v>53.216850167544202</v>
      </c>
      <c r="H53" s="48">
        <f>VLOOKUP($A53,'Occupancy Raw Data'!$B$8:$BE$45,'Occupancy Raw Data'!N$3,FALSE)</f>
        <v>45.931067496409703</v>
      </c>
      <c r="I53" s="48">
        <f>VLOOKUP($A53,'Occupancy Raw Data'!$B$8:$BE$45,'Occupancy Raw Data'!O$3,FALSE)</f>
        <v>46.170416467209101</v>
      </c>
      <c r="J53" s="49">
        <f>VLOOKUP($A53,'Occupancy Raw Data'!$B$8:$BE$45,'Occupancy Raw Data'!P$3,FALSE)</f>
        <v>46.050741981809402</v>
      </c>
      <c r="K53" s="50">
        <f>VLOOKUP($A53,'Occupancy Raw Data'!$B$8:$BE$45,'Occupancy Raw Data'!R$3,FALSE)</f>
        <v>51.169390685905697</v>
      </c>
      <c r="M53" s="47">
        <f>VLOOKUP($A53,'Occupancy Raw Data'!$B$8:$BE$45,'Occupancy Raw Data'!T$3,FALSE)</f>
        <v>12.8858971054353</v>
      </c>
      <c r="N53" s="48">
        <f>VLOOKUP($A53,'Occupancy Raw Data'!$B$8:$BE$45,'Occupancy Raw Data'!U$3,FALSE)</f>
        <v>9.0454001678505698</v>
      </c>
      <c r="O53" s="48">
        <f>VLOOKUP($A53,'Occupancy Raw Data'!$B$8:$BE$45,'Occupancy Raw Data'!V$3,FALSE)</f>
        <v>9.6583969684649507</v>
      </c>
      <c r="P53" s="48">
        <f>VLOOKUP($A53,'Occupancy Raw Data'!$B$8:$BE$45,'Occupancy Raw Data'!W$3,FALSE)</f>
        <v>13.1056419983921</v>
      </c>
      <c r="Q53" s="48">
        <f>VLOOKUP($A53,'Occupancy Raw Data'!$B$8:$BE$45,'Occupancy Raw Data'!X$3,FALSE)</f>
        <v>14.451794673357</v>
      </c>
      <c r="R53" s="49">
        <f>VLOOKUP($A53,'Occupancy Raw Data'!$B$8:$BE$45,'Occupancy Raw Data'!Y$3,FALSE)</f>
        <v>11.6726648593545</v>
      </c>
      <c r="S53" s="48">
        <f>VLOOKUP($A53,'Occupancy Raw Data'!$B$8:$BE$45,'Occupancy Raw Data'!AA$3,FALSE)</f>
        <v>13.9122315205587</v>
      </c>
      <c r="T53" s="48">
        <f>VLOOKUP($A53,'Occupancy Raw Data'!$B$8:$BE$45,'Occupancy Raw Data'!AB$3,FALSE)</f>
        <v>10.9796180815952</v>
      </c>
      <c r="U53" s="49">
        <f>VLOOKUP($A53,'Occupancy Raw Data'!$B$8:$BE$45,'Occupancy Raw Data'!AC$3,FALSE)</f>
        <v>12.422994215472301</v>
      </c>
      <c r="V53" s="50">
        <f>VLOOKUP($A53,'Occupancy Raw Data'!$B$8:$BE$45,'Occupancy Raw Data'!AE$3,FALSE)</f>
        <v>11.864641313993401</v>
      </c>
      <c r="X53" s="51">
        <f>VLOOKUP($A53,'ADR Raw Data'!$B$6:$BE$43,'ADR Raw Data'!G$1,FALSE)</f>
        <v>93.003004189108296</v>
      </c>
      <c r="Y53" s="52">
        <f>VLOOKUP($A53,'ADR Raw Data'!$B$6:$BE$43,'ADR Raw Data'!H$1,FALSE)</f>
        <v>101.970602928509</v>
      </c>
      <c r="Z53" s="52">
        <f>VLOOKUP($A53,'ADR Raw Data'!$B$6:$BE$43,'ADR Raw Data'!I$1,FALSE)</f>
        <v>103.579787404733</v>
      </c>
      <c r="AA53" s="52">
        <f>VLOOKUP($A53,'ADR Raw Data'!$B$6:$BE$43,'ADR Raw Data'!J$1,FALSE)</f>
        <v>105.155083029566</v>
      </c>
      <c r="AB53" s="52">
        <f>VLOOKUP($A53,'ADR Raw Data'!$B$6:$BE$43,'ADR Raw Data'!K$1,FALSE)</f>
        <v>98.6384366327474</v>
      </c>
      <c r="AC53" s="53">
        <f>VLOOKUP($A53,'ADR Raw Data'!$B$6:$BE$43,'ADR Raw Data'!L$1,FALSE)</f>
        <v>101.042760636862</v>
      </c>
      <c r="AD53" s="52">
        <f>VLOOKUP($A53,'ADR Raw Data'!$B$6:$BE$43,'ADR Raw Data'!N$1,FALSE)</f>
        <v>96.711500781657094</v>
      </c>
      <c r="AE53" s="52">
        <f>VLOOKUP($A53,'ADR Raw Data'!$B$6:$BE$43,'ADR Raw Data'!O$1,FALSE)</f>
        <v>96.754618973561406</v>
      </c>
      <c r="AF53" s="53">
        <f>VLOOKUP($A53,'ADR Raw Data'!$B$6:$BE$43,'ADR Raw Data'!P$1,FALSE)</f>
        <v>96.733115904365903</v>
      </c>
      <c r="AG53" s="54">
        <f>VLOOKUP($A53,'ADR Raw Data'!$B$6:$BE$43,'ADR Raw Data'!R$1,FALSE)</f>
        <v>99.934607417307006</v>
      </c>
      <c r="AI53" s="47">
        <f>VLOOKUP($A53,'ADR Raw Data'!$B$6:$BE$43,'ADR Raw Data'!T$1,FALSE)</f>
        <v>9.8333684193543203</v>
      </c>
      <c r="AJ53" s="48">
        <f>VLOOKUP($A53,'ADR Raw Data'!$B$6:$BE$43,'ADR Raw Data'!U$1,FALSE)</f>
        <v>9.6436273322092703</v>
      </c>
      <c r="AK53" s="48">
        <f>VLOOKUP($A53,'ADR Raw Data'!$B$6:$BE$43,'ADR Raw Data'!V$1,FALSE)</f>
        <v>6.7590499762344196</v>
      </c>
      <c r="AL53" s="48">
        <f>VLOOKUP($A53,'ADR Raw Data'!$B$6:$BE$43,'ADR Raw Data'!W$1,FALSE)</f>
        <v>11.571224298125999</v>
      </c>
      <c r="AM53" s="48">
        <f>VLOOKUP($A53,'ADR Raw Data'!$B$6:$BE$43,'ADR Raw Data'!X$1,FALSE)</f>
        <v>10.1931697909314</v>
      </c>
      <c r="AN53" s="49">
        <f>VLOOKUP($A53,'ADR Raw Data'!$B$6:$BE$43,'ADR Raw Data'!Y$1,FALSE)</f>
        <v>9.4795671029629407</v>
      </c>
      <c r="AO53" s="48">
        <f>VLOOKUP($A53,'ADR Raw Data'!$B$6:$BE$43,'ADR Raw Data'!AA$1,FALSE)</f>
        <v>10.9784579342799</v>
      </c>
      <c r="AP53" s="48">
        <f>VLOOKUP($A53,'ADR Raw Data'!$B$6:$BE$43,'ADR Raw Data'!AB$1,FALSE)</f>
        <v>8.6920556616926898</v>
      </c>
      <c r="AQ53" s="49">
        <f>VLOOKUP($A53,'ADR Raw Data'!$B$6:$BE$43,'ADR Raw Data'!AC$1,FALSE)</f>
        <v>9.8049113561041494</v>
      </c>
      <c r="AR53" s="50">
        <f>VLOOKUP($A53,'ADR Raw Data'!$B$6:$BE$43,'ADR Raw Data'!AE$1,FALSE)</f>
        <v>9.5539241337898098</v>
      </c>
      <c r="AS53" s="40"/>
      <c r="AT53" s="51">
        <f>VLOOKUP($A53,'RevPAR Raw Data'!$B$6:$BE$43,'RevPAR Raw Data'!G$1,FALSE)</f>
        <v>37.196749640976499</v>
      </c>
      <c r="AU53" s="52">
        <f>VLOOKUP($A53,'RevPAR Raw Data'!$B$6:$BE$43,'RevPAR Raw Data'!H$1,FALSE)</f>
        <v>56.672029679272299</v>
      </c>
      <c r="AV53" s="52">
        <f>VLOOKUP($A53,'RevPAR Raw Data'!$B$6:$BE$43,'RevPAR Raw Data'!I$1,FALSE)</f>
        <v>61.805746768788801</v>
      </c>
      <c r="AW53" s="52">
        <f>VLOOKUP($A53,'RevPAR Raw Data'!$B$6:$BE$43,'RevPAR Raw Data'!J$1,FALSE)</f>
        <v>62.1416706558161</v>
      </c>
      <c r="AX53" s="52">
        <f>VLOOKUP($A53,'RevPAR Raw Data'!$B$6:$BE$43,'RevPAR Raw Data'!K$1,FALSE)</f>
        <v>51.042675921493498</v>
      </c>
      <c r="AY53" s="53">
        <f>VLOOKUP($A53,'RevPAR Raw Data'!$B$6:$BE$43,'RevPAR Raw Data'!L$1,FALSE)</f>
        <v>53.7717745332695</v>
      </c>
      <c r="AZ53" s="52">
        <f>VLOOKUP($A53,'RevPAR Raw Data'!$B$6:$BE$43,'RevPAR Raw Data'!N$1,FALSE)</f>
        <v>44.420624700813697</v>
      </c>
      <c r="BA53" s="52">
        <f>VLOOKUP($A53,'RevPAR Raw Data'!$B$6:$BE$43,'RevPAR Raw Data'!O$1,FALSE)</f>
        <v>44.672010531354701</v>
      </c>
      <c r="BB53" s="53">
        <f>VLOOKUP($A53,'RevPAR Raw Data'!$B$6:$BE$43,'RevPAR Raw Data'!P$1,FALSE)</f>
        <v>44.546317616084202</v>
      </c>
      <c r="BC53" s="54">
        <f>VLOOKUP($A53,'RevPAR Raw Data'!$B$6:$BE$43,'RevPAR Raw Data'!R$1,FALSE)</f>
        <v>51.135929699788001</v>
      </c>
      <c r="BE53" s="47">
        <f>VLOOKUP($A53,'RevPAR Raw Data'!$B$6:$BE$43,'RevPAR Raw Data'!T$1,FALSE)</f>
        <v>23.986383261305999</v>
      </c>
      <c r="BF53" s="48">
        <f>VLOOKUP($A53,'RevPAR Raw Data'!$B$6:$BE$43,'RevPAR Raw Data'!U$1,FALSE)</f>
        <v>19.561332182954299</v>
      </c>
      <c r="BG53" s="48">
        <f>VLOOKUP($A53,'RevPAR Raw Data'!$B$6:$BE$43,'RevPAR Raw Data'!V$1,FALSE)</f>
        <v>17.070262822701</v>
      </c>
      <c r="BH53" s="48">
        <f>VLOOKUP($A53,'RevPAR Raw Data'!$B$6:$BE$43,'RevPAR Raw Data'!W$1,FALSE)</f>
        <v>26.1933495278615</v>
      </c>
      <c r="BI53" s="48">
        <f>VLOOKUP($A53,'RevPAR Raw Data'!$B$6:$BE$43,'RevPAR Raw Data'!X$1,FALSE)</f>
        <v>26.118060433180499</v>
      </c>
      <c r="BJ53" s="49">
        <f>VLOOKUP($A53,'RevPAR Raw Data'!$B$6:$BE$43,'RevPAR Raw Data'!Y$1,FALSE)</f>
        <v>22.258750060364001</v>
      </c>
      <c r="BK53" s="48">
        <f>VLOOKUP($A53,'RevPAR Raw Data'!$B$6:$BE$43,'RevPAR Raw Data'!AA$1,FALSE)</f>
        <v>26.418037940042701</v>
      </c>
      <c r="BL53" s="48">
        <f>VLOOKUP($A53,'RevPAR Raw Data'!$B$6:$BE$43,'RevPAR Raw Data'!AB$1,FALSE)</f>
        <v>20.6260282583814</v>
      </c>
      <c r="BM53" s="49">
        <f>VLOOKUP($A53,'RevPAR Raw Data'!$B$6:$BE$43,'RevPAR Raw Data'!AC$1,FALSE)</f>
        <v>23.4459691421774</v>
      </c>
      <c r="BN53" s="50">
        <f>VLOOKUP($A53,'RevPAR Raw Data'!$B$6:$BE$43,'RevPAR Raw Data'!AE$1,FALSE)</f>
        <v>22.552104277668398</v>
      </c>
    </row>
    <row r="54" spans="1:66" x14ac:dyDescent="0.25">
      <c r="A54" s="66" t="s">
        <v>84</v>
      </c>
      <c r="B54" s="47">
        <f>VLOOKUP($A54,'Occupancy Raw Data'!$B$8:$BE$45,'Occupancy Raw Data'!G$3,FALSE)</f>
        <v>30.406171999092301</v>
      </c>
      <c r="C54" s="48">
        <f>VLOOKUP($A54,'Occupancy Raw Data'!$B$8:$BE$45,'Occupancy Raw Data'!H$3,FALSE)</f>
        <v>43.011118674835402</v>
      </c>
      <c r="D54" s="48">
        <f>VLOOKUP($A54,'Occupancy Raw Data'!$B$8:$BE$45,'Occupancy Raw Data'!I$3,FALSE)</f>
        <v>45.700022691173103</v>
      </c>
      <c r="E54" s="48">
        <f>VLOOKUP($A54,'Occupancy Raw Data'!$B$8:$BE$45,'Occupancy Raw Data'!J$3,FALSE)</f>
        <v>48.604492852280401</v>
      </c>
      <c r="F54" s="48">
        <f>VLOOKUP($A54,'Occupancy Raw Data'!$B$8:$BE$45,'Occupancy Raw Data'!K$3,FALSE)</f>
        <v>45.875937286980196</v>
      </c>
      <c r="G54" s="49">
        <f>VLOOKUP($A54,'Occupancy Raw Data'!$B$8:$BE$45,'Occupancy Raw Data'!L$3,FALSE)</f>
        <v>42.718689000862398</v>
      </c>
      <c r="H54" s="48">
        <f>VLOOKUP($A54,'Occupancy Raw Data'!$B$8:$BE$45,'Occupancy Raw Data'!N$3,FALSE)</f>
        <v>46.171324698931997</v>
      </c>
      <c r="I54" s="48">
        <f>VLOOKUP($A54,'Occupancy Raw Data'!$B$8:$BE$45,'Occupancy Raw Data'!O$3,FALSE)</f>
        <v>40.979322881163299</v>
      </c>
      <c r="J54" s="49">
        <f>VLOOKUP($A54,'Occupancy Raw Data'!$B$8:$BE$45,'Occupancy Raw Data'!P$3,FALSE)</f>
        <v>43.575323790047698</v>
      </c>
      <c r="K54" s="50">
        <f>VLOOKUP($A54,'Occupancy Raw Data'!$B$8:$BE$45,'Occupancy Raw Data'!R$3,FALSE)</f>
        <v>42.963251273069297</v>
      </c>
      <c r="M54" s="47">
        <f>VLOOKUP($A54,'Occupancy Raw Data'!$B$8:$BE$45,'Occupancy Raw Data'!T$3,FALSE)</f>
        <v>12.922231872491199</v>
      </c>
      <c r="N54" s="48">
        <f>VLOOKUP($A54,'Occupancy Raw Data'!$B$8:$BE$45,'Occupancy Raw Data'!U$3,FALSE)</f>
        <v>12.1621666169438</v>
      </c>
      <c r="O54" s="48">
        <f>VLOOKUP($A54,'Occupancy Raw Data'!$B$8:$BE$45,'Occupancy Raw Data'!V$3,FALSE)</f>
        <v>12.211853949030401</v>
      </c>
      <c r="P54" s="48">
        <f>VLOOKUP($A54,'Occupancy Raw Data'!$B$8:$BE$45,'Occupancy Raw Data'!W$3,FALSE)</f>
        <v>16.6832851533152</v>
      </c>
      <c r="Q54" s="48">
        <f>VLOOKUP($A54,'Occupancy Raw Data'!$B$8:$BE$45,'Occupancy Raw Data'!X$3,FALSE)</f>
        <v>9.7049890826038503</v>
      </c>
      <c r="R54" s="49">
        <f>VLOOKUP($A54,'Occupancy Raw Data'!$B$8:$BE$45,'Occupancy Raw Data'!Y$3,FALSE)</f>
        <v>12.7302371918625</v>
      </c>
      <c r="S54" s="48">
        <f>VLOOKUP($A54,'Occupancy Raw Data'!$B$8:$BE$45,'Occupancy Raw Data'!AA$3,FALSE)</f>
        <v>-1.2873117602980999</v>
      </c>
      <c r="T54" s="48">
        <f>VLOOKUP($A54,'Occupancy Raw Data'!$B$8:$BE$45,'Occupancy Raw Data'!AB$3,FALSE)</f>
        <v>-9.6756597738286896</v>
      </c>
      <c r="U54" s="49">
        <f>VLOOKUP($A54,'Occupancy Raw Data'!$B$8:$BE$45,'Occupancy Raw Data'!AC$3,FALSE)</f>
        <v>-5.41756146238792</v>
      </c>
      <c r="V54" s="50">
        <f>VLOOKUP($A54,'Occupancy Raw Data'!$B$8:$BE$45,'Occupancy Raw Data'!AE$3,FALSE)</f>
        <v>6.7919391189151099</v>
      </c>
      <c r="X54" s="51">
        <f>VLOOKUP($A54,'ADR Raw Data'!$B$6:$BE$43,'ADR Raw Data'!G$1,FALSE)</f>
        <v>90.320406716417907</v>
      </c>
      <c r="Y54" s="52">
        <f>VLOOKUP($A54,'ADR Raw Data'!$B$6:$BE$43,'ADR Raw Data'!H$1,FALSE)</f>
        <v>93.187929306251604</v>
      </c>
      <c r="Z54" s="52">
        <f>VLOOKUP($A54,'ADR Raw Data'!$B$6:$BE$43,'ADR Raw Data'!I$1,FALSE)</f>
        <v>91.788048659384302</v>
      </c>
      <c r="AA54" s="52">
        <f>VLOOKUP($A54,'ADR Raw Data'!$B$6:$BE$43,'ADR Raw Data'!J$1,FALSE)</f>
        <v>95.972577030812303</v>
      </c>
      <c r="AB54" s="52">
        <f>VLOOKUP($A54,'ADR Raw Data'!$B$6:$BE$43,'ADR Raw Data'!K$1,FALSE)</f>
        <v>99.239700346706201</v>
      </c>
      <c r="AC54" s="53">
        <f>VLOOKUP($A54,'ADR Raw Data'!$B$6:$BE$43,'ADR Raw Data'!L$1,FALSE)</f>
        <v>94.4122427076138</v>
      </c>
      <c r="AD54" s="52">
        <f>VLOOKUP($A54,'ADR Raw Data'!$B$6:$BE$43,'ADR Raw Data'!N$1,FALSE)</f>
        <v>110.533772145669</v>
      </c>
      <c r="AE54" s="52">
        <f>VLOOKUP($A54,'ADR Raw Data'!$B$6:$BE$43,'ADR Raw Data'!O$1,FALSE)</f>
        <v>105.89414471860201</v>
      </c>
      <c r="AF54" s="53">
        <f>VLOOKUP($A54,'ADR Raw Data'!$B$6:$BE$43,'ADR Raw Data'!P$1,FALSE)</f>
        <v>108.352161387042</v>
      </c>
      <c r="AG54" s="54">
        <f>VLOOKUP($A54,'ADR Raw Data'!$B$6:$BE$43,'ADR Raw Data'!R$1,FALSE)</f>
        <v>98.448673184357503</v>
      </c>
      <c r="AI54" s="47">
        <f>VLOOKUP($A54,'ADR Raw Data'!$B$6:$BE$43,'ADR Raw Data'!T$1,FALSE)</f>
        <v>4.6961492238021796</v>
      </c>
      <c r="AJ54" s="48">
        <f>VLOOKUP($A54,'ADR Raw Data'!$B$6:$BE$43,'ADR Raw Data'!U$1,FALSE)</f>
        <v>4.3574732830268701</v>
      </c>
      <c r="AK54" s="48">
        <f>VLOOKUP($A54,'ADR Raw Data'!$B$6:$BE$43,'ADR Raw Data'!V$1,FALSE)</f>
        <v>1.8389042122671599</v>
      </c>
      <c r="AL54" s="48">
        <f>VLOOKUP($A54,'ADR Raw Data'!$B$6:$BE$43,'ADR Raw Data'!W$1,FALSE)</f>
        <v>4.1357207622431797</v>
      </c>
      <c r="AM54" s="48">
        <f>VLOOKUP($A54,'ADR Raw Data'!$B$6:$BE$43,'ADR Raw Data'!X$1,FALSE)</f>
        <v>-0.40797940524964899</v>
      </c>
      <c r="AN54" s="49">
        <f>VLOOKUP($A54,'ADR Raw Data'!$B$6:$BE$43,'ADR Raw Data'!Y$1,FALSE)</f>
        <v>2.6670618820758798</v>
      </c>
      <c r="AO54" s="48">
        <f>VLOOKUP($A54,'ADR Raw Data'!$B$6:$BE$43,'ADR Raw Data'!AA$1,FALSE)</f>
        <v>-5.1299751805023597</v>
      </c>
      <c r="AP54" s="48">
        <f>VLOOKUP($A54,'ADR Raw Data'!$B$6:$BE$43,'ADR Raw Data'!AB$1,FALSE)</f>
        <v>-8.7721117530661399</v>
      </c>
      <c r="AQ54" s="49">
        <f>VLOOKUP($A54,'ADR Raw Data'!$B$6:$BE$43,'ADR Raw Data'!AC$1,FALSE)</f>
        <v>-6.83145501261638</v>
      </c>
      <c r="AR54" s="50">
        <f>VLOOKUP($A54,'ADR Raw Data'!$B$6:$BE$43,'ADR Raw Data'!AE$1,FALSE)</f>
        <v>-1.47507801144277</v>
      </c>
      <c r="AS54" s="40"/>
      <c r="AT54" s="51">
        <f>VLOOKUP($A54,'RevPAR Raw Data'!$B$6:$BE$43,'RevPAR Raw Data'!G$1,FALSE)</f>
        <v>27.462978216473701</v>
      </c>
      <c r="AU54" s="52">
        <f>VLOOKUP($A54,'RevPAR Raw Data'!$B$6:$BE$43,'RevPAR Raw Data'!H$1,FALSE)</f>
        <v>40.081170864533597</v>
      </c>
      <c r="AV54" s="52">
        <f>VLOOKUP($A54,'RevPAR Raw Data'!$B$6:$BE$43,'RevPAR Raw Data'!I$1,FALSE)</f>
        <v>41.9471590651236</v>
      </c>
      <c r="AW54" s="52">
        <f>VLOOKUP($A54,'RevPAR Raw Data'!$B$6:$BE$43,'RevPAR Raw Data'!J$1,FALSE)</f>
        <v>46.646984343090502</v>
      </c>
      <c r="AX54" s="52">
        <f>VLOOKUP($A54,'RevPAR Raw Data'!$B$6:$BE$43,'RevPAR Raw Data'!K$1,FALSE)</f>
        <v>45.527142694841999</v>
      </c>
      <c r="AY54" s="53">
        <f>VLOOKUP($A54,'RevPAR Raw Data'!$B$6:$BE$43,'RevPAR Raw Data'!L$1,FALSE)</f>
        <v>40.331672341005003</v>
      </c>
      <c r="AZ54" s="52">
        <f>VLOOKUP($A54,'RevPAR Raw Data'!$B$6:$BE$43,'RevPAR Raw Data'!N$1,FALSE)</f>
        <v>51.034906839354598</v>
      </c>
      <c r="BA54" s="52">
        <f>VLOOKUP($A54,'RevPAR Raw Data'!$B$6:$BE$43,'RevPAR Raw Data'!O$1,FALSE)</f>
        <v>43.394703476482597</v>
      </c>
      <c r="BB54" s="53">
        <f>VLOOKUP($A54,'RevPAR Raw Data'!$B$6:$BE$43,'RevPAR Raw Data'!P$1,FALSE)</f>
        <v>47.214805157918597</v>
      </c>
      <c r="BC54" s="54">
        <f>VLOOKUP($A54,'RevPAR Raw Data'!$B$6:$BE$43,'RevPAR Raw Data'!R$1,FALSE)</f>
        <v>42.296750835198303</v>
      </c>
      <c r="BE54" s="47">
        <f>VLOOKUP($A54,'RevPAR Raw Data'!$B$6:$BE$43,'RevPAR Raw Data'!T$1,FALSE)</f>
        <v>18.225228388071301</v>
      </c>
      <c r="BF54" s="48">
        <f>VLOOKUP($A54,'RevPAR Raw Data'!$B$6:$BE$43,'RevPAR Raw Data'!U$1,FALSE)</f>
        <v>17.049603060941202</v>
      </c>
      <c r="BG54" s="48">
        <f>VLOOKUP($A54,'RevPAR Raw Data'!$B$6:$BE$43,'RevPAR Raw Data'!V$1,FALSE)</f>
        <v>14.275322457962201</v>
      </c>
      <c r="BH54" s="48">
        <f>VLOOKUP($A54,'RevPAR Raw Data'!$B$6:$BE$43,'RevPAR Raw Data'!W$1,FALSE)</f>
        <v>21.508980003468299</v>
      </c>
      <c r="BI54" s="48">
        <f>VLOOKUP($A54,'RevPAR Raw Data'!$B$6:$BE$43,'RevPAR Raw Data'!X$1,FALSE)</f>
        <v>9.2574153206154506</v>
      </c>
      <c r="BJ54" s="49">
        <f>VLOOKUP($A54,'RevPAR Raw Data'!$B$6:$BE$43,'RevPAR Raw Data'!Y$1,FALSE)</f>
        <v>15.736822377580401</v>
      </c>
      <c r="BK54" s="48">
        <f>VLOOKUP($A54,'RevPAR Raw Data'!$B$6:$BE$43,'RevPAR Raw Data'!AA$1,FALSE)</f>
        <v>-6.35124816700149</v>
      </c>
      <c r="BL54" s="48">
        <f>VLOOKUP($A54,'RevPAR Raw Data'!$B$6:$BE$43,'RevPAR Raw Data'!AB$1,FALSE)</f>
        <v>-17.599011838688099</v>
      </c>
      <c r="BM54" s="49">
        <f>VLOOKUP($A54,'RevPAR Raw Data'!$B$6:$BE$43,'RevPAR Raw Data'!AC$1,FALSE)</f>
        <v>-11.878918200920401</v>
      </c>
      <c r="BN54" s="50">
        <f>VLOOKUP($A54,'RevPAR Raw Data'!$B$6:$BE$43,'RevPAR Raw Data'!AE$1,FALSE)</f>
        <v>5.2166747069786403</v>
      </c>
    </row>
    <row r="55" spans="1:66" x14ac:dyDescent="0.25">
      <c r="A55" s="63" t="s">
        <v>85</v>
      </c>
      <c r="B55" s="47">
        <f>VLOOKUP($A55,'Occupancy Raw Data'!$B$8:$BE$45,'Occupancy Raw Data'!G$3,FALSE)</f>
        <v>35.328467153284599</v>
      </c>
      <c r="C55" s="48">
        <f>VLOOKUP($A55,'Occupancy Raw Data'!$B$8:$BE$45,'Occupancy Raw Data'!H$3,FALSE)</f>
        <v>53.3576642335766</v>
      </c>
      <c r="D55" s="48">
        <f>VLOOKUP($A55,'Occupancy Raw Data'!$B$8:$BE$45,'Occupancy Raw Data'!I$3,FALSE)</f>
        <v>57.007299270072899</v>
      </c>
      <c r="E55" s="48">
        <f>VLOOKUP($A55,'Occupancy Raw Data'!$B$8:$BE$45,'Occupancy Raw Data'!J$3,FALSE)</f>
        <v>55.182481751824803</v>
      </c>
      <c r="F55" s="48">
        <f>VLOOKUP($A55,'Occupancy Raw Data'!$B$8:$BE$45,'Occupancy Raw Data'!K$3,FALSE)</f>
        <v>43.868613138686101</v>
      </c>
      <c r="G55" s="49">
        <f>VLOOKUP($A55,'Occupancy Raw Data'!$B$8:$BE$45,'Occupancy Raw Data'!L$3,FALSE)</f>
        <v>48.948905109488997</v>
      </c>
      <c r="H55" s="48">
        <f>VLOOKUP($A55,'Occupancy Raw Data'!$B$8:$BE$45,'Occupancy Raw Data'!N$3,FALSE)</f>
        <v>40.437956204379503</v>
      </c>
      <c r="I55" s="48">
        <f>VLOOKUP($A55,'Occupancy Raw Data'!$B$8:$BE$45,'Occupancy Raw Data'!O$3,FALSE)</f>
        <v>37.372262773722603</v>
      </c>
      <c r="J55" s="49">
        <f>VLOOKUP($A55,'Occupancy Raw Data'!$B$8:$BE$45,'Occupancy Raw Data'!P$3,FALSE)</f>
        <v>38.905109489051</v>
      </c>
      <c r="K55" s="50">
        <f>VLOOKUP($A55,'Occupancy Raw Data'!$B$8:$BE$45,'Occupancy Raw Data'!R$3,FALSE)</f>
        <v>46.079249217935299</v>
      </c>
      <c r="M55" s="47">
        <f>VLOOKUP($A55,'Occupancy Raw Data'!$B$8:$BE$45,'Occupancy Raw Data'!T$3,FALSE)</f>
        <v>19.5061728395061</v>
      </c>
      <c r="N55" s="48">
        <f>VLOOKUP($A55,'Occupancy Raw Data'!$B$8:$BE$45,'Occupancy Raw Data'!U$3,FALSE)</f>
        <v>27.351916376306601</v>
      </c>
      <c r="O55" s="48">
        <f>VLOOKUP($A55,'Occupancy Raw Data'!$B$8:$BE$45,'Occupancy Raw Data'!V$3,FALSE)</f>
        <v>29.734219269102901</v>
      </c>
      <c r="P55" s="48">
        <f>VLOOKUP($A55,'Occupancy Raw Data'!$B$8:$BE$45,'Occupancy Raw Data'!W$3,FALSE)</f>
        <v>30.5699481865284</v>
      </c>
      <c r="Q55" s="48">
        <f>VLOOKUP($A55,'Occupancy Raw Data'!$B$8:$BE$45,'Occupancy Raw Data'!X$3,FALSE)</f>
        <v>20.682730923694699</v>
      </c>
      <c r="R55" s="49">
        <f>VLOOKUP($A55,'Occupancy Raw Data'!$B$8:$BE$45,'Occupancy Raw Data'!Y$3,FALSE)</f>
        <v>26.1474793077501</v>
      </c>
      <c r="S55" s="48">
        <f>VLOOKUP($A55,'Occupancy Raw Data'!$B$8:$BE$45,'Occupancy Raw Data'!AA$3,FALSE)</f>
        <v>1.8382352941176401</v>
      </c>
      <c r="T55" s="48">
        <f>VLOOKUP($A55,'Occupancy Raw Data'!$B$8:$BE$45,'Occupancy Raw Data'!AB$3,FALSE)</f>
        <v>-1.15830115830115</v>
      </c>
      <c r="U55" s="49">
        <f>VLOOKUP($A55,'Occupancy Raw Data'!$B$8:$BE$45,'Occupancy Raw Data'!AC$3,FALSE)</f>
        <v>0.37664783427495202</v>
      </c>
      <c r="V55" s="50">
        <f>VLOOKUP($A55,'Occupancy Raw Data'!$B$8:$BE$45,'Occupancy Raw Data'!AE$3,FALSE)</f>
        <v>18.7903225806451</v>
      </c>
      <c r="X55" s="51">
        <f>VLOOKUP($A55,'ADR Raw Data'!$B$6:$BE$43,'ADR Raw Data'!G$1,FALSE)</f>
        <v>82.380888429752005</v>
      </c>
      <c r="Y55" s="52">
        <f>VLOOKUP($A55,'ADR Raw Data'!$B$6:$BE$43,'ADR Raw Data'!H$1,FALSE)</f>
        <v>87.740246238029997</v>
      </c>
      <c r="Z55" s="52">
        <f>VLOOKUP($A55,'ADR Raw Data'!$B$6:$BE$43,'ADR Raw Data'!I$1,FALSE)</f>
        <v>86.523239436619704</v>
      </c>
      <c r="AA55" s="52">
        <f>VLOOKUP($A55,'ADR Raw Data'!$B$6:$BE$43,'ADR Raw Data'!J$1,FALSE)</f>
        <v>88.079206349206302</v>
      </c>
      <c r="AB55" s="52">
        <f>VLOOKUP($A55,'ADR Raw Data'!$B$6:$BE$43,'ADR Raw Data'!K$1,FALSE)</f>
        <v>82.792628951747005</v>
      </c>
      <c r="AC55" s="53">
        <f>VLOOKUP($A55,'ADR Raw Data'!$B$6:$BE$43,'ADR Raw Data'!L$1,FALSE)</f>
        <v>85.872761705934906</v>
      </c>
      <c r="AD55" s="52">
        <f>VLOOKUP($A55,'ADR Raw Data'!$B$6:$BE$43,'ADR Raw Data'!N$1,FALSE)</f>
        <v>82.202292418772501</v>
      </c>
      <c r="AE55" s="52">
        <f>VLOOKUP($A55,'ADR Raw Data'!$B$6:$BE$43,'ADR Raw Data'!O$1,FALSE)</f>
        <v>82.315820312499994</v>
      </c>
      <c r="AF55" s="53">
        <f>VLOOKUP($A55,'ADR Raw Data'!$B$6:$BE$43,'ADR Raw Data'!P$1,FALSE)</f>
        <v>82.2568198874296</v>
      </c>
      <c r="AG55" s="54">
        <f>VLOOKUP($A55,'ADR Raw Data'!$B$6:$BE$43,'ADR Raw Data'!R$1,FALSE)</f>
        <v>85.000484272459801</v>
      </c>
      <c r="AI55" s="47">
        <f>VLOOKUP($A55,'ADR Raw Data'!$B$6:$BE$43,'ADR Raw Data'!T$1,FALSE)</f>
        <v>5.5650610783270702</v>
      </c>
      <c r="AJ55" s="48">
        <f>VLOOKUP($A55,'ADR Raw Data'!$B$6:$BE$43,'ADR Raw Data'!U$1,FALSE)</f>
        <v>8.1859138296622707</v>
      </c>
      <c r="AK55" s="48">
        <f>VLOOKUP($A55,'ADR Raw Data'!$B$6:$BE$43,'ADR Raw Data'!V$1,FALSE)</f>
        <v>7.3259502539378296</v>
      </c>
      <c r="AL55" s="48">
        <f>VLOOKUP($A55,'ADR Raw Data'!$B$6:$BE$43,'ADR Raw Data'!W$1,FALSE)</f>
        <v>12.165793443943199</v>
      </c>
      <c r="AM55" s="48">
        <f>VLOOKUP($A55,'ADR Raw Data'!$B$6:$BE$43,'ADR Raw Data'!X$1,FALSE)</f>
        <v>5.5532068303724902</v>
      </c>
      <c r="AN55" s="49">
        <f>VLOOKUP($A55,'ADR Raw Data'!$B$6:$BE$43,'ADR Raw Data'!Y$1,FALSE)</f>
        <v>8.0640062434182909</v>
      </c>
      <c r="AO55" s="48">
        <f>VLOOKUP($A55,'ADR Raw Data'!$B$6:$BE$43,'ADR Raw Data'!AA$1,FALSE)</f>
        <v>-0.26296515226670902</v>
      </c>
      <c r="AP55" s="48">
        <f>VLOOKUP($A55,'ADR Raw Data'!$B$6:$BE$43,'ADR Raw Data'!AB$1,FALSE)</f>
        <v>3.0395628845141198</v>
      </c>
      <c r="AQ55" s="49">
        <f>VLOOKUP($A55,'ADR Raw Data'!$B$6:$BE$43,'ADR Raw Data'!AC$1,FALSE)</f>
        <v>1.3211004889137401</v>
      </c>
      <c r="AR55" s="50">
        <f>VLOOKUP($A55,'ADR Raw Data'!$B$6:$BE$43,'ADR Raw Data'!AE$1,FALSE)</f>
        <v>6.3095649968339504</v>
      </c>
      <c r="AS55" s="40"/>
      <c r="AT55" s="51">
        <f>VLOOKUP($A55,'RevPAR Raw Data'!$B$6:$BE$43,'RevPAR Raw Data'!G$1,FALSE)</f>
        <v>29.103905109488998</v>
      </c>
      <c r="AU55" s="52">
        <f>VLOOKUP($A55,'RevPAR Raw Data'!$B$6:$BE$43,'RevPAR Raw Data'!H$1,FALSE)</f>
        <v>46.816145985401398</v>
      </c>
      <c r="AV55" s="52">
        <f>VLOOKUP($A55,'RevPAR Raw Data'!$B$6:$BE$43,'RevPAR Raw Data'!I$1,FALSE)</f>
        <v>49.324562043795602</v>
      </c>
      <c r="AW55" s="52">
        <f>VLOOKUP($A55,'RevPAR Raw Data'!$B$6:$BE$43,'RevPAR Raw Data'!J$1,FALSE)</f>
        <v>48.604291970802898</v>
      </c>
      <c r="AX55" s="52">
        <f>VLOOKUP($A55,'RevPAR Raw Data'!$B$6:$BE$43,'RevPAR Raw Data'!K$1,FALSE)</f>
        <v>36.319978102189701</v>
      </c>
      <c r="AY55" s="53">
        <f>VLOOKUP($A55,'RevPAR Raw Data'!$B$6:$BE$43,'RevPAR Raw Data'!L$1,FALSE)</f>
        <v>42.033776642335702</v>
      </c>
      <c r="AZ55" s="52">
        <f>VLOOKUP($A55,'RevPAR Raw Data'!$B$6:$BE$43,'RevPAR Raw Data'!N$1,FALSE)</f>
        <v>33.240927007299199</v>
      </c>
      <c r="BA55" s="52">
        <f>VLOOKUP($A55,'RevPAR Raw Data'!$B$6:$BE$43,'RevPAR Raw Data'!O$1,FALSE)</f>
        <v>30.763284671532801</v>
      </c>
      <c r="BB55" s="53">
        <f>VLOOKUP($A55,'RevPAR Raw Data'!$B$6:$BE$43,'RevPAR Raw Data'!P$1,FALSE)</f>
        <v>32.002105839415997</v>
      </c>
      <c r="BC55" s="54">
        <f>VLOOKUP($A55,'RevPAR Raw Data'!$B$6:$BE$43,'RevPAR Raw Data'!R$1,FALSE)</f>
        <v>39.167584984358697</v>
      </c>
      <c r="BE55" s="47">
        <f>VLOOKUP($A55,'RevPAR Raw Data'!$B$6:$BE$43,'RevPAR Raw Data'!T$1,FALSE)</f>
        <v>26.1567643503958</v>
      </c>
      <c r="BF55" s="48">
        <f>VLOOKUP($A55,'RevPAR Raw Data'!$B$6:$BE$43,'RevPAR Raw Data'!U$1,FALSE)</f>
        <v>37.776834511294602</v>
      </c>
      <c r="BG55" s="48">
        <f>VLOOKUP($A55,'RevPAR Raw Data'!$B$6:$BE$43,'RevPAR Raw Data'!V$1,FALSE)</f>
        <v>39.238483635092102</v>
      </c>
      <c r="BH55" s="48">
        <f>VLOOKUP($A55,'RevPAR Raw Data'!$B$6:$BE$43,'RevPAR Raw Data'!W$1,FALSE)</f>
        <v>46.454818382765303</v>
      </c>
      <c r="BI55" s="48">
        <f>VLOOKUP($A55,'RevPAR Raw Data'!$B$6:$BE$43,'RevPAR Raw Data'!X$1,FALSE)</f>
        <v>27.384492580429399</v>
      </c>
      <c r="BJ55" s="49">
        <f>VLOOKUP($A55,'RevPAR Raw Data'!$B$6:$BE$43,'RevPAR Raw Data'!Y$1,FALSE)</f>
        <v>36.320019915041897</v>
      </c>
      <c r="BK55" s="48">
        <f>VLOOKUP($A55,'RevPAR Raw Data'!$B$6:$BE$43,'RevPAR Raw Data'!AA$1,FALSE)</f>
        <v>1.5704362236107401</v>
      </c>
      <c r="BL55" s="48">
        <f>VLOOKUP($A55,'RevPAR Raw Data'!$B$6:$BE$43,'RevPAR Raw Data'!AB$1,FALSE)</f>
        <v>1.8460544341143399</v>
      </c>
      <c r="BM55" s="49">
        <f>VLOOKUP($A55,'RevPAR Raw Data'!$B$6:$BE$43,'RevPAR Raw Data'!AC$1,FALSE)</f>
        <v>1.70272421956878</v>
      </c>
      <c r="BN55" s="50">
        <f>VLOOKUP($A55,'RevPAR Raw Data'!$B$6:$BE$43,'RevPAR Raw Data'!AE$1,FALSE)</f>
        <v>26.2854751938196</v>
      </c>
    </row>
    <row r="56" spans="1:66" ht="15" thickBot="1" x14ac:dyDescent="0.3">
      <c r="A56" s="63" t="s">
        <v>86</v>
      </c>
      <c r="B56" s="67">
        <f>VLOOKUP($A56,'Occupancy Raw Data'!$B$8:$BE$45,'Occupancy Raw Data'!G$3,FALSE)</f>
        <v>35.055454162571898</v>
      </c>
      <c r="C56" s="68">
        <f>VLOOKUP($A56,'Occupancy Raw Data'!$B$8:$BE$45,'Occupancy Raw Data'!H$3,FALSE)</f>
        <v>48.645233749824499</v>
      </c>
      <c r="D56" s="68">
        <f>VLOOKUP($A56,'Occupancy Raw Data'!$B$8:$BE$45,'Occupancy Raw Data'!I$3,FALSE)</f>
        <v>52.183068931629897</v>
      </c>
      <c r="E56" s="68">
        <f>VLOOKUP($A56,'Occupancy Raw Data'!$B$8:$BE$45,'Occupancy Raw Data'!J$3,FALSE)</f>
        <v>51.1301417941878</v>
      </c>
      <c r="F56" s="68">
        <f>VLOOKUP($A56,'Occupancy Raw Data'!$B$8:$BE$45,'Occupancy Raw Data'!K$3,FALSE)</f>
        <v>45.317983995507497</v>
      </c>
      <c r="G56" s="69">
        <f>VLOOKUP($A56,'Occupancy Raw Data'!$B$8:$BE$45,'Occupancy Raw Data'!L$3,FALSE)</f>
        <v>46.466376526744298</v>
      </c>
      <c r="H56" s="68">
        <f>VLOOKUP($A56,'Occupancy Raw Data'!$B$8:$BE$45,'Occupancy Raw Data'!N$3,FALSE)</f>
        <v>45.303944967008199</v>
      </c>
      <c r="I56" s="68">
        <f>VLOOKUP($A56,'Occupancy Raw Data'!$B$8:$BE$45,'Occupancy Raw Data'!O$3,FALSE)</f>
        <v>45.907623192475</v>
      </c>
      <c r="J56" s="69">
        <f>VLOOKUP($A56,'Occupancy Raw Data'!$B$8:$BE$45,'Occupancy Raw Data'!P$3,FALSE)</f>
        <v>45.605784079741603</v>
      </c>
      <c r="K56" s="70">
        <f>VLOOKUP($A56,'Occupancy Raw Data'!$B$8:$BE$45,'Occupancy Raw Data'!R$3,FALSE)</f>
        <v>46.220492970457798</v>
      </c>
      <c r="M56" s="67">
        <f>VLOOKUP($A56,'Occupancy Raw Data'!$B$8:$BE$45,'Occupancy Raw Data'!T$3,FALSE)</f>
        <v>11.339070579416999</v>
      </c>
      <c r="N56" s="68">
        <f>VLOOKUP($A56,'Occupancy Raw Data'!$B$8:$BE$45,'Occupancy Raw Data'!U$3,FALSE)</f>
        <v>15.2701274248292</v>
      </c>
      <c r="O56" s="68">
        <f>VLOOKUP($A56,'Occupancy Raw Data'!$B$8:$BE$45,'Occupancy Raw Data'!V$3,FALSE)</f>
        <v>15.359583177819699</v>
      </c>
      <c r="P56" s="68">
        <f>VLOOKUP($A56,'Occupancy Raw Data'!$B$8:$BE$45,'Occupancy Raw Data'!W$3,FALSE)</f>
        <v>10.3269696089971</v>
      </c>
      <c r="Q56" s="68">
        <f>VLOOKUP($A56,'Occupancy Raw Data'!$B$8:$BE$45,'Occupancy Raw Data'!X$3,FALSE)</f>
        <v>6.4563348176897204</v>
      </c>
      <c r="R56" s="69">
        <f>VLOOKUP($A56,'Occupancy Raw Data'!$B$8:$BE$45,'Occupancy Raw Data'!Y$3,FALSE)</f>
        <v>11.828810730686399</v>
      </c>
      <c r="S56" s="68">
        <f>VLOOKUP($A56,'Occupancy Raw Data'!$B$8:$BE$45,'Occupancy Raw Data'!AA$3,FALSE)</f>
        <v>-1.7705006520126501</v>
      </c>
      <c r="T56" s="68">
        <f>VLOOKUP($A56,'Occupancy Raw Data'!$B$8:$BE$45,'Occupancy Raw Data'!AB$3,FALSE)</f>
        <v>0.26785609031274799</v>
      </c>
      <c r="U56" s="69">
        <f>VLOOKUP($A56,'Occupancy Raw Data'!$B$8:$BE$45,'Occupancy Raw Data'!AC$3,FALSE)</f>
        <v>-0.75504304156000801</v>
      </c>
      <c r="V56" s="70">
        <f>VLOOKUP($A56,'Occupancy Raw Data'!$B$8:$BE$45,'Occupancy Raw Data'!AE$3,FALSE)</f>
        <v>7.9878985228515402</v>
      </c>
      <c r="X56" s="71">
        <f>VLOOKUP($A56,'ADR Raw Data'!$B$6:$BE$43,'ADR Raw Data'!G$1,FALSE)</f>
        <v>92.864569483379995</v>
      </c>
      <c r="Y56" s="72">
        <f>VLOOKUP($A56,'ADR Raw Data'!$B$6:$BE$43,'ADR Raw Data'!H$1,FALSE)</f>
        <v>97.839668109668096</v>
      </c>
      <c r="Z56" s="72">
        <f>VLOOKUP($A56,'ADR Raw Data'!$B$6:$BE$43,'ADR Raw Data'!I$1,FALSE)</f>
        <v>98.548243206887193</v>
      </c>
      <c r="AA56" s="72">
        <f>VLOOKUP($A56,'ADR Raw Data'!$B$6:$BE$43,'ADR Raw Data'!J$1,FALSE)</f>
        <v>96.749936847885706</v>
      </c>
      <c r="AB56" s="72">
        <f>VLOOKUP($A56,'ADR Raw Data'!$B$6:$BE$43,'ADR Raw Data'!K$1,FALSE)</f>
        <v>94.194377323419999</v>
      </c>
      <c r="AC56" s="73">
        <f>VLOOKUP($A56,'ADR Raw Data'!$B$6:$BE$43,'ADR Raw Data'!L$1,FALSE)</f>
        <v>96.297288053658804</v>
      </c>
      <c r="AD56" s="72">
        <f>VLOOKUP($A56,'ADR Raw Data'!$B$6:$BE$43,'ADR Raw Data'!N$1,FALSE)</f>
        <v>110.245156492097</v>
      </c>
      <c r="AE56" s="72">
        <f>VLOOKUP($A56,'ADR Raw Data'!$B$6:$BE$43,'ADR Raw Data'!O$1,FALSE)</f>
        <v>116.783804281345</v>
      </c>
      <c r="AF56" s="73">
        <f>VLOOKUP($A56,'ADR Raw Data'!$B$6:$BE$43,'ADR Raw Data'!P$1,FALSE)</f>
        <v>113.536118208403</v>
      </c>
      <c r="AG56" s="74">
        <f>VLOOKUP($A56,'ADR Raw Data'!$B$6:$BE$43,'ADR Raw Data'!R$1,FALSE)</f>
        <v>101.15716306517299</v>
      </c>
      <c r="AI56" s="67">
        <f>VLOOKUP($A56,'ADR Raw Data'!$B$6:$BE$43,'ADR Raw Data'!T$1,FALSE)</f>
        <v>5.1307022240048399</v>
      </c>
      <c r="AJ56" s="68">
        <f>VLOOKUP($A56,'ADR Raw Data'!$B$6:$BE$43,'ADR Raw Data'!U$1,FALSE)</f>
        <v>9.1227460891136491</v>
      </c>
      <c r="AK56" s="68">
        <f>VLOOKUP($A56,'ADR Raw Data'!$B$6:$BE$43,'ADR Raw Data'!V$1,FALSE)</f>
        <v>7.0069749298910002</v>
      </c>
      <c r="AL56" s="68">
        <f>VLOOKUP($A56,'ADR Raw Data'!$B$6:$BE$43,'ADR Raw Data'!W$1,FALSE)</f>
        <v>4.6061080019266996</v>
      </c>
      <c r="AM56" s="68">
        <f>VLOOKUP($A56,'ADR Raw Data'!$B$6:$BE$43,'ADR Raw Data'!X$1,FALSE)</f>
        <v>-0.50828860919146301</v>
      </c>
      <c r="AN56" s="69">
        <f>VLOOKUP($A56,'ADR Raw Data'!$B$6:$BE$43,'ADR Raw Data'!Y$1,FALSE)</f>
        <v>5.0864392477175597</v>
      </c>
      <c r="AO56" s="68">
        <f>VLOOKUP($A56,'ADR Raw Data'!$B$6:$BE$43,'ADR Raw Data'!AA$1,FALSE)</f>
        <v>-1.2108619669521501</v>
      </c>
      <c r="AP56" s="68">
        <f>VLOOKUP($A56,'ADR Raw Data'!$B$6:$BE$43,'ADR Raw Data'!AB$1,FALSE)</f>
        <v>0.97375863196450796</v>
      </c>
      <c r="AQ56" s="69">
        <f>VLOOKUP($A56,'ADR Raw Data'!$B$6:$BE$43,'ADR Raw Data'!AC$1,FALSE)</f>
        <v>-7.3469410814480302E-2</v>
      </c>
      <c r="AR56" s="70">
        <f>VLOOKUP($A56,'ADR Raw Data'!$B$6:$BE$43,'ADR Raw Data'!AE$1,FALSE)</f>
        <v>2.8644267214474901</v>
      </c>
      <c r="AS56" s="40"/>
      <c r="AT56" s="71">
        <f>VLOOKUP($A56,'RevPAR Raw Data'!$B$6:$BE$43,'RevPAR Raw Data'!G$1,FALSE)</f>
        <v>32.554096588516003</v>
      </c>
      <c r="AU56" s="72">
        <f>VLOOKUP($A56,'RevPAR Raw Data'!$B$6:$BE$43,'RevPAR Raw Data'!H$1,FALSE)</f>
        <v>47.594335252000498</v>
      </c>
      <c r="AV56" s="72">
        <f>VLOOKUP($A56,'RevPAR Raw Data'!$B$6:$BE$43,'RevPAR Raw Data'!I$1,FALSE)</f>
        <v>51.425497683560202</v>
      </c>
      <c r="AW56" s="72">
        <f>VLOOKUP($A56,'RevPAR Raw Data'!$B$6:$BE$43,'RevPAR Raw Data'!J$1,FALSE)</f>
        <v>49.468379896111102</v>
      </c>
      <c r="AX56" s="72">
        <f>VLOOKUP($A56,'RevPAR Raw Data'!$B$6:$BE$43,'RevPAR Raw Data'!K$1,FALSE)</f>
        <v>42.6869928400954</v>
      </c>
      <c r="AY56" s="73">
        <f>VLOOKUP($A56,'RevPAR Raw Data'!$B$6:$BE$43,'RevPAR Raw Data'!L$1,FALSE)</f>
        <v>44.745860452056696</v>
      </c>
      <c r="AZ56" s="72">
        <f>VLOOKUP($A56,'RevPAR Raw Data'!$B$6:$BE$43,'RevPAR Raw Data'!N$1,FALSE)</f>
        <v>49.9454050259722</v>
      </c>
      <c r="BA56" s="72">
        <f>VLOOKUP($A56,'RevPAR Raw Data'!$B$6:$BE$43,'RevPAR Raw Data'!O$1,FALSE)</f>
        <v>53.612668819317697</v>
      </c>
      <c r="BB56" s="73">
        <f>VLOOKUP($A56,'RevPAR Raw Data'!$B$6:$BE$43,'RevPAR Raw Data'!P$1,FALSE)</f>
        <v>51.779036922644899</v>
      </c>
      <c r="BC56" s="74">
        <f>VLOOKUP($A56,'RevPAR Raw Data'!$B$6:$BE$43,'RevPAR Raw Data'!R$1,FALSE)</f>
        <v>46.755339443653298</v>
      </c>
      <c r="BE56" s="67">
        <f>VLOOKUP($A56,'RevPAR Raw Data'!$B$6:$BE$43,'RevPAR Raw Data'!T$1,FALSE)</f>
        <v>17.051546749821501</v>
      </c>
      <c r="BF56" s="68">
        <f>VLOOKUP($A56,'RevPAR Raw Data'!$B$6:$BE$43,'RevPAR Raw Data'!U$1,FALSE)</f>
        <v>25.7859284663942</v>
      </c>
      <c r="BG56" s="68">
        <f>VLOOKUP($A56,'RevPAR Raw Data'!$B$6:$BE$43,'RevPAR Raw Data'!V$1,FALSE)</f>
        <v>23.4428002503162</v>
      </c>
      <c r="BH56" s="68">
        <f>VLOOKUP($A56,'RevPAR Raw Data'!$B$6:$BE$43,'RevPAR Raw Data'!W$1,FALSE)</f>
        <v>15.4087489844404</v>
      </c>
      <c r="BI56" s="68">
        <f>VLOOKUP($A56,'RevPAR Raw Data'!$B$6:$BE$43,'RevPAR Raw Data'!X$1,FALSE)</f>
        <v>5.91522939404868</v>
      </c>
      <c r="BJ56" s="69">
        <f>VLOOKUP($A56,'RevPAR Raw Data'!$B$6:$BE$43,'RevPAR Raw Data'!Y$1,FALSE)</f>
        <v>17.5169152499478</v>
      </c>
      <c r="BK56" s="68">
        <f>VLOOKUP($A56,'RevPAR Raw Data'!$B$6:$BE$43,'RevPAR Raw Data'!AA$1,FALSE)</f>
        <v>-2.95992429994494</v>
      </c>
      <c r="BL56" s="68">
        <f>VLOOKUP($A56,'RevPAR Raw Data'!$B$6:$BE$43,'RevPAR Raw Data'!AB$1,FALSE)</f>
        <v>1.2442229940779199</v>
      </c>
      <c r="BM56" s="69">
        <f>VLOOKUP($A56,'RevPAR Raw Data'!$B$6:$BE$43,'RevPAR Raw Data'!AC$1,FALSE)</f>
        <v>-0.82795772670045897</v>
      </c>
      <c r="BN56" s="70">
        <f>VLOOKUP($A56,'RevPAR Raw Data'!$B$6:$BE$43,'RevPAR Raw Data'!AE$1,FALSE)</f>
        <v>11.0811327440697</v>
      </c>
    </row>
    <row r="57" spans="1:66" ht="14.25" customHeight="1" x14ac:dyDescent="0.25">
      <c r="A57" s="167" t="s">
        <v>131</v>
      </c>
      <c r="B57" s="167"/>
      <c r="C57" s="167"/>
      <c r="D57" s="167"/>
      <c r="E57" s="167"/>
      <c r="F57" s="167"/>
      <c r="G57" s="167"/>
      <c r="H57" s="167"/>
      <c r="I57" s="167"/>
      <c r="J57" s="167"/>
      <c r="K57" s="167"/>
      <c r="AS57" s="40"/>
    </row>
    <row r="58" spans="1:66" x14ac:dyDescent="0.25">
      <c r="A58" s="167"/>
      <c r="B58" s="167"/>
      <c r="C58" s="167"/>
      <c r="D58" s="167"/>
      <c r="E58" s="167"/>
      <c r="F58" s="167"/>
      <c r="G58" s="167"/>
      <c r="H58" s="167"/>
      <c r="I58" s="167"/>
      <c r="J58" s="167"/>
      <c r="K58" s="167"/>
      <c r="AS58" s="40"/>
    </row>
    <row r="59" spans="1:66" x14ac:dyDescent="0.25">
      <c r="A59" s="167"/>
      <c r="B59" s="167"/>
      <c r="C59" s="167"/>
      <c r="D59" s="167"/>
      <c r="E59" s="167"/>
      <c r="F59" s="167"/>
      <c r="G59" s="167"/>
      <c r="H59" s="167"/>
      <c r="I59" s="167"/>
      <c r="J59" s="167"/>
      <c r="K59" s="167"/>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4" t="str">
        <f>'Occupancy Raw Data'!B2</f>
        <v>January 07, 2023 - February 03, 2024
Rolling-28 Day Period</v>
      </c>
      <c r="B1" s="171" t="s">
        <v>66</v>
      </c>
      <c r="C1" s="172"/>
      <c r="D1" s="172"/>
      <c r="E1" s="172"/>
      <c r="F1" s="172"/>
      <c r="G1" s="172"/>
      <c r="H1" s="172"/>
      <c r="I1" s="172"/>
      <c r="J1" s="172"/>
      <c r="K1" s="173"/>
      <c r="L1" s="40"/>
      <c r="M1" s="171" t="s">
        <v>73</v>
      </c>
      <c r="N1" s="172"/>
      <c r="O1" s="172"/>
      <c r="P1" s="172"/>
      <c r="Q1" s="172"/>
      <c r="R1" s="172"/>
      <c r="S1" s="172"/>
      <c r="T1" s="172"/>
      <c r="U1" s="172"/>
      <c r="V1" s="173"/>
      <c r="X1" s="171" t="s">
        <v>67</v>
      </c>
      <c r="Y1" s="172"/>
      <c r="Z1" s="172"/>
      <c r="AA1" s="172"/>
      <c r="AB1" s="172"/>
      <c r="AC1" s="172"/>
      <c r="AD1" s="172"/>
      <c r="AE1" s="172"/>
      <c r="AF1" s="172"/>
      <c r="AG1" s="173"/>
      <c r="AI1" s="171" t="s">
        <v>74</v>
      </c>
      <c r="AJ1" s="172"/>
      <c r="AK1" s="172"/>
      <c r="AL1" s="172"/>
      <c r="AM1" s="172"/>
      <c r="AN1" s="172"/>
      <c r="AO1" s="172"/>
      <c r="AP1" s="172"/>
      <c r="AQ1" s="172"/>
      <c r="AR1" s="173"/>
      <c r="AS1" s="40"/>
      <c r="AT1" s="171" t="s">
        <v>68</v>
      </c>
      <c r="AU1" s="172"/>
      <c r="AV1" s="172"/>
      <c r="AW1" s="172"/>
      <c r="AX1" s="172"/>
      <c r="AY1" s="172"/>
      <c r="AZ1" s="172"/>
      <c r="BA1" s="172"/>
      <c r="BB1" s="172"/>
      <c r="BC1" s="173"/>
      <c r="BE1" s="171" t="s">
        <v>75</v>
      </c>
      <c r="BF1" s="172"/>
      <c r="BG1" s="172"/>
      <c r="BH1" s="172"/>
      <c r="BI1" s="172"/>
      <c r="BJ1" s="172"/>
      <c r="BK1" s="172"/>
      <c r="BL1" s="172"/>
      <c r="BM1" s="172"/>
      <c r="BN1" s="173"/>
    </row>
    <row r="2" spans="1:66" x14ac:dyDescent="0.25">
      <c r="A2" s="174"/>
      <c r="B2" s="42"/>
      <c r="C2" s="43"/>
      <c r="D2" s="43"/>
      <c r="E2" s="43"/>
      <c r="F2" s="43"/>
      <c r="G2" s="169" t="s">
        <v>64</v>
      </c>
      <c r="H2" s="43"/>
      <c r="I2" s="43"/>
      <c r="J2" s="169" t="s">
        <v>65</v>
      </c>
      <c r="K2" s="170" t="s">
        <v>56</v>
      </c>
      <c r="L2" s="44"/>
      <c r="M2" s="42"/>
      <c r="N2" s="43"/>
      <c r="O2" s="43"/>
      <c r="P2" s="43"/>
      <c r="Q2" s="43"/>
      <c r="R2" s="169" t="s">
        <v>64</v>
      </c>
      <c r="S2" s="43"/>
      <c r="T2" s="43"/>
      <c r="U2" s="169" t="s">
        <v>65</v>
      </c>
      <c r="V2" s="170" t="s">
        <v>56</v>
      </c>
      <c r="X2" s="42"/>
      <c r="Y2" s="43"/>
      <c r="Z2" s="43"/>
      <c r="AA2" s="43"/>
      <c r="AB2" s="43"/>
      <c r="AC2" s="169" t="s">
        <v>64</v>
      </c>
      <c r="AD2" s="43"/>
      <c r="AE2" s="43"/>
      <c r="AF2" s="169" t="s">
        <v>65</v>
      </c>
      <c r="AG2" s="170" t="s">
        <v>56</v>
      </c>
      <c r="AI2" s="42"/>
      <c r="AJ2" s="43"/>
      <c r="AK2" s="43"/>
      <c r="AL2" s="43"/>
      <c r="AM2" s="43"/>
      <c r="AN2" s="169" t="s">
        <v>64</v>
      </c>
      <c r="AO2" s="43"/>
      <c r="AP2" s="43"/>
      <c r="AQ2" s="169" t="s">
        <v>65</v>
      </c>
      <c r="AR2" s="170" t="s">
        <v>56</v>
      </c>
      <c r="AS2" s="44"/>
      <c r="AT2" s="42"/>
      <c r="AU2" s="43"/>
      <c r="AV2" s="43"/>
      <c r="AW2" s="43"/>
      <c r="AX2" s="43"/>
      <c r="AY2" s="169" t="s">
        <v>64</v>
      </c>
      <c r="AZ2" s="43"/>
      <c r="BA2" s="43"/>
      <c r="BB2" s="169" t="s">
        <v>65</v>
      </c>
      <c r="BC2" s="170" t="s">
        <v>56</v>
      </c>
      <c r="BE2" s="42"/>
      <c r="BF2" s="43"/>
      <c r="BG2" s="43"/>
      <c r="BH2" s="43"/>
      <c r="BI2" s="43"/>
      <c r="BJ2" s="169" t="s">
        <v>64</v>
      </c>
      <c r="BK2" s="43"/>
      <c r="BL2" s="43"/>
      <c r="BM2" s="169" t="s">
        <v>65</v>
      </c>
      <c r="BN2" s="170" t="s">
        <v>56</v>
      </c>
    </row>
    <row r="3" spans="1:66" x14ac:dyDescent="0.25">
      <c r="A3" s="174"/>
      <c r="B3" s="45" t="s">
        <v>57</v>
      </c>
      <c r="C3" s="44" t="s">
        <v>58</v>
      </c>
      <c r="D3" s="44" t="s">
        <v>59</v>
      </c>
      <c r="E3" s="44" t="s">
        <v>60</v>
      </c>
      <c r="F3" s="44" t="s">
        <v>61</v>
      </c>
      <c r="G3" s="169"/>
      <c r="H3" s="44" t="s">
        <v>62</v>
      </c>
      <c r="I3" s="44" t="s">
        <v>63</v>
      </c>
      <c r="J3" s="169"/>
      <c r="K3" s="170"/>
      <c r="L3" s="44"/>
      <c r="M3" s="45" t="s">
        <v>57</v>
      </c>
      <c r="N3" s="44" t="s">
        <v>58</v>
      </c>
      <c r="O3" s="44" t="s">
        <v>59</v>
      </c>
      <c r="P3" s="44" t="s">
        <v>60</v>
      </c>
      <c r="Q3" s="44" t="s">
        <v>61</v>
      </c>
      <c r="R3" s="169"/>
      <c r="S3" s="44" t="s">
        <v>62</v>
      </c>
      <c r="T3" s="44" t="s">
        <v>63</v>
      </c>
      <c r="U3" s="169"/>
      <c r="V3" s="170"/>
      <c r="X3" s="45" t="s">
        <v>57</v>
      </c>
      <c r="Y3" s="44" t="s">
        <v>58</v>
      </c>
      <c r="Z3" s="44" t="s">
        <v>59</v>
      </c>
      <c r="AA3" s="44" t="s">
        <v>60</v>
      </c>
      <c r="AB3" s="44" t="s">
        <v>61</v>
      </c>
      <c r="AC3" s="169"/>
      <c r="AD3" s="44" t="s">
        <v>62</v>
      </c>
      <c r="AE3" s="44" t="s">
        <v>63</v>
      </c>
      <c r="AF3" s="169"/>
      <c r="AG3" s="170"/>
      <c r="AI3" s="45" t="s">
        <v>57</v>
      </c>
      <c r="AJ3" s="44" t="s">
        <v>58</v>
      </c>
      <c r="AK3" s="44" t="s">
        <v>59</v>
      </c>
      <c r="AL3" s="44" t="s">
        <v>60</v>
      </c>
      <c r="AM3" s="44" t="s">
        <v>61</v>
      </c>
      <c r="AN3" s="169"/>
      <c r="AO3" s="44" t="s">
        <v>62</v>
      </c>
      <c r="AP3" s="44" t="s">
        <v>63</v>
      </c>
      <c r="AQ3" s="169"/>
      <c r="AR3" s="170"/>
      <c r="AS3" s="44"/>
      <c r="AT3" s="45" t="s">
        <v>57</v>
      </c>
      <c r="AU3" s="44" t="s">
        <v>58</v>
      </c>
      <c r="AV3" s="44" t="s">
        <v>59</v>
      </c>
      <c r="AW3" s="44" t="s">
        <v>60</v>
      </c>
      <c r="AX3" s="44" t="s">
        <v>61</v>
      </c>
      <c r="AY3" s="169"/>
      <c r="AZ3" s="44" t="s">
        <v>62</v>
      </c>
      <c r="BA3" s="44" t="s">
        <v>63</v>
      </c>
      <c r="BB3" s="169"/>
      <c r="BC3" s="170"/>
      <c r="BE3" s="45" t="s">
        <v>57</v>
      </c>
      <c r="BF3" s="44" t="s">
        <v>58</v>
      </c>
      <c r="BG3" s="44" t="s">
        <v>59</v>
      </c>
      <c r="BH3" s="44" t="s">
        <v>60</v>
      </c>
      <c r="BI3" s="44" t="s">
        <v>61</v>
      </c>
      <c r="BJ3" s="169"/>
      <c r="BK3" s="44" t="s">
        <v>62</v>
      </c>
      <c r="BL3" s="44" t="s">
        <v>63</v>
      </c>
      <c r="BM3" s="169"/>
      <c r="BN3" s="170"/>
    </row>
    <row r="4" spans="1:66" x14ac:dyDescent="0.25">
      <c r="A4" s="46" t="s">
        <v>15</v>
      </c>
      <c r="B4" s="47">
        <f>VLOOKUP($A4,'Occupancy Raw Data'!$B$8:$BE$45,'Occupancy Raw Data'!AG$3,FALSE)</f>
        <v>43.6818077408048</v>
      </c>
      <c r="C4" s="48">
        <f>VLOOKUP($A4,'Occupancy Raw Data'!$B$8:$BE$45,'Occupancy Raw Data'!AH$3,FALSE)</f>
        <v>52.0242951944129</v>
      </c>
      <c r="D4" s="48">
        <f>VLOOKUP($A4,'Occupancy Raw Data'!$B$8:$BE$45,'Occupancy Raw Data'!AI$3,FALSE)</f>
        <v>56.925351708193702</v>
      </c>
      <c r="E4" s="48">
        <f>VLOOKUP($A4,'Occupancy Raw Data'!$B$8:$BE$45,'Occupancy Raw Data'!AJ$3,FALSE)</f>
        <v>57.379171396460301</v>
      </c>
      <c r="F4" s="48">
        <f>VLOOKUP($A4,'Occupancy Raw Data'!$B$8:$BE$45,'Occupancy Raw Data'!AK$3,FALSE)</f>
        <v>53.921689365174799</v>
      </c>
      <c r="G4" s="49">
        <f>VLOOKUP($A4,'Occupancy Raw Data'!$B$8:$BE$45,'Occupancy Raw Data'!AL$3,FALSE)</f>
        <v>52.786422215189901</v>
      </c>
      <c r="H4" s="48">
        <f>VLOOKUP($A4,'Occupancy Raw Data'!$B$8:$BE$45,'Occupancy Raw Data'!AN$3,FALSE)</f>
        <v>56.785376043760103</v>
      </c>
      <c r="I4" s="48">
        <f>VLOOKUP($A4,'Occupancy Raw Data'!$B$8:$BE$45,'Occupancy Raw Data'!AO$3,FALSE)</f>
        <v>58.705289077855603</v>
      </c>
      <c r="J4" s="49">
        <f>VLOOKUP($A4,'Occupancy Raw Data'!$B$8:$BE$45,'Occupancy Raw Data'!AP$3,FALSE)</f>
        <v>57.745332668294402</v>
      </c>
      <c r="K4" s="50">
        <f>VLOOKUP($A4,'Occupancy Raw Data'!$B$8:$BE$45,'Occupancy Raw Data'!AR$3,FALSE)</f>
        <v>54.203325179742301</v>
      </c>
      <c r="M4" s="47">
        <f>VLOOKUP($A4,'Occupancy Raw Data'!$B$8:$BE$45,'Occupancy Raw Data'!AT$3,FALSE)</f>
        <v>-1.8871472745504301</v>
      </c>
      <c r="N4" s="48">
        <f>VLOOKUP($A4,'Occupancy Raw Data'!$B$8:$BE$45,'Occupancy Raw Data'!AU$3,FALSE)</f>
        <v>-0.21243485707366</v>
      </c>
      <c r="O4" s="48">
        <f>VLOOKUP($A4,'Occupancy Raw Data'!$B$8:$BE$45,'Occupancy Raw Data'!AV$3,FALSE)</f>
        <v>-0.85462416693027998</v>
      </c>
      <c r="P4" s="48">
        <f>VLOOKUP($A4,'Occupancy Raw Data'!$B$8:$BE$45,'Occupancy Raw Data'!AW$3,FALSE)</f>
        <v>-0.65892204497739504</v>
      </c>
      <c r="Q4" s="48">
        <f>VLOOKUP($A4,'Occupancy Raw Data'!$B$8:$BE$45,'Occupancy Raw Data'!AX$3,FALSE)</f>
        <v>-1.25509904155364</v>
      </c>
      <c r="R4" s="49">
        <f>VLOOKUP($A4,'Occupancy Raw Data'!$B$8:$BE$45,'Occupancy Raw Data'!AY$3,FALSE)</f>
        <v>-0.94143103516816395</v>
      </c>
      <c r="S4" s="48">
        <f>VLOOKUP($A4,'Occupancy Raw Data'!$B$8:$BE$45,'Occupancy Raw Data'!BA$3,FALSE)</f>
        <v>-2.92295928526634</v>
      </c>
      <c r="T4" s="48">
        <f>VLOOKUP($A4,'Occupancy Raw Data'!$B$8:$BE$45,'Occupancy Raw Data'!BB$3,FALSE)</f>
        <v>-4.3142080982417701</v>
      </c>
      <c r="U4" s="49">
        <f>VLOOKUP($A4,'Occupancy Raw Data'!$B$8:$BE$45,'Occupancy Raw Data'!BC$3,FALSE)</f>
        <v>-3.6351782755811901</v>
      </c>
      <c r="V4" s="50">
        <f>VLOOKUP($A4,'Occupancy Raw Data'!$B$8:$BE$45,'Occupancy Raw Data'!BE$3,FALSE)</f>
        <v>-1.77739617544279</v>
      </c>
      <c r="X4" s="51">
        <f>VLOOKUP($A4,'ADR Raw Data'!$B$6:$BE$43,'ADR Raw Data'!AG$1,FALSE)</f>
        <v>141.221075805445</v>
      </c>
      <c r="Y4" s="52">
        <f>VLOOKUP($A4,'ADR Raw Data'!$B$6:$BE$43,'ADR Raw Data'!AH$1,FALSE)</f>
        <v>146.105137530083</v>
      </c>
      <c r="Z4" s="52">
        <f>VLOOKUP($A4,'ADR Raw Data'!$B$6:$BE$43,'ADR Raw Data'!AI$1,FALSE)</f>
        <v>151.15520768730499</v>
      </c>
      <c r="AA4" s="52">
        <f>VLOOKUP($A4,'ADR Raw Data'!$B$6:$BE$43,'ADR Raw Data'!AJ$1,FALSE)</f>
        <v>149.88609957544699</v>
      </c>
      <c r="AB4" s="52">
        <f>VLOOKUP($A4,'ADR Raw Data'!$B$6:$BE$43,'ADR Raw Data'!AK$1,FALSE)</f>
        <v>144.014592560615</v>
      </c>
      <c r="AC4" s="53">
        <f>VLOOKUP($A4,'ADR Raw Data'!$B$6:$BE$43,'ADR Raw Data'!AL$1,FALSE)</f>
        <v>146.780832539541</v>
      </c>
      <c r="AD4" s="52">
        <f>VLOOKUP($A4,'ADR Raw Data'!$B$6:$BE$43,'ADR Raw Data'!AN$1,FALSE)</f>
        <v>149.78946441420399</v>
      </c>
      <c r="AE4" s="52">
        <f>VLOOKUP($A4,'ADR Raw Data'!$B$6:$BE$43,'ADR Raw Data'!AO$1,FALSE)</f>
        <v>152.502684611506</v>
      </c>
      <c r="AF4" s="53">
        <f>VLOOKUP($A4,'ADR Raw Data'!$B$6:$BE$43,'ADR Raw Data'!AP$1,FALSE)</f>
        <v>151.16862690655799</v>
      </c>
      <c r="AG4" s="54">
        <f>VLOOKUP($A4,'ADR Raw Data'!$B$6:$BE$43,'ADR Raw Data'!AR$1,FALSE)</f>
        <v>148.11647761469101</v>
      </c>
      <c r="AI4" s="47">
        <f>VLOOKUP($A4,'ADR Raw Data'!$B$6:$BE$43,'ADR Raw Data'!AT$1,FALSE)</f>
        <v>2.4308554440352101</v>
      </c>
      <c r="AJ4" s="48">
        <f>VLOOKUP($A4,'ADR Raw Data'!$B$6:$BE$43,'ADR Raw Data'!AU$1,FALSE)</f>
        <v>3.8473579711378298</v>
      </c>
      <c r="AK4" s="48">
        <f>VLOOKUP($A4,'ADR Raw Data'!$B$6:$BE$43,'ADR Raw Data'!AV$1,FALSE)</f>
        <v>5.0943977275337202</v>
      </c>
      <c r="AL4" s="48">
        <f>VLOOKUP($A4,'ADR Raw Data'!$B$6:$BE$43,'ADR Raw Data'!AW$1,FALSE)</f>
        <v>4.5047352260423699</v>
      </c>
      <c r="AM4" s="48">
        <f>VLOOKUP($A4,'ADR Raw Data'!$B$6:$BE$43,'ADR Raw Data'!AX$1,FALSE)</f>
        <v>3.8951853750436398</v>
      </c>
      <c r="AN4" s="49">
        <f>VLOOKUP($A4,'ADR Raw Data'!$B$6:$BE$43,'ADR Raw Data'!AY$1,FALSE)</f>
        <v>4.0533352395106199</v>
      </c>
      <c r="AO4" s="48">
        <f>VLOOKUP($A4,'ADR Raw Data'!$B$6:$BE$43,'ADR Raw Data'!BA$1,FALSE)</f>
        <v>2.8580899938580901</v>
      </c>
      <c r="AP4" s="48">
        <f>VLOOKUP($A4,'ADR Raw Data'!$B$6:$BE$43,'ADR Raw Data'!BB$1,FALSE)</f>
        <v>1.9746266851101</v>
      </c>
      <c r="AQ4" s="49">
        <f>VLOOKUP($A4,'ADR Raw Data'!$B$6:$BE$43,'ADR Raw Data'!BC$1,FALSE)</f>
        <v>2.3933270770550301</v>
      </c>
      <c r="AR4" s="50">
        <f>VLOOKUP($A4,'ADR Raw Data'!$B$6:$BE$43,'ADR Raw Data'!BE$1,FALSE)</f>
        <v>3.50390006096102</v>
      </c>
      <c r="AT4" s="51">
        <f>VLOOKUP($A4,'RevPAR Raw Data'!$B$6:$BE$43,'RevPAR Raw Data'!AG$1,FALSE)</f>
        <v>61.687918822830902</v>
      </c>
      <c r="AU4" s="52">
        <f>VLOOKUP($A4,'RevPAR Raw Data'!$B$6:$BE$43,'RevPAR Raw Data'!AH$1,FALSE)</f>
        <v>76.010168042853905</v>
      </c>
      <c r="AV4" s="52">
        <f>VLOOKUP($A4,'RevPAR Raw Data'!$B$6:$BE$43,'RevPAR Raw Data'!AI$1,FALSE)</f>
        <v>86.045633601249094</v>
      </c>
      <c r="AW4" s="52">
        <f>VLOOKUP($A4,'RevPAR Raw Data'!$B$6:$BE$43,'RevPAR Raw Data'!AJ$1,FALSE)</f>
        <v>86.003401974865398</v>
      </c>
      <c r="AX4" s="52">
        <f>VLOOKUP($A4,'RevPAR Raw Data'!$B$6:$BE$43,'RevPAR Raw Data'!AK$1,FALSE)</f>
        <v>77.655101241057096</v>
      </c>
      <c r="AY4" s="53">
        <f>VLOOKUP($A4,'RevPAR Raw Data'!$B$6:$BE$43,'RevPAR Raw Data'!AL$1,FALSE)</f>
        <v>77.480349995293295</v>
      </c>
      <c r="AZ4" s="52">
        <f>VLOOKUP($A4,'RevPAR Raw Data'!$B$6:$BE$43,'RevPAR Raw Data'!AN$1,FALSE)</f>
        <v>85.058510641540394</v>
      </c>
      <c r="BA4" s="52">
        <f>VLOOKUP($A4,'RevPAR Raw Data'!$B$6:$BE$43,'RevPAR Raw Data'!AO$1,FALSE)</f>
        <v>89.527141852675499</v>
      </c>
      <c r="BB4" s="53">
        <f>VLOOKUP($A4,'RevPAR Raw Data'!$B$6:$BE$43,'RevPAR Raw Data'!AP$1,FALSE)</f>
        <v>87.292826497284693</v>
      </c>
      <c r="BC4" s="54">
        <f>VLOOKUP($A4,'RevPAR Raw Data'!$B$6:$BE$43,'RevPAR Raw Data'!AR$1,FALSE)</f>
        <v>80.284056006271697</v>
      </c>
      <c r="BE4" s="47">
        <f>VLOOKUP($A4,'RevPAR Raw Data'!$B$6:$BE$43,'RevPAR Raw Data'!AT$1,FALSE)</f>
        <v>0.497834347224411</v>
      </c>
      <c r="BF4" s="48">
        <f>VLOOKUP($A4,'RevPAR Raw Data'!$B$6:$BE$43,'RevPAR Raw Data'!AU$1,FALSE)</f>
        <v>3.6267499846570699</v>
      </c>
      <c r="BG4" s="48">
        <f>VLOOKUP($A4,'RevPAR Raw Data'!$B$6:$BE$43,'RevPAR Raw Data'!AV$1,FALSE)</f>
        <v>4.1962356064643904</v>
      </c>
      <c r="BH4" s="48">
        <f>VLOOKUP($A4,'RevPAR Raw Data'!$B$6:$BE$43,'RevPAR Raw Data'!AW$1,FALSE)</f>
        <v>3.8161304875927202</v>
      </c>
      <c r="BI4" s="48">
        <f>VLOOKUP($A4,'RevPAR Raw Data'!$B$6:$BE$43,'RevPAR Raw Data'!AX$1,FALSE)</f>
        <v>2.5911978991810898</v>
      </c>
      <c r="BJ4" s="49">
        <f>VLOOKUP($A4,'RevPAR Raw Data'!$B$6:$BE$43,'RevPAR Raw Data'!AY$1,FALSE)</f>
        <v>3.0737448484382899</v>
      </c>
      <c r="BK4" s="48">
        <f>VLOOKUP($A4,'RevPAR Raw Data'!$B$6:$BE$43,'RevPAR Raw Data'!BA$1,FALSE)</f>
        <v>-0.14841009826499199</v>
      </c>
      <c r="BL4" s="48">
        <f>VLOOKUP($A4,'RevPAR Raw Data'!$B$6:$BE$43,'RevPAR Raw Data'!BB$1,FALSE)</f>
        <v>-2.4247709174907301</v>
      </c>
      <c r="BM4" s="49">
        <f>VLOOKUP($A4,'RevPAR Raw Data'!$B$6:$BE$43,'RevPAR Raw Data'!BC$1,FALSE)</f>
        <v>-1.32885290449486</v>
      </c>
      <c r="BN4" s="50">
        <f>VLOOKUP($A4,'RevPAR Raw Data'!$B$6:$BE$43,'RevPAR Raw Data'!BE$1,FALSE)</f>
        <v>1.66422569984336</v>
      </c>
    </row>
    <row r="5" spans="1:66" x14ac:dyDescent="0.25">
      <c r="A5" s="46" t="s">
        <v>69</v>
      </c>
      <c r="B5" s="47">
        <f>VLOOKUP($A5,'Occupancy Raw Data'!$B$8:$BE$45,'Occupancy Raw Data'!AG$3,FALSE)</f>
        <v>39.4592693100155</v>
      </c>
      <c r="C5" s="48">
        <f>VLOOKUP($A5,'Occupancy Raw Data'!$B$8:$BE$45,'Occupancy Raw Data'!AH$3,FALSE)</f>
        <v>50.468145384190102</v>
      </c>
      <c r="D5" s="48">
        <f>VLOOKUP($A5,'Occupancy Raw Data'!$B$8:$BE$45,'Occupancy Raw Data'!AI$3,FALSE)</f>
        <v>55.2400560329664</v>
      </c>
      <c r="E5" s="48">
        <f>VLOOKUP($A5,'Occupancy Raw Data'!$B$8:$BE$45,'Occupancy Raw Data'!AJ$3,FALSE)</f>
        <v>55.7933187597366</v>
      </c>
      <c r="F5" s="48">
        <f>VLOOKUP($A5,'Occupancy Raw Data'!$B$8:$BE$45,'Occupancy Raw Data'!AK$3,FALSE)</f>
        <v>50.228451789525899</v>
      </c>
      <c r="G5" s="49">
        <f>VLOOKUP($A5,'Occupancy Raw Data'!$B$8:$BE$45,'Occupancy Raw Data'!AL$3,FALSE)</f>
        <v>50.237848523862901</v>
      </c>
      <c r="H5" s="48">
        <f>VLOOKUP($A5,'Occupancy Raw Data'!$B$8:$BE$45,'Occupancy Raw Data'!AN$3,FALSE)</f>
        <v>50.069815620793499</v>
      </c>
      <c r="I5" s="48">
        <f>VLOOKUP($A5,'Occupancy Raw Data'!$B$8:$BE$45,'Occupancy Raw Data'!AO$3,FALSE)</f>
        <v>52.150933675945502</v>
      </c>
      <c r="J5" s="49">
        <f>VLOOKUP($A5,'Occupancy Raw Data'!$B$8:$BE$45,'Occupancy Raw Data'!AP$3,FALSE)</f>
        <v>51.110374648369501</v>
      </c>
      <c r="K5" s="50">
        <f>VLOOKUP($A5,'Occupancy Raw Data'!$B$8:$BE$45,'Occupancy Raw Data'!AR$3,FALSE)</f>
        <v>50.487121343168397</v>
      </c>
      <c r="M5" s="47">
        <f>VLOOKUP($A5,'Occupancy Raw Data'!$B$8:$BE$45,'Occupancy Raw Data'!AT$3,FALSE)</f>
        <v>-1.3724297557779499</v>
      </c>
      <c r="N5" s="48">
        <f>VLOOKUP($A5,'Occupancy Raw Data'!$B$8:$BE$45,'Occupancy Raw Data'!AU$3,FALSE)</f>
        <v>3.0583735747458101</v>
      </c>
      <c r="O5" s="48">
        <f>VLOOKUP($A5,'Occupancy Raw Data'!$B$8:$BE$45,'Occupancy Raw Data'!AV$3,FALSE)</f>
        <v>1.4893785707623799</v>
      </c>
      <c r="P5" s="48">
        <f>VLOOKUP($A5,'Occupancy Raw Data'!$B$8:$BE$45,'Occupancy Raw Data'!AW$3,FALSE)</f>
        <v>2.38041946170781</v>
      </c>
      <c r="Q5" s="48">
        <f>VLOOKUP($A5,'Occupancy Raw Data'!$B$8:$BE$45,'Occupancy Raw Data'!AX$3,FALSE)</f>
        <v>1.0331075187997301</v>
      </c>
      <c r="R5" s="49">
        <f>VLOOKUP($A5,'Occupancy Raw Data'!$B$8:$BE$45,'Occupancy Raw Data'!AY$3,FALSE)</f>
        <v>1.44253846621618</v>
      </c>
      <c r="S5" s="48">
        <f>VLOOKUP($A5,'Occupancy Raw Data'!$B$8:$BE$45,'Occupancy Raw Data'!BA$3,FALSE)</f>
        <v>-1.29574204637664</v>
      </c>
      <c r="T5" s="48">
        <f>VLOOKUP($A5,'Occupancy Raw Data'!$B$8:$BE$45,'Occupancy Raw Data'!BB$3,FALSE)</f>
        <v>-1.31319072913644</v>
      </c>
      <c r="U5" s="49">
        <f>VLOOKUP($A5,'Occupancy Raw Data'!$B$8:$BE$45,'Occupancy Raw Data'!BC$3,FALSE)</f>
        <v>-1.3046447779997801</v>
      </c>
      <c r="V5" s="50">
        <f>VLOOKUP($A5,'Occupancy Raw Data'!$B$8:$BE$45,'Occupancy Raw Data'!BE$3,FALSE)</f>
        <v>0.63225379066072596</v>
      </c>
      <c r="X5" s="51">
        <f>VLOOKUP($A5,'ADR Raw Data'!$B$6:$BE$43,'ADR Raw Data'!AG$1,FALSE)</f>
        <v>103.31498353206101</v>
      </c>
      <c r="Y5" s="52">
        <f>VLOOKUP($A5,'ADR Raw Data'!$B$6:$BE$43,'ADR Raw Data'!AH$1,FALSE)</f>
        <v>112.35996868794</v>
      </c>
      <c r="Z5" s="52">
        <f>VLOOKUP($A5,'ADR Raw Data'!$B$6:$BE$43,'ADR Raw Data'!AI$1,FALSE)</f>
        <v>118.62914459631899</v>
      </c>
      <c r="AA5" s="52">
        <f>VLOOKUP($A5,'ADR Raw Data'!$B$6:$BE$43,'ADR Raw Data'!AJ$1,FALSE)</f>
        <v>117.436582677313</v>
      </c>
      <c r="AB5" s="52">
        <f>VLOOKUP($A5,'ADR Raw Data'!$B$6:$BE$43,'ADR Raw Data'!AK$1,FALSE)</f>
        <v>109.351135598027</v>
      </c>
      <c r="AC5" s="53">
        <f>VLOOKUP($A5,'ADR Raw Data'!$B$6:$BE$43,'ADR Raw Data'!AL$1,FALSE)</f>
        <v>112.843820258439</v>
      </c>
      <c r="AD5" s="52">
        <f>VLOOKUP($A5,'ADR Raw Data'!$B$6:$BE$43,'ADR Raw Data'!AN$1,FALSE)</f>
        <v>109.660707950863</v>
      </c>
      <c r="AE5" s="52">
        <f>VLOOKUP($A5,'ADR Raw Data'!$B$6:$BE$43,'ADR Raw Data'!AO$1,FALSE)</f>
        <v>112.11980002319</v>
      </c>
      <c r="AF5" s="53">
        <f>VLOOKUP($A5,'ADR Raw Data'!$B$6:$BE$43,'ADR Raw Data'!AP$1,FALSE)</f>
        <v>110.915286384784</v>
      </c>
      <c r="AG5" s="54">
        <f>VLOOKUP($A5,'ADR Raw Data'!$B$6:$BE$43,'ADR Raw Data'!AR$1,FALSE)</f>
        <v>112.286054032217</v>
      </c>
      <c r="AI5" s="47">
        <f>VLOOKUP($A5,'ADR Raw Data'!$B$6:$BE$43,'ADR Raw Data'!AT$1,FALSE)</f>
        <v>3.4566094229900499</v>
      </c>
      <c r="AJ5" s="48">
        <f>VLOOKUP($A5,'ADR Raw Data'!$B$6:$BE$43,'ADR Raw Data'!AU$1,FALSE)</f>
        <v>5.0836408715012302</v>
      </c>
      <c r="AK5" s="48">
        <f>VLOOKUP($A5,'ADR Raw Data'!$B$6:$BE$43,'ADR Raw Data'!AV$1,FALSE)</f>
        <v>6.1584549068893804</v>
      </c>
      <c r="AL5" s="48">
        <f>VLOOKUP($A5,'ADR Raw Data'!$B$6:$BE$43,'ADR Raw Data'!AW$1,FALSE)</f>
        <v>6.0016558385460996</v>
      </c>
      <c r="AM5" s="48">
        <f>VLOOKUP($A5,'ADR Raw Data'!$B$6:$BE$43,'ADR Raw Data'!AX$1,FALSE)</f>
        <v>4.4216918761877197</v>
      </c>
      <c r="AN5" s="49">
        <f>VLOOKUP($A5,'ADR Raw Data'!$B$6:$BE$43,'ADR Raw Data'!AY$1,FALSE)</f>
        <v>5.2146758000442999</v>
      </c>
      <c r="AO5" s="48">
        <f>VLOOKUP($A5,'ADR Raw Data'!$B$6:$BE$43,'ADR Raw Data'!BA$1,FALSE)</f>
        <v>2.5078076982872601</v>
      </c>
      <c r="AP5" s="48">
        <f>VLOOKUP($A5,'ADR Raw Data'!$B$6:$BE$43,'ADR Raw Data'!BB$1,FALSE)</f>
        <v>2.00475264297644</v>
      </c>
      <c r="AQ5" s="49">
        <f>VLOOKUP($A5,'ADR Raw Data'!$B$6:$BE$43,'ADR Raw Data'!BC$1,FALSE)</f>
        <v>2.2476317640454302</v>
      </c>
      <c r="AR5" s="50">
        <f>VLOOKUP($A5,'ADR Raw Data'!$B$6:$BE$43,'ADR Raw Data'!BE$1,FALSE)</f>
        <v>4.3428136805571</v>
      </c>
      <c r="AT5" s="51">
        <f>VLOOKUP($A5,'RevPAR Raw Data'!$B$6:$BE$43,'RevPAR Raw Data'!AG$1,FALSE)</f>
        <v>40.767337589514497</v>
      </c>
      <c r="AU5" s="52">
        <f>VLOOKUP($A5,'RevPAR Raw Data'!$B$6:$BE$43,'RevPAR Raw Data'!AH$1,FALSE)</f>
        <v>56.705992351060303</v>
      </c>
      <c r="AV5" s="52">
        <f>VLOOKUP($A5,'RevPAR Raw Data'!$B$6:$BE$43,'RevPAR Raw Data'!AI$1,FALSE)</f>
        <v>65.530805946435706</v>
      </c>
      <c r="AW5" s="52">
        <f>VLOOKUP($A5,'RevPAR Raw Data'!$B$6:$BE$43,'RevPAR Raw Data'!AJ$1,FALSE)</f>
        <v>65.521766913695402</v>
      </c>
      <c r="AX5" s="52">
        <f>VLOOKUP($A5,'RevPAR Raw Data'!$B$6:$BE$43,'RevPAR Raw Data'!AK$1,FALSE)</f>
        <v>54.925382425154297</v>
      </c>
      <c r="AY5" s="53">
        <f>VLOOKUP($A5,'RevPAR Raw Data'!$B$6:$BE$43,'RevPAR Raw Data'!AL$1,FALSE)</f>
        <v>56.690307489974799</v>
      </c>
      <c r="AZ5" s="52">
        <f>VLOOKUP($A5,'RevPAR Raw Data'!$B$6:$BE$43,'RevPAR Raw Data'!AN$1,FALSE)</f>
        <v>54.906914279454099</v>
      </c>
      <c r="BA5" s="52">
        <f>VLOOKUP($A5,'RevPAR Raw Data'!$B$6:$BE$43,'RevPAR Raw Data'!AO$1,FALSE)</f>
        <v>58.4715225476968</v>
      </c>
      <c r="BB5" s="53">
        <f>VLOOKUP($A5,'RevPAR Raw Data'!$B$6:$BE$43,'RevPAR Raw Data'!AP$1,FALSE)</f>
        <v>56.689218413575396</v>
      </c>
      <c r="BC5" s="54">
        <f>VLOOKUP($A5,'RevPAR Raw Data'!$B$6:$BE$43,'RevPAR Raw Data'!AR$1,FALSE)</f>
        <v>56.6899963507013</v>
      </c>
      <c r="BE5" s="47">
        <f>VLOOKUP($A5,'RevPAR Raw Data'!$B$6:$BE$43,'RevPAR Raw Data'!AT$1,FALSE)</f>
        <v>2.03674013094995</v>
      </c>
      <c r="BF5" s="48">
        <f>VLOOKUP($A5,'RevPAR Raw Data'!$B$6:$BE$43,'RevPAR Raw Data'!AU$1,FALSE)</f>
        <v>8.2974911752960203</v>
      </c>
      <c r="BG5" s="48">
        <f>VLOOKUP($A5,'RevPAR Raw Data'!$B$6:$BE$43,'RevPAR Raw Data'!AV$1,FALSE)</f>
        <v>7.7395561853250401</v>
      </c>
      <c r="BH5" s="48">
        <f>VLOOKUP($A5,'RevPAR Raw Data'!$B$6:$BE$43,'RevPAR Raw Data'!AW$1,FALSE)</f>
        <v>8.5249398838593908</v>
      </c>
      <c r="BI5" s="48">
        <f>VLOOKUP($A5,'RevPAR Raw Data'!$B$6:$BE$43,'RevPAR Raw Data'!AX$1,FALSE)</f>
        <v>5.5004802262185004</v>
      </c>
      <c r="BJ5" s="49">
        <f>VLOOKUP($A5,'RevPAR Raw Data'!$B$6:$BE$43,'RevPAR Raw Data'!AY$1,FALSE)</f>
        <v>6.7324379705645896</v>
      </c>
      <c r="BK5" s="48">
        <f>VLOOKUP($A5,'RevPAR Raw Data'!$B$6:$BE$43,'RevPAR Raw Data'!BA$1,FALSE)</f>
        <v>1.17957093312164</v>
      </c>
      <c r="BL5" s="48">
        <f>VLOOKUP($A5,'RevPAR Raw Data'!$B$6:$BE$43,'RevPAR Raw Data'!BB$1,FALSE)</f>
        <v>0.66523568799031196</v>
      </c>
      <c r="BM5" s="49">
        <f>VLOOKUP($A5,'RevPAR Raw Data'!$B$6:$BE$43,'RevPAR Raw Data'!BC$1,FALSE)</f>
        <v>0.913663375607359</v>
      </c>
      <c r="BN5" s="50">
        <f>VLOOKUP($A5,'RevPAR Raw Data'!$B$6:$BE$43,'RevPAR Raw Data'!BE$1,FALSE)</f>
        <v>5.0025250753344901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132</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125</v>
      </c>
      <c r="B8" s="47">
        <f>VLOOKUP($A8,'Occupancy Raw Data'!$B$8:$BE$51,'Occupancy Raw Data'!AG$3,FALSE)</f>
        <v>32.1946169772256</v>
      </c>
      <c r="C8" s="48">
        <f>VLOOKUP($A8,'Occupancy Raw Data'!$B$8:$BE$51,'Occupancy Raw Data'!AH$3,FALSE)</f>
        <v>42.102928127772799</v>
      </c>
      <c r="D8" s="48">
        <f>VLOOKUP($A8,'Occupancy Raw Data'!$B$8:$BE$51,'Occupancy Raw Data'!AI$3,FALSE)</f>
        <v>51.079562259686398</v>
      </c>
      <c r="E8" s="48">
        <f>VLOOKUP($A8,'Occupancy Raw Data'!$B$8:$BE$51,'Occupancy Raw Data'!AJ$3,FALSE)</f>
        <v>52.070393374741201</v>
      </c>
      <c r="F8" s="48">
        <f>VLOOKUP($A8,'Occupancy Raw Data'!$B$8:$BE$51,'Occupancy Raw Data'!AK$3,FALSE)</f>
        <v>41.585329784087499</v>
      </c>
      <c r="G8" s="49">
        <f>VLOOKUP($A8,'Occupancy Raw Data'!$B$8:$BE$51,'Occupancy Raw Data'!AL$3,FALSE)</f>
        <v>43.806566104702704</v>
      </c>
      <c r="H8" s="48">
        <f>VLOOKUP($A8,'Occupancy Raw Data'!$B$8:$BE$51,'Occupancy Raw Data'!AN$3,FALSE)</f>
        <v>44.6983141082519</v>
      </c>
      <c r="I8" s="48">
        <f>VLOOKUP($A8,'Occupancy Raw Data'!$B$8:$BE$51,'Occupancy Raw Data'!AO$3,FALSE)</f>
        <v>53.002070393374701</v>
      </c>
      <c r="J8" s="49">
        <f>VLOOKUP($A8,'Occupancy Raw Data'!$B$8:$BE$51,'Occupancy Raw Data'!AP$3,FALSE)</f>
        <v>48.850192250813301</v>
      </c>
      <c r="K8" s="50">
        <f>VLOOKUP($A8,'Occupancy Raw Data'!$B$8:$BE$51,'Occupancy Raw Data'!AR$3,FALSE)</f>
        <v>45.2476021464486</v>
      </c>
      <c r="M8" s="47">
        <f>VLOOKUP($A8,'Occupancy Raw Data'!$B$8:$BE$51,'Occupancy Raw Data'!AT$3,FALSE)</f>
        <v>-4.3116673700150701</v>
      </c>
      <c r="N8" s="48">
        <f>VLOOKUP($A8,'Occupancy Raw Data'!$B$8:$BE$51,'Occupancy Raw Data'!AU$3,FALSE)</f>
        <v>2.1693542579387199</v>
      </c>
      <c r="O8" s="48">
        <f>VLOOKUP($A8,'Occupancy Raw Data'!$B$8:$BE$51,'Occupancy Raw Data'!AV$3,FALSE)</f>
        <v>5.1766187991269899</v>
      </c>
      <c r="P8" s="48">
        <f>VLOOKUP($A8,'Occupancy Raw Data'!$B$8:$BE$51,'Occupancy Raw Data'!AW$3,FALSE)</f>
        <v>8.5021815909728709</v>
      </c>
      <c r="Q8" s="48">
        <f>VLOOKUP($A8,'Occupancy Raw Data'!$B$8:$BE$51,'Occupancy Raw Data'!AX$3,FALSE)</f>
        <v>-5.12664349573586</v>
      </c>
      <c r="R8" s="49">
        <f>VLOOKUP($A8,'Occupancy Raw Data'!$B$8:$BE$51,'Occupancy Raw Data'!AY$3,FALSE)</f>
        <v>1.7610028406046201</v>
      </c>
      <c r="S8" s="48">
        <f>VLOOKUP($A8,'Occupancy Raw Data'!$B$8:$BE$51,'Occupancy Raw Data'!BA$3,FALSE)</f>
        <v>-6.6355996290381301</v>
      </c>
      <c r="T8" s="48">
        <f>VLOOKUP($A8,'Occupancy Raw Data'!$B$8:$BE$51,'Occupancy Raw Data'!BB$3,FALSE)</f>
        <v>-9.5753187216289497</v>
      </c>
      <c r="U8" s="49">
        <f>VLOOKUP($A8,'Occupancy Raw Data'!$B$8:$BE$51,'Occupancy Raw Data'!BC$3,FALSE)</f>
        <v>-8.2536945423421493</v>
      </c>
      <c r="V8" s="50">
        <f>VLOOKUP($A8,'Occupancy Raw Data'!$B$8:$BE$51,'Occupancy Raw Data'!BE$3,FALSE)</f>
        <v>-1.55374952748548</v>
      </c>
      <c r="X8" s="51">
        <f>VLOOKUP($A8,'ADR Raw Data'!$B$6:$BE$49,'ADR Raw Data'!AG$1,FALSE)</f>
        <v>237.107916858061</v>
      </c>
      <c r="Y8" s="52">
        <f>VLOOKUP($A8,'ADR Raw Data'!$B$6:$BE$49,'ADR Raw Data'!AH$1,FALSE)</f>
        <v>231.3461714085</v>
      </c>
      <c r="Z8" s="52">
        <f>VLOOKUP($A8,'ADR Raw Data'!$B$6:$BE$49,'ADR Raw Data'!AI$1,FALSE)</f>
        <v>240.40546033584201</v>
      </c>
      <c r="AA8" s="52">
        <f>VLOOKUP($A8,'ADR Raw Data'!$B$6:$BE$49,'ADR Raw Data'!AJ$1,FALSE)</f>
        <v>236.520255609201</v>
      </c>
      <c r="AB8" s="52">
        <f>VLOOKUP($A8,'ADR Raw Data'!$B$6:$BE$49,'ADR Raw Data'!AK$1,FALSE)</f>
        <v>228.07489331436599</v>
      </c>
      <c r="AC8" s="53">
        <f>VLOOKUP($A8,'ADR Raw Data'!$B$6:$BE$49,'ADR Raw Data'!AL$1,FALSE)</f>
        <v>234.91468266828701</v>
      </c>
      <c r="AD8" s="52">
        <f>VLOOKUP($A8,'ADR Raw Data'!$B$6:$BE$49,'ADR Raw Data'!AN$1,FALSE)</f>
        <v>260.352006617038</v>
      </c>
      <c r="AE8" s="52">
        <f>VLOOKUP($A8,'ADR Raw Data'!$B$6:$BE$49,'ADR Raw Data'!AO$1,FALSE)</f>
        <v>279.95102957589199</v>
      </c>
      <c r="AF8" s="53">
        <f>VLOOKUP($A8,'ADR Raw Data'!$B$6:$BE$49,'ADR Raw Data'!AP$1,FALSE)</f>
        <v>270.98439869825103</v>
      </c>
      <c r="AG8" s="54">
        <f>VLOOKUP($A8,'ADR Raw Data'!$B$6:$BE$49,'ADR Raw Data'!AR$1,FALSE)</f>
        <v>246.040844869849</v>
      </c>
      <c r="AI8" s="47">
        <f>VLOOKUP($A8,'ADR Raw Data'!$B$6:$BE$49,'ADR Raw Data'!AT$1,FALSE)</f>
        <v>6.6155421135958798</v>
      </c>
      <c r="AJ8" s="48">
        <f>VLOOKUP($A8,'ADR Raw Data'!$B$6:$BE$49,'ADR Raw Data'!AU$1,FALSE)</f>
        <v>0.99428706435146397</v>
      </c>
      <c r="AK8" s="48">
        <f>VLOOKUP($A8,'ADR Raw Data'!$B$6:$BE$49,'ADR Raw Data'!AV$1,FALSE)</f>
        <v>8.2850334886451993</v>
      </c>
      <c r="AL8" s="48">
        <f>VLOOKUP($A8,'ADR Raw Data'!$B$6:$BE$49,'ADR Raw Data'!AW$1,FALSE)</f>
        <v>4.8575644463479897</v>
      </c>
      <c r="AM8" s="48">
        <f>VLOOKUP($A8,'ADR Raw Data'!$B$6:$BE$49,'ADR Raw Data'!AX$1,FALSE)</f>
        <v>3.33512668931301</v>
      </c>
      <c r="AN8" s="49">
        <f>VLOOKUP($A8,'ADR Raw Data'!$B$6:$BE$49,'ADR Raw Data'!AY$1,FALSE)</f>
        <v>4.8959026014930904</v>
      </c>
      <c r="AO8" s="48">
        <f>VLOOKUP($A8,'ADR Raw Data'!$B$6:$BE$49,'ADR Raw Data'!BA$1,FALSE)</f>
        <v>-0.45245841583832502</v>
      </c>
      <c r="AP8" s="48">
        <f>VLOOKUP($A8,'ADR Raw Data'!$B$6:$BE$49,'ADR Raw Data'!BB$1,FALSE)</f>
        <v>2.6126781852197398</v>
      </c>
      <c r="AQ8" s="49">
        <f>VLOOKUP($A8,'ADR Raw Data'!$B$6:$BE$49,'ADR Raw Data'!BC$1,FALSE)</f>
        <v>1.20860606409815</v>
      </c>
      <c r="AR8" s="50">
        <f>VLOOKUP($A8,'ADR Raw Data'!$B$6:$BE$49,'ADR Raw Data'!BE$1,FALSE)</f>
        <v>3.1847238595010099</v>
      </c>
      <c r="AT8" s="51">
        <f>VLOOKUP($A8,'RevPAR Raw Data'!$B$6:$BE$49,'RevPAR Raw Data'!AG$1,FALSE)</f>
        <v>76.335985655131594</v>
      </c>
      <c r="AU8" s="52">
        <f>VLOOKUP($A8,'RevPAR Raw Data'!$B$6:$BE$49,'RevPAR Raw Data'!AH$1,FALSE)</f>
        <v>97.403512274475005</v>
      </c>
      <c r="AV8" s="52">
        <f>VLOOKUP($A8,'RevPAR Raw Data'!$B$6:$BE$49,'RevPAR Raw Data'!AI$1,FALSE)</f>
        <v>122.798056787932</v>
      </c>
      <c r="AW8" s="52">
        <f>VLOOKUP($A8,'RevPAR Raw Data'!$B$6:$BE$49,'RevPAR Raw Data'!AJ$1,FALSE)</f>
        <v>123.157027506654</v>
      </c>
      <c r="AX8" s="52">
        <f>VLOOKUP($A8,'RevPAR Raw Data'!$B$6:$BE$49,'RevPAR Raw Data'!AK$1,FALSE)</f>
        <v>94.845696539485303</v>
      </c>
      <c r="AY8" s="53">
        <f>VLOOKUP($A8,'RevPAR Raw Data'!$B$6:$BE$49,'RevPAR Raw Data'!AL$1,FALSE)</f>
        <v>102.908055752735</v>
      </c>
      <c r="AZ8" s="52">
        <f>VLOOKUP($A8,'RevPAR Raw Data'!$B$6:$BE$49,'RevPAR Raw Data'!AN$1,FALSE)</f>
        <v>116.372957704821</v>
      </c>
      <c r="BA8" s="52">
        <f>VLOOKUP($A8,'RevPAR Raw Data'!$B$6:$BE$49,'RevPAR Raw Data'!AO$1,FALSE)</f>
        <v>148.37984176279201</v>
      </c>
      <c r="BB8" s="53">
        <f>VLOOKUP($A8,'RevPAR Raw Data'!$B$6:$BE$49,'RevPAR Raw Data'!AP$1,FALSE)</f>
        <v>132.37639973380601</v>
      </c>
      <c r="BC8" s="54">
        <f>VLOOKUP($A8,'RevPAR Raw Data'!$B$6:$BE$49,'RevPAR Raw Data'!AR$1,FALSE)</f>
        <v>111.32758260447</v>
      </c>
      <c r="BE8" s="47">
        <f>VLOOKUP($A8,'RevPAR Raw Data'!$B$6:$BE$49,'RevPAR Raw Data'!AT$1,FALSE)</f>
        <v>2.0186345729192801</v>
      </c>
      <c r="BF8" s="48">
        <f>VLOOKUP($A8,'RevPAR Raw Data'!$B$6:$BE$49,'RevPAR Raw Data'!AU$1,FALSE)</f>
        <v>3.18521093105683</v>
      </c>
      <c r="BG8" s="48">
        <f>VLOOKUP($A8,'RevPAR Raw Data'!$B$6:$BE$49,'RevPAR Raw Data'!AV$1,FALSE)</f>
        <v>13.8905368888593</v>
      </c>
      <c r="BH8" s="48">
        <f>VLOOKUP($A8,'RevPAR Raw Data'!$B$6:$BE$49,'RevPAR Raw Data'!AW$1,FALSE)</f>
        <v>13.772744987447901</v>
      </c>
      <c r="BI8" s="48">
        <f>VLOOKUP($A8,'RevPAR Raw Data'!$B$6:$BE$49,'RevPAR Raw Data'!AX$1,FALSE)</f>
        <v>-1.96249686191506</v>
      </c>
      <c r="BJ8" s="49">
        <f>VLOOKUP($A8,'RevPAR Raw Data'!$B$6:$BE$49,'RevPAR Raw Data'!AY$1,FALSE)</f>
        <v>6.7431224259832501</v>
      </c>
      <c r="BK8" s="48">
        <f>VLOOKUP($A8,'RevPAR Raw Data'!$B$6:$BE$49,'RevPAR Raw Data'!BA$1,FALSE)</f>
        <v>-7.0580347159135304</v>
      </c>
      <c r="BL8" s="48">
        <f>VLOOKUP($A8,'RevPAR Raw Data'!$B$6:$BE$49,'RevPAR Raw Data'!BB$1,FALSE)</f>
        <v>-7.2128127998144702</v>
      </c>
      <c r="BM8" s="49">
        <f>VLOOKUP($A8,'RevPAR Raw Data'!$B$6:$BE$49,'RevPAR Raw Data'!BC$1,FALSE)</f>
        <v>-7.1448431309948797</v>
      </c>
      <c r="BN8" s="50">
        <f>VLOOKUP($A8,'RevPAR Raw Data'!$B$6:$BE$49,'RevPAR Raw Data'!BE$1,FALSE)</f>
        <v>1.5814917000968201</v>
      </c>
    </row>
    <row r="9" spans="1:66" x14ac:dyDescent="0.25">
      <c r="A9" s="63" t="s">
        <v>126</v>
      </c>
      <c r="B9" s="47">
        <f>VLOOKUP($A9,'Occupancy Raw Data'!$B$8:$BE$51,'Occupancy Raw Data'!AG$3,FALSE)</f>
        <v>40.3769015363657</v>
      </c>
      <c r="C9" s="48">
        <f>VLOOKUP($A9,'Occupancy Raw Data'!$B$8:$BE$51,'Occupancy Raw Data'!AH$3,FALSE)</f>
        <v>58.137818814803602</v>
      </c>
      <c r="D9" s="48">
        <f>VLOOKUP($A9,'Occupancy Raw Data'!$B$8:$BE$51,'Occupancy Raw Data'!AI$3,FALSE)</f>
        <v>68.681412245515702</v>
      </c>
      <c r="E9" s="48">
        <f>VLOOKUP($A9,'Occupancy Raw Data'!$B$8:$BE$51,'Occupancy Raw Data'!AJ$3,FALSE)</f>
        <v>68.603837130099095</v>
      </c>
      <c r="F9" s="48">
        <f>VLOOKUP($A9,'Occupancy Raw Data'!$B$8:$BE$51,'Occupancy Raw Data'!AK$3,FALSE)</f>
        <v>56.276016044804301</v>
      </c>
      <c r="G9" s="49">
        <f>VLOOKUP($A9,'Occupancy Raw Data'!$B$8:$BE$51,'Occupancy Raw Data'!AL$3,FALSE)</f>
        <v>58.415197154317703</v>
      </c>
      <c r="H9" s="48">
        <f>VLOOKUP($A9,'Occupancy Raw Data'!$B$8:$BE$51,'Occupancy Raw Data'!AN$3,FALSE)</f>
        <v>54.220275486263503</v>
      </c>
      <c r="I9" s="48">
        <f>VLOOKUP($A9,'Occupancy Raw Data'!$B$8:$BE$51,'Occupancy Raw Data'!AO$3,FALSE)</f>
        <v>56.375350034057298</v>
      </c>
      <c r="J9" s="49">
        <f>VLOOKUP($A9,'Occupancy Raw Data'!$B$8:$BE$51,'Occupancy Raw Data'!AP$3,FALSE)</f>
        <v>55.297812760160397</v>
      </c>
      <c r="K9" s="50">
        <f>VLOOKUP($A9,'Occupancy Raw Data'!$B$8:$BE$51,'Occupancy Raw Data'!AR$3,FALSE)</f>
        <v>57.5245158988442</v>
      </c>
      <c r="M9" s="47">
        <f>VLOOKUP($A9,'Occupancy Raw Data'!$B$8:$BE$51,'Occupancy Raw Data'!AT$3,FALSE)</f>
        <v>3.9218308081406601</v>
      </c>
      <c r="N9" s="48">
        <f>VLOOKUP($A9,'Occupancy Raw Data'!$B$8:$BE$51,'Occupancy Raw Data'!AU$3,FALSE)</f>
        <v>9.5783325493200806</v>
      </c>
      <c r="O9" s="48">
        <f>VLOOKUP($A9,'Occupancy Raw Data'!$B$8:$BE$51,'Occupancy Raw Data'!AV$3,FALSE)</f>
        <v>7.60023422819246</v>
      </c>
      <c r="P9" s="48">
        <f>VLOOKUP($A9,'Occupancy Raw Data'!$B$8:$BE$51,'Occupancy Raw Data'!AW$3,FALSE)</f>
        <v>8.2538230161223503</v>
      </c>
      <c r="Q9" s="48">
        <f>VLOOKUP($A9,'Occupancy Raw Data'!$B$8:$BE$51,'Occupancy Raw Data'!AX$3,FALSE)</f>
        <v>4.8905845064872704</v>
      </c>
      <c r="R9" s="49">
        <f>VLOOKUP($A9,'Occupancy Raw Data'!$B$8:$BE$51,'Occupancy Raw Data'!AY$3,FALSE)</f>
        <v>7.0750365002780597</v>
      </c>
      <c r="S9" s="48">
        <f>VLOOKUP($A9,'Occupancy Raw Data'!$B$8:$BE$51,'Occupancy Raw Data'!BA$3,FALSE)</f>
        <v>2.76697972297191</v>
      </c>
      <c r="T9" s="48">
        <f>VLOOKUP($A9,'Occupancy Raw Data'!$B$8:$BE$51,'Occupancy Raw Data'!BB$3,FALSE)</f>
        <v>0.91817784459681995</v>
      </c>
      <c r="U9" s="49">
        <f>VLOOKUP($A9,'Occupancy Raw Data'!$B$8:$BE$51,'Occupancy Raw Data'!BC$3,FALSE)</f>
        <v>1.8161799396779801</v>
      </c>
      <c r="V9" s="50">
        <f>VLOOKUP($A9,'Occupancy Raw Data'!$B$8:$BE$51,'Occupancy Raw Data'!BE$3,FALSE)</f>
        <v>5.5774022665597496</v>
      </c>
      <c r="X9" s="51">
        <f>VLOOKUP($A9,'ADR Raw Data'!$B$6:$BE$49,'ADR Raw Data'!AG$1,FALSE)</f>
        <v>155.28932474226801</v>
      </c>
      <c r="Y9" s="52">
        <f>VLOOKUP($A9,'ADR Raw Data'!$B$6:$BE$49,'ADR Raw Data'!AH$1,FALSE)</f>
        <v>171.619596120675</v>
      </c>
      <c r="Z9" s="52">
        <f>VLOOKUP($A9,'ADR Raw Data'!$B$6:$BE$49,'ADR Raw Data'!AI$1,FALSE)</f>
        <v>179.88678563065599</v>
      </c>
      <c r="AA9" s="52">
        <f>VLOOKUP($A9,'ADR Raw Data'!$B$6:$BE$49,'ADR Raw Data'!AJ$1,FALSE)</f>
        <v>176.910231256119</v>
      </c>
      <c r="AB9" s="52">
        <f>VLOOKUP($A9,'ADR Raw Data'!$B$6:$BE$49,'ADR Raw Data'!AK$1,FALSE)</f>
        <v>160.742630703022</v>
      </c>
      <c r="AC9" s="53">
        <f>VLOOKUP($A9,'ADR Raw Data'!$B$6:$BE$49,'ADR Raw Data'!AL$1,FALSE)</f>
        <v>170.45305749896301</v>
      </c>
      <c r="AD9" s="52">
        <f>VLOOKUP($A9,'ADR Raw Data'!$B$6:$BE$49,'ADR Raw Data'!AN$1,FALSE)</f>
        <v>154.73417619039299</v>
      </c>
      <c r="AE9" s="52">
        <f>VLOOKUP($A9,'ADR Raw Data'!$B$6:$BE$49,'ADR Raw Data'!AO$1,FALSE)</f>
        <v>160.68214562601699</v>
      </c>
      <c r="AF9" s="53">
        <f>VLOOKUP($A9,'ADR Raw Data'!$B$6:$BE$49,'ADR Raw Data'!AP$1,FALSE)</f>
        <v>157.766112194621</v>
      </c>
      <c r="AG9" s="54">
        <f>VLOOKUP($A9,'ADR Raw Data'!$B$6:$BE$49,'ADR Raw Data'!AR$1,FALSE)</f>
        <v>166.9685291326</v>
      </c>
      <c r="AI9" s="47">
        <f>VLOOKUP($A9,'ADR Raw Data'!$B$6:$BE$49,'ADR Raw Data'!AT$1,FALSE)</f>
        <v>5.5365102710707497</v>
      </c>
      <c r="AJ9" s="48">
        <f>VLOOKUP($A9,'ADR Raw Data'!$B$6:$BE$49,'ADR Raw Data'!AU$1,FALSE)</f>
        <v>7.15054793603358</v>
      </c>
      <c r="AK9" s="48">
        <f>VLOOKUP($A9,'ADR Raw Data'!$B$6:$BE$49,'ADR Raw Data'!AV$1,FALSE)</f>
        <v>7.6524858730039504</v>
      </c>
      <c r="AL9" s="48">
        <f>VLOOKUP($A9,'ADR Raw Data'!$B$6:$BE$49,'ADR Raw Data'!AW$1,FALSE)</f>
        <v>7.1955859698308604</v>
      </c>
      <c r="AM9" s="48">
        <f>VLOOKUP($A9,'ADR Raw Data'!$B$6:$BE$49,'ADR Raw Data'!AX$1,FALSE)</f>
        <v>5.5720689914154997</v>
      </c>
      <c r="AN9" s="49">
        <f>VLOOKUP($A9,'ADR Raw Data'!$B$6:$BE$49,'ADR Raw Data'!AY$1,FALSE)</f>
        <v>6.8608953850658301</v>
      </c>
      <c r="AO9" s="48">
        <f>VLOOKUP($A9,'ADR Raw Data'!$B$6:$BE$49,'ADR Raw Data'!BA$1,FALSE)</f>
        <v>3.86525044114182</v>
      </c>
      <c r="AP9" s="48">
        <f>VLOOKUP($A9,'ADR Raw Data'!$B$6:$BE$49,'ADR Raw Data'!BB$1,FALSE)</f>
        <v>3.5087258877836498</v>
      </c>
      <c r="AQ9" s="49">
        <f>VLOOKUP($A9,'ADR Raw Data'!$B$6:$BE$49,'ADR Raw Data'!BC$1,FALSE)</f>
        <v>3.6605079045441999</v>
      </c>
      <c r="AR9" s="50">
        <f>VLOOKUP($A9,'ADR Raw Data'!$B$6:$BE$49,'ADR Raw Data'!BE$1,FALSE)</f>
        <v>6.0624201055937101</v>
      </c>
      <c r="AT9" s="51">
        <f>VLOOKUP($A9,'RevPAR Raw Data'!$B$6:$BE$49,'RevPAR Raw Data'!AG$1,FALSE)</f>
        <v>62.701017747672701</v>
      </c>
      <c r="AU9" s="52">
        <f>VLOOKUP($A9,'RevPAR Raw Data'!$B$6:$BE$49,'RevPAR Raw Data'!AH$1,FALSE)</f>
        <v>99.775889843336103</v>
      </c>
      <c r="AV9" s="52">
        <f>VLOOKUP($A9,'RevPAR Raw Data'!$B$6:$BE$49,'RevPAR Raw Data'!AI$1,FALSE)</f>
        <v>123.548784814198</v>
      </c>
      <c r="AW9" s="52">
        <f>VLOOKUP($A9,'RevPAR Raw Data'!$B$6:$BE$49,'RevPAR Raw Data'!AJ$1,FALSE)</f>
        <v>121.367206917429</v>
      </c>
      <c r="AX9" s="52">
        <f>VLOOKUP($A9,'RevPAR Raw Data'!$B$6:$BE$49,'RevPAR Raw Data'!AK$1,FALSE)</f>
        <v>90.4595486452735</v>
      </c>
      <c r="AY9" s="53">
        <f>VLOOKUP($A9,'RevPAR Raw Data'!$B$6:$BE$49,'RevPAR Raw Data'!AL$1,FALSE)</f>
        <v>99.570489593581996</v>
      </c>
      <c r="AZ9" s="52">
        <f>VLOOKUP($A9,'RevPAR Raw Data'!$B$6:$BE$49,'RevPAR Raw Data'!AN$1,FALSE)</f>
        <v>83.897296601831499</v>
      </c>
      <c r="BA9" s="52">
        <f>VLOOKUP($A9,'RevPAR Raw Data'!$B$6:$BE$49,'RevPAR Raw Data'!AO$1,FALSE)</f>
        <v>90.585122038901005</v>
      </c>
      <c r="BB9" s="53">
        <f>VLOOKUP($A9,'RevPAR Raw Data'!$B$6:$BE$49,'RevPAR Raw Data'!AP$1,FALSE)</f>
        <v>87.241209320366295</v>
      </c>
      <c r="BC9" s="54">
        <f>VLOOKUP($A9,'RevPAR Raw Data'!$B$6:$BE$49,'RevPAR Raw Data'!AR$1,FALSE)</f>
        <v>96.047838086949</v>
      </c>
      <c r="BE9" s="47">
        <f>VLOOKUP($A9,'RevPAR Raw Data'!$B$6:$BE$49,'RevPAR Raw Data'!AT$1,FALSE)</f>
        <v>9.6754736447181404</v>
      </c>
      <c r="BF9" s="48">
        <f>VLOOKUP($A9,'RevPAR Raw Data'!$B$6:$BE$49,'RevPAR Raw Data'!AU$1,FALSE)</f>
        <v>17.4137837457655</v>
      </c>
      <c r="BG9" s="48">
        <f>VLOOKUP($A9,'RevPAR Raw Data'!$B$6:$BE$49,'RevPAR Raw Data'!AV$1,FALSE)</f>
        <v>15.834326951824</v>
      </c>
      <c r="BH9" s="48">
        <f>VLOOKUP($A9,'RevPAR Raw Data'!$B$6:$BE$49,'RevPAR Raw Data'!AW$1,FALSE)</f>
        <v>16.043319916875902</v>
      </c>
      <c r="BI9" s="48">
        <f>VLOOKUP($A9,'RevPAR Raw Data'!$B$6:$BE$49,'RevPAR Raw Data'!AX$1,FALSE)</f>
        <v>10.7351602406877</v>
      </c>
      <c r="BJ9" s="49">
        <f>VLOOKUP($A9,'RevPAR Raw Data'!$B$6:$BE$49,'RevPAR Raw Data'!AY$1,FALSE)</f>
        <v>14.421342738083201</v>
      </c>
      <c r="BK9" s="48">
        <f>VLOOKUP($A9,'RevPAR Raw Data'!$B$6:$BE$49,'RevPAR Raw Data'!BA$1,FALSE)</f>
        <v>6.7391808600622198</v>
      </c>
      <c r="BL9" s="48">
        <f>VLOOKUP($A9,'RevPAR Raw Data'!$B$6:$BE$49,'RevPAR Raw Data'!BB$1,FALSE)</f>
        <v>4.4591200761097296</v>
      </c>
      <c r="BM9" s="49">
        <f>VLOOKUP($A9,'RevPAR Raw Data'!$B$6:$BE$49,'RevPAR Raw Data'!BC$1,FALSE)</f>
        <v>5.5431692544748401</v>
      </c>
      <c r="BN9" s="50">
        <f>VLOOKUP($A9,'RevPAR Raw Data'!$B$6:$BE$49,'RevPAR Raw Data'!BE$1,FALSE)</f>
        <v>11.977947928531201</v>
      </c>
    </row>
    <row r="10" spans="1:66" x14ac:dyDescent="0.25">
      <c r="A10" s="63" t="s">
        <v>127</v>
      </c>
      <c r="B10" s="47">
        <f>VLOOKUP($A10,'Occupancy Raw Data'!$B$8:$BE$51,'Occupancy Raw Data'!AG$3,FALSE)</f>
        <v>40.566513421325801</v>
      </c>
      <c r="C10" s="48">
        <f>VLOOKUP($A10,'Occupancy Raw Data'!$B$8:$BE$51,'Occupancy Raw Data'!AH$3,FALSE)</f>
        <v>53.419842799940596</v>
      </c>
      <c r="D10" s="48">
        <f>VLOOKUP($A10,'Occupancy Raw Data'!$B$8:$BE$51,'Occupancy Raw Data'!AI$3,FALSE)</f>
        <v>60.619902120717697</v>
      </c>
      <c r="E10" s="48">
        <f>VLOOKUP($A10,'Occupancy Raw Data'!$B$8:$BE$51,'Occupancy Raw Data'!AJ$3,FALSE)</f>
        <v>61.076672104404501</v>
      </c>
      <c r="F10" s="48">
        <f>VLOOKUP($A10,'Occupancy Raw Data'!$B$8:$BE$51,'Occupancy Raw Data'!AK$3,FALSE)</f>
        <v>53.4509862079193</v>
      </c>
      <c r="G10" s="49">
        <f>VLOOKUP($A10,'Occupancy Raw Data'!$B$8:$BE$51,'Occupancy Raw Data'!AL$3,FALSE)</f>
        <v>53.826783330861602</v>
      </c>
      <c r="H10" s="48">
        <f>VLOOKUP($A10,'Occupancy Raw Data'!$B$8:$BE$51,'Occupancy Raw Data'!AN$3,FALSE)</f>
        <v>53.486578674180599</v>
      </c>
      <c r="I10" s="48">
        <f>VLOOKUP($A10,'Occupancy Raw Data'!$B$8:$BE$51,'Occupancy Raw Data'!AO$3,FALSE)</f>
        <v>57.388402788076498</v>
      </c>
      <c r="J10" s="49">
        <f>VLOOKUP($A10,'Occupancy Raw Data'!$B$8:$BE$51,'Occupancy Raw Data'!AP$3,FALSE)</f>
        <v>55.437490731128499</v>
      </c>
      <c r="K10" s="50">
        <f>VLOOKUP($A10,'Occupancy Raw Data'!$B$8:$BE$51,'Occupancy Raw Data'!AR$3,FALSE)</f>
        <v>54.2869854452236</v>
      </c>
      <c r="M10" s="47">
        <f>VLOOKUP($A10,'Occupancy Raw Data'!$B$8:$BE$51,'Occupancy Raw Data'!AT$3,FALSE)</f>
        <v>-4.2393077872330398</v>
      </c>
      <c r="N10" s="48">
        <f>VLOOKUP($A10,'Occupancy Raw Data'!$B$8:$BE$51,'Occupancy Raw Data'!AU$3,FALSE)</f>
        <v>-0.35019939218308699</v>
      </c>
      <c r="O10" s="48">
        <f>VLOOKUP($A10,'Occupancy Raw Data'!$B$8:$BE$51,'Occupancy Raw Data'!AV$3,FALSE)</f>
        <v>-2.3064703889864302</v>
      </c>
      <c r="P10" s="48">
        <f>VLOOKUP($A10,'Occupancy Raw Data'!$B$8:$BE$51,'Occupancy Raw Data'!AW$3,FALSE)</f>
        <v>-1.1326449112438399</v>
      </c>
      <c r="Q10" s="48">
        <f>VLOOKUP($A10,'Occupancy Raw Data'!$B$8:$BE$51,'Occupancy Raw Data'!AX$3,FALSE)</f>
        <v>-0.98087587907927898</v>
      </c>
      <c r="R10" s="49">
        <f>VLOOKUP($A10,'Occupancy Raw Data'!$B$8:$BE$51,'Occupancy Raw Data'!AY$3,FALSE)</f>
        <v>-1.6920744341379499</v>
      </c>
      <c r="S10" s="48">
        <f>VLOOKUP($A10,'Occupancy Raw Data'!$B$8:$BE$51,'Occupancy Raw Data'!BA$3,FALSE)</f>
        <v>-3.1490431306049498</v>
      </c>
      <c r="T10" s="48">
        <f>VLOOKUP($A10,'Occupancy Raw Data'!$B$8:$BE$51,'Occupancy Raw Data'!BB$3,FALSE)</f>
        <v>-2.8552899226458002</v>
      </c>
      <c r="U10" s="49">
        <f>VLOOKUP($A10,'Occupancy Raw Data'!$B$8:$BE$51,'Occupancy Raw Data'!BC$3,FALSE)</f>
        <v>-2.9972199027848099</v>
      </c>
      <c r="V10" s="50">
        <f>VLOOKUP($A10,'Occupancy Raw Data'!$B$8:$BE$51,'Occupancy Raw Data'!BE$3,FALSE)</f>
        <v>-2.0767718503234698</v>
      </c>
      <c r="X10" s="51">
        <f>VLOOKUP($A10,'ADR Raw Data'!$B$6:$BE$49,'ADR Raw Data'!AG$1,FALSE)</f>
        <v>120.660332858082</v>
      </c>
      <c r="Y10" s="52">
        <f>VLOOKUP($A10,'ADR Raw Data'!$B$6:$BE$49,'ADR Raw Data'!AH$1,FALSE)</f>
        <v>128.465009577746</v>
      </c>
      <c r="Z10" s="52">
        <f>VLOOKUP($A10,'ADR Raw Data'!$B$6:$BE$49,'ADR Raw Data'!AI$1,FALSE)</f>
        <v>134.25978813973899</v>
      </c>
      <c r="AA10" s="52">
        <f>VLOOKUP($A10,'ADR Raw Data'!$B$6:$BE$49,'ADR Raw Data'!AJ$1,FALSE)</f>
        <v>132.89160329254</v>
      </c>
      <c r="AB10" s="52">
        <f>VLOOKUP($A10,'ADR Raw Data'!$B$6:$BE$49,'ADR Raw Data'!AK$1,FALSE)</f>
        <v>125.869674268908</v>
      </c>
      <c r="AC10" s="53">
        <f>VLOOKUP($A10,'ADR Raw Data'!$B$6:$BE$49,'ADR Raw Data'!AL$1,FALSE)</f>
        <v>129.08295015346201</v>
      </c>
      <c r="AD10" s="52">
        <f>VLOOKUP($A10,'ADR Raw Data'!$B$6:$BE$49,'ADR Raw Data'!AN$1,FALSE)</f>
        <v>123.33518951366899</v>
      </c>
      <c r="AE10" s="52">
        <f>VLOOKUP($A10,'ADR Raw Data'!$B$6:$BE$49,'ADR Raw Data'!AO$1,FALSE)</f>
        <v>123.354890818409</v>
      </c>
      <c r="AF10" s="53">
        <f>VLOOKUP($A10,'ADR Raw Data'!$B$6:$BE$49,'ADR Raw Data'!AP$1,FALSE)</f>
        <v>123.34538682235799</v>
      </c>
      <c r="AG10" s="54">
        <f>VLOOKUP($A10,'ADR Raw Data'!$B$6:$BE$49,'ADR Raw Data'!AR$1,FALSE)</f>
        <v>127.408904542616</v>
      </c>
      <c r="AI10" s="47">
        <f>VLOOKUP($A10,'ADR Raw Data'!$B$6:$BE$49,'ADR Raw Data'!AT$1,FALSE)</f>
        <v>1.9947296212933401</v>
      </c>
      <c r="AJ10" s="48">
        <f>VLOOKUP($A10,'ADR Raw Data'!$B$6:$BE$49,'ADR Raw Data'!AU$1,FALSE)</f>
        <v>3.3912447335157498</v>
      </c>
      <c r="AK10" s="48">
        <f>VLOOKUP($A10,'ADR Raw Data'!$B$6:$BE$49,'ADR Raw Data'!AV$1,FALSE)</f>
        <v>4.4046517835100696</v>
      </c>
      <c r="AL10" s="48">
        <f>VLOOKUP($A10,'ADR Raw Data'!$B$6:$BE$49,'ADR Raw Data'!AW$1,FALSE)</f>
        <v>4.3311668890951198</v>
      </c>
      <c r="AM10" s="48">
        <f>VLOOKUP($A10,'ADR Raw Data'!$B$6:$BE$49,'ADR Raw Data'!AX$1,FALSE)</f>
        <v>3.7046096072605601</v>
      </c>
      <c r="AN10" s="49">
        <f>VLOOKUP($A10,'ADR Raw Data'!$B$6:$BE$49,'ADR Raw Data'!AY$1,FALSE)</f>
        <v>3.72174314246702</v>
      </c>
      <c r="AO10" s="48">
        <f>VLOOKUP($A10,'ADR Raw Data'!$B$6:$BE$49,'ADR Raw Data'!BA$1,FALSE)</f>
        <v>1.46033212149756</v>
      </c>
      <c r="AP10" s="48">
        <f>VLOOKUP($A10,'ADR Raw Data'!$B$6:$BE$49,'ADR Raw Data'!BB$1,FALSE)</f>
        <v>0.54500859629710396</v>
      </c>
      <c r="AQ10" s="49">
        <f>VLOOKUP($A10,'ADR Raw Data'!$B$6:$BE$49,'ADR Raw Data'!BC$1,FALSE)</f>
        <v>0.98516149142155995</v>
      </c>
      <c r="AR10" s="50">
        <f>VLOOKUP($A10,'ADR Raw Data'!$B$6:$BE$49,'ADR Raw Data'!BE$1,FALSE)</f>
        <v>2.9392898056878098</v>
      </c>
      <c r="AT10" s="51">
        <f>VLOOKUP($A10,'RevPAR Raw Data'!$B$6:$BE$49,'RevPAR Raw Data'!AG$1,FALSE)</f>
        <v>48.947690123090602</v>
      </c>
      <c r="AU10" s="52">
        <f>VLOOKUP($A10,'RevPAR Raw Data'!$B$6:$BE$49,'RevPAR Raw Data'!AH$1,FALSE)</f>
        <v>68.6258061693608</v>
      </c>
      <c r="AV10" s="52">
        <f>VLOOKUP($A10,'RevPAR Raw Data'!$B$6:$BE$49,'RevPAR Raw Data'!AI$1,FALSE)</f>
        <v>81.388152157793201</v>
      </c>
      <c r="AW10" s="52">
        <f>VLOOKUP($A10,'RevPAR Raw Data'!$B$6:$BE$49,'RevPAR Raw Data'!AJ$1,FALSE)</f>
        <v>81.165768797271198</v>
      </c>
      <c r="AX10" s="52">
        <f>VLOOKUP($A10,'RevPAR Raw Data'!$B$6:$BE$49,'RevPAR Raw Data'!AK$1,FALSE)</f>
        <v>67.278582233427201</v>
      </c>
      <c r="AY10" s="53">
        <f>VLOOKUP($A10,'RevPAR Raw Data'!$B$6:$BE$49,'RevPAR Raw Data'!AL$1,FALSE)</f>
        <v>69.481199896188599</v>
      </c>
      <c r="AZ10" s="52">
        <f>VLOOKUP($A10,'RevPAR Raw Data'!$B$6:$BE$49,'RevPAR Raw Data'!AN$1,FALSE)</f>
        <v>65.967773172178497</v>
      </c>
      <c r="BA10" s="52">
        <f>VLOOKUP($A10,'RevPAR Raw Data'!$B$6:$BE$49,'RevPAR Raw Data'!AO$1,FALSE)</f>
        <v>70.791401601660894</v>
      </c>
      <c r="BB10" s="53">
        <f>VLOOKUP($A10,'RevPAR Raw Data'!$B$6:$BE$49,'RevPAR Raw Data'!AP$1,FALSE)</f>
        <v>68.379587386919695</v>
      </c>
      <c r="BC10" s="54">
        <f>VLOOKUP($A10,'RevPAR Raw Data'!$B$6:$BE$49,'RevPAR Raw Data'!AR$1,FALSE)</f>
        <v>69.166453464968896</v>
      </c>
      <c r="BE10" s="47">
        <f>VLOOKUP($A10,'RevPAR Raw Data'!$B$6:$BE$49,'RevPAR Raw Data'!AT$1,FALSE)</f>
        <v>-2.32914089410942</v>
      </c>
      <c r="BF10" s="48">
        <f>VLOOKUP($A10,'RevPAR Raw Data'!$B$6:$BE$49,'RevPAR Raw Data'!AU$1,FALSE)</f>
        <v>3.0291692228884499</v>
      </c>
      <c r="BG10" s="48">
        <f>VLOOKUP($A10,'RevPAR Raw Data'!$B$6:$BE$49,'RevPAR Raw Data'!AV$1,FALSE)</f>
        <v>1.9965894053990101</v>
      </c>
      <c r="BH10" s="48">
        <f>VLOOKUP($A10,'RevPAR Raw Data'!$B$6:$BE$49,'RevPAR Raw Data'!AW$1,FALSE)</f>
        <v>3.1494652364844602</v>
      </c>
      <c r="BI10" s="48">
        <f>VLOOKUP($A10,'RevPAR Raw Data'!$B$6:$BE$49,'RevPAR Raw Data'!AX$1,FALSE)</f>
        <v>2.6873961061296101</v>
      </c>
      <c r="BJ10" s="49">
        <f>VLOOKUP($A10,'RevPAR Raw Data'!$B$6:$BE$49,'RevPAR Raw Data'!AY$1,FALSE)</f>
        <v>1.9666940441111</v>
      </c>
      <c r="BK10" s="48">
        <f>VLOOKUP($A10,'RevPAR Raw Data'!$B$6:$BE$49,'RevPAR Raw Data'!BA$1,FALSE)</f>
        <v>-1.7346974974634199</v>
      </c>
      <c r="BL10" s="48">
        <f>VLOOKUP($A10,'RevPAR Raw Data'!$B$6:$BE$49,'RevPAR Raw Data'!BB$1,FALSE)</f>
        <v>-2.32584290187632</v>
      </c>
      <c r="BM10" s="49">
        <f>VLOOKUP($A10,'RevPAR Raw Data'!$B$6:$BE$49,'RevPAR Raw Data'!BC$1,FALSE)</f>
        <v>-2.0415858676587102</v>
      </c>
      <c r="BN10" s="50">
        <f>VLOOKUP($A10,'RevPAR Raw Data'!$B$6:$BE$49,'RevPAR Raw Data'!BE$1,FALSE)</f>
        <v>0.80147561208038198</v>
      </c>
    </row>
    <row r="11" spans="1:66" x14ac:dyDescent="0.25">
      <c r="A11" s="63" t="s">
        <v>128</v>
      </c>
      <c r="B11" s="47">
        <f>VLOOKUP($A11,'Occupancy Raw Data'!$B$8:$BE$51,'Occupancy Raw Data'!AG$3,FALSE)</f>
        <v>37.377679697351802</v>
      </c>
      <c r="C11" s="48">
        <f>VLOOKUP($A11,'Occupancy Raw Data'!$B$8:$BE$51,'Occupancy Raw Data'!AH$3,FALSE)</f>
        <v>50.680958385876401</v>
      </c>
      <c r="D11" s="48">
        <f>VLOOKUP($A11,'Occupancy Raw Data'!$B$8:$BE$51,'Occupancy Raw Data'!AI$3,FALSE)</f>
        <v>54.9022698612862</v>
      </c>
      <c r="E11" s="48">
        <f>VLOOKUP($A11,'Occupancy Raw Data'!$B$8:$BE$51,'Occupancy Raw Data'!AJ$3,FALSE)</f>
        <v>55.416141235813299</v>
      </c>
      <c r="F11" s="48">
        <f>VLOOKUP($A11,'Occupancy Raw Data'!$B$8:$BE$51,'Occupancy Raw Data'!AK$3,FALSE)</f>
        <v>50.370113493064302</v>
      </c>
      <c r="G11" s="49">
        <f>VLOOKUP($A11,'Occupancy Raw Data'!$B$8:$BE$51,'Occupancy Raw Data'!AL$3,FALSE)</f>
        <v>49.749432534678398</v>
      </c>
      <c r="H11" s="48">
        <f>VLOOKUP($A11,'Occupancy Raw Data'!$B$8:$BE$51,'Occupancy Raw Data'!AN$3,FALSE)</f>
        <v>50.133669609079398</v>
      </c>
      <c r="I11" s="48">
        <f>VLOOKUP($A11,'Occupancy Raw Data'!$B$8:$BE$51,'Occupancy Raw Data'!AO$3,FALSE)</f>
        <v>52.0056746532156</v>
      </c>
      <c r="J11" s="49">
        <f>VLOOKUP($A11,'Occupancy Raw Data'!$B$8:$BE$51,'Occupancy Raw Data'!AP$3,FALSE)</f>
        <v>51.069672131147499</v>
      </c>
      <c r="K11" s="50">
        <f>VLOOKUP($A11,'Occupancy Raw Data'!$B$8:$BE$51,'Occupancy Raw Data'!AR$3,FALSE)</f>
        <v>50.1266438479553</v>
      </c>
      <c r="M11" s="47">
        <f>VLOOKUP($A11,'Occupancy Raw Data'!$B$8:$BE$51,'Occupancy Raw Data'!AT$3,FALSE)</f>
        <v>-2.8539788227407601</v>
      </c>
      <c r="N11" s="48">
        <f>VLOOKUP($A11,'Occupancy Raw Data'!$B$8:$BE$51,'Occupancy Raw Data'!AU$3,FALSE)</f>
        <v>2.8141233006245399</v>
      </c>
      <c r="O11" s="48">
        <f>VLOOKUP($A11,'Occupancy Raw Data'!$B$8:$BE$51,'Occupancy Raw Data'!AV$3,FALSE)</f>
        <v>0.80969222553091702</v>
      </c>
      <c r="P11" s="48">
        <f>VLOOKUP($A11,'Occupancy Raw Data'!$B$8:$BE$51,'Occupancy Raw Data'!AW$3,FALSE)</f>
        <v>1.6853496257641101</v>
      </c>
      <c r="Q11" s="48">
        <f>VLOOKUP($A11,'Occupancy Raw Data'!$B$8:$BE$51,'Occupancy Raw Data'!AX$3,FALSE)</f>
        <v>0.65674664147738804</v>
      </c>
      <c r="R11" s="49">
        <f>VLOOKUP($A11,'Occupancy Raw Data'!$B$8:$BE$51,'Occupancy Raw Data'!AY$3,FALSE)</f>
        <v>0.80122710997700997</v>
      </c>
      <c r="S11" s="48">
        <f>VLOOKUP($A11,'Occupancy Raw Data'!$B$8:$BE$51,'Occupancy Raw Data'!BA$3,FALSE)</f>
        <v>-2.8189351881084601</v>
      </c>
      <c r="T11" s="48">
        <f>VLOOKUP($A11,'Occupancy Raw Data'!$B$8:$BE$51,'Occupancy Raw Data'!BB$3,FALSE)</f>
        <v>-1.9440242194259301</v>
      </c>
      <c r="U11" s="49">
        <f>VLOOKUP($A11,'Occupancy Raw Data'!$B$8:$BE$51,'Occupancy Raw Data'!BC$3,FALSE)</f>
        <v>-2.3754219014602098</v>
      </c>
      <c r="V11" s="50">
        <f>VLOOKUP($A11,'Occupancy Raw Data'!$B$8:$BE$51,'Occupancy Raw Data'!BE$3,FALSE)</f>
        <v>-0.14459192533985299</v>
      </c>
      <c r="X11" s="51">
        <f>VLOOKUP($A11,'ADR Raw Data'!$B$6:$BE$49,'ADR Raw Data'!AG$1,FALSE)</f>
        <v>98.656276547291696</v>
      </c>
      <c r="Y11" s="52">
        <f>VLOOKUP($A11,'ADR Raw Data'!$B$6:$BE$49,'ADR Raw Data'!AH$1,FALSE)</f>
        <v>102.470740233889</v>
      </c>
      <c r="Z11" s="52">
        <f>VLOOKUP($A11,'ADR Raw Data'!$B$6:$BE$49,'ADR Raw Data'!AI$1,FALSE)</f>
        <v>104.763896181452</v>
      </c>
      <c r="AA11" s="52">
        <f>VLOOKUP($A11,'ADR Raw Data'!$B$6:$BE$49,'ADR Raw Data'!AJ$1,FALSE)</f>
        <v>104.85959415178</v>
      </c>
      <c r="AB11" s="52">
        <f>VLOOKUP($A11,'ADR Raw Data'!$B$6:$BE$49,'ADR Raw Data'!AK$1,FALSE)</f>
        <v>102.768031594627</v>
      </c>
      <c r="AC11" s="53">
        <f>VLOOKUP($A11,'ADR Raw Data'!$B$6:$BE$49,'ADR Raw Data'!AL$1,FALSE)</f>
        <v>102.99609026825399</v>
      </c>
      <c r="AD11" s="52">
        <f>VLOOKUP($A11,'ADR Raw Data'!$B$6:$BE$49,'ADR Raw Data'!AN$1,FALSE)</f>
        <v>106.269934223764</v>
      </c>
      <c r="AE11" s="52">
        <f>VLOOKUP($A11,'ADR Raw Data'!$B$6:$BE$49,'ADR Raw Data'!AO$1,FALSE)</f>
        <v>106.445482717231</v>
      </c>
      <c r="AF11" s="53">
        <f>VLOOKUP($A11,'ADR Raw Data'!$B$6:$BE$49,'ADR Raw Data'!AP$1,FALSE)</f>
        <v>106.359317192718</v>
      </c>
      <c r="AG11" s="54">
        <f>VLOOKUP($A11,'ADR Raw Data'!$B$6:$BE$49,'ADR Raw Data'!AR$1,FALSE)</f>
        <v>103.97508999004501</v>
      </c>
      <c r="AI11" s="47">
        <f>VLOOKUP($A11,'ADR Raw Data'!$B$6:$BE$49,'ADR Raw Data'!AT$1,FALSE)</f>
        <v>3.6669135959527202</v>
      </c>
      <c r="AJ11" s="48">
        <f>VLOOKUP($A11,'ADR Raw Data'!$B$6:$BE$49,'ADR Raw Data'!AU$1,FALSE)</f>
        <v>4.2642591594944204</v>
      </c>
      <c r="AK11" s="48">
        <f>VLOOKUP($A11,'ADR Raw Data'!$B$6:$BE$49,'ADR Raw Data'!AV$1,FALSE)</f>
        <v>4.7938532758546097</v>
      </c>
      <c r="AL11" s="48">
        <f>VLOOKUP($A11,'ADR Raw Data'!$B$6:$BE$49,'ADR Raw Data'!AW$1,FALSE)</f>
        <v>4.9319237720405598</v>
      </c>
      <c r="AM11" s="48">
        <f>VLOOKUP($A11,'ADR Raw Data'!$B$6:$BE$49,'ADR Raw Data'!AX$1,FALSE)</f>
        <v>5.3552918333880903</v>
      </c>
      <c r="AN11" s="49">
        <f>VLOOKUP($A11,'ADR Raw Data'!$B$6:$BE$49,'ADR Raw Data'!AY$1,FALSE)</f>
        <v>4.6886420282157797</v>
      </c>
      <c r="AO11" s="48">
        <f>VLOOKUP($A11,'ADR Raw Data'!$B$6:$BE$49,'ADR Raw Data'!BA$1,FALSE)</f>
        <v>3.8574079249728799</v>
      </c>
      <c r="AP11" s="48">
        <f>VLOOKUP($A11,'ADR Raw Data'!$B$6:$BE$49,'ADR Raw Data'!BB$1,FALSE)</f>
        <v>3.4618549608938598</v>
      </c>
      <c r="AQ11" s="49">
        <f>VLOOKUP($A11,'ADR Raw Data'!$B$6:$BE$49,'ADR Raw Data'!BC$1,FALSE)</f>
        <v>3.6567354787622</v>
      </c>
      <c r="AR11" s="50">
        <f>VLOOKUP($A11,'ADR Raw Data'!$B$6:$BE$49,'ADR Raw Data'!BE$1,FALSE)</f>
        <v>4.34980252183224</v>
      </c>
      <c r="AT11" s="51">
        <f>VLOOKUP($A11,'RevPAR Raw Data'!$B$6:$BE$49,'RevPAR Raw Data'!AG$1,FALSE)</f>
        <v>36.875427049180303</v>
      </c>
      <c r="AU11" s="52">
        <f>VLOOKUP($A11,'RevPAR Raw Data'!$B$6:$BE$49,'RevPAR Raw Data'!AH$1,FALSE)</f>
        <v>51.9331532156368</v>
      </c>
      <c r="AV11" s="52">
        <f>VLOOKUP($A11,'RevPAR Raw Data'!$B$6:$BE$49,'RevPAR Raw Data'!AI$1,FALSE)</f>
        <v>57.517756998738903</v>
      </c>
      <c r="AW11" s="52">
        <f>VLOOKUP($A11,'RevPAR Raw Data'!$B$6:$BE$49,'RevPAR Raw Data'!AJ$1,FALSE)</f>
        <v>58.109140794451399</v>
      </c>
      <c r="AX11" s="52">
        <f>VLOOKUP($A11,'RevPAR Raw Data'!$B$6:$BE$49,'RevPAR Raw Data'!AK$1,FALSE)</f>
        <v>51.764374148801998</v>
      </c>
      <c r="AY11" s="53">
        <f>VLOOKUP($A11,'RevPAR Raw Data'!$B$6:$BE$49,'RevPAR Raw Data'!AL$1,FALSE)</f>
        <v>51.239970441361898</v>
      </c>
      <c r="AZ11" s="52">
        <f>VLOOKUP($A11,'RevPAR Raw Data'!$B$6:$BE$49,'RevPAR Raw Data'!AN$1,FALSE)</f>
        <v>53.277017717528302</v>
      </c>
      <c r="BA11" s="52">
        <f>VLOOKUP($A11,'RevPAR Raw Data'!$B$6:$BE$49,'RevPAR Raw Data'!AO$1,FALSE)</f>
        <v>55.357691424968401</v>
      </c>
      <c r="BB11" s="53">
        <f>VLOOKUP($A11,'RevPAR Raw Data'!$B$6:$BE$49,'RevPAR Raw Data'!AP$1,FALSE)</f>
        <v>54.317354571248401</v>
      </c>
      <c r="BC11" s="54">
        <f>VLOOKUP($A11,'RevPAR Raw Data'!$B$6:$BE$49,'RevPAR Raw Data'!AR$1,FALSE)</f>
        <v>52.119223049900903</v>
      </c>
      <c r="BE11" s="47">
        <f>VLOOKUP($A11,'RevPAR Raw Data'!$B$6:$BE$49,'RevPAR Raw Data'!AT$1,FALSE)</f>
        <v>0.70828183573526804</v>
      </c>
      <c r="BF11" s="48">
        <f>VLOOKUP($A11,'RevPAR Raw Data'!$B$6:$BE$49,'RevPAR Raw Data'!AU$1,FALSE)</f>
        <v>7.1983839707253203</v>
      </c>
      <c r="BG11" s="48">
        <f>VLOOKUP($A11,'RevPAR Raw Data'!$B$6:$BE$49,'RevPAR Raw Data'!AV$1,FALSE)</f>
        <v>5.64236095866349</v>
      </c>
      <c r="BH11" s="48">
        <f>VLOOKUP($A11,'RevPAR Raw Data'!$B$6:$BE$49,'RevPAR Raw Data'!AW$1,FALSE)</f>
        <v>6.7003935566397299</v>
      </c>
      <c r="BI11" s="48">
        <f>VLOOKUP($A11,'RevPAR Raw Data'!$B$6:$BE$49,'RevPAR Raw Data'!AX$1,FALSE)</f>
        <v>6.0472091741225702</v>
      </c>
      <c r="BJ11" s="49">
        <f>VLOOKUP($A11,'RevPAR Raw Data'!$B$6:$BE$49,'RevPAR Raw Data'!AY$1,FALSE)</f>
        <v>5.5274358092126299</v>
      </c>
      <c r="BK11" s="48">
        <f>VLOOKUP($A11,'RevPAR Raw Data'!$B$6:$BE$49,'RevPAR Raw Data'!BA$1,FALSE)</f>
        <v>0.92973490751847299</v>
      </c>
      <c r="BL11" s="48">
        <f>VLOOKUP($A11,'RevPAR Raw Data'!$B$6:$BE$49,'RevPAR Raw Data'!BB$1,FALSE)</f>
        <v>1.4505314425867499</v>
      </c>
      <c r="BM11" s="49">
        <f>VLOOKUP($A11,'RevPAR Raw Data'!$B$6:$BE$49,'RevPAR Raw Data'!BC$1,FALSE)</f>
        <v>1.1944506818610101</v>
      </c>
      <c r="BN11" s="50">
        <f>VLOOKUP($A11,'RevPAR Raw Data'!$B$6:$BE$49,'RevPAR Raw Data'!BE$1,FALSE)</f>
        <v>4.1989211332775902</v>
      </c>
    </row>
    <row r="12" spans="1:66" x14ac:dyDescent="0.25">
      <c r="A12" s="63" t="s">
        <v>129</v>
      </c>
      <c r="B12" s="47">
        <f>VLOOKUP($A12,'Occupancy Raw Data'!$B$8:$BE$51,'Occupancy Raw Data'!AG$3,FALSE)</f>
        <v>40.9095131921218</v>
      </c>
      <c r="C12" s="48">
        <f>VLOOKUP($A12,'Occupancy Raw Data'!$B$8:$BE$51,'Occupancy Raw Data'!AH$3,FALSE)</f>
        <v>48.863108509847599</v>
      </c>
      <c r="D12" s="48">
        <f>VLOOKUP($A12,'Occupancy Raw Data'!$B$8:$BE$51,'Occupancy Raw Data'!AI$3,FALSE)</f>
        <v>50.164901523597102</v>
      </c>
      <c r="E12" s="48">
        <f>VLOOKUP($A12,'Occupancy Raw Data'!$B$8:$BE$51,'Occupancy Raw Data'!AJ$3,FALSE)</f>
        <v>51.033537718320297</v>
      </c>
      <c r="F12" s="48">
        <f>VLOOKUP($A12,'Occupancy Raw Data'!$B$8:$BE$51,'Occupancy Raw Data'!AK$3,FALSE)</f>
        <v>48.143842066712303</v>
      </c>
      <c r="G12" s="49">
        <f>VLOOKUP($A12,'Occupancy Raw Data'!$B$8:$BE$51,'Occupancy Raw Data'!AL$3,FALSE)</f>
        <v>47.8229053173472</v>
      </c>
      <c r="H12" s="48">
        <f>VLOOKUP($A12,'Occupancy Raw Data'!$B$8:$BE$51,'Occupancy Raw Data'!AN$3,FALSE)</f>
        <v>48.022927299996503</v>
      </c>
      <c r="I12" s="48">
        <f>VLOOKUP($A12,'Occupancy Raw Data'!$B$8:$BE$51,'Occupancy Raw Data'!AO$3,FALSE)</f>
        <v>48.192673030193802</v>
      </c>
      <c r="J12" s="49">
        <f>VLOOKUP($A12,'Occupancy Raw Data'!$B$8:$BE$51,'Occupancy Raw Data'!AP$3,FALSE)</f>
        <v>48.107800165095099</v>
      </c>
      <c r="K12" s="50">
        <f>VLOOKUP($A12,'Occupancy Raw Data'!$B$8:$BE$51,'Occupancy Raw Data'!AR$3,FALSE)</f>
        <v>47.904249262632298</v>
      </c>
      <c r="M12" s="47">
        <f>VLOOKUP($A12,'Occupancy Raw Data'!$B$8:$BE$51,'Occupancy Raw Data'!AT$3,FALSE)</f>
        <v>1.2930473661354001</v>
      </c>
      <c r="N12" s="48">
        <f>VLOOKUP($A12,'Occupancy Raw Data'!$B$8:$BE$51,'Occupancy Raw Data'!AU$3,FALSE)</f>
        <v>3.2246160553780601</v>
      </c>
      <c r="O12" s="48">
        <f>VLOOKUP($A12,'Occupancy Raw Data'!$B$8:$BE$51,'Occupancy Raw Data'!AV$3,FALSE)</f>
        <v>1.86971047203435</v>
      </c>
      <c r="P12" s="48">
        <f>VLOOKUP($A12,'Occupancy Raw Data'!$B$8:$BE$51,'Occupancy Raw Data'!AW$3,FALSE)</f>
        <v>3.4124571890421902</v>
      </c>
      <c r="Q12" s="48">
        <f>VLOOKUP($A12,'Occupancy Raw Data'!$B$8:$BE$51,'Occupancy Raw Data'!AX$3,FALSE)</f>
        <v>1.84709547491881</v>
      </c>
      <c r="R12" s="49">
        <f>VLOOKUP($A12,'Occupancy Raw Data'!$B$8:$BE$51,'Occupancy Raw Data'!AY$3,FALSE)</f>
        <v>2.3657711372902601</v>
      </c>
      <c r="S12" s="48">
        <f>VLOOKUP($A12,'Occupancy Raw Data'!$B$8:$BE$51,'Occupancy Raw Data'!BA$3,FALSE)</f>
        <v>0.87745452139606195</v>
      </c>
      <c r="T12" s="48">
        <f>VLOOKUP($A12,'Occupancy Raw Data'!$B$8:$BE$51,'Occupancy Raw Data'!BB$3,FALSE)</f>
        <v>0.90037996162909495</v>
      </c>
      <c r="U12" s="49">
        <f>VLOOKUP($A12,'Occupancy Raw Data'!$B$8:$BE$51,'Occupancy Raw Data'!BC$3,FALSE)</f>
        <v>0.88893616194289904</v>
      </c>
      <c r="V12" s="50">
        <f>VLOOKUP($A12,'Occupancy Raw Data'!$B$8:$BE$51,'Occupancy Raw Data'!BE$3,FALSE)</f>
        <v>1.9375050933681299</v>
      </c>
      <c r="X12" s="51">
        <f>VLOOKUP($A12,'ADR Raw Data'!$B$6:$BE$49,'ADR Raw Data'!AG$1,FALSE)</f>
        <v>74.294837629158593</v>
      </c>
      <c r="Y12" s="52">
        <f>VLOOKUP($A12,'ADR Raw Data'!$B$6:$BE$49,'ADR Raw Data'!AH$1,FALSE)</f>
        <v>76.082131805974697</v>
      </c>
      <c r="Z12" s="52">
        <f>VLOOKUP($A12,'ADR Raw Data'!$B$6:$BE$49,'ADR Raw Data'!AI$1,FALSE)</f>
        <v>76.844019167553995</v>
      </c>
      <c r="AA12" s="52">
        <f>VLOOKUP($A12,'ADR Raw Data'!$B$6:$BE$49,'ADR Raw Data'!AJ$1,FALSE)</f>
        <v>76.853056478405307</v>
      </c>
      <c r="AB12" s="52">
        <f>VLOOKUP($A12,'ADR Raw Data'!$B$6:$BE$49,'ADR Raw Data'!AK$1,FALSE)</f>
        <v>76.446619575454605</v>
      </c>
      <c r="AC12" s="53">
        <f>VLOOKUP($A12,'ADR Raw Data'!$B$6:$BE$49,'ADR Raw Data'!AL$1,FALSE)</f>
        <v>76.174046332909001</v>
      </c>
      <c r="AD12" s="52">
        <f>VLOOKUP($A12,'ADR Raw Data'!$B$6:$BE$49,'ADR Raw Data'!AN$1,FALSE)</f>
        <v>79.182469918896004</v>
      </c>
      <c r="AE12" s="52">
        <f>VLOOKUP($A12,'ADR Raw Data'!$B$6:$BE$49,'ADR Raw Data'!AO$1,FALSE)</f>
        <v>79.424097126727901</v>
      </c>
      <c r="AF12" s="53">
        <f>VLOOKUP($A12,'ADR Raw Data'!$B$6:$BE$49,'ADR Raw Data'!AP$1,FALSE)</f>
        <v>79.303496664894297</v>
      </c>
      <c r="AG12" s="54">
        <f>VLOOKUP($A12,'ADR Raw Data'!$B$6:$BE$49,'ADR Raw Data'!AR$1,FALSE)</f>
        <v>77.071372144109404</v>
      </c>
      <c r="AI12" s="47">
        <f>VLOOKUP($A12,'ADR Raw Data'!$B$6:$BE$49,'ADR Raw Data'!AT$1,FALSE)</f>
        <v>-1.5011365594253601</v>
      </c>
      <c r="AJ12" s="48">
        <f>VLOOKUP($A12,'ADR Raw Data'!$B$6:$BE$49,'ADR Raw Data'!AU$1,FALSE)</f>
        <v>-0.62351078174042596</v>
      </c>
      <c r="AK12" s="48">
        <f>VLOOKUP($A12,'ADR Raw Data'!$B$6:$BE$49,'ADR Raw Data'!AV$1,FALSE)</f>
        <v>-0.48944270151317698</v>
      </c>
      <c r="AL12" s="48">
        <f>VLOOKUP($A12,'ADR Raw Data'!$B$6:$BE$49,'ADR Raw Data'!AW$1,FALSE)</f>
        <v>0.32958187405970601</v>
      </c>
      <c r="AM12" s="48">
        <f>VLOOKUP($A12,'ADR Raw Data'!$B$6:$BE$49,'ADR Raw Data'!AX$1,FALSE)</f>
        <v>-1.0078844071851201</v>
      </c>
      <c r="AN12" s="49">
        <f>VLOOKUP($A12,'ADR Raw Data'!$B$6:$BE$49,'ADR Raw Data'!AY$1,FALSE)</f>
        <v>-0.61668662735483704</v>
      </c>
      <c r="AO12" s="48">
        <f>VLOOKUP($A12,'ADR Raw Data'!$B$6:$BE$49,'ADR Raw Data'!BA$1,FALSE)</f>
        <v>-1.4517615724027499</v>
      </c>
      <c r="AP12" s="48">
        <f>VLOOKUP($A12,'ADR Raw Data'!$B$6:$BE$49,'ADR Raw Data'!BB$1,FALSE)</f>
        <v>-1.71272476915504</v>
      </c>
      <c r="AQ12" s="49">
        <f>VLOOKUP($A12,'ADR Raw Data'!$B$6:$BE$49,'ADR Raw Data'!BC$1,FALSE)</f>
        <v>-1.58281327830888</v>
      </c>
      <c r="AR12" s="50">
        <f>VLOOKUP($A12,'ADR Raw Data'!$B$6:$BE$49,'ADR Raw Data'!BE$1,FALSE)</f>
        <v>-0.91960240841075702</v>
      </c>
      <c r="AT12" s="51">
        <f>VLOOKUP($A12,'RevPAR Raw Data'!$B$6:$BE$49,'RevPAR Raw Data'!AG$1,FALSE)</f>
        <v>30.393656400966101</v>
      </c>
      <c r="AU12" s="52">
        <f>VLOOKUP($A12,'RevPAR Raw Data'!$B$6:$BE$49,'RevPAR Raw Data'!AH$1,FALSE)</f>
        <v>37.1760946209587</v>
      </c>
      <c r="AV12" s="52">
        <f>VLOOKUP($A12,'RevPAR Raw Data'!$B$6:$BE$49,'RevPAR Raw Data'!AI$1,FALSE)</f>
        <v>38.548726542177597</v>
      </c>
      <c r="AW12" s="52">
        <f>VLOOKUP($A12,'RevPAR Raw Data'!$B$6:$BE$49,'RevPAR Raw Data'!AJ$1,FALSE)</f>
        <v>39.220833565588997</v>
      </c>
      <c r="AX12" s="52">
        <f>VLOOKUP($A12,'RevPAR Raw Data'!$B$6:$BE$49,'RevPAR Raw Data'!AK$1,FALSE)</f>
        <v>36.804339793747303</v>
      </c>
      <c r="AY12" s="53">
        <f>VLOOKUP($A12,'RevPAR Raw Data'!$B$6:$BE$49,'RevPAR Raw Data'!AL$1,FALSE)</f>
        <v>36.428642054179299</v>
      </c>
      <c r="AZ12" s="52">
        <f>VLOOKUP($A12,'RevPAR Raw Data'!$B$6:$BE$49,'RevPAR Raw Data'!AN$1,FALSE)</f>
        <v>38.025739963493002</v>
      </c>
      <c r="BA12" s="52">
        <f>VLOOKUP($A12,'RevPAR Raw Data'!$B$6:$BE$49,'RevPAR Raw Data'!AO$1,FALSE)</f>
        <v>38.276595435467499</v>
      </c>
      <c r="BB12" s="53">
        <f>VLOOKUP($A12,'RevPAR Raw Data'!$B$6:$BE$49,'RevPAR Raw Data'!AP$1,FALSE)</f>
        <v>38.151167699480197</v>
      </c>
      <c r="BC12" s="54">
        <f>VLOOKUP($A12,'RevPAR Raw Data'!$B$6:$BE$49,'RevPAR Raw Data'!AR$1,FALSE)</f>
        <v>36.920462222045103</v>
      </c>
      <c r="BE12" s="47">
        <f>VLOOKUP($A12,'RevPAR Raw Data'!$B$6:$BE$49,'RevPAR Raw Data'!AT$1,FALSE)</f>
        <v>-0.22749960003370201</v>
      </c>
      <c r="BF12" s="48">
        <f>VLOOKUP($A12,'RevPAR Raw Data'!$B$6:$BE$49,'RevPAR Raw Data'!AU$1,FALSE)</f>
        <v>2.5809994448626199</v>
      </c>
      <c r="BG12" s="48">
        <f>VLOOKUP($A12,'RevPAR Raw Data'!$B$6:$BE$49,'RevPAR Raw Data'!AV$1,FALSE)</f>
        <v>1.37111660907637</v>
      </c>
      <c r="BH12" s="48">
        <f>VLOOKUP($A12,'RevPAR Raw Data'!$B$6:$BE$49,'RevPAR Raw Data'!AW$1,FALSE)</f>
        <v>3.7532859034570301</v>
      </c>
      <c r="BI12" s="48">
        <f>VLOOKUP($A12,'RevPAR Raw Data'!$B$6:$BE$49,'RevPAR Raw Data'!AX$1,FALSE)</f>
        <v>0.82059448045615602</v>
      </c>
      <c r="BJ12" s="49">
        <f>VLOOKUP($A12,'RevPAR Raw Data'!$B$6:$BE$49,'RevPAR Raw Data'!AY$1,FALSE)</f>
        <v>1.73449511569793</v>
      </c>
      <c r="BK12" s="48">
        <f>VLOOKUP($A12,'RevPAR Raw Data'!$B$6:$BE$49,'RevPAR Raw Data'!BA$1,FALSE)</f>
        <v>-0.58704559856362704</v>
      </c>
      <c r="BL12" s="48">
        <f>VLOOKUP($A12,'RevPAR Raw Data'!$B$6:$BE$49,'RevPAR Raw Data'!BB$1,FALSE)</f>
        <v>-0.82776583814527604</v>
      </c>
      <c r="BM12" s="49">
        <f>VLOOKUP($A12,'RevPAR Raw Data'!$B$6:$BE$49,'RevPAR Raw Data'!BC$1,FALSE)</f>
        <v>-0.70794731597290494</v>
      </c>
      <c r="BN12" s="50">
        <f>VLOOKUP($A12,'RevPAR Raw Data'!$B$6:$BE$49,'RevPAR Raw Data'!BE$1,FALSE)</f>
        <v>1.0000853414556801</v>
      </c>
    </row>
    <row r="13" spans="1:66" x14ac:dyDescent="0.25">
      <c r="A13" s="63" t="s">
        <v>130</v>
      </c>
      <c r="B13" s="47">
        <f>VLOOKUP($A13,'Occupancy Raw Data'!$B$8:$BE$51,'Occupancy Raw Data'!AG$3,FALSE)</f>
        <v>39.873738837991397</v>
      </c>
      <c r="C13" s="48">
        <f>VLOOKUP($A13,'Occupancy Raw Data'!$B$8:$BE$51,'Occupancy Raw Data'!AH$3,FALSE)</f>
        <v>43.283949901426404</v>
      </c>
      <c r="D13" s="48">
        <f>VLOOKUP($A13,'Occupancy Raw Data'!$B$8:$BE$51,'Occupancy Raw Data'!AI$3,FALSE)</f>
        <v>43.647077583207697</v>
      </c>
      <c r="E13" s="48">
        <f>VLOOKUP($A13,'Occupancy Raw Data'!$B$8:$BE$51,'Occupancy Raw Data'!AJ$3,FALSE)</f>
        <v>44.583526614867203</v>
      </c>
      <c r="F13" s="48">
        <f>VLOOKUP($A13,'Occupancy Raw Data'!$B$8:$BE$51,'Occupancy Raw Data'!AK$3,FALSE)</f>
        <v>44.429546739335201</v>
      </c>
      <c r="G13" s="49">
        <f>VLOOKUP($A13,'Occupancy Raw Data'!$B$8:$BE$51,'Occupancy Raw Data'!AL$3,FALSE)</f>
        <v>43.163586286873901</v>
      </c>
      <c r="H13" s="48">
        <f>VLOOKUP($A13,'Occupancy Raw Data'!$B$8:$BE$51,'Occupancy Raw Data'!AN$3,FALSE)</f>
        <v>45.279682268187599</v>
      </c>
      <c r="I13" s="48">
        <f>VLOOKUP($A13,'Occupancy Raw Data'!$B$8:$BE$51,'Occupancy Raw Data'!AO$3,FALSE)</f>
        <v>46.346519010276999</v>
      </c>
      <c r="J13" s="49">
        <f>VLOOKUP($A13,'Occupancy Raw Data'!$B$8:$BE$51,'Occupancy Raw Data'!AP$3,FALSE)</f>
        <v>45.813100639232303</v>
      </c>
      <c r="K13" s="50">
        <f>VLOOKUP($A13,'Occupancy Raw Data'!$B$8:$BE$51,'Occupancy Raw Data'!AR$3,FALSE)</f>
        <v>43.920621739769601</v>
      </c>
      <c r="M13" s="47">
        <f>VLOOKUP($A13,'Occupancy Raw Data'!$B$8:$BE$51,'Occupancy Raw Data'!AT$3,FALSE)</f>
        <v>-1.8977974975898</v>
      </c>
      <c r="N13" s="48">
        <f>VLOOKUP($A13,'Occupancy Raw Data'!$B$8:$BE$51,'Occupancy Raw Data'!AU$3,FALSE)</f>
        <v>0.99734623924763399</v>
      </c>
      <c r="O13" s="48">
        <f>VLOOKUP($A13,'Occupancy Raw Data'!$B$8:$BE$51,'Occupancy Raw Data'!AV$3,FALSE)</f>
        <v>-0.621088121725067</v>
      </c>
      <c r="P13" s="48">
        <f>VLOOKUP($A13,'Occupancy Raw Data'!$B$8:$BE$51,'Occupancy Raw Data'!AW$3,FALSE)</f>
        <v>-0.36935543609120902</v>
      </c>
      <c r="Q13" s="48">
        <f>VLOOKUP($A13,'Occupancy Raw Data'!$B$8:$BE$51,'Occupancy Raw Data'!AX$3,FALSE)</f>
        <v>9.6062106790025595E-2</v>
      </c>
      <c r="R13" s="49">
        <f>VLOOKUP($A13,'Occupancy Raw Data'!$B$8:$BE$51,'Occupancy Raw Data'!AY$3,FALSE)</f>
        <v>-0.33992242300245801</v>
      </c>
      <c r="S13" s="48">
        <f>VLOOKUP($A13,'Occupancy Raw Data'!$B$8:$BE$51,'Occupancy Raw Data'!BA$3,FALSE)</f>
        <v>-1.7499656906991501</v>
      </c>
      <c r="T13" s="48">
        <f>VLOOKUP($A13,'Occupancy Raw Data'!$B$8:$BE$51,'Occupancy Raw Data'!BB$3,FALSE)</f>
        <v>-1.31575327855297</v>
      </c>
      <c r="U13" s="49">
        <f>VLOOKUP($A13,'Occupancy Raw Data'!$B$8:$BE$51,'Occupancy Raw Data'!BC$3,FALSE)</f>
        <v>-1.53081027522353</v>
      </c>
      <c r="V13" s="50">
        <f>VLOOKUP($A13,'Occupancy Raw Data'!$B$8:$BE$51,'Occupancy Raw Data'!BE$3,FALSE)</f>
        <v>-0.69666060096979399</v>
      </c>
      <c r="X13" s="51">
        <f>VLOOKUP($A13,'ADR Raw Data'!$B$6:$BE$49,'ADR Raw Data'!AG$1,FALSE)</f>
        <v>58.757621147728699</v>
      </c>
      <c r="Y13" s="52">
        <f>VLOOKUP($A13,'ADR Raw Data'!$B$6:$BE$49,'ADR Raw Data'!AH$1,FALSE)</f>
        <v>59.475926812686197</v>
      </c>
      <c r="Z13" s="52">
        <f>VLOOKUP($A13,'ADR Raw Data'!$B$6:$BE$49,'ADR Raw Data'!AI$1,FALSE)</f>
        <v>59.611886130623198</v>
      </c>
      <c r="AA13" s="52">
        <f>VLOOKUP($A13,'ADR Raw Data'!$B$6:$BE$49,'ADR Raw Data'!AJ$1,FALSE)</f>
        <v>59.958054073255099</v>
      </c>
      <c r="AB13" s="52">
        <f>VLOOKUP($A13,'ADR Raw Data'!$B$6:$BE$49,'ADR Raw Data'!AK$1,FALSE)</f>
        <v>59.972610904849603</v>
      </c>
      <c r="AC13" s="53">
        <f>VLOOKUP($A13,'ADR Raw Data'!$B$6:$BE$49,'ADR Raw Data'!AL$1,FALSE)</f>
        <v>59.5725655582944</v>
      </c>
      <c r="AD13" s="52">
        <f>VLOOKUP($A13,'ADR Raw Data'!$B$6:$BE$49,'ADR Raw Data'!AN$1,FALSE)</f>
        <v>62.409259919008797</v>
      </c>
      <c r="AE13" s="52">
        <f>VLOOKUP($A13,'ADR Raw Data'!$B$6:$BE$49,'ADR Raw Data'!AO$1,FALSE)</f>
        <v>62.968479250328301</v>
      </c>
      <c r="AF13" s="53">
        <f>VLOOKUP($A13,'ADR Raw Data'!$B$6:$BE$49,'ADR Raw Data'!AP$1,FALSE)</f>
        <v>62.692125180345499</v>
      </c>
      <c r="AG13" s="54">
        <f>VLOOKUP($A13,'ADR Raw Data'!$B$6:$BE$49,'ADR Raw Data'!AR$1,FALSE)</f>
        <v>60.5023118162229</v>
      </c>
      <c r="AI13" s="47">
        <f>VLOOKUP($A13,'ADR Raw Data'!$B$6:$BE$49,'ADR Raw Data'!AT$1,FALSE)</f>
        <v>-0.31880300404019701</v>
      </c>
      <c r="AJ13" s="48">
        <f>VLOOKUP($A13,'ADR Raw Data'!$B$6:$BE$49,'ADR Raw Data'!AU$1,FALSE)</f>
        <v>0.63384985618964795</v>
      </c>
      <c r="AK13" s="48">
        <f>VLOOKUP($A13,'ADR Raw Data'!$B$6:$BE$49,'ADR Raw Data'!AV$1,FALSE)</f>
        <v>0.314602258525703</v>
      </c>
      <c r="AL13" s="48">
        <f>VLOOKUP($A13,'ADR Raw Data'!$B$6:$BE$49,'ADR Raw Data'!AW$1,FALSE)</f>
        <v>0.74474685116047401</v>
      </c>
      <c r="AM13" s="48">
        <f>VLOOKUP($A13,'ADR Raw Data'!$B$6:$BE$49,'ADR Raw Data'!AX$1,FALSE)</f>
        <v>0.28165190902906601</v>
      </c>
      <c r="AN13" s="49">
        <f>VLOOKUP($A13,'ADR Raw Data'!$B$6:$BE$49,'ADR Raw Data'!AY$1,FALSE)</f>
        <v>0.34614812224936498</v>
      </c>
      <c r="AO13" s="48">
        <f>VLOOKUP($A13,'ADR Raw Data'!$B$6:$BE$49,'ADR Raw Data'!BA$1,FALSE)</f>
        <v>-0.73050816978222999</v>
      </c>
      <c r="AP13" s="48">
        <f>VLOOKUP($A13,'ADR Raw Data'!$B$6:$BE$49,'ADR Raw Data'!BB$1,FALSE)</f>
        <v>-0.57029748928442703</v>
      </c>
      <c r="AQ13" s="49">
        <f>VLOOKUP($A13,'ADR Raw Data'!$B$6:$BE$49,'ADR Raw Data'!BC$1,FALSE)</f>
        <v>-0.64837717408712903</v>
      </c>
      <c r="AR13" s="50">
        <f>VLOOKUP($A13,'ADR Raw Data'!$B$6:$BE$49,'ADR Raw Data'!BE$1,FALSE)</f>
        <v>2.2378180720936398E-2</v>
      </c>
      <c r="AT13" s="51">
        <f>VLOOKUP($A13,'RevPAR Raw Data'!$B$6:$BE$49,'RevPAR Raw Data'!AG$1,FALSE)</f>
        <v>23.428860403861702</v>
      </c>
      <c r="AU13" s="52">
        <f>VLOOKUP($A13,'RevPAR Raw Data'!$B$6:$BE$49,'RevPAR Raw Data'!AH$1,FALSE)</f>
        <v>25.743530365012099</v>
      </c>
      <c r="AV13" s="52">
        <f>VLOOKUP($A13,'RevPAR Raw Data'!$B$6:$BE$49,'RevPAR Raw Data'!AI$1,FALSE)</f>
        <v>26.018846188246499</v>
      </c>
      <c r="AW13" s="52">
        <f>VLOOKUP($A13,'RevPAR Raw Data'!$B$6:$BE$49,'RevPAR Raw Data'!AJ$1,FALSE)</f>
        <v>26.731414995506199</v>
      </c>
      <c r="AX13" s="52">
        <f>VLOOKUP($A13,'RevPAR Raw Data'!$B$6:$BE$49,'RevPAR Raw Data'!AK$1,FALSE)</f>
        <v>26.645559192769799</v>
      </c>
      <c r="AY13" s="53">
        <f>VLOOKUP($A13,'RevPAR Raw Data'!$B$6:$BE$49,'RevPAR Raw Data'!AL$1,FALSE)</f>
        <v>25.7136557380589</v>
      </c>
      <c r="AZ13" s="52">
        <f>VLOOKUP($A13,'RevPAR Raw Data'!$B$6:$BE$49,'RevPAR Raw Data'!AN$1,FALSE)</f>
        <v>28.258714597254599</v>
      </c>
      <c r="BA13" s="52">
        <f>VLOOKUP($A13,'RevPAR Raw Data'!$B$6:$BE$49,'RevPAR Raw Data'!AO$1,FALSE)</f>
        <v>29.1836982062357</v>
      </c>
      <c r="BB13" s="53">
        <f>VLOOKUP($A13,'RevPAR Raw Data'!$B$6:$BE$49,'RevPAR Raw Data'!AP$1,FALSE)</f>
        <v>28.721206401745199</v>
      </c>
      <c r="BC13" s="54">
        <f>VLOOKUP($A13,'RevPAR Raw Data'!$B$6:$BE$49,'RevPAR Raw Data'!AR$1,FALSE)</f>
        <v>26.572991516619201</v>
      </c>
      <c r="BE13" s="47">
        <f>VLOOKUP($A13,'RevPAR Raw Data'!$B$6:$BE$49,'RevPAR Raw Data'!AT$1,FALSE)</f>
        <v>-2.2105502661970799</v>
      </c>
      <c r="BF13" s="48">
        <f>VLOOKUP($A13,'RevPAR Raw Data'!$B$6:$BE$49,'RevPAR Raw Data'!AU$1,FALSE)</f>
        <v>1.63751777314046</v>
      </c>
      <c r="BG13" s="48">
        <f>VLOOKUP($A13,'RevPAR Raw Data'!$B$6:$BE$49,'RevPAR Raw Data'!AV$1,FALSE)</f>
        <v>-0.30843982045774498</v>
      </c>
      <c r="BH13" s="48">
        <f>VLOOKUP($A13,'RevPAR Raw Data'!$B$6:$BE$49,'RevPAR Raw Data'!AW$1,FALSE)</f>
        <v>0.37264065208938502</v>
      </c>
      <c r="BI13" s="48">
        <f>VLOOKUP($A13,'RevPAR Raw Data'!$B$6:$BE$49,'RevPAR Raw Data'!AX$1,FALSE)</f>
        <v>0.37798457657671902</v>
      </c>
      <c r="BJ13" s="49">
        <f>VLOOKUP($A13,'RevPAR Raw Data'!$B$6:$BE$49,'RevPAR Raw Data'!AY$1,FALSE)</f>
        <v>5.04906416257933E-3</v>
      </c>
      <c r="BK13" s="48">
        <f>VLOOKUP($A13,'RevPAR Raw Data'!$B$6:$BE$49,'RevPAR Raw Data'!BA$1,FALSE)</f>
        <v>-2.4676902181424398</v>
      </c>
      <c r="BL13" s="48">
        <f>VLOOKUP($A13,'RevPAR Raw Data'!$B$6:$BE$49,'RevPAR Raw Data'!BB$1,FALSE)</f>
        <v>-1.8785470599246299</v>
      </c>
      <c r="BM13" s="49">
        <f>VLOOKUP($A13,'RevPAR Raw Data'!$B$6:$BE$49,'RevPAR Raw Data'!BC$1,FALSE)</f>
        <v>-2.1692620249075301</v>
      </c>
      <c r="BN13" s="50">
        <f>VLOOKUP($A13,'RevPAR Raw Data'!$B$6:$BE$49,'RevPAR Raw Data'!BE$1,FALSE)</f>
        <v>-0.674438320217154</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42.337678400261403</v>
      </c>
      <c r="C15" s="48">
        <f>VLOOKUP($A15,'Occupancy Raw Data'!$B$8:$BE$45,'Occupancy Raw Data'!AH$3,FALSE)</f>
        <v>54.702787704240897</v>
      </c>
      <c r="D15" s="48">
        <f>VLOOKUP($A15,'Occupancy Raw Data'!$B$8:$BE$45,'Occupancy Raw Data'!AI$3,FALSE)</f>
        <v>63.1904658836417</v>
      </c>
      <c r="E15" s="48">
        <f>VLOOKUP($A15,'Occupancy Raw Data'!$B$8:$BE$45,'Occupancy Raw Data'!AJ$3,FALSE)</f>
        <v>62.934267427016501</v>
      </c>
      <c r="F15" s="48">
        <f>VLOOKUP($A15,'Occupancy Raw Data'!$B$8:$BE$45,'Occupancy Raw Data'!AK$3,FALSE)</f>
        <v>54.519708487141898</v>
      </c>
      <c r="G15" s="49">
        <f>VLOOKUP($A15,'Occupancy Raw Data'!$B$8:$BE$45,'Occupancy Raw Data'!AL$3,FALSE)</f>
        <v>55.537026966974103</v>
      </c>
      <c r="H15" s="48">
        <f>VLOOKUP($A15,'Occupancy Raw Data'!$B$8:$BE$45,'Occupancy Raw Data'!AN$3,FALSE)</f>
        <v>51.393030869351897</v>
      </c>
      <c r="I15" s="48">
        <f>VLOOKUP($A15,'Occupancy Raw Data'!$B$8:$BE$45,'Occupancy Raw Data'!AO$3,FALSE)</f>
        <v>53.287738412395399</v>
      </c>
      <c r="J15" s="49">
        <f>VLOOKUP($A15,'Occupancy Raw Data'!$B$8:$BE$45,'Occupancy Raw Data'!AP$3,FALSE)</f>
        <v>52.340384640873701</v>
      </c>
      <c r="K15" s="50">
        <f>VLOOKUP($A15,'Occupancy Raw Data'!$B$8:$BE$45,'Occupancy Raw Data'!AR$3,FALSE)</f>
        <v>54.6238040498773</v>
      </c>
      <c r="M15" s="47">
        <f>VLOOKUP($A15,'Occupancy Raw Data'!$B$8:$BE$45,'Occupancy Raw Data'!AT$3,FALSE)</f>
        <v>-1.12064484041448</v>
      </c>
      <c r="N15" s="48">
        <f>VLOOKUP($A15,'Occupancy Raw Data'!$B$8:$BE$45,'Occupancy Raw Data'!AU$3,FALSE)</f>
        <v>7.0320125825782398</v>
      </c>
      <c r="O15" s="48">
        <f>VLOOKUP($A15,'Occupancy Raw Data'!$B$8:$BE$45,'Occupancy Raw Data'!AV$3,FALSE)</f>
        <v>7.1042348539551003</v>
      </c>
      <c r="P15" s="48">
        <f>VLOOKUP($A15,'Occupancy Raw Data'!$B$8:$BE$45,'Occupancy Raw Data'!AW$3,FALSE)</f>
        <v>6.3639992859232901</v>
      </c>
      <c r="Q15" s="48">
        <f>VLOOKUP($A15,'Occupancy Raw Data'!$B$8:$BE$45,'Occupancy Raw Data'!AX$3,FALSE)</f>
        <v>4.8079325234272199</v>
      </c>
      <c r="R15" s="49">
        <f>VLOOKUP($A15,'Occupancy Raw Data'!$B$8:$BE$45,'Occupancy Raw Data'!AY$3,FALSE)</f>
        <v>5.1398562137545696</v>
      </c>
      <c r="S15" s="48">
        <f>VLOOKUP($A15,'Occupancy Raw Data'!$B$8:$BE$45,'Occupancy Raw Data'!BA$3,FALSE)</f>
        <v>2.4627775715362201</v>
      </c>
      <c r="T15" s="48">
        <f>VLOOKUP($A15,'Occupancy Raw Data'!$B$8:$BE$45,'Occupancy Raw Data'!BB$3,FALSE)</f>
        <v>-0.49561962554947098</v>
      </c>
      <c r="U15" s="49">
        <f>VLOOKUP($A15,'Occupancy Raw Data'!$B$8:$BE$45,'Occupancy Raw Data'!BC$3,FALSE)</f>
        <v>0.93515134975468395</v>
      </c>
      <c r="V15" s="50">
        <f>VLOOKUP($A15,'Occupancy Raw Data'!$B$8:$BE$45,'Occupancy Raw Data'!BE$3,FALSE)</f>
        <v>3.9543856322919702</v>
      </c>
      <c r="X15" s="51">
        <f>VLOOKUP($A15,'ADR Raw Data'!$B$6:$BE$43,'ADR Raw Data'!AG$1,FALSE)</f>
        <v>139.24575912652401</v>
      </c>
      <c r="Y15" s="52">
        <f>VLOOKUP($A15,'ADR Raw Data'!$B$6:$BE$43,'ADR Raw Data'!AH$1,FALSE)</f>
        <v>156.72492433785499</v>
      </c>
      <c r="Z15" s="52">
        <f>VLOOKUP($A15,'ADR Raw Data'!$B$6:$BE$43,'ADR Raw Data'!AI$1,FALSE)</f>
        <v>169.57626510782501</v>
      </c>
      <c r="AA15" s="52">
        <f>VLOOKUP($A15,'ADR Raw Data'!$B$6:$BE$43,'ADR Raw Data'!AJ$1,FALSE)</f>
        <v>166.52674097209999</v>
      </c>
      <c r="AB15" s="52">
        <f>VLOOKUP($A15,'ADR Raw Data'!$B$6:$BE$43,'ADR Raw Data'!AK$1,FALSE)</f>
        <v>154.46893045268101</v>
      </c>
      <c r="AC15" s="53">
        <f>VLOOKUP($A15,'ADR Raw Data'!$B$6:$BE$43,'ADR Raw Data'!AL$1,FALSE)</f>
        <v>158.763138025659</v>
      </c>
      <c r="AD15" s="52">
        <f>VLOOKUP($A15,'ADR Raw Data'!$B$6:$BE$43,'ADR Raw Data'!AN$1,FALSE)</f>
        <v>139.368534431993</v>
      </c>
      <c r="AE15" s="52">
        <f>VLOOKUP($A15,'ADR Raw Data'!$B$6:$BE$43,'ADR Raw Data'!AO$1,FALSE)</f>
        <v>139.29518144960701</v>
      </c>
      <c r="AF15" s="53">
        <f>VLOOKUP($A15,'ADR Raw Data'!$B$6:$BE$43,'ADR Raw Data'!AP$1,FALSE)</f>
        <v>139.33119410134799</v>
      </c>
      <c r="AG15" s="54">
        <f>VLOOKUP($A15,'ADR Raw Data'!$B$6:$BE$43,'ADR Raw Data'!AR$1,FALSE)</f>
        <v>153.44384429331299</v>
      </c>
      <c r="AI15" s="47">
        <f>VLOOKUP($A15,'ADR Raw Data'!$B$6:$BE$43,'ADR Raw Data'!AT$1,FALSE)</f>
        <v>0.99030427498244999</v>
      </c>
      <c r="AJ15" s="48">
        <f>VLOOKUP($A15,'ADR Raw Data'!$B$6:$BE$43,'ADR Raw Data'!AU$1,FALSE)</f>
        <v>2.8354797118458399</v>
      </c>
      <c r="AK15" s="48">
        <f>VLOOKUP($A15,'ADR Raw Data'!$B$6:$BE$43,'ADR Raw Data'!AV$1,FALSE)</f>
        <v>6.0007466721466001</v>
      </c>
      <c r="AL15" s="48">
        <f>VLOOKUP($A15,'ADR Raw Data'!$B$6:$BE$43,'ADR Raw Data'!AW$1,FALSE)</f>
        <v>3.9722489520102999</v>
      </c>
      <c r="AM15" s="48">
        <f>VLOOKUP($A15,'ADR Raw Data'!$B$6:$BE$43,'ADR Raw Data'!AX$1,FALSE)</f>
        <v>3.8234780344084598</v>
      </c>
      <c r="AN15" s="49">
        <f>VLOOKUP($A15,'ADR Raw Data'!$B$6:$BE$43,'ADR Raw Data'!AY$1,FALSE)</f>
        <v>3.9260859080008501</v>
      </c>
      <c r="AO15" s="48">
        <f>VLOOKUP($A15,'ADR Raw Data'!$B$6:$BE$43,'ADR Raw Data'!BA$1,FALSE)</f>
        <v>2.1396835293371601</v>
      </c>
      <c r="AP15" s="48">
        <f>VLOOKUP($A15,'ADR Raw Data'!$B$6:$BE$43,'ADR Raw Data'!BB$1,FALSE)</f>
        <v>1.6207557273025699</v>
      </c>
      <c r="AQ15" s="49">
        <f>VLOOKUP($A15,'ADR Raw Data'!$B$6:$BE$43,'ADR Raw Data'!BC$1,FALSE)</f>
        <v>1.87152576616835</v>
      </c>
      <c r="AR15" s="50">
        <f>VLOOKUP($A15,'ADR Raw Data'!$B$6:$BE$43,'ADR Raw Data'!BE$1,FALSE)</f>
        <v>3.4987759344078602</v>
      </c>
      <c r="AT15" s="51">
        <f>VLOOKUP($A15,'RevPAR Raw Data'!$B$6:$BE$43,'RevPAR Raw Data'!AG$1,FALSE)</f>
        <v>58.953421684990701</v>
      </c>
      <c r="AU15" s="52">
        <f>VLOOKUP($A15,'RevPAR Raw Data'!$B$6:$BE$43,'RevPAR Raw Data'!AH$1,FALSE)</f>
        <v>85.7329026401692</v>
      </c>
      <c r="AV15" s="52">
        <f>VLOOKUP($A15,'RevPAR Raw Data'!$B$6:$BE$43,'RevPAR Raw Data'!AI$1,FALSE)</f>
        <v>107.15603194971401</v>
      </c>
      <c r="AW15" s="52">
        <f>VLOOKUP($A15,'RevPAR Raw Data'!$B$6:$BE$43,'RevPAR Raw Data'!AJ$1,FALSE)</f>
        <v>104.802384500876</v>
      </c>
      <c r="AX15" s="52">
        <f>VLOOKUP($A15,'RevPAR Raw Data'!$B$6:$BE$43,'RevPAR Raw Data'!AK$1,FALSE)</f>
        <v>84.216010586007997</v>
      </c>
      <c r="AY15" s="53">
        <f>VLOOKUP($A15,'RevPAR Raw Data'!$B$6:$BE$43,'RevPAR Raw Data'!AL$1,FALSE)</f>
        <v>88.172326778924798</v>
      </c>
      <c r="AZ15" s="52">
        <f>VLOOKUP($A15,'RevPAR Raw Data'!$B$6:$BE$43,'RevPAR Raw Data'!AN$1,FALSE)</f>
        <v>71.6257139227979</v>
      </c>
      <c r="BA15" s="52">
        <f>VLOOKUP($A15,'RevPAR Raw Data'!$B$6:$BE$43,'RevPAR Raw Data'!AO$1,FALSE)</f>
        <v>74.227251911938097</v>
      </c>
      <c r="BB15" s="53">
        <f>VLOOKUP($A15,'RevPAR Raw Data'!$B$6:$BE$43,'RevPAR Raw Data'!AP$1,FALSE)</f>
        <v>72.926482917368006</v>
      </c>
      <c r="BC15" s="54">
        <f>VLOOKUP($A15,'RevPAR Raw Data'!$B$6:$BE$43,'RevPAR Raw Data'!AR$1,FALSE)</f>
        <v>83.816864833378702</v>
      </c>
      <c r="BE15" s="47">
        <f>VLOOKUP($A15,'RevPAR Raw Data'!$B$6:$BE$43,'RevPAR Raw Data'!AT$1,FALSE)</f>
        <v>-0.141438359194028</v>
      </c>
      <c r="BF15" s="48">
        <f>VLOOKUP($A15,'RevPAR Raw Data'!$B$6:$BE$43,'RevPAR Raw Data'!AU$1,FALSE)</f>
        <v>10.0668835845375</v>
      </c>
      <c r="BG15" s="48">
        <f>VLOOKUP($A15,'RevPAR Raw Data'!$B$6:$BE$43,'RevPAR Raw Data'!AV$1,FALSE)</f>
        <v>13.5312886626819</v>
      </c>
      <c r="BH15" s="48">
        <f>VLOOKUP($A15,'RevPAR Raw Data'!$B$6:$BE$43,'RevPAR Raw Data'!AW$1,FALSE)</f>
        <v>10.589042132874599</v>
      </c>
      <c r="BI15" s="48">
        <f>VLOOKUP($A15,'RevPAR Raw Data'!$B$6:$BE$43,'RevPAR Raw Data'!AX$1,FALSE)</f>
        <v>8.8152408017781099</v>
      </c>
      <c r="BJ15" s="49">
        <f>VLOOKUP($A15,'RevPAR Raw Data'!$B$6:$BE$43,'RevPAR Raw Data'!AY$1,FALSE)</f>
        <v>9.2677372922551502</v>
      </c>
      <c r="BK15" s="48">
        <f>VLOOKUP($A15,'RevPAR Raw Data'!$B$6:$BE$43,'RevPAR Raw Data'!BA$1,FALSE)</f>
        <v>4.6551567469357504</v>
      </c>
      <c r="BL15" s="48">
        <f>VLOOKUP($A15,'RevPAR Raw Data'!$B$6:$BE$43,'RevPAR Raw Data'!BB$1,FALSE)</f>
        <v>1.1171033182863701</v>
      </c>
      <c r="BM15" s="49">
        <f>VLOOKUP($A15,'RevPAR Raw Data'!$B$6:$BE$43,'RevPAR Raw Data'!BC$1,FALSE)</f>
        <v>2.8241787143863601</v>
      </c>
      <c r="BN15" s="50">
        <f>VLOOKUP($A15,'RevPAR Raw Data'!$B$6:$BE$43,'RevPAR Raw Data'!BE$1,FALSE)</f>
        <v>7.5915166595561399</v>
      </c>
    </row>
    <row r="16" spans="1:66" x14ac:dyDescent="0.25">
      <c r="A16" s="63" t="s">
        <v>88</v>
      </c>
      <c r="B16" s="47">
        <f>VLOOKUP($A16,'Occupancy Raw Data'!$B$8:$BE$45,'Occupancy Raw Data'!AG$3,FALSE)</f>
        <v>42.999380932728002</v>
      </c>
      <c r="C16" s="48">
        <f>VLOOKUP($A16,'Occupancy Raw Data'!$B$8:$BE$45,'Occupancy Raw Data'!AH$3,FALSE)</f>
        <v>66.088010730499306</v>
      </c>
      <c r="D16" s="48">
        <f>VLOOKUP($A16,'Occupancy Raw Data'!$B$8:$BE$45,'Occupancy Raw Data'!AI$3,FALSE)</f>
        <v>75.704189021873702</v>
      </c>
      <c r="E16" s="48">
        <f>VLOOKUP($A16,'Occupancy Raw Data'!$B$8:$BE$45,'Occupancy Raw Data'!AJ$3,FALSE)</f>
        <v>75.190879075526198</v>
      </c>
      <c r="F16" s="48">
        <f>VLOOKUP($A16,'Occupancy Raw Data'!$B$8:$BE$45,'Occupancy Raw Data'!AK$3,FALSE)</f>
        <v>63.028786628146896</v>
      </c>
      <c r="G16" s="49">
        <f>VLOOKUP($A16,'Occupancy Raw Data'!$B$8:$BE$45,'Occupancy Raw Data'!AL$3,FALSE)</f>
        <v>64.602249277754794</v>
      </c>
      <c r="H16" s="48">
        <f>VLOOKUP($A16,'Occupancy Raw Data'!$B$8:$BE$45,'Occupancy Raw Data'!AN$3,FALSE)</f>
        <v>51.661163846471297</v>
      </c>
      <c r="I16" s="48">
        <f>VLOOKUP($A16,'Occupancy Raw Data'!$B$8:$BE$45,'Occupancy Raw Data'!AO$3,FALSE)</f>
        <v>48.640631448617398</v>
      </c>
      <c r="J16" s="49">
        <f>VLOOKUP($A16,'Occupancy Raw Data'!$B$8:$BE$45,'Occupancy Raw Data'!AP$3,FALSE)</f>
        <v>50.150897647544298</v>
      </c>
      <c r="K16" s="50">
        <f>VLOOKUP($A16,'Occupancy Raw Data'!$B$8:$BE$45,'Occupancy Raw Data'!AR$3,FALSE)</f>
        <v>60.473291669123199</v>
      </c>
      <c r="M16" s="47">
        <f>VLOOKUP($A16,'Occupancy Raw Data'!$B$8:$BE$45,'Occupancy Raw Data'!AT$3,FALSE)</f>
        <v>6.9275176395124998</v>
      </c>
      <c r="N16" s="48">
        <f>VLOOKUP($A16,'Occupancy Raw Data'!$B$8:$BE$45,'Occupancy Raw Data'!AU$3,FALSE)</f>
        <v>19.200707174095001</v>
      </c>
      <c r="O16" s="48">
        <f>VLOOKUP($A16,'Occupancy Raw Data'!$B$8:$BE$45,'Occupancy Raw Data'!AV$3,FALSE)</f>
        <v>12.672757985257901</v>
      </c>
      <c r="P16" s="48">
        <f>VLOOKUP($A16,'Occupancy Raw Data'!$B$8:$BE$45,'Occupancy Raw Data'!AW$3,FALSE)</f>
        <v>8.9027533903687299</v>
      </c>
      <c r="Q16" s="48">
        <f>VLOOKUP($A16,'Occupancy Raw Data'!$B$8:$BE$45,'Occupancy Raw Data'!AX$3,FALSE)</f>
        <v>9.0118224403301301</v>
      </c>
      <c r="R16" s="49">
        <f>VLOOKUP($A16,'Occupancy Raw Data'!$B$8:$BE$45,'Occupancy Raw Data'!AY$3,FALSE)</f>
        <v>11.4954502555335</v>
      </c>
      <c r="S16" s="48">
        <f>VLOOKUP($A16,'Occupancy Raw Data'!$B$8:$BE$45,'Occupancy Raw Data'!BA$3,FALSE)</f>
        <v>7.0272003420082196</v>
      </c>
      <c r="T16" s="48">
        <f>VLOOKUP($A16,'Occupancy Raw Data'!$B$8:$BE$45,'Occupancy Raw Data'!BB$3,FALSE)</f>
        <v>1.5947416626259301</v>
      </c>
      <c r="U16" s="49">
        <f>VLOOKUP($A16,'Occupancy Raw Data'!$B$8:$BE$45,'Occupancy Raw Data'!BC$3,FALSE)</f>
        <v>4.3220475398401001</v>
      </c>
      <c r="V16" s="50">
        <f>VLOOKUP($A16,'Occupancy Raw Data'!$B$8:$BE$45,'Occupancy Raw Data'!BE$3,FALSE)</f>
        <v>9.7079979677514192</v>
      </c>
      <c r="X16" s="51">
        <f>VLOOKUP($A16,'ADR Raw Data'!$B$6:$BE$43,'ADR Raw Data'!AG$1,FALSE)</f>
        <v>146.827748050389</v>
      </c>
      <c r="Y16" s="52">
        <f>VLOOKUP($A16,'ADR Raw Data'!$B$6:$BE$43,'ADR Raw Data'!AH$1,FALSE)</f>
        <v>171.74943366769401</v>
      </c>
      <c r="Z16" s="52">
        <f>VLOOKUP($A16,'ADR Raw Data'!$B$6:$BE$43,'ADR Raw Data'!AI$1,FALSE)</f>
        <v>183.79414256022301</v>
      </c>
      <c r="AA16" s="52">
        <f>VLOOKUP($A16,'ADR Raw Data'!$B$6:$BE$43,'ADR Raw Data'!AJ$1,FALSE)</f>
        <v>182.43364871355001</v>
      </c>
      <c r="AB16" s="52">
        <f>VLOOKUP($A16,'ADR Raw Data'!$B$6:$BE$43,'ADR Raw Data'!AK$1,FALSE)</f>
        <v>162.55162062615099</v>
      </c>
      <c r="AC16" s="53">
        <f>VLOOKUP($A16,'ADR Raw Data'!$B$6:$BE$43,'ADR Raw Data'!AL$1,FALSE)</f>
        <v>171.94709363146299</v>
      </c>
      <c r="AD16" s="52">
        <f>VLOOKUP($A16,'ADR Raw Data'!$B$6:$BE$43,'ADR Raw Data'!AN$1,FALSE)</f>
        <v>129.65240912722101</v>
      </c>
      <c r="AE16" s="52">
        <f>VLOOKUP($A16,'ADR Raw Data'!$B$6:$BE$43,'ADR Raw Data'!AO$1,FALSE)</f>
        <v>125.00793392374101</v>
      </c>
      <c r="AF16" s="53">
        <f>VLOOKUP($A16,'ADR Raw Data'!$B$6:$BE$43,'ADR Raw Data'!AP$1,FALSE)</f>
        <v>127.400104410441</v>
      </c>
      <c r="AG16" s="54">
        <f>VLOOKUP($A16,'ADR Raw Data'!$B$6:$BE$43,'ADR Raw Data'!AR$1,FALSE)</f>
        <v>161.39191920053599</v>
      </c>
      <c r="AI16" s="47">
        <f>VLOOKUP($A16,'ADR Raw Data'!$B$6:$BE$43,'ADR Raw Data'!AT$1,FALSE)</f>
        <v>2.0687329276739299</v>
      </c>
      <c r="AJ16" s="48">
        <f>VLOOKUP($A16,'ADR Raw Data'!$B$6:$BE$43,'ADR Raw Data'!AU$1,FALSE)</f>
        <v>2.0103695947509199</v>
      </c>
      <c r="AK16" s="48">
        <f>VLOOKUP($A16,'ADR Raw Data'!$B$6:$BE$43,'ADR Raw Data'!AV$1,FALSE)</f>
        <v>3.9990235827739302</v>
      </c>
      <c r="AL16" s="48">
        <f>VLOOKUP($A16,'ADR Raw Data'!$B$6:$BE$43,'ADR Raw Data'!AW$1,FALSE)</f>
        <v>4.4128054791135298</v>
      </c>
      <c r="AM16" s="48">
        <f>VLOOKUP($A16,'ADR Raw Data'!$B$6:$BE$43,'ADR Raw Data'!AX$1,FALSE)</f>
        <v>3.5521164653483099</v>
      </c>
      <c r="AN16" s="49">
        <f>VLOOKUP($A16,'ADR Raw Data'!$B$6:$BE$43,'ADR Raw Data'!AY$1,FALSE)</f>
        <v>3.4928381703736902</v>
      </c>
      <c r="AO16" s="48">
        <f>VLOOKUP($A16,'ADR Raw Data'!$B$6:$BE$43,'ADR Raw Data'!BA$1,FALSE)</f>
        <v>2.4779746962920099</v>
      </c>
      <c r="AP16" s="48">
        <f>VLOOKUP($A16,'ADR Raw Data'!$B$6:$BE$43,'ADR Raw Data'!BB$1,FALSE)</f>
        <v>1.3643721784342699</v>
      </c>
      <c r="AQ16" s="49">
        <f>VLOOKUP($A16,'ADR Raw Data'!$B$6:$BE$43,'ADR Raw Data'!BC$1,FALSE)</f>
        <v>1.9789556505914501</v>
      </c>
      <c r="AR16" s="50">
        <f>VLOOKUP($A16,'ADR Raw Data'!$B$6:$BE$43,'ADR Raw Data'!BE$1,FALSE)</f>
        <v>3.5401095257176398</v>
      </c>
      <c r="AT16" s="51">
        <f>VLOOKUP($A16,'RevPAR Raw Data'!$B$6:$BE$43,'RevPAR Raw Data'!AG$1,FALSE)</f>
        <v>63.135022699133302</v>
      </c>
      <c r="AU16" s="52">
        <f>VLOOKUP($A16,'RevPAR Raw Data'!$B$6:$BE$43,'RevPAR Raw Data'!AH$1,FALSE)</f>
        <v>113.50578415187699</v>
      </c>
      <c r="AV16" s="52">
        <f>VLOOKUP($A16,'RevPAR Raw Data'!$B$6:$BE$43,'RevPAR Raw Data'!AI$1,FALSE)</f>
        <v>139.13986509492301</v>
      </c>
      <c r="AW16" s="52">
        <f>VLOOKUP($A16,'RevPAR Raw Data'!$B$6:$BE$43,'RevPAR Raw Data'!AJ$1,FALSE)</f>
        <v>137.17346419727599</v>
      </c>
      <c r="AX16" s="52">
        <f>VLOOKUP($A16,'RevPAR Raw Data'!$B$6:$BE$43,'RevPAR Raw Data'!AK$1,FALSE)</f>
        <v>102.454314125051</v>
      </c>
      <c r="AY16" s="53">
        <f>VLOOKUP($A16,'RevPAR Raw Data'!$B$6:$BE$43,'RevPAR Raw Data'!AL$1,FALSE)</f>
        <v>111.081690053652</v>
      </c>
      <c r="AZ16" s="52">
        <f>VLOOKUP($A16,'RevPAR Raw Data'!$B$6:$BE$43,'RevPAR Raw Data'!AN$1,FALSE)</f>
        <v>66.979943510111397</v>
      </c>
      <c r="BA16" s="52">
        <f>VLOOKUP($A16,'RevPAR Raw Data'!$B$6:$BE$43,'RevPAR Raw Data'!AO$1,FALSE)</f>
        <v>60.804648421378403</v>
      </c>
      <c r="BB16" s="53">
        <f>VLOOKUP($A16,'RevPAR Raw Data'!$B$6:$BE$43,'RevPAR Raw Data'!AP$1,FALSE)</f>
        <v>63.8922959657449</v>
      </c>
      <c r="BC16" s="54">
        <f>VLOOKUP($A16,'RevPAR Raw Data'!$B$6:$BE$43,'RevPAR Raw Data'!AR$1,FALSE)</f>
        <v>97.599006028535996</v>
      </c>
      <c r="BE16" s="47">
        <f>VLOOKUP($A16,'RevPAR Raw Data'!$B$6:$BE$43,'RevPAR Raw Data'!AT$1,FALSE)</f>
        <v>9.1395624056654494</v>
      </c>
      <c r="BF16" s="48">
        <f>VLOOKUP($A16,'RevPAR Raw Data'!$B$6:$BE$43,'RevPAR Raw Data'!AU$1,FALSE)</f>
        <v>21.597081947851098</v>
      </c>
      <c r="BG16" s="48">
        <f>VLOOKUP($A16,'RevPAR Raw Data'!$B$6:$BE$43,'RevPAR Raw Data'!AV$1,FALSE)</f>
        <v>17.1785681484502</v>
      </c>
      <c r="BH16" s="48">
        <f>VLOOKUP($A16,'RevPAR Raw Data'!$B$6:$BE$43,'RevPAR Raw Data'!AW$1,FALSE)</f>
        <v>13.7084200588844</v>
      </c>
      <c r="BI16" s="48">
        <f>VLOOKUP($A16,'RevPAR Raw Data'!$B$6:$BE$43,'RevPAR Raw Data'!AX$1,FALSE)</f>
        <v>12.884049334409299</v>
      </c>
      <c r="BJ16" s="49">
        <f>VLOOKUP($A16,'RevPAR Raw Data'!$B$6:$BE$43,'RevPAR Raw Data'!AY$1,FALSE)</f>
        <v>15.389805900288801</v>
      </c>
      <c r="BK16" s="48">
        <f>VLOOKUP($A16,'RevPAR Raw Data'!$B$6:$BE$43,'RevPAR Raw Data'!BA$1,FALSE)</f>
        <v>9.6793072846329498</v>
      </c>
      <c r="BL16" s="48">
        <f>VLOOKUP($A16,'RevPAR Raw Data'!$B$6:$BE$43,'RevPAR Raw Data'!BB$1,FALSE)</f>
        <v>2.9808720526229702</v>
      </c>
      <c r="BM16" s="49">
        <f>VLOOKUP($A16,'RevPAR Raw Data'!$B$6:$BE$43,'RevPAR Raw Data'!BC$1,FALSE)</f>
        <v>6.3865345944424696</v>
      </c>
      <c r="BN16" s="50">
        <f>VLOOKUP($A16,'RevPAR Raw Data'!$B$6:$BE$43,'RevPAR Raw Data'!BE$1,FALSE)</f>
        <v>13.5917812542819</v>
      </c>
    </row>
    <row r="17" spans="1:66" x14ac:dyDescent="0.25">
      <c r="A17" s="63" t="s">
        <v>89</v>
      </c>
      <c r="B17" s="47">
        <f>VLOOKUP($A17,'Occupancy Raw Data'!$B$8:$BE$45,'Occupancy Raw Data'!AG$3,FALSE)</f>
        <v>41.989777934437697</v>
      </c>
      <c r="C17" s="48">
        <f>VLOOKUP($A17,'Occupancy Raw Data'!$B$8:$BE$45,'Occupancy Raw Data'!AH$3,FALSE)</f>
        <v>52.3381506285982</v>
      </c>
      <c r="D17" s="48">
        <f>VLOOKUP($A17,'Occupancy Raw Data'!$B$8:$BE$45,'Occupancy Raw Data'!AI$3,FALSE)</f>
        <v>58.303959581717699</v>
      </c>
      <c r="E17" s="48">
        <f>VLOOKUP($A17,'Occupancy Raw Data'!$B$8:$BE$45,'Occupancy Raw Data'!AJ$3,FALSE)</f>
        <v>59.008929620491102</v>
      </c>
      <c r="F17" s="48">
        <f>VLOOKUP($A17,'Occupancy Raw Data'!$B$8:$BE$45,'Occupancy Raw Data'!AK$3,FALSE)</f>
        <v>54.109387851016301</v>
      </c>
      <c r="G17" s="49">
        <f>VLOOKUP($A17,'Occupancy Raw Data'!$B$8:$BE$45,'Occupancy Raw Data'!AL$3,FALSE)</f>
        <v>53.150041123252201</v>
      </c>
      <c r="H17" s="48">
        <f>VLOOKUP($A17,'Occupancy Raw Data'!$B$8:$BE$45,'Occupancy Raw Data'!AN$3,FALSE)</f>
        <v>51.918105980495802</v>
      </c>
      <c r="I17" s="48">
        <f>VLOOKUP($A17,'Occupancy Raw Data'!$B$8:$BE$45,'Occupancy Raw Data'!AO$3,FALSE)</f>
        <v>54.071201973916097</v>
      </c>
      <c r="J17" s="49">
        <f>VLOOKUP($A17,'Occupancy Raw Data'!$B$8:$BE$45,'Occupancy Raw Data'!AP$3,FALSE)</f>
        <v>52.9946539772059</v>
      </c>
      <c r="K17" s="50">
        <f>VLOOKUP($A17,'Occupancy Raw Data'!$B$8:$BE$45,'Occupancy Raw Data'!AR$3,FALSE)</f>
        <v>53.105644795810399</v>
      </c>
      <c r="M17" s="47">
        <f>VLOOKUP($A17,'Occupancy Raw Data'!$B$8:$BE$45,'Occupancy Raw Data'!AT$3,FALSE)</f>
        <v>-1.8545143203962799</v>
      </c>
      <c r="N17" s="48">
        <f>VLOOKUP($A17,'Occupancy Raw Data'!$B$8:$BE$45,'Occupancy Raw Data'!AU$3,FALSE)</f>
        <v>7.9717257766775003</v>
      </c>
      <c r="O17" s="48">
        <f>VLOOKUP($A17,'Occupancy Raw Data'!$B$8:$BE$45,'Occupancy Raw Data'!AV$3,FALSE)</f>
        <v>4.2413522656645402</v>
      </c>
      <c r="P17" s="48">
        <f>VLOOKUP($A17,'Occupancy Raw Data'!$B$8:$BE$45,'Occupancy Raw Data'!AW$3,FALSE)</f>
        <v>2.9662173954025302</v>
      </c>
      <c r="Q17" s="48">
        <f>VLOOKUP($A17,'Occupancy Raw Data'!$B$8:$BE$45,'Occupancy Raw Data'!AX$3,FALSE)</f>
        <v>3.7557003023081901</v>
      </c>
      <c r="R17" s="49">
        <f>VLOOKUP($A17,'Occupancy Raw Data'!$B$8:$BE$45,'Occupancy Raw Data'!AY$3,FALSE)</f>
        <v>3.54632178494627</v>
      </c>
      <c r="S17" s="48">
        <f>VLOOKUP($A17,'Occupancy Raw Data'!$B$8:$BE$45,'Occupancy Raw Data'!BA$3,FALSE)</f>
        <v>1.8308565634137199</v>
      </c>
      <c r="T17" s="48">
        <f>VLOOKUP($A17,'Occupancy Raw Data'!$B$8:$BE$45,'Occupancy Raw Data'!BB$3,FALSE)</f>
        <v>-1.03677652555322</v>
      </c>
      <c r="U17" s="49">
        <f>VLOOKUP($A17,'Occupancy Raw Data'!$B$8:$BE$45,'Occupancy Raw Data'!BC$3,FALSE)</f>
        <v>0.34745046458377898</v>
      </c>
      <c r="V17" s="50">
        <f>VLOOKUP($A17,'Occupancy Raw Data'!$B$8:$BE$45,'Occupancy Raw Data'!BE$3,FALSE)</f>
        <v>2.613671165385</v>
      </c>
      <c r="X17" s="51">
        <f>VLOOKUP($A17,'ADR Raw Data'!$B$6:$BE$43,'ADR Raw Data'!AG$1,FALSE)</f>
        <v>121.00250157397601</v>
      </c>
      <c r="Y17" s="52">
        <f>VLOOKUP($A17,'ADR Raw Data'!$B$6:$BE$43,'ADR Raw Data'!AH$1,FALSE)</f>
        <v>133.32632562577101</v>
      </c>
      <c r="Z17" s="52">
        <f>VLOOKUP($A17,'ADR Raw Data'!$B$6:$BE$43,'ADR Raw Data'!AI$1,FALSE)</f>
        <v>138.50817018489499</v>
      </c>
      <c r="AA17" s="52">
        <f>VLOOKUP($A17,'ADR Raw Data'!$B$6:$BE$43,'ADR Raw Data'!AJ$1,FALSE)</f>
        <v>137.33036139180601</v>
      </c>
      <c r="AB17" s="52">
        <f>VLOOKUP($A17,'ADR Raw Data'!$B$6:$BE$43,'ADR Raw Data'!AK$1,FALSE)</f>
        <v>131.445875902502</v>
      </c>
      <c r="AC17" s="53">
        <f>VLOOKUP($A17,'ADR Raw Data'!$B$6:$BE$43,'ADR Raw Data'!AL$1,FALSE)</f>
        <v>133.02217271641999</v>
      </c>
      <c r="AD17" s="52">
        <f>VLOOKUP($A17,'ADR Raw Data'!$B$6:$BE$43,'ADR Raw Data'!AN$1,FALSE)</f>
        <v>121.13147835926399</v>
      </c>
      <c r="AE17" s="52">
        <f>VLOOKUP($A17,'ADR Raw Data'!$B$6:$BE$43,'ADR Raw Data'!AO$1,FALSE)</f>
        <v>119.973945023902</v>
      </c>
      <c r="AF17" s="53">
        <f>VLOOKUP($A17,'ADR Raw Data'!$B$6:$BE$43,'ADR Raw Data'!AP$1,FALSE)</f>
        <v>120.540954466092</v>
      </c>
      <c r="AG17" s="54">
        <f>VLOOKUP($A17,'ADR Raw Data'!$B$6:$BE$43,'ADR Raw Data'!AR$1,FALSE)</f>
        <v>129.46356343091901</v>
      </c>
      <c r="AI17" s="47">
        <f>VLOOKUP($A17,'ADR Raw Data'!$B$6:$BE$43,'ADR Raw Data'!AT$1,FALSE)</f>
        <v>5.5744918999141504</v>
      </c>
      <c r="AJ17" s="48">
        <f>VLOOKUP($A17,'ADR Raw Data'!$B$6:$BE$43,'ADR Raw Data'!AU$1,FALSE)</f>
        <v>6.0894226957648101</v>
      </c>
      <c r="AK17" s="48">
        <f>VLOOKUP($A17,'ADR Raw Data'!$B$6:$BE$43,'ADR Raw Data'!AV$1,FALSE)</f>
        <v>5.4790499739142202</v>
      </c>
      <c r="AL17" s="48">
        <f>VLOOKUP($A17,'ADR Raw Data'!$B$6:$BE$43,'ADR Raw Data'!AW$1,FALSE)</f>
        <v>4.7885122093158596</v>
      </c>
      <c r="AM17" s="48">
        <f>VLOOKUP($A17,'ADR Raw Data'!$B$6:$BE$43,'ADR Raw Data'!AX$1,FALSE)</f>
        <v>4.7243858408627002</v>
      </c>
      <c r="AN17" s="49">
        <f>VLOOKUP($A17,'ADR Raw Data'!$B$6:$BE$43,'ADR Raw Data'!AY$1,FALSE)</f>
        <v>5.3820127510026197</v>
      </c>
      <c r="AO17" s="48">
        <f>VLOOKUP($A17,'ADR Raw Data'!$B$6:$BE$43,'ADR Raw Data'!BA$1,FALSE)</f>
        <v>4.3934449096126897</v>
      </c>
      <c r="AP17" s="48">
        <f>VLOOKUP($A17,'ADR Raw Data'!$B$6:$BE$43,'ADR Raw Data'!BB$1,FALSE)</f>
        <v>2.9952274765309901</v>
      </c>
      <c r="AQ17" s="49">
        <f>VLOOKUP($A17,'ADR Raw Data'!$B$6:$BE$43,'ADR Raw Data'!BC$1,FALSE)</f>
        <v>3.6759058596830698</v>
      </c>
      <c r="AR17" s="50">
        <f>VLOOKUP($A17,'ADR Raw Data'!$B$6:$BE$43,'ADR Raw Data'!BE$1,FALSE)</f>
        <v>4.9782185986289198</v>
      </c>
      <c r="AT17" s="51">
        <f>VLOOKUP($A17,'RevPAR Raw Data'!$B$6:$BE$43,'RevPAR Raw Data'!AG$1,FALSE)</f>
        <v>50.8086817060274</v>
      </c>
      <c r="AU17" s="52">
        <f>VLOOKUP($A17,'RevPAR Raw Data'!$B$6:$BE$43,'RevPAR Raw Data'!AH$1,FALSE)</f>
        <v>69.780533133591803</v>
      </c>
      <c r="AV17" s="52">
        <f>VLOOKUP($A17,'RevPAR Raw Data'!$B$6:$BE$43,'RevPAR Raw Data'!AI$1,FALSE)</f>
        <v>80.755747561978595</v>
      </c>
      <c r="AW17" s="52">
        <f>VLOOKUP($A17,'RevPAR Raw Data'!$B$6:$BE$43,'RevPAR Raw Data'!AJ$1,FALSE)</f>
        <v>81.037176301257105</v>
      </c>
      <c r="AX17" s="52">
        <f>VLOOKUP($A17,'RevPAR Raw Data'!$B$6:$BE$43,'RevPAR Raw Data'!AK$1,FALSE)</f>
        <v>71.124558806250704</v>
      </c>
      <c r="AY17" s="53">
        <f>VLOOKUP($A17,'RevPAR Raw Data'!$B$6:$BE$43,'RevPAR Raw Data'!AL$1,FALSE)</f>
        <v>70.701339501821096</v>
      </c>
      <c r="AZ17" s="52">
        <f>VLOOKUP($A17,'RevPAR Raw Data'!$B$6:$BE$43,'RevPAR Raw Data'!AN$1,FALSE)</f>
        <v>62.889169310304297</v>
      </c>
      <c r="BA17" s="52">
        <f>VLOOKUP($A17,'RevPAR Raw Data'!$B$6:$BE$43,'RevPAR Raw Data'!AO$1,FALSE)</f>
        <v>64.871354129949395</v>
      </c>
      <c r="BB17" s="53">
        <f>VLOOKUP($A17,'RevPAR Raw Data'!$B$6:$BE$43,'RevPAR Raw Data'!AP$1,FALSE)</f>
        <v>63.880261720126803</v>
      </c>
      <c r="BC17" s="54">
        <f>VLOOKUP($A17,'RevPAR Raw Data'!$B$6:$BE$43,'RevPAR Raw Data'!AR$1,FALSE)</f>
        <v>68.752460135622798</v>
      </c>
      <c r="BE17" s="47">
        <f>VLOOKUP($A17,'RevPAR Raw Data'!$B$6:$BE$43,'RevPAR Raw Data'!AT$1,FALSE)</f>
        <v>3.6165978289446201</v>
      </c>
      <c r="BF17" s="48">
        <f>VLOOKUP($A17,'RevPAR Raw Data'!$B$6:$BE$43,'RevPAR Raw Data'!AU$1,FALSE)</f>
        <v>14.546580551131401</v>
      </c>
      <c r="BG17" s="48">
        <f>VLOOKUP($A17,'RevPAR Raw Data'!$B$6:$BE$43,'RevPAR Raw Data'!AV$1,FALSE)</f>
        <v>9.9527880497842691</v>
      </c>
      <c r="BH17" s="48">
        <f>VLOOKUP($A17,'RevPAR Raw Data'!$B$6:$BE$43,'RevPAR Raw Data'!AW$1,FALSE)</f>
        <v>7.8967672868520902</v>
      </c>
      <c r="BI17" s="48">
        <f>VLOOKUP($A17,'RevPAR Raw Data'!$B$6:$BE$43,'RevPAR Raw Data'!AX$1,FALSE)</f>
        <v>8.65751991647838</v>
      </c>
      <c r="BJ17" s="49">
        <f>VLOOKUP($A17,'RevPAR Raw Data'!$B$6:$BE$43,'RevPAR Raw Data'!AY$1,FALSE)</f>
        <v>9.1191980266062895</v>
      </c>
      <c r="BK17" s="48">
        <f>VLOOKUP($A17,'RevPAR Raw Data'!$B$6:$BE$43,'RevPAR Raw Data'!BA$1,FALSE)</f>
        <v>6.3047391475140202</v>
      </c>
      <c r="BL17" s="48">
        <f>VLOOKUP($A17,'RevPAR Raw Data'!$B$6:$BE$43,'RevPAR Raw Data'!BB$1,FALSE)</f>
        <v>1.9273971356141699</v>
      </c>
      <c r="BM17" s="49">
        <f>VLOOKUP($A17,'RevPAR Raw Data'!$B$6:$BE$43,'RevPAR Raw Data'!BC$1,FALSE)</f>
        <v>4.0361282762539803</v>
      </c>
      <c r="BN17" s="50">
        <f>VLOOKUP($A17,'RevPAR Raw Data'!$B$6:$BE$43,'RevPAR Raw Data'!BE$1,FALSE)</f>
        <v>7.72200402807613</v>
      </c>
    </row>
    <row r="18" spans="1:66" x14ac:dyDescent="0.25">
      <c r="A18" s="63" t="s">
        <v>26</v>
      </c>
      <c r="B18" s="47">
        <f>VLOOKUP($A18,'Occupancy Raw Data'!$B$8:$BE$45,'Occupancy Raw Data'!AG$3,FALSE)</f>
        <v>41.077546825034197</v>
      </c>
      <c r="C18" s="48">
        <f>VLOOKUP($A18,'Occupancy Raw Data'!$B$8:$BE$45,'Occupancy Raw Data'!AH$3,FALSE)</f>
        <v>59.105185015989001</v>
      </c>
      <c r="D18" s="48">
        <f>VLOOKUP($A18,'Occupancy Raw Data'!$B$8:$BE$45,'Occupancy Raw Data'!AI$3,FALSE)</f>
        <v>69.201119232526196</v>
      </c>
      <c r="E18" s="48">
        <f>VLOOKUP($A18,'Occupancy Raw Data'!$B$8:$BE$45,'Occupancy Raw Data'!AJ$3,FALSE)</f>
        <v>67.607925993604297</v>
      </c>
      <c r="F18" s="48">
        <f>VLOOKUP($A18,'Occupancy Raw Data'!$B$8:$BE$45,'Occupancy Raw Data'!AK$3,FALSE)</f>
        <v>53.889986541820498</v>
      </c>
      <c r="G18" s="49">
        <f>VLOOKUP($A18,'Occupancy Raw Data'!$B$8:$BE$45,'Occupancy Raw Data'!AL$3,FALSE)</f>
        <v>58.178826298858901</v>
      </c>
      <c r="H18" s="48">
        <f>VLOOKUP($A18,'Occupancy Raw Data'!$B$8:$BE$45,'Occupancy Raw Data'!AN$3,FALSE)</f>
        <v>47.2954786244022</v>
      </c>
      <c r="I18" s="48">
        <f>VLOOKUP($A18,'Occupancy Raw Data'!$B$8:$BE$45,'Occupancy Raw Data'!AO$3,FALSE)</f>
        <v>52.043066174154497</v>
      </c>
      <c r="J18" s="49">
        <f>VLOOKUP($A18,'Occupancy Raw Data'!$B$8:$BE$45,'Occupancy Raw Data'!AP$3,FALSE)</f>
        <v>49.669272399278398</v>
      </c>
      <c r="K18" s="50">
        <f>VLOOKUP($A18,'Occupancy Raw Data'!$B$8:$BE$45,'Occupancy Raw Data'!AR$3,FALSE)</f>
        <v>55.751536560962101</v>
      </c>
      <c r="M18" s="47">
        <f>VLOOKUP($A18,'Occupancy Raw Data'!$B$8:$BE$45,'Occupancy Raw Data'!AT$3,FALSE)</f>
        <v>8.2393515182603299</v>
      </c>
      <c r="N18" s="48">
        <f>VLOOKUP($A18,'Occupancy Raw Data'!$B$8:$BE$45,'Occupancy Raw Data'!AU$3,FALSE)</f>
        <v>18.5391126601087</v>
      </c>
      <c r="O18" s="48">
        <f>VLOOKUP($A18,'Occupancy Raw Data'!$B$8:$BE$45,'Occupancy Raw Data'!AV$3,FALSE)</f>
        <v>13.842122581177099</v>
      </c>
      <c r="P18" s="48">
        <f>VLOOKUP($A18,'Occupancy Raw Data'!$B$8:$BE$45,'Occupancy Raw Data'!AW$3,FALSE)</f>
        <v>14.1728932673728</v>
      </c>
      <c r="Q18" s="48">
        <f>VLOOKUP($A18,'Occupancy Raw Data'!$B$8:$BE$45,'Occupancy Raw Data'!AX$3,FALSE)</f>
        <v>9.8684123995324207</v>
      </c>
      <c r="R18" s="49">
        <f>VLOOKUP($A18,'Occupancy Raw Data'!$B$8:$BE$45,'Occupancy Raw Data'!AY$3,FALSE)</f>
        <v>13.2483608777555</v>
      </c>
      <c r="S18" s="48">
        <f>VLOOKUP($A18,'Occupancy Raw Data'!$B$8:$BE$45,'Occupancy Raw Data'!BA$3,FALSE)</f>
        <v>3.14246129038672</v>
      </c>
      <c r="T18" s="48">
        <f>VLOOKUP($A18,'Occupancy Raw Data'!$B$8:$BE$45,'Occupancy Raw Data'!BB$3,FALSE)</f>
        <v>2.2662794439449598</v>
      </c>
      <c r="U18" s="49">
        <f>VLOOKUP($A18,'Occupancy Raw Data'!$B$8:$BE$45,'Occupancy Raw Data'!BC$3,FALSE)</f>
        <v>2.6815690748258501</v>
      </c>
      <c r="V18" s="50">
        <f>VLOOKUP($A18,'Occupancy Raw Data'!$B$8:$BE$45,'Occupancy Raw Data'!BE$3,FALSE)</f>
        <v>10.3653145472804</v>
      </c>
      <c r="X18" s="51">
        <f>VLOOKUP($A18,'ADR Raw Data'!$B$6:$BE$43,'ADR Raw Data'!AG$1,FALSE)</f>
        <v>130.51223118092699</v>
      </c>
      <c r="Y18" s="52">
        <f>VLOOKUP($A18,'ADR Raw Data'!$B$6:$BE$43,'ADR Raw Data'!AH$1,FALSE)</f>
        <v>159.68426887589899</v>
      </c>
      <c r="Z18" s="52">
        <f>VLOOKUP($A18,'ADR Raw Data'!$B$6:$BE$43,'ADR Raw Data'!AI$1,FALSE)</f>
        <v>171.878736229731</v>
      </c>
      <c r="AA18" s="52">
        <f>VLOOKUP($A18,'ADR Raw Data'!$B$6:$BE$43,'ADR Raw Data'!AJ$1,FALSE)</f>
        <v>166.78628700536299</v>
      </c>
      <c r="AB18" s="52">
        <f>VLOOKUP($A18,'ADR Raw Data'!$B$6:$BE$43,'ADR Raw Data'!AK$1,FALSE)</f>
        <v>141.46993304994601</v>
      </c>
      <c r="AC18" s="53">
        <f>VLOOKUP($A18,'ADR Raw Data'!$B$6:$BE$43,'ADR Raw Data'!AL$1,FALSE)</f>
        <v>156.75012845694499</v>
      </c>
      <c r="AD18" s="52">
        <f>VLOOKUP($A18,'ADR Raw Data'!$B$6:$BE$43,'ADR Raw Data'!AN$1,FALSE)</f>
        <v>120.880838529999</v>
      </c>
      <c r="AE18" s="52">
        <f>VLOOKUP($A18,'ADR Raw Data'!$B$6:$BE$43,'ADR Raw Data'!AO$1,FALSE)</f>
        <v>122.071346905089</v>
      </c>
      <c r="AF18" s="53">
        <f>VLOOKUP($A18,'ADR Raw Data'!$B$6:$BE$43,'ADR Raw Data'!AP$1,FALSE)</f>
        <v>121.504541104577</v>
      </c>
      <c r="AG18" s="54">
        <f>VLOOKUP($A18,'ADR Raw Data'!$B$6:$BE$43,'ADR Raw Data'!AR$1,FALSE)</f>
        <v>147.79337674704701</v>
      </c>
      <c r="AI18" s="47">
        <f>VLOOKUP($A18,'ADR Raw Data'!$B$6:$BE$43,'ADR Raw Data'!AT$1,FALSE)</f>
        <v>2.9968924378346502</v>
      </c>
      <c r="AJ18" s="48">
        <f>VLOOKUP($A18,'ADR Raw Data'!$B$6:$BE$43,'ADR Raw Data'!AU$1,FALSE)</f>
        <v>3.5503033620800801</v>
      </c>
      <c r="AK18" s="48">
        <f>VLOOKUP($A18,'ADR Raw Data'!$B$6:$BE$43,'ADR Raw Data'!AV$1,FALSE)</f>
        <v>5.3116522436328104</v>
      </c>
      <c r="AL18" s="48">
        <f>VLOOKUP($A18,'ADR Raw Data'!$B$6:$BE$43,'ADR Raw Data'!AW$1,FALSE)</f>
        <v>3.4450443461242601</v>
      </c>
      <c r="AM18" s="48">
        <f>VLOOKUP($A18,'ADR Raw Data'!$B$6:$BE$43,'ADR Raw Data'!AX$1,FALSE)</f>
        <v>1.60565224942813</v>
      </c>
      <c r="AN18" s="49">
        <f>VLOOKUP($A18,'ADR Raw Data'!$B$6:$BE$43,'ADR Raw Data'!AY$1,FALSE)</f>
        <v>3.7830328414563898</v>
      </c>
      <c r="AO18" s="48">
        <f>VLOOKUP($A18,'ADR Raw Data'!$B$6:$BE$43,'ADR Raw Data'!BA$1,FALSE)</f>
        <v>4.1594692262325399</v>
      </c>
      <c r="AP18" s="48">
        <f>VLOOKUP($A18,'ADR Raw Data'!$B$6:$BE$43,'ADR Raw Data'!BB$1,FALSE)</f>
        <v>2.63836242885005</v>
      </c>
      <c r="AQ18" s="49">
        <f>VLOOKUP($A18,'ADR Raw Data'!$B$6:$BE$43,'ADR Raw Data'!BC$1,FALSE)</f>
        <v>3.34788744921328</v>
      </c>
      <c r="AR18" s="50">
        <f>VLOOKUP($A18,'ADR Raw Data'!$B$6:$BE$43,'ADR Raw Data'!BE$1,FALSE)</f>
        <v>4.1679944484652296</v>
      </c>
      <c r="AT18" s="51">
        <f>VLOOKUP($A18,'RevPAR Raw Data'!$B$6:$BE$43,'RevPAR Raw Data'!AG$1,FALSE)</f>
        <v>53.6112228757423</v>
      </c>
      <c r="AU18" s="52">
        <f>VLOOKUP($A18,'RevPAR Raw Data'!$B$6:$BE$43,'RevPAR Raw Data'!AH$1,FALSE)</f>
        <v>94.381682560529896</v>
      </c>
      <c r="AV18" s="52">
        <f>VLOOKUP($A18,'RevPAR Raw Data'!$B$6:$BE$43,'RevPAR Raw Data'!AI$1,FALSE)</f>
        <v>118.942009193695</v>
      </c>
      <c r="AW18" s="52">
        <f>VLOOKUP($A18,'RevPAR Raw Data'!$B$6:$BE$43,'RevPAR Raw Data'!AJ$1,FALSE)</f>
        <v>112.760749486066</v>
      </c>
      <c r="AX18" s="52">
        <f>VLOOKUP($A18,'RevPAR Raw Data'!$B$6:$BE$43,'RevPAR Raw Data'!AK$1,FALSE)</f>
        <v>76.238127881338897</v>
      </c>
      <c r="AY18" s="53">
        <f>VLOOKUP($A18,'RevPAR Raw Data'!$B$6:$BE$43,'RevPAR Raw Data'!AL$1,FALSE)</f>
        <v>91.1953849582045</v>
      </c>
      <c r="AZ18" s="52">
        <f>VLOOKUP($A18,'RevPAR Raw Data'!$B$6:$BE$43,'RevPAR Raw Data'!AN$1,FALSE)</f>
        <v>57.171171147953999</v>
      </c>
      <c r="BA18" s="52">
        <f>VLOOKUP($A18,'RevPAR Raw Data'!$B$6:$BE$43,'RevPAR Raw Data'!AO$1,FALSE)</f>
        <v>63.529671849497397</v>
      </c>
      <c r="BB18" s="53">
        <f>VLOOKUP($A18,'RevPAR Raw Data'!$B$6:$BE$43,'RevPAR Raw Data'!AP$1,FALSE)</f>
        <v>60.350421498725701</v>
      </c>
      <c r="BC18" s="54">
        <f>VLOOKUP($A18,'RevPAR Raw Data'!$B$6:$BE$43,'RevPAR Raw Data'!AR$1,FALSE)</f>
        <v>82.3970784718109</v>
      </c>
      <c r="BE18" s="47">
        <f>VLOOKUP($A18,'RevPAR Raw Data'!$B$6:$BE$43,'RevPAR Raw Data'!AT$1,FALSE)</f>
        <v>11.483168458672299</v>
      </c>
      <c r="BF18" s="48">
        <f>VLOOKUP($A18,'RevPAR Raw Data'!$B$6:$BE$43,'RevPAR Raw Data'!AU$1,FALSE)</f>
        <v>22.7476107622604</v>
      </c>
      <c r="BG18" s="48">
        <f>VLOOKUP($A18,'RevPAR Raw Data'!$B$6:$BE$43,'RevPAR Raw Data'!AV$1,FALSE)</f>
        <v>19.889020239459398</v>
      </c>
      <c r="BH18" s="48">
        <f>VLOOKUP($A18,'RevPAR Raw Data'!$B$6:$BE$43,'RevPAR Raw Data'!AW$1,FALSE)</f>
        <v>18.106200071686999</v>
      </c>
      <c r="BI18" s="48">
        <f>VLOOKUP($A18,'RevPAR Raw Data'!$B$6:$BE$43,'RevPAR Raw Data'!AX$1,FALSE)</f>
        <v>11.6325170346365</v>
      </c>
      <c r="BJ18" s="49">
        <f>VLOOKUP($A18,'RevPAR Raw Data'!$B$6:$BE$43,'RevPAR Raw Data'!AY$1,FALSE)</f>
        <v>17.532583562172</v>
      </c>
      <c r="BK18" s="48">
        <f>VLOOKUP($A18,'RevPAR Raw Data'!$B$6:$BE$43,'RevPAR Raw Data'!BA$1,FALSE)</f>
        <v>7.4326402269391698</v>
      </c>
      <c r="BL18" s="48">
        <f>VLOOKUP($A18,'RevPAR Raw Data'!$B$6:$BE$43,'RevPAR Raw Data'!BB$1,FALSE)</f>
        <v>4.9644345381768202</v>
      </c>
      <c r="BM18" s="49">
        <f>VLOOKUP($A18,'RevPAR Raw Data'!$B$6:$BE$43,'RevPAR Raw Data'!BC$1,FALSE)</f>
        <v>6.1192324385372103</v>
      </c>
      <c r="BN18" s="50">
        <f>VLOOKUP($A18,'RevPAR Raw Data'!$B$6:$BE$43,'RevPAR Raw Data'!BE$1,FALSE)</f>
        <v>14.9653347306422</v>
      </c>
    </row>
    <row r="19" spans="1:66" x14ac:dyDescent="0.25">
      <c r="A19" s="63" t="s">
        <v>24</v>
      </c>
      <c r="B19" s="47">
        <f>VLOOKUP($A19,'Occupancy Raw Data'!$B$8:$BE$45,'Occupancy Raw Data'!AG$3,FALSE)</f>
        <v>38.2413663663663</v>
      </c>
      <c r="C19" s="48">
        <f>VLOOKUP($A19,'Occupancy Raw Data'!$B$8:$BE$45,'Occupancy Raw Data'!AH$3,FALSE)</f>
        <v>51.554679679679602</v>
      </c>
      <c r="D19" s="48">
        <f>VLOOKUP($A19,'Occupancy Raw Data'!$B$8:$BE$45,'Occupancy Raw Data'!AI$3,FALSE)</f>
        <v>55.924674674674598</v>
      </c>
      <c r="E19" s="48">
        <f>VLOOKUP($A19,'Occupancy Raw Data'!$B$8:$BE$45,'Occupancy Raw Data'!AJ$3,FALSE)</f>
        <v>56.628503503503502</v>
      </c>
      <c r="F19" s="48">
        <f>VLOOKUP($A19,'Occupancy Raw Data'!$B$8:$BE$45,'Occupancy Raw Data'!AK$3,FALSE)</f>
        <v>47.766516516516504</v>
      </c>
      <c r="G19" s="49">
        <f>VLOOKUP($A19,'Occupancy Raw Data'!$B$8:$BE$45,'Occupancy Raw Data'!AL$3,FALSE)</f>
        <v>50.023148148148103</v>
      </c>
      <c r="H19" s="48">
        <f>VLOOKUP($A19,'Occupancy Raw Data'!$B$8:$BE$45,'Occupancy Raw Data'!AN$3,FALSE)</f>
        <v>44.072197197197099</v>
      </c>
      <c r="I19" s="48">
        <f>VLOOKUP($A19,'Occupancy Raw Data'!$B$8:$BE$45,'Occupancy Raw Data'!AO$3,FALSE)</f>
        <v>46.662287287287199</v>
      </c>
      <c r="J19" s="49">
        <f>VLOOKUP($A19,'Occupancy Raw Data'!$B$8:$BE$45,'Occupancy Raw Data'!AP$3,FALSE)</f>
        <v>45.367242242242199</v>
      </c>
      <c r="K19" s="50">
        <f>VLOOKUP($A19,'Occupancy Raw Data'!$B$8:$BE$45,'Occupancy Raw Data'!AR$3,FALSE)</f>
        <v>48.692889317889303</v>
      </c>
      <c r="M19" s="47">
        <f>VLOOKUP($A19,'Occupancy Raw Data'!$B$8:$BE$45,'Occupancy Raw Data'!AT$3,FALSE)</f>
        <v>-5.7872407445491802</v>
      </c>
      <c r="N19" s="48">
        <f>VLOOKUP($A19,'Occupancy Raw Data'!$B$8:$BE$45,'Occupancy Raw Data'!AU$3,FALSE)</f>
        <v>0.110781853755561</v>
      </c>
      <c r="O19" s="48">
        <f>VLOOKUP($A19,'Occupancy Raw Data'!$B$8:$BE$45,'Occupancy Raw Data'!AV$3,FALSE)</f>
        <v>0.32643783529679998</v>
      </c>
      <c r="P19" s="48">
        <f>VLOOKUP($A19,'Occupancy Raw Data'!$B$8:$BE$45,'Occupancy Raw Data'!AW$3,FALSE)</f>
        <v>4.5460848396467002</v>
      </c>
      <c r="Q19" s="48">
        <f>VLOOKUP($A19,'Occupancy Raw Data'!$B$8:$BE$45,'Occupancy Raw Data'!AX$3,FALSE)</f>
        <v>-1.7717218695800601</v>
      </c>
      <c r="R19" s="49">
        <f>VLOOKUP($A19,'Occupancy Raw Data'!$B$8:$BE$45,'Occupancy Raw Data'!AY$3,FALSE)</f>
        <v>-0.20315996238127301</v>
      </c>
      <c r="S19" s="48">
        <f>VLOOKUP($A19,'Occupancy Raw Data'!$B$8:$BE$45,'Occupancy Raw Data'!BA$3,FALSE)</f>
        <v>-8.2987401913945007</v>
      </c>
      <c r="T19" s="48">
        <f>VLOOKUP($A19,'Occupancy Raw Data'!$B$8:$BE$45,'Occupancy Raw Data'!BB$3,FALSE)</f>
        <v>-12.707287877772901</v>
      </c>
      <c r="U19" s="49">
        <f>VLOOKUP($A19,'Occupancy Raw Data'!$B$8:$BE$45,'Occupancy Raw Data'!BC$3,FALSE)</f>
        <v>-10.620144838817399</v>
      </c>
      <c r="V19" s="50">
        <f>VLOOKUP($A19,'Occupancy Raw Data'!$B$8:$BE$45,'Occupancy Raw Data'!BE$3,FALSE)</f>
        <v>-3.2061838738279298</v>
      </c>
      <c r="X19" s="51">
        <f>VLOOKUP($A19,'ADR Raw Data'!$B$6:$BE$43,'ADR Raw Data'!AG$1,FALSE)</f>
        <v>112.61411370143099</v>
      </c>
      <c r="Y19" s="52">
        <f>VLOOKUP($A19,'ADR Raw Data'!$B$6:$BE$43,'ADR Raw Data'!AH$1,FALSE)</f>
        <v>117.081217765912</v>
      </c>
      <c r="Z19" s="52">
        <f>VLOOKUP($A19,'ADR Raw Data'!$B$6:$BE$43,'ADR Raw Data'!AI$1,FALSE)</f>
        <v>126.735988924935</v>
      </c>
      <c r="AA19" s="52">
        <f>VLOOKUP($A19,'ADR Raw Data'!$B$6:$BE$43,'ADR Raw Data'!AJ$1,FALSE)</f>
        <v>125.74839805556999</v>
      </c>
      <c r="AB19" s="52">
        <f>VLOOKUP($A19,'ADR Raw Data'!$B$6:$BE$43,'ADR Raw Data'!AK$1,FALSE)</f>
        <v>118.020104780615</v>
      </c>
      <c r="AC19" s="53">
        <f>VLOOKUP($A19,'ADR Raw Data'!$B$6:$BE$43,'ADR Raw Data'!AL$1,FALSE)</f>
        <v>120.698617381842</v>
      </c>
      <c r="AD19" s="52">
        <f>VLOOKUP($A19,'ADR Raw Data'!$B$6:$BE$43,'ADR Raw Data'!AN$1,FALSE)</f>
        <v>119.052042018596</v>
      </c>
      <c r="AE19" s="52">
        <f>VLOOKUP($A19,'ADR Raw Data'!$B$6:$BE$43,'ADR Raw Data'!AO$1,FALSE)</f>
        <v>125.283540256083</v>
      </c>
      <c r="AF19" s="53">
        <f>VLOOKUP($A19,'ADR Raw Data'!$B$6:$BE$43,'ADR Raw Data'!AP$1,FALSE)</f>
        <v>122.25673274494901</v>
      </c>
      <c r="AG19" s="54">
        <f>VLOOKUP($A19,'ADR Raw Data'!$B$6:$BE$43,'ADR Raw Data'!AR$1,FALSE)</f>
        <v>121.113388397896</v>
      </c>
      <c r="AI19" s="47">
        <f>VLOOKUP($A19,'ADR Raw Data'!$B$6:$BE$43,'ADR Raw Data'!AT$1,FALSE)</f>
        <v>12.126610967548</v>
      </c>
      <c r="AJ19" s="48">
        <f>VLOOKUP($A19,'ADR Raw Data'!$B$6:$BE$43,'ADR Raw Data'!AU$1,FALSE)</f>
        <v>12.643650269126899</v>
      </c>
      <c r="AK19" s="48">
        <f>VLOOKUP($A19,'ADR Raw Data'!$B$6:$BE$43,'ADR Raw Data'!AV$1,FALSE)</f>
        <v>20.327849855653898</v>
      </c>
      <c r="AL19" s="48">
        <f>VLOOKUP($A19,'ADR Raw Data'!$B$6:$BE$43,'ADR Raw Data'!AW$1,FALSE)</f>
        <v>19.783101136639299</v>
      </c>
      <c r="AM19" s="48">
        <f>VLOOKUP($A19,'ADR Raw Data'!$B$6:$BE$43,'ADR Raw Data'!AX$1,FALSE)</f>
        <v>16.647099499506599</v>
      </c>
      <c r="AN19" s="49">
        <f>VLOOKUP($A19,'ADR Raw Data'!$B$6:$BE$43,'ADR Raw Data'!AY$1,FALSE)</f>
        <v>16.764733464079601</v>
      </c>
      <c r="AO19" s="48">
        <f>VLOOKUP($A19,'ADR Raw Data'!$B$6:$BE$43,'ADR Raw Data'!BA$1,FALSE)</f>
        <v>3.4416523657901799</v>
      </c>
      <c r="AP19" s="48">
        <f>VLOOKUP($A19,'ADR Raw Data'!$B$6:$BE$43,'ADR Raw Data'!BB$1,FALSE)</f>
        <v>0.48198082488928901</v>
      </c>
      <c r="AQ19" s="49">
        <f>VLOOKUP($A19,'ADR Raw Data'!$B$6:$BE$43,'ADR Raw Data'!BC$1,FALSE)</f>
        <v>1.76049859945723</v>
      </c>
      <c r="AR19" s="50">
        <f>VLOOKUP($A19,'ADR Raw Data'!$B$6:$BE$43,'ADR Raw Data'!BE$1,FALSE)</f>
        <v>11.9303011462599</v>
      </c>
      <c r="AT19" s="51">
        <f>VLOOKUP($A19,'RevPAR Raw Data'!$B$6:$BE$43,'RevPAR Raw Data'!AG$1,FALSE)</f>
        <v>43.065175800800802</v>
      </c>
      <c r="AU19" s="52">
        <f>VLOOKUP($A19,'RevPAR Raw Data'!$B$6:$BE$43,'RevPAR Raw Data'!AH$1,FALSE)</f>
        <v>60.360846784284199</v>
      </c>
      <c r="AV19" s="52">
        <f>VLOOKUP($A19,'RevPAR Raw Data'!$B$6:$BE$43,'RevPAR Raw Data'!AI$1,FALSE)</f>
        <v>70.876689502001994</v>
      </c>
      <c r="AW19" s="52">
        <f>VLOOKUP($A19,'RevPAR Raw Data'!$B$6:$BE$43,'RevPAR Raw Data'!AJ$1,FALSE)</f>
        <v>71.209435998498407</v>
      </c>
      <c r="AX19" s="52">
        <f>VLOOKUP($A19,'RevPAR Raw Data'!$B$6:$BE$43,'RevPAR Raw Data'!AK$1,FALSE)</f>
        <v>56.374092842842799</v>
      </c>
      <c r="AY19" s="53">
        <f>VLOOKUP($A19,'RevPAR Raw Data'!$B$6:$BE$43,'RevPAR Raw Data'!AL$1,FALSE)</f>
        <v>60.377248185685602</v>
      </c>
      <c r="AZ19" s="52">
        <f>VLOOKUP($A19,'RevPAR Raw Data'!$B$6:$BE$43,'RevPAR Raw Data'!AN$1,FALSE)</f>
        <v>52.468850725725702</v>
      </c>
      <c r="BA19" s="52">
        <f>VLOOKUP($A19,'RevPAR Raw Data'!$B$6:$BE$43,'RevPAR Raw Data'!AO$1,FALSE)</f>
        <v>58.460165477977903</v>
      </c>
      <c r="BB19" s="53">
        <f>VLOOKUP($A19,'RevPAR Raw Data'!$B$6:$BE$43,'RevPAR Raw Data'!AP$1,FALSE)</f>
        <v>55.464508101851798</v>
      </c>
      <c r="BC19" s="54">
        <f>VLOOKUP($A19,'RevPAR Raw Data'!$B$6:$BE$43,'RevPAR Raw Data'!AR$1,FALSE)</f>
        <v>58.973608161733097</v>
      </c>
      <c r="BE19" s="47">
        <f>VLOOKUP($A19,'RevPAR Raw Data'!$B$6:$BE$43,'RevPAR Raw Data'!AT$1,FALSE)</f>
        <v>5.63757405215192</v>
      </c>
      <c r="BF19" s="48">
        <f>VLOOKUP($A19,'RevPAR Raw Data'!$B$6:$BE$43,'RevPAR Raw Data'!AU$1,FALSE)</f>
        <v>12.768438993033</v>
      </c>
      <c r="BG19" s="48">
        <f>VLOOKUP($A19,'RevPAR Raw Data'!$B$6:$BE$43,'RevPAR Raw Data'!AV$1,FALSE)</f>
        <v>20.720645483981901</v>
      </c>
      <c r="BH19" s="48">
        <f>VLOOKUP($A19,'RevPAR Raw Data'!$B$6:$BE$43,'RevPAR Raw Data'!AW$1,FALSE)</f>
        <v>25.228542537870801</v>
      </c>
      <c r="BI19" s="48">
        <f>VLOOKUP($A19,'RevPAR Raw Data'!$B$6:$BE$43,'RevPAR Raw Data'!AX$1,FALSE)</f>
        <v>14.5804373274431</v>
      </c>
      <c r="BJ19" s="49">
        <f>VLOOKUP($A19,'RevPAR Raw Data'!$B$6:$BE$43,'RevPAR Raw Data'!AY$1,FALSE)</f>
        <v>16.527514275499399</v>
      </c>
      <c r="BK19" s="48">
        <f>VLOOKUP($A19,'RevPAR Raw Data'!$B$6:$BE$43,'RevPAR Raw Data'!BA$1,FALSE)</f>
        <v>-5.1427016137322301</v>
      </c>
      <c r="BL19" s="48">
        <f>VLOOKUP($A19,'RevPAR Raw Data'!$B$6:$BE$43,'RevPAR Raw Data'!BB$1,FALSE)</f>
        <v>-12.286553743818001</v>
      </c>
      <c r="BM19" s="49">
        <f>VLOOKUP($A19,'RevPAR Raw Data'!$B$6:$BE$43,'RevPAR Raw Data'!BC$1,FALSE)</f>
        <v>-9.0466137405079206</v>
      </c>
      <c r="BN19" s="50">
        <f>VLOOKUP($A19,'RevPAR Raw Data'!$B$6:$BE$43,'RevPAR Raw Data'!BE$1,FALSE)</f>
        <v>8.3416098809815207</v>
      </c>
    </row>
    <row r="20" spans="1:66" x14ac:dyDescent="0.25">
      <c r="A20" s="63" t="s">
        <v>27</v>
      </c>
      <c r="B20" s="47">
        <f>VLOOKUP($A20,'Occupancy Raw Data'!$B$8:$BE$45,'Occupancy Raw Data'!AG$3,FALSE)</f>
        <v>41.651906954776202</v>
      </c>
      <c r="C20" s="48">
        <f>VLOOKUP($A20,'Occupancy Raw Data'!$B$8:$BE$45,'Occupancy Raw Data'!AH$3,FALSE)</f>
        <v>49.557208643287197</v>
      </c>
      <c r="D20" s="48">
        <f>VLOOKUP($A20,'Occupancy Raw Data'!$B$8:$BE$45,'Occupancy Raw Data'!AI$3,FALSE)</f>
        <v>52.326130593930799</v>
      </c>
      <c r="E20" s="48">
        <f>VLOOKUP($A20,'Occupancy Raw Data'!$B$8:$BE$45,'Occupancy Raw Data'!AJ$3,FALSE)</f>
        <v>54.079584366513103</v>
      </c>
      <c r="F20" s="48">
        <f>VLOOKUP($A20,'Occupancy Raw Data'!$B$8:$BE$45,'Occupancy Raw Data'!AK$3,FALSE)</f>
        <v>50.956429330499397</v>
      </c>
      <c r="G20" s="49">
        <f>VLOOKUP($A20,'Occupancy Raw Data'!$B$8:$BE$45,'Occupancy Raw Data'!AL$3,FALSE)</f>
        <v>49.714251977801297</v>
      </c>
      <c r="H20" s="48">
        <f>VLOOKUP($A20,'Occupancy Raw Data'!$B$8:$BE$45,'Occupancy Raw Data'!AN$3,FALSE)</f>
        <v>50.425079702444201</v>
      </c>
      <c r="I20" s="48">
        <f>VLOOKUP($A20,'Occupancy Raw Data'!$B$8:$BE$45,'Occupancy Raw Data'!AO$3,FALSE)</f>
        <v>53.498051718030403</v>
      </c>
      <c r="J20" s="49">
        <f>VLOOKUP($A20,'Occupancy Raw Data'!$B$8:$BE$45,'Occupancy Raw Data'!AP$3,FALSE)</f>
        <v>51.961565710237302</v>
      </c>
      <c r="K20" s="50">
        <f>VLOOKUP($A20,'Occupancy Raw Data'!$B$8:$BE$45,'Occupancy Raw Data'!AR$3,FALSE)</f>
        <v>50.356341615640197</v>
      </c>
      <c r="M20" s="47">
        <f>VLOOKUP($A20,'Occupancy Raw Data'!$B$8:$BE$45,'Occupancy Raw Data'!AT$3,FALSE)</f>
        <v>-5.8505060550025396</v>
      </c>
      <c r="N20" s="48">
        <f>VLOOKUP($A20,'Occupancy Raw Data'!$B$8:$BE$45,'Occupancy Raw Data'!AU$3,FALSE)</f>
        <v>-1.0037589591468701</v>
      </c>
      <c r="O20" s="48">
        <f>VLOOKUP($A20,'Occupancy Raw Data'!$B$8:$BE$45,'Occupancy Raw Data'!AV$3,FALSE)</f>
        <v>-2.95323053404364</v>
      </c>
      <c r="P20" s="48">
        <f>VLOOKUP($A20,'Occupancy Raw Data'!$B$8:$BE$45,'Occupancy Raw Data'!AW$3,FALSE)</f>
        <v>-1.58590599287877</v>
      </c>
      <c r="Q20" s="48">
        <f>VLOOKUP($A20,'Occupancy Raw Data'!$B$8:$BE$45,'Occupancy Raw Data'!AX$3,FALSE)</f>
        <v>4.9691433632731402E-2</v>
      </c>
      <c r="R20" s="49">
        <f>VLOOKUP($A20,'Occupancy Raw Data'!$B$8:$BE$45,'Occupancy Raw Data'!AY$3,FALSE)</f>
        <v>-2.17601033119367</v>
      </c>
      <c r="S20" s="48">
        <f>VLOOKUP($A20,'Occupancy Raw Data'!$B$8:$BE$45,'Occupancy Raw Data'!BA$3,FALSE)</f>
        <v>-1.35772253666293</v>
      </c>
      <c r="T20" s="48">
        <f>VLOOKUP($A20,'Occupancy Raw Data'!$B$8:$BE$45,'Occupancy Raw Data'!BB$3,FALSE)</f>
        <v>-1.6345085070366101</v>
      </c>
      <c r="U20" s="49">
        <f>VLOOKUP($A20,'Occupancy Raw Data'!$B$8:$BE$45,'Occupancy Raw Data'!BC$3,FALSE)</f>
        <v>-1.5004020129192599</v>
      </c>
      <c r="V20" s="50">
        <f>VLOOKUP($A20,'Occupancy Raw Data'!$B$8:$BE$45,'Occupancy Raw Data'!BE$3,FALSE)</f>
        <v>-1.9777914471056399</v>
      </c>
      <c r="X20" s="51">
        <f>VLOOKUP($A20,'ADR Raw Data'!$B$6:$BE$43,'ADR Raw Data'!AG$1,FALSE)</f>
        <v>86.701428773919204</v>
      </c>
      <c r="Y20" s="52">
        <f>VLOOKUP($A20,'ADR Raw Data'!$B$6:$BE$43,'ADR Raw Data'!AH$1,FALSE)</f>
        <v>90.614332856802406</v>
      </c>
      <c r="Z20" s="52">
        <f>VLOOKUP($A20,'ADR Raw Data'!$B$6:$BE$43,'ADR Raw Data'!AI$1,FALSE)</f>
        <v>92.202136409793496</v>
      </c>
      <c r="AA20" s="52">
        <f>VLOOKUP($A20,'ADR Raw Data'!$B$6:$BE$43,'ADR Raw Data'!AJ$1,FALSE)</f>
        <v>91.828241812227006</v>
      </c>
      <c r="AB20" s="52">
        <f>VLOOKUP($A20,'ADR Raw Data'!$B$6:$BE$43,'ADR Raw Data'!AK$1,FALSE)</f>
        <v>90.9106111690418</v>
      </c>
      <c r="AC20" s="53">
        <f>VLOOKUP($A20,'ADR Raw Data'!$B$6:$BE$43,'ADR Raw Data'!AL$1,FALSE)</f>
        <v>90.617747072655106</v>
      </c>
      <c r="AD20" s="52">
        <f>VLOOKUP($A20,'ADR Raw Data'!$B$6:$BE$43,'ADR Raw Data'!AN$1,FALSE)</f>
        <v>92.848071654373001</v>
      </c>
      <c r="AE20" s="52">
        <f>VLOOKUP($A20,'ADR Raw Data'!$B$6:$BE$43,'ADR Raw Data'!AO$1,FALSE)</f>
        <v>94.027937427578195</v>
      </c>
      <c r="AF20" s="53">
        <f>VLOOKUP($A20,'ADR Raw Data'!$B$6:$BE$43,'ADR Raw Data'!AP$1,FALSE)</f>
        <v>93.455448657860998</v>
      </c>
      <c r="AG20" s="54">
        <f>VLOOKUP($A20,'ADR Raw Data'!$B$6:$BE$43,'ADR Raw Data'!AR$1,FALSE)</f>
        <v>91.454364170804993</v>
      </c>
      <c r="AI20" s="47">
        <f>VLOOKUP($A20,'ADR Raw Data'!$B$6:$BE$43,'ADR Raw Data'!AT$1,FALSE)</f>
        <v>2.29561803758682</v>
      </c>
      <c r="AJ20" s="48">
        <f>VLOOKUP($A20,'ADR Raw Data'!$B$6:$BE$43,'ADR Raw Data'!AU$1,FALSE)</f>
        <v>3.12342082008999</v>
      </c>
      <c r="AK20" s="48">
        <f>VLOOKUP($A20,'ADR Raw Data'!$B$6:$BE$43,'ADR Raw Data'!AV$1,FALSE)</f>
        <v>3.2647168578297499</v>
      </c>
      <c r="AL20" s="48">
        <f>VLOOKUP($A20,'ADR Raw Data'!$B$6:$BE$43,'ADR Raw Data'!AW$1,FALSE)</f>
        <v>3.6168716804886198</v>
      </c>
      <c r="AM20" s="48">
        <f>VLOOKUP($A20,'ADR Raw Data'!$B$6:$BE$43,'ADR Raw Data'!AX$1,FALSE)</f>
        <v>5.34006285739724</v>
      </c>
      <c r="AN20" s="49">
        <f>VLOOKUP($A20,'ADR Raw Data'!$B$6:$BE$43,'ADR Raw Data'!AY$1,FALSE)</f>
        <v>3.5903690912892299</v>
      </c>
      <c r="AO20" s="48">
        <f>VLOOKUP($A20,'ADR Raw Data'!$B$6:$BE$43,'ADR Raw Data'!BA$1,FALSE)</f>
        <v>5.6200951841739304</v>
      </c>
      <c r="AP20" s="48">
        <f>VLOOKUP($A20,'ADR Raw Data'!$B$6:$BE$43,'ADR Raw Data'!BB$1,FALSE)</f>
        <v>5.6341890579632503</v>
      </c>
      <c r="AQ20" s="49">
        <f>VLOOKUP($A20,'ADR Raw Data'!$B$6:$BE$43,'ADR Raw Data'!BC$1,FALSE)</f>
        <v>5.6264684502513402</v>
      </c>
      <c r="AR20" s="50">
        <f>VLOOKUP($A20,'ADR Raw Data'!$B$6:$BE$43,'ADR Raw Data'!BE$1,FALSE)</f>
        <v>4.19717723070654</v>
      </c>
      <c r="AT20" s="51">
        <f>VLOOKUP($A20,'RevPAR Raw Data'!$B$6:$BE$43,'RevPAR Raw Data'!AG$1,FALSE)</f>
        <v>36.112798441374402</v>
      </c>
      <c r="AU20" s="52">
        <f>VLOOKUP($A20,'RevPAR Raw Data'!$B$6:$BE$43,'RevPAR Raw Data'!AH$1,FALSE)</f>
        <v>44.9059339945684</v>
      </c>
      <c r="AV20" s="52">
        <f>VLOOKUP($A20,'RevPAR Raw Data'!$B$6:$BE$43,'RevPAR Raw Data'!AI$1,FALSE)</f>
        <v>48.245810308182698</v>
      </c>
      <c r="AW20" s="52">
        <f>VLOOKUP($A20,'RevPAR Raw Data'!$B$6:$BE$43,'RevPAR Raw Data'!AJ$1,FALSE)</f>
        <v>49.660331503129001</v>
      </c>
      <c r="AX20" s="52">
        <f>VLOOKUP($A20,'RevPAR Raw Data'!$B$6:$BE$43,'RevPAR Raw Data'!AK$1,FALSE)</f>
        <v>46.3248013342779</v>
      </c>
      <c r="AY20" s="53">
        <f>VLOOKUP($A20,'RevPAR Raw Data'!$B$6:$BE$43,'RevPAR Raw Data'!AL$1,FALSE)</f>
        <v>45.0499351163065</v>
      </c>
      <c r="AZ20" s="52">
        <f>VLOOKUP($A20,'RevPAR Raw Data'!$B$6:$BE$43,'RevPAR Raw Data'!AN$1,FALSE)</f>
        <v>46.818714133900102</v>
      </c>
      <c r="BA20" s="52">
        <f>VLOOKUP($A20,'RevPAR Raw Data'!$B$6:$BE$43,'RevPAR Raw Data'!AO$1,FALSE)</f>
        <v>50.303114594403098</v>
      </c>
      <c r="BB20" s="53">
        <f>VLOOKUP($A20,'RevPAR Raw Data'!$B$6:$BE$43,'RevPAR Raw Data'!AP$1,FALSE)</f>
        <v>48.5609143641516</v>
      </c>
      <c r="BC20" s="54">
        <f>VLOOKUP($A20,'RevPAR Raw Data'!$B$6:$BE$43,'RevPAR Raw Data'!AR$1,FALSE)</f>
        <v>46.053072044262201</v>
      </c>
      <c r="BE20" s="47">
        <f>VLOOKUP($A20,'RevPAR Raw Data'!$B$6:$BE$43,'RevPAR Raw Data'!AT$1,FALSE)</f>
        <v>-3.6891932897044599</v>
      </c>
      <c r="BF20" s="48">
        <f>VLOOKUP($A20,'RevPAR Raw Data'!$B$6:$BE$43,'RevPAR Raw Data'!AU$1,FALSE)</f>
        <v>2.0883102446296</v>
      </c>
      <c r="BG20" s="48">
        <f>VLOOKUP($A20,'RevPAR Raw Data'!$B$6:$BE$43,'RevPAR Raw Data'!AV$1,FALSE)</f>
        <v>0.21507170869060899</v>
      </c>
      <c r="BH20" s="48">
        <f>VLOOKUP($A20,'RevPAR Raw Data'!$B$6:$BE$43,'RevPAR Raw Data'!AW$1,FALSE)</f>
        <v>1.9736055028742401</v>
      </c>
      <c r="BI20" s="48">
        <f>VLOOKUP($A20,'RevPAR Raw Data'!$B$6:$BE$43,'RevPAR Raw Data'!AX$1,FALSE)</f>
        <v>5.3924078448207</v>
      </c>
      <c r="BJ20" s="49">
        <f>VLOOKUP($A20,'RevPAR Raw Data'!$B$6:$BE$43,'RevPAR Raw Data'!AY$1,FALSE)</f>
        <v>1.3362319577411099</v>
      </c>
      <c r="BK20" s="48">
        <f>VLOOKUP($A20,'RevPAR Raw Data'!$B$6:$BE$43,'RevPAR Raw Data'!BA$1,FALSE)</f>
        <v>4.1860673486135598</v>
      </c>
      <c r="BL20" s="48">
        <f>VLOOKUP($A20,'RevPAR Raw Data'!$B$6:$BE$43,'RevPAR Raw Data'!BB$1,FALSE)</f>
        <v>3.9075892514717001</v>
      </c>
      <c r="BM20" s="49">
        <f>VLOOKUP($A20,'RevPAR Raw Data'!$B$6:$BE$43,'RevPAR Raw Data'!BC$1,FALSE)</f>
        <v>4.0416467914482404</v>
      </c>
      <c r="BN20" s="50">
        <f>VLOOKUP($A20,'RevPAR Raw Data'!$B$6:$BE$43,'RevPAR Raw Data'!BE$1,FALSE)</f>
        <v>2.1363743713121099</v>
      </c>
    </row>
    <row r="21" spans="1:66" x14ac:dyDescent="0.25">
      <c r="A21" s="63" t="s">
        <v>90</v>
      </c>
      <c r="B21" s="47">
        <f>VLOOKUP($A21,'Occupancy Raw Data'!$B$8:$BE$45,'Occupancy Raw Data'!AG$3,FALSE)</f>
        <v>48.856953139821599</v>
      </c>
      <c r="C21" s="48">
        <f>VLOOKUP($A21,'Occupancy Raw Data'!$B$8:$BE$45,'Occupancy Raw Data'!AH$3,FALSE)</f>
        <v>66.827926389679305</v>
      </c>
      <c r="D21" s="48">
        <f>VLOOKUP($A21,'Occupancy Raw Data'!$B$8:$BE$45,'Occupancy Raw Data'!AI$3,FALSE)</f>
        <v>75.934357806867695</v>
      </c>
      <c r="E21" s="48">
        <f>VLOOKUP($A21,'Occupancy Raw Data'!$B$8:$BE$45,'Occupancy Raw Data'!AJ$3,FALSE)</f>
        <v>73.532062227281301</v>
      </c>
      <c r="F21" s="48">
        <f>VLOOKUP($A21,'Occupancy Raw Data'!$B$8:$BE$45,'Occupancy Raw Data'!AK$3,FALSE)</f>
        <v>60.740371845949497</v>
      </c>
      <c r="G21" s="49">
        <f>VLOOKUP($A21,'Occupancy Raw Data'!$B$8:$BE$45,'Occupancy Raw Data'!AL$3,FALSE)</f>
        <v>65.178334281919902</v>
      </c>
      <c r="H21" s="48">
        <f>VLOOKUP($A21,'Occupancy Raw Data'!$B$8:$BE$45,'Occupancy Raw Data'!AN$3,FALSE)</f>
        <v>52.333523050654499</v>
      </c>
      <c r="I21" s="48">
        <f>VLOOKUP($A21,'Occupancy Raw Data'!$B$8:$BE$45,'Occupancy Raw Data'!AO$3,FALSE)</f>
        <v>53.9793208119901</v>
      </c>
      <c r="J21" s="49">
        <f>VLOOKUP($A21,'Occupancy Raw Data'!$B$8:$BE$45,'Occupancy Raw Data'!AP$3,FALSE)</f>
        <v>53.156421931322299</v>
      </c>
      <c r="K21" s="50">
        <f>VLOOKUP($A21,'Occupancy Raw Data'!$B$8:$BE$45,'Occupancy Raw Data'!AR$3,FALSE)</f>
        <v>61.743502181749101</v>
      </c>
      <c r="M21" s="47">
        <f>VLOOKUP($A21,'Occupancy Raw Data'!$B$8:$BE$45,'Occupancy Raw Data'!AT$3,FALSE)</f>
        <v>4.7807954429864701</v>
      </c>
      <c r="N21" s="48">
        <f>VLOOKUP($A21,'Occupancy Raw Data'!$B$8:$BE$45,'Occupancy Raw Data'!AU$3,FALSE)</f>
        <v>10.4968042975336</v>
      </c>
      <c r="O21" s="48">
        <f>VLOOKUP($A21,'Occupancy Raw Data'!$B$8:$BE$45,'Occupancy Raw Data'!AV$3,FALSE)</f>
        <v>10.299689975887</v>
      </c>
      <c r="P21" s="48">
        <f>VLOOKUP($A21,'Occupancy Raw Data'!$B$8:$BE$45,'Occupancy Raw Data'!AW$3,FALSE)</f>
        <v>7.4952331426590302</v>
      </c>
      <c r="Q21" s="48">
        <f>VLOOKUP($A21,'Occupancy Raw Data'!$B$8:$BE$45,'Occupancy Raw Data'!AX$3,FALSE)</f>
        <v>5.5161901623135803</v>
      </c>
      <c r="R21" s="49">
        <f>VLOOKUP($A21,'Occupancy Raw Data'!$B$8:$BE$45,'Occupancy Raw Data'!AY$3,FALSE)</f>
        <v>7.9394253577768303</v>
      </c>
      <c r="S21" s="48">
        <f>VLOOKUP($A21,'Occupancy Raw Data'!$B$8:$BE$45,'Occupancy Raw Data'!BA$3,FALSE)</f>
        <v>5.2260156399008197</v>
      </c>
      <c r="T21" s="48">
        <f>VLOOKUP($A21,'Occupancy Raw Data'!$B$8:$BE$45,'Occupancy Raw Data'!BB$3,FALSE)</f>
        <v>4.9133480825958697</v>
      </c>
      <c r="U21" s="49">
        <f>VLOOKUP($A21,'Occupancy Raw Data'!$B$8:$BE$45,'Occupancy Raw Data'!BC$3,FALSE)</f>
        <v>5.06702915533889</v>
      </c>
      <c r="V21" s="50">
        <f>VLOOKUP($A21,'Occupancy Raw Data'!$B$8:$BE$45,'Occupancy Raw Data'!BE$3,FALSE)</f>
        <v>7.2184113612029499</v>
      </c>
      <c r="X21" s="51">
        <f>VLOOKUP($A21,'ADR Raw Data'!$B$6:$BE$43,'ADR Raw Data'!AG$1,FALSE)</f>
        <v>108.074107368216</v>
      </c>
      <c r="Y21" s="52">
        <f>VLOOKUP($A21,'ADR Raw Data'!$B$6:$BE$43,'ADR Raw Data'!AH$1,FALSE)</f>
        <v>127.48722214336399</v>
      </c>
      <c r="Z21" s="52">
        <f>VLOOKUP($A21,'ADR Raw Data'!$B$6:$BE$43,'ADR Raw Data'!AI$1,FALSE)</f>
        <v>136.263232979387</v>
      </c>
      <c r="AA21" s="52">
        <f>VLOOKUP($A21,'ADR Raw Data'!$B$6:$BE$43,'ADR Raw Data'!AJ$1,FALSE)</f>
        <v>133.92470700164401</v>
      </c>
      <c r="AB21" s="52">
        <f>VLOOKUP($A21,'ADR Raw Data'!$B$6:$BE$43,'ADR Raw Data'!AK$1,FALSE)</f>
        <v>119.09029164877199</v>
      </c>
      <c r="AC21" s="53">
        <f>VLOOKUP($A21,'ADR Raw Data'!$B$6:$BE$43,'ADR Raw Data'!AL$1,FALSE)</f>
        <v>126.509179243498</v>
      </c>
      <c r="AD21" s="52">
        <f>VLOOKUP($A21,'ADR Raw Data'!$B$6:$BE$43,'ADR Raw Data'!AN$1,FALSE)</f>
        <v>101.288711256117</v>
      </c>
      <c r="AE21" s="52">
        <f>VLOOKUP($A21,'ADR Raw Data'!$B$6:$BE$43,'ADR Raw Data'!AO$1,FALSE)</f>
        <v>100.48093577014301</v>
      </c>
      <c r="AF21" s="53">
        <f>VLOOKUP($A21,'ADR Raw Data'!$B$6:$BE$43,'ADR Raw Data'!AP$1,FALSE)</f>
        <v>100.878571046174</v>
      </c>
      <c r="AG21" s="54">
        <f>VLOOKUP($A21,'ADR Raw Data'!$B$6:$BE$43,'ADR Raw Data'!AR$1,FALSE)</f>
        <v>120.204611033075</v>
      </c>
      <c r="AI21" s="47">
        <f>VLOOKUP($A21,'ADR Raw Data'!$B$6:$BE$43,'ADR Raw Data'!AT$1,FALSE)</f>
        <v>2.1816459629841298</v>
      </c>
      <c r="AJ21" s="48">
        <f>VLOOKUP($A21,'ADR Raw Data'!$B$6:$BE$43,'ADR Raw Data'!AU$1,FALSE)</f>
        <v>4.5245246936625296</v>
      </c>
      <c r="AK21" s="48">
        <f>VLOOKUP($A21,'ADR Raw Data'!$B$6:$BE$43,'ADR Raw Data'!AV$1,FALSE)</f>
        <v>6.64713193879009</v>
      </c>
      <c r="AL21" s="48">
        <f>VLOOKUP($A21,'ADR Raw Data'!$B$6:$BE$43,'ADR Raw Data'!AW$1,FALSE)</f>
        <v>6.2787395775173103</v>
      </c>
      <c r="AM21" s="48">
        <f>VLOOKUP($A21,'ADR Raw Data'!$B$6:$BE$43,'ADR Raw Data'!AX$1,FALSE)</f>
        <v>3.5669631978117602</v>
      </c>
      <c r="AN21" s="49">
        <f>VLOOKUP($A21,'ADR Raw Data'!$B$6:$BE$43,'ADR Raw Data'!AY$1,FALSE)</f>
        <v>5.0961012192221098</v>
      </c>
      <c r="AO21" s="48">
        <f>VLOOKUP($A21,'ADR Raw Data'!$B$6:$BE$43,'ADR Raw Data'!BA$1,FALSE)</f>
        <v>1.8300443750517501</v>
      </c>
      <c r="AP21" s="48">
        <f>VLOOKUP($A21,'ADR Raw Data'!$B$6:$BE$43,'ADR Raw Data'!BB$1,FALSE)</f>
        <v>1.4284866200292099</v>
      </c>
      <c r="AQ21" s="49">
        <f>VLOOKUP($A21,'ADR Raw Data'!$B$6:$BE$43,'ADR Raw Data'!BC$1,FALSE)</f>
        <v>1.6268709330308899</v>
      </c>
      <c r="AR21" s="50">
        <f>VLOOKUP($A21,'ADR Raw Data'!$B$6:$BE$43,'ADR Raw Data'!BE$1,FALSE)</f>
        <v>4.4571106773258098</v>
      </c>
      <c r="AT21" s="51">
        <f>VLOOKUP($A21,'RevPAR Raw Data'!$B$6:$BE$43,'RevPAR Raw Data'!AG$1,FALSE)</f>
        <v>52.801715993170099</v>
      </c>
      <c r="AU21" s="52">
        <f>VLOOKUP($A21,'RevPAR Raw Data'!$B$6:$BE$43,'RevPAR Raw Data'!AH$1,FALSE)</f>
        <v>85.197066970214294</v>
      </c>
      <c r="AV21" s="52">
        <f>VLOOKUP($A21,'RevPAR Raw Data'!$B$6:$BE$43,'RevPAR Raw Data'!AI$1,FALSE)</f>
        <v>103.47061088977399</v>
      </c>
      <c r="AW21" s="52">
        <f>VLOOKUP($A21,'RevPAR Raw Data'!$B$6:$BE$43,'RevPAR Raw Data'!AJ$1,FALSE)</f>
        <v>98.477598890153601</v>
      </c>
      <c r="AX21" s="52">
        <f>VLOOKUP($A21,'RevPAR Raw Data'!$B$6:$BE$43,'RevPAR Raw Data'!AK$1,FALSE)</f>
        <v>72.335885979889895</v>
      </c>
      <c r="AY21" s="53">
        <f>VLOOKUP($A21,'RevPAR Raw Data'!$B$6:$BE$43,'RevPAR Raw Data'!AL$1,FALSE)</f>
        <v>82.456575744640404</v>
      </c>
      <c r="AZ21" s="52">
        <f>VLOOKUP($A21,'RevPAR Raw Data'!$B$6:$BE$43,'RevPAR Raw Data'!AN$1,FALSE)</f>
        <v>53.007951052931098</v>
      </c>
      <c r="BA21" s="52">
        <f>VLOOKUP($A21,'RevPAR Raw Data'!$B$6:$BE$43,'RevPAR Raw Data'!AO$1,FALSE)</f>
        <v>54.238926674255303</v>
      </c>
      <c r="BB21" s="53">
        <f>VLOOKUP($A21,'RevPAR Raw Data'!$B$6:$BE$43,'RevPAR Raw Data'!AP$1,FALSE)</f>
        <v>53.623438863593201</v>
      </c>
      <c r="BC21" s="54">
        <f>VLOOKUP($A21,'RevPAR Raw Data'!$B$6:$BE$43,'RevPAR Raw Data'!AR$1,FALSE)</f>
        <v>74.218536635769794</v>
      </c>
      <c r="BE21" s="47">
        <f>VLOOKUP($A21,'RevPAR Raw Data'!$B$6:$BE$43,'RevPAR Raw Data'!AT$1,FALSE)</f>
        <v>7.0667414367510402</v>
      </c>
      <c r="BF21" s="48">
        <f>VLOOKUP($A21,'RevPAR Raw Data'!$B$6:$BE$43,'RevPAR Raw Data'!AU$1,FALSE)</f>
        <v>15.4962594936835</v>
      </c>
      <c r="BG21" s="48">
        <f>VLOOKUP($A21,'RevPAR Raw Data'!$B$6:$BE$43,'RevPAR Raw Data'!AV$1,FALSE)</f>
        <v>17.631455896660601</v>
      </c>
      <c r="BH21" s="48">
        <f>VLOOKUP($A21,'RevPAR Raw Data'!$B$6:$BE$43,'RevPAR Raw Data'!AW$1,FALSE)</f>
        <v>14.244578889931599</v>
      </c>
      <c r="BI21" s="48">
        <f>VLOOKUP($A21,'RevPAR Raw Data'!$B$6:$BE$43,'RevPAR Raw Data'!AX$1,FALSE)</f>
        <v>9.2799138331363906</v>
      </c>
      <c r="BJ21" s="49">
        <f>VLOOKUP($A21,'RevPAR Raw Data'!$B$6:$BE$43,'RevPAR Raw Data'!AY$1,FALSE)</f>
        <v>13.440127729455799</v>
      </c>
      <c r="BK21" s="48">
        <f>VLOOKUP($A21,'RevPAR Raw Data'!$B$6:$BE$43,'RevPAR Raw Data'!BA$1,FALSE)</f>
        <v>7.1516984202099003</v>
      </c>
      <c r="BL21" s="48">
        <f>VLOOKUP($A21,'RevPAR Raw Data'!$B$6:$BE$43,'RevPAR Raw Data'!BB$1,FALSE)</f>
        <v>6.4120212225804298</v>
      </c>
      <c r="BM21" s="49">
        <f>VLOOKUP($A21,'RevPAR Raw Data'!$B$6:$BE$43,'RevPAR Raw Data'!BC$1,FALSE)</f>
        <v>6.7763341128662002</v>
      </c>
      <c r="BN21" s="50">
        <f>VLOOKUP($A21,'RevPAR Raw Data'!$B$6:$BE$43,'RevPAR Raw Data'!BE$1,FALSE)</f>
        <v>11.997254622042201</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37.222380042353102</v>
      </c>
      <c r="C23" s="48">
        <f>VLOOKUP($A23,'Occupancy Raw Data'!$B$8:$BE$45,'Occupancy Raw Data'!AH$3,FALSE)</f>
        <v>42.537188161768498</v>
      </c>
      <c r="D23" s="48">
        <f>VLOOKUP($A23,'Occupancy Raw Data'!$B$8:$BE$45,'Occupancy Raw Data'!AI$3,FALSE)</f>
        <v>46.0668353907339</v>
      </c>
      <c r="E23" s="48">
        <f>VLOOKUP($A23,'Occupancy Raw Data'!$B$8:$BE$45,'Occupancy Raw Data'!AJ$3,FALSE)</f>
        <v>47.639584732193498</v>
      </c>
      <c r="F23" s="48">
        <f>VLOOKUP($A23,'Occupancy Raw Data'!$B$8:$BE$45,'Occupancy Raw Data'!AK$3,FALSE)</f>
        <v>47.461751985023497</v>
      </c>
      <c r="G23" s="49">
        <f>VLOOKUP($A23,'Occupancy Raw Data'!$B$8:$BE$45,'Occupancy Raw Data'!AL$3,FALSE)</f>
        <v>44.185641128938499</v>
      </c>
      <c r="H23" s="48">
        <f>VLOOKUP($A23,'Occupancy Raw Data'!$B$8:$BE$45,'Occupancy Raw Data'!AN$3,FALSE)</f>
        <v>53.202504680136798</v>
      </c>
      <c r="I23" s="48">
        <f>VLOOKUP($A23,'Occupancy Raw Data'!$B$8:$BE$45,'Occupancy Raw Data'!AO$3,FALSE)</f>
        <v>55.541927570847498</v>
      </c>
      <c r="J23" s="49">
        <f>VLOOKUP($A23,'Occupancy Raw Data'!$B$8:$BE$45,'Occupancy Raw Data'!AP$3,FALSE)</f>
        <v>54.372216125492201</v>
      </c>
      <c r="K23" s="50">
        <f>VLOOKUP($A23,'Occupancy Raw Data'!$B$8:$BE$45,'Occupancy Raw Data'!AR$3,FALSE)</f>
        <v>47.0963273391977</v>
      </c>
      <c r="M23" s="47">
        <f>VLOOKUP($A23,'Occupancy Raw Data'!$B$8:$BE$45,'Occupancy Raw Data'!AT$3,FALSE)</f>
        <v>-5.4437077055137504</v>
      </c>
      <c r="N23" s="48">
        <f>VLOOKUP($A23,'Occupancy Raw Data'!$B$8:$BE$45,'Occupancy Raw Data'!AU$3,FALSE)</f>
        <v>-5.1637989681496697</v>
      </c>
      <c r="O23" s="48">
        <f>VLOOKUP($A23,'Occupancy Raw Data'!$B$8:$BE$45,'Occupancy Raw Data'!AV$3,FALSE)</f>
        <v>-3.8161674448123701</v>
      </c>
      <c r="P23" s="48">
        <f>VLOOKUP($A23,'Occupancy Raw Data'!$B$8:$BE$45,'Occupancy Raw Data'!AW$3,FALSE)</f>
        <v>-2.7405882842998399</v>
      </c>
      <c r="Q23" s="48">
        <f>VLOOKUP($A23,'Occupancy Raw Data'!$B$8:$BE$45,'Occupancy Raw Data'!AX$3,FALSE)</f>
        <v>0.21380799020723201</v>
      </c>
      <c r="R23" s="49">
        <f>VLOOKUP($A23,'Occupancy Raw Data'!$B$8:$BE$45,'Occupancy Raw Data'!AY$3,FALSE)</f>
        <v>-3.2957183765647602</v>
      </c>
      <c r="S23" s="48">
        <f>VLOOKUP($A23,'Occupancy Raw Data'!$B$8:$BE$45,'Occupancy Raw Data'!BA$3,FALSE)</f>
        <v>-0.45693140812099797</v>
      </c>
      <c r="T23" s="48">
        <f>VLOOKUP($A23,'Occupancy Raw Data'!$B$8:$BE$45,'Occupancy Raw Data'!BB$3,FALSE)</f>
        <v>-0.587741903082448</v>
      </c>
      <c r="U23" s="49">
        <f>VLOOKUP($A23,'Occupancy Raw Data'!$B$8:$BE$45,'Occupancy Raw Data'!BC$3,FALSE)</f>
        <v>-0.52378670362290802</v>
      </c>
      <c r="V23" s="50">
        <f>VLOOKUP($A23,'Occupancy Raw Data'!$B$8:$BE$45,'Occupancy Raw Data'!BE$3,FALSE)</f>
        <v>-2.40176537887633</v>
      </c>
      <c r="X23" s="51">
        <f>VLOOKUP($A23,'ADR Raw Data'!$B$6:$BE$43,'ADR Raw Data'!AG$1,FALSE)</f>
        <v>91.763739533068502</v>
      </c>
      <c r="Y23" s="52">
        <f>VLOOKUP($A23,'ADR Raw Data'!$B$6:$BE$43,'ADR Raw Data'!AH$1,FALSE)</f>
        <v>92.133209153828602</v>
      </c>
      <c r="Z23" s="52">
        <f>VLOOKUP($A23,'ADR Raw Data'!$B$6:$BE$43,'ADR Raw Data'!AI$1,FALSE)</f>
        <v>94.258712340228698</v>
      </c>
      <c r="AA23" s="52">
        <f>VLOOKUP($A23,'ADR Raw Data'!$B$6:$BE$43,'ADR Raw Data'!AJ$1,FALSE)</f>
        <v>94.714780197322</v>
      </c>
      <c r="AB23" s="52">
        <f>VLOOKUP($A23,'ADR Raw Data'!$B$6:$BE$43,'ADR Raw Data'!AK$1,FALSE)</f>
        <v>94.481837916026194</v>
      </c>
      <c r="AC23" s="53">
        <f>VLOOKUP($A23,'ADR Raw Data'!$B$6:$BE$43,'ADR Raw Data'!AL$1,FALSE)</f>
        <v>93.575417294513997</v>
      </c>
      <c r="AD23" s="52">
        <f>VLOOKUP($A23,'ADR Raw Data'!$B$6:$BE$43,'ADR Raw Data'!AN$1,FALSE)</f>
        <v>106.186873179965</v>
      </c>
      <c r="AE23" s="52">
        <f>VLOOKUP($A23,'ADR Raw Data'!$B$6:$BE$43,'ADR Raw Data'!AO$1,FALSE)</f>
        <v>110.691000360297</v>
      </c>
      <c r="AF23" s="53">
        <f>VLOOKUP($A23,'ADR Raw Data'!$B$6:$BE$43,'ADR Raw Data'!AP$1,FALSE)</f>
        <v>108.487385495322</v>
      </c>
      <c r="AG23" s="54">
        <f>VLOOKUP($A23,'ADR Raw Data'!$B$6:$BE$43,'ADR Raw Data'!AR$1,FALSE)</f>
        <v>98.494591055444204</v>
      </c>
      <c r="AI23" s="47">
        <f>VLOOKUP($A23,'ADR Raw Data'!$B$6:$BE$43,'ADR Raw Data'!AT$1,FALSE)</f>
        <v>1.04731304305183</v>
      </c>
      <c r="AJ23" s="48">
        <f>VLOOKUP($A23,'ADR Raw Data'!$B$6:$BE$43,'ADR Raw Data'!AU$1,FALSE)</f>
        <v>1.72313827067724</v>
      </c>
      <c r="AK23" s="48">
        <f>VLOOKUP($A23,'ADR Raw Data'!$B$6:$BE$43,'ADR Raw Data'!AV$1,FALSE)</f>
        <v>1.8391551055970701</v>
      </c>
      <c r="AL23" s="48">
        <f>VLOOKUP($A23,'ADR Raw Data'!$B$6:$BE$43,'ADR Raw Data'!AW$1,FALSE)</f>
        <v>2.56319448335171</v>
      </c>
      <c r="AM23" s="48">
        <f>VLOOKUP($A23,'ADR Raw Data'!$B$6:$BE$43,'ADR Raw Data'!AX$1,FALSE)</f>
        <v>2.6268726345043598</v>
      </c>
      <c r="AN23" s="49">
        <f>VLOOKUP($A23,'ADR Raw Data'!$B$6:$BE$43,'ADR Raw Data'!AY$1,FALSE)</f>
        <v>2.0234381590920201</v>
      </c>
      <c r="AO23" s="48">
        <f>VLOOKUP($A23,'ADR Raw Data'!$B$6:$BE$43,'ADR Raw Data'!BA$1,FALSE)</f>
        <v>0.24041897341237001</v>
      </c>
      <c r="AP23" s="48">
        <f>VLOOKUP($A23,'ADR Raw Data'!$B$6:$BE$43,'ADR Raw Data'!BB$1,FALSE)</f>
        <v>-0.40996668369494799</v>
      </c>
      <c r="AQ23" s="49">
        <f>VLOOKUP($A23,'ADR Raw Data'!$B$6:$BE$43,'ADR Raw Data'!BC$1,FALSE)</f>
        <v>-0.101149771976386</v>
      </c>
      <c r="AR23" s="50">
        <f>VLOOKUP($A23,'ADR Raw Data'!$B$6:$BE$43,'ADR Raw Data'!BE$1,FALSE)</f>
        <v>1.3470576883319501</v>
      </c>
      <c r="AT23" s="51">
        <f>VLOOKUP($A23,'RevPAR Raw Data'!$B$6:$BE$43,'RevPAR Raw Data'!AG$1,FALSE)</f>
        <v>34.156647870073797</v>
      </c>
      <c r="AU23" s="52">
        <f>VLOOKUP($A23,'RevPAR Raw Data'!$B$6:$BE$43,'RevPAR Raw Data'!AH$1,FALSE)</f>
        <v>39.190876537239802</v>
      </c>
      <c r="AV23" s="52">
        <f>VLOOKUP($A23,'RevPAR Raw Data'!$B$6:$BE$43,'RevPAR Raw Data'!AI$1,FALSE)</f>
        <v>43.422005855198499</v>
      </c>
      <c r="AW23" s="52">
        <f>VLOOKUP($A23,'RevPAR Raw Data'!$B$6:$BE$43,'RevPAR Raw Data'!AJ$1,FALSE)</f>
        <v>45.121727966014099</v>
      </c>
      <c r="AX23" s="52">
        <f>VLOOKUP($A23,'RevPAR Raw Data'!$B$6:$BE$43,'RevPAR Raw Data'!AK$1,FALSE)</f>
        <v>44.842735582596298</v>
      </c>
      <c r="AY23" s="53">
        <f>VLOOKUP($A23,'RevPAR Raw Data'!$B$6:$BE$43,'RevPAR Raw Data'!AL$1,FALSE)</f>
        <v>41.3468980706606</v>
      </c>
      <c r="AZ23" s="52">
        <f>VLOOKUP($A23,'RevPAR Raw Data'!$B$6:$BE$43,'RevPAR Raw Data'!AN$1,FALSE)</f>
        <v>56.494076173261803</v>
      </c>
      <c r="BA23" s="52">
        <f>VLOOKUP($A23,'RevPAR Raw Data'!$B$6:$BE$43,'RevPAR Raw Data'!AO$1,FALSE)</f>
        <v>61.479915247563099</v>
      </c>
      <c r="BB23" s="53">
        <f>VLOOKUP($A23,'RevPAR Raw Data'!$B$6:$BE$43,'RevPAR Raw Data'!AP$1,FALSE)</f>
        <v>58.986995710412401</v>
      </c>
      <c r="BC23" s="54">
        <f>VLOOKUP($A23,'RevPAR Raw Data'!$B$6:$BE$43,'RevPAR Raw Data'!AR$1,FALSE)</f>
        <v>46.3873350148762</v>
      </c>
      <c r="BE23" s="47">
        <f>VLOOKUP($A23,'RevPAR Raw Data'!$B$6:$BE$43,'RevPAR Raw Data'!AT$1,FALSE)</f>
        <v>-4.4534073232873803</v>
      </c>
      <c r="BF23" s="48">
        <f>VLOOKUP($A23,'RevPAR Raw Data'!$B$6:$BE$43,'RevPAR Raw Data'!AU$1,FALSE)</f>
        <v>-3.52964009371345</v>
      </c>
      <c r="BG23" s="48">
        <f>VLOOKUP($A23,'RevPAR Raw Data'!$B$6:$BE$43,'RevPAR Raw Data'!AV$1,FALSE)</f>
        <v>-2.0471975776146998</v>
      </c>
      <c r="BH23" s="48">
        <f>VLOOKUP($A23,'RevPAR Raw Data'!$B$6:$BE$43,'RevPAR Raw Data'!AW$1,FALSE)</f>
        <v>-0.247640408662685</v>
      </c>
      <c r="BI23" s="48">
        <f>VLOOKUP($A23,'RevPAR Raw Data'!$B$6:$BE$43,'RevPAR Raw Data'!AX$1,FALSE)</f>
        <v>2.8462970882967298</v>
      </c>
      <c r="BJ23" s="49">
        <f>VLOOKUP($A23,'RevPAR Raw Data'!$B$6:$BE$43,'RevPAR Raw Data'!AY$1,FALSE)</f>
        <v>-1.33896704072036</v>
      </c>
      <c r="BK23" s="48">
        <f>VLOOKUP($A23,'RevPAR Raw Data'!$B$6:$BE$43,'RevPAR Raw Data'!BA$1,FALSE)</f>
        <v>-0.217610984509231</v>
      </c>
      <c r="BL23" s="48">
        <f>VLOOKUP($A23,'RevPAR Raw Data'!$B$6:$BE$43,'RevPAR Raw Data'!BB$1,FALSE)</f>
        <v>-0.99529904078864395</v>
      </c>
      <c r="BM23" s="49">
        <f>VLOOKUP($A23,'RevPAR Raw Data'!$B$6:$BE$43,'RevPAR Raw Data'!BC$1,FALSE)</f>
        <v>-0.62440666654293697</v>
      </c>
      <c r="BN23" s="50">
        <f>VLOOKUP($A23,'RevPAR Raw Data'!$B$6:$BE$43,'RevPAR Raw Data'!BE$1,FALSE)</f>
        <v>-1.08706085573623</v>
      </c>
    </row>
    <row r="24" spans="1:66" x14ac:dyDescent="0.25">
      <c r="A24" s="63" t="s">
        <v>91</v>
      </c>
      <c r="B24" s="47">
        <f>VLOOKUP($A24,'Occupancy Raw Data'!$B$8:$BE$45,'Occupancy Raw Data'!AG$3,FALSE)</f>
        <v>47.166809974204597</v>
      </c>
      <c r="C24" s="48">
        <f>VLOOKUP($A24,'Occupancy Raw Data'!$B$8:$BE$45,'Occupancy Raw Data'!AH$3,FALSE)</f>
        <v>58.228718830610397</v>
      </c>
      <c r="D24" s="48">
        <f>VLOOKUP($A24,'Occupancy Raw Data'!$B$8:$BE$45,'Occupancy Raw Data'!AI$3,FALSE)</f>
        <v>63.104041272570903</v>
      </c>
      <c r="E24" s="48">
        <f>VLOOKUP($A24,'Occupancy Raw Data'!$B$8:$BE$45,'Occupancy Raw Data'!AJ$3,FALSE)</f>
        <v>63.7532244196044</v>
      </c>
      <c r="F24" s="48">
        <f>VLOOKUP($A24,'Occupancy Raw Data'!$B$8:$BE$45,'Occupancy Raw Data'!AK$3,FALSE)</f>
        <v>58.748925193465098</v>
      </c>
      <c r="G24" s="49">
        <f>VLOOKUP($A24,'Occupancy Raw Data'!$B$8:$BE$45,'Occupancy Raw Data'!AL$3,FALSE)</f>
        <v>58.200343938091102</v>
      </c>
      <c r="H24" s="48">
        <f>VLOOKUP($A24,'Occupancy Raw Data'!$B$8:$BE$45,'Occupancy Raw Data'!AN$3,FALSE)</f>
        <v>56.625107480653398</v>
      </c>
      <c r="I24" s="48">
        <f>VLOOKUP($A24,'Occupancy Raw Data'!$B$8:$BE$45,'Occupancy Raw Data'!AO$3,FALSE)</f>
        <v>59.462596732588104</v>
      </c>
      <c r="J24" s="49">
        <f>VLOOKUP($A24,'Occupancy Raw Data'!$B$8:$BE$45,'Occupancy Raw Data'!AP$3,FALSE)</f>
        <v>58.043852106620797</v>
      </c>
      <c r="K24" s="50">
        <f>VLOOKUP($A24,'Occupancy Raw Data'!$B$8:$BE$45,'Occupancy Raw Data'!AR$3,FALSE)</f>
        <v>58.155631986242398</v>
      </c>
      <c r="M24" s="47">
        <f>VLOOKUP($A24,'Occupancy Raw Data'!$B$8:$BE$45,'Occupancy Raw Data'!AT$3,FALSE)</f>
        <v>-11.049105339713201</v>
      </c>
      <c r="N24" s="48">
        <f>VLOOKUP($A24,'Occupancy Raw Data'!$B$8:$BE$45,'Occupancy Raw Data'!AU$3,FALSE)</f>
        <v>-9.0823794330695495</v>
      </c>
      <c r="O24" s="48">
        <f>VLOOKUP($A24,'Occupancy Raw Data'!$B$8:$BE$45,'Occupancy Raw Data'!AV$3,FALSE)</f>
        <v>-7.3206180630352797</v>
      </c>
      <c r="P24" s="48">
        <f>VLOOKUP($A24,'Occupancy Raw Data'!$B$8:$BE$45,'Occupancy Raw Data'!AW$3,FALSE)</f>
        <v>-6.3791849646328904</v>
      </c>
      <c r="Q24" s="48">
        <f>VLOOKUP($A24,'Occupancy Raw Data'!$B$8:$BE$45,'Occupancy Raw Data'!AX$3,FALSE)</f>
        <v>-5.6524062101299597</v>
      </c>
      <c r="R24" s="49">
        <f>VLOOKUP($A24,'Occupancy Raw Data'!$B$8:$BE$45,'Occupancy Raw Data'!AY$3,FALSE)</f>
        <v>-7.7724111945785399</v>
      </c>
      <c r="S24" s="48">
        <f>VLOOKUP($A24,'Occupancy Raw Data'!$B$8:$BE$45,'Occupancy Raw Data'!BA$3,FALSE)</f>
        <v>-5.1666085304995999</v>
      </c>
      <c r="T24" s="48">
        <f>VLOOKUP($A24,'Occupancy Raw Data'!$B$8:$BE$45,'Occupancy Raw Data'!BB$3,FALSE)</f>
        <v>-6.4543364542071098</v>
      </c>
      <c r="U24" s="49">
        <f>VLOOKUP($A24,'Occupancy Raw Data'!$B$8:$BE$45,'Occupancy Raw Data'!BC$3,FALSE)</f>
        <v>-5.8306082061240998</v>
      </c>
      <c r="V24" s="50">
        <f>VLOOKUP($A24,'Occupancy Raw Data'!$B$8:$BE$45,'Occupancy Raw Data'!BE$3,FALSE)</f>
        <v>-7.2268871069492002</v>
      </c>
      <c r="X24" s="51">
        <f>VLOOKUP($A24,'ADR Raw Data'!$B$6:$BE$43,'ADR Raw Data'!AG$1,FALSE)</f>
        <v>81.529358745784293</v>
      </c>
      <c r="Y24" s="52">
        <f>VLOOKUP($A24,'ADR Raw Data'!$B$6:$BE$43,'ADR Raw Data'!AH$1,FALSE)</f>
        <v>85.837267461606601</v>
      </c>
      <c r="Z24" s="52">
        <f>VLOOKUP($A24,'ADR Raw Data'!$B$6:$BE$43,'ADR Raw Data'!AI$1,FALSE)</f>
        <v>87.597024172230505</v>
      </c>
      <c r="AA24" s="52">
        <f>VLOOKUP($A24,'ADR Raw Data'!$B$6:$BE$43,'ADR Raw Data'!AJ$1,FALSE)</f>
        <v>88.446952208510297</v>
      </c>
      <c r="AB24" s="52">
        <f>VLOOKUP($A24,'ADR Raw Data'!$B$6:$BE$43,'ADR Raw Data'!AK$1,FALSE)</f>
        <v>85.198021990486595</v>
      </c>
      <c r="AC24" s="53">
        <f>VLOOKUP($A24,'ADR Raw Data'!$B$6:$BE$43,'ADR Raw Data'!AL$1,FALSE)</f>
        <v>85.963308920472102</v>
      </c>
      <c r="AD24" s="52">
        <f>VLOOKUP($A24,'ADR Raw Data'!$B$6:$BE$43,'ADR Raw Data'!AN$1,FALSE)</f>
        <v>85.568858416217395</v>
      </c>
      <c r="AE24" s="52">
        <f>VLOOKUP($A24,'ADR Raw Data'!$B$6:$BE$43,'ADR Raw Data'!AO$1,FALSE)</f>
        <v>86.650742556575807</v>
      </c>
      <c r="AF24" s="53">
        <f>VLOOKUP($A24,'ADR Raw Data'!$B$6:$BE$43,'ADR Raw Data'!AP$1,FALSE)</f>
        <v>86.123022535367696</v>
      </c>
      <c r="AG24" s="54">
        <f>VLOOKUP($A24,'ADR Raw Data'!$B$6:$BE$43,'ADR Raw Data'!AR$1,FALSE)</f>
        <v>86.008853672548994</v>
      </c>
      <c r="AI24" s="47">
        <f>VLOOKUP($A24,'ADR Raw Data'!$B$6:$BE$43,'ADR Raw Data'!AT$1,FALSE)</f>
        <v>-0.126608225247303</v>
      </c>
      <c r="AJ24" s="48">
        <f>VLOOKUP($A24,'ADR Raw Data'!$B$6:$BE$43,'ADR Raw Data'!AU$1,FALSE)</f>
        <v>0.24634343452100499</v>
      </c>
      <c r="AK24" s="48">
        <f>VLOOKUP($A24,'ADR Raw Data'!$B$6:$BE$43,'ADR Raw Data'!AV$1,FALSE)</f>
        <v>-8.7572129695855996E-2</v>
      </c>
      <c r="AL24" s="48">
        <f>VLOOKUP($A24,'ADR Raw Data'!$B$6:$BE$43,'ADR Raw Data'!AW$1,FALSE)</f>
        <v>1.67676277818678</v>
      </c>
      <c r="AM24" s="48">
        <f>VLOOKUP($A24,'ADR Raw Data'!$B$6:$BE$43,'ADR Raw Data'!AX$1,FALSE)</f>
        <v>2.0751528396121102</v>
      </c>
      <c r="AN24" s="49">
        <f>VLOOKUP($A24,'ADR Raw Data'!$B$6:$BE$43,'ADR Raw Data'!AY$1,FALSE)</f>
        <v>0.81942609567938796</v>
      </c>
      <c r="AO24" s="48">
        <f>VLOOKUP($A24,'ADR Raw Data'!$B$6:$BE$43,'ADR Raw Data'!BA$1,FALSE)</f>
        <v>-6.0286940632405098E-2</v>
      </c>
      <c r="AP24" s="48">
        <f>VLOOKUP($A24,'ADR Raw Data'!$B$6:$BE$43,'ADR Raw Data'!BB$1,FALSE)</f>
        <v>-1.46083785588301</v>
      </c>
      <c r="AQ24" s="49">
        <f>VLOOKUP($A24,'ADR Raw Data'!$B$6:$BE$43,'ADR Raw Data'!BC$1,FALSE)</f>
        <v>-0.79604559476391301</v>
      </c>
      <c r="AR24" s="50">
        <f>VLOOKUP($A24,'ADR Raw Data'!$B$6:$BE$43,'ADR Raw Data'!BE$1,FALSE)</f>
        <v>0.36046813029656899</v>
      </c>
      <c r="AT24" s="51">
        <f>VLOOKUP($A24,'RevPAR Raw Data'!$B$6:$BE$43,'RevPAR Raw Data'!AG$1,FALSE)</f>
        <v>38.454797712811597</v>
      </c>
      <c r="AU24" s="52">
        <f>VLOOKUP($A24,'RevPAR Raw Data'!$B$6:$BE$43,'RevPAR Raw Data'!AH$1,FALSE)</f>
        <v>49.981941122098</v>
      </c>
      <c r="AV24" s="52">
        <f>VLOOKUP($A24,'RevPAR Raw Data'!$B$6:$BE$43,'RevPAR Raw Data'!AI$1,FALSE)</f>
        <v>55.2772622871883</v>
      </c>
      <c r="AW24" s="52">
        <f>VLOOKUP($A24,'RevPAR Raw Data'!$B$6:$BE$43,'RevPAR Raw Data'!AJ$1,FALSE)</f>
        <v>56.387783933791901</v>
      </c>
      <c r="AX24" s="52">
        <f>VLOOKUP($A24,'RevPAR Raw Data'!$B$6:$BE$43,'RevPAR Raw Data'!AK$1,FALSE)</f>
        <v>50.052922205503002</v>
      </c>
      <c r="AY24" s="53">
        <f>VLOOKUP($A24,'RevPAR Raw Data'!$B$6:$BE$43,'RevPAR Raw Data'!AL$1,FALSE)</f>
        <v>50.030941452278498</v>
      </c>
      <c r="AZ24" s="52">
        <f>VLOOKUP($A24,'RevPAR Raw Data'!$B$6:$BE$43,'RevPAR Raw Data'!AN$1,FALSE)</f>
        <v>48.453458048151298</v>
      </c>
      <c r="BA24" s="52">
        <f>VLOOKUP($A24,'RevPAR Raw Data'!$B$6:$BE$43,'RevPAR Raw Data'!AO$1,FALSE)</f>
        <v>51.5247816122098</v>
      </c>
      <c r="BB24" s="53">
        <f>VLOOKUP($A24,'RevPAR Raw Data'!$B$6:$BE$43,'RevPAR Raw Data'!AP$1,FALSE)</f>
        <v>49.989119830180499</v>
      </c>
      <c r="BC24" s="54">
        <f>VLOOKUP($A24,'RevPAR Raw Data'!$B$6:$BE$43,'RevPAR Raw Data'!AR$1,FALSE)</f>
        <v>50.018992417393399</v>
      </c>
      <c r="BE24" s="47">
        <f>VLOOKUP($A24,'RevPAR Raw Data'!$B$6:$BE$43,'RevPAR Raw Data'!AT$1,FALSE)</f>
        <v>-11.161724488784101</v>
      </c>
      <c r="BF24" s="48">
        <f>VLOOKUP($A24,'RevPAR Raw Data'!$B$6:$BE$43,'RevPAR Raw Data'!AU$1,FALSE)</f>
        <v>-8.8584098439801995</v>
      </c>
      <c r="BG24" s="48">
        <f>VLOOKUP($A24,'RevPAR Raw Data'!$B$6:$BE$43,'RevPAR Raw Data'!AV$1,FALSE)</f>
        <v>-7.4017793715864402</v>
      </c>
      <c r="BH24" s="48">
        <f>VLOOKUP($A24,'RevPAR Raw Data'!$B$6:$BE$43,'RevPAR Raw Data'!AW$1,FALSE)</f>
        <v>-4.8093859854847496</v>
      </c>
      <c r="BI24" s="48">
        <f>VLOOKUP($A24,'RevPAR Raw Data'!$B$6:$BE$43,'RevPAR Raw Data'!AX$1,FALSE)</f>
        <v>-3.69454943849377</v>
      </c>
      <c r="BJ24" s="49">
        <f>VLOOKUP($A24,'RevPAR Raw Data'!$B$6:$BE$43,'RevPAR Raw Data'!AY$1,FALSE)</f>
        <v>-7.01667426449103</v>
      </c>
      <c r="BK24" s="48">
        <f>VLOOKUP($A24,'RevPAR Raw Data'!$B$6:$BE$43,'RevPAR Raw Data'!BA$1,FALSE)</f>
        <v>-5.22378068091452</v>
      </c>
      <c r="BL24" s="48">
        <f>VLOOKUP($A24,'RevPAR Raw Data'!$B$6:$BE$43,'RevPAR Raw Data'!BB$1,FALSE)</f>
        <v>-7.8208869198210103</v>
      </c>
      <c r="BM24" s="49">
        <f>VLOOKUP($A24,'RevPAR Raw Data'!$B$6:$BE$43,'RevPAR Raw Data'!BC$1,FALSE)</f>
        <v>-6.5802395011152202</v>
      </c>
      <c r="BN24" s="50">
        <f>VLOOKUP($A24,'RevPAR Raw Data'!$B$6:$BE$43,'RevPAR Raw Data'!BE$1,FALSE)</f>
        <v>-6.8924696014856996</v>
      </c>
    </row>
    <row r="25" spans="1:66" x14ac:dyDescent="0.25">
      <c r="A25" s="63" t="s">
        <v>32</v>
      </c>
      <c r="B25" s="47">
        <f>VLOOKUP($A25,'Occupancy Raw Data'!$B$8:$BE$45,'Occupancy Raw Data'!AG$3,FALSE)</f>
        <v>45.008636821649603</v>
      </c>
      <c r="C25" s="48">
        <f>VLOOKUP($A25,'Occupancy Raw Data'!$B$8:$BE$45,'Occupancy Raw Data'!AH$3,FALSE)</f>
        <v>51.374694112566502</v>
      </c>
      <c r="D25" s="48">
        <f>VLOOKUP($A25,'Occupancy Raw Data'!$B$8:$BE$45,'Occupancy Raw Data'!AI$3,FALSE)</f>
        <v>54.876205556355202</v>
      </c>
      <c r="E25" s="48">
        <f>VLOOKUP($A25,'Occupancy Raw Data'!$B$8:$BE$45,'Occupancy Raw Data'!AJ$3,FALSE)</f>
        <v>56.222110263422998</v>
      </c>
      <c r="F25" s="48">
        <f>VLOOKUP($A25,'Occupancy Raw Data'!$B$8:$BE$45,'Occupancy Raw Data'!AK$3,FALSE)</f>
        <v>57.816323592917797</v>
      </c>
      <c r="G25" s="49">
        <f>VLOOKUP($A25,'Occupancy Raw Data'!$B$8:$BE$45,'Occupancy Raw Data'!AL$3,FALSE)</f>
        <v>53.059594069382399</v>
      </c>
      <c r="H25" s="48">
        <f>VLOOKUP($A25,'Occupancy Raw Data'!$B$8:$BE$45,'Occupancy Raw Data'!AN$3,FALSE)</f>
        <v>60.101482654383098</v>
      </c>
      <c r="I25" s="48">
        <f>VLOOKUP($A25,'Occupancy Raw Data'!$B$8:$BE$45,'Occupancy Raw Data'!AO$3,FALSE)</f>
        <v>61.6093277673816</v>
      </c>
      <c r="J25" s="49">
        <f>VLOOKUP($A25,'Occupancy Raw Data'!$B$8:$BE$45,'Occupancy Raw Data'!AP$3,FALSE)</f>
        <v>60.855405210882303</v>
      </c>
      <c r="K25" s="50">
        <f>VLOOKUP($A25,'Occupancy Raw Data'!$B$8:$BE$45,'Occupancy Raw Data'!AR$3,FALSE)</f>
        <v>55.2869686812395</v>
      </c>
      <c r="M25" s="47">
        <f>VLOOKUP($A25,'Occupancy Raw Data'!$B$8:$BE$45,'Occupancy Raw Data'!AT$3,FALSE)</f>
        <v>-2.0070478223825599</v>
      </c>
      <c r="N25" s="48">
        <f>VLOOKUP($A25,'Occupancy Raw Data'!$B$8:$BE$45,'Occupancy Raw Data'!AU$3,FALSE)</f>
        <v>-3.0155210721063499</v>
      </c>
      <c r="O25" s="48">
        <f>VLOOKUP($A25,'Occupancy Raw Data'!$B$8:$BE$45,'Occupancy Raw Data'!AV$3,FALSE)</f>
        <v>-2.67886511248641</v>
      </c>
      <c r="P25" s="48">
        <f>VLOOKUP($A25,'Occupancy Raw Data'!$B$8:$BE$45,'Occupancy Raw Data'!AW$3,FALSE)</f>
        <v>-1.7959343572966</v>
      </c>
      <c r="Q25" s="48">
        <f>VLOOKUP($A25,'Occupancy Raw Data'!$B$8:$BE$45,'Occupancy Raw Data'!AX$3,FALSE)</f>
        <v>1.3326143213957</v>
      </c>
      <c r="R25" s="49">
        <f>VLOOKUP($A25,'Occupancy Raw Data'!$B$8:$BE$45,'Occupancy Raw Data'!AY$3,FALSE)</f>
        <v>-1.59409027732178</v>
      </c>
      <c r="S25" s="48">
        <f>VLOOKUP($A25,'Occupancy Raw Data'!$B$8:$BE$45,'Occupancy Raw Data'!BA$3,FALSE)</f>
        <v>-0.13509470700600601</v>
      </c>
      <c r="T25" s="48">
        <f>VLOOKUP($A25,'Occupancy Raw Data'!$B$8:$BE$45,'Occupancy Raw Data'!BB$3,FALSE)</f>
        <v>1.58082803221817</v>
      </c>
      <c r="U25" s="49">
        <f>VLOOKUP($A25,'Occupancy Raw Data'!$B$8:$BE$45,'Occupancy Raw Data'!BC$3,FALSE)</f>
        <v>0.72618793525361902</v>
      </c>
      <c r="V25" s="50">
        <f>VLOOKUP($A25,'Occupancy Raw Data'!$B$8:$BE$45,'Occupancy Raw Data'!BE$3,FALSE)</f>
        <v>-0.87599038667126095</v>
      </c>
      <c r="X25" s="51">
        <f>VLOOKUP($A25,'ADR Raw Data'!$B$6:$BE$43,'ADR Raw Data'!AG$1,FALSE)</f>
        <v>78.517134356760195</v>
      </c>
      <c r="Y25" s="52">
        <f>VLOOKUP($A25,'ADR Raw Data'!$B$6:$BE$43,'ADR Raw Data'!AH$1,FALSE)</f>
        <v>81.148083945082604</v>
      </c>
      <c r="Z25" s="52">
        <f>VLOOKUP($A25,'ADR Raw Data'!$B$6:$BE$43,'ADR Raw Data'!AI$1,FALSE)</f>
        <v>83.506048212997499</v>
      </c>
      <c r="AA25" s="52">
        <f>VLOOKUP($A25,'ADR Raw Data'!$B$6:$BE$43,'ADR Raw Data'!AJ$1,FALSE)</f>
        <v>84.570232855405393</v>
      </c>
      <c r="AB25" s="52">
        <f>VLOOKUP($A25,'ADR Raw Data'!$B$6:$BE$43,'ADR Raw Data'!AK$1,FALSE)</f>
        <v>86.572804848748902</v>
      </c>
      <c r="AC25" s="53">
        <f>VLOOKUP($A25,'ADR Raw Data'!$B$6:$BE$43,'ADR Raw Data'!AL$1,FALSE)</f>
        <v>83.096905977943806</v>
      </c>
      <c r="AD25" s="52">
        <f>VLOOKUP($A25,'ADR Raw Data'!$B$6:$BE$43,'ADR Raw Data'!AN$1,FALSE)</f>
        <v>96.923360918507797</v>
      </c>
      <c r="AE25" s="52">
        <f>VLOOKUP($A25,'ADR Raw Data'!$B$6:$BE$43,'ADR Raw Data'!AO$1,FALSE)</f>
        <v>98.323816168224198</v>
      </c>
      <c r="AF25" s="53">
        <f>VLOOKUP($A25,'ADR Raw Data'!$B$6:$BE$43,'ADR Raw Data'!AP$1,FALSE)</f>
        <v>97.632263490139195</v>
      </c>
      <c r="AG25" s="54">
        <f>VLOOKUP($A25,'ADR Raw Data'!$B$6:$BE$43,'ADR Raw Data'!AR$1,FALSE)</f>
        <v>87.668146297260606</v>
      </c>
      <c r="AI25" s="47">
        <f>VLOOKUP($A25,'ADR Raw Data'!$B$6:$BE$43,'ADR Raw Data'!AT$1,FALSE)</f>
        <v>6.5451434479390702</v>
      </c>
      <c r="AJ25" s="48">
        <f>VLOOKUP($A25,'ADR Raw Data'!$B$6:$BE$43,'ADR Raw Data'!AU$1,FALSE)</f>
        <v>4.1909545558454404</v>
      </c>
      <c r="AK25" s="48">
        <f>VLOOKUP($A25,'ADR Raw Data'!$B$6:$BE$43,'ADR Raw Data'!AV$1,FALSE)</f>
        <v>4.3166720661914502</v>
      </c>
      <c r="AL25" s="48">
        <f>VLOOKUP($A25,'ADR Raw Data'!$B$6:$BE$43,'ADR Raw Data'!AW$1,FALSE)</f>
        <v>6.1781585234627103</v>
      </c>
      <c r="AM25" s="48">
        <f>VLOOKUP($A25,'ADR Raw Data'!$B$6:$BE$43,'ADR Raw Data'!AX$1,FALSE)</f>
        <v>6.1839971607668804</v>
      </c>
      <c r="AN25" s="49">
        <f>VLOOKUP($A25,'ADR Raw Data'!$B$6:$BE$43,'ADR Raw Data'!AY$1,FALSE)</f>
        <v>5.4931386773898296</v>
      </c>
      <c r="AO25" s="48">
        <f>VLOOKUP($A25,'ADR Raw Data'!$B$6:$BE$43,'ADR Raw Data'!BA$1,FALSE)</f>
        <v>4.8103240147313899</v>
      </c>
      <c r="AP25" s="48">
        <f>VLOOKUP($A25,'ADR Raw Data'!$B$6:$BE$43,'ADR Raw Data'!BB$1,FALSE)</f>
        <v>7.2419201094138996</v>
      </c>
      <c r="AQ25" s="49">
        <f>VLOOKUP($A25,'ADR Raw Data'!$B$6:$BE$43,'ADR Raw Data'!BC$1,FALSE)</f>
        <v>6.0320846199924496</v>
      </c>
      <c r="AR25" s="50">
        <f>VLOOKUP($A25,'ADR Raw Data'!$B$6:$BE$43,'ADR Raw Data'!BE$1,FALSE)</f>
        <v>5.7661499998547798</v>
      </c>
      <c r="AT25" s="51">
        <f>VLOOKUP($A25,'RevPAR Raw Data'!$B$6:$BE$43,'RevPAR Raw Data'!AG$1,FALSE)</f>
        <v>35.339491845400801</v>
      </c>
      <c r="AU25" s="52">
        <f>VLOOKUP($A25,'RevPAR Raw Data'!$B$6:$BE$43,'RevPAR Raw Data'!AH$1,FALSE)</f>
        <v>41.689579904994901</v>
      </c>
      <c r="AV25" s="52">
        <f>VLOOKUP($A25,'RevPAR Raw Data'!$B$6:$BE$43,'RevPAR Raw Data'!AI$1,FALSE)</f>
        <v>45.824950669353598</v>
      </c>
      <c r="AW25" s="52">
        <f>VLOOKUP($A25,'RevPAR Raw Data'!$B$6:$BE$43,'RevPAR Raw Data'!AJ$1,FALSE)</f>
        <v>47.547169565999702</v>
      </c>
      <c r="AX25" s="52">
        <f>VLOOKUP($A25,'RevPAR Raw Data'!$B$6:$BE$43,'RevPAR Raw Data'!AK$1,FALSE)</f>
        <v>50.053212994817898</v>
      </c>
      <c r="AY25" s="53">
        <f>VLOOKUP($A25,'RevPAR Raw Data'!$B$6:$BE$43,'RevPAR Raw Data'!AL$1,FALSE)</f>
        <v>44.090880996113398</v>
      </c>
      <c r="AZ25" s="52">
        <f>VLOOKUP($A25,'RevPAR Raw Data'!$B$6:$BE$43,'RevPAR Raw Data'!AN$1,FALSE)</f>
        <v>58.252376950482201</v>
      </c>
      <c r="BA25" s="52">
        <f>VLOOKUP($A25,'RevPAR Raw Data'!$B$6:$BE$43,'RevPAR Raw Data'!AO$1,FALSE)</f>
        <v>60.576642176478998</v>
      </c>
      <c r="BB25" s="53">
        <f>VLOOKUP($A25,'RevPAR Raw Data'!$B$6:$BE$43,'RevPAR Raw Data'!AP$1,FALSE)</f>
        <v>59.4145095634806</v>
      </c>
      <c r="BC25" s="54">
        <f>VLOOKUP($A25,'RevPAR Raw Data'!$B$6:$BE$43,'RevPAR Raw Data'!AR$1,FALSE)</f>
        <v>48.469060586789702</v>
      </c>
      <c r="BE25" s="47">
        <f>VLOOKUP($A25,'RevPAR Raw Data'!$B$6:$BE$43,'RevPAR Raw Data'!AT$1,FALSE)</f>
        <v>4.4067314665128299</v>
      </c>
      <c r="BF25" s="48">
        <f>VLOOKUP($A25,'RevPAR Raw Data'!$B$6:$BE$43,'RevPAR Raw Data'!AU$1,FALSE)</f>
        <v>1.0490543659851701</v>
      </c>
      <c r="BG25" s="48">
        <f>VLOOKUP($A25,'RevPAR Raw Data'!$B$6:$BE$43,'RevPAR Raw Data'!AV$1,FALSE)</f>
        <v>1.5221691317033901</v>
      </c>
      <c r="BH25" s="48">
        <f>VLOOKUP($A25,'RevPAR Raw Data'!$B$6:$BE$43,'RevPAR Raw Data'!AW$1,FALSE)</f>
        <v>4.2712684945949899</v>
      </c>
      <c r="BI25" s="48">
        <f>VLOOKUP($A25,'RevPAR Raw Data'!$B$6:$BE$43,'RevPAR Raw Data'!AX$1,FALSE)</f>
        <v>7.5990203139616703</v>
      </c>
      <c r="BJ25" s="49">
        <f>VLOOKUP($A25,'RevPAR Raw Data'!$B$6:$BE$43,'RevPAR Raw Data'!AY$1,FALSE)</f>
        <v>3.8114828104919698</v>
      </c>
      <c r="BK25" s="48">
        <f>VLOOKUP($A25,'RevPAR Raw Data'!$B$6:$BE$43,'RevPAR Raw Data'!BA$1,FALSE)</f>
        <v>4.6687308145916404</v>
      </c>
      <c r="BL25" s="48">
        <f>VLOOKUP($A25,'RevPAR Raw Data'!$B$6:$BE$43,'RevPAR Raw Data'!BB$1,FALSE)</f>
        <v>8.9372304447925295</v>
      </c>
      <c r="BM25" s="49">
        <f>VLOOKUP($A25,'RevPAR Raw Data'!$B$6:$BE$43,'RevPAR Raw Data'!BC$1,FALSE)</f>
        <v>6.8020768260007403</v>
      </c>
      <c r="BN25" s="50">
        <f>VLOOKUP($A25,'RevPAR Raw Data'!$B$6:$BE$43,'RevPAR Raw Data'!BE$1,FALSE)</f>
        <v>4.8396486935037499</v>
      </c>
    </row>
    <row r="26" spans="1:66" x14ac:dyDescent="0.25">
      <c r="A26" s="63" t="s">
        <v>92</v>
      </c>
      <c r="B26" s="47">
        <f>VLOOKUP($A26,'Occupancy Raw Data'!$B$8:$BE$45,'Occupancy Raw Data'!AG$3,FALSE)</f>
        <v>42.007728789741698</v>
      </c>
      <c r="C26" s="48">
        <f>VLOOKUP($A26,'Occupancy Raw Data'!$B$8:$BE$45,'Occupancy Raw Data'!AH$3,FALSE)</f>
        <v>51.321798700157998</v>
      </c>
      <c r="D26" s="48">
        <f>VLOOKUP($A26,'Occupancy Raw Data'!$B$8:$BE$45,'Occupancy Raw Data'!AI$3,FALSE)</f>
        <v>56.929562620762297</v>
      </c>
      <c r="E26" s="48">
        <f>VLOOKUP($A26,'Occupancy Raw Data'!$B$8:$BE$45,'Occupancy Raw Data'!AJ$3,FALSE)</f>
        <v>59.977164939399202</v>
      </c>
      <c r="F26" s="48">
        <f>VLOOKUP($A26,'Occupancy Raw Data'!$B$8:$BE$45,'Occupancy Raw Data'!AK$3,FALSE)</f>
        <v>55.032496047777897</v>
      </c>
      <c r="G26" s="49">
        <f>VLOOKUP($A26,'Occupancy Raw Data'!$B$8:$BE$45,'Occupancy Raw Data'!AL$3,FALSE)</f>
        <v>53.053750219567803</v>
      </c>
      <c r="H26" s="48">
        <f>VLOOKUP($A26,'Occupancy Raw Data'!$B$8:$BE$45,'Occupancy Raw Data'!AN$3,FALSE)</f>
        <v>59.520463727384502</v>
      </c>
      <c r="I26" s="48">
        <f>VLOOKUP($A26,'Occupancy Raw Data'!$B$8:$BE$45,'Occupancy Raw Data'!AO$3,FALSE)</f>
        <v>60.6095204637273</v>
      </c>
      <c r="J26" s="49">
        <f>VLOOKUP($A26,'Occupancy Raw Data'!$B$8:$BE$45,'Occupancy Raw Data'!AP$3,FALSE)</f>
        <v>60.064992095555901</v>
      </c>
      <c r="K26" s="50">
        <f>VLOOKUP($A26,'Occupancy Raw Data'!$B$8:$BE$45,'Occupancy Raw Data'!AR$3,FALSE)</f>
        <v>55.056962184135898</v>
      </c>
      <c r="M26" s="47">
        <f>VLOOKUP($A26,'Occupancy Raw Data'!$B$8:$BE$45,'Occupancy Raw Data'!AT$3,FALSE)</f>
        <v>-17.427708243418198</v>
      </c>
      <c r="N26" s="48">
        <f>VLOOKUP($A26,'Occupancy Raw Data'!$B$8:$BE$45,'Occupancy Raw Data'!AU$3,FALSE)</f>
        <v>-13.5257121716611</v>
      </c>
      <c r="O26" s="48">
        <f>VLOOKUP($A26,'Occupancy Raw Data'!$B$8:$BE$45,'Occupancy Raw Data'!AV$3,FALSE)</f>
        <v>-11.314817348474399</v>
      </c>
      <c r="P26" s="48">
        <f>VLOOKUP($A26,'Occupancy Raw Data'!$B$8:$BE$45,'Occupancy Raw Data'!AW$3,FALSE)</f>
        <v>-10.103337063121099</v>
      </c>
      <c r="Q26" s="48">
        <f>VLOOKUP($A26,'Occupancy Raw Data'!$B$8:$BE$45,'Occupancy Raw Data'!AX$3,FALSE)</f>
        <v>-12.534896705750899</v>
      </c>
      <c r="R26" s="49">
        <f>VLOOKUP($A26,'Occupancy Raw Data'!$B$8:$BE$45,'Occupancy Raw Data'!AY$3,FALSE)</f>
        <v>-12.755816808446101</v>
      </c>
      <c r="S26" s="48">
        <f>VLOOKUP($A26,'Occupancy Raw Data'!$B$8:$BE$45,'Occupancy Raw Data'!BA$3,FALSE)</f>
        <v>-6.75564116675839</v>
      </c>
      <c r="T26" s="48">
        <f>VLOOKUP($A26,'Occupancy Raw Data'!$B$8:$BE$45,'Occupancy Raw Data'!BB$3,FALSE)</f>
        <v>-7.5862068965517198</v>
      </c>
      <c r="U26" s="49">
        <f>VLOOKUP($A26,'Occupancy Raw Data'!$B$8:$BE$45,'Occupancy Raw Data'!BC$3,FALSE)</f>
        <v>-7.1765464354789401</v>
      </c>
      <c r="V26" s="50">
        <f>VLOOKUP($A26,'Occupancy Raw Data'!$B$8:$BE$45,'Occupancy Raw Data'!BE$3,FALSE)</f>
        <v>-11.0900617971836</v>
      </c>
      <c r="X26" s="51">
        <f>VLOOKUP($A26,'ADR Raw Data'!$B$6:$BE$43,'ADR Raw Data'!AG$1,FALSE)</f>
        <v>94.9906819569307</v>
      </c>
      <c r="Y26" s="52">
        <f>VLOOKUP($A26,'ADR Raw Data'!$B$6:$BE$43,'ADR Raw Data'!AH$1,FALSE)</f>
        <v>104.476252562676</v>
      </c>
      <c r="Z26" s="52">
        <f>VLOOKUP($A26,'ADR Raw Data'!$B$6:$BE$43,'ADR Raw Data'!AI$1,FALSE)</f>
        <v>108.17323463437199</v>
      </c>
      <c r="AA26" s="52">
        <f>VLOOKUP($A26,'ADR Raw Data'!$B$6:$BE$43,'ADR Raw Data'!AJ$1,FALSE)</f>
        <v>107.375925596719</v>
      </c>
      <c r="AB26" s="52">
        <f>VLOOKUP($A26,'ADR Raw Data'!$B$6:$BE$43,'ADR Raw Data'!AK$1,FALSE)</f>
        <v>100.75638898819</v>
      </c>
      <c r="AC26" s="53">
        <f>VLOOKUP($A26,'ADR Raw Data'!$B$6:$BE$43,'ADR Raw Data'!AL$1,FALSE)</f>
        <v>103.651432776002</v>
      </c>
      <c r="AD26" s="52">
        <f>VLOOKUP($A26,'ADR Raw Data'!$B$6:$BE$43,'ADR Raw Data'!AN$1,FALSE)</f>
        <v>105.40790846982399</v>
      </c>
      <c r="AE26" s="52">
        <f>VLOOKUP($A26,'ADR Raw Data'!$B$6:$BE$43,'ADR Raw Data'!AO$1,FALSE)</f>
        <v>106.65187250398399</v>
      </c>
      <c r="AF26" s="53">
        <f>VLOOKUP($A26,'ADR Raw Data'!$B$6:$BE$43,'ADR Raw Data'!AP$1,FALSE)</f>
        <v>106.035529159964</v>
      </c>
      <c r="AG26" s="54">
        <f>VLOOKUP($A26,'ADR Raw Data'!$B$6:$BE$43,'ADR Raw Data'!AR$1,FALSE)</f>
        <v>104.394563032257</v>
      </c>
      <c r="AI26" s="47">
        <f>VLOOKUP($A26,'ADR Raw Data'!$B$6:$BE$43,'ADR Raw Data'!AT$1,FALSE)</f>
        <v>7.8604253933665902</v>
      </c>
      <c r="AJ26" s="48">
        <f>VLOOKUP($A26,'ADR Raw Data'!$B$6:$BE$43,'ADR Raw Data'!AU$1,FALSE)</f>
        <v>7.5010996450659402</v>
      </c>
      <c r="AK26" s="48">
        <f>VLOOKUP($A26,'ADR Raw Data'!$B$6:$BE$43,'ADR Raw Data'!AV$1,FALSE)</f>
        <v>7.3058124564276099</v>
      </c>
      <c r="AL26" s="48">
        <f>VLOOKUP($A26,'ADR Raw Data'!$B$6:$BE$43,'ADR Raw Data'!AW$1,FALSE)</f>
        <v>6.6363044292447899</v>
      </c>
      <c r="AM26" s="48">
        <f>VLOOKUP($A26,'ADR Raw Data'!$B$6:$BE$43,'ADR Raw Data'!AX$1,FALSE)</f>
        <v>5.9694875091531401</v>
      </c>
      <c r="AN26" s="49">
        <f>VLOOKUP($A26,'ADR Raw Data'!$B$6:$BE$43,'ADR Raw Data'!AY$1,FALSE)</f>
        <v>7.1230809276429401</v>
      </c>
      <c r="AO26" s="48">
        <f>VLOOKUP($A26,'ADR Raw Data'!$B$6:$BE$43,'ADR Raw Data'!BA$1,FALSE)</f>
        <v>5.7711275697140403</v>
      </c>
      <c r="AP26" s="48">
        <f>VLOOKUP($A26,'ADR Raw Data'!$B$6:$BE$43,'ADR Raw Data'!BB$1,FALSE)</f>
        <v>4.9406575832721504</v>
      </c>
      <c r="AQ26" s="49">
        <f>VLOOKUP($A26,'ADR Raw Data'!$B$6:$BE$43,'ADR Raw Data'!BC$1,FALSE)</f>
        <v>5.3434358262813202</v>
      </c>
      <c r="AR26" s="50">
        <f>VLOOKUP($A26,'ADR Raw Data'!$B$6:$BE$43,'ADR Raw Data'!BE$1,FALSE)</f>
        <v>6.6089079766328096</v>
      </c>
      <c r="AT26" s="51">
        <f>VLOOKUP($A26,'RevPAR Raw Data'!$B$6:$BE$43,'RevPAR Raw Data'!AG$1,FALSE)</f>
        <v>39.9034280519936</v>
      </c>
      <c r="AU26" s="52">
        <f>VLOOKUP($A26,'RevPAR Raw Data'!$B$6:$BE$43,'RevPAR Raw Data'!AH$1,FALSE)</f>
        <v>53.619092029685497</v>
      </c>
      <c r="AV26" s="52">
        <f>VLOOKUP($A26,'RevPAR Raw Data'!$B$6:$BE$43,'RevPAR Raw Data'!AI$1,FALSE)</f>
        <v>61.582549350078999</v>
      </c>
      <c r="AW26" s="52">
        <f>VLOOKUP($A26,'RevPAR Raw Data'!$B$6:$BE$43,'RevPAR Raw Data'!AJ$1,FALSE)</f>
        <v>64.401036000351297</v>
      </c>
      <c r="AX26" s="52">
        <f>VLOOKUP($A26,'RevPAR Raw Data'!$B$6:$BE$43,'RevPAR Raw Data'!AK$1,FALSE)</f>
        <v>55.448755787809503</v>
      </c>
      <c r="AY26" s="53">
        <f>VLOOKUP($A26,'RevPAR Raw Data'!$B$6:$BE$43,'RevPAR Raw Data'!AL$1,FALSE)</f>
        <v>54.990972243983798</v>
      </c>
      <c r="AZ26" s="52">
        <f>VLOOKUP($A26,'RevPAR Raw Data'!$B$6:$BE$43,'RevPAR Raw Data'!AN$1,FALSE)</f>
        <v>62.739275926576397</v>
      </c>
      <c r="BA26" s="52">
        <f>VLOOKUP($A26,'RevPAR Raw Data'!$B$6:$BE$43,'RevPAR Raw Data'!AO$1,FALSE)</f>
        <v>64.641188490251096</v>
      </c>
      <c r="BB26" s="53">
        <f>VLOOKUP($A26,'RevPAR Raw Data'!$B$6:$BE$43,'RevPAR Raw Data'!AP$1,FALSE)</f>
        <v>63.690232208413804</v>
      </c>
      <c r="BC26" s="54">
        <f>VLOOKUP($A26,'RevPAR Raw Data'!$B$6:$BE$43,'RevPAR Raw Data'!AR$1,FALSE)</f>
        <v>57.476475090963802</v>
      </c>
      <c r="BE26" s="47">
        <f>VLOOKUP($A26,'RevPAR Raw Data'!$B$6:$BE$43,'RevPAR Raw Data'!AT$1,FALSE)</f>
        <v>-10.9371748542991</v>
      </c>
      <c r="BF26" s="48">
        <f>VLOOKUP($A26,'RevPAR Raw Data'!$B$6:$BE$43,'RevPAR Raw Data'!AU$1,FALSE)</f>
        <v>-7.0391896742962796</v>
      </c>
      <c r="BG26" s="48">
        <f>VLOOKUP($A26,'RevPAR Raw Data'!$B$6:$BE$43,'RevPAR Raw Data'!AV$1,FALSE)</f>
        <v>-4.8356442273137397</v>
      </c>
      <c r="BH26" s="48">
        <f>VLOOKUP($A26,'RevPAR Raw Data'!$B$6:$BE$43,'RevPAR Raw Data'!AW$1,FALSE)</f>
        <v>-4.13752083889782</v>
      </c>
      <c r="BI26" s="48">
        <f>VLOOKUP($A26,'RevPAR Raw Data'!$B$6:$BE$43,'RevPAR Raw Data'!AX$1,FALSE)</f>
        <v>-7.3136782897328798</v>
      </c>
      <c r="BJ26" s="49">
        <f>VLOOKUP($A26,'RevPAR Raw Data'!$B$6:$BE$43,'RevPAR Raw Data'!AY$1,FALSE)</f>
        <v>-6.5413430350506498</v>
      </c>
      <c r="BK26" s="48">
        <f>VLOOKUP($A26,'RevPAR Raw Data'!$B$6:$BE$43,'RevPAR Raw Data'!BA$1,FALSE)</f>
        <v>-1.37439026693009</v>
      </c>
      <c r="BL26" s="48">
        <f>VLOOKUP($A26,'RevPAR Raw Data'!$B$6:$BE$43,'RevPAR Raw Data'!BB$1,FALSE)</f>
        <v>-3.02035781959676</v>
      </c>
      <c r="BM26" s="49">
        <f>VLOOKUP($A26,'RevPAR Raw Data'!$B$6:$BE$43,'RevPAR Raw Data'!BC$1,FALSE)</f>
        <v>-2.2165847625207098</v>
      </c>
      <c r="BN26" s="50">
        <f>VLOOKUP($A26,'RevPAR Raw Data'!$B$6:$BE$43,'RevPAR Raw Data'!BE$1,FALSE)</f>
        <v>-5.21408579927843</v>
      </c>
    </row>
    <row r="27" spans="1:66" x14ac:dyDescent="0.25">
      <c r="A27" s="63" t="s">
        <v>93</v>
      </c>
      <c r="B27" s="47">
        <f>VLOOKUP($A27,'Occupancy Raw Data'!$B$8:$BE$45,'Occupancy Raw Data'!AG$3,FALSE)</f>
        <v>33.036705248136897</v>
      </c>
      <c r="C27" s="48">
        <f>VLOOKUP($A27,'Occupancy Raw Data'!$B$8:$BE$45,'Occupancy Raw Data'!AH$3,FALSE)</f>
        <v>36.237513873473901</v>
      </c>
      <c r="D27" s="48">
        <f>VLOOKUP($A27,'Occupancy Raw Data'!$B$8:$BE$45,'Occupancy Raw Data'!AI$3,FALSE)</f>
        <v>40.508561915332102</v>
      </c>
      <c r="E27" s="48">
        <f>VLOOKUP($A27,'Occupancy Raw Data'!$B$8:$BE$45,'Occupancy Raw Data'!AJ$3,FALSE)</f>
        <v>41.509433962264097</v>
      </c>
      <c r="F27" s="48">
        <f>VLOOKUP($A27,'Occupancy Raw Data'!$B$8:$BE$45,'Occupancy Raw Data'!AK$3,FALSE)</f>
        <v>42.254637704138197</v>
      </c>
      <c r="G27" s="49">
        <f>VLOOKUP($A27,'Occupancy Raw Data'!$B$8:$BE$45,'Occupancy Raw Data'!AL$3,FALSE)</f>
        <v>38.709370540668999</v>
      </c>
      <c r="H27" s="48">
        <f>VLOOKUP($A27,'Occupancy Raw Data'!$B$8:$BE$45,'Occupancy Raw Data'!AN$3,FALSE)</f>
        <v>54.1699698747423</v>
      </c>
      <c r="I27" s="48">
        <f>VLOOKUP($A27,'Occupancy Raw Data'!$B$8:$BE$45,'Occupancy Raw Data'!AO$3,FALSE)</f>
        <v>57.505549389567101</v>
      </c>
      <c r="J27" s="49">
        <f>VLOOKUP($A27,'Occupancy Raw Data'!$B$8:$BE$45,'Occupancy Raw Data'!AP$3,FALSE)</f>
        <v>55.8377596321547</v>
      </c>
      <c r="K27" s="50">
        <f>VLOOKUP($A27,'Occupancy Raw Data'!$B$8:$BE$45,'Occupancy Raw Data'!AR$3,FALSE)</f>
        <v>43.603195995379203</v>
      </c>
      <c r="M27" s="47">
        <f>VLOOKUP($A27,'Occupancy Raw Data'!$B$8:$BE$45,'Occupancy Raw Data'!AT$3,FALSE)</f>
        <v>3.9897510726568499</v>
      </c>
      <c r="N27" s="48">
        <f>VLOOKUP($A27,'Occupancy Raw Data'!$B$8:$BE$45,'Occupancy Raw Data'!AU$3,FALSE)</f>
        <v>1.9068243034727099</v>
      </c>
      <c r="O27" s="48">
        <f>VLOOKUP($A27,'Occupancy Raw Data'!$B$8:$BE$45,'Occupancy Raw Data'!AV$3,FALSE)</f>
        <v>3.1662004930038998</v>
      </c>
      <c r="P27" s="48">
        <f>VLOOKUP($A27,'Occupancy Raw Data'!$B$8:$BE$45,'Occupancy Raw Data'!AW$3,FALSE)</f>
        <v>4.7397800742045497</v>
      </c>
      <c r="Q27" s="48">
        <f>VLOOKUP($A27,'Occupancy Raw Data'!$B$8:$BE$45,'Occupancy Raw Data'!AX$3,FALSE)</f>
        <v>12.3017199809748</v>
      </c>
      <c r="R27" s="49">
        <f>VLOOKUP($A27,'Occupancy Raw Data'!$B$8:$BE$45,'Occupancy Raw Data'!AY$3,FALSE)</f>
        <v>5.2738221485606598</v>
      </c>
      <c r="S27" s="48">
        <f>VLOOKUP($A27,'Occupancy Raw Data'!$B$8:$BE$45,'Occupancy Raw Data'!BA$3,FALSE)</f>
        <v>4.3449989390818597</v>
      </c>
      <c r="T27" s="48">
        <f>VLOOKUP($A27,'Occupancy Raw Data'!$B$8:$BE$45,'Occupancy Raw Data'!BB$3,FALSE)</f>
        <v>4.2267113626179604</v>
      </c>
      <c r="U27" s="49">
        <f>VLOOKUP($A27,'Occupancy Raw Data'!$B$8:$BE$45,'Occupancy Raw Data'!BC$3,FALSE)</f>
        <v>4.2840551031882299</v>
      </c>
      <c r="V27" s="50">
        <f>VLOOKUP($A27,'Occupancy Raw Data'!$B$8:$BE$45,'Occupancy Raw Data'!BE$3,FALSE)</f>
        <v>4.8854450440192299</v>
      </c>
      <c r="X27" s="51">
        <f>VLOOKUP($A27,'ADR Raw Data'!$B$6:$BE$43,'ADR Raw Data'!AG$1,FALSE)</f>
        <v>95.361535035095002</v>
      </c>
      <c r="Y27" s="52">
        <f>VLOOKUP($A27,'ADR Raw Data'!$B$6:$BE$43,'ADR Raw Data'!AH$1,FALSE)</f>
        <v>97.6120577827608</v>
      </c>
      <c r="Z27" s="52">
        <f>VLOOKUP($A27,'ADR Raw Data'!$B$6:$BE$43,'ADR Raw Data'!AI$1,FALSE)</f>
        <v>100.359917760164</v>
      </c>
      <c r="AA27" s="52">
        <f>VLOOKUP($A27,'ADR Raw Data'!$B$6:$BE$43,'ADR Raw Data'!AJ$1,FALSE)</f>
        <v>101.029446485867</v>
      </c>
      <c r="AB27" s="52">
        <f>VLOOKUP($A27,'ADR Raw Data'!$B$6:$BE$43,'ADR Raw Data'!AK$1,FALSE)</f>
        <v>100.237798738273</v>
      </c>
      <c r="AC27" s="53">
        <f>VLOOKUP($A27,'ADR Raw Data'!$B$6:$BE$43,'ADR Raw Data'!AL$1,FALSE)</f>
        <v>99.109191932907294</v>
      </c>
      <c r="AD27" s="52">
        <f>VLOOKUP($A27,'ADR Raw Data'!$B$6:$BE$43,'ADR Raw Data'!AN$1,FALSE)</f>
        <v>113.301908887018</v>
      </c>
      <c r="AE27" s="52">
        <f>VLOOKUP($A27,'ADR Raw Data'!$B$6:$BE$43,'ADR Raw Data'!AO$1,FALSE)</f>
        <v>115.731514857832</v>
      </c>
      <c r="AF27" s="53">
        <f>VLOOKUP($A27,'ADR Raw Data'!$B$6:$BE$43,'ADR Raw Data'!AP$1,FALSE)</f>
        <v>114.552996207428</v>
      </c>
      <c r="AG27" s="54">
        <f>VLOOKUP($A27,'ADR Raw Data'!$B$6:$BE$43,'ADR Raw Data'!AR$1,FALSE)</f>
        <v>104.759809384882</v>
      </c>
      <c r="AI27" s="47">
        <f>VLOOKUP($A27,'ADR Raw Data'!$B$6:$BE$43,'ADR Raw Data'!AT$1,FALSE)</f>
        <v>0.587204962069799</v>
      </c>
      <c r="AJ27" s="48">
        <f>VLOOKUP($A27,'ADR Raw Data'!$B$6:$BE$43,'ADR Raw Data'!AU$1,FALSE)</f>
        <v>4.31334591140312E-2</v>
      </c>
      <c r="AK27" s="48">
        <f>VLOOKUP($A27,'ADR Raw Data'!$B$6:$BE$43,'ADR Raw Data'!AV$1,FALSE)</f>
        <v>-1.0454636066985199</v>
      </c>
      <c r="AL27" s="48">
        <f>VLOOKUP($A27,'ADR Raw Data'!$B$6:$BE$43,'ADR Raw Data'!AW$1,FALSE)</f>
        <v>0.65486755159695897</v>
      </c>
      <c r="AM27" s="48">
        <f>VLOOKUP($A27,'ADR Raw Data'!$B$6:$BE$43,'ADR Raw Data'!AX$1,FALSE)</f>
        <v>2.2301041817897298</v>
      </c>
      <c r="AN27" s="49">
        <f>VLOOKUP($A27,'ADR Raw Data'!$B$6:$BE$43,'ADR Raw Data'!AY$1,FALSE)</f>
        <v>0.50047732632608899</v>
      </c>
      <c r="AO27" s="48">
        <f>VLOOKUP($A27,'ADR Raw Data'!$B$6:$BE$43,'ADR Raw Data'!BA$1,FALSE)</f>
        <v>0.627900715226967</v>
      </c>
      <c r="AP27" s="48">
        <f>VLOOKUP($A27,'ADR Raw Data'!$B$6:$BE$43,'ADR Raw Data'!BB$1,FALSE)</f>
        <v>3.2246071597730902E-3</v>
      </c>
      <c r="AQ27" s="49">
        <f>VLOOKUP($A27,'ADR Raw Data'!$B$6:$BE$43,'ADR Raw Data'!BC$1,FALSE)</f>
        <v>0.30117403638801699</v>
      </c>
      <c r="AR27" s="50">
        <f>VLOOKUP($A27,'ADR Raw Data'!$B$6:$BE$43,'ADR Raw Data'!BE$1,FALSE)</f>
        <v>0.37799836320480601</v>
      </c>
      <c r="AT27" s="51">
        <f>VLOOKUP($A27,'RevPAR Raw Data'!$B$6:$BE$43,'RevPAR Raw Data'!AG$1,FALSE)</f>
        <v>31.5043092496432</v>
      </c>
      <c r="AU27" s="52">
        <f>VLOOKUP($A27,'RevPAR Raw Data'!$B$6:$BE$43,'RevPAR Raw Data'!AH$1,FALSE)</f>
        <v>35.372182981211303</v>
      </c>
      <c r="AV27" s="52">
        <f>VLOOKUP($A27,'RevPAR Raw Data'!$B$6:$BE$43,'RevPAR Raw Data'!AI$1,FALSE)</f>
        <v>40.654359424052601</v>
      </c>
      <c r="AW27" s="52">
        <f>VLOOKUP($A27,'RevPAR Raw Data'!$B$6:$BE$43,'RevPAR Raw Data'!AJ$1,FALSE)</f>
        <v>41.936751371491901</v>
      </c>
      <c r="AX27" s="52">
        <f>VLOOKUP($A27,'RevPAR Raw Data'!$B$6:$BE$43,'RevPAR Raw Data'!AK$1,FALSE)</f>
        <v>42.355118699460903</v>
      </c>
      <c r="AY27" s="53">
        <f>VLOOKUP($A27,'RevPAR Raw Data'!$B$6:$BE$43,'RevPAR Raw Data'!AL$1,FALSE)</f>
        <v>38.364544345172</v>
      </c>
      <c r="AZ27" s="52">
        <f>VLOOKUP($A27,'RevPAR Raw Data'!$B$6:$BE$43,'RevPAR Raw Data'!AN$1,FALSE)</f>
        <v>61.375609911606098</v>
      </c>
      <c r="BA27" s="52">
        <f>VLOOKUP($A27,'RevPAR Raw Data'!$B$6:$BE$43,'RevPAR Raw Data'!AO$1,FALSE)</f>
        <v>66.552043435864903</v>
      </c>
      <c r="BB27" s="53">
        <f>VLOOKUP($A27,'RevPAR Raw Data'!$B$6:$BE$43,'RevPAR Raw Data'!AP$1,FALSE)</f>
        <v>63.963826673735497</v>
      </c>
      <c r="BC27" s="54">
        <f>VLOOKUP($A27,'RevPAR Raw Data'!$B$6:$BE$43,'RevPAR Raw Data'!AR$1,FALSE)</f>
        <v>45.678625010475798</v>
      </c>
      <c r="BE27" s="47">
        <f>VLOOKUP($A27,'RevPAR Raw Data'!$B$6:$BE$43,'RevPAR Raw Data'!AT$1,FALSE)</f>
        <v>4.60038405099953</v>
      </c>
      <c r="BF27" s="48">
        <f>VLOOKUP($A27,'RevPAR Raw Data'!$B$6:$BE$43,'RevPAR Raw Data'!AU$1,FALSE)</f>
        <v>1.95078024186805</v>
      </c>
      <c r="BG27" s="48">
        <f>VLOOKUP($A27,'RevPAR Raw Data'!$B$6:$BE$43,'RevPAR Raw Data'!AV$1,FALSE)</f>
        <v>2.0876354124359202</v>
      </c>
      <c r="BH27" s="48">
        <f>VLOOKUP($A27,'RevPAR Raw Data'!$B$6:$BE$43,'RevPAR Raw Data'!AW$1,FALSE)</f>
        <v>5.4256869075245397</v>
      </c>
      <c r="BI27" s="48">
        <f>VLOOKUP($A27,'RevPAR Raw Data'!$B$6:$BE$43,'RevPAR Raw Data'!AX$1,FALSE)</f>
        <v>14.806165334492301</v>
      </c>
      <c r="BJ27" s="49">
        <f>VLOOKUP($A27,'RevPAR Raw Data'!$B$6:$BE$43,'RevPAR Raw Data'!AY$1,FALSE)</f>
        <v>5.8006937589710601</v>
      </c>
      <c r="BK27" s="48">
        <f>VLOOKUP($A27,'RevPAR Raw Data'!$B$6:$BE$43,'RevPAR Raw Data'!BA$1,FALSE)</f>
        <v>5.0001819337239297</v>
      </c>
      <c r="BL27" s="48">
        <f>VLOOKUP($A27,'RevPAR Raw Data'!$B$6:$BE$43,'RevPAR Raw Data'!BB$1,FALSE)</f>
        <v>4.23007226461496</v>
      </c>
      <c r="BM27" s="49">
        <f>VLOOKUP($A27,'RevPAR Raw Data'!$B$6:$BE$43,'RevPAR Raw Data'!BC$1,FALSE)</f>
        <v>4.5981316012516098</v>
      </c>
      <c r="BN27" s="50">
        <f>VLOOKUP($A27,'RevPAR Raw Data'!$B$6:$BE$43,'RevPAR Raw Data'!BE$1,FALSE)</f>
        <v>5.2819103095256903</v>
      </c>
    </row>
    <row r="28" spans="1:66" x14ac:dyDescent="0.25">
      <c r="A28" s="63" t="s">
        <v>29</v>
      </c>
      <c r="B28" s="47">
        <f>VLOOKUP($A28,'Occupancy Raw Data'!$B$8:$BE$45,'Occupancy Raw Data'!AG$3,FALSE)</f>
        <v>25.937540833660002</v>
      </c>
      <c r="C28" s="48">
        <f>VLOOKUP($A28,'Occupancy Raw Data'!$B$8:$BE$45,'Occupancy Raw Data'!AH$3,FALSE)</f>
        <v>26.440611524892098</v>
      </c>
      <c r="D28" s="48">
        <f>VLOOKUP($A28,'Occupancy Raw Data'!$B$8:$BE$45,'Occupancy Raw Data'!AI$3,FALSE)</f>
        <v>26.2054096432771</v>
      </c>
      <c r="E28" s="48">
        <f>VLOOKUP($A28,'Occupancy Raw Data'!$B$8:$BE$45,'Occupancy Raw Data'!AJ$3,FALSE)</f>
        <v>28.531294917025999</v>
      </c>
      <c r="F28" s="48">
        <f>VLOOKUP($A28,'Occupancy Raw Data'!$B$8:$BE$45,'Occupancy Raw Data'!AK$3,FALSE)</f>
        <v>32.447607233792503</v>
      </c>
      <c r="G28" s="49">
        <f>VLOOKUP($A28,'Occupancy Raw Data'!$B$8:$BE$45,'Occupancy Raw Data'!AL$3,FALSE)</f>
        <v>27.913144589174401</v>
      </c>
      <c r="H28" s="48">
        <f>VLOOKUP($A28,'Occupancy Raw Data'!$B$8:$BE$45,'Occupancy Raw Data'!AN$3,FALSE)</f>
        <v>38.0557550434158</v>
      </c>
      <c r="I28" s="48">
        <f>VLOOKUP($A28,'Occupancy Raw Data'!$B$8:$BE$45,'Occupancy Raw Data'!AO$3,FALSE)</f>
        <v>40.060063981197302</v>
      </c>
      <c r="J28" s="49">
        <f>VLOOKUP($A28,'Occupancy Raw Data'!$B$8:$BE$45,'Occupancy Raw Data'!AP$3,FALSE)</f>
        <v>39.057909512306502</v>
      </c>
      <c r="K28" s="50">
        <f>VLOOKUP($A28,'Occupancy Raw Data'!$B$8:$BE$45,'Occupancy Raw Data'!AR$3,FALSE)</f>
        <v>31.098670398880301</v>
      </c>
      <c r="M28" s="47">
        <f>VLOOKUP($A28,'Occupancy Raw Data'!$B$8:$BE$45,'Occupancy Raw Data'!AT$3,FALSE)</f>
        <v>-3.9022070328409502</v>
      </c>
      <c r="N28" s="48">
        <f>VLOOKUP($A28,'Occupancy Raw Data'!$B$8:$BE$45,'Occupancy Raw Data'!AU$3,FALSE)</f>
        <v>-3.79778919124653</v>
      </c>
      <c r="O28" s="48">
        <f>VLOOKUP($A28,'Occupancy Raw Data'!$B$8:$BE$45,'Occupancy Raw Data'!AV$3,FALSE)</f>
        <v>-2.9798035666959302</v>
      </c>
      <c r="P28" s="48">
        <f>VLOOKUP($A28,'Occupancy Raw Data'!$B$8:$BE$45,'Occupancy Raw Data'!AW$3,FALSE)</f>
        <v>-2.4885401981766502</v>
      </c>
      <c r="Q28" s="48">
        <f>VLOOKUP($A28,'Occupancy Raw Data'!$B$8:$BE$45,'Occupancy Raw Data'!AX$3,FALSE)</f>
        <v>2.2331870452027198</v>
      </c>
      <c r="R28" s="49">
        <f>VLOOKUP($A28,'Occupancy Raw Data'!$B$8:$BE$45,'Occupancy Raw Data'!AY$3,FALSE)</f>
        <v>-2.04990272036778</v>
      </c>
      <c r="S28" s="48">
        <f>VLOOKUP($A28,'Occupancy Raw Data'!$B$8:$BE$45,'Occupancy Raw Data'!BA$3,FALSE)</f>
        <v>1.44909039776925</v>
      </c>
      <c r="T28" s="48">
        <f>VLOOKUP($A28,'Occupancy Raw Data'!$B$8:$BE$45,'Occupancy Raw Data'!BB$3,FALSE)</f>
        <v>0.69425006253491495</v>
      </c>
      <c r="U28" s="49">
        <f>VLOOKUP($A28,'Occupancy Raw Data'!$B$8:$BE$45,'Occupancy Raw Data'!BC$3,FALSE)</f>
        <v>1.0605780260488</v>
      </c>
      <c r="V28" s="50">
        <f>VLOOKUP($A28,'Occupancy Raw Data'!$B$8:$BE$45,'Occupancy Raw Data'!BE$3,FALSE)</f>
        <v>-0.95460460156022997</v>
      </c>
      <c r="X28" s="51">
        <f>VLOOKUP($A28,'ADR Raw Data'!$B$6:$BE$43,'ADR Raw Data'!AG$1,FALSE)</f>
        <v>115.329998740554</v>
      </c>
      <c r="Y28" s="52">
        <f>VLOOKUP($A28,'ADR Raw Data'!$B$6:$BE$43,'ADR Raw Data'!AH$1,FALSE)</f>
        <v>91.845028416110594</v>
      </c>
      <c r="Z28" s="52">
        <f>VLOOKUP($A28,'ADR Raw Data'!$B$6:$BE$43,'ADR Raw Data'!AI$1,FALSE)</f>
        <v>88.855724258289698</v>
      </c>
      <c r="AA28" s="52">
        <f>VLOOKUP($A28,'ADR Raw Data'!$B$6:$BE$43,'ADR Raw Data'!AJ$1,FALSE)</f>
        <v>88.561080833524102</v>
      </c>
      <c r="AB28" s="52">
        <f>VLOOKUP($A28,'ADR Raw Data'!$B$6:$BE$43,'ADR Raw Data'!AK$1,FALSE)</f>
        <v>99.771587525150906</v>
      </c>
      <c r="AC28" s="53">
        <f>VLOOKUP($A28,'ADR Raw Data'!$B$6:$BE$43,'ADR Raw Data'!AL$1,FALSE)</f>
        <v>96.820419611514097</v>
      </c>
      <c r="AD28" s="52">
        <f>VLOOKUP($A28,'ADR Raw Data'!$B$6:$BE$43,'ADR Raw Data'!AN$1,FALSE)</f>
        <v>126.97600703379599</v>
      </c>
      <c r="AE28" s="52">
        <f>VLOOKUP($A28,'ADR Raw Data'!$B$6:$BE$43,'ADR Raw Data'!AO$1,FALSE)</f>
        <v>147.66333686440601</v>
      </c>
      <c r="AF28" s="53">
        <f>VLOOKUP($A28,'ADR Raw Data'!$B$6:$BE$43,'ADR Raw Data'!AP$1,FALSE)</f>
        <v>137.58507145842</v>
      </c>
      <c r="AG28" s="54">
        <f>VLOOKUP($A28,'ADR Raw Data'!$B$6:$BE$43,'ADR Raw Data'!AR$1,FALSE)</f>
        <v>111.454354785478</v>
      </c>
      <c r="AI28" s="47">
        <f>VLOOKUP($A28,'ADR Raw Data'!$B$6:$BE$43,'ADR Raw Data'!AT$1,FALSE)</f>
        <v>-9.0350207515001202</v>
      </c>
      <c r="AJ28" s="48">
        <f>VLOOKUP($A28,'ADR Raw Data'!$B$6:$BE$43,'ADR Raw Data'!AU$1,FALSE)</f>
        <v>-4.4164449637829204</v>
      </c>
      <c r="AK28" s="48">
        <f>VLOOKUP($A28,'ADR Raw Data'!$B$6:$BE$43,'ADR Raw Data'!AV$1,FALSE)</f>
        <v>-1.3633178935357599</v>
      </c>
      <c r="AL28" s="48">
        <f>VLOOKUP($A28,'ADR Raw Data'!$B$6:$BE$43,'ADR Raw Data'!AW$1,FALSE)</f>
        <v>-4.2286827043289703</v>
      </c>
      <c r="AM28" s="48">
        <f>VLOOKUP($A28,'ADR Raw Data'!$B$6:$BE$43,'ADR Raw Data'!AX$1,FALSE)</f>
        <v>-5.7048938688575603</v>
      </c>
      <c r="AN28" s="49">
        <f>VLOOKUP($A28,'ADR Raw Data'!$B$6:$BE$43,'ADR Raw Data'!AY$1,FALSE)</f>
        <v>-5.2512741147733299</v>
      </c>
      <c r="AO28" s="48">
        <f>VLOOKUP($A28,'ADR Raw Data'!$B$6:$BE$43,'ADR Raw Data'!BA$1,FALSE)</f>
        <v>-10.8657491025785</v>
      </c>
      <c r="AP28" s="48">
        <f>VLOOKUP($A28,'ADR Raw Data'!$B$6:$BE$43,'ADR Raw Data'!BB$1,FALSE)</f>
        <v>-11.482739717332899</v>
      </c>
      <c r="AQ28" s="49">
        <f>VLOOKUP($A28,'ADR Raw Data'!$B$6:$BE$43,'ADR Raw Data'!BC$1,FALSE)</f>
        <v>-11.2324379662155</v>
      </c>
      <c r="AR28" s="50">
        <f>VLOOKUP($A28,'ADR Raw Data'!$B$6:$BE$43,'ADR Raw Data'!BE$1,FALSE)</f>
        <v>-7.7089363222550702</v>
      </c>
      <c r="AT28" s="51">
        <f>VLOOKUP($A28,'RevPAR Raw Data'!$B$6:$BE$43,'RevPAR Raw Data'!AG$1,FALSE)</f>
        <v>29.9137655167908</v>
      </c>
      <c r="AU28" s="52">
        <f>VLOOKUP($A28,'RevPAR Raw Data'!$B$6:$BE$43,'RevPAR Raw Data'!AH$1,FALSE)</f>
        <v>24.284387168430602</v>
      </c>
      <c r="AV28" s="52">
        <f>VLOOKUP($A28,'RevPAR Raw Data'!$B$6:$BE$43,'RevPAR Raw Data'!AI$1,FALSE)</f>
        <v>23.285006533385602</v>
      </c>
      <c r="AW28" s="52">
        <f>VLOOKUP($A28,'RevPAR Raw Data'!$B$6:$BE$43,'RevPAR Raw Data'!AJ$1,FALSE)</f>
        <v>25.2676231543185</v>
      </c>
      <c r="AX28" s="52">
        <f>VLOOKUP($A28,'RevPAR Raw Data'!$B$6:$BE$43,'RevPAR Raw Data'!AK$1,FALSE)</f>
        <v>32.3734928510804</v>
      </c>
      <c r="AY28" s="53">
        <f>VLOOKUP($A28,'RevPAR Raw Data'!$B$6:$BE$43,'RevPAR Raw Data'!AL$1,FALSE)</f>
        <v>27.025623718007299</v>
      </c>
      <c r="AZ28" s="52">
        <f>VLOOKUP($A28,'RevPAR Raw Data'!$B$6:$BE$43,'RevPAR Raw Data'!AN$1,FALSE)</f>
        <v>48.321678200691998</v>
      </c>
      <c r="BA28" s="52">
        <f>VLOOKUP($A28,'RevPAR Raw Data'!$B$6:$BE$43,'RevPAR Raw Data'!AO$1,FALSE)</f>
        <v>59.154027224652303</v>
      </c>
      <c r="BB28" s="53">
        <f>VLOOKUP($A28,'RevPAR Raw Data'!$B$6:$BE$43,'RevPAR Raw Data'!AP$1,FALSE)</f>
        <v>53.737852712672101</v>
      </c>
      <c r="BC28" s="54">
        <f>VLOOKUP($A28,'RevPAR Raw Data'!$B$6:$BE$43,'RevPAR Raw Data'!AR$1,FALSE)</f>
        <v>34.660822439934599</v>
      </c>
      <c r="BE28" s="47">
        <f>VLOOKUP($A28,'RevPAR Raw Data'!$B$6:$BE$43,'RevPAR Raw Data'!AT$1,FALSE)</f>
        <v>-12.5846625691574</v>
      </c>
      <c r="BF28" s="48">
        <f>VLOOKUP($A28,'RevPAR Raw Data'!$B$6:$BE$43,'RevPAR Raw Data'!AU$1,FALSE)</f>
        <v>-8.0465068855575606</v>
      </c>
      <c r="BG28" s="48">
        <f>VLOOKUP($A28,'RevPAR Raw Data'!$B$6:$BE$43,'RevPAR Raw Data'!AV$1,FALSE)</f>
        <v>-4.3024972650147104</v>
      </c>
      <c r="BH28" s="48">
        <f>VLOOKUP($A28,'RevPAR Raw Data'!$B$6:$BE$43,'RevPAR Raw Data'!AW$1,FALSE)</f>
        <v>-6.6119904335550501</v>
      </c>
      <c r="BI28" s="48">
        <f>VLOOKUP($A28,'RevPAR Raw Data'!$B$6:$BE$43,'RevPAR Raw Data'!AX$1,FALSE)</f>
        <v>-3.5991077744767201</v>
      </c>
      <c r="BJ28" s="49">
        <f>VLOOKUP($A28,'RevPAR Raw Data'!$B$6:$BE$43,'RevPAR Raw Data'!AY$1,FALSE)</f>
        <v>-7.1935308242084099</v>
      </c>
      <c r="BK28" s="48">
        <f>VLOOKUP($A28,'RevPAR Raw Data'!$B$6:$BE$43,'RevPAR Raw Data'!BA$1,FALSE)</f>
        <v>-9.5741132317004798</v>
      </c>
      <c r="BL28" s="48">
        <f>VLOOKUP($A28,'RevPAR Raw Data'!$B$6:$BE$43,'RevPAR Raw Data'!BB$1,FALSE)</f>
        <v>-10.8682085824663</v>
      </c>
      <c r="BM28" s="49">
        <f>VLOOKUP($A28,'RevPAR Raw Data'!$B$6:$BE$43,'RevPAR Raw Data'!BC$1,FALSE)</f>
        <v>-10.290988709025999</v>
      </c>
      <c r="BN28" s="50">
        <f>VLOOKUP($A28,'RevPAR Raw Data'!$B$6:$BE$43,'RevPAR Raw Data'!BE$1,FALSE)</f>
        <v>-8.5899510629517</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34.231093223511699</v>
      </c>
      <c r="C30" s="48">
        <f>VLOOKUP($A30,'Occupancy Raw Data'!$B$8:$BE$45,'Occupancy Raw Data'!AH$3,FALSE)</f>
        <v>45.414872706851298</v>
      </c>
      <c r="D30" s="48">
        <f>VLOOKUP($A30,'Occupancy Raw Data'!$B$8:$BE$45,'Occupancy Raw Data'!AI$3,FALSE)</f>
        <v>47.593948895544699</v>
      </c>
      <c r="E30" s="48">
        <f>VLOOKUP($A30,'Occupancy Raw Data'!$B$8:$BE$45,'Occupancy Raw Data'!AJ$3,FALSE)</f>
        <v>48.866880381879398</v>
      </c>
      <c r="F30" s="48">
        <f>VLOOKUP($A30,'Occupancy Raw Data'!$B$8:$BE$45,'Occupancy Raw Data'!AK$3,FALSE)</f>
        <v>44.829522851192202</v>
      </c>
      <c r="G30" s="49">
        <f>VLOOKUP($A30,'Occupancy Raw Data'!$B$8:$BE$45,'Occupancy Raw Data'!AL$3,FALSE)</f>
        <v>44.187254594551497</v>
      </c>
      <c r="H30" s="48">
        <f>VLOOKUP($A30,'Occupancy Raw Data'!$B$8:$BE$45,'Occupancy Raw Data'!AN$3,FALSE)</f>
        <v>45.5555425549341</v>
      </c>
      <c r="I30" s="48">
        <f>VLOOKUP($A30,'Occupancy Raw Data'!$B$8:$BE$45,'Occupancy Raw Data'!AO$3,FALSE)</f>
        <v>46.626728757634602</v>
      </c>
      <c r="J30" s="49">
        <f>VLOOKUP($A30,'Occupancy Raw Data'!$B$8:$BE$45,'Occupancy Raw Data'!AP$3,FALSE)</f>
        <v>46.091135656284301</v>
      </c>
      <c r="K30" s="50">
        <f>VLOOKUP($A30,'Occupancy Raw Data'!$B$8:$BE$45,'Occupancy Raw Data'!AR$3,FALSE)</f>
        <v>44.731198791213501</v>
      </c>
      <c r="M30" s="47">
        <f>VLOOKUP($A30,'Occupancy Raw Data'!$B$8:$BE$45,'Occupancy Raw Data'!AT$3,FALSE)</f>
        <v>-2.0602904847348502</v>
      </c>
      <c r="N30" s="48">
        <f>VLOOKUP($A30,'Occupancy Raw Data'!$B$8:$BE$45,'Occupancy Raw Data'!AU$3,FALSE)</f>
        <v>2.3283944796847198</v>
      </c>
      <c r="O30" s="48">
        <f>VLOOKUP($A30,'Occupancy Raw Data'!$B$8:$BE$45,'Occupancy Raw Data'!AV$3,FALSE)</f>
        <v>-1.5222882112868199</v>
      </c>
      <c r="P30" s="48">
        <f>VLOOKUP($A30,'Occupancy Raw Data'!$B$8:$BE$45,'Occupancy Raw Data'!AW$3,FALSE)</f>
        <v>2.4631233920093401</v>
      </c>
      <c r="Q30" s="48">
        <f>VLOOKUP($A30,'Occupancy Raw Data'!$B$8:$BE$45,'Occupancy Raw Data'!AX$3,FALSE)</f>
        <v>0.13287159533696999</v>
      </c>
      <c r="R30" s="49">
        <f>VLOOKUP($A30,'Occupancy Raw Data'!$B$8:$BE$45,'Occupancy Raw Data'!AY$3,FALSE)</f>
        <v>0.369909934543317</v>
      </c>
      <c r="S30" s="48">
        <f>VLOOKUP($A30,'Occupancy Raw Data'!$B$8:$BE$45,'Occupancy Raw Data'!BA$3,FALSE)</f>
        <v>-3.3106158577142901</v>
      </c>
      <c r="T30" s="48">
        <f>VLOOKUP($A30,'Occupancy Raw Data'!$B$8:$BE$45,'Occupancy Raw Data'!BB$3,FALSE)</f>
        <v>-1.7647716552597299</v>
      </c>
      <c r="U30" s="49">
        <f>VLOOKUP($A30,'Occupancy Raw Data'!$B$8:$BE$45,'Occupancy Raw Data'!BC$3,FALSE)</f>
        <v>-2.5348415394581498</v>
      </c>
      <c r="V30" s="50">
        <f>VLOOKUP($A30,'Occupancy Raw Data'!$B$8:$BE$45,'Occupancy Raw Data'!BE$3,FALSE)</f>
        <v>-0.50261803106553704</v>
      </c>
      <c r="X30" s="51">
        <f>VLOOKUP($A30,'ADR Raw Data'!$B$6:$BE$43,'ADR Raw Data'!AG$1,FALSE)</f>
        <v>94.442917492651503</v>
      </c>
      <c r="Y30" s="52">
        <f>VLOOKUP($A30,'ADR Raw Data'!$B$6:$BE$43,'ADR Raw Data'!AH$1,FALSE)</f>
        <v>95.781056238246094</v>
      </c>
      <c r="Z30" s="52">
        <f>VLOOKUP($A30,'ADR Raw Data'!$B$6:$BE$43,'ADR Raw Data'!AI$1,FALSE)</f>
        <v>98.613220418146696</v>
      </c>
      <c r="AA30" s="52">
        <f>VLOOKUP($A30,'ADR Raw Data'!$B$6:$BE$43,'ADR Raw Data'!AJ$1,FALSE)</f>
        <v>99.037436523612797</v>
      </c>
      <c r="AB30" s="52">
        <f>VLOOKUP($A30,'ADR Raw Data'!$B$6:$BE$43,'ADR Raw Data'!AK$1,FALSE)</f>
        <v>97.4157908336378</v>
      </c>
      <c r="AC30" s="53">
        <f>VLOOKUP($A30,'ADR Raw Data'!$B$6:$BE$43,'ADR Raw Data'!AL$1,FALSE)</f>
        <v>97.235778029612902</v>
      </c>
      <c r="AD30" s="52">
        <f>VLOOKUP($A30,'ADR Raw Data'!$B$6:$BE$43,'ADR Raw Data'!AN$1,FALSE)</f>
        <v>107.67020444592799</v>
      </c>
      <c r="AE30" s="52">
        <f>VLOOKUP($A30,'ADR Raw Data'!$B$6:$BE$43,'ADR Raw Data'!AO$1,FALSE)</f>
        <v>110.837753199498</v>
      </c>
      <c r="AF30" s="53">
        <f>VLOOKUP($A30,'ADR Raw Data'!$B$6:$BE$43,'ADR Raw Data'!AP$1,FALSE)</f>
        <v>109.27238276564501</v>
      </c>
      <c r="AG30" s="54">
        <f>VLOOKUP($A30,'ADR Raw Data'!$B$6:$BE$43,'ADR Raw Data'!AR$1,FALSE)</f>
        <v>100.77922065013701</v>
      </c>
      <c r="AH30" s="65"/>
      <c r="AI30" s="47">
        <f>VLOOKUP($A30,'ADR Raw Data'!$B$6:$BE$43,'ADR Raw Data'!AT$1,FALSE)</f>
        <v>2.1330876647162298</v>
      </c>
      <c r="AJ30" s="48">
        <f>VLOOKUP($A30,'ADR Raw Data'!$B$6:$BE$43,'ADR Raw Data'!AU$1,FALSE)</f>
        <v>2.62675924575277</v>
      </c>
      <c r="AK30" s="48">
        <f>VLOOKUP($A30,'ADR Raw Data'!$B$6:$BE$43,'ADR Raw Data'!AV$1,FALSE)</f>
        <v>3.0149635598217399</v>
      </c>
      <c r="AL30" s="48">
        <f>VLOOKUP($A30,'ADR Raw Data'!$B$6:$BE$43,'ADR Raw Data'!AW$1,FALSE)</f>
        <v>4.4551460251669397</v>
      </c>
      <c r="AM30" s="48">
        <f>VLOOKUP($A30,'ADR Raw Data'!$B$6:$BE$43,'ADR Raw Data'!AX$1,FALSE)</f>
        <v>3.1585069295272201</v>
      </c>
      <c r="AN30" s="49">
        <f>VLOOKUP($A30,'ADR Raw Data'!$B$6:$BE$43,'ADR Raw Data'!AY$1,FALSE)</f>
        <v>3.15111176184167</v>
      </c>
      <c r="AO30" s="48">
        <f>VLOOKUP($A30,'ADR Raw Data'!$B$6:$BE$43,'ADR Raw Data'!BA$1,FALSE)</f>
        <v>2.7019247674270699</v>
      </c>
      <c r="AP30" s="48">
        <f>VLOOKUP($A30,'ADR Raw Data'!$B$6:$BE$43,'ADR Raw Data'!BB$1,FALSE)</f>
        <v>3.51462603177144</v>
      </c>
      <c r="AQ30" s="49">
        <f>VLOOKUP($A30,'ADR Raw Data'!$B$6:$BE$43,'ADR Raw Data'!BC$1,FALSE)</f>
        <v>3.1259171357246101</v>
      </c>
      <c r="AR30" s="50">
        <f>VLOOKUP($A30,'ADR Raw Data'!$B$6:$BE$43,'ADR Raw Data'!BE$1,FALSE)</f>
        <v>3.06810803746981</v>
      </c>
      <c r="AT30" s="51">
        <f>VLOOKUP($A30,'RevPAR Raw Data'!$B$6:$BE$43,'RevPAR Raw Data'!AG$1,FALSE)</f>
        <v>32.3288431299138</v>
      </c>
      <c r="AU30" s="52">
        <f>VLOOKUP($A30,'RevPAR Raw Data'!$B$6:$BE$43,'RevPAR Raw Data'!AH$1,FALSE)</f>
        <v>43.498844767877102</v>
      </c>
      <c r="AV30" s="52">
        <f>VLOOKUP($A30,'RevPAR Raw Data'!$B$6:$BE$43,'RevPAR Raw Data'!AI$1,FALSE)</f>
        <v>46.933925730063599</v>
      </c>
      <c r="AW30" s="52">
        <f>VLOOKUP($A30,'RevPAR Raw Data'!$B$6:$BE$43,'RevPAR Raw Data'!AJ$1,FALSE)</f>
        <v>48.396505639273599</v>
      </c>
      <c r="AX30" s="52">
        <f>VLOOKUP($A30,'RevPAR Raw Data'!$B$6:$BE$43,'RevPAR Raw Data'!AK$1,FALSE)</f>
        <v>43.671034212435302</v>
      </c>
      <c r="AY30" s="53">
        <f>VLOOKUP($A30,'RevPAR Raw Data'!$B$6:$BE$43,'RevPAR Raw Data'!AL$1,FALSE)</f>
        <v>42.965820794938097</v>
      </c>
      <c r="AZ30" s="52">
        <f>VLOOKUP($A30,'RevPAR Raw Data'!$B$6:$BE$43,'RevPAR Raw Data'!AN$1,FALSE)</f>
        <v>49.049745805349403</v>
      </c>
      <c r="BA30" s="52">
        <f>VLOOKUP($A30,'RevPAR Raw Data'!$B$6:$BE$43,'RevPAR Raw Data'!AO$1,FALSE)</f>
        <v>51.680018545386403</v>
      </c>
      <c r="BB30" s="53">
        <f>VLOOKUP($A30,'RevPAR Raw Data'!$B$6:$BE$43,'RevPAR Raw Data'!AP$1,FALSE)</f>
        <v>50.364882175367903</v>
      </c>
      <c r="BC30" s="54">
        <f>VLOOKUP($A30,'RevPAR Raw Data'!$B$6:$BE$43,'RevPAR Raw Data'!AR$1,FALSE)</f>
        <v>45.079753529248499</v>
      </c>
      <c r="BE30" s="47">
        <f>VLOOKUP($A30,'RevPAR Raw Data'!$B$6:$BE$43,'RevPAR Raw Data'!AT$1,FALSE)</f>
        <v>2.8849377794179901E-2</v>
      </c>
      <c r="BF30" s="48">
        <f>VLOOKUP($A30,'RevPAR Raw Data'!$B$6:$BE$43,'RevPAR Raw Data'!AU$1,FALSE)</f>
        <v>5.0163150427102101</v>
      </c>
      <c r="BG30" s="48">
        <f>VLOOKUP($A30,'RevPAR Raw Data'!$B$6:$BE$43,'RevPAR Raw Data'!AV$1,FALSE)</f>
        <v>1.44677891368915</v>
      </c>
      <c r="BH30" s="48">
        <f>VLOOKUP($A30,'RevPAR Raw Data'!$B$6:$BE$43,'RevPAR Raw Data'!AW$1,FALSE)</f>
        <v>7.02800516107036</v>
      </c>
      <c r="BI30" s="48">
        <f>VLOOKUP($A30,'RevPAR Raw Data'!$B$6:$BE$43,'RevPAR Raw Data'!AX$1,FALSE)</f>
        <v>3.2955752834102898</v>
      </c>
      <c r="BJ30" s="49">
        <f>VLOOKUP($A30,'RevPAR Raw Data'!$B$6:$BE$43,'RevPAR Raw Data'!AY$1,FALSE)</f>
        <v>3.5326779718406001</v>
      </c>
      <c r="BK30" s="48">
        <f>VLOOKUP($A30,'RevPAR Raw Data'!$B$6:$BE$43,'RevPAR Raw Data'!BA$1,FALSE)</f>
        <v>-0.69814144010117196</v>
      </c>
      <c r="BL30" s="48">
        <f>VLOOKUP($A30,'RevPAR Raw Data'!$B$6:$BE$43,'RevPAR Raw Data'!BB$1,FALSE)</f>
        <v>1.6878292525146199</v>
      </c>
      <c r="BM30" s="49">
        <f>VLOOKUP($A30,'RevPAR Raw Data'!$B$6:$BE$43,'RevPAR Raw Data'!BC$1,FALSE)</f>
        <v>0.51183855022107205</v>
      </c>
      <c r="BN30" s="50">
        <f>VLOOKUP($A30,'RevPAR Raw Data'!$B$6:$BE$43,'RevPAR Raw Data'!BE$1,FALSE)</f>
        <v>2.5500691421953801</v>
      </c>
    </row>
    <row r="31" spans="1:66" x14ac:dyDescent="0.25">
      <c r="A31" s="63" t="s">
        <v>70</v>
      </c>
      <c r="B31" s="47">
        <f>VLOOKUP($A31,'Occupancy Raw Data'!$B$8:$BE$45,'Occupancy Raw Data'!AG$3,FALSE)</f>
        <v>34.092704766921202</v>
      </c>
      <c r="C31" s="48">
        <f>VLOOKUP($A31,'Occupancy Raw Data'!$B$8:$BE$45,'Occupancy Raw Data'!AH$3,FALSE)</f>
        <v>45.247563866210101</v>
      </c>
      <c r="D31" s="48">
        <f>VLOOKUP($A31,'Occupancy Raw Data'!$B$8:$BE$45,'Occupancy Raw Data'!AI$3,FALSE)</f>
        <v>46.909402159599601</v>
      </c>
      <c r="E31" s="48">
        <f>VLOOKUP($A31,'Occupancy Raw Data'!$B$8:$BE$45,'Occupancy Raw Data'!AJ$3,FALSE)</f>
        <v>47.667895707137198</v>
      </c>
      <c r="F31" s="48">
        <f>VLOOKUP($A31,'Occupancy Raw Data'!$B$8:$BE$45,'Occupancy Raw Data'!AK$3,FALSE)</f>
        <v>43.115846591507697</v>
      </c>
      <c r="G31" s="49">
        <f>VLOOKUP($A31,'Occupancy Raw Data'!$B$8:$BE$45,'Occupancy Raw Data'!AL$3,FALSE)</f>
        <v>43.4066918101177</v>
      </c>
      <c r="H31" s="48">
        <f>VLOOKUP($A31,'Occupancy Raw Data'!$B$8:$BE$45,'Occupancy Raw Data'!AN$3,FALSE)</f>
        <v>42.918291012538099</v>
      </c>
      <c r="I31" s="48">
        <f>VLOOKUP($A31,'Occupancy Raw Data'!$B$8:$BE$45,'Occupancy Raw Data'!AO$3,FALSE)</f>
        <v>43.474080708039097</v>
      </c>
      <c r="J31" s="49">
        <f>VLOOKUP($A31,'Occupancy Raw Data'!$B$8:$BE$45,'Occupancy Raw Data'!AP$3,FALSE)</f>
        <v>43.196185860288601</v>
      </c>
      <c r="K31" s="50">
        <f>VLOOKUP($A31,'Occupancy Raw Data'!$B$8:$BE$45,'Occupancy Raw Data'!AR$3,FALSE)</f>
        <v>43.346552684255599</v>
      </c>
      <c r="M31" s="47">
        <f>VLOOKUP($A31,'Occupancy Raw Data'!$B$8:$BE$45,'Occupancy Raw Data'!AT$3,FALSE)</f>
        <v>0.421464198624797</v>
      </c>
      <c r="N31" s="48">
        <f>VLOOKUP($A31,'Occupancy Raw Data'!$B$8:$BE$45,'Occupancy Raw Data'!AU$3,FALSE)</f>
        <v>3.4584610286156501</v>
      </c>
      <c r="O31" s="48">
        <f>VLOOKUP($A31,'Occupancy Raw Data'!$B$8:$BE$45,'Occupancy Raw Data'!AV$3,FALSE)</f>
        <v>-5.1019334574470401E-2</v>
      </c>
      <c r="P31" s="48">
        <f>VLOOKUP($A31,'Occupancy Raw Data'!$B$8:$BE$45,'Occupancy Raw Data'!AW$3,FALSE)</f>
        <v>3.1846950172051498</v>
      </c>
      <c r="Q31" s="48">
        <f>VLOOKUP($A31,'Occupancy Raw Data'!$B$8:$BE$45,'Occupancy Raw Data'!AX$3,FALSE)</f>
        <v>1.3054644379106</v>
      </c>
      <c r="R31" s="49">
        <f>VLOOKUP($A31,'Occupancy Raw Data'!$B$8:$BE$45,'Occupancy Raw Data'!AY$3,FALSE)</f>
        <v>1.7146237417901999</v>
      </c>
      <c r="S31" s="48">
        <f>VLOOKUP($A31,'Occupancy Raw Data'!$B$8:$BE$45,'Occupancy Raw Data'!BA$3,FALSE)</f>
        <v>-1.5091933964384801</v>
      </c>
      <c r="T31" s="48">
        <f>VLOOKUP($A31,'Occupancy Raw Data'!$B$8:$BE$45,'Occupancy Raw Data'!BB$3,FALSE)</f>
        <v>0.61522960812861205</v>
      </c>
      <c r="U31" s="49">
        <f>VLOOKUP($A31,'Occupancy Raw Data'!$B$8:$BE$45,'Occupancy Raw Data'!BC$3,FALSE)</f>
        <v>-0.451482249377953</v>
      </c>
      <c r="V31" s="50">
        <f>VLOOKUP($A31,'Occupancy Raw Data'!$B$8:$BE$45,'Occupancy Raw Data'!BE$3,FALSE)</f>
        <v>1.0883559910590901</v>
      </c>
      <c r="X31" s="51">
        <f>VLOOKUP($A31,'ADR Raw Data'!$B$6:$BE$43,'ADR Raw Data'!AG$1,FALSE)</f>
        <v>92.059953263808396</v>
      </c>
      <c r="Y31" s="52">
        <f>VLOOKUP($A31,'ADR Raw Data'!$B$6:$BE$43,'ADR Raw Data'!AH$1,FALSE)</f>
        <v>93.600323622711699</v>
      </c>
      <c r="Z31" s="52">
        <f>VLOOKUP($A31,'ADR Raw Data'!$B$6:$BE$43,'ADR Raw Data'!AI$1,FALSE)</f>
        <v>95.378784212447002</v>
      </c>
      <c r="AA31" s="52">
        <f>VLOOKUP($A31,'ADR Raw Data'!$B$6:$BE$43,'ADR Raw Data'!AJ$1,FALSE)</f>
        <v>95.630967430039505</v>
      </c>
      <c r="AB31" s="52">
        <f>VLOOKUP($A31,'ADR Raw Data'!$B$6:$BE$43,'ADR Raw Data'!AK$1,FALSE)</f>
        <v>94.322442496258006</v>
      </c>
      <c r="AC31" s="53">
        <f>VLOOKUP($A31,'ADR Raw Data'!$B$6:$BE$43,'ADR Raw Data'!AL$1,FALSE)</f>
        <v>94.332203931800194</v>
      </c>
      <c r="AD31" s="52">
        <f>VLOOKUP($A31,'ADR Raw Data'!$B$6:$BE$43,'ADR Raw Data'!AN$1,FALSE)</f>
        <v>104.158716973026</v>
      </c>
      <c r="AE31" s="52">
        <f>VLOOKUP($A31,'ADR Raw Data'!$B$6:$BE$43,'ADR Raw Data'!AO$1,FALSE)</f>
        <v>108.34227513708301</v>
      </c>
      <c r="AF31" s="53">
        <f>VLOOKUP($A31,'ADR Raw Data'!$B$6:$BE$43,'ADR Raw Data'!AP$1,FALSE)</f>
        <v>106.263953137386</v>
      </c>
      <c r="AG31" s="54">
        <f>VLOOKUP($A31,'ADR Raw Data'!$B$6:$BE$43,'ADR Raw Data'!AR$1,FALSE)</f>
        <v>97.729142470248107</v>
      </c>
      <c r="AH31" s="65"/>
      <c r="AI31" s="47">
        <f>VLOOKUP($A31,'ADR Raw Data'!$B$6:$BE$43,'ADR Raw Data'!AT$1,FALSE)</f>
        <v>2.5235751811193299</v>
      </c>
      <c r="AJ31" s="48">
        <f>VLOOKUP($A31,'ADR Raw Data'!$B$6:$BE$43,'ADR Raw Data'!AU$1,FALSE)</f>
        <v>2.4644139863022598</v>
      </c>
      <c r="AK31" s="48">
        <f>VLOOKUP($A31,'ADR Raw Data'!$B$6:$BE$43,'ADR Raw Data'!AV$1,FALSE)</f>
        <v>2.1745018431454999</v>
      </c>
      <c r="AL31" s="48">
        <f>VLOOKUP($A31,'ADR Raw Data'!$B$6:$BE$43,'ADR Raw Data'!AW$1,FALSE)</f>
        <v>3.41756772583875</v>
      </c>
      <c r="AM31" s="48">
        <f>VLOOKUP($A31,'ADR Raw Data'!$B$6:$BE$43,'ADR Raw Data'!AX$1,FALSE)</f>
        <v>2.5536039263245498</v>
      </c>
      <c r="AN31" s="49">
        <f>VLOOKUP($A31,'ADR Raw Data'!$B$6:$BE$43,'ADR Raw Data'!AY$1,FALSE)</f>
        <v>2.6365547316476001</v>
      </c>
      <c r="AO31" s="48">
        <f>VLOOKUP($A31,'ADR Raw Data'!$B$6:$BE$43,'ADR Raw Data'!BA$1,FALSE)</f>
        <v>2.84596353430396</v>
      </c>
      <c r="AP31" s="48">
        <f>VLOOKUP($A31,'ADR Raw Data'!$B$6:$BE$43,'ADR Raw Data'!BB$1,FALSE)</f>
        <v>5.1951072842300103</v>
      </c>
      <c r="AQ31" s="49">
        <f>VLOOKUP($A31,'ADR Raw Data'!$B$6:$BE$43,'ADR Raw Data'!BC$1,FALSE)</f>
        <v>4.0472764052643901</v>
      </c>
      <c r="AR31" s="50">
        <f>VLOOKUP($A31,'ADR Raw Data'!$B$6:$BE$43,'ADR Raw Data'!BE$1,FALSE)</f>
        <v>3.0199568916857502</v>
      </c>
      <c r="AT31" s="51">
        <f>VLOOKUP($A31,'RevPAR Raw Data'!$B$6:$BE$43,'RevPAR Raw Data'!AG$1,FALSE)</f>
        <v>31.3857280747958</v>
      </c>
      <c r="AU31" s="52">
        <f>VLOOKUP($A31,'RevPAR Raw Data'!$B$6:$BE$43,'RevPAR Raw Data'!AH$1,FALSE)</f>
        <v>42.351866210165902</v>
      </c>
      <c r="AV31" s="52">
        <f>VLOOKUP($A31,'RevPAR Raw Data'!$B$6:$BE$43,'RevPAR Raw Data'!AI$1,FALSE)</f>
        <v>44.741617461153503</v>
      </c>
      <c r="AW31" s="52">
        <f>VLOOKUP($A31,'RevPAR Raw Data'!$B$6:$BE$43,'RevPAR Raw Data'!AJ$1,FALSE)</f>
        <v>45.585269818277503</v>
      </c>
      <c r="AX31" s="52">
        <f>VLOOKUP($A31,'RevPAR Raw Data'!$B$6:$BE$43,'RevPAR Raw Data'!AK$1,FALSE)</f>
        <v>40.667919608049701</v>
      </c>
      <c r="AY31" s="53">
        <f>VLOOKUP($A31,'RevPAR Raw Data'!$B$6:$BE$43,'RevPAR Raw Data'!AL$1,FALSE)</f>
        <v>40.946489038368298</v>
      </c>
      <c r="AZ31" s="52">
        <f>VLOOKUP($A31,'RevPAR Raw Data'!$B$6:$BE$43,'RevPAR Raw Data'!AN$1,FALSE)</f>
        <v>44.7031412654093</v>
      </c>
      <c r="BA31" s="52">
        <f>VLOOKUP($A31,'RevPAR Raw Data'!$B$6:$BE$43,'RevPAR Raw Data'!AO$1,FALSE)</f>
        <v>47.100808134021698</v>
      </c>
      <c r="BB31" s="53">
        <f>VLOOKUP($A31,'RevPAR Raw Data'!$B$6:$BE$43,'RevPAR Raw Data'!AP$1,FALSE)</f>
        <v>45.901974699715502</v>
      </c>
      <c r="BC31" s="54">
        <f>VLOOKUP($A31,'RevPAR Raw Data'!$B$6:$BE$43,'RevPAR Raw Data'!AR$1,FALSE)</f>
        <v>42.3622142287374</v>
      </c>
      <c r="BE31" s="47">
        <f>VLOOKUP($A31,'RevPAR Raw Data'!$B$6:$BE$43,'RevPAR Raw Data'!AT$1,FALSE)</f>
        <v>2.9556753456579199</v>
      </c>
      <c r="BF31" s="48">
        <f>VLOOKUP($A31,'RevPAR Raw Data'!$B$6:$BE$43,'RevPAR Raw Data'!AU$1,FALSE)</f>
        <v>6.0081058122179298</v>
      </c>
      <c r="BG31" s="48">
        <f>VLOOKUP($A31,'RevPAR Raw Data'!$B$6:$BE$43,'RevPAR Raw Data'!AV$1,FALSE)</f>
        <v>2.1223730922003501</v>
      </c>
      <c r="BH31" s="48">
        <f>VLOOKUP($A31,'RevPAR Raw Data'!$B$6:$BE$43,'RevPAR Raw Data'!AW$1,FALSE)</f>
        <v>6.7111018521182997</v>
      </c>
      <c r="BI31" s="48">
        <f>VLOOKUP($A31,'RevPAR Raw Data'!$B$6:$BE$43,'RevPAR Raw Data'!AX$1,FALSE)</f>
        <v>3.89240475537841</v>
      </c>
      <c r="BJ31" s="49">
        <f>VLOOKUP($A31,'RevPAR Raw Data'!$B$6:$BE$43,'RevPAR Raw Data'!AY$1,FALSE)</f>
        <v>4.39638546683193</v>
      </c>
      <c r="BK31" s="48">
        <f>VLOOKUP($A31,'RevPAR Raw Data'!$B$6:$BE$43,'RevPAR Raw Data'!BA$1,FALSE)</f>
        <v>1.29381904414071</v>
      </c>
      <c r="BL31" s="48">
        <f>VLOOKUP($A31,'RevPAR Raw Data'!$B$6:$BE$43,'RevPAR Raw Data'!BB$1,FALSE)</f>
        <v>5.8422987305452496</v>
      </c>
      <c r="BM31" s="49">
        <f>VLOOKUP($A31,'RevPAR Raw Data'!$B$6:$BE$43,'RevPAR Raw Data'!BC$1,FALSE)</f>
        <v>3.5775214213334001</v>
      </c>
      <c r="BN31" s="50">
        <f>VLOOKUP($A31,'RevPAR Raw Data'!$B$6:$BE$43,'RevPAR Raw Data'!BE$1,FALSE)</f>
        <v>4.1411807645029102</v>
      </c>
    </row>
    <row r="32" spans="1:66" x14ac:dyDescent="0.25">
      <c r="A32" s="63" t="s">
        <v>52</v>
      </c>
      <c r="B32" s="47">
        <f>VLOOKUP($A32,'Occupancy Raw Data'!$B$8:$BE$45,'Occupancy Raw Data'!AG$3,FALSE)</f>
        <v>33.676564495530002</v>
      </c>
      <c r="C32" s="48">
        <f>VLOOKUP($A32,'Occupancy Raw Data'!$B$8:$BE$45,'Occupancy Raw Data'!AH$3,FALSE)</f>
        <v>49.042145593869698</v>
      </c>
      <c r="D32" s="48">
        <f>VLOOKUP($A32,'Occupancy Raw Data'!$B$8:$BE$45,'Occupancy Raw Data'!AI$3,FALSE)</f>
        <v>53.312579821200501</v>
      </c>
      <c r="E32" s="48">
        <f>VLOOKUP($A32,'Occupancy Raw Data'!$B$8:$BE$45,'Occupancy Raw Data'!AJ$3,FALSE)</f>
        <v>54.3263090676883</v>
      </c>
      <c r="F32" s="48">
        <f>VLOOKUP($A32,'Occupancy Raw Data'!$B$8:$BE$45,'Occupancy Raw Data'!AK$3,FALSE)</f>
        <v>47.892720306513397</v>
      </c>
      <c r="G32" s="49">
        <f>VLOOKUP($A32,'Occupancy Raw Data'!$B$8:$BE$45,'Occupancy Raw Data'!AL$3,FALSE)</f>
        <v>47.650063856960401</v>
      </c>
      <c r="H32" s="48">
        <f>VLOOKUP($A32,'Occupancy Raw Data'!$B$8:$BE$45,'Occupancy Raw Data'!AN$3,FALSE)</f>
        <v>52.753831417624497</v>
      </c>
      <c r="I32" s="48">
        <f>VLOOKUP($A32,'Occupancy Raw Data'!$B$8:$BE$45,'Occupancy Raw Data'!AO$3,FALSE)</f>
        <v>48.850574712643599</v>
      </c>
      <c r="J32" s="49">
        <f>VLOOKUP($A32,'Occupancy Raw Data'!$B$8:$BE$45,'Occupancy Raw Data'!AP$3,FALSE)</f>
        <v>50.802203065134002</v>
      </c>
      <c r="K32" s="50">
        <f>VLOOKUP($A32,'Occupancy Raw Data'!$B$8:$BE$45,'Occupancy Raw Data'!AR$3,FALSE)</f>
        <v>48.550675059295699</v>
      </c>
      <c r="M32" s="47">
        <f>VLOOKUP($A32,'Occupancy Raw Data'!$B$8:$BE$45,'Occupancy Raw Data'!AT$3,FALSE)</f>
        <v>-3.7337181955347698</v>
      </c>
      <c r="N32" s="48">
        <f>VLOOKUP($A32,'Occupancy Raw Data'!$B$8:$BE$45,'Occupancy Raw Data'!AU$3,FALSE)</f>
        <v>1.11815347387035</v>
      </c>
      <c r="O32" s="48">
        <f>VLOOKUP($A32,'Occupancy Raw Data'!$B$8:$BE$45,'Occupancy Raw Data'!AV$3,FALSE)</f>
        <v>-2.6286377444376798</v>
      </c>
      <c r="P32" s="48">
        <f>VLOOKUP($A32,'Occupancy Raw Data'!$B$8:$BE$45,'Occupancy Raw Data'!AW$3,FALSE)</f>
        <v>0.28745353774226801</v>
      </c>
      <c r="Q32" s="48">
        <f>VLOOKUP($A32,'Occupancy Raw Data'!$B$8:$BE$45,'Occupancy Raw Data'!AX$3,FALSE)</f>
        <v>-3.3797948118319199</v>
      </c>
      <c r="R32" s="49">
        <f>VLOOKUP($A32,'Occupancy Raw Data'!$B$8:$BE$45,'Occupancy Raw Data'!AY$3,FALSE)</f>
        <v>-1.5384619211211401</v>
      </c>
      <c r="S32" s="48">
        <f>VLOOKUP($A32,'Occupancy Raw Data'!$B$8:$BE$45,'Occupancy Raw Data'!BA$3,FALSE)</f>
        <v>-3.8009479219141502</v>
      </c>
      <c r="T32" s="48">
        <f>VLOOKUP($A32,'Occupancy Raw Data'!$B$8:$BE$45,'Occupancy Raw Data'!BB$3,FALSE)</f>
        <v>-4.1360176878268602</v>
      </c>
      <c r="U32" s="49">
        <f>VLOOKUP($A32,'Occupancy Raw Data'!$B$8:$BE$45,'Occupancy Raw Data'!BC$3,FALSE)</f>
        <v>-3.9623386153990499</v>
      </c>
      <c r="V32" s="50">
        <f>VLOOKUP($A32,'Occupancy Raw Data'!$B$8:$BE$45,'Occupancy Raw Data'!BE$3,FALSE)</f>
        <v>-2.2758398305100802</v>
      </c>
      <c r="X32" s="51">
        <f>VLOOKUP($A32,'ADR Raw Data'!$B$6:$BE$43,'ADR Raw Data'!AG$1,FALSE)</f>
        <v>94.013991467172303</v>
      </c>
      <c r="Y32" s="52">
        <f>VLOOKUP($A32,'ADR Raw Data'!$B$6:$BE$43,'ADR Raw Data'!AH$1,FALSE)</f>
        <v>98.511066080729094</v>
      </c>
      <c r="Z32" s="52">
        <f>VLOOKUP($A32,'ADR Raw Data'!$B$6:$BE$43,'ADR Raw Data'!AI$1,FALSE)</f>
        <v>104.892287767629</v>
      </c>
      <c r="AA32" s="52">
        <f>VLOOKUP($A32,'ADR Raw Data'!$B$6:$BE$43,'ADR Raw Data'!AJ$1,FALSE)</f>
        <v>106.16490449603199</v>
      </c>
      <c r="AB32" s="52">
        <f>VLOOKUP($A32,'ADR Raw Data'!$B$6:$BE$43,'ADR Raw Data'!AK$1,FALSE)</f>
        <v>101.815616666666</v>
      </c>
      <c r="AC32" s="53">
        <f>VLOOKUP($A32,'ADR Raw Data'!$B$6:$BE$43,'ADR Raw Data'!AL$1,FALSE)</f>
        <v>101.712833355668</v>
      </c>
      <c r="AD32" s="52">
        <f>VLOOKUP($A32,'ADR Raw Data'!$B$6:$BE$43,'ADR Raw Data'!AN$1,FALSE)</f>
        <v>113.663026176426</v>
      </c>
      <c r="AE32" s="52">
        <f>VLOOKUP($A32,'ADR Raw Data'!$B$6:$BE$43,'ADR Raw Data'!AO$1,FALSE)</f>
        <v>113.372009803921</v>
      </c>
      <c r="AF32" s="53">
        <f>VLOOKUP($A32,'ADR Raw Data'!$B$6:$BE$43,'ADR Raw Data'!AP$1,FALSE)</f>
        <v>113.523107863932</v>
      </c>
      <c r="AG32" s="54">
        <f>VLOOKUP($A32,'ADR Raw Data'!$B$6:$BE$43,'ADR Raw Data'!AR$1,FALSE)</f>
        <v>105.24368297437501</v>
      </c>
      <c r="AH32" s="65"/>
      <c r="AI32" s="47">
        <f>VLOOKUP($A32,'ADR Raw Data'!$B$6:$BE$43,'ADR Raw Data'!AT$1,FALSE)</f>
        <v>-2.7875080181276699</v>
      </c>
      <c r="AJ32" s="48">
        <f>VLOOKUP($A32,'ADR Raw Data'!$B$6:$BE$43,'ADR Raw Data'!AU$1,FALSE)</f>
        <v>-3.21231583093655</v>
      </c>
      <c r="AK32" s="48">
        <f>VLOOKUP($A32,'ADR Raw Data'!$B$6:$BE$43,'ADR Raw Data'!AV$1,FALSE)</f>
        <v>-0.46396732588297501</v>
      </c>
      <c r="AL32" s="48">
        <f>VLOOKUP($A32,'ADR Raw Data'!$B$6:$BE$43,'ADR Raw Data'!AW$1,FALSE)</f>
        <v>2.4743466910483001</v>
      </c>
      <c r="AM32" s="48">
        <f>VLOOKUP($A32,'ADR Raw Data'!$B$6:$BE$43,'ADR Raw Data'!AX$1,FALSE)</f>
        <v>-0.46806326748289101</v>
      </c>
      <c r="AN32" s="49">
        <f>VLOOKUP($A32,'ADR Raw Data'!$B$6:$BE$43,'ADR Raw Data'!AY$1,FALSE)</f>
        <v>-0.64690614311271999</v>
      </c>
      <c r="AO32" s="48">
        <f>VLOOKUP($A32,'ADR Raw Data'!$B$6:$BE$43,'ADR Raw Data'!BA$1,FALSE)</f>
        <v>0.74325236276228901</v>
      </c>
      <c r="AP32" s="48">
        <f>VLOOKUP($A32,'ADR Raw Data'!$B$6:$BE$43,'ADR Raw Data'!BB$1,FALSE)</f>
        <v>0.79793366135795296</v>
      </c>
      <c r="AQ32" s="49">
        <f>VLOOKUP($A32,'ADR Raw Data'!$B$6:$BE$43,'ADR Raw Data'!BC$1,FALSE)</f>
        <v>0.76977293019751702</v>
      </c>
      <c r="AR32" s="50">
        <f>VLOOKUP($A32,'ADR Raw Data'!$B$6:$BE$43,'ADR Raw Data'!BE$1,FALSE)</f>
        <v>-0.24548206105841</v>
      </c>
      <c r="AT32" s="51">
        <f>VLOOKUP($A32,'RevPAR Raw Data'!$B$6:$BE$43,'RevPAR Raw Data'!AG$1,FALSE)</f>
        <v>31.660682471264298</v>
      </c>
      <c r="AU32" s="52">
        <f>VLOOKUP($A32,'RevPAR Raw Data'!$B$6:$BE$43,'RevPAR Raw Data'!AH$1,FALSE)</f>
        <v>48.311940453384402</v>
      </c>
      <c r="AV32" s="52">
        <f>VLOOKUP($A32,'RevPAR Raw Data'!$B$6:$BE$43,'RevPAR Raw Data'!AI$1,FALSE)</f>
        <v>55.920784642401003</v>
      </c>
      <c r="AW32" s="52">
        <f>VLOOKUP($A32,'RevPAR Raw Data'!$B$6:$BE$43,'RevPAR Raw Data'!AJ$1,FALSE)</f>
        <v>57.675474137930998</v>
      </c>
      <c r="AX32" s="52">
        <f>VLOOKUP($A32,'RevPAR Raw Data'!$B$6:$BE$43,'RevPAR Raw Data'!AK$1,FALSE)</f>
        <v>48.762268518518503</v>
      </c>
      <c r="AY32" s="53">
        <f>VLOOKUP($A32,'RevPAR Raw Data'!$B$6:$BE$43,'RevPAR Raw Data'!AL$1,FALSE)</f>
        <v>48.466230044699799</v>
      </c>
      <c r="AZ32" s="52">
        <f>VLOOKUP($A32,'RevPAR Raw Data'!$B$6:$BE$43,'RevPAR Raw Data'!AN$1,FALSE)</f>
        <v>59.961601213282201</v>
      </c>
      <c r="BA32" s="52">
        <f>VLOOKUP($A32,'RevPAR Raw Data'!$B$6:$BE$43,'RevPAR Raw Data'!AO$1,FALSE)</f>
        <v>55.382878352490401</v>
      </c>
      <c r="BB32" s="53">
        <f>VLOOKUP($A32,'RevPAR Raw Data'!$B$6:$BE$43,'RevPAR Raw Data'!AP$1,FALSE)</f>
        <v>57.672239782886301</v>
      </c>
      <c r="BC32" s="54">
        <f>VLOOKUP($A32,'RevPAR Raw Data'!$B$6:$BE$43,'RevPAR Raw Data'!AR$1,FALSE)</f>
        <v>51.0965185413245</v>
      </c>
      <c r="BE32" s="47">
        <f>VLOOKUP($A32,'RevPAR Raw Data'!$B$6:$BE$43,'RevPAR Raw Data'!AT$1,FALSE)</f>
        <v>-6.4171485195876201</v>
      </c>
      <c r="BF32" s="48">
        <f>VLOOKUP($A32,'RevPAR Raw Data'!$B$6:$BE$43,'RevPAR Raw Data'!AU$1,FALSE)</f>
        <v>-2.13008097812151</v>
      </c>
      <c r="BG32" s="48">
        <f>VLOOKUP($A32,'RevPAR Raw Data'!$B$6:$BE$43,'RevPAR Raw Data'!AV$1,FALSE)</f>
        <v>-3.08040905007064</v>
      </c>
      <c r="BH32" s="48">
        <f>VLOOKUP($A32,'RevPAR Raw Data'!$B$6:$BE$43,'RevPAR Raw Data'!AW$1,FALSE)</f>
        <v>2.76891282588999</v>
      </c>
      <c r="BI32" s="48">
        <f>VLOOKUP($A32,'RevPAR Raw Data'!$B$6:$BE$43,'RevPAR Raw Data'!AX$1,FALSE)</f>
        <v>-3.8320385012843299</v>
      </c>
      <c r="BJ32" s="49">
        <f>VLOOKUP($A32,'RevPAR Raw Data'!$B$6:$BE$43,'RevPAR Raw Data'!AY$1,FALSE)</f>
        <v>-2.17541565955668</v>
      </c>
      <c r="BK32" s="48">
        <f>VLOOKUP($A32,'RevPAR Raw Data'!$B$6:$BE$43,'RevPAR Raw Data'!BA$1,FALSE)</f>
        <v>-3.0859461943888502</v>
      </c>
      <c r="BL32" s="48">
        <f>VLOOKUP($A32,'RevPAR Raw Data'!$B$6:$BE$43,'RevPAR Raw Data'!BB$1,FALSE)</f>
        <v>-3.37108670383979</v>
      </c>
      <c r="BM32" s="49">
        <f>VLOOKUP($A32,'RevPAR Raw Data'!$B$6:$BE$43,'RevPAR Raw Data'!BC$1,FALSE)</f>
        <v>-3.2230666952656399</v>
      </c>
      <c r="BN32" s="50">
        <f>VLOOKUP($A32,'RevPAR Raw Data'!$B$6:$BE$43,'RevPAR Raw Data'!BE$1,FALSE)</f>
        <v>-2.51573511304617</v>
      </c>
    </row>
    <row r="33" spans="1:66" x14ac:dyDescent="0.25">
      <c r="A33" s="63" t="s">
        <v>51</v>
      </c>
      <c r="B33" s="47">
        <f>VLOOKUP($A33,'Occupancy Raw Data'!$B$8:$BE$45,'Occupancy Raw Data'!AG$3,FALSE)</f>
        <v>31.344537815125999</v>
      </c>
      <c r="C33" s="48">
        <f>VLOOKUP($A33,'Occupancy Raw Data'!$B$8:$BE$45,'Occupancy Raw Data'!AH$3,FALSE)</f>
        <v>39.859943977591001</v>
      </c>
      <c r="D33" s="48">
        <f>VLOOKUP($A33,'Occupancy Raw Data'!$B$8:$BE$45,'Occupancy Raw Data'!AI$3,FALSE)</f>
        <v>40.247432306255803</v>
      </c>
      <c r="E33" s="48">
        <f>VLOOKUP($A33,'Occupancy Raw Data'!$B$8:$BE$45,'Occupancy Raw Data'!AJ$3,FALSE)</f>
        <v>43.725490196078397</v>
      </c>
      <c r="F33" s="48">
        <f>VLOOKUP($A33,'Occupancy Raw Data'!$B$8:$BE$45,'Occupancy Raw Data'!AK$3,FALSE)</f>
        <v>42.464985994397701</v>
      </c>
      <c r="G33" s="49">
        <f>VLOOKUP($A33,'Occupancy Raw Data'!$B$8:$BE$45,'Occupancy Raw Data'!AL$3,FALSE)</f>
        <v>39.528478057889799</v>
      </c>
      <c r="H33" s="48">
        <f>VLOOKUP($A33,'Occupancy Raw Data'!$B$8:$BE$45,'Occupancy Raw Data'!AN$3,FALSE)</f>
        <v>45.158730158730101</v>
      </c>
      <c r="I33" s="48">
        <f>VLOOKUP($A33,'Occupancy Raw Data'!$B$8:$BE$45,'Occupancy Raw Data'!AO$3,FALSE)</f>
        <v>44.1316526610644</v>
      </c>
      <c r="J33" s="49">
        <f>VLOOKUP($A33,'Occupancy Raw Data'!$B$8:$BE$45,'Occupancy Raw Data'!AP$3,FALSE)</f>
        <v>44.645191409897201</v>
      </c>
      <c r="K33" s="50">
        <f>VLOOKUP($A33,'Occupancy Raw Data'!$B$8:$BE$45,'Occupancy Raw Data'!AR$3,FALSE)</f>
        <v>40.990396158463298</v>
      </c>
      <c r="M33" s="47">
        <f>VLOOKUP($A33,'Occupancy Raw Data'!$B$8:$BE$45,'Occupancy Raw Data'!AT$3,FALSE)</f>
        <v>-0.63391331636388903</v>
      </c>
      <c r="N33" s="48">
        <f>VLOOKUP($A33,'Occupancy Raw Data'!$B$8:$BE$45,'Occupancy Raw Data'!AU$3,FALSE)</f>
        <v>2.1278008160163799</v>
      </c>
      <c r="O33" s="48">
        <f>VLOOKUP($A33,'Occupancy Raw Data'!$B$8:$BE$45,'Occupancy Raw Data'!AV$3,FALSE)</f>
        <v>-3.2147314509856102</v>
      </c>
      <c r="P33" s="48">
        <f>VLOOKUP($A33,'Occupancy Raw Data'!$B$8:$BE$45,'Occupancy Raw Data'!AW$3,FALSE)</f>
        <v>2.8236903516536498</v>
      </c>
      <c r="Q33" s="48">
        <f>VLOOKUP($A33,'Occupancy Raw Data'!$B$8:$BE$45,'Occupancy Raw Data'!AX$3,FALSE)</f>
        <v>-2.0608529637257398</v>
      </c>
      <c r="R33" s="49">
        <f>VLOOKUP($A33,'Occupancy Raw Data'!$B$8:$BE$45,'Occupancy Raw Data'!AY$3,FALSE)</f>
        <v>-0.201526806747373</v>
      </c>
      <c r="S33" s="48">
        <f>VLOOKUP($A33,'Occupancy Raw Data'!$B$8:$BE$45,'Occupancy Raw Data'!BA$3,FALSE)</f>
        <v>-3.8565088539286001</v>
      </c>
      <c r="T33" s="48">
        <f>VLOOKUP($A33,'Occupancy Raw Data'!$B$8:$BE$45,'Occupancy Raw Data'!BB$3,FALSE)</f>
        <v>-2.44880721255497</v>
      </c>
      <c r="U33" s="49">
        <f>VLOOKUP($A33,'Occupancy Raw Data'!$B$8:$BE$45,'Occupancy Raw Data'!BC$3,FALSE)</f>
        <v>-3.1658684187622699</v>
      </c>
      <c r="V33" s="50">
        <f>VLOOKUP($A33,'Occupancy Raw Data'!$B$8:$BE$45,'Occupancy Raw Data'!BE$3,FALSE)</f>
        <v>-1.1432658510934901</v>
      </c>
      <c r="X33" s="51">
        <f>VLOOKUP($A33,'ADR Raw Data'!$B$6:$BE$43,'ADR Raw Data'!AG$1,FALSE)</f>
        <v>86.771245159368405</v>
      </c>
      <c r="Y33" s="52">
        <f>VLOOKUP($A33,'ADR Raw Data'!$B$6:$BE$43,'ADR Raw Data'!AH$1,FALSE)</f>
        <v>86.974537362379905</v>
      </c>
      <c r="Z33" s="52">
        <f>VLOOKUP($A33,'ADR Raw Data'!$B$6:$BE$43,'ADR Raw Data'!AI$1,FALSE)</f>
        <v>88.263559911843103</v>
      </c>
      <c r="AA33" s="52">
        <f>VLOOKUP($A33,'ADR Raw Data'!$B$6:$BE$43,'ADR Raw Data'!AJ$1,FALSE)</f>
        <v>90.713823403800902</v>
      </c>
      <c r="AB33" s="52">
        <f>VLOOKUP($A33,'ADR Raw Data'!$B$6:$BE$43,'ADR Raw Data'!AK$1,FALSE)</f>
        <v>93.0957420844327</v>
      </c>
      <c r="AC33" s="53">
        <f>VLOOKUP($A33,'ADR Raw Data'!$B$6:$BE$43,'ADR Raw Data'!AL$1,FALSE)</f>
        <v>89.347240581079404</v>
      </c>
      <c r="AD33" s="52">
        <f>VLOOKUP($A33,'ADR Raw Data'!$B$6:$BE$43,'ADR Raw Data'!AN$1,FALSE)</f>
        <v>104.912147213894</v>
      </c>
      <c r="AE33" s="52">
        <f>VLOOKUP($A33,'ADR Raw Data'!$B$6:$BE$43,'ADR Raw Data'!AO$1,FALSE)</f>
        <v>104.173748016502</v>
      </c>
      <c r="AF33" s="53">
        <f>VLOOKUP($A33,'ADR Raw Data'!$B$6:$BE$43,'ADR Raw Data'!AP$1,FALSE)</f>
        <v>104.547194395064</v>
      </c>
      <c r="AG33" s="54">
        <f>VLOOKUP($A33,'ADR Raw Data'!$B$6:$BE$43,'ADR Raw Data'!AR$1,FALSE)</f>
        <v>94.077302191633706</v>
      </c>
      <c r="AI33" s="47">
        <f>VLOOKUP($A33,'ADR Raw Data'!$B$6:$BE$43,'ADR Raw Data'!AT$1,FALSE)</f>
        <v>1.4072451665218</v>
      </c>
      <c r="AJ33" s="48">
        <f>VLOOKUP($A33,'ADR Raw Data'!$B$6:$BE$43,'ADR Raw Data'!AU$1,FALSE)</f>
        <v>0.64566378366203703</v>
      </c>
      <c r="AK33" s="48">
        <f>VLOOKUP($A33,'ADR Raw Data'!$B$6:$BE$43,'ADR Raw Data'!AV$1,FALSE)</f>
        <v>2.0412881185596401</v>
      </c>
      <c r="AL33" s="48">
        <f>VLOOKUP($A33,'ADR Raw Data'!$B$6:$BE$43,'ADR Raw Data'!AW$1,FALSE)</f>
        <v>4.2409690936981201</v>
      </c>
      <c r="AM33" s="48">
        <f>VLOOKUP($A33,'ADR Raw Data'!$B$6:$BE$43,'ADR Raw Data'!AX$1,FALSE)</f>
        <v>2.12616736285494</v>
      </c>
      <c r="AN33" s="49">
        <f>VLOOKUP($A33,'ADR Raw Data'!$B$6:$BE$43,'ADR Raw Data'!AY$1,FALSE)</f>
        <v>2.1501460727216801</v>
      </c>
      <c r="AO33" s="48">
        <f>VLOOKUP($A33,'ADR Raw Data'!$B$6:$BE$43,'ADR Raw Data'!BA$1,FALSE)</f>
        <v>1.6334656674880099</v>
      </c>
      <c r="AP33" s="48">
        <f>VLOOKUP($A33,'ADR Raw Data'!$B$6:$BE$43,'ADR Raw Data'!BB$1,FALSE)</f>
        <v>1.34337692930719</v>
      </c>
      <c r="AQ33" s="49">
        <f>VLOOKUP($A33,'ADR Raw Data'!$B$6:$BE$43,'ADR Raw Data'!BC$1,FALSE)</f>
        <v>1.4888442666966899</v>
      </c>
      <c r="AR33" s="50">
        <f>VLOOKUP($A33,'ADR Raw Data'!$B$6:$BE$43,'ADR Raw Data'!BE$1,FALSE)</f>
        <v>1.80902246783299</v>
      </c>
      <c r="AT33" s="51">
        <f>VLOOKUP($A33,'RevPAR Raw Data'!$B$6:$BE$43,'RevPAR Raw Data'!AG$1,FALSE)</f>
        <v>27.198045751633899</v>
      </c>
      <c r="AU33" s="52">
        <f>VLOOKUP($A33,'RevPAR Raw Data'!$B$6:$BE$43,'RevPAR Raw Data'!AH$1,FALSE)</f>
        <v>34.668001867413601</v>
      </c>
      <c r="AV33" s="52">
        <f>VLOOKUP($A33,'RevPAR Raw Data'!$B$6:$BE$43,'RevPAR Raw Data'!AI$1,FALSE)</f>
        <v>35.523816526610602</v>
      </c>
      <c r="AW33" s="52">
        <f>VLOOKUP($A33,'RevPAR Raw Data'!$B$6:$BE$43,'RevPAR Raw Data'!AJ$1,FALSE)</f>
        <v>39.665063958916903</v>
      </c>
      <c r="AX33" s="52">
        <f>VLOOKUP($A33,'RevPAR Raw Data'!$B$6:$BE$43,'RevPAR Raw Data'!AK$1,FALSE)</f>
        <v>39.533093837534999</v>
      </c>
      <c r="AY33" s="53">
        <f>VLOOKUP($A33,'RevPAR Raw Data'!$B$6:$BE$43,'RevPAR Raw Data'!AL$1,FALSE)</f>
        <v>35.317604388421998</v>
      </c>
      <c r="AZ33" s="52">
        <f>VLOOKUP($A33,'RevPAR Raw Data'!$B$6:$BE$43,'RevPAR Raw Data'!AN$1,FALSE)</f>
        <v>47.376993464052198</v>
      </c>
      <c r="BA33" s="52">
        <f>VLOOKUP($A33,'RevPAR Raw Data'!$B$6:$BE$43,'RevPAR Raw Data'!AO$1,FALSE)</f>
        <v>45.973596638655401</v>
      </c>
      <c r="BB33" s="53">
        <f>VLOOKUP($A33,'RevPAR Raw Data'!$B$6:$BE$43,'RevPAR Raw Data'!AP$1,FALSE)</f>
        <v>46.6752950513538</v>
      </c>
      <c r="BC33" s="54">
        <f>VLOOKUP($A33,'RevPAR Raw Data'!$B$6:$BE$43,'RevPAR Raw Data'!AR$1,FALSE)</f>
        <v>38.562658863545401</v>
      </c>
      <c r="BE33" s="47">
        <f>VLOOKUP($A33,'RevPAR Raw Data'!$B$6:$BE$43,'RevPAR Raw Data'!AT$1,FALSE)</f>
        <v>0.76441113565344998</v>
      </c>
      <c r="BF33" s="48">
        <f>VLOOKUP($A33,'RevPAR Raw Data'!$B$6:$BE$43,'RevPAR Raw Data'!AU$1,FALSE)</f>
        <v>2.7872030389359002</v>
      </c>
      <c r="BG33" s="48">
        <f>VLOOKUP($A33,'RevPAR Raw Data'!$B$6:$BE$43,'RevPAR Raw Data'!AV$1,FALSE)</f>
        <v>-1.23906526357854</v>
      </c>
      <c r="BH33" s="48">
        <f>VLOOKUP($A33,'RevPAR Raw Data'!$B$6:$BE$43,'RevPAR Raw Data'!AW$1,FALSE)</f>
        <v>7.1844112804671401</v>
      </c>
      <c r="BI33" s="48">
        <f>VLOOKUP($A33,'RevPAR Raw Data'!$B$6:$BE$43,'RevPAR Raw Data'!AX$1,FALSE)</f>
        <v>2.14972160180355E-2</v>
      </c>
      <c r="BJ33" s="49">
        <f>VLOOKUP($A33,'RevPAR Raw Data'!$B$6:$BE$43,'RevPAR Raw Data'!AY$1,FALSE)</f>
        <v>1.94428614525355</v>
      </c>
      <c r="BK33" s="48">
        <f>VLOOKUP($A33,'RevPAR Raw Data'!$B$6:$BE$43,'RevPAR Raw Data'!BA$1,FALSE)</f>
        <v>-2.2860379345331499</v>
      </c>
      <c r="BL33" s="48">
        <f>VLOOKUP($A33,'RevPAR Raw Data'!$B$6:$BE$43,'RevPAR Raw Data'!BB$1,FALSE)</f>
        <v>-1.1383269943844501</v>
      </c>
      <c r="BM33" s="49">
        <f>VLOOKUP($A33,'RevPAR Raw Data'!$B$6:$BE$43,'RevPAR Raw Data'!BC$1,FALSE)</f>
        <v>-1.72415900250948</v>
      </c>
      <c r="BN33" s="50">
        <f>VLOOKUP($A33,'RevPAR Raw Data'!$B$6:$BE$43,'RevPAR Raw Data'!BE$1,FALSE)</f>
        <v>0.64507468062615703</v>
      </c>
    </row>
    <row r="34" spans="1:66" x14ac:dyDescent="0.25">
      <c r="A34" s="63" t="s">
        <v>50</v>
      </c>
      <c r="B34" s="47">
        <f>VLOOKUP($A34,'Occupancy Raw Data'!$B$8:$BE$45,'Occupancy Raw Data'!AG$3,FALSE)</f>
        <v>30.5049594229035</v>
      </c>
      <c r="C34" s="48">
        <f>VLOOKUP($A34,'Occupancy Raw Data'!$B$8:$BE$45,'Occupancy Raw Data'!AH$3,FALSE)</f>
        <v>37.574391343552698</v>
      </c>
      <c r="D34" s="48">
        <f>VLOOKUP($A34,'Occupancy Raw Data'!$B$8:$BE$45,'Occupancy Raw Data'!AI$3,FALSE)</f>
        <v>38.471596032461598</v>
      </c>
      <c r="E34" s="48">
        <f>VLOOKUP($A34,'Occupancy Raw Data'!$B$8:$BE$45,'Occupancy Raw Data'!AJ$3,FALSE)</f>
        <v>39.531109107303799</v>
      </c>
      <c r="F34" s="48">
        <f>VLOOKUP($A34,'Occupancy Raw Data'!$B$8:$BE$45,'Occupancy Raw Data'!AK$3,FALSE)</f>
        <v>38.403967538322803</v>
      </c>
      <c r="G34" s="49">
        <f>VLOOKUP($A34,'Occupancy Raw Data'!$B$8:$BE$45,'Occupancy Raw Data'!AL$3,FALSE)</f>
        <v>36.8972046889089</v>
      </c>
      <c r="H34" s="48">
        <f>VLOOKUP($A34,'Occupancy Raw Data'!$B$8:$BE$45,'Occupancy Raw Data'!AN$3,FALSE)</f>
        <v>43.881875563570702</v>
      </c>
      <c r="I34" s="48">
        <f>VLOOKUP($A34,'Occupancy Raw Data'!$B$8:$BE$45,'Occupancy Raw Data'!AO$3,FALSE)</f>
        <v>50.874661857529297</v>
      </c>
      <c r="J34" s="49">
        <f>VLOOKUP($A34,'Occupancy Raw Data'!$B$8:$BE$45,'Occupancy Raw Data'!AP$3,FALSE)</f>
        <v>47.378268710550003</v>
      </c>
      <c r="K34" s="50">
        <f>VLOOKUP($A34,'Occupancy Raw Data'!$B$8:$BE$45,'Occupancy Raw Data'!AR$3,FALSE)</f>
        <v>39.891794409377802</v>
      </c>
      <c r="M34" s="47">
        <f>VLOOKUP($A34,'Occupancy Raw Data'!$B$8:$BE$45,'Occupancy Raw Data'!AT$3,FALSE)</f>
        <v>-14.7077591595811</v>
      </c>
      <c r="N34" s="48">
        <f>VLOOKUP($A34,'Occupancy Raw Data'!$B$8:$BE$45,'Occupancy Raw Data'!AU$3,FALSE)</f>
        <v>-8.7097528841003999</v>
      </c>
      <c r="O34" s="48">
        <f>VLOOKUP($A34,'Occupancy Raw Data'!$B$8:$BE$45,'Occupancy Raw Data'!AV$3,FALSE)</f>
        <v>-12.624103529263699</v>
      </c>
      <c r="P34" s="48">
        <f>VLOOKUP($A34,'Occupancy Raw Data'!$B$8:$BE$45,'Occupancy Raw Data'!AW$3,FALSE)</f>
        <v>-8.9127298471266396</v>
      </c>
      <c r="Q34" s="48">
        <f>VLOOKUP($A34,'Occupancy Raw Data'!$B$8:$BE$45,'Occupancy Raw Data'!AX$3,FALSE)</f>
        <v>-8.8306897592675107</v>
      </c>
      <c r="R34" s="49">
        <f>VLOOKUP($A34,'Occupancy Raw Data'!$B$8:$BE$45,'Occupancy Raw Data'!AY$3,FALSE)</f>
        <v>-10.650750539687399</v>
      </c>
      <c r="S34" s="48">
        <f>VLOOKUP($A34,'Occupancy Raw Data'!$B$8:$BE$45,'Occupancy Raw Data'!BA$3,FALSE)</f>
        <v>-12.6753470546097</v>
      </c>
      <c r="T34" s="48">
        <f>VLOOKUP($A34,'Occupancy Raw Data'!$B$8:$BE$45,'Occupancy Raw Data'!BB$3,FALSE)</f>
        <v>-6.6565375496677701</v>
      </c>
      <c r="U34" s="49">
        <f>VLOOKUP($A34,'Occupancy Raw Data'!$B$8:$BE$45,'Occupancy Raw Data'!BC$3,FALSE)</f>
        <v>-9.5438116327462996</v>
      </c>
      <c r="V34" s="50">
        <f>VLOOKUP($A34,'Occupancy Raw Data'!$B$8:$BE$45,'Occupancy Raw Data'!BE$3,FALSE)</f>
        <v>-10.2781778439179</v>
      </c>
      <c r="X34" s="51">
        <f>VLOOKUP($A34,'ADR Raw Data'!$B$6:$BE$43,'ADR Raw Data'!AG$1,FALSE)</f>
        <v>93.774988176174901</v>
      </c>
      <c r="Y34" s="52">
        <f>VLOOKUP($A34,'ADR Raw Data'!$B$6:$BE$43,'ADR Raw Data'!AH$1,FALSE)</f>
        <v>88.810611951043896</v>
      </c>
      <c r="Z34" s="52">
        <f>VLOOKUP($A34,'ADR Raw Data'!$B$6:$BE$43,'ADR Raw Data'!AI$1,FALSE)</f>
        <v>90.578087425289993</v>
      </c>
      <c r="AA34" s="52">
        <f>VLOOKUP($A34,'ADR Raw Data'!$B$6:$BE$43,'ADR Raw Data'!AJ$1,FALSE)</f>
        <v>90.311166742700706</v>
      </c>
      <c r="AB34" s="52">
        <f>VLOOKUP($A34,'ADR Raw Data'!$B$6:$BE$43,'ADR Raw Data'!AK$1,FALSE)</f>
        <v>89.740167879783897</v>
      </c>
      <c r="AC34" s="53">
        <f>VLOOKUP($A34,'ADR Raw Data'!$B$6:$BE$43,'ADR Raw Data'!AL$1,FALSE)</f>
        <v>90.515092988587199</v>
      </c>
      <c r="AD34" s="52">
        <f>VLOOKUP($A34,'ADR Raw Data'!$B$6:$BE$43,'ADR Raw Data'!AN$1,FALSE)</f>
        <v>103.829411281208</v>
      </c>
      <c r="AE34" s="52">
        <f>VLOOKUP($A34,'ADR Raw Data'!$B$6:$BE$43,'ADR Raw Data'!AO$1,FALSE)</f>
        <v>107.26097660404101</v>
      </c>
      <c r="AF34" s="53">
        <f>VLOOKUP($A34,'ADR Raw Data'!$B$6:$BE$43,'ADR Raw Data'!AP$1,FALSE)</f>
        <v>105.67181424560999</v>
      </c>
      <c r="AG34" s="54">
        <f>VLOOKUP($A34,'ADR Raw Data'!$B$6:$BE$43,'ADR Raw Data'!AR$1,FALSE)</f>
        <v>95.658286134073805</v>
      </c>
      <c r="AI34" s="47">
        <f>VLOOKUP($A34,'ADR Raw Data'!$B$6:$BE$43,'ADR Raw Data'!AT$1,FALSE)</f>
        <v>0.66560133952244704</v>
      </c>
      <c r="AJ34" s="48">
        <f>VLOOKUP($A34,'ADR Raw Data'!$B$6:$BE$43,'ADR Raw Data'!AU$1,FALSE)</f>
        <v>1.11823397049239</v>
      </c>
      <c r="AK34" s="48">
        <f>VLOOKUP($A34,'ADR Raw Data'!$B$6:$BE$43,'ADR Raw Data'!AV$1,FALSE)</f>
        <v>2.33532514702868</v>
      </c>
      <c r="AL34" s="48">
        <f>VLOOKUP($A34,'ADR Raw Data'!$B$6:$BE$43,'ADR Raw Data'!AW$1,FALSE)</f>
        <v>1.85203063260106</v>
      </c>
      <c r="AM34" s="48">
        <f>VLOOKUP($A34,'ADR Raw Data'!$B$6:$BE$43,'ADR Raw Data'!AX$1,FALSE)</f>
        <v>-0.96241705235896702</v>
      </c>
      <c r="AN34" s="49">
        <f>VLOOKUP($A34,'ADR Raw Data'!$B$6:$BE$43,'ADR Raw Data'!AY$1,FALSE)</f>
        <v>0.97482019114010099</v>
      </c>
      <c r="AO34" s="48">
        <f>VLOOKUP($A34,'ADR Raw Data'!$B$6:$BE$43,'ADR Raw Data'!BA$1,FALSE)</f>
        <v>-1.25115866583422</v>
      </c>
      <c r="AP34" s="48">
        <f>VLOOKUP($A34,'ADR Raw Data'!$B$6:$BE$43,'ADR Raw Data'!BB$1,FALSE)</f>
        <v>5.0581353337922401E-2</v>
      </c>
      <c r="AQ34" s="49">
        <f>VLOOKUP($A34,'ADR Raw Data'!$B$6:$BE$43,'ADR Raw Data'!BC$1,FALSE)</f>
        <v>-0.51391499180563704</v>
      </c>
      <c r="AR34" s="50">
        <f>VLOOKUP($A34,'ADR Raw Data'!$B$6:$BE$43,'ADR Raw Data'!BE$1,FALSE)</f>
        <v>0.45972338561981801</v>
      </c>
      <c r="AT34" s="51">
        <f>VLOOKUP($A34,'RevPAR Raw Data'!$B$6:$BE$43,'RevPAR Raw Data'!AG$1,FALSE)</f>
        <v>28.606022091974701</v>
      </c>
      <c r="AU34" s="52">
        <f>VLOOKUP($A34,'RevPAR Raw Data'!$B$6:$BE$43,'RevPAR Raw Data'!AH$1,FALSE)</f>
        <v>33.370046889089203</v>
      </c>
      <c r="AV34" s="52">
        <f>VLOOKUP($A34,'RevPAR Raw Data'!$B$6:$BE$43,'RevPAR Raw Data'!AI$1,FALSE)</f>
        <v>34.846835888187499</v>
      </c>
      <c r="AW34" s="52">
        <f>VLOOKUP($A34,'RevPAR Raw Data'!$B$6:$BE$43,'RevPAR Raw Data'!AJ$1,FALSE)</f>
        <v>35.701005861136103</v>
      </c>
      <c r="AX34" s="52">
        <f>VLOOKUP($A34,'RevPAR Raw Data'!$B$6:$BE$43,'RevPAR Raw Data'!AK$1,FALSE)</f>
        <v>34.463784941388603</v>
      </c>
      <c r="AY34" s="53">
        <f>VLOOKUP($A34,'RevPAR Raw Data'!$B$6:$BE$43,'RevPAR Raw Data'!AL$1,FALSE)</f>
        <v>33.397539134355199</v>
      </c>
      <c r="AZ34" s="52">
        <f>VLOOKUP($A34,'RevPAR Raw Data'!$B$6:$BE$43,'RevPAR Raw Data'!AN$1,FALSE)</f>
        <v>45.562293056807903</v>
      </c>
      <c r="BA34" s="52">
        <f>VLOOKUP($A34,'RevPAR Raw Data'!$B$6:$BE$43,'RevPAR Raw Data'!AO$1,FALSE)</f>
        <v>54.5686591523895</v>
      </c>
      <c r="BB34" s="53">
        <f>VLOOKUP($A34,'RevPAR Raw Data'!$B$6:$BE$43,'RevPAR Raw Data'!AP$1,FALSE)</f>
        <v>50.065476104598702</v>
      </c>
      <c r="BC34" s="54">
        <f>VLOOKUP($A34,'RevPAR Raw Data'!$B$6:$BE$43,'RevPAR Raw Data'!AR$1,FALSE)</f>
        <v>38.159806840139098</v>
      </c>
      <c r="BE34" s="47">
        <f>VLOOKUP($A34,'RevPAR Raw Data'!$B$6:$BE$43,'RevPAR Raw Data'!AT$1,FALSE)</f>
        <v>-14.1400528620385</v>
      </c>
      <c r="BF34" s="48">
        <f>VLOOKUP($A34,'RevPAR Raw Data'!$B$6:$BE$43,'RevPAR Raw Data'!AU$1,FALSE)</f>
        <v>-7.6889143291039499</v>
      </c>
      <c r="BG34" s="48">
        <f>VLOOKUP($A34,'RevPAR Raw Data'!$B$6:$BE$43,'RevPAR Raw Data'!AV$1,FALSE)</f>
        <v>-10.5835922465408</v>
      </c>
      <c r="BH34" s="48">
        <f>VLOOKUP($A34,'RevPAR Raw Data'!$B$6:$BE$43,'RevPAR Raw Data'!AW$1,FALSE)</f>
        <v>-7.22576570149534</v>
      </c>
      <c r="BI34" s="48">
        <f>VLOOKUP($A34,'RevPAR Raw Data'!$B$6:$BE$43,'RevPAR Raw Data'!AX$1,FALSE)</f>
        <v>-9.70811874754237</v>
      </c>
      <c r="BJ34" s="49">
        <f>VLOOKUP($A34,'RevPAR Raw Data'!$B$6:$BE$43,'RevPAR Raw Data'!AY$1,FALSE)</f>
        <v>-9.7797560153161598</v>
      </c>
      <c r="BK34" s="48">
        <f>VLOOKUP($A34,'RevPAR Raw Data'!$B$6:$BE$43,'RevPAR Raw Data'!BA$1,FALSE)</f>
        <v>-13.767917017345701</v>
      </c>
      <c r="BL34" s="48">
        <f>VLOOKUP($A34,'RevPAR Raw Data'!$B$6:$BE$43,'RevPAR Raw Data'!BB$1,FALSE)</f>
        <v>-6.6093231631079199</v>
      </c>
      <c r="BM34" s="49">
        <f>VLOOKUP($A34,'RevPAR Raw Data'!$B$6:$BE$43,'RevPAR Raw Data'!BC$1,FALSE)</f>
        <v>-10.008679545781501</v>
      </c>
      <c r="BN34" s="50">
        <f>VLOOKUP($A34,'RevPAR Raw Data'!$B$6:$BE$43,'RevPAR Raw Data'!BE$1,FALSE)</f>
        <v>-9.8657056454622492</v>
      </c>
    </row>
    <row r="35" spans="1:66" x14ac:dyDescent="0.25">
      <c r="A35" s="63" t="s">
        <v>47</v>
      </c>
      <c r="B35" s="47">
        <f>VLOOKUP($A35,'Occupancy Raw Data'!$B$8:$BE$45,'Occupancy Raw Data'!AG$3,FALSE)</f>
        <v>37.555658627087098</v>
      </c>
      <c r="C35" s="48">
        <f>VLOOKUP($A35,'Occupancy Raw Data'!$B$8:$BE$45,'Occupancy Raw Data'!AH$3,FALSE)</f>
        <v>52.087198515769899</v>
      </c>
      <c r="D35" s="48">
        <f>VLOOKUP($A35,'Occupancy Raw Data'!$B$8:$BE$45,'Occupancy Raw Data'!AI$3,FALSE)</f>
        <v>55.064935064935</v>
      </c>
      <c r="E35" s="48">
        <f>VLOOKUP($A35,'Occupancy Raw Data'!$B$8:$BE$45,'Occupancy Raw Data'!AJ$3,FALSE)</f>
        <v>55.997217068645597</v>
      </c>
      <c r="F35" s="48">
        <f>VLOOKUP($A35,'Occupancy Raw Data'!$B$8:$BE$45,'Occupancy Raw Data'!AK$3,FALSE)</f>
        <v>50.533395176252299</v>
      </c>
      <c r="G35" s="49">
        <f>VLOOKUP($A35,'Occupancy Raw Data'!$B$8:$BE$45,'Occupancy Raw Data'!AL$3,FALSE)</f>
        <v>50.247680890538</v>
      </c>
      <c r="H35" s="48">
        <f>VLOOKUP($A35,'Occupancy Raw Data'!$B$8:$BE$45,'Occupancy Raw Data'!AN$3,FALSE)</f>
        <v>51.1827458256029</v>
      </c>
      <c r="I35" s="48">
        <f>VLOOKUP($A35,'Occupancy Raw Data'!$B$8:$BE$45,'Occupancy Raw Data'!AO$3,FALSE)</f>
        <v>50.547309833024102</v>
      </c>
      <c r="J35" s="49">
        <f>VLOOKUP($A35,'Occupancy Raw Data'!$B$8:$BE$45,'Occupancy Raw Data'!AP$3,FALSE)</f>
        <v>50.865027829313497</v>
      </c>
      <c r="K35" s="50">
        <f>VLOOKUP($A35,'Occupancy Raw Data'!$B$8:$BE$45,'Occupancy Raw Data'!AR$3,FALSE)</f>
        <v>50.424065730188097</v>
      </c>
      <c r="M35" s="47">
        <f>VLOOKUP($A35,'Occupancy Raw Data'!$B$8:$BE$45,'Occupancy Raw Data'!AT$3,FALSE)</f>
        <v>3.0364819412142499</v>
      </c>
      <c r="N35" s="48">
        <f>VLOOKUP($A35,'Occupancy Raw Data'!$B$8:$BE$45,'Occupancy Raw Data'!AU$3,FALSE)</f>
        <v>9.4818251252332306</v>
      </c>
      <c r="O35" s="48">
        <f>VLOOKUP($A35,'Occupancy Raw Data'!$B$8:$BE$45,'Occupancy Raw Data'!AV$3,FALSE)</f>
        <v>2.5042798982244001</v>
      </c>
      <c r="P35" s="48">
        <f>VLOOKUP($A35,'Occupancy Raw Data'!$B$8:$BE$45,'Occupancy Raw Data'!AW$3,FALSE)</f>
        <v>5.3856498686552996</v>
      </c>
      <c r="Q35" s="48">
        <f>VLOOKUP($A35,'Occupancy Raw Data'!$B$8:$BE$45,'Occupancy Raw Data'!AX$3,FALSE)</f>
        <v>2.2675286059097801</v>
      </c>
      <c r="R35" s="49">
        <f>VLOOKUP($A35,'Occupancy Raw Data'!$B$8:$BE$45,'Occupancy Raw Data'!AY$3,FALSE)</f>
        <v>4.5674200960619498</v>
      </c>
      <c r="S35" s="48">
        <f>VLOOKUP($A35,'Occupancy Raw Data'!$B$8:$BE$45,'Occupancy Raw Data'!BA$3,FALSE)</f>
        <v>1.37819152440955</v>
      </c>
      <c r="T35" s="48">
        <f>VLOOKUP($A35,'Occupancy Raw Data'!$B$8:$BE$45,'Occupancy Raw Data'!BB$3,FALSE)</f>
        <v>2.1451707072716499</v>
      </c>
      <c r="U35" s="49">
        <f>VLOOKUP($A35,'Occupancy Raw Data'!$B$8:$BE$45,'Occupancy Raw Data'!BC$3,FALSE)</f>
        <v>1.7578406337705501</v>
      </c>
      <c r="V35" s="50">
        <f>VLOOKUP($A35,'Occupancy Raw Data'!$B$8:$BE$45,'Occupancy Raw Data'!BE$3,FALSE)</f>
        <v>3.7441241280389899</v>
      </c>
      <c r="X35" s="51">
        <f>VLOOKUP($A35,'ADR Raw Data'!$B$6:$BE$43,'ADR Raw Data'!AG$1,FALSE)</f>
        <v>85.730195134000198</v>
      </c>
      <c r="Y35" s="52">
        <f>VLOOKUP($A35,'ADR Raw Data'!$B$6:$BE$43,'ADR Raw Data'!AH$1,FALSE)</f>
        <v>94.545875333926901</v>
      </c>
      <c r="Z35" s="52">
        <f>VLOOKUP($A35,'ADR Raw Data'!$B$6:$BE$43,'ADR Raw Data'!AI$1,FALSE)</f>
        <v>100.366994609164</v>
      </c>
      <c r="AA35" s="52">
        <f>VLOOKUP($A35,'ADR Raw Data'!$B$6:$BE$43,'ADR Raw Data'!AJ$1,FALSE)</f>
        <v>98.991946492172602</v>
      </c>
      <c r="AB35" s="52">
        <f>VLOOKUP($A35,'ADR Raw Data'!$B$6:$BE$43,'ADR Raw Data'!AK$1,FALSE)</f>
        <v>93.019375860486406</v>
      </c>
      <c r="AC35" s="53">
        <f>VLOOKUP($A35,'ADR Raw Data'!$B$6:$BE$43,'ADR Raw Data'!AL$1,FALSE)</f>
        <v>95.187852382446806</v>
      </c>
      <c r="AD35" s="52">
        <f>VLOOKUP($A35,'ADR Raw Data'!$B$6:$BE$43,'ADR Raw Data'!AN$1,FALSE)</f>
        <v>97.954164023561304</v>
      </c>
      <c r="AE35" s="52">
        <f>VLOOKUP($A35,'ADR Raw Data'!$B$6:$BE$43,'ADR Raw Data'!AO$1,FALSE)</f>
        <v>98.965285373463004</v>
      </c>
      <c r="AF35" s="53">
        <f>VLOOKUP($A35,'ADR Raw Data'!$B$6:$BE$43,'ADR Raw Data'!AP$1,FALSE)</f>
        <v>98.456566817124795</v>
      </c>
      <c r="AG35" s="54">
        <f>VLOOKUP($A35,'ADR Raw Data'!$B$6:$BE$43,'ADR Raw Data'!AR$1,FALSE)</f>
        <v>96.129937976346895</v>
      </c>
      <c r="AI35" s="47">
        <f>VLOOKUP($A35,'ADR Raw Data'!$B$6:$BE$43,'ADR Raw Data'!AT$1,FALSE)</f>
        <v>0.94681368191730098</v>
      </c>
      <c r="AJ35" s="48">
        <f>VLOOKUP($A35,'ADR Raw Data'!$B$6:$BE$43,'ADR Raw Data'!AU$1,FALSE)</f>
        <v>4.4979227357185998</v>
      </c>
      <c r="AK35" s="48">
        <f>VLOOKUP($A35,'ADR Raw Data'!$B$6:$BE$43,'ADR Raw Data'!AV$1,FALSE)</f>
        <v>6.65607050791247</v>
      </c>
      <c r="AL35" s="48">
        <f>VLOOKUP($A35,'ADR Raw Data'!$B$6:$BE$43,'ADR Raw Data'!AW$1,FALSE)</f>
        <v>4.8867203100151997</v>
      </c>
      <c r="AM35" s="48">
        <f>VLOOKUP($A35,'ADR Raw Data'!$B$6:$BE$43,'ADR Raw Data'!AX$1,FALSE)</f>
        <v>4.4004574015537603</v>
      </c>
      <c r="AN35" s="49">
        <f>VLOOKUP($A35,'ADR Raw Data'!$B$6:$BE$43,'ADR Raw Data'!AY$1,FALSE)</f>
        <v>4.5748643427911198</v>
      </c>
      <c r="AO35" s="48">
        <f>VLOOKUP($A35,'ADR Raw Data'!$B$6:$BE$43,'ADR Raw Data'!BA$1,FALSE)</f>
        <v>3.2669134830823898</v>
      </c>
      <c r="AP35" s="48">
        <f>VLOOKUP($A35,'ADR Raw Data'!$B$6:$BE$43,'ADR Raw Data'!BB$1,FALSE)</f>
        <v>1.88817739811735</v>
      </c>
      <c r="AQ35" s="49">
        <f>VLOOKUP($A35,'ADR Raw Data'!$B$6:$BE$43,'ADR Raw Data'!BC$1,FALSE)</f>
        <v>2.5782615733271301</v>
      </c>
      <c r="AR35" s="50">
        <f>VLOOKUP($A35,'ADR Raw Data'!$B$6:$BE$43,'ADR Raw Data'!BE$1,FALSE)</f>
        <v>3.94921301926541</v>
      </c>
      <c r="AT35" s="51">
        <f>VLOOKUP($A35,'RevPAR Raw Data'!$B$6:$BE$43,'RevPAR Raw Data'!AG$1,FALSE)</f>
        <v>32.196539424860802</v>
      </c>
      <c r="AU35" s="52">
        <f>VLOOKUP($A35,'RevPAR Raw Data'!$B$6:$BE$43,'RevPAR Raw Data'!AH$1,FALSE)</f>
        <v>49.246297773654902</v>
      </c>
      <c r="AV35" s="52">
        <f>VLOOKUP($A35,'RevPAR Raw Data'!$B$6:$BE$43,'RevPAR Raw Data'!AI$1,FALSE)</f>
        <v>55.267020408163198</v>
      </c>
      <c r="AW35" s="52">
        <f>VLOOKUP($A35,'RevPAR Raw Data'!$B$6:$BE$43,'RevPAR Raw Data'!AJ$1,FALSE)</f>
        <v>55.432735157699398</v>
      </c>
      <c r="AX35" s="52">
        <f>VLOOKUP($A35,'RevPAR Raw Data'!$B$6:$BE$43,'RevPAR Raw Data'!AK$1,FALSE)</f>
        <v>47.005848794062999</v>
      </c>
      <c r="AY35" s="53">
        <f>VLOOKUP($A35,'RevPAR Raw Data'!$B$6:$BE$43,'RevPAR Raw Data'!AL$1,FALSE)</f>
        <v>47.829688311688301</v>
      </c>
      <c r="AZ35" s="52">
        <f>VLOOKUP($A35,'RevPAR Raw Data'!$B$6:$BE$43,'RevPAR Raw Data'!AN$1,FALSE)</f>
        <v>50.135630797773601</v>
      </c>
      <c r="BA35" s="52">
        <f>VLOOKUP($A35,'RevPAR Raw Data'!$B$6:$BE$43,'RevPAR Raw Data'!AO$1,FALSE)</f>
        <v>50.024289424860797</v>
      </c>
      <c r="BB35" s="53">
        <f>VLOOKUP($A35,'RevPAR Raw Data'!$B$6:$BE$43,'RevPAR Raw Data'!AP$1,FALSE)</f>
        <v>50.079960111317199</v>
      </c>
      <c r="BC35" s="54">
        <f>VLOOKUP($A35,'RevPAR Raw Data'!$B$6:$BE$43,'RevPAR Raw Data'!AR$1,FALSE)</f>
        <v>48.472623111582202</v>
      </c>
      <c r="BE35" s="47">
        <f>VLOOKUP($A35,'RevPAR Raw Data'!$B$6:$BE$43,'RevPAR Raw Data'!AT$1,FALSE)</f>
        <v>4.0120454495999098</v>
      </c>
      <c r="BF35" s="48">
        <f>VLOOKUP($A35,'RevPAR Raw Data'!$B$6:$BE$43,'RevPAR Raw Data'!AU$1,FALSE)</f>
        <v>14.406233029020701</v>
      </c>
      <c r="BG35" s="48">
        <f>VLOOKUP($A35,'RevPAR Raw Data'!$B$6:$BE$43,'RevPAR Raw Data'!AV$1,FALSE)</f>
        <v>9.3270370418781692</v>
      </c>
      <c r="BH35" s="48">
        <f>VLOOKUP($A35,'RevPAR Raw Data'!$B$6:$BE$43,'RevPAR Raw Data'!AW$1,FALSE)</f>
        <v>10.5355518246283</v>
      </c>
      <c r="BI35" s="48">
        <f>VLOOKUP($A35,'RevPAR Raw Data'!$B$6:$BE$43,'RevPAR Raw Data'!AX$1,FALSE)</f>
        <v>6.7677676378346598</v>
      </c>
      <c r="BJ35" s="49">
        <f>VLOOKUP($A35,'RevPAR Raw Data'!$B$6:$BE$43,'RevPAR Raw Data'!AY$1,FALSE)</f>
        <v>9.3512377122132904</v>
      </c>
      <c r="BK35" s="48">
        <f>VLOOKUP($A35,'RevPAR Raw Data'!$B$6:$BE$43,'RevPAR Raw Data'!BA$1,FALSE)</f>
        <v>4.6901293322255899</v>
      </c>
      <c r="BL35" s="48">
        <f>VLOOKUP($A35,'RevPAR Raw Data'!$B$6:$BE$43,'RevPAR Raw Data'!BB$1,FALSE)</f>
        <v>4.0738527338347401</v>
      </c>
      <c r="BM35" s="49">
        <f>VLOOKUP($A35,'RevPAR Raw Data'!$B$6:$BE$43,'RevPAR Raw Data'!BC$1,FALSE)</f>
        <v>4.3814239366785204</v>
      </c>
      <c r="BN35" s="50">
        <f>VLOOKUP($A35,'RevPAR Raw Data'!$B$6:$BE$43,'RevPAR Raw Data'!BE$1,FALSE)</f>
        <v>7.8412005848263799</v>
      </c>
    </row>
    <row r="36" spans="1:66" x14ac:dyDescent="0.25">
      <c r="A36" s="63" t="s">
        <v>48</v>
      </c>
      <c r="B36" s="47">
        <f>VLOOKUP($A36,'Occupancy Raw Data'!$B$8:$BE$45,'Occupancy Raw Data'!AG$3,FALSE)</f>
        <v>39.443289443289402</v>
      </c>
      <c r="C36" s="48">
        <f>VLOOKUP($A36,'Occupancy Raw Data'!$B$8:$BE$45,'Occupancy Raw Data'!AH$3,FALSE)</f>
        <v>52.130977130977101</v>
      </c>
      <c r="D36" s="48">
        <f>VLOOKUP($A36,'Occupancy Raw Data'!$B$8:$BE$45,'Occupancy Raw Data'!AI$3,FALSE)</f>
        <v>57.929082929082902</v>
      </c>
      <c r="E36" s="48">
        <f>VLOOKUP($A36,'Occupancy Raw Data'!$B$8:$BE$45,'Occupancy Raw Data'!AJ$3,FALSE)</f>
        <v>59.615384615384599</v>
      </c>
      <c r="F36" s="48">
        <f>VLOOKUP($A36,'Occupancy Raw Data'!$B$8:$BE$45,'Occupancy Raw Data'!AK$3,FALSE)</f>
        <v>54.181104181104097</v>
      </c>
      <c r="G36" s="49">
        <f>VLOOKUP($A36,'Occupancy Raw Data'!$B$8:$BE$45,'Occupancy Raw Data'!AL$3,FALSE)</f>
        <v>52.659967659967599</v>
      </c>
      <c r="H36" s="48">
        <f>VLOOKUP($A36,'Occupancy Raw Data'!$B$8:$BE$45,'Occupancy Raw Data'!AN$3,FALSE)</f>
        <v>47.5398475398475</v>
      </c>
      <c r="I36" s="48">
        <f>VLOOKUP($A36,'Occupancy Raw Data'!$B$8:$BE$45,'Occupancy Raw Data'!AO$3,FALSE)</f>
        <v>51.605451605451599</v>
      </c>
      <c r="J36" s="49">
        <f>VLOOKUP($A36,'Occupancy Raw Data'!$B$8:$BE$45,'Occupancy Raw Data'!AP$3,FALSE)</f>
        <v>49.572649572649503</v>
      </c>
      <c r="K36" s="50">
        <f>VLOOKUP($A36,'Occupancy Raw Data'!$B$8:$BE$45,'Occupancy Raw Data'!AR$3,FALSE)</f>
        <v>51.777876777876699</v>
      </c>
      <c r="M36" s="47">
        <f>VLOOKUP($A36,'Occupancy Raw Data'!$B$8:$BE$45,'Occupancy Raw Data'!AT$3,FALSE)</f>
        <v>-2.9318552015968402</v>
      </c>
      <c r="N36" s="48">
        <f>VLOOKUP($A36,'Occupancy Raw Data'!$B$8:$BE$45,'Occupancy Raw Data'!AU$3,FALSE)</f>
        <v>2.70253265111876</v>
      </c>
      <c r="O36" s="48">
        <f>VLOOKUP($A36,'Occupancy Raw Data'!$B$8:$BE$45,'Occupancy Raw Data'!AV$3,FALSE)</f>
        <v>2.3349055096749902</v>
      </c>
      <c r="P36" s="48">
        <f>VLOOKUP($A36,'Occupancy Raw Data'!$B$8:$BE$45,'Occupancy Raw Data'!AW$3,FALSE)</f>
        <v>9.5851923915595894</v>
      </c>
      <c r="Q36" s="48">
        <f>VLOOKUP($A36,'Occupancy Raw Data'!$B$8:$BE$45,'Occupancy Raw Data'!AX$3,FALSE)</f>
        <v>7.69787980351526</v>
      </c>
      <c r="R36" s="49">
        <f>VLOOKUP($A36,'Occupancy Raw Data'!$B$8:$BE$45,'Occupancy Raw Data'!AY$3,FALSE)</f>
        <v>4.1902803233101</v>
      </c>
      <c r="S36" s="48">
        <f>VLOOKUP($A36,'Occupancy Raw Data'!$B$8:$BE$45,'Occupancy Raw Data'!BA$3,FALSE)</f>
        <v>-3.1744588642389999</v>
      </c>
      <c r="T36" s="48">
        <f>VLOOKUP($A36,'Occupancy Raw Data'!$B$8:$BE$45,'Occupancy Raw Data'!BB$3,FALSE)</f>
        <v>-6.4141213221561699</v>
      </c>
      <c r="U36" s="49">
        <f>VLOOKUP($A36,'Occupancy Raw Data'!$B$8:$BE$45,'Occupancy Raw Data'!BC$3,FALSE)</f>
        <v>-4.8882080461027799</v>
      </c>
      <c r="V36" s="50">
        <f>VLOOKUP($A36,'Occupancy Raw Data'!$B$8:$BE$45,'Occupancy Raw Data'!BE$3,FALSE)</f>
        <v>1.5390817408031801</v>
      </c>
      <c r="X36" s="51">
        <f>VLOOKUP($A36,'ADR Raw Data'!$B$6:$BE$43,'ADR Raw Data'!AG$1,FALSE)</f>
        <v>122.272831625183</v>
      </c>
      <c r="Y36" s="52">
        <f>VLOOKUP($A36,'ADR Raw Data'!$B$6:$BE$43,'ADR Raw Data'!AH$1,FALSE)</f>
        <v>118.525245374986</v>
      </c>
      <c r="Z36" s="52">
        <f>VLOOKUP($A36,'ADR Raw Data'!$B$6:$BE$43,'ADR Raw Data'!AI$1,FALSE)</f>
        <v>119.573227993221</v>
      </c>
      <c r="AA36" s="52">
        <f>VLOOKUP($A36,'ADR Raw Data'!$B$6:$BE$43,'ADR Raw Data'!AJ$1,FALSE)</f>
        <v>121.30047273079499</v>
      </c>
      <c r="AB36" s="52">
        <f>VLOOKUP($A36,'ADR Raw Data'!$B$6:$BE$43,'ADR Raw Data'!AK$1,FALSE)</f>
        <v>121.658281816243</v>
      </c>
      <c r="AC36" s="53">
        <f>VLOOKUP($A36,'ADR Raw Data'!$B$6:$BE$43,'ADR Raw Data'!AL$1,FALSE)</f>
        <v>120.59028052551901</v>
      </c>
      <c r="AD36" s="52">
        <f>VLOOKUP($A36,'ADR Raw Data'!$B$6:$BE$43,'ADR Raw Data'!AN$1,FALSE)</f>
        <v>137.565724003887</v>
      </c>
      <c r="AE36" s="52">
        <f>VLOOKUP($A36,'ADR Raw Data'!$B$6:$BE$43,'ADR Raw Data'!AO$1,FALSE)</f>
        <v>144.36560989256901</v>
      </c>
      <c r="AF36" s="53">
        <f>VLOOKUP($A36,'ADR Raw Data'!$B$6:$BE$43,'ADR Raw Data'!AP$1,FALSE)</f>
        <v>141.10508678937501</v>
      </c>
      <c r="AG36" s="54">
        <f>VLOOKUP($A36,'ADR Raw Data'!$B$6:$BE$43,'ADR Raw Data'!AR$1,FALSE)</f>
        <v>126.20201701693701</v>
      </c>
      <c r="AI36" s="47">
        <f>VLOOKUP($A36,'ADR Raw Data'!$B$6:$BE$43,'ADR Raw Data'!AT$1,FALSE)</f>
        <v>6.7690397752741998</v>
      </c>
      <c r="AJ36" s="48">
        <f>VLOOKUP($A36,'ADR Raw Data'!$B$6:$BE$43,'ADR Raw Data'!AU$1,FALSE)</f>
        <v>6.9857914162128401</v>
      </c>
      <c r="AK36" s="48">
        <f>VLOOKUP($A36,'ADR Raw Data'!$B$6:$BE$43,'ADR Raw Data'!AV$1,FALSE)</f>
        <v>3.7602600354715099</v>
      </c>
      <c r="AL36" s="48">
        <f>VLOOKUP($A36,'ADR Raw Data'!$B$6:$BE$43,'ADR Raw Data'!AW$1,FALSE)</f>
        <v>8.6756894528224109</v>
      </c>
      <c r="AM36" s="48">
        <f>VLOOKUP($A36,'ADR Raw Data'!$B$6:$BE$43,'ADR Raw Data'!AX$1,FALSE)</f>
        <v>8.1578465056682496</v>
      </c>
      <c r="AN36" s="49">
        <f>VLOOKUP($A36,'ADR Raw Data'!$B$6:$BE$43,'ADR Raw Data'!AY$1,FALSE)</f>
        <v>6.81086718043235</v>
      </c>
      <c r="AO36" s="48">
        <f>VLOOKUP($A36,'ADR Raw Data'!$B$6:$BE$43,'ADR Raw Data'!BA$1,FALSE)</f>
        <v>8.0347274964539803</v>
      </c>
      <c r="AP36" s="48">
        <f>VLOOKUP($A36,'ADR Raw Data'!$B$6:$BE$43,'ADR Raw Data'!BB$1,FALSE)</f>
        <v>8.0444847629805896</v>
      </c>
      <c r="AQ36" s="49">
        <f>VLOOKUP($A36,'ADR Raw Data'!$B$6:$BE$43,'ADR Raw Data'!BC$1,FALSE)</f>
        <v>7.9958377582512501</v>
      </c>
      <c r="AR36" s="50">
        <f>VLOOKUP($A36,'ADR Raw Data'!$B$6:$BE$43,'ADR Raw Data'!BE$1,FALSE)</f>
        <v>6.8726180359224402</v>
      </c>
      <c r="AT36" s="51">
        <f>VLOOKUP($A36,'RevPAR Raw Data'!$B$6:$BE$43,'RevPAR Raw Data'!AG$1,FALSE)</f>
        <v>48.228426888426803</v>
      </c>
      <c r="AU36" s="52">
        <f>VLOOKUP($A36,'RevPAR Raw Data'!$B$6:$BE$43,'RevPAR Raw Data'!AH$1,FALSE)</f>
        <v>61.788368560868498</v>
      </c>
      <c r="AV36" s="52">
        <f>VLOOKUP($A36,'RevPAR Raw Data'!$B$6:$BE$43,'RevPAR Raw Data'!AI$1,FALSE)</f>
        <v>69.267674405174404</v>
      </c>
      <c r="AW36" s="52">
        <f>VLOOKUP($A36,'RevPAR Raw Data'!$B$6:$BE$43,'RevPAR Raw Data'!AJ$1,FALSE)</f>
        <v>72.313743358743295</v>
      </c>
      <c r="AX36" s="52">
        <f>VLOOKUP($A36,'RevPAR Raw Data'!$B$6:$BE$43,'RevPAR Raw Data'!AK$1,FALSE)</f>
        <v>65.915800415800405</v>
      </c>
      <c r="AY36" s="53">
        <f>VLOOKUP($A36,'RevPAR Raw Data'!$B$6:$BE$43,'RevPAR Raw Data'!AL$1,FALSE)</f>
        <v>63.502802725802702</v>
      </c>
      <c r="AZ36" s="52">
        <f>VLOOKUP($A36,'RevPAR Raw Data'!$B$6:$BE$43,'RevPAR Raw Data'!AN$1,FALSE)</f>
        <v>65.398535458535406</v>
      </c>
      <c r="BA36" s="52">
        <f>VLOOKUP($A36,'RevPAR Raw Data'!$B$6:$BE$43,'RevPAR Raw Data'!AO$1,FALSE)</f>
        <v>74.500524948024903</v>
      </c>
      <c r="BB36" s="53">
        <f>VLOOKUP($A36,'RevPAR Raw Data'!$B$6:$BE$43,'RevPAR Raw Data'!AP$1,FALSE)</f>
        <v>69.949530203280204</v>
      </c>
      <c r="BC36" s="54">
        <f>VLOOKUP($A36,'RevPAR Raw Data'!$B$6:$BE$43,'RevPAR Raw Data'!AR$1,FALSE)</f>
        <v>65.344724862224794</v>
      </c>
      <c r="BE36" s="47">
        <f>VLOOKUP($A36,'RevPAR Raw Data'!$B$6:$BE$43,'RevPAR Raw Data'!AT$1,FALSE)</f>
        <v>3.6387261289278201</v>
      </c>
      <c r="BF36" s="48">
        <f>VLOOKUP($A36,'RevPAR Raw Data'!$B$6:$BE$43,'RevPAR Raw Data'!AU$1,FALSE)</f>
        <v>9.8771173612938092</v>
      </c>
      <c r="BG36" s="48">
        <f>VLOOKUP($A36,'RevPAR Raw Data'!$B$6:$BE$43,'RevPAR Raw Data'!AV$1,FALSE)</f>
        <v>6.1829640638928396</v>
      </c>
      <c r="BH36" s="48">
        <f>VLOOKUP($A36,'RevPAR Raw Data'!$B$6:$BE$43,'RevPAR Raw Data'!AW$1,FALSE)</f>
        <v>19.092463369729199</v>
      </c>
      <c r="BI36" s="48">
        <f>VLOOKUP($A36,'RevPAR Raw Data'!$B$6:$BE$43,'RevPAR Raw Data'!AX$1,FALSE)</f>
        <v>16.4837075277451</v>
      </c>
      <c r="BJ36" s="49">
        <f>VLOOKUP($A36,'RevPAR Raw Data'!$B$6:$BE$43,'RevPAR Raw Data'!AY$1,FALSE)</f>
        <v>11.2865419310509</v>
      </c>
      <c r="BK36" s="48">
        <f>VLOOKUP($A36,'RevPAR Raw Data'!$B$6:$BE$43,'RevPAR Raw Data'!BA$1,FALSE)</f>
        <v>4.6052095129863497</v>
      </c>
      <c r="BL36" s="48">
        <f>VLOOKUP($A36,'RevPAR Raw Data'!$B$6:$BE$43,'RevPAR Raw Data'!BB$1,FALSE)</f>
        <v>1.11438042838448</v>
      </c>
      <c r="BM36" s="49">
        <f>VLOOKUP($A36,'RevPAR Raw Data'!$B$6:$BE$43,'RevPAR Raw Data'!BC$1,FALSE)</f>
        <v>2.71677652749631</v>
      </c>
      <c r="BN36" s="50">
        <f>VLOOKUP($A36,'RevPAR Raw Data'!$B$6:$BE$43,'RevPAR Raw Data'!BE$1,FALSE)</f>
        <v>8.5174749860316599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30.589900193654099</v>
      </c>
      <c r="C38" s="48">
        <f>VLOOKUP($A38,'Occupancy Raw Data'!$B$8:$BE$45,'Occupancy Raw Data'!AH$3,FALSE)</f>
        <v>43.0023834351258</v>
      </c>
      <c r="D38" s="48">
        <f>VLOOKUP($A38,'Occupancy Raw Data'!$B$8:$BE$45,'Occupancy Raw Data'!AI$3,FALSE)</f>
        <v>46.834500223447002</v>
      </c>
      <c r="E38" s="48">
        <f>VLOOKUP($A38,'Occupancy Raw Data'!$B$8:$BE$45,'Occupancy Raw Data'!AJ$3,FALSE)</f>
        <v>46.692983762848201</v>
      </c>
      <c r="F38" s="48">
        <f>VLOOKUP($A38,'Occupancy Raw Data'!$B$8:$BE$45,'Occupancy Raw Data'!AK$3,FALSE)</f>
        <v>41.769700580962301</v>
      </c>
      <c r="G38" s="49">
        <f>VLOOKUP($A38,'Occupancy Raw Data'!$B$8:$BE$45,'Occupancy Raw Data'!AL$3,FALSE)</f>
        <v>41.777893639207498</v>
      </c>
      <c r="H38" s="48">
        <f>VLOOKUP($A38,'Occupancy Raw Data'!$B$8:$BE$45,'Occupancy Raw Data'!AN$3,FALSE)</f>
        <v>43.776999851035299</v>
      </c>
      <c r="I38" s="48">
        <f>VLOOKUP($A38,'Occupancy Raw Data'!$B$8:$BE$45,'Occupancy Raw Data'!AO$3,FALSE)</f>
        <v>41.263220616713802</v>
      </c>
      <c r="J38" s="49">
        <f>VLOOKUP($A38,'Occupancy Raw Data'!$B$8:$BE$45,'Occupancy Raw Data'!AP$3,FALSE)</f>
        <v>42.520110233874497</v>
      </c>
      <c r="K38" s="50">
        <f>VLOOKUP($A38,'Occupancy Raw Data'!$B$8:$BE$45,'Occupancy Raw Data'!AR$3,FALSE)</f>
        <v>41.989955523398002</v>
      </c>
      <c r="M38" s="47">
        <f>VLOOKUP($A38,'Occupancy Raw Data'!$B$8:$BE$45,'Occupancy Raw Data'!AT$3,FALSE)</f>
        <v>-5.6817261414851403</v>
      </c>
      <c r="N38" s="48">
        <f>VLOOKUP($A38,'Occupancy Raw Data'!$B$8:$BE$45,'Occupancy Raw Data'!AU$3,FALSE)</f>
        <v>-5.18726094411931</v>
      </c>
      <c r="O38" s="48">
        <f>VLOOKUP($A38,'Occupancy Raw Data'!$B$8:$BE$45,'Occupancy Raw Data'!AV$3,FALSE)</f>
        <v>-8.7226641517789592</v>
      </c>
      <c r="P38" s="48">
        <f>VLOOKUP($A38,'Occupancy Raw Data'!$B$8:$BE$45,'Occupancy Raw Data'!AW$3,FALSE)</f>
        <v>-8.9918688617913904</v>
      </c>
      <c r="Q38" s="48">
        <f>VLOOKUP($A38,'Occupancy Raw Data'!$B$8:$BE$45,'Occupancy Raw Data'!AX$3,FALSE)</f>
        <v>-8.6398310640430296</v>
      </c>
      <c r="R38" s="49">
        <f>VLOOKUP($A38,'Occupancy Raw Data'!$B$8:$BE$45,'Occupancy Raw Data'!AY$3,FALSE)</f>
        <v>-7.6217227966235397</v>
      </c>
      <c r="S38" s="48">
        <f>VLOOKUP($A38,'Occupancy Raw Data'!$B$8:$BE$45,'Occupancy Raw Data'!BA$3,FALSE)</f>
        <v>-6.9093445193813503</v>
      </c>
      <c r="T38" s="48">
        <f>VLOOKUP($A38,'Occupancy Raw Data'!$B$8:$BE$45,'Occupancy Raw Data'!BB$3,FALSE)</f>
        <v>-7.4265020432642403</v>
      </c>
      <c r="U38" s="49">
        <f>VLOOKUP($A38,'Occupancy Raw Data'!$B$8:$BE$45,'Occupancy Raw Data'!BC$3,FALSE)</f>
        <v>-7.1609994097158101</v>
      </c>
      <c r="V38" s="50">
        <f>VLOOKUP($A38,'Occupancy Raw Data'!$B$8:$BE$45,'Occupancy Raw Data'!BE$3,FALSE)</f>
        <v>-7.4888963402452804</v>
      </c>
      <c r="X38" s="51">
        <f>VLOOKUP($A38,'ADR Raw Data'!$B$6:$BE$43,'ADR Raw Data'!AG$1,FALSE)</f>
        <v>85.592450693937096</v>
      </c>
      <c r="Y38" s="52">
        <f>VLOOKUP($A38,'ADR Raw Data'!$B$6:$BE$43,'ADR Raw Data'!AH$1,FALSE)</f>
        <v>94.173750757772495</v>
      </c>
      <c r="Z38" s="52">
        <f>VLOOKUP($A38,'ADR Raw Data'!$B$6:$BE$43,'ADR Raw Data'!AI$1,FALSE)</f>
        <v>97.4933500318066</v>
      </c>
      <c r="AA38" s="52">
        <f>VLOOKUP($A38,'ADR Raw Data'!$B$6:$BE$43,'ADR Raw Data'!AJ$1,FALSE)</f>
        <v>97.935268782899897</v>
      </c>
      <c r="AB38" s="52">
        <f>VLOOKUP($A38,'ADR Raw Data'!$B$6:$BE$43,'ADR Raw Data'!AK$1,FALSE)</f>
        <v>93.031061875891496</v>
      </c>
      <c r="AC38" s="53">
        <f>VLOOKUP($A38,'ADR Raw Data'!$B$6:$BE$43,'ADR Raw Data'!AL$1,FALSE)</f>
        <v>94.273695423508201</v>
      </c>
      <c r="AD38" s="52">
        <f>VLOOKUP($A38,'ADR Raw Data'!$B$6:$BE$43,'ADR Raw Data'!AN$1,FALSE)</f>
        <v>96.480051892811503</v>
      </c>
      <c r="AE38" s="52">
        <f>VLOOKUP($A38,'ADR Raw Data'!$B$6:$BE$43,'ADR Raw Data'!AO$1,FALSE)</f>
        <v>95.558812274368194</v>
      </c>
      <c r="AF38" s="53">
        <f>VLOOKUP($A38,'ADR Raw Data'!$B$6:$BE$43,'ADR Raw Data'!AP$1,FALSE)</f>
        <v>96.033047952704095</v>
      </c>
      <c r="AG38" s="54">
        <f>VLOOKUP($A38,'ADR Raw Data'!$B$6:$BE$43,'ADR Raw Data'!AR$1,FALSE)</f>
        <v>94.782714187973497</v>
      </c>
      <c r="AI38" s="47">
        <f>VLOOKUP($A38,'ADR Raw Data'!$B$6:$BE$43,'ADR Raw Data'!AT$1,FALSE)</f>
        <v>-2.5972514294466098</v>
      </c>
      <c r="AJ38" s="48">
        <f>VLOOKUP($A38,'ADR Raw Data'!$B$6:$BE$43,'ADR Raw Data'!AU$1,FALSE)</f>
        <v>8.5839183052870499E-2</v>
      </c>
      <c r="AK38" s="48">
        <f>VLOOKUP($A38,'ADR Raw Data'!$B$6:$BE$43,'ADR Raw Data'!AV$1,FALSE)</f>
        <v>-0.87240874144667602</v>
      </c>
      <c r="AL38" s="48">
        <f>VLOOKUP($A38,'ADR Raw Data'!$B$6:$BE$43,'ADR Raw Data'!AW$1,FALSE)</f>
        <v>-0.18930823020012699</v>
      </c>
      <c r="AM38" s="48">
        <f>VLOOKUP($A38,'ADR Raw Data'!$B$6:$BE$43,'ADR Raw Data'!AX$1,FALSE)</f>
        <v>-0.88152931784821797</v>
      </c>
      <c r="AN38" s="49">
        <f>VLOOKUP($A38,'ADR Raw Data'!$B$6:$BE$43,'ADR Raw Data'!AY$1,FALSE)</f>
        <v>-0.79994476526250402</v>
      </c>
      <c r="AO38" s="48">
        <f>VLOOKUP($A38,'ADR Raw Data'!$B$6:$BE$43,'ADR Raw Data'!BA$1,FALSE)</f>
        <v>1.50488429102614</v>
      </c>
      <c r="AP38" s="48">
        <f>VLOOKUP($A38,'ADR Raw Data'!$B$6:$BE$43,'ADR Raw Data'!BB$1,FALSE)</f>
        <v>-0.33424282745797002</v>
      </c>
      <c r="AQ38" s="49">
        <f>VLOOKUP($A38,'ADR Raw Data'!$B$6:$BE$43,'ADR Raw Data'!BC$1,FALSE)</f>
        <v>0.60729338585548898</v>
      </c>
      <c r="AR38" s="50">
        <f>VLOOKUP($A38,'ADR Raw Data'!$B$6:$BE$43,'ADR Raw Data'!BE$1,FALSE)</f>
        <v>-0.39107616128153699</v>
      </c>
      <c r="AT38" s="51">
        <f>VLOOKUP($A38,'RevPAR Raw Data'!$B$6:$BE$43,'RevPAR Raw Data'!AG$1,FALSE)</f>
        <v>26.182645240577902</v>
      </c>
      <c r="AU38" s="52">
        <f>VLOOKUP($A38,'RevPAR Raw Data'!$B$6:$BE$43,'RevPAR Raw Data'!AH$1,FALSE)</f>
        <v>40.496957396097102</v>
      </c>
      <c r="AV38" s="52">
        <f>VLOOKUP($A38,'RevPAR Raw Data'!$B$6:$BE$43,'RevPAR Raw Data'!AI$1,FALSE)</f>
        <v>45.660523238492402</v>
      </c>
      <c r="AW38" s="52">
        <f>VLOOKUP($A38,'RevPAR Raw Data'!$B$6:$BE$43,'RevPAR Raw Data'!AJ$1,FALSE)</f>
        <v>45.728899150901199</v>
      </c>
      <c r="AX38" s="52">
        <f>VLOOKUP($A38,'RevPAR Raw Data'!$B$6:$BE$43,'RevPAR Raw Data'!AK$1,FALSE)</f>
        <v>38.858795992849601</v>
      </c>
      <c r="AY38" s="53">
        <f>VLOOKUP($A38,'RevPAR Raw Data'!$B$6:$BE$43,'RevPAR Raw Data'!AL$1,FALSE)</f>
        <v>39.385564203783701</v>
      </c>
      <c r="AZ38" s="52">
        <f>VLOOKUP($A38,'RevPAR Raw Data'!$B$6:$BE$43,'RevPAR Raw Data'!AN$1,FALSE)</f>
        <v>42.236072173394902</v>
      </c>
      <c r="BA38" s="52">
        <f>VLOOKUP($A38,'RevPAR Raw Data'!$B$6:$BE$43,'RevPAR Raw Data'!AO$1,FALSE)</f>
        <v>39.430643527483902</v>
      </c>
      <c r="BB38" s="53">
        <f>VLOOKUP($A38,'RevPAR Raw Data'!$B$6:$BE$43,'RevPAR Raw Data'!AP$1,FALSE)</f>
        <v>40.833357850439398</v>
      </c>
      <c r="BC38" s="54">
        <f>VLOOKUP($A38,'RevPAR Raw Data'!$B$6:$BE$43,'RevPAR Raw Data'!AR$1,FALSE)</f>
        <v>39.799219531399601</v>
      </c>
      <c r="BE38" s="47">
        <f>VLOOKUP($A38,'RevPAR Raw Data'!$B$6:$BE$43,'RevPAR Raw Data'!AT$1,FALSE)</f>
        <v>-8.1314088575047894</v>
      </c>
      <c r="BF38" s="48">
        <f>VLOOKUP($A38,'RevPAR Raw Data'!$B$6:$BE$43,'RevPAR Raw Data'!AU$1,FALSE)</f>
        <v>-5.1058744634836897</v>
      </c>
      <c r="BG38" s="48">
        <f>VLOOKUP($A38,'RevPAR Raw Data'!$B$6:$BE$43,'RevPAR Raw Data'!AV$1,FALSE)</f>
        <v>-9.5189756086784794</v>
      </c>
      <c r="BH38" s="48">
        <f>VLOOKUP($A38,'RevPAR Raw Data'!$B$6:$BE$43,'RevPAR Raw Data'!AW$1,FALSE)</f>
        <v>-9.1641547441873499</v>
      </c>
      <c r="BI38" s="48">
        <f>VLOOKUP($A38,'RevPAR Raw Data'!$B$6:$BE$43,'RevPAR Raw Data'!AX$1,FALSE)</f>
        <v>-9.4451977380491492</v>
      </c>
      <c r="BJ38" s="49">
        <f>VLOOKUP($A38,'RevPAR Raw Data'!$B$6:$BE$43,'RevPAR Raw Data'!AY$1,FALSE)</f>
        <v>-8.36069798935163</v>
      </c>
      <c r="BK38" s="48">
        <f>VLOOKUP($A38,'RevPAR Raw Data'!$B$6:$BE$43,'RevPAR Raw Data'!BA$1,FALSE)</f>
        <v>-5.5084378686402502</v>
      </c>
      <c r="BL38" s="48">
        <f>VLOOKUP($A38,'RevPAR Raw Data'!$B$6:$BE$43,'RevPAR Raw Data'!BB$1,FALSE)</f>
        <v>-7.7359223203115803</v>
      </c>
      <c r="BM38" s="49">
        <f>VLOOKUP($A38,'RevPAR Raw Data'!$B$6:$BE$43,'RevPAR Raw Data'!BC$1,FALSE)</f>
        <v>-6.5971942996366799</v>
      </c>
      <c r="BN38" s="50">
        <f>VLOOKUP($A38,'RevPAR Raw Data'!$B$6:$BE$43,'RevPAR Raw Data'!BE$1,FALSE)</f>
        <v>-7.8506852131970399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46.258172822053297</v>
      </c>
      <c r="C40" s="48">
        <f>VLOOKUP($A40,'Occupancy Raw Data'!$B$8:$BE$45,'Occupancy Raw Data'!AH$3,FALSE)</f>
        <v>56.221284679271903</v>
      </c>
      <c r="D40" s="48">
        <f>VLOOKUP($A40,'Occupancy Raw Data'!$B$8:$BE$45,'Occupancy Raw Data'!AI$3,FALSE)</f>
        <v>62.265859692525098</v>
      </c>
      <c r="E40" s="48">
        <f>VLOOKUP($A40,'Occupancy Raw Data'!$B$8:$BE$45,'Occupancy Raw Data'!AJ$3,FALSE)</f>
        <v>61.808623431701697</v>
      </c>
      <c r="F40" s="48">
        <f>VLOOKUP($A40,'Occupancy Raw Data'!$B$8:$BE$45,'Occupancy Raw Data'!AK$3,FALSE)</f>
        <v>53.446942922777801</v>
      </c>
      <c r="G40" s="49">
        <f>VLOOKUP($A40,'Occupancy Raw Data'!$B$8:$BE$45,'Occupancy Raw Data'!AL$3,FALSE)</f>
        <v>56.000176709666</v>
      </c>
      <c r="H40" s="48">
        <f>VLOOKUP($A40,'Occupancy Raw Data'!$B$8:$BE$45,'Occupancy Raw Data'!AN$3,FALSE)</f>
        <v>54.477381162749602</v>
      </c>
      <c r="I40" s="48">
        <f>VLOOKUP($A40,'Occupancy Raw Data'!$B$8:$BE$45,'Occupancy Raw Data'!AO$3,FALSE)</f>
        <v>59.236393355716501</v>
      </c>
      <c r="J40" s="49">
        <f>VLOOKUP($A40,'Occupancy Raw Data'!$B$8:$BE$45,'Occupancy Raw Data'!AP$3,FALSE)</f>
        <v>56.856887259232998</v>
      </c>
      <c r="K40" s="50">
        <f>VLOOKUP($A40,'Occupancy Raw Data'!$B$8:$BE$45,'Occupancy Raw Data'!AR$3,FALSE)</f>
        <v>56.244951152399402</v>
      </c>
      <c r="M40" s="47">
        <f>VLOOKUP($A40,'Occupancy Raw Data'!$B$8:$BE$45,'Occupancy Raw Data'!AT$3,FALSE)</f>
        <v>-1.70370984333916</v>
      </c>
      <c r="N40" s="48">
        <f>VLOOKUP($A40,'Occupancy Raw Data'!$B$8:$BE$45,'Occupancy Raw Data'!AU$3,FALSE)</f>
        <v>-0.122263531420441</v>
      </c>
      <c r="O40" s="48">
        <f>VLOOKUP($A40,'Occupancy Raw Data'!$B$8:$BE$45,'Occupancy Raw Data'!AV$3,FALSE)</f>
        <v>-0.58196691390397404</v>
      </c>
      <c r="P40" s="48">
        <f>VLOOKUP($A40,'Occupancy Raw Data'!$B$8:$BE$45,'Occupancy Raw Data'!AW$3,FALSE)</f>
        <v>-0.33545655582723399</v>
      </c>
      <c r="Q40" s="48">
        <f>VLOOKUP($A40,'Occupancy Raw Data'!$B$8:$BE$45,'Occupancy Raw Data'!AX$3,FALSE)</f>
        <v>-5.11408289703924</v>
      </c>
      <c r="R40" s="49">
        <f>VLOOKUP($A40,'Occupancy Raw Data'!$B$8:$BE$45,'Occupancy Raw Data'!AY$3,FALSE)</f>
        <v>-1.5189820536802601</v>
      </c>
      <c r="S40" s="48">
        <f>VLOOKUP($A40,'Occupancy Raw Data'!$B$8:$BE$45,'Occupancy Raw Data'!BA$3,FALSE)</f>
        <v>-6.0797295186198701</v>
      </c>
      <c r="T40" s="48">
        <f>VLOOKUP($A40,'Occupancy Raw Data'!$B$8:$BE$45,'Occupancy Raw Data'!BB$3,FALSE)</f>
        <v>-4.1538800423420703</v>
      </c>
      <c r="U40" s="49">
        <f>VLOOKUP($A40,'Occupancy Raw Data'!$B$8:$BE$45,'Occupancy Raw Data'!BC$3,FALSE)</f>
        <v>-5.0862649092910104</v>
      </c>
      <c r="V40" s="50">
        <f>VLOOKUP($A40,'Occupancy Raw Data'!$B$8:$BE$45,'Occupancy Raw Data'!BE$3,FALSE)</f>
        <v>-2.5758592207049</v>
      </c>
      <c r="X40" s="51">
        <f>VLOOKUP($A40,'ADR Raw Data'!$B$6:$BE$43,'ADR Raw Data'!AG$1,FALSE)</f>
        <v>100.499009332919</v>
      </c>
      <c r="Y40" s="52">
        <f>VLOOKUP($A40,'ADR Raw Data'!$B$6:$BE$43,'ADR Raw Data'!AH$1,FALSE)</f>
        <v>105.76448388763301</v>
      </c>
      <c r="Z40" s="52">
        <f>VLOOKUP($A40,'ADR Raw Data'!$B$6:$BE$43,'ADR Raw Data'!AI$1,FALSE)</f>
        <v>111.404779133704</v>
      </c>
      <c r="AA40" s="52">
        <f>VLOOKUP($A40,'ADR Raw Data'!$B$6:$BE$43,'ADR Raw Data'!AJ$1,FALSE)</f>
        <v>110.59336167714901</v>
      </c>
      <c r="AB40" s="52">
        <f>VLOOKUP($A40,'ADR Raw Data'!$B$6:$BE$43,'ADR Raw Data'!AK$1,FALSE)</f>
        <v>102.870898005909</v>
      </c>
      <c r="AC40" s="53">
        <f>VLOOKUP($A40,'ADR Raw Data'!$B$6:$BE$43,'ADR Raw Data'!AL$1,FALSE)</f>
        <v>106.662479517915</v>
      </c>
      <c r="AD40" s="52">
        <f>VLOOKUP($A40,'ADR Raw Data'!$B$6:$BE$43,'ADR Raw Data'!AN$1,FALSE)</f>
        <v>110.314655408912</v>
      </c>
      <c r="AE40" s="52">
        <f>VLOOKUP($A40,'ADR Raw Data'!$B$6:$BE$43,'ADR Raw Data'!AO$1,FALSE)</f>
        <v>113.830530811969</v>
      </c>
      <c r="AF40" s="53">
        <f>VLOOKUP($A40,'ADR Raw Data'!$B$6:$BE$43,'ADR Raw Data'!AP$1,FALSE)</f>
        <v>112.146164205864</v>
      </c>
      <c r="AG40" s="54">
        <f>VLOOKUP($A40,'ADR Raw Data'!$B$6:$BE$43,'ADR Raw Data'!AR$1,FALSE)</f>
        <v>108.24629274752</v>
      </c>
      <c r="AI40" s="47">
        <f>VLOOKUP($A40,'ADR Raw Data'!$B$6:$BE$43,'ADR Raw Data'!AT$1,FALSE)</f>
        <v>4.4091678646924199</v>
      </c>
      <c r="AJ40" s="48">
        <f>VLOOKUP($A40,'ADR Raw Data'!$B$6:$BE$43,'ADR Raw Data'!AU$1,FALSE)</f>
        <v>4.3792486048699697</v>
      </c>
      <c r="AK40" s="48">
        <f>VLOOKUP($A40,'ADR Raw Data'!$B$6:$BE$43,'ADR Raw Data'!AV$1,FALSE)</f>
        <v>5.5232274625916302</v>
      </c>
      <c r="AL40" s="48">
        <f>VLOOKUP($A40,'ADR Raw Data'!$B$6:$BE$43,'ADR Raw Data'!AW$1,FALSE)</f>
        <v>6.1063889727912199</v>
      </c>
      <c r="AM40" s="48">
        <f>VLOOKUP($A40,'ADR Raw Data'!$B$6:$BE$43,'ADR Raw Data'!AX$1,FALSE)</f>
        <v>3.8086568507007401</v>
      </c>
      <c r="AN40" s="49">
        <f>VLOOKUP($A40,'ADR Raw Data'!$B$6:$BE$43,'ADR Raw Data'!AY$1,FALSE)</f>
        <v>4.9683177150062496</v>
      </c>
      <c r="AO40" s="48">
        <f>VLOOKUP($A40,'ADR Raw Data'!$B$6:$BE$43,'ADR Raw Data'!BA$1,FALSE)</f>
        <v>3.31573607559704</v>
      </c>
      <c r="AP40" s="48">
        <f>VLOOKUP($A40,'ADR Raw Data'!$B$6:$BE$43,'ADR Raw Data'!BB$1,FALSE)</f>
        <v>3.0412831133247602</v>
      </c>
      <c r="AQ40" s="49">
        <f>VLOOKUP($A40,'ADR Raw Data'!$B$6:$BE$43,'ADR Raw Data'!BC$1,FALSE)</f>
        <v>3.1882196460024801</v>
      </c>
      <c r="AR40" s="50">
        <f>VLOOKUP($A40,'ADR Raw Data'!$B$6:$BE$43,'ADR Raw Data'!BE$1,FALSE)</f>
        <v>4.3758703104440899</v>
      </c>
      <c r="AT40" s="51">
        <f>VLOOKUP($A40,'RevPAR Raw Data'!$B$6:$BE$43,'RevPAR Raw Data'!AG$1,FALSE)</f>
        <v>46.489005421673397</v>
      </c>
      <c r="AU40" s="52">
        <f>VLOOKUP($A40,'RevPAR Raw Data'!$B$6:$BE$43,'RevPAR Raw Data'!AH$1,FALSE)</f>
        <v>59.462151576029299</v>
      </c>
      <c r="AV40" s="52">
        <f>VLOOKUP($A40,'RevPAR Raw Data'!$B$6:$BE$43,'RevPAR Raw Data'!AI$1,FALSE)</f>
        <v>69.367143466160002</v>
      </c>
      <c r="AW40" s="52">
        <f>VLOOKUP($A40,'RevPAR Raw Data'!$B$6:$BE$43,'RevPAR Raw Data'!AJ$1,FALSE)</f>
        <v>68.356234459489301</v>
      </c>
      <c r="AX40" s="52">
        <f>VLOOKUP($A40,'RevPAR Raw Data'!$B$6:$BE$43,'RevPAR Raw Data'!AK$1,FALSE)</f>
        <v>54.981350141367699</v>
      </c>
      <c r="AY40" s="53">
        <f>VLOOKUP($A40,'RevPAR Raw Data'!$B$6:$BE$43,'RevPAR Raw Data'!AL$1,FALSE)</f>
        <v>59.731177012943903</v>
      </c>
      <c r="AZ40" s="52">
        <f>VLOOKUP($A40,'RevPAR Raw Data'!$B$6:$BE$43,'RevPAR Raw Data'!AN$1,FALSE)</f>
        <v>60.096535305486803</v>
      </c>
      <c r="BA40" s="52">
        <f>VLOOKUP($A40,'RevPAR Raw Data'!$B$6:$BE$43,'RevPAR Raw Data'!AO$1,FALSE)</f>
        <v>67.429100990678506</v>
      </c>
      <c r="BB40" s="53">
        <f>VLOOKUP($A40,'RevPAR Raw Data'!$B$6:$BE$43,'RevPAR Raw Data'!AP$1,FALSE)</f>
        <v>63.762818148082701</v>
      </c>
      <c r="BC40" s="54">
        <f>VLOOKUP($A40,'RevPAR Raw Data'!$B$6:$BE$43,'RevPAR Raw Data'!AR$1,FALSE)</f>
        <v>60.883074480126403</v>
      </c>
      <c r="BE40" s="47">
        <f>VLOOKUP($A40,'RevPAR Raw Data'!$B$6:$BE$43,'RevPAR Raw Data'!AT$1,FALSE)</f>
        <v>2.6303385944331401</v>
      </c>
      <c r="BF40" s="48">
        <f>VLOOKUP($A40,'RevPAR Raw Data'!$B$6:$BE$43,'RevPAR Raw Data'!AU$1,FALSE)</f>
        <v>4.2516308494555402</v>
      </c>
      <c r="BG40" s="48">
        <f>VLOOKUP($A40,'RevPAR Raw Data'!$B$6:$BE$43,'RevPAR Raw Data'!AV$1,FALSE)</f>
        <v>4.90911719227572</v>
      </c>
      <c r="BH40" s="48">
        <f>VLOOKUP($A40,'RevPAR Raw Data'!$B$6:$BE$43,'RevPAR Raw Data'!AW$1,FALSE)</f>
        <v>5.7504481348304397</v>
      </c>
      <c r="BI40" s="48">
        <f>VLOOKUP($A40,'RevPAR Raw Data'!$B$6:$BE$43,'RevPAR Raw Data'!AX$1,FALSE)</f>
        <v>-1.5002039149471</v>
      </c>
      <c r="BJ40" s="49">
        <f>VLOOKUP($A40,'RevPAR Raw Data'!$B$6:$BE$43,'RevPAR Raw Data'!AY$1,FALSE)</f>
        <v>3.3738678068652299</v>
      </c>
      <c r="BK40" s="48">
        <f>VLOOKUP($A40,'RevPAR Raw Data'!$B$6:$BE$43,'RevPAR Raw Data'!BA$1,FALSE)</f>
        <v>-2.9655812279704299</v>
      </c>
      <c r="BL40" s="48">
        <f>VLOOKUP($A40,'RevPAR Raw Data'!$B$6:$BE$43,'RevPAR Raw Data'!BB$1,FALSE)</f>
        <v>-1.2389281812928199</v>
      </c>
      <c r="BM40" s="49">
        <f>VLOOKUP($A40,'RevPAR Raw Data'!$B$6:$BE$43,'RevPAR Raw Data'!BC$1,FALSE)</f>
        <v>-2.0602065603742701</v>
      </c>
      <c r="BN40" s="50">
        <f>VLOOKUP($A40,'RevPAR Raw Data'!$B$6:$BE$43,'RevPAR Raw Data'!BE$1,FALSE)</f>
        <v>1.6872948308615301</v>
      </c>
    </row>
    <row r="41" spans="1:66" x14ac:dyDescent="0.25">
      <c r="A41" s="63" t="s">
        <v>45</v>
      </c>
      <c r="B41" s="47">
        <f>VLOOKUP($A41,'Occupancy Raw Data'!$B$8:$BE$45,'Occupancy Raw Data'!AG$3,FALSE)</f>
        <v>52.460871204978297</v>
      </c>
      <c r="C41" s="48">
        <f>VLOOKUP($A41,'Occupancy Raw Data'!$B$8:$BE$45,'Occupancy Raw Data'!AH$3,FALSE)</f>
        <v>62.2902130869319</v>
      </c>
      <c r="D41" s="48">
        <f>VLOOKUP($A41,'Occupancy Raw Data'!$B$8:$BE$45,'Occupancy Raw Data'!AI$3,FALSE)</f>
        <v>64.897227984159898</v>
      </c>
      <c r="E41" s="48">
        <f>VLOOKUP($A41,'Occupancy Raw Data'!$B$8:$BE$45,'Occupancy Raw Data'!AJ$3,FALSE)</f>
        <v>65.326230435602398</v>
      </c>
      <c r="F41" s="48">
        <f>VLOOKUP($A41,'Occupancy Raw Data'!$B$8:$BE$45,'Occupancy Raw Data'!AK$3,FALSE)</f>
        <v>59.1457665472374</v>
      </c>
      <c r="G41" s="49">
        <f>VLOOKUP($A41,'Occupancy Raw Data'!$B$8:$BE$45,'Occupancy Raw Data'!AL$3,FALSE)</f>
        <v>60.824061851781998</v>
      </c>
      <c r="H41" s="48">
        <f>VLOOKUP($A41,'Occupancy Raw Data'!$B$8:$BE$45,'Occupancy Raw Data'!AN$3,FALSE)</f>
        <v>54.888742221384099</v>
      </c>
      <c r="I41" s="48">
        <f>VLOOKUP($A41,'Occupancy Raw Data'!$B$8:$BE$45,'Occupancy Raw Data'!AO$3,FALSE)</f>
        <v>56.713181218178299</v>
      </c>
      <c r="J41" s="49">
        <f>VLOOKUP($A41,'Occupancy Raw Data'!$B$8:$BE$45,'Occupancy Raw Data'!AP$3,FALSE)</f>
        <v>55.800961719781199</v>
      </c>
      <c r="K41" s="50">
        <f>VLOOKUP($A41,'Occupancy Raw Data'!$B$8:$BE$45,'Occupancy Raw Data'!AR$3,FALSE)</f>
        <v>59.388890385495998</v>
      </c>
      <c r="M41" s="47">
        <f>VLOOKUP($A41,'Occupancy Raw Data'!$B$8:$BE$45,'Occupancy Raw Data'!AT$3,FALSE)</f>
        <v>-0.11154381460629199</v>
      </c>
      <c r="N41" s="48">
        <f>VLOOKUP($A41,'Occupancy Raw Data'!$B$8:$BE$45,'Occupancy Raw Data'!AU$3,FALSE)</f>
        <v>2.6930953551452701</v>
      </c>
      <c r="O41" s="48">
        <f>VLOOKUP($A41,'Occupancy Raw Data'!$B$8:$BE$45,'Occupancy Raw Data'!AV$3,FALSE)</f>
        <v>4.50595789992009</v>
      </c>
      <c r="P41" s="48">
        <f>VLOOKUP($A41,'Occupancy Raw Data'!$B$8:$BE$45,'Occupancy Raw Data'!AW$3,FALSE)</f>
        <v>2.7884938354837301</v>
      </c>
      <c r="Q41" s="48">
        <f>VLOOKUP($A41,'Occupancy Raw Data'!$B$8:$BE$45,'Occupancy Raw Data'!AX$3,FALSE)</f>
        <v>-1.7873170496680599</v>
      </c>
      <c r="R41" s="49">
        <f>VLOOKUP($A41,'Occupancy Raw Data'!$B$8:$BE$45,'Occupancy Raw Data'!AY$3,FALSE)</f>
        <v>1.7015287394535199</v>
      </c>
      <c r="S41" s="48">
        <f>VLOOKUP($A41,'Occupancy Raw Data'!$B$8:$BE$45,'Occupancy Raw Data'!BA$3,FALSE)</f>
        <v>-4.6051757880525601</v>
      </c>
      <c r="T41" s="48">
        <f>VLOOKUP($A41,'Occupancy Raw Data'!$B$8:$BE$45,'Occupancy Raw Data'!BB$3,FALSE)</f>
        <v>-4.7790453160332502</v>
      </c>
      <c r="U41" s="49">
        <f>VLOOKUP($A41,'Occupancy Raw Data'!$B$8:$BE$45,'Occupancy Raw Data'!BC$3,FALSE)</f>
        <v>-4.6936110136537499</v>
      </c>
      <c r="V41" s="50">
        <f>VLOOKUP($A41,'Occupancy Raw Data'!$B$8:$BE$45,'Occupancy Raw Data'!BE$3,FALSE)</f>
        <v>-9.9242210446129603E-2</v>
      </c>
      <c r="X41" s="51">
        <f>VLOOKUP($A41,'ADR Raw Data'!$B$6:$BE$43,'ADR Raw Data'!AG$1,FALSE)</f>
        <v>84.224728172178203</v>
      </c>
      <c r="Y41" s="52">
        <f>VLOOKUP($A41,'ADR Raw Data'!$B$6:$BE$43,'ADR Raw Data'!AH$1,FALSE)</f>
        <v>88.991774820252701</v>
      </c>
      <c r="Z41" s="52">
        <f>VLOOKUP($A41,'ADR Raw Data'!$B$6:$BE$43,'ADR Raw Data'!AI$1,FALSE)</f>
        <v>91.0557798053174</v>
      </c>
      <c r="AA41" s="52">
        <f>VLOOKUP($A41,'ADR Raw Data'!$B$6:$BE$43,'ADR Raw Data'!AJ$1,FALSE)</f>
        <v>90.740695525727006</v>
      </c>
      <c r="AB41" s="52">
        <f>VLOOKUP($A41,'ADR Raw Data'!$B$6:$BE$43,'ADR Raw Data'!AK$1,FALSE)</f>
        <v>88.107856169296895</v>
      </c>
      <c r="AC41" s="53">
        <f>VLOOKUP($A41,'ADR Raw Data'!$B$6:$BE$43,'ADR Raw Data'!AL$1,FALSE)</f>
        <v>88.813671399782905</v>
      </c>
      <c r="AD41" s="52">
        <f>VLOOKUP($A41,'ADR Raw Data'!$B$6:$BE$43,'ADR Raw Data'!AN$1,FALSE)</f>
        <v>87.700856841020297</v>
      </c>
      <c r="AE41" s="52">
        <f>VLOOKUP($A41,'ADR Raw Data'!$B$6:$BE$43,'ADR Raw Data'!AO$1,FALSE)</f>
        <v>88.231632036575206</v>
      </c>
      <c r="AF41" s="53">
        <f>VLOOKUP($A41,'ADR Raw Data'!$B$6:$BE$43,'ADR Raw Data'!AP$1,FALSE)</f>
        <v>87.970582925695894</v>
      </c>
      <c r="AG41" s="54">
        <f>VLOOKUP($A41,'ADR Raw Data'!$B$6:$BE$43,'ADR Raw Data'!AR$1,FALSE)</f>
        <v>88.587341682637202</v>
      </c>
      <c r="AI41" s="47">
        <f>VLOOKUP($A41,'ADR Raw Data'!$B$6:$BE$43,'ADR Raw Data'!AT$1,FALSE)</f>
        <v>3.3644541065771998</v>
      </c>
      <c r="AJ41" s="48">
        <f>VLOOKUP($A41,'ADR Raw Data'!$B$6:$BE$43,'ADR Raw Data'!AU$1,FALSE)</f>
        <v>3.7916253313464598</v>
      </c>
      <c r="AK41" s="48">
        <f>VLOOKUP($A41,'ADR Raw Data'!$B$6:$BE$43,'ADR Raw Data'!AV$1,FALSE)</f>
        <v>4.8921616643822103</v>
      </c>
      <c r="AL41" s="48">
        <f>VLOOKUP($A41,'ADR Raw Data'!$B$6:$BE$43,'ADR Raw Data'!AW$1,FALSE)</f>
        <v>5.2395017961525401</v>
      </c>
      <c r="AM41" s="48">
        <f>VLOOKUP($A41,'ADR Raw Data'!$B$6:$BE$43,'ADR Raw Data'!AX$1,FALSE)</f>
        <v>5.2613081770027401</v>
      </c>
      <c r="AN41" s="49">
        <f>VLOOKUP($A41,'ADR Raw Data'!$B$6:$BE$43,'ADR Raw Data'!AY$1,FALSE)</f>
        <v>4.6010816766422602</v>
      </c>
      <c r="AO41" s="48">
        <f>VLOOKUP($A41,'ADR Raw Data'!$B$6:$BE$43,'ADR Raw Data'!BA$1,FALSE)</f>
        <v>5.4373139185249597</v>
      </c>
      <c r="AP41" s="48">
        <f>VLOOKUP($A41,'ADR Raw Data'!$B$6:$BE$43,'ADR Raw Data'!BB$1,FALSE)</f>
        <v>3.9206895688616501</v>
      </c>
      <c r="AQ41" s="49">
        <f>VLOOKUP($A41,'ADR Raw Data'!$B$6:$BE$43,'ADR Raw Data'!BC$1,FALSE)</f>
        <v>4.6578484020876401</v>
      </c>
      <c r="AR41" s="50">
        <f>VLOOKUP($A41,'ADR Raw Data'!$B$6:$BE$43,'ADR Raw Data'!BE$1,FALSE)</f>
        <v>4.6292407126802599</v>
      </c>
      <c r="AT41" s="51">
        <f>VLOOKUP($A41,'RevPAR Raw Data'!$B$6:$BE$43,'RevPAR Raw Data'!AG$1,FALSE)</f>
        <v>44.185026169149502</v>
      </c>
      <c r="AU41" s="52">
        <f>VLOOKUP($A41,'RevPAR Raw Data'!$B$6:$BE$43,'RevPAR Raw Data'!AH$1,FALSE)</f>
        <v>55.433166165377997</v>
      </c>
      <c r="AV41" s="52">
        <f>VLOOKUP($A41,'RevPAR Raw Data'!$B$6:$BE$43,'RevPAR Raw Data'!AI$1,FALSE)</f>
        <v>59.092677013011503</v>
      </c>
      <c r="AW41" s="52">
        <f>VLOOKUP($A41,'RevPAR Raw Data'!$B$6:$BE$43,'RevPAR Raw Data'!AJ$1,FALSE)</f>
        <v>59.277475858004898</v>
      </c>
      <c r="AX41" s="52">
        <f>VLOOKUP($A41,'RevPAR Raw Data'!$B$6:$BE$43,'RevPAR Raw Data'!AK$1,FALSE)</f>
        <v>52.112066919668102</v>
      </c>
      <c r="AY41" s="53">
        <f>VLOOKUP($A41,'RevPAR Raw Data'!$B$6:$BE$43,'RevPAR Raw Data'!AL$1,FALSE)</f>
        <v>54.020082425042403</v>
      </c>
      <c r="AZ41" s="52">
        <f>VLOOKUP($A41,'RevPAR Raw Data'!$B$6:$BE$43,'RevPAR Raw Data'!AN$1,FALSE)</f>
        <v>48.137897237412702</v>
      </c>
      <c r="BA41" s="52">
        <f>VLOOKUP($A41,'RevPAR Raw Data'!$B$6:$BE$43,'RevPAR Raw Data'!AO$1,FALSE)</f>
        <v>50.038965368659198</v>
      </c>
      <c r="BB41" s="53">
        <f>VLOOKUP($A41,'RevPAR Raw Data'!$B$6:$BE$43,'RevPAR Raw Data'!AP$1,FALSE)</f>
        <v>49.088431303036003</v>
      </c>
      <c r="BC41" s="54">
        <f>VLOOKUP($A41,'RevPAR Raw Data'!$B$6:$BE$43,'RevPAR Raw Data'!AR$1,FALSE)</f>
        <v>52.611039247326303</v>
      </c>
      <c r="BE41" s="47">
        <f>VLOOKUP($A41,'RevPAR Raw Data'!$B$6:$BE$43,'RevPAR Raw Data'!AT$1,FALSE)</f>
        <v>3.2491574515197601</v>
      </c>
      <c r="BF41" s="48">
        <f>VLOOKUP($A41,'RevPAR Raw Data'!$B$6:$BE$43,'RevPAR Raw Data'!AU$1,FALSE)</f>
        <v>6.5868327721747404</v>
      </c>
      <c r="BG41" s="48">
        <f>VLOOKUP($A41,'RevPAR Raw Data'!$B$6:$BE$43,'RevPAR Raw Data'!AV$1,FALSE)</f>
        <v>9.6185583092954001</v>
      </c>
      <c r="BH41" s="48">
        <f>VLOOKUP($A41,'RevPAR Raw Data'!$B$6:$BE$43,'RevPAR Raw Data'!AW$1,FALSE)</f>
        <v>8.1740988162320498</v>
      </c>
      <c r="BI41" s="48">
        <f>VLOOKUP($A41,'RevPAR Raw Data'!$B$6:$BE$43,'RevPAR Raw Data'!AX$1,FALSE)</f>
        <v>3.3799548692515202</v>
      </c>
      <c r="BJ41" s="49">
        <f>VLOOKUP($A41,'RevPAR Raw Data'!$B$6:$BE$43,'RevPAR Raw Data'!AY$1,FALSE)</f>
        <v>6.3808991431495903</v>
      </c>
      <c r="BK41" s="48">
        <f>VLOOKUP($A41,'RevPAR Raw Data'!$B$6:$BE$43,'RevPAR Raw Data'!BA$1,FALSE)</f>
        <v>0.58174026637608001</v>
      </c>
      <c r="BL41" s="48">
        <f>VLOOKUP($A41,'RevPAR Raw Data'!$B$6:$BE$43,'RevPAR Raw Data'!BB$1,FALSE)</f>
        <v>-1.0457272783684901</v>
      </c>
      <c r="BM41" s="49">
        <f>VLOOKUP($A41,'RevPAR Raw Data'!$B$6:$BE$43,'RevPAR Raw Data'!BC$1,FALSE)</f>
        <v>-0.25438389716579102</v>
      </c>
      <c r="BN41" s="50">
        <f>VLOOKUP($A41,'RevPAR Raw Data'!$B$6:$BE$43,'RevPAR Raw Data'!BE$1,FALSE)</f>
        <v>4.5254043414239904</v>
      </c>
    </row>
    <row r="42" spans="1:66" x14ac:dyDescent="0.25">
      <c r="A42" s="63" t="s">
        <v>109</v>
      </c>
      <c r="B42" s="47">
        <f>VLOOKUP($A42,'Occupancy Raw Data'!$B$8:$BE$45,'Occupancy Raw Data'!AG$3,FALSE)</f>
        <v>49.6281926931781</v>
      </c>
      <c r="C42" s="48">
        <f>VLOOKUP($A42,'Occupancy Raw Data'!$B$8:$BE$45,'Occupancy Raw Data'!AH$3,FALSE)</f>
        <v>63.579049466537299</v>
      </c>
      <c r="D42" s="48">
        <f>VLOOKUP($A42,'Occupancy Raw Data'!$B$8:$BE$45,'Occupancy Raw Data'!AI$3,FALSE)</f>
        <v>71.985127707727102</v>
      </c>
      <c r="E42" s="48">
        <f>VLOOKUP($A42,'Occupancy Raw Data'!$B$8:$BE$45,'Occupancy Raw Data'!AJ$3,FALSE)</f>
        <v>70.594891690914906</v>
      </c>
      <c r="F42" s="48">
        <f>VLOOKUP($A42,'Occupancy Raw Data'!$B$8:$BE$45,'Occupancy Raw Data'!AK$3,FALSE)</f>
        <v>54.130294212738399</v>
      </c>
      <c r="G42" s="49">
        <f>VLOOKUP($A42,'Occupancy Raw Data'!$B$8:$BE$45,'Occupancy Raw Data'!AL$3,FALSE)</f>
        <v>61.983511154219201</v>
      </c>
      <c r="H42" s="48">
        <f>VLOOKUP($A42,'Occupancy Raw Data'!$B$8:$BE$45,'Occupancy Raw Data'!AN$3,FALSE)</f>
        <v>58.228257355318398</v>
      </c>
      <c r="I42" s="48">
        <f>VLOOKUP($A42,'Occupancy Raw Data'!$B$8:$BE$45,'Occupancy Raw Data'!AO$3,FALSE)</f>
        <v>66.100872938894199</v>
      </c>
      <c r="J42" s="49">
        <f>VLOOKUP($A42,'Occupancy Raw Data'!$B$8:$BE$45,'Occupancy Raw Data'!AP$3,FALSE)</f>
        <v>62.164565147106302</v>
      </c>
      <c r="K42" s="50">
        <f>VLOOKUP($A42,'Occupancy Raw Data'!$B$8:$BE$45,'Occupancy Raw Data'!AR$3,FALSE)</f>
        <v>62.035240866472598</v>
      </c>
      <c r="M42" s="47">
        <f>VLOOKUP($A42,'Occupancy Raw Data'!$B$8:$BE$45,'Occupancy Raw Data'!AT$3,FALSE)</f>
        <v>8.9618456078083408</v>
      </c>
      <c r="N42" s="48">
        <f>VLOOKUP($A42,'Occupancy Raw Data'!$B$8:$BE$45,'Occupancy Raw Data'!AU$3,FALSE)</f>
        <v>9.7530347425701098</v>
      </c>
      <c r="O42" s="48">
        <f>VLOOKUP($A42,'Occupancy Raw Data'!$B$8:$BE$45,'Occupancy Raw Data'!AV$3,FALSE)</f>
        <v>5.5463379947854898</v>
      </c>
      <c r="P42" s="48">
        <f>VLOOKUP($A42,'Occupancy Raw Data'!$B$8:$BE$45,'Occupancy Raw Data'!AW$3,FALSE)</f>
        <v>8.0405739732805497</v>
      </c>
      <c r="Q42" s="48">
        <f>VLOOKUP($A42,'Occupancy Raw Data'!$B$8:$BE$45,'Occupancy Raw Data'!AX$3,FALSE)</f>
        <v>2.82511899278366</v>
      </c>
      <c r="R42" s="49">
        <f>VLOOKUP($A42,'Occupancy Raw Data'!$B$8:$BE$45,'Occupancy Raw Data'!AY$3,FALSE)</f>
        <v>6.9927728325473604</v>
      </c>
      <c r="S42" s="48">
        <f>VLOOKUP($A42,'Occupancy Raw Data'!$B$8:$BE$45,'Occupancy Raw Data'!BA$3,FALSE)</f>
        <v>1.65091011711584</v>
      </c>
      <c r="T42" s="48">
        <f>VLOOKUP($A42,'Occupancy Raw Data'!$B$8:$BE$45,'Occupancy Raw Data'!BB$3,FALSE)</f>
        <v>3.1533804238143199</v>
      </c>
      <c r="U42" s="49">
        <f>VLOOKUP($A42,'Occupancy Raw Data'!$B$8:$BE$45,'Occupancy Raw Data'!BC$3,FALSE)</f>
        <v>2.4442224442224401</v>
      </c>
      <c r="V42" s="50">
        <f>VLOOKUP($A42,'Occupancy Raw Data'!$B$8:$BE$45,'Occupancy Raw Data'!BE$3,FALSE)</f>
        <v>5.6497286242428997</v>
      </c>
      <c r="X42" s="51">
        <f>VLOOKUP($A42,'ADR Raw Data'!$B$6:$BE$43,'ADR Raw Data'!AG$1,FALSE)</f>
        <v>161.45750488599299</v>
      </c>
      <c r="Y42" s="52">
        <f>VLOOKUP($A42,'ADR Raw Data'!$B$6:$BE$43,'ADR Raw Data'!AH$1,FALSE)</f>
        <v>170.14774345283399</v>
      </c>
      <c r="Z42" s="52">
        <f>VLOOKUP($A42,'ADR Raw Data'!$B$6:$BE$43,'ADR Raw Data'!AI$1,FALSE)</f>
        <v>180.42365034807901</v>
      </c>
      <c r="AA42" s="52">
        <f>VLOOKUP($A42,'ADR Raw Data'!$B$6:$BE$43,'ADR Raw Data'!AJ$1,FALSE)</f>
        <v>180.031738035264</v>
      </c>
      <c r="AB42" s="52">
        <f>VLOOKUP($A42,'ADR Raw Data'!$B$6:$BE$43,'ADR Raw Data'!AK$1,FALSE)</f>
        <v>163.00067044945399</v>
      </c>
      <c r="AC42" s="53">
        <f>VLOOKUP($A42,'ADR Raw Data'!$B$6:$BE$43,'ADR Raw Data'!AL$1,FALSE)</f>
        <v>172.14607490284999</v>
      </c>
      <c r="AD42" s="52">
        <f>VLOOKUP($A42,'ADR Raw Data'!$B$6:$BE$43,'ADR Raw Data'!AN$1,FALSE)</f>
        <v>183.44534841754501</v>
      </c>
      <c r="AE42" s="52">
        <f>VLOOKUP($A42,'ADR Raw Data'!$B$6:$BE$43,'ADR Raw Data'!AO$1,FALSE)</f>
        <v>188.659351919784</v>
      </c>
      <c r="AF42" s="53">
        <f>VLOOKUP($A42,'ADR Raw Data'!$B$6:$BE$43,'ADR Raw Data'!AP$1,FALSE)</f>
        <v>186.21742751267701</v>
      </c>
      <c r="AG42" s="54">
        <f>VLOOKUP($A42,'ADR Raw Data'!$B$6:$BE$43,'ADR Raw Data'!AR$1,FALSE)</f>
        <v>176.17484262447601</v>
      </c>
      <c r="AI42" s="47">
        <f>VLOOKUP($A42,'ADR Raw Data'!$B$6:$BE$43,'ADR Raw Data'!AT$1,FALSE)</f>
        <v>3.46000175538031</v>
      </c>
      <c r="AJ42" s="48">
        <f>VLOOKUP($A42,'ADR Raw Data'!$B$6:$BE$43,'ADR Raw Data'!AU$1,FALSE)</f>
        <v>3.4164956952101599</v>
      </c>
      <c r="AK42" s="48">
        <f>VLOOKUP($A42,'ADR Raw Data'!$B$6:$BE$43,'ADR Raw Data'!AV$1,FALSE)</f>
        <v>6.2336683899696697</v>
      </c>
      <c r="AL42" s="48">
        <f>VLOOKUP($A42,'ADR Raw Data'!$B$6:$BE$43,'ADR Raw Data'!AW$1,FALSE)</f>
        <v>6.7890652838376404</v>
      </c>
      <c r="AM42" s="48">
        <f>VLOOKUP($A42,'ADR Raw Data'!$B$6:$BE$43,'ADR Raw Data'!AX$1,FALSE)</f>
        <v>1.9985272833377901</v>
      </c>
      <c r="AN42" s="49">
        <f>VLOOKUP($A42,'ADR Raw Data'!$B$6:$BE$43,'ADR Raw Data'!AY$1,FALSE)</f>
        <v>4.6459796590389102</v>
      </c>
      <c r="AO42" s="48">
        <f>VLOOKUP($A42,'ADR Raw Data'!$B$6:$BE$43,'ADR Raw Data'!BA$1,FALSE)</f>
        <v>-0.16177100820294801</v>
      </c>
      <c r="AP42" s="48">
        <f>VLOOKUP($A42,'ADR Raw Data'!$B$6:$BE$43,'ADR Raw Data'!BB$1,FALSE)</f>
        <v>-0.13153961453249899</v>
      </c>
      <c r="AQ42" s="49">
        <f>VLOOKUP($A42,'ADR Raw Data'!$B$6:$BE$43,'ADR Raw Data'!BC$1,FALSE)</f>
        <v>-0.13537984287603999</v>
      </c>
      <c r="AR42" s="50">
        <f>VLOOKUP($A42,'ADR Raw Data'!$B$6:$BE$43,'ADR Raw Data'!BE$1,FALSE)</f>
        <v>3.0326534545364501</v>
      </c>
      <c r="AT42" s="51">
        <f>VLOOKUP($A42,'RevPAR Raw Data'!$B$6:$BE$43,'RevPAR Raw Data'!AG$1,FALSE)</f>
        <v>80.128441642418295</v>
      </c>
      <c r="AU42" s="52">
        <f>VLOOKUP($A42,'RevPAR Raw Data'!$B$6:$BE$43,'RevPAR Raw Data'!AH$1,FALSE)</f>
        <v>108.17831797607499</v>
      </c>
      <c r="AV42" s="52">
        <f>VLOOKUP($A42,'RevPAR Raw Data'!$B$6:$BE$43,'RevPAR Raw Data'!AI$1,FALSE)</f>
        <v>129.87819511800799</v>
      </c>
      <c r="AW42" s="52">
        <f>VLOOKUP($A42,'RevPAR Raw Data'!$B$6:$BE$43,'RevPAR Raw Data'!AJ$1,FALSE)</f>
        <v>127.09321047526601</v>
      </c>
      <c r="AX42" s="52">
        <f>VLOOKUP($A42,'RevPAR Raw Data'!$B$6:$BE$43,'RevPAR Raw Data'!AK$1,FALSE)</f>
        <v>88.232742483026101</v>
      </c>
      <c r="AY42" s="53">
        <f>VLOOKUP($A42,'RevPAR Raw Data'!$B$6:$BE$43,'RevPAR Raw Data'!AL$1,FALSE)</f>
        <v>106.702181538958</v>
      </c>
      <c r="AZ42" s="52">
        <f>VLOOKUP($A42,'RevPAR Raw Data'!$B$6:$BE$43,'RevPAR Raw Data'!AN$1,FALSE)</f>
        <v>106.817029582929</v>
      </c>
      <c r="BA42" s="52">
        <f>VLOOKUP($A42,'RevPAR Raw Data'!$B$6:$BE$43,'RevPAR Raw Data'!AO$1,FALSE)</f>
        <v>124.70547849983799</v>
      </c>
      <c r="BB42" s="53">
        <f>VLOOKUP($A42,'RevPAR Raw Data'!$B$6:$BE$43,'RevPAR Raw Data'!AP$1,FALSE)</f>
        <v>115.761254041383</v>
      </c>
      <c r="BC42" s="54">
        <f>VLOOKUP($A42,'RevPAR Raw Data'!$B$6:$BE$43,'RevPAR Raw Data'!AR$1,FALSE)</f>
        <v>109.290487968223</v>
      </c>
      <c r="BE42" s="47">
        <f>VLOOKUP($A42,'RevPAR Raw Data'!$B$6:$BE$43,'RevPAR Raw Data'!AT$1,FALSE)</f>
        <v>12.7319273785332</v>
      </c>
      <c r="BF42" s="48">
        <f>VLOOKUP($A42,'RevPAR Raw Data'!$B$6:$BE$43,'RevPAR Raw Data'!AU$1,FALSE)</f>
        <v>13.5027424499125</v>
      </c>
      <c r="BG42" s="48">
        <f>VLOOKUP($A42,'RevPAR Raw Data'!$B$6:$BE$43,'RevPAR Raw Data'!AV$1,FALSE)</f>
        <v>12.125746703136899</v>
      </c>
      <c r="BH42" s="48">
        <f>VLOOKUP($A42,'RevPAR Raw Data'!$B$6:$BE$43,'RevPAR Raw Data'!AW$1,FALSE)</f>
        <v>15.375519073359399</v>
      </c>
      <c r="BI42" s="48">
        <f>VLOOKUP($A42,'RevPAR Raw Data'!$B$6:$BE$43,'RevPAR Raw Data'!AX$1,FALSE)</f>
        <v>4.8801070499789896</v>
      </c>
      <c r="BJ42" s="49">
        <f>VLOOKUP($A42,'RevPAR Raw Data'!$B$6:$BE$43,'RevPAR Raw Data'!AY$1,FALSE)</f>
        <v>11.963635294989199</v>
      </c>
      <c r="BK42" s="48">
        <f>VLOOKUP($A42,'RevPAR Raw Data'!$B$6:$BE$43,'RevPAR Raw Data'!BA$1,FALSE)</f>
        <v>1.4864684149719101</v>
      </c>
      <c r="BL42" s="48">
        <f>VLOOKUP($A42,'RevPAR Raw Data'!$B$6:$BE$43,'RevPAR Raw Data'!BB$1,FALSE)</f>
        <v>3.0176928648276</v>
      </c>
      <c r="BM42" s="49">
        <f>VLOOKUP($A42,'RevPAR Raw Data'!$B$6:$BE$43,'RevPAR Raw Data'!BC$1,FALSE)</f>
        <v>2.3055336168418701</v>
      </c>
      <c r="BN42" s="50">
        <f>VLOOKUP($A42,'RevPAR Raw Data'!$B$6:$BE$43,'RevPAR Raw Data'!BE$1,FALSE)</f>
        <v>8.8537187690743906</v>
      </c>
    </row>
    <row r="43" spans="1:66" x14ac:dyDescent="0.25">
      <c r="A43" s="63" t="s">
        <v>94</v>
      </c>
      <c r="B43" s="47">
        <f>VLOOKUP($A43,'Occupancy Raw Data'!$B$8:$BE$45,'Occupancy Raw Data'!AG$3,FALSE)</f>
        <v>42.458576998050603</v>
      </c>
      <c r="C43" s="48">
        <f>VLOOKUP($A43,'Occupancy Raw Data'!$B$8:$BE$45,'Occupancy Raw Data'!AH$3,FALSE)</f>
        <v>52.403143274853797</v>
      </c>
      <c r="D43" s="48">
        <f>VLOOKUP($A43,'Occupancy Raw Data'!$B$8:$BE$45,'Occupancy Raw Data'!AI$3,FALSE)</f>
        <v>60.0450779727095</v>
      </c>
      <c r="E43" s="48">
        <f>VLOOKUP($A43,'Occupancy Raw Data'!$B$8:$BE$45,'Occupancy Raw Data'!AJ$3,FALSE)</f>
        <v>59.426778752436597</v>
      </c>
      <c r="F43" s="48">
        <f>VLOOKUP($A43,'Occupancy Raw Data'!$B$8:$BE$45,'Occupancy Raw Data'!AK$3,FALSE)</f>
        <v>50.6548489278752</v>
      </c>
      <c r="G43" s="49">
        <f>VLOOKUP($A43,'Occupancy Raw Data'!$B$8:$BE$45,'Occupancy Raw Data'!AL$3,FALSE)</f>
        <v>52.997685185185098</v>
      </c>
      <c r="H43" s="48">
        <f>VLOOKUP($A43,'Occupancy Raw Data'!$B$8:$BE$45,'Occupancy Raw Data'!AN$3,FALSE)</f>
        <v>53.886452241715297</v>
      </c>
      <c r="I43" s="48">
        <f>VLOOKUP($A43,'Occupancy Raw Data'!$B$8:$BE$45,'Occupancy Raw Data'!AO$3,FALSE)</f>
        <v>60.200414230019398</v>
      </c>
      <c r="J43" s="49">
        <f>VLOOKUP($A43,'Occupancy Raw Data'!$B$8:$BE$45,'Occupancy Raw Data'!AP$3,FALSE)</f>
        <v>57.043433235867397</v>
      </c>
      <c r="K43" s="50">
        <f>VLOOKUP($A43,'Occupancy Raw Data'!$B$8:$BE$45,'Occupancy Raw Data'!AR$3,FALSE)</f>
        <v>54.153613199665799</v>
      </c>
      <c r="M43" s="47">
        <f>VLOOKUP($A43,'Occupancy Raw Data'!$B$8:$BE$45,'Occupancy Raw Data'!AT$3,FALSE)</f>
        <v>-2.7964972182911301</v>
      </c>
      <c r="N43" s="48">
        <f>VLOOKUP($A43,'Occupancy Raw Data'!$B$8:$BE$45,'Occupancy Raw Data'!AU$3,FALSE)</f>
        <v>-3.0276700116205801</v>
      </c>
      <c r="O43" s="48">
        <f>VLOOKUP($A43,'Occupancy Raw Data'!$B$8:$BE$45,'Occupancy Raw Data'!AV$3,FALSE)</f>
        <v>-4.6813263552488698</v>
      </c>
      <c r="P43" s="48">
        <f>VLOOKUP($A43,'Occupancy Raw Data'!$B$8:$BE$45,'Occupancy Raw Data'!AW$3,FALSE)</f>
        <v>-2.44369051933583</v>
      </c>
      <c r="Q43" s="48">
        <f>VLOOKUP($A43,'Occupancy Raw Data'!$B$8:$BE$45,'Occupancy Raw Data'!AX$3,FALSE)</f>
        <v>-6.6172724312786704</v>
      </c>
      <c r="R43" s="49">
        <f>VLOOKUP($A43,'Occupancy Raw Data'!$B$8:$BE$45,'Occupancy Raw Data'!AY$3,FALSE)</f>
        <v>-3.9455381981596398</v>
      </c>
      <c r="S43" s="48">
        <f>VLOOKUP($A43,'Occupancy Raw Data'!$B$8:$BE$45,'Occupancy Raw Data'!BA$3,FALSE)</f>
        <v>-6.0824445495847197</v>
      </c>
      <c r="T43" s="48">
        <f>VLOOKUP($A43,'Occupancy Raw Data'!$B$8:$BE$45,'Occupancy Raw Data'!BB$3,FALSE)</f>
        <v>-3.0624840356758201</v>
      </c>
      <c r="U43" s="49">
        <f>VLOOKUP($A43,'Occupancy Raw Data'!$B$8:$BE$45,'Occupancy Raw Data'!BC$3,FALSE)</f>
        <v>-4.5127373540083697</v>
      </c>
      <c r="V43" s="50">
        <f>VLOOKUP($A43,'Occupancy Raw Data'!$B$8:$BE$45,'Occupancy Raw Data'!BE$3,FALSE)</f>
        <v>-4.1169505617233897</v>
      </c>
      <c r="X43" s="51">
        <f>VLOOKUP($A43,'ADR Raw Data'!$B$6:$BE$43,'ADR Raw Data'!AG$1,FALSE)</f>
        <v>96.299724533715903</v>
      </c>
      <c r="Y43" s="52">
        <f>VLOOKUP($A43,'ADR Raw Data'!$B$6:$BE$43,'ADR Raw Data'!AH$1,FALSE)</f>
        <v>100.977172333623</v>
      </c>
      <c r="Z43" s="52">
        <f>VLOOKUP($A43,'ADR Raw Data'!$B$6:$BE$43,'ADR Raw Data'!AI$1,FALSE)</f>
        <v>106.034061073348</v>
      </c>
      <c r="AA43" s="52">
        <f>VLOOKUP($A43,'ADR Raw Data'!$B$6:$BE$43,'ADR Raw Data'!AJ$1,FALSE)</f>
        <v>106.01491825124199</v>
      </c>
      <c r="AB43" s="52">
        <f>VLOOKUP($A43,'ADR Raw Data'!$B$6:$BE$43,'ADR Raw Data'!AK$1,FALSE)</f>
        <v>99.903085202332903</v>
      </c>
      <c r="AC43" s="53">
        <f>VLOOKUP($A43,'ADR Raw Data'!$B$6:$BE$43,'ADR Raw Data'!AL$1,FALSE)</f>
        <v>102.298033011114</v>
      </c>
      <c r="AD43" s="52">
        <f>VLOOKUP($A43,'ADR Raw Data'!$B$6:$BE$43,'ADR Raw Data'!AN$1,FALSE)</f>
        <v>105.72965464616701</v>
      </c>
      <c r="AE43" s="52">
        <f>VLOOKUP($A43,'ADR Raw Data'!$B$6:$BE$43,'ADR Raw Data'!AO$1,FALSE)</f>
        <v>109.993643308879</v>
      </c>
      <c r="AF43" s="53">
        <f>VLOOKUP($A43,'ADR Raw Data'!$B$6:$BE$43,'ADR Raw Data'!AP$1,FALSE)</f>
        <v>107.97964092159</v>
      </c>
      <c r="AG43" s="54">
        <f>VLOOKUP($A43,'ADR Raw Data'!$B$6:$BE$43,'ADR Raw Data'!AR$1,FALSE)</f>
        <v>104.00797522055601</v>
      </c>
      <c r="AI43" s="47">
        <f>VLOOKUP($A43,'ADR Raw Data'!$B$6:$BE$43,'ADR Raw Data'!AT$1,FALSE)</f>
        <v>3.3038473688085701</v>
      </c>
      <c r="AJ43" s="48">
        <f>VLOOKUP($A43,'ADR Raw Data'!$B$6:$BE$43,'ADR Raw Data'!AU$1,FALSE)</f>
        <v>3.9119389671989699</v>
      </c>
      <c r="AK43" s="48">
        <f>VLOOKUP($A43,'ADR Raw Data'!$B$6:$BE$43,'ADR Raw Data'!AV$1,FALSE)</f>
        <v>3.4796281217052201</v>
      </c>
      <c r="AL43" s="48">
        <f>VLOOKUP($A43,'ADR Raw Data'!$B$6:$BE$43,'ADR Raw Data'!AW$1,FALSE)</f>
        <v>5.07335912265345</v>
      </c>
      <c r="AM43" s="48">
        <f>VLOOKUP($A43,'ADR Raw Data'!$B$6:$BE$43,'ADR Raw Data'!AX$1,FALSE)</f>
        <v>3.7172055298379001</v>
      </c>
      <c r="AN43" s="49">
        <f>VLOOKUP($A43,'ADR Raw Data'!$B$6:$BE$43,'ADR Raw Data'!AY$1,FALSE)</f>
        <v>3.9490532231809898</v>
      </c>
      <c r="AO43" s="48">
        <f>VLOOKUP($A43,'ADR Raw Data'!$B$6:$BE$43,'ADR Raw Data'!BA$1,FALSE)</f>
        <v>2.5117628892701198</v>
      </c>
      <c r="AP43" s="48">
        <f>VLOOKUP($A43,'ADR Raw Data'!$B$6:$BE$43,'ADR Raw Data'!BB$1,FALSE)</f>
        <v>2.8267533883707499</v>
      </c>
      <c r="AQ43" s="49">
        <f>VLOOKUP($A43,'ADR Raw Data'!$B$6:$BE$43,'ADR Raw Data'!BC$1,FALSE)</f>
        <v>2.7103715534668802</v>
      </c>
      <c r="AR43" s="50">
        <f>VLOOKUP($A43,'ADR Raw Data'!$B$6:$BE$43,'ADR Raw Data'!BE$1,FALSE)</f>
        <v>3.5501845260810398</v>
      </c>
      <c r="AT43" s="51">
        <f>VLOOKUP($A43,'RevPAR Raw Data'!$B$6:$BE$43,'RevPAR Raw Data'!AG$1,FALSE)</f>
        <v>40.887492690058401</v>
      </c>
      <c r="AU43" s="52">
        <f>VLOOKUP($A43,'RevPAR Raw Data'!$B$6:$BE$43,'RevPAR Raw Data'!AH$1,FALSE)</f>
        <v>52.915212292884902</v>
      </c>
      <c r="AV43" s="52">
        <f>VLOOKUP($A43,'RevPAR Raw Data'!$B$6:$BE$43,'RevPAR Raw Data'!AI$1,FALSE)</f>
        <v>63.668234649122802</v>
      </c>
      <c r="AW43" s="52">
        <f>VLOOKUP($A43,'RevPAR Raw Data'!$B$6:$BE$43,'RevPAR Raw Data'!AJ$1,FALSE)</f>
        <v>63.001250913742602</v>
      </c>
      <c r="AX43" s="52">
        <f>VLOOKUP($A43,'RevPAR Raw Data'!$B$6:$BE$43,'RevPAR Raw Data'!AK$1,FALSE)</f>
        <v>50.605756883528201</v>
      </c>
      <c r="AY43" s="53">
        <f>VLOOKUP($A43,'RevPAR Raw Data'!$B$6:$BE$43,'RevPAR Raw Data'!AL$1,FALSE)</f>
        <v>54.215589485867397</v>
      </c>
      <c r="AZ43" s="52">
        <f>VLOOKUP($A43,'RevPAR Raw Data'!$B$6:$BE$43,'RevPAR Raw Data'!AN$1,FALSE)</f>
        <v>56.973959856237798</v>
      </c>
      <c r="BA43" s="52">
        <f>VLOOKUP($A43,'RevPAR Raw Data'!$B$6:$BE$43,'RevPAR Raw Data'!AO$1,FALSE)</f>
        <v>66.216628898635406</v>
      </c>
      <c r="BB43" s="53">
        <f>VLOOKUP($A43,'RevPAR Raw Data'!$B$6:$BE$43,'RevPAR Raw Data'!AP$1,FALSE)</f>
        <v>61.595294377436602</v>
      </c>
      <c r="BC43" s="54">
        <f>VLOOKUP($A43,'RevPAR Raw Data'!$B$6:$BE$43,'RevPAR Raw Data'!AR$1,FALSE)</f>
        <v>56.324076597744302</v>
      </c>
      <c r="BE43" s="47">
        <f>VLOOKUP($A43,'RevPAR Raw Data'!$B$6:$BE$43,'RevPAR Raw Data'!AT$1,FALSE)</f>
        <v>0.414958150752122</v>
      </c>
      <c r="BF43" s="48">
        <f>VLOOKUP($A43,'RevPAR Raw Data'!$B$6:$BE$43,'RevPAR Raw Data'!AU$1,FALSE)</f>
        <v>0.765828352595607</v>
      </c>
      <c r="BG43" s="48">
        <f>VLOOKUP($A43,'RevPAR Raw Data'!$B$6:$BE$43,'RevPAR Raw Data'!AV$1,FALSE)</f>
        <v>-1.36459098186968</v>
      </c>
      <c r="BH43" s="48">
        <f>VLOOKUP($A43,'RevPAR Raw Data'!$B$6:$BE$43,'RevPAR Raw Data'!AW$1,FALSE)</f>
        <v>2.5056914074254699</v>
      </c>
      <c r="BI43" s="48">
        <f>VLOOKUP($A43,'RevPAR Raw Data'!$B$6:$BE$43,'RevPAR Raw Data'!AX$1,FALSE)</f>
        <v>-3.1460445181806902</v>
      </c>
      <c r="BJ43" s="49">
        <f>VLOOKUP($A43,'RevPAR Raw Data'!$B$6:$BE$43,'RevPAR Raw Data'!AY$1,FALSE)</f>
        <v>-0.15229637836490201</v>
      </c>
      <c r="BK43" s="48">
        <f>VLOOKUP($A43,'RevPAR Raw Data'!$B$6:$BE$43,'RevPAR Raw Data'!BA$1,FALSE)</f>
        <v>-3.7234582452714999</v>
      </c>
      <c r="BL43" s="48">
        <f>VLOOKUP($A43,'RevPAR Raw Data'!$B$6:$BE$43,'RevPAR Raw Data'!BB$1,FALSE)</f>
        <v>-0.32229951855184202</v>
      </c>
      <c r="BM43" s="49">
        <f>VLOOKUP($A43,'RevPAR Raw Data'!$B$6:$BE$43,'RevPAR Raw Data'!BC$1,FALSE)</f>
        <v>-1.9246777500672001</v>
      </c>
      <c r="BN43" s="50">
        <f>VLOOKUP($A43,'RevPAR Raw Data'!$B$6:$BE$43,'RevPAR Raw Data'!BE$1,FALSE)</f>
        <v>-0.712925377431055</v>
      </c>
    </row>
    <row r="44" spans="1:66" x14ac:dyDescent="0.25">
      <c r="A44" s="63" t="s">
        <v>44</v>
      </c>
      <c r="B44" s="47">
        <f>VLOOKUP($A44,'Occupancy Raw Data'!$B$8:$BE$45,'Occupancy Raw Data'!AG$3,FALSE)</f>
        <v>43.515091116173103</v>
      </c>
      <c r="C44" s="48">
        <f>VLOOKUP($A44,'Occupancy Raw Data'!$B$8:$BE$45,'Occupancy Raw Data'!AH$3,FALSE)</f>
        <v>51.615888382687899</v>
      </c>
      <c r="D44" s="48">
        <f>VLOOKUP($A44,'Occupancy Raw Data'!$B$8:$BE$45,'Occupancy Raw Data'!AI$3,FALSE)</f>
        <v>55.452733485193598</v>
      </c>
      <c r="E44" s="48">
        <f>VLOOKUP($A44,'Occupancy Raw Data'!$B$8:$BE$45,'Occupancy Raw Data'!AJ$3,FALSE)</f>
        <v>54.783599088838201</v>
      </c>
      <c r="F44" s="48">
        <f>VLOOKUP($A44,'Occupancy Raw Data'!$B$8:$BE$45,'Occupancy Raw Data'!AK$3,FALSE)</f>
        <v>50.2918564920273</v>
      </c>
      <c r="G44" s="49">
        <f>VLOOKUP($A44,'Occupancy Raw Data'!$B$8:$BE$45,'Occupancy Raw Data'!AL$3,FALSE)</f>
        <v>51.131833712983997</v>
      </c>
      <c r="H44" s="48">
        <f>VLOOKUP($A44,'Occupancy Raw Data'!$B$8:$BE$45,'Occupancy Raw Data'!AN$3,FALSE)</f>
        <v>54.249715261958897</v>
      </c>
      <c r="I44" s="48">
        <f>VLOOKUP($A44,'Occupancy Raw Data'!$B$8:$BE$45,'Occupancy Raw Data'!AO$3,FALSE)</f>
        <v>59.310933940774397</v>
      </c>
      <c r="J44" s="49">
        <f>VLOOKUP($A44,'Occupancy Raw Data'!$B$8:$BE$45,'Occupancy Raw Data'!AP$3,FALSE)</f>
        <v>56.780324601366701</v>
      </c>
      <c r="K44" s="50">
        <f>VLOOKUP($A44,'Occupancy Raw Data'!$B$8:$BE$45,'Occupancy Raw Data'!AR$3,FALSE)</f>
        <v>52.745688252521902</v>
      </c>
      <c r="M44" s="47">
        <f>VLOOKUP($A44,'Occupancy Raw Data'!$B$8:$BE$45,'Occupancy Raw Data'!AT$3,FALSE)</f>
        <v>-5.0334006524778596</v>
      </c>
      <c r="N44" s="48">
        <f>VLOOKUP($A44,'Occupancy Raw Data'!$B$8:$BE$45,'Occupancy Raw Data'!AU$3,FALSE)</f>
        <v>-1.92073583119166</v>
      </c>
      <c r="O44" s="48">
        <f>VLOOKUP($A44,'Occupancy Raw Data'!$B$8:$BE$45,'Occupancy Raw Data'!AV$3,FALSE)</f>
        <v>-2.5031289111389201</v>
      </c>
      <c r="P44" s="48">
        <f>VLOOKUP($A44,'Occupancy Raw Data'!$B$8:$BE$45,'Occupancy Raw Data'!AW$3,FALSE)</f>
        <v>-3.8</v>
      </c>
      <c r="Q44" s="48">
        <f>VLOOKUP($A44,'Occupancy Raw Data'!$B$8:$BE$45,'Occupancy Raw Data'!AX$3,FALSE)</f>
        <v>-9.6662830840046006</v>
      </c>
      <c r="R44" s="49">
        <f>VLOOKUP($A44,'Occupancy Raw Data'!$B$8:$BE$45,'Occupancy Raw Data'!AY$3,FALSE)</f>
        <v>-4.5854254669110803</v>
      </c>
      <c r="S44" s="48">
        <f>VLOOKUP($A44,'Occupancy Raw Data'!$B$8:$BE$45,'Occupancy Raw Data'!BA$3,FALSE)</f>
        <v>-10.034234446936599</v>
      </c>
      <c r="T44" s="48">
        <f>VLOOKUP($A44,'Occupancy Raw Data'!$B$8:$BE$45,'Occupancy Raw Data'!BB$3,FALSE)</f>
        <v>-5.42565266742338</v>
      </c>
      <c r="U44" s="49">
        <f>VLOOKUP($A44,'Occupancy Raw Data'!$B$8:$BE$45,'Occupancy Raw Data'!BC$3,FALSE)</f>
        <v>-7.68474046640819</v>
      </c>
      <c r="V44" s="50">
        <f>VLOOKUP($A44,'Occupancy Raw Data'!$B$8:$BE$45,'Occupancy Raw Data'!BE$3,FALSE)</f>
        <v>-5.5606132333126901</v>
      </c>
      <c r="X44" s="51">
        <f>VLOOKUP($A44,'ADR Raw Data'!$B$6:$BE$43,'ADR Raw Data'!AG$1,FALSE)</f>
        <v>82.998652347456201</v>
      </c>
      <c r="Y44" s="52">
        <f>VLOOKUP($A44,'ADR Raw Data'!$B$6:$BE$43,'ADR Raw Data'!AH$1,FALSE)</f>
        <v>83.921777906495606</v>
      </c>
      <c r="Z44" s="52">
        <f>VLOOKUP($A44,'ADR Raw Data'!$B$6:$BE$43,'ADR Raw Data'!AI$1,FALSE)</f>
        <v>87.709183979460803</v>
      </c>
      <c r="AA44" s="52">
        <f>VLOOKUP($A44,'ADR Raw Data'!$B$6:$BE$43,'ADR Raw Data'!AJ$1,FALSE)</f>
        <v>86.504882406444906</v>
      </c>
      <c r="AB44" s="52">
        <f>VLOOKUP($A44,'ADR Raw Data'!$B$6:$BE$43,'ADR Raw Data'!AK$1,FALSE)</f>
        <v>83.385006893135099</v>
      </c>
      <c r="AC44" s="53">
        <f>VLOOKUP($A44,'ADR Raw Data'!$B$6:$BE$43,'ADR Raw Data'!AL$1,FALSE)</f>
        <v>85.034073932897101</v>
      </c>
      <c r="AD44" s="52">
        <f>VLOOKUP($A44,'ADR Raw Data'!$B$6:$BE$43,'ADR Raw Data'!AN$1,FALSE)</f>
        <v>95.550168809867401</v>
      </c>
      <c r="AE44" s="52">
        <f>VLOOKUP($A44,'ADR Raw Data'!$B$6:$BE$43,'ADR Raw Data'!AO$1,FALSE)</f>
        <v>96.760504884781497</v>
      </c>
      <c r="AF44" s="53">
        <f>VLOOKUP($A44,'ADR Raw Data'!$B$6:$BE$43,'ADR Raw Data'!AP$1,FALSE)</f>
        <v>96.182308230426798</v>
      </c>
      <c r="AG44" s="54">
        <f>VLOOKUP($A44,'ADR Raw Data'!$B$6:$BE$43,'ADR Raw Data'!AR$1,FALSE)</f>
        <v>88.462927595048896</v>
      </c>
      <c r="AI44" s="47">
        <f>VLOOKUP($A44,'ADR Raw Data'!$B$6:$BE$43,'ADR Raw Data'!AT$1,FALSE)</f>
        <v>2.8584760835777199</v>
      </c>
      <c r="AJ44" s="48">
        <f>VLOOKUP($A44,'ADR Raw Data'!$B$6:$BE$43,'ADR Raw Data'!AU$1,FALSE)</f>
        <v>0.39747452860819998</v>
      </c>
      <c r="AK44" s="48">
        <f>VLOOKUP($A44,'ADR Raw Data'!$B$6:$BE$43,'ADR Raw Data'!AV$1,FALSE)</f>
        <v>4.1882389036634402</v>
      </c>
      <c r="AL44" s="48">
        <f>VLOOKUP($A44,'ADR Raw Data'!$B$6:$BE$43,'ADR Raw Data'!AW$1,FALSE)</f>
        <v>2.5299094047219799</v>
      </c>
      <c r="AM44" s="48">
        <f>VLOOKUP($A44,'ADR Raw Data'!$B$6:$BE$43,'ADR Raw Data'!AX$1,FALSE)</f>
        <v>-0.74052163003305604</v>
      </c>
      <c r="AN44" s="49">
        <f>VLOOKUP($A44,'ADR Raw Data'!$B$6:$BE$43,'ADR Raw Data'!AY$1,FALSE)</f>
        <v>1.8703805204113599</v>
      </c>
      <c r="AO44" s="48">
        <f>VLOOKUP($A44,'ADR Raw Data'!$B$6:$BE$43,'ADR Raw Data'!BA$1,FALSE)</f>
        <v>3.15063828351111</v>
      </c>
      <c r="AP44" s="48">
        <f>VLOOKUP($A44,'ADR Raw Data'!$B$6:$BE$43,'ADR Raw Data'!BB$1,FALSE)</f>
        <v>2.5378199133717598</v>
      </c>
      <c r="AQ44" s="49">
        <f>VLOOKUP($A44,'ADR Raw Data'!$B$6:$BE$43,'ADR Raw Data'!BC$1,FALSE)</f>
        <v>2.8515254875035301</v>
      </c>
      <c r="AR44" s="50">
        <f>VLOOKUP($A44,'ADR Raw Data'!$B$6:$BE$43,'ADR Raw Data'!BE$1,FALSE)</f>
        <v>2.1125515012087699</v>
      </c>
      <c r="AT44" s="51">
        <f>VLOOKUP($A44,'RevPAR Raw Data'!$B$6:$BE$43,'RevPAR Raw Data'!AG$1,FALSE)</f>
        <v>36.116939194191303</v>
      </c>
      <c r="AU44" s="52">
        <f>VLOOKUP($A44,'RevPAR Raw Data'!$B$6:$BE$43,'RevPAR Raw Data'!AH$1,FALSE)</f>
        <v>43.316971212984001</v>
      </c>
      <c r="AV44" s="52">
        <f>VLOOKUP($A44,'RevPAR Raw Data'!$B$6:$BE$43,'RevPAR Raw Data'!AI$1,FALSE)</f>
        <v>48.637140034168503</v>
      </c>
      <c r="AW44" s="52">
        <f>VLOOKUP($A44,'RevPAR Raw Data'!$B$6:$BE$43,'RevPAR Raw Data'!AJ$1,FALSE)</f>
        <v>47.390487969817698</v>
      </c>
      <c r="AX44" s="52">
        <f>VLOOKUP($A44,'RevPAR Raw Data'!$B$6:$BE$43,'RevPAR Raw Data'!AK$1,FALSE)</f>
        <v>41.9358680025626</v>
      </c>
      <c r="AY44" s="53">
        <f>VLOOKUP($A44,'RevPAR Raw Data'!$B$6:$BE$43,'RevPAR Raw Data'!AL$1,FALSE)</f>
        <v>43.4794812827448</v>
      </c>
      <c r="AZ44" s="52">
        <f>VLOOKUP($A44,'RevPAR Raw Data'!$B$6:$BE$43,'RevPAR Raw Data'!AN$1,FALSE)</f>
        <v>51.835694511674198</v>
      </c>
      <c r="BA44" s="52">
        <f>VLOOKUP($A44,'RevPAR Raw Data'!$B$6:$BE$43,'RevPAR Raw Data'!AO$1,FALSE)</f>
        <v>57.3895591329726</v>
      </c>
      <c r="BB44" s="53">
        <f>VLOOKUP($A44,'RevPAR Raw Data'!$B$6:$BE$43,'RevPAR Raw Data'!AP$1,FALSE)</f>
        <v>54.612626822323399</v>
      </c>
      <c r="BC44" s="54">
        <f>VLOOKUP($A44,'RevPAR Raw Data'!$B$6:$BE$43,'RevPAR Raw Data'!AR$1,FALSE)</f>
        <v>46.660380008338699</v>
      </c>
      <c r="BE44" s="47">
        <f>VLOOKUP($A44,'RevPAR Raw Data'!$B$6:$BE$43,'RevPAR Raw Data'!AT$1,FALSE)</f>
        <v>-2.3188031227418602</v>
      </c>
      <c r="BF44" s="48">
        <f>VLOOKUP($A44,'RevPAR Raw Data'!$B$6:$BE$43,'RevPAR Raw Data'!AU$1,FALSE)</f>
        <v>-1.5308957382743</v>
      </c>
      <c r="BG44" s="48">
        <f>VLOOKUP($A44,'RevPAR Raw Data'!$B$6:$BE$43,'RevPAR Raw Data'!AV$1,FALSE)</f>
        <v>1.5802729736593499</v>
      </c>
      <c r="BH44" s="48">
        <f>VLOOKUP($A44,'RevPAR Raw Data'!$B$6:$BE$43,'RevPAR Raw Data'!AW$1,FALSE)</f>
        <v>-1.3662271526574501</v>
      </c>
      <c r="BI44" s="48">
        <f>VLOOKUP($A44,'RevPAR Raw Data'!$B$6:$BE$43,'RevPAR Raw Data'!AX$1,FALSE)</f>
        <v>-10.3352237969803</v>
      </c>
      <c r="BJ44" s="49">
        <f>VLOOKUP($A44,'RevPAR Raw Data'!$B$6:$BE$43,'RevPAR Raw Data'!AY$1,FALSE)</f>
        <v>-2.8008098512108002</v>
      </c>
      <c r="BK44" s="48">
        <f>VLOOKUP($A44,'RevPAR Raw Data'!$B$6:$BE$43,'RevPAR Raw Data'!BA$1,FALSE)</f>
        <v>-7.19973859536793</v>
      </c>
      <c r="BL44" s="48">
        <f>VLOOKUP($A44,'RevPAR Raw Data'!$B$6:$BE$43,'RevPAR Raw Data'!BB$1,FALSE)</f>
        <v>-3.0255260478758701</v>
      </c>
      <c r="BM44" s="49">
        <f>VLOOKUP($A44,'RevPAR Raw Data'!$B$6:$BE$43,'RevPAR Raw Data'!BC$1,FALSE)</f>
        <v>-5.0523473119527802</v>
      </c>
      <c r="BN44" s="50">
        <f>VLOOKUP($A44,'RevPAR Raw Data'!$B$6:$BE$43,'RevPAR Raw Data'!BE$1,FALSE)</f>
        <v>-3.5655325504406798</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43.387232451630901</v>
      </c>
      <c r="C47" s="48">
        <f>VLOOKUP($A47,'Occupancy Raw Data'!$B$8:$BE$45,'Occupancy Raw Data'!AH$3,FALSE)</f>
        <v>54.296351683958001</v>
      </c>
      <c r="D47" s="48">
        <f>VLOOKUP($A47,'Occupancy Raw Data'!$B$8:$BE$45,'Occupancy Raw Data'!AI$3,FALSE)</f>
        <v>60.050004673333902</v>
      </c>
      <c r="E47" s="48">
        <f>VLOOKUP($A47,'Occupancy Raw Data'!$B$8:$BE$45,'Occupancy Raw Data'!AJ$3,FALSE)</f>
        <v>60.1092002367822</v>
      </c>
      <c r="F47" s="48">
        <f>VLOOKUP($A47,'Occupancy Raw Data'!$B$8:$BE$45,'Occupancy Raw Data'!AK$3,FALSE)</f>
        <v>52.468299217995401</v>
      </c>
      <c r="G47" s="49">
        <f>VLOOKUP($A47,'Occupancy Raw Data'!$B$8:$BE$45,'Occupancy Raw Data'!AL$3,FALSE)</f>
        <v>54.062217652740102</v>
      </c>
      <c r="H47" s="48">
        <f>VLOOKUP($A47,'Occupancy Raw Data'!$B$8:$BE$45,'Occupancy Raw Data'!AN$3,FALSE)</f>
        <v>52.717543695672397</v>
      </c>
      <c r="I47" s="48">
        <f>VLOOKUP($A47,'Occupancy Raw Data'!$B$8:$BE$45,'Occupancy Raw Data'!AO$3,FALSE)</f>
        <v>56.351060846808103</v>
      </c>
      <c r="J47" s="49">
        <f>VLOOKUP($A47,'Occupancy Raw Data'!$B$8:$BE$45,'Occupancy Raw Data'!AP$3,FALSE)</f>
        <v>54.5343022712403</v>
      </c>
      <c r="K47" s="50">
        <f>VLOOKUP($A47,'Occupancy Raw Data'!$B$8:$BE$45,'Occupancy Raw Data'!AR$3,FALSE)</f>
        <v>54.197098972311601</v>
      </c>
      <c r="M47" s="47">
        <f>VLOOKUP($A47,'Occupancy Raw Data'!$B$8:$BE$45,'Occupancy Raw Data'!AT$3,FALSE)</f>
        <v>-2.5823878967240201</v>
      </c>
      <c r="N47" s="48">
        <f>VLOOKUP($A47,'Occupancy Raw Data'!$B$8:$BE$45,'Occupancy Raw Data'!AU$3,FALSE)</f>
        <v>-0.330558741663106</v>
      </c>
      <c r="O47" s="48">
        <f>VLOOKUP($A47,'Occupancy Raw Data'!$B$8:$BE$45,'Occupancy Raw Data'!AV$3,FALSE)</f>
        <v>-1.0924653374573901</v>
      </c>
      <c r="P47" s="48">
        <f>VLOOKUP($A47,'Occupancy Raw Data'!$B$8:$BE$45,'Occupancy Raw Data'!AW$3,FALSE)</f>
        <v>0.37050219037255</v>
      </c>
      <c r="Q47" s="48">
        <f>VLOOKUP($A47,'Occupancy Raw Data'!$B$8:$BE$45,'Occupancy Raw Data'!AX$3,FALSE)</f>
        <v>-3.57752873465106</v>
      </c>
      <c r="R47" s="49">
        <f>VLOOKUP($A47,'Occupancy Raw Data'!$B$8:$BE$45,'Occupancy Raw Data'!AY$3,FALSE)</f>
        <v>-1.35561339740304</v>
      </c>
      <c r="S47" s="48">
        <f>VLOOKUP($A47,'Occupancy Raw Data'!$B$8:$BE$45,'Occupancy Raw Data'!BA$3,FALSE)</f>
        <v>-5.8006726692654196</v>
      </c>
      <c r="T47" s="48">
        <f>VLOOKUP($A47,'Occupancy Raw Data'!$B$8:$BE$45,'Occupancy Raw Data'!BB$3,FALSE)</f>
        <v>-4.7538264559648002</v>
      </c>
      <c r="U47" s="49">
        <f>VLOOKUP($A47,'Occupancy Raw Data'!$B$8:$BE$45,'Occupancy Raw Data'!BC$3,FALSE)</f>
        <v>-5.2627018942629196</v>
      </c>
      <c r="V47" s="50">
        <f>VLOOKUP($A47,'Occupancy Raw Data'!$B$8:$BE$45,'Occupancy Raw Data'!BE$3,FALSE)</f>
        <v>-2.51103836432004</v>
      </c>
      <c r="X47" s="51">
        <f>VLOOKUP($A47,'ADR Raw Data'!$B$6:$BE$43,'ADR Raw Data'!AG$1,FALSE)</f>
        <v>103.033344284072</v>
      </c>
      <c r="Y47" s="52">
        <f>VLOOKUP($A47,'ADR Raw Data'!$B$6:$BE$43,'ADR Raw Data'!AH$1,FALSE)</f>
        <v>106.663450437526</v>
      </c>
      <c r="Z47" s="52">
        <f>VLOOKUP($A47,'ADR Raw Data'!$B$6:$BE$43,'ADR Raw Data'!AI$1,FALSE)</f>
        <v>111.63319843833</v>
      </c>
      <c r="AA47" s="52">
        <f>VLOOKUP($A47,'ADR Raw Data'!$B$6:$BE$43,'ADR Raw Data'!AJ$1,FALSE)</f>
        <v>111.413171445972</v>
      </c>
      <c r="AB47" s="52">
        <f>VLOOKUP($A47,'ADR Raw Data'!$B$6:$BE$43,'ADR Raw Data'!AK$1,FALSE)</f>
        <v>105.552223921143</v>
      </c>
      <c r="AC47" s="53">
        <f>VLOOKUP($A47,'ADR Raw Data'!$B$6:$BE$43,'ADR Raw Data'!AL$1,FALSE)</f>
        <v>108.025329076465</v>
      </c>
      <c r="AD47" s="52">
        <f>VLOOKUP($A47,'ADR Raw Data'!$B$6:$BE$43,'ADR Raw Data'!AN$1,FALSE)</f>
        <v>114.671754207112</v>
      </c>
      <c r="AE47" s="52">
        <f>VLOOKUP($A47,'ADR Raw Data'!$B$6:$BE$43,'ADR Raw Data'!AO$1,FALSE)</f>
        <v>118.402433930447</v>
      </c>
      <c r="AF47" s="53">
        <f>VLOOKUP($A47,'ADR Raw Data'!$B$6:$BE$43,'ADR Raw Data'!AP$1,FALSE)</f>
        <v>116.599236097721</v>
      </c>
      <c r="AG47" s="54">
        <f>VLOOKUP($A47,'ADR Raw Data'!$B$6:$BE$43,'ADR Raw Data'!AR$1,FALSE)</f>
        <v>110.490258254324</v>
      </c>
      <c r="AI47" s="47">
        <f>VLOOKUP($A47,'ADR Raw Data'!$B$6:$BE$43,'ADR Raw Data'!AT$1,FALSE)</f>
        <v>4.2877266429632996</v>
      </c>
      <c r="AJ47" s="48">
        <f>VLOOKUP($A47,'ADR Raw Data'!$B$6:$BE$43,'ADR Raw Data'!AU$1,FALSE)</f>
        <v>3.9915482927385701</v>
      </c>
      <c r="AK47" s="48">
        <f>VLOOKUP($A47,'ADR Raw Data'!$B$6:$BE$43,'ADR Raw Data'!AV$1,FALSE)</f>
        <v>4.6805488873439103</v>
      </c>
      <c r="AL47" s="48">
        <f>VLOOKUP($A47,'ADR Raw Data'!$B$6:$BE$43,'ADR Raw Data'!AW$1,FALSE)</f>
        <v>6.2138723649173802</v>
      </c>
      <c r="AM47" s="48">
        <f>VLOOKUP($A47,'ADR Raw Data'!$B$6:$BE$43,'ADR Raw Data'!AX$1,FALSE)</f>
        <v>4.4583688515989897</v>
      </c>
      <c r="AN47" s="49">
        <f>VLOOKUP($A47,'ADR Raw Data'!$B$6:$BE$43,'ADR Raw Data'!AY$1,FALSE)</f>
        <v>4.8132602294329603</v>
      </c>
      <c r="AO47" s="48">
        <f>VLOOKUP($A47,'ADR Raw Data'!$B$6:$BE$43,'ADR Raw Data'!BA$1,FALSE)</f>
        <v>4.1710465100192504</v>
      </c>
      <c r="AP47" s="48">
        <f>VLOOKUP($A47,'ADR Raw Data'!$B$6:$BE$43,'ADR Raw Data'!BB$1,FALSE)</f>
        <v>3.93877999602948</v>
      </c>
      <c r="AQ47" s="49">
        <f>VLOOKUP($A47,'ADR Raw Data'!$B$6:$BE$43,'ADR Raw Data'!BC$1,FALSE)</f>
        <v>4.0588900212799697</v>
      </c>
      <c r="AR47" s="50">
        <f>VLOOKUP($A47,'ADR Raw Data'!$B$6:$BE$43,'ADR Raw Data'!BE$1,FALSE)</f>
        <v>4.5098672353027904</v>
      </c>
      <c r="AT47" s="51">
        <f>VLOOKUP($A47,'RevPAR Raw Data'!$B$6:$BE$43,'RevPAR Raw Data'!AG$1,FALSE)</f>
        <v>44.703316587219902</v>
      </c>
      <c r="AU47" s="52">
        <f>VLOOKUP($A47,'RevPAR Raw Data'!$B$6:$BE$43,'RevPAR Raw Data'!AH$1,FALSE)</f>
        <v>57.914362167803802</v>
      </c>
      <c r="AV47" s="52">
        <f>VLOOKUP($A47,'RevPAR Raw Data'!$B$6:$BE$43,'RevPAR Raw Data'!AI$1,FALSE)</f>
        <v>67.035740879209797</v>
      </c>
      <c r="AW47" s="52">
        <f>VLOOKUP($A47,'RevPAR Raw Data'!$B$6:$BE$43,'RevPAR Raw Data'!AJ$1,FALSE)</f>
        <v>66.969566314608798</v>
      </c>
      <c r="AX47" s="52">
        <f>VLOOKUP($A47,'RevPAR Raw Data'!$B$6:$BE$43,'RevPAR Raw Data'!AK$1,FALSE)</f>
        <v>55.381456678194198</v>
      </c>
      <c r="AY47" s="53">
        <f>VLOOKUP($A47,'RevPAR Raw Data'!$B$6:$BE$43,'RevPAR Raw Data'!AL$1,FALSE)</f>
        <v>58.400888525407296</v>
      </c>
      <c r="AZ47" s="52">
        <f>VLOOKUP($A47,'RevPAR Raw Data'!$B$6:$BE$43,'RevPAR Raw Data'!AN$1,FALSE)</f>
        <v>60.4521321307287</v>
      </c>
      <c r="BA47" s="52">
        <f>VLOOKUP($A47,'RevPAR Raw Data'!$B$6:$BE$43,'RevPAR Raw Data'!AO$1,FALSE)</f>
        <v>66.721027588248106</v>
      </c>
      <c r="BB47" s="53">
        <f>VLOOKUP($A47,'RevPAR Raw Data'!$B$6:$BE$43,'RevPAR Raw Data'!AP$1,FALSE)</f>
        <v>63.586579859488403</v>
      </c>
      <c r="BC47" s="54">
        <f>VLOOKUP($A47,'RevPAR Raw Data'!$B$6:$BE$43,'RevPAR Raw Data'!AR$1,FALSE)</f>
        <v>59.882514620858998</v>
      </c>
      <c r="BE47" s="47">
        <f>VLOOKUP($A47,'RevPAR Raw Data'!$B$6:$BE$43,'RevPAR Raw Data'!AT$1,FALSE)</f>
        <v>1.5946130123667801</v>
      </c>
      <c r="BF47" s="48">
        <f>VLOOKUP($A47,'RevPAR Raw Data'!$B$6:$BE$43,'RevPAR Raw Data'!AU$1,FALSE)</f>
        <v>3.6477951392661101</v>
      </c>
      <c r="BG47" s="48">
        <f>VLOOKUP($A47,'RevPAR Raw Data'!$B$6:$BE$43,'RevPAR Raw Data'!AV$1,FALSE)</f>
        <v>3.5369501756895398</v>
      </c>
      <c r="BH47" s="48">
        <f>VLOOKUP($A47,'RevPAR Raw Data'!$B$6:$BE$43,'RevPAR Raw Data'!AW$1,FALSE)</f>
        <v>6.6073970885089102</v>
      </c>
      <c r="BI47" s="48">
        <f>VLOOKUP($A47,'RevPAR Raw Data'!$B$6:$BE$43,'RevPAR Raw Data'!AX$1,FALSE)</f>
        <v>0.72134069018524105</v>
      </c>
      <c r="BJ47" s="49">
        <f>VLOOKUP($A47,'RevPAR Raw Data'!$B$6:$BE$43,'RevPAR Raw Data'!AY$1,FALSE)</f>
        <v>3.3923976315078401</v>
      </c>
      <c r="BK47" s="48">
        <f>VLOOKUP($A47,'RevPAR Raw Data'!$B$6:$BE$43,'RevPAR Raw Data'!BA$1,FALSE)</f>
        <v>-1.8715749141752001</v>
      </c>
      <c r="BL47" s="48">
        <f>VLOOKUP($A47,'RevPAR Raw Data'!$B$6:$BE$43,'RevPAR Raw Data'!BB$1,FALSE)</f>
        <v>-1.00228922542882</v>
      </c>
      <c r="BM47" s="49">
        <f>VLOOKUP($A47,'RevPAR Raw Data'!$B$6:$BE$43,'RevPAR Raw Data'!BC$1,FALSE)</f>
        <v>-1.4174191550188899</v>
      </c>
      <c r="BN47" s="50">
        <f>VLOOKUP($A47,'RevPAR Raw Data'!$B$6:$BE$43,'RevPAR Raw Data'!BE$1,FALSE)</f>
        <v>1.8855843745243901</v>
      </c>
    </row>
    <row r="48" spans="1:66" x14ac:dyDescent="0.25">
      <c r="A48" s="63" t="s">
        <v>78</v>
      </c>
      <c r="B48" s="47">
        <f>VLOOKUP($A48,'Occupancy Raw Data'!$B$8:$BE$45,'Occupancy Raw Data'!AG$3,FALSE)</f>
        <v>40.853189853958398</v>
      </c>
      <c r="C48" s="48">
        <f>VLOOKUP($A48,'Occupancy Raw Data'!$B$8:$BE$45,'Occupancy Raw Data'!AH$3,FALSE)</f>
        <v>52.978478093774001</v>
      </c>
      <c r="D48" s="48">
        <f>VLOOKUP($A48,'Occupancy Raw Data'!$B$8:$BE$45,'Occupancy Raw Data'!AI$3,FALSE)</f>
        <v>56.802459646425802</v>
      </c>
      <c r="E48" s="48">
        <f>VLOOKUP($A48,'Occupancy Raw Data'!$B$8:$BE$45,'Occupancy Raw Data'!AJ$3,FALSE)</f>
        <v>58.147578785549499</v>
      </c>
      <c r="F48" s="48">
        <f>VLOOKUP($A48,'Occupancy Raw Data'!$B$8:$BE$45,'Occupancy Raw Data'!AK$3,FALSE)</f>
        <v>52.1329746348962</v>
      </c>
      <c r="G48" s="49">
        <f>VLOOKUP($A48,'Occupancy Raw Data'!$B$8:$BE$45,'Occupancy Raw Data'!AL$3,FALSE)</f>
        <v>52.1829362029208</v>
      </c>
      <c r="H48" s="48">
        <f>VLOOKUP($A48,'Occupancy Raw Data'!$B$8:$BE$45,'Occupancy Raw Data'!AN$3,FALSE)</f>
        <v>46.195234435049898</v>
      </c>
      <c r="I48" s="48">
        <f>VLOOKUP($A48,'Occupancy Raw Data'!$B$8:$BE$45,'Occupancy Raw Data'!AO$3,FALSE)</f>
        <v>47.194465795541802</v>
      </c>
      <c r="J48" s="49">
        <f>VLOOKUP($A48,'Occupancy Raw Data'!$B$8:$BE$45,'Occupancy Raw Data'!AP$3,FALSE)</f>
        <v>46.6948501152959</v>
      </c>
      <c r="K48" s="50">
        <f>VLOOKUP($A48,'Occupancy Raw Data'!$B$8:$BE$45,'Occupancy Raw Data'!AR$3,FALSE)</f>
        <v>50.614911606456502</v>
      </c>
      <c r="M48" s="47">
        <f>VLOOKUP($A48,'Occupancy Raw Data'!$B$8:$BE$45,'Occupancy Raw Data'!AT$3,FALSE)</f>
        <v>23.032407407407401</v>
      </c>
      <c r="N48" s="48">
        <f>VLOOKUP($A48,'Occupancy Raw Data'!$B$8:$BE$45,'Occupancy Raw Data'!AU$3,FALSE)</f>
        <v>12.1187474583163</v>
      </c>
      <c r="O48" s="48">
        <f>VLOOKUP($A48,'Occupancy Raw Data'!$B$8:$BE$45,'Occupancy Raw Data'!AV$3,FALSE)</f>
        <v>11.505092417955399</v>
      </c>
      <c r="P48" s="48">
        <f>VLOOKUP($A48,'Occupancy Raw Data'!$B$8:$BE$45,'Occupancy Raw Data'!AW$3,FALSE)</f>
        <v>12.742175856929901</v>
      </c>
      <c r="Q48" s="48">
        <f>VLOOKUP($A48,'Occupancy Raw Data'!$B$8:$BE$45,'Occupancy Raw Data'!AX$3,FALSE)</f>
        <v>17.293558149589199</v>
      </c>
      <c r="R48" s="49">
        <f>VLOOKUP($A48,'Occupancy Raw Data'!$B$8:$BE$45,'Occupancy Raw Data'!AY$3,FALSE)</f>
        <v>14.7275031685678</v>
      </c>
      <c r="S48" s="48">
        <f>VLOOKUP($A48,'Occupancy Raw Data'!$B$8:$BE$45,'Occupancy Raw Data'!BA$3,FALSE)</f>
        <v>14.5853193517635</v>
      </c>
      <c r="T48" s="48">
        <f>VLOOKUP($A48,'Occupancy Raw Data'!$B$8:$BE$45,'Occupancy Raw Data'!BB$3,FALSE)</f>
        <v>16.8411037107516</v>
      </c>
      <c r="U48" s="49">
        <f>VLOOKUP($A48,'Occupancy Raw Data'!$B$8:$BE$45,'Occupancy Raw Data'!BC$3,FALSE)</f>
        <v>15.714285714285699</v>
      </c>
      <c r="V48" s="50">
        <f>VLOOKUP($A48,'Occupancy Raw Data'!$B$8:$BE$45,'Occupancy Raw Data'!BE$3,FALSE)</f>
        <v>14.9859681945743</v>
      </c>
      <c r="X48" s="51">
        <f>VLOOKUP($A48,'ADR Raw Data'!$B$6:$BE$43,'ADR Raw Data'!AG$1,FALSE)</f>
        <v>87.394703668861695</v>
      </c>
      <c r="Y48" s="52">
        <f>VLOOKUP($A48,'ADR Raw Data'!$B$6:$BE$43,'ADR Raw Data'!AH$1,FALSE)</f>
        <v>91.306916938701406</v>
      </c>
      <c r="Z48" s="52">
        <f>VLOOKUP($A48,'ADR Raw Data'!$B$6:$BE$43,'ADR Raw Data'!AI$1,FALSE)</f>
        <v>91.5609370771312</v>
      </c>
      <c r="AA48" s="52">
        <f>VLOOKUP($A48,'ADR Raw Data'!$B$6:$BE$43,'ADR Raw Data'!AJ$1,FALSE)</f>
        <v>94.636959682749506</v>
      </c>
      <c r="AB48" s="52">
        <f>VLOOKUP($A48,'ADR Raw Data'!$B$6:$BE$43,'ADR Raw Data'!AK$1,FALSE)</f>
        <v>92.3293180980464</v>
      </c>
      <c r="AC48" s="53">
        <f>VLOOKUP($A48,'ADR Raw Data'!$B$6:$BE$43,'ADR Raw Data'!AL$1,FALSE)</f>
        <v>91.696076005302601</v>
      </c>
      <c r="AD48" s="52">
        <f>VLOOKUP($A48,'ADR Raw Data'!$B$6:$BE$43,'ADR Raw Data'!AN$1,FALSE)</f>
        <v>98.079521630615602</v>
      </c>
      <c r="AE48" s="52">
        <f>VLOOKUP($A48,'ADR Raw Data'!$B$6:$BE$43,'ADR Raw Data'!AO$1,FALSE)</f>
        <v>100.072707654723</v>
      </c>
      <c r="AF48" s="53">
        <f>VLOOKUP($A48,'ADR Raw Data'!$B$6:$BE$43,'ADR Raw Data'!AP$1,FALSE)</f>
        <v>99.086777777777698</v>
      </c>
      <c r="AG48" s="54">
        <f>VLOOKUP($A48,'ADR Raw Data'!$B$6:$BE$43,'ADR Raw Data'!AR$1,FALSE)</f>
        <v>93.644162056622093</v>
      </c>
      <c r="AI48" s="47">
        <f>VLOOKUP($A48,'ADR Raw Data'!$B$6:$BE$43,'ADR Raw Data'!AT$1,FALSE)</f>
        <v>0.18396349904679901</v>
      </c>
      <c r="AJ48" s="48">
        <f>VLOOKUP($A48,'ADR Raw Data'!$B$6:$BE$43,'ADR Raw Data'!AU$1,FALSE)</f>
        <v>1.22634089876386</v>
      </c>
      <c r="AK48" s="48">
        <f>VLOOKUP($A48,'ADR Raw Data'!$B$6:$BE$43,'ADR Raw Data'!AV$1,FALSE)</f>
        <v>0.84851884123564103</v>
      </c>
      <c r="AL48" s="48">
        <f>VLOOKUP($A48,'ADR Raw Data'!$B$6:$BE$43,'ADR Raw Data'!AW$1,FALSE)</f>
        <v>3.7466033594205301</v>
      </c>
      <c r="AM48" s="48">
        <f>VLOOKUP($A48,'ADR Raw Data'!$B$6:$BE$43,'ADR Raw Data'!AX$1,FALSE)</f>
        <v>2.9189084487475401</v>
      </c>
      <c r="AN48" s="49">
        <f>VLOOKUP($A48,'ADR Raw Data'!$B$6:$BE$43,'ADR Raw Data'!AY$1,FALSE)</f>
        <v>1.84496315685249</v>
      </c>
      <c r="AO48" s="48">
        <f>VLOOKUP($A48,'ADR Raw Data'!$B$6:$BE$43,'ADR Raw Data'!BA$1,FALSE)</f>
        <v>3.6548115776728198</v>
      </c>
      <c r="AP48" s="48">
        <f>VLOOKUP($A48,'ADR Raw Data'!$B$6:$BE$43,'ADR Raw Data'!BB$1,FALSE)</f>
        <v>4.5045922978385002</v>
      </c>
      <c r="AQ48" s="49">
        <f>VLOOKUP($A48,'ADR Raw Data'!$B$6:$BE$43,'ADR Raw Data'!BC$1,FALSE)</f>
        <v>4.0928508135209798</v>
      </c>
      <c r="AR48" s="50">
        <f>VLOOKUP($A48,'ADR Raw Data'!$B$6:$BE$43,'ADR Raw Data'!BE$1,FALSE)</f>
        <v>2.47168033752251</v>
      </c>
      <c r="AT48" s="51">
        <f>VLOOKUP($A48,'RevPAR Raw Data'!$B$6:$BE$43,'RevPAR Raw Data'!AG$1,FALSE)</f>
        <v>35.703524212144501</v>
      </c>
      <c r="AU48" s="52">
        <f>VLOOKUP($A48,'RevPAR Raw Data'!$B$6:$BE$43,'RevPAR Raw Data'!AH$1,FALSE)</f>
        <v>48.373014988470402</v>
      </c>
      <c r="AV48" s="52">
        <f>VLOOKUP($A48,'RevPAR Raw Data'!$B$6:$BE$43,'RevPAR Raw Data'!AI$1,FALSE)</f>
        <v>52.008864335126802</v>
      </c>
      <c r="AW48" s="52">
        <f>VLOOKUP($A48,'RevPAR Raw Data'!$B$6:$BE$43,'RevPAR Raw Data'!AJ$1,FALSE)</f>
        <v>55.029100691775497</v>
      </c>
      <c r="AX48" s="52">
        <f>VLOOKUP($A48,'RevPAR Raw Data'!$B$6:$BE$43,'RevPAR Raw Data'!AK$1,FALSE)</f>
        <v>48.134019984627201</v>
      </c>
      <c r="AY48" s="53">
        <f>VLOOKUP($A48,'RevPAR Raw Data'!$B$6:$BE$43,'RevPAR Raw Data'!AL$1,FALSE)</f>
        <v>47.849704842428899</v>
      </c>
      <c r="AZ48" s="52">
        <f>VLOOKUP($A48,'RevPAR Raw Data'!$B$6:$BE$43,'RevPAR Raw Data'!AN$1,FALSE)</f>
        <v>45.3080649500384</v>
      </c>
      <c r="BA48" s="52">
        <f>VLOOKUP($A48,'RevPAR Raw Data'!$B$6:$BE$43,'RevPAR Raw Data'!AO$1,FALSE)</f>
        <v>47.228779784780897</v>
      </c>
      <c r="BB48" s="53">
        <f>VLOOKUP($A48,'RevPAR Raw Data'!$B$6:$BE$43,'RevPAR Raw Data'!AP$1,FALSE)</f>
        <v>46.268422367409599</v>
      </c>
      <c r="BC48" s="54">
        <f>VLOOKUP($A48,'RevPAR Raw Data'!$B$6:$BE$43,'RevPAR Raw Data'!AR$1,FALSE)</f>
        <v>47.397909849566197</v>
      </c>
      <c r="BE48" s="47">
        <f>VLOOKUP($A48,'RevPAR Raw Data'!$B$6:$BE$43,'RevPAR Raw Data'!AT$1,FALSE)</f>
        <v>23.2587421290355</v>
      </c>
      <c r="BF48" s="48">
        <f>VLOOKUP($A48,'RevPAR Raw Data'!$B$6:$BE$43,'RevPAR Raw Data'!AU$1,FALSE)</f>
        <v>13.4937055135794</v>
      </c>
      <c r="BG48" s="48">
        <f>VLOOKUP($A48,'RevPAR Raw Data'!$B$6:$BE$43,'RevPAR Raw Data'!AV$1,FALSE)</f>
        <v>12.451234136059</v>
      </c>
      <c r="BH48" s="48">
        <f>VLOOKUP($A48,'RevPAR Raw Data'!$B$6:$BE$43,'RevPAR Raw Data'!AW$1,FALSE)</f>
        <v>16.966178005069501</v>
      </c>
      <c r="BI48" s="48">
        <f>VLOOKUP($A48,'RevPAR Raw Data'!$B$6:$BE$43,'RevPAR Raw Data'!AX$1,FALSE)</f>
        <v>20.717249728254199</v>
      </c>
      <c r="BJ48" s="49">
        <f>VLOOKUP($A48,'RevPAR Raw Data'!$B$6:$BE$43,'RevPAR Raw Data'!AY$1,FALSE)</f>
        <v>16.844183332804601</v>
      </c>
      <c r="BK48" s="48">
        <f>VLOOKUP($A48,'RevPAR Raw Data'!$B$6:$BE$43,'RevPAR Raw Data'!BA$1,FALSE)</f>
        <v>18.773196869745199</v>
      </c>
      <c r="BL48" s="48">
        <f>VLOOKUP($A48,'RevPAR Raw Data'!$B$6:$BE$43,'RevPAR Raw Data'!BB$1,FALSE)</f>
        <v>22.104319069215599</v>
      </c>
      <c r="BM48" s="49">
        <f>VLOOKUP($A48,'RevPAR Raw Data'!$B$6:$BE$43,'RevPAR Raw Data'!BC$1,FALSE)</f>
        <v>20.4502987985028</v>
      </c>
      <c r="BN48" s="50">
        <f>VLOOKUP($A48,'RevPAR Raw Data'!$B$6:$BE$43,'RevPAR Raw Data'!BE$1,FALSE)</f>
        <v>17.828053761349501</v>
      </c>
    </row>
    <row r="49" spans="1:66" x14ac:dyDescent="0.25">
      <c r="A49" s="63" t="s">
        <v>79</v>
      </c>
      <c r="B49" s="47">
        <f>VLOOKUP($A49,'Occupancy Raw Data'!$B$8:$BE$45,'Occupancy Raw Data'!AG$3,FALSE)</f>
        <v>34.582743988684499</v>
      </c>
      <c r="C49" s="48">
        <f>VLOOKUP($A49,'Occupancy Raw Data'!$B$8:$BE$45,'Occupancy Raw Data'!AH$3,FALSE)</f>
        <v>45.579915134370502</v>
      </c>
      <c r="D49" s="48">
        <f>VLOOKUP($A49,'Occupancy Raw Data'!$B$8:$BE$45,'Occupancy Raw Data'!AI$3,FALSE)</f>
        <v>46.410891089108901</v>
      </c>
      <c r="E49" s="48">
        <f>VLOOKUP($A49,'Occupancy Raw Data'!$B$8:$BE$45,'Occupancy Raw Data'!AJ$3,FALSE)</f>
        <v>47.365629420084801</v>
      </c>
      <c r="F49" s="48">
        <f>VLOOKUP($A49,'Occupancy Raw Data'!$B$8:$BE$45,'Occupancy Raw Data'!AK$3,FALSE)</f>
        <v>42.927864214992901</v>
      </c>
      <c r="G49" s="49">
        <f>VLOOKUP($A49,'Occupancy Raw Data'!$B$8:$BE$45,'Occupancy Raw Data'!AL$3,FALSE)</f>
        <v>43.373408769448297</v>
      </c>
      <c r="H49" s="48">
        <f>VLOOKUP($A49,'Occupancy Raw Data'!$B$8:$BE$45,'Occupancy Raw Data'!AN$3,FALSE)</f>
        <v>43.6350777934936</v>
      </c>
      <c r="I49" s="48">
        <f>VLOOKUP($A49,'Occupancy Raw Data'!$B$8:$BE$45,'Occupancy Raw Data'!AO$3,FALSE)</f>
        <v>44.925742574257399</v>
      </c>
      <c r="J49" s="49">
        <f>VLOOKUP($A49,'Occupancy Raw Data'!$B$8:$BE$45,'Occupancy Raw Data'!AP$3,FALSE)</f>
        <v>44.280410183875503</v>
      </c>
      <c r="K49" s="50">
        <f>VLOOKUP($A49,'Occupancy Raw Data'!$B$8:$BE$45,'Occupancy Raw Data'!AR$3,FALSE)</f>
        <v>43.6325520307132</v>
      </c>
      <c r="M49" s="47">
        <f>VLOOKUP($A49,'Occupancy Raw Data'!$B$8:$BE$45,'Occupancy Raw Data'!AT$3,FALSE)</f>
        <v>8.0662983425414296</v>
      </c>
      <c r="N49" s="48">
        <f>VLOOKUP($A49,'Occupancy Raw Data'!$B$8:$BE$45,'Occupancy Raw Data'!AU$3,FALSE)</f>
        <v>11.843817787418599</v>
      </c>
      <c r="O49" s="48">
        <f>VLOOKUP($A49,'Occupancy Raw Data'!$B$8:$BE$45,'Occupancy Raw Data'!AV$3,FALSE)</f>
        <v>4.8741510187774599</v>
      </c>
      <c r="P49" s="48">
        <f>VLOOKUP($A49,'Occupancy Raw Data'!$B$8:$BE$45,'Occupancy Raw Data'!AW$3,FALSE)</f>
        <v>12.4685138539042</v>
      </c>
      <c r="Q49" s="48">
        <f>VLOOKUP($A49,'Occupancy Raw Data'!$B$8:$BE$45,'Occupancy Raw Data'!AX$3,FALSE)</f>
        <v>8.7326466636811393</v>
      </c>
      <c r="R49" s="49">
        <f>VLOOKUP($A49,'Occupancy Raw Data'!$B$8:$BE$45,'Occupancy Raw Data'!AY$3,FALSE)</f>
        <v>9.1961185791863205</v>
      </c>
      <c r="S49" s="48">
        <f>VLOOKUP($A49,'Occupancy Raw Data'!$B$8:$BE$45,'Occupancy Raw Data'!BA$3,FALSE)</f>
        <v>0.69359445124439001</v>
      </c>
      <c r="T49" s="48">
        <f>VLOOKUP($A49,'Occupancy Raw Data'!$B$8:$BE$45,'Occupancy Raw Data'!BB$3,FALSE)</f>
        <v>-3.9339103068450003E-2</v>
      </c>
      <c r="U49" s="49">
        <f>VLOOKUP($A49,'Occupancy Raw Data'!$B$8:$BE$45,'Occupancy Raw Data'!BC$3,FALSE)</f>
        <v>0.32044862807931102</v>
      </c>
      <c r="V49" s="50">
        <f>VLOOKUP($A49,'Occupancy Raw Data'!$B$8:$BE$45,'Occupancy Raw Data'!BE$3,FALSE)</f>
        <v>6.46493282386293</v>
      </c>
      <c r="X49" s="51">
        <f>VLOOKUP($A49,'ADR Raw Data'!$B$6:$BE$43,'ADR Raw Data'!AG$1,FALSE)</f>
        <v>83.486451942740203</v>
      </c>
      <c r="Y49" s="52">
        <f>VLOOKUP($A49,'ADR Raw Data'!$B$6:$BE$43,'ADR Raw Data'!AH$1,FALSE)</f>
        <v>87.647649340574006</v>
      </c>
      <c r="Z49" s="52">
        <f>VLOOKUP($A49,'ADR Raw Data'!$B$6:$BE$43,'ADR Raw Data'!AI$1,FALSE)</f>
        <v>87.851855238095197</v>
      </c>
      <c r="AA49" s="52">
        <f>VLOOKUP($A49,'ADR Raw Data'!$B$6:$BE$43,'ADR Raw Data'!AJ$1,FALSE)</f>
        <v>88.9473796192609</v>
      </c>
      <c r="AB49" s="52">
        <f>VLOOKUP($A49,'ADR Raw Data'!$B$6:$BE$43,'ADR Raw Data'!AK$1,FALSE)</f>
        <v>86.993344316309702</v>
      </c>
      <c r="AC49" s="53">
        <f>VLOOKUP($A49,'ADR Raw Data'!$B$6:$BE$43,'ADR Raw Data'!AL$1,FALSE)</f>
        <v>87.182140061959799</v>
      </c>
      <c r="AD49" s="52">
        <f>VLOOKUP($A49,'ADR Raw Data'!$B$6:$BE$43,'ADR Raw Data'!AN$1,FALSE)</f>
        <v>91.182544570502401</v>
      </c>
      <c r="AE49" s="52">
        <f>VLOOKUP($A49,'ADR Raw Data'!$B$6:$BE$43,'ADR Raw Data'!AO$1,FALSE)</f>
        <v>94.210432900432906</v>
      </c>
      <c r="AF49" s="53">
        <f>VLOOKUP($A49,'ADR Raw Data'!$B$6:$BE$43,'ADR Raw Data'!AP$1,FALSE)</f>
        <v>92.718552605310407</v>
      </c>
      <c r="AG49" s="54">
        <f>VLOOKUP($A49,'ADR Raw Data'!$B$6:$BE$43,'ADR Raw Data'!AR$1,FALSE)</f>
        <v>88.787459334298106</v>
      </c>
      <c r="AI49" s="47">
        <f>VLOOKUP($A49,'ADR Raw Data'!$B$6:$BE$43,'ADR Raw Data'!AT$1,FALSE)</f>
        <v>-10.4794526578087</v>
      </c>
      <c r="AJ49" s="48">
        <f>VLOOKUP($A49,'ADR Raw Data'!$B$6:$BE$43,'ADR Raw Data'!AU$1,FALSE)</f>
        <v>-7.0669390502798501</v>
      </c>
      <c r="AK49" s="48">
        <f>VLOOKUP($A49,'ADR Raw Data'!$B$6:$BE$43,'ADR Raw Data'!AV$1,FALSE)</f>
        <v>-7.9947414120527203</v>
      </c>
      <c r="AL49" s="48">
        <f>VLOOKUP($A49,'ADR Raw Data'!$B$6:$BE$43,'ADR Raw Data'!AW$1,FALSE)</f>
        <v>-6.3620261731008796</v>
      </c>
      <c r="AM49" s="48">
        <f>VLOOKUP($A49,'ADR Raw Data'!$B$6:$BE$43,'ADR Raw Data'!AX$1,FALSE)</f>
        <v>-7.0136811901108702</v>
      </c>
      <c r="AN49" s="49">
        <f>VLOOKUP($A49,'ADR Raw Data'!$B$6:$BE$43,'ADR Raw Data'!AY$1,FALSE)</f>
        <v>-7.64361069894567</v>
      </c>
      <c r="AO49" s="48">
        <f>VLOOKUP($A49,'ADR Raw Data'!$B$6:$BE$43,'ADR Raw Data'!BA$1,FALSE)</f>
        <v>-10.937470662716301</v>
      </c>
      <c r="AP49" s="48">
        <f>VLOOKUP($A49,'ADR Raw Data'!$B$6:$BE$43,'ADR Raw Data'!BB$1,FALSE)</f>
        <v>-10.761822178703101</v>
      </c>
      <c r="AQ49" s="49">
        <f>VLOOKUP($A49,'ADR Raw Data'!$B$6:$BE$43,'ADR Raw Data'!BC$1,FALSE)</f>
        <v>-10.8520143705696</v>
      </c>
      <c r="AR49" s="50">
        <f>VLOOKUP($A49,'ADR Raw Data'!$B$6:$BE$43,'ADR Raw Data'!BE$1,FALSE)</f>
        <v>-8.7993348693598392</v>
      </c>
      <c r="AT49" s="51">
        <f>VLOOKUP($A49,'RevPAR Raw Data'!$B$6:$BE$43,'RevPAR Raw Data'!AG$1,FALSE)</f>
        <v>28.871905940594001</v>
      </c>
      <c r="AU49" s="52">
        <f>VLOOKUP($A49,'RevPAR Raw Data'!$B$6:$BE$43,'RevPAR Raw Data'!AH$1,FALSE)</f>
        <v>39.949724186704302</v>
      </c>
      <c r="AV49" s="52">
        <f>VLOOKUP($A49,'RevPAR Raw Data'!$B$6:$BE$43,'RevPAR Raw Data'!AI$1,FALSE)</f>
        <v>40.772828854314</v>
      </c>
      <c r="AW49" s="52">
        <f>VLOOKUP($A49,'RevPAR Raw Data'!$B$6:$BE$43,'RevPAR Raw Data'!AJ$1,FALSE)</f>
        <v>42.130486209335203</v>
      </c>
      <c r="AX49" s="52">
        <f>VLOOKUP($A49,'RevPAR Raw Data'!$B$6:$BE$43,'RevPAR Raw Data'!AK$1,FALSE)</f>
        <v>37.344384724186703</v>
      </c>
      <c r="AY49" s="53">
        <f>VLOOKUP($A49,'RevPAR Raw Data'!$B$6:$BE$43,'RevPAR Raw Data'!AL$1,FALSE)</f>
        <v>37.813865983026801</v>
      </c>
      <c r="AZ49" s="52">
        <f>VLOOKUP($A49,'RevPAR Raw Data'!$B$6:$BE$43,'RevPAR Raw Data'!AN$1,FALSE)</f>
        <v>39.787574257425703</v>
      </c>
      <c r="BA49" s="52">
        <f>VLOOKUP($A49,'RevPAR Raw Data'!$B$6:$BE$43,'RevPAR Raw Data'!AO$1,FALSE)</f>
        <v>42.324736562942</v>
      </c>
      <c r="BB49" s="53">
        <f>VLOOKUP($A49,'RevPAR Raw Data'!$B$6:$BE$43,'RevPAR Raw Data'!AP$1,FALSE)</f>
        <v>41.056155410183798</v>
      </c>
      <c r="BC49" s="54">
        <f>VLOOKUP($A49,'RevPAR Raw Data'!$B$6:$BE$43,'RevPAR Raw Data'!AR$1,FALSE)</f>
        <v>38.740234390786</v>
      </c>
      <c r="BE49" s="47">
        <f>VLOOKUP($A49,'RevPAR Raw Data'!$B$6:$BE$43,'RevPAR Raw Data'!AT$1,FALSE)</f>
        <v>-3.25845823131157</v>
      </c>
      <c r="BF49" s="48">
        <f>VLOOKUP($A49,'RevPAR Raw Data'!$B$6:$BE$43,'RevPAR Raw Data'!AU$1,FALSE)</f>
        <v>3.9398833528757198</v>
      </c>
      <c r="BG49" s="48">
        <f>VLOOKUP($A49,'RevPAR Raw Data'!$B$6:$BE$43,'RevPAR Raw Data'!AV$1,FALSE)</f>
        <v>-3.5102661632594501</v>
      </c>
      <c r="BH49" s="48">
        <f>VLOOKUP($A49,'RevPAR Raw Data'!$B$6:$BE$43,'RevPAR Raw Data'!AW$1,FALSE)</f>
        <v>5.3132375660213</v>
      </c>
      <c r="BI49" s="48">
        <f>VLOOKUP($A49,'RevPAR Raw Data'!$B$6:$BE$43,'RevPAR Raw Data'!AX$1,FALSE)</f>
        <v>1.1064854771208199</v>
      </c>
      <c r="BJ49" s="49">
        <f>VLOOKUP($A49,'RevPAR Raw Data'!$B$6:$BE$43,'RevPAR Raw Data'!AY$1,FALSE)</f>
        <v>0.84959237663423604</v>
      </c>
      <c r="BK49" s="48">
        <f>VLOOKUP($A49,'RevPAR Raw Data'!$B$6:$BE$43,'RevPAR Raw Data'!BA$1,FALSE)</f>
        <v>-10.319737901094999</v>
      </c>
      <c r="BL49" s="48">
        <f>VLOOKUP($A49,'RevPAR Raw Data'!$B$6:$BE$43,'RevPAR Raw Data'!BB$1,FALSE)</f>
        <v>-10.7969276774527</v>
      </c>
      <c r="BM49" s="49">
        <f>VLOOKUP($A49,'RevPAR Raw Data'!$B$6:$BE$43,'RevPAR Raw Data'!BC$1,FALSE)</f>
        <v>-10.5663408736597</v>
      </c>
      <c r="BN49" s="50">
        <f>VLOOKUP($A49,'RevPAR Raw Data'!$B$6:$BE$43,'RevPAR Raw Data'!BE$1,FALSE)</f>
        <v>-2.9032731337477702</v>
      </c>
    </row>
    <row r="50" spans="1:66" x14ac:dyDescent="0.25">
      <c r="A50" s="63" t="s">
        <v>80</v>
      </c>
      <c r="B50" s="47">
        <f>VLOOKUP($A50,'Occupancy Raw Data'!$B$8:$BE$45,'Occupancy Raw Data'!AG$3,FALSE)</f>
        <v>37.245633918911899</v>
      </c>
      <c r="C50" s="48">
        <f>VLOOKUP($A50,'Occupancy Raw Data'!$B$8:$BE$45,'Occupancy Raw Data'!AH$3,FALSE)</f>
        <v>42.526788934109497</v>
      </c>
      <c r="D50" s="48">
        <f>VLOOKUP($A50,'Occupancy Raw Data'!$B$8:$BE$45,'Occupancy Raw Data'!AI$3,FALSE)</f>
        <v>46.015146051207999</v>
      </c>
      <c r="E50" s="48">
        <f>VLOOKUP($A50,'Occupancy Raw Data'!$B$8:$BE$45,'Occupancy Raw Data'!AJ$3,FALSE)</f>
        <v>47.585776106331402</v>
      </c>
      <c r="F50" s="48">
        <f>VLOOKUP($A50,'Occupancy Raw Data'!$B$8:$BE$45,'Occupancy Raw Data'!AK$3,FALSE)</f>
        <v>47.430300688944598</v>
      </c>
      <c r="G50" s="49">
        <f>VLOOKUP($A50,'Occupancy Raw Data'!$B$8:$BE$45,'Occupancy Raw Data'!AL$3,FALSE)</f>
        <v>44.1608217787863</v>
      </c>
      <c r="H50" s="48">
        <f>VLOOKUP($A50,'Occupancy Raw Data'!$B$8:$BE$45,'Occupancy Raw Data'!AN$3,FALSE)</f>
        <v>53.207134118859003</v>
      </c>
      <c r="I50" s="48">
        <f>VLOOKUP($A50,'Occupancy Raw Data'!$B$8:$BE$45,'Occupancy Raw Data'!AO$3,FALSE)</f>
        <v>55.532805357027797</v>
      </c>
      <c r="J50" s="49">
        <f>VLOOKUP($A50,'Occupancy Raw Data'!$B$8:$BE$45,'Occupancy Raw Data'!AP$3,FALSE)</f>
        <v>54.3699697379434</v>
      </c>
      <c r="K50" s="50">
        <f>VLOOKUP($A50,'Occupancy Raw Data'!$B$8:$BE$45,'Occupancy Raw Data'!AR$3,FALSE)</f>
        <v>47.077957320606899</v>
      </c>
      <c r="M50" s="47">
        <f>VLOOKUP($A50,'Occupancy Raw Data'!$B$8:$BE$45,'Occupancy Raw Data'!AT$3,FALSE)</f>
        <v>-5.4244242488461198</v>
      </c>
      <c r="N50" s="48">
        <f>VLOOKUP($A50,'Occupancy Raw Data'!$B$8:$BE$45,'Occupancy Raw Data'!AU$3,FALSE)</f>
        <v>-5.1589936229892501</v>
      </c>
      <c r="O50" s="48">
        <f>VLOOKUP($A50,'Occupancy Raw Data'!$B$8:$BE$45,'Occupancy Raw Data'!AV$3,FALSE)</f>
        <v>-3.8490789293250902</v>
      </c>
      <c r="P50" s="48">
        <f>VLOOKUP($A50,'Occupancy Raw Data'!$B$8:$BE$45,'Occupancy Raw Data'!AW$3,FALSE)</f>
        <v>-2.7385596328016399</v>
      </c>
      <c r="Q50" s="48">
        <f>VLOOKUP($A50,'Occupancy Raw Data'!$B$8:$BE$45,'Occupancy Raw Data'!AX$3,FALSE)</f>
        <v>0.25632651684858798</v>
      </c>
      <c r="R50" s="49">
        <f>VLOOKUP($A50,'Occupancy Raw Data'!$B$8:$BE$45,'Occupancy Raw Data'!AY$3,FALSE)</f>
        <v>-3.2899773452880199</v>
      </c>
      <c r="S50" s="48">
        <f>VLOOKUP($A50,'Occupancy Raw Data'!$B$8:$BE$45,'Occupancy Raw Data'!BA$3,FALSE)</f>
        <v>-0.327733844466503</v>
      </c>
      <c r="T50" s="48">
        <f>VLOOKUP($A50,'Occupancy Raw Data'!$B$8:$BE$45,'Occupancy Raw Data'!BB$3,FALSE)</f>
        <v>-0.49623132138547499</v>
      </c>
      <c r="U50" s="49">
        <f>VLOOKUP($A50,'Occupancy Raw Data'!$B$8:$BE$45,'Occupancy Raw Data'!BC$3,FALSE)</f>
        <v>-0.41385568778988702</v>
      </c>
      <c r="V50" s="50">
        <f>VLOOKUP($A50,'Occupancy Raw Data'!$B$8:$BE$45,'Occupancy Raw Data'!BE$3,FALSE)</f>
        <v>-2.36261543721203</v>
      </c>
      <c r="X50" s="51">
        <f>VLOOKUP($A50,'ADR Raw Data'!$B$6:$BE$43,'ADR Raw Data'!AG$1,FALSE)</f>
        <v>91.380832670562597</v>
      </c>
      <c r="Y50" s="52">
        <f>VLOOKUP($A50,'ADR Raw Data'!$B$6:$BE$43,'ADR Raw Data'!AH$1,FALSE)</f>
        <v>91.666935295810006</v>
      </c>
      <c r="Z50" s="52">
        <f>VLOOKUP($A50,'ADR Raw Data'!$B$6:$BE$43,'ADR Raw Data'!AI$1,FALSE)</f>
        <v>93.828833268024994</v>
      </c>
      <c r="AA50" s="52">
        <f>VLOOKUP($A50,'ADR Raw Data'!$B$6:$BE$43,'ADR Raw Data'!AJ$1,FALSE)</f>
        <v>94.211788077677696</v>
      </c>
      <c r="AB50" s="52">
        <f>VLOOKUP($A50,'ADR Raw Data'!$B$6:$BE$43,'ADR Raw Data'!AK$1,FALSE)</f>
        <v>94.121645172675898</v>
      </c>
      <c r="AC50" s="53">
        <f>VLOOKUP($A50,'ADR Raw Data'!$B$6:$BE$43,'ADR Raw Data'!AL$1,FALSE)</f>
        <v>93.144976844020803</v>
      </c>
      <c r="AD50" s="52">
        <f>VLOOKUP($A50,'ADR Raw Data'!$B$6:$BE$43,'ADR Raw Data'!AN$1,FALSE)</f>
        <v>105.82131964277001</v>
      </c>
      <c r="AE50" s="52">
        <f>VLOOKUP($A50,'ADR Raw Data'!$B$6:$BE$43,'ADR Raw Data'!AO$1,FALSE)</f>
        <v>110.33259078471301</v>
      </c>
      <c r="AF50" s="53">
        <f>VLOOKUP($A50,'ADR Raw Data'!$B$6:$BE$43,'ADR Raw Data'!AP$1,FALSE)</f>
        <v>108.125197532033</v>
      </c>
      <c r="AG50" s="54">
        <f>VLOOKUP($A50,'ADR Raw Data'!$B$6:$BE$43,'ADR Raw Data'!AR$1,FALSE)</f>
        <v>98.0883887872819</v>
      </c>
      <c r="AI50" s="47">
        <f>VLOOKUP($A50,'ADR Raw Data'!$B$6:$BE$43,'ADR Raw Data'!AT$1,FALSE)</f>
        <v>0.82841460872472195</v>
      </c>
      <c r="AJ50" s="48">
        <f>VLOOKUP($A50,'ADR Raw Data'!$B$6:$BE$43,'ADR Raw Data'!AU$1,FALSE)</f>
        <v>1.43872691711902</v>
      </c>
      <c r="AK50" s="48">
        <f>VLOOKUP($A50,'ADR Raw Data'!$B$6:$BE$43,'ADR Raw Data'!AV$1,FALSE)</f>
        <v>1.60356993434478</v>
      </c>
      <c r="AL50" s="48">
        <f>VLOOKUP($A50,'ADR Raw Data'!$B$6:$BE$43,'ADR Raw Data'!AW$1,FALSE)</f>
        <v>2.2823468363986299</v>
      </c>
      <c r="AM50" s="48">
        <f>VLOOKUP($A50,'ADR Raw Data'!$B$6:$BE$43,'ADR Raw Data'!AX$1,FALSE)</f>
        <v>2.4419853551182702</v>
      </c>
      <c r="AN50" s="49">
        <f>VLOOKUP($A50,'ADR Raw Data'!$B$6:$BE$43,'ADR Raw Data'!AY$1,FALSE)</f>
        <v>1.78211512168803</v>
      </c>
      <c r="AO50" s="48">
        <f>VLOOKUP($A50,'ADR Raw Data'!$B$6:$BE$43,'ADR Raw Data'!BA$1,FALSE)</f>
        <v>8.2507425475447996E-2</v>
      </c>
      <c r="AP50" s="48">
        <f>VLOOKUP($A50,'ADR Raw Data'!$B$6:$BE$43,'ADR Raw Data'!BB$1,FALSE)</f>
        <v>-0.54726873195342796</v>
      </c>
      <c r="AQ50" s="49">
        <f>VLOOKUP($A50,'ADR Raw Data'!$B$6:$BE$43,'ADR Raw Data'!BC$1,FALSE)</f>
        <v>-0.24869865174806699</v>
      </c>
      <c r="AR50" s="50">
        <f>VLOOKUP($A50,'ADR Raw Data'!$B$6:$BE$43,'ADR Raw Data'!BE$1,FALSE)</f>
        <v>1.14392099733051</v>
      </c>
      <c r="AT50" s="51">
        <f>VLOOKUP($A50,'RevPAR Raw Data'!$B$6:$BE$43,'RevPAR Raw Data'!AG$1,FALSE)</f>
        <v>34.0353704085312</v>
      </c>
      <c r="AU50" s="52">
        <f>VLOOKUP($A50,'RevPAR Raw Data'!$B$6:$BE$43,'RevPAR Raw Data'!AH$1,FALSE)</f>
        <v>38.983004095615797</v>
      </c>
      <c r="AV50" s="52">
        <f>VLOOKUP($A50,'RevPAR Raw Data'!$B$6:$BE$43,'RevPAR Raw Data'!AI$1,FALSE)</f>
        <v>43.175474666426197</v>
      </c>
      <c r="AW50" s="52">
        <f>VLOOKUP($A50,'RevPAR Raw Data'!$B$6:$BE$43,'RevPAR Raw Data'!AJ$1,FALSE)</f>
        <v>44.831410540415199</v>
      </c>
      <c r="AX50" s="52">
        <f>VLOOKUP($A50,'RevPAR Raw Data'!$B$6:$BE$43,'RevPAR Raw Data'!AK$1,FALSE)</f>
        <v>44.6421793187817</v>
      </c>
      <c r="AY50" s="53">
        <f>VLOOKUP($A50,'RevPAR Raw Data'!$B$6:$BE$43,'RevPAR Raw Data'!AL$1,FALSE)</f>
        <v>41.133587219979802</v>
      </c>
      <c r="AZ50" s="52">
        <f>VLOOKUP($A50,'RevPAR Raw Data'!$B$6:$BE$43,'RevPAR Raw Data'!AN$1,FALSE)</f>
        <v>56.304491468675501</v>
      </c>
      <c r="BA50" s="52">
        <f>VLOOKUP($A50,'RevPAR Raw Data'!$B$6:$BE$43,'RevPAR Raw Data'!AO$1,FALSE)</f>
        <v>61.2707828858412</v>
      </c>
      <c r="BB50" s="53">
        <f>VLOOKUP($A50,'RevPAR Raw Data'!$B$6:$BE$43,'RevPAR Raw Data'!AP$1,FALSE)</f>
        <v>58.787637177258297</v>
      </c>
      <c r="BC50" s="54">
        <f>VLOOKUP($A50,'RevPAR Raw Data'!$B$6:$BE$43,'RevPAR Raw Data'!AR$1,FALSE)</f>
        <v>46.1780098097475</v>
      </c>
      <c r="BE50" s="47">
        <f>VLOOKUP($A50,'RevPAR Raw Data'!$B$6:$BE$43,'RevPAR Raw Data'!AT$1,FALSE)</f>
        <v>-4.6409463630380401</v>
      </c>
      <c r="BF50" s="48">
        <f>VLOOKUP($A50,'RevPAR Raw Data'!$B$6:$BE$43,'RevPAR Raw Data'!AU$1,FALSE)</f>
        <v>-3.7944905357766299</v>
      </c>
      <c r="BG50" s="48">
        <f>VLOOKUP($A50,'RevPAR Raw Data'!$B$6:$BE$43,'RevPAR Raw Data'!AV$1,FALSE)</f>
        <v>-2.3072316674401598</v>
      </c>
      <c r="BH50" s="48">
        <f>VLOOKUP($A50,'RevPAR Raw Data'!$B$6:$BE$43,'RevPAR Raw Data'!AW$1,FALSE)</f>
        <v>-0.51871622554515495</v>
      </c>
      <c r="BI50" s="48">
        <f>VLOOKUP($A50,'RevPAR Raw Data'!$B$6:$BE$43,'RevPAR Raw Data'!AX$1,FALSE)</f>
        <v>2.7045713279695902</v>
      </c>
      <c r="BJ50" s="49">
        <f>VLOOKUP($A50,'RevPAR Raw Data'!$B$6:$BE$43,'RevPAR Raw Data'!AY$1,FALSE)</f>
        <v>-1.5664934073704799</v>
      </c>
      <c r="BK50" s="48">
        <f>VLOOKUP($A50,'RevPAR Raw Data'!$B$6:$BE$43,'RevPAR Raw Data'!BA$1,FALSE)</f>
        <v>-0.24549682374853601</v>
      </c>
      <c r="BL50" s="48">
        <f>VLOOKUP($A50,'RevPAR Raw Data'!$B$6:$BE$43,'RevPAR Raw Data'!BB$1,FALSE)</f>
        <v>-1.0407843344787999</v>
      </c>
      <c r="BM50" s="49">
        <f>VLOOKUP($A50,'RevPAR Raw Data'!$B$6:$BE$43,'RevPAR Raw Data'!BC$1,FALSE)</f>
        <v>-0.66152508602223803</v>
      </c>
      <c r="BN50" s="50">
        <f>VLOOKUP($A50,'RevPAR Raw Data'!$B$6:$BE$43,'RevPAR Raw Data'!BE$1,FALSE)</f>
        <v>-1.2457208939539599</v>
      </c>
    </row>
    <row r="51" spans="1:66" x14ac:dyDescent="0.25">
      <c r="A51" s="66" t="s">
        <v>81</v>
      </c>
      <c r="B51" s="47">
        <f>VLOOKUP($A51,'Occupancy Raw Data'!$B$8:$BE$45,'Occupancy Raw Data'!AG$3,FALSE)</f>
        <v>43.002757440334598</v>
      </c>
      <c r="C51" s="48">
        <f>VLOOKUP($A51,'Occupancy Raw Data'!$B$8:$BE$45,'Occupancy Raw Data'!AH$3,FALSE)</f>
        <v>58.536179518874199</v>
      </c>
      <c r="D51" s="48">
        <f>VLOOKUP($A51,'Occupancy Raw Data'!$B$8:$BE$45,'Occupancy Raw Data'!AI$3,FALSE)</f>
        <v>65.8429209850717</v>
      </c>
      <c r="E51" s="48">
        <f>VLOOKUP($A51,'Occupancy Raw Data'!$B$8:$BE$45,'Occupancy Raw Data'!AJ$3,FALSE)</f>
        <v>65.4877816867928</v>
      </c>
      <c r="F51" s="48">
        <f>VLOOKUP($A51,'Occupancy Raw Data'!$B$8:$BE$45,'Occupancy Raw Data'!AK$3,FALSE)</f>
        <v>55.946803399940002</v>
      </c>
      <c r="G51" s="49">
        <f>VLOOKUP($A51,'Occupancy Raw Data'!$B$8:$BE$45,'Occupancy Raw Data'!AL$3,FALSE)</f>
        <v>57.763463069097597</v>
      </c>
      <c r="H51" s="48">
        <f>VLOOKUP($A51,'Occupancy Raw Data'!$B$8:$BE$45,'Occupancy Raw Data'!AN$3,FALSE)</f>
        <v>50.051132282782902</v>
      </c>
      <c r="I51" s="48">
        <f>VLOOKUP($A51,'Occupancy Raw Data'!$B$8:$BE$45,'Occupancy Raw Data'!AO$3,FALSE)</f>
        <v>51.746821474607401</v>
      </c>
      <c r="J51" s="49">
        <f>VLOOKUP($A51,'Occupancy Raw Data'!$B$8:$BE$45,'Occupancy Raw Data'!AP$3,FALSE)</f>
        <v>50.898976878695102</v>
      </c>
      <c r="K51" s="50">
        <f>VLOOKUP($A51,'Occupancy Raw Data'!$B$8:$BE$45,'Occupancy Raw Data'!AR$3,FALSE)</f>
        <v>55.802719558827398</v>
      </c>
      <c r="M51" s="47">
        <f>VLOOKUP($A51,'Occupancy Raw Data'!$B$8:$BE$45,'Occupancy Raw Data'!AT$3,FALSE)</f>
        <v>1.8223127907082901</v>
      </c>
      <c r="N51" s="48">
        <f>VLOOKUP($A51,'Occupancy Raw Data'!$B$8:$BE$45,'Occupancy Raw Data'!AU$3,FALSE)</f>
        <v>10.0822752421541</v>
      </c>
      <c r="O51" s="48">
        <f>VLOOKUP($A51,'Occupancy Raw Data'!$B$8:$BE$45,'Occupancy Raw Data'!AV$3,FALSE)</f>
        <v>7.3224535443291003</v>
      </c>
      <c r="P51" s="48">
        <f>VLOOKUP($A51,'Occupancy Raw Data'!$B$8:$BE$45,'Occupancy Raw Data'!AW$3,FALSE)</f>
        <v>6.43049402416856</v>
      </c>
      <c r="Q51" s="48">
        <f>VLOOKUP($A51,'Occupancy Raw Data'!$B$8:$BE$45,'Occupancy Raw Data'!AX$3,FALSE)</f>
        <v>5.1519651866417897</v>
      </c>
      <c r="R51" s="49">
        <f>VLOOKUP($A51,'Occupancy Raw Data'!$B$8:$BE$45,'Occupancy Raw Data'!AY$3,FALSE)</f>
        <v>6.3802159792331503</v>
      </c>
      <c r="S51" s="48">
        <f>VLOOKUP($A51,'Occupancy Raw Data'!$B$8:$BE$45,'Occupancy Raw Data'!BA$3,FALSE)</f>
        <v>2.3712785238331602</v>
      </c>
      <c r="T51" s="48">
        <f>VLOOKUP($A51,'Occupancy Raw Data'!$B$8:$BE$45,'Occupancy Raw Data'!BB$3,FALSE)</f>
        <v>0.14744847261166899</v>
      </c>
      <c r="U51" s="49">
        <f>VLOOKUP($A51,'Occupancy Raw Data'!$B$8:$BE$45,'Occupancy Raw Data'!BC$3,FALSE)</f>
        <v>1.2286377208067301</v>
      </c>
      <c r="V51" s="50">
        <f>VLOOKUP($A51,'Occupancy Raw Data'!$B$8:$BE$45,'Occupancy Raw Data'!BE$3,FALSE)</f>
        <v>4.9888235210154299</v>
      </c>
      <c r="X51" s="51">
        <f>VLOOKUP($A51,'ADR Raw Data'!$B$6:$BE$43,'ADR Raw Data'!AG$1,FALSE)</f>
        <v>117.924299628532</v>
      </c>
      <c r="Y51" s="52">
        <f>VLOOKUP($A51,'ADR Raw Data'!$B$6:$BE$43,'ADR Raw Data'!AH$1,FALSE)</f>
        <v>136.66439074111599</v>
      </c>
      <c r="Z51" s="52">
        <f>VLOOKUP($A51,'ADR Raw Data'!$B$6:$BE$43,'ADR Raw Data'!AI$1,FALSE)</f>
        <v>146.237452741635</v>
      </c>
      <c r="AA51" s="52">
        <f>VLOOKUP($A51,'ADR Raw Data'!$B$6:$BE$43,'ADR Raw Data'!AJ$1,FALSE)</f>
        <v>143.897319651244</v>
      </c>
      <c r="AB51" s="52">
        <f>VLOOKUP($A51,'ADR Raw Data'!$B$6:$BE$43,'ADR Raw Data'!AK$1,FALSE)</f>
        <v>129.33704553569899</v>
      </c>
      <c r="AC51" s="53">
        <f>VLOOKUP($A51,'ADR Raw Data'!$B$6:$BE$43,'ADR Raw Data'!AL$1,FALSE)</f>
        <v>136.27783435401</v>
      </c>
      <c r="AD51" s="52">
        <f>VLOOKUP($A51,'ADR Raw Data'!$B$6:$BE$43,'ADR Raw Data'!AN$1,FALSE)</f>
        <v>113.667667518792</v>
      </c>
      <c r="AE51" s="52">
        <f>VLOOKUP($A51,'ADR Raw Data'!$B$6:$BE$43,'ADR Raw Data'!AO$1,FALSE)</f>
        <v>113.471783770865</v>
      </c>
      <c r="AF51" s="53">
        <f>VLOOKUP($A51,'ADR Raw Data'!$B$6:$BE$43,'ADR Raw Data'!AP$1,FALSE)</f>
        <v>113.56809418789901</v>
      </c>
      <c r="AG51" s="54">
        <f>VLOOKUP($A51,'ADR Raw Data'!$B$6:$BE$43,'ADR Raw Data'!AR$1,FALSE)</f>
        <v>130.36114723924101</v>
      </c>
      <c r="AI51" s="47">
        <f>VLOOKUP($A51,'ADR Raw Data'!$B$6:$BE$43,'ADR Raw Data'!AT$1,FALSE)</f>
        <v>4.2981228795687798</v>
      </c>
      <c r="AJ51" s="48">
        <f>VLOOKUP($A51,'ADR Raw Data'!$B$6:$BE$43,'ADR Raw Data'!AU$1,FALSE)</f>
        <v>5.5062596793290002</v>
      </c>
      <c r="AK51" s="48">
        <f>VLOOKUP($A51,'ADR Raw Data'!$B$6:$BE$43,'ADR Raw Data'!AV$1,FALSE)</f>
        <v>7.1316792437618499</v>
      </c>
      <c r="AL51" s="48">
        <f>VLOOKUP($A51,'ADR Raw Data'!$B$6:$BE$43,'ADR Raw Data'!AW$1,FALSE)</f>
        <v>6.3677105965979601</v>
      </c>
      <c r="AM51" s="48">
        <f>VLOOKUP($A51,'ADR Raw Data'!$B$6:$BE$43,'ADR Raw Data'!AX$1,FALSE)</f>
        <v>5.0135176343686201</v>
      </c>
      <c r="AN51" s="49">
        <f>VLOOKUP($A51,'ADR Raw Data'!$B$6:$BE$43,'ADR Raw Data'!AY$1,FALSE)</f>
        <v>5.9698182813987799</v>
      </c>
      <c r="AO51" s="48">
        <f>VLOOKUP($A51,'ADR Raw Data'!$B$6:$BE$43,'ADR Raw Data'!BA$1,FALSE)</f>
        <v>3.5264223844060898</v>
      </c>
      <c r="AP51" s="48">
        <f>VLOOKUP($A51,'ADR Raw Data'!$B$6:$BE$43,'ADR Raw Data'!BB$1,FALSE)</f>
        <v>2.32148738645982</v>
      </c>
      <c r="AQ51" s="49">
        <f>VLOOKUP($A51,'ADR Raw Data'!$B$6:$BE$43,'ADR Raw Data'!BC$1,FALSE)</f>
        <v>2.9052765415381399</v>
      </c>
      <c r="AR51" s="50">
        <f>VLOOKUP($A51,'ADR Raw Data'!$B$6:$BE$43,'ADR Raw Data'!BE$1,FALSE)</f>
        <v>5.4097263859705</v>
      </c>
      <c r="AT51" s="51">
        <f>VLOOKUP($A51,'RevPAR Raw Data'!$B$6:$BE$43,'RevPAR Raw Data'!AG$1,FALSE)</f>
        <v>50.710700532471201</v>
      </c>
      <c r="AU51" s="52">
        <f>VLOOKUP($A51,'RevPAR Raw Data'!$B$6:$BE$43,'RevPAR Raw Data'!AH$1,FALSE)</f>
        <v>79.998113102595696</v>
      </c>
      <c r="AV51" s="52">
        <f>VLOOKUP($A51,'RevPAR Raw Data'!$B$6:$BE$43,'RevPAR Raw Data'!AI$1,FALSE)</f>
        <v>96.287010459256393</v>
      </c>
      <c r="AW51" s="52">
        <f>VLOOKUP($A51,'RevPAR Raw Data'!$B$6:$BE$43,'RevPAR Raw Data'!AJ$1,FALSE)</f>
        <v>94.235162546353493</v>
      </c>
      <c r="AX51" s="52">
        <f>VLOOKUP($A51,'RevPAR Raw Data'!$B$6:$BE$43,'RevPAR Raw Data'!AK$1,FALSE)</f>
        <v>72.359942589148503</v>
      </c>
      <c r="AY51" s="53">
        <f>VLOOKUP($A51,'RevPAR Raw Data'!$B$6:$BE$43,'RevPAR Raw Data'!AL$1,FALSE)</f>
        <v>78.718796518444705</v>
      </c>
      <c r="AZ51" s="52">
        <f>VLOOKUP($A51,'RevPAR Raw Data'!$B$6:$BE$43,'RevPAR Raw Data'!AN$1,FALSE)</f>
        <v>56.891954632584799</v>
      </c>
      <c r="BA51" s="52">
        <f>VLOOKUP($A51,'RevPAR Raw Data'!$B$6:$BE$43,'RevPAR Raw Data'!AO$1,FALSE)</f>
        <v>58.7180413719623</v>
      </c>
      <c r="BB51" s="53">
        <f>VLOOKUP($A51,'RevPAR Raw Data'!$B$6:$BE$43,'RevPAR Raw Data'!AP$1,FALSE)</f>
        <v>57.804998002273599</v>
      </c>
      <c r="BC51" s="54">
        <f>VLOOKUP($A51,'RevPAR Raw Data'!$B$6:$BE$43,'RevPAR Raw Data'!AR$1,FALSE)</f>
        <v>72.745065407583894</v>
      </c>
      <c r="BE51" s="47">
        <f>VLOOKUP($A51,'RevPAR Raw Data'!$B$6:$BE$43,'RevPAR Raw Data'!AT$1,FALSE)</f>
        <v>6.19876091327182</v>
      </c>
      <c r="BF51" s="48">
        <f>VLOOKUP($A51,'RevPAR Raw Data'!$B$6:$BE$43,'RevPAR Raw Data'!AU$1,FALSE)</f>
        <v>16.143691177900799</v>
      </c>
      <c r="BG51" s="48">
        <f>VLOOKUP($A51,'RevPAR Raw Data'!$B$6:$BE$43,'RevPAR Raw Data'!AV$1,FALSE)</f>
        <v>14.976346687645901</v>
      </c>
      <c r="BH51" s="48">
        <f>VLOOKUP($A51,'RevPAR Raw Data'!$B$6:$BE$43,'RevPAR Raw Data'!AW$1,FALSE)</f>
        <v>13.207679870157101</v>
      </c>
      <c r="BI51" s="48">
        <f>VLOOKUP($A51,'RevPAR Raw Data'!$B$6:$BE$43,'RevPAR Raw Data'!AX$1,FALSE)</f>
        <v>10.423777504159199</v>
      </c>
      <c r="BJ51" s="49">
        <f>VLOOKUP($A51,'RevPAR Raw Data'!$B$6:$BE$43,'RevPAR Raw Data'!AY$1,FALSE)</f>
        <v>12.7309215605529</v>
      </c>
      <c r="BK51" s="48">
        <f>VLOOKUP($A51,'RevPAR Raw Data'!$B$6:$BE$43,'RevPAR Raw Data'!BA$1,FALSE)</f>
        <v>5.9813222049003203</v>
      </c>
      <c r="BL51" s="48">
        <f>VLOOKUP($A51,'RevPAR Raw Data'!$B$6:$BE$43,'RevPAR Raw Data'!BB$1,FALSE)</f>
        <v>2.4723588567646901</v>
      </c>
      <c r="BM51" s="49">
        <f>VLOOKUP($A51,'RevPAR Raw Data'!$B$6:$BE$43,'RevPAR Raw Data'!BC$1,FALSE)</f>
        <v>4.1696095858279598</v>
      </c>
      <c r="BN51" s="50">
        <f>VLOOKUP($A51,'RevPAR Raw Data'!$B$6:$BE$43,'RevPAR Raw Data'!BE$1,FALSE)</f>
        <v>10.668431609351799</v>
      </c>
    </row>
    <row r="52" spans="1:66" x14ac:dyDescent="0.25">
      <c r="A52" s="63" t="s">
        <v>82</v>
      </c>
      <c r="B52" s="47">
        <f>VLOOKUP($A52,'Occupancy Raw Data'!$B$8:$BE$45,'Occupancy Raw Data'!AG$3,FALSE)</f>
        <v>30.7353569901667</v>
      </c>
      <c r="C52" s="48">
        <f>VLOOKUP($A52,'Occupancy Raw Data'!$B$8:$BE$45,'Occupancy Raw Data'!AH$3,FALSE)</f>
        <v>39.029499786233401</v>
      </c>
      <c r="D52" s="48">
        <f>VLOOKUP($A52,'Occupancy Raw Data'!$B$8:$BE$45,'Occupancy Raw Data'!AI$3,FALSE)</f>
        <v>39.572466866182097</v>
      </c>
      <c r="E52" s="48">
        <f>VLOOKUP($A52,'Occupancy Raw Data'!$B$8:$BE$45,'Occupancy Raw Data'!AJ$3,FALSE)</f>
        <v>40.275758871312497</v>
      </c>
      <c r="F52" s="48">
        <f>VLOOKUP($A52,'Occupancy Raw Data'!$B$8:$BE$45,'Occupancy Raw Data'!AK$3,FALSE)</f>
        <v>37.890123984608799</v>
      </c>
      <c r="G52" s="49">
        <f>VLOOKUP($A52,'Occupancy Raw Data'!$B$8:$BE$45,'Occupancy Raw Data'!AL$3,FALSE)</f>
        <v>37.500641299700703</v>
      </c>
      <c r="H52" s="48">
        <f>VLOOKUP($A52,'Occupancy Raw Data'!$B$8:$BE$45,'Occupancy Raw Data'!AN$3,FALSE)</f>
        <v>42.663531423685299</v>
      </c>
      <c r="I52" s="48">
        <f>VLOOKUP($A52,'Occupancy Raw Data'!$B$8:$BE$45,'Occupancy Raw Data'!AO$3,FALSE)</f>
        <v>46.019666524155603</v>
      </c>
      <c r="J52" s="49">
        <f>VLOOKUP($A52,'Occupancy Raw Data'!$B$8:$BE$45,'Occupancy Raw Data'!AP$3,FALSE)</f>
        <v>44.341598973920398</v>
      </c>
      <c r="K52" s="50">
        <f>VLOOKUP($A52,'Occupancy Raw Data'!$B$8:$BE$45,'Occupancy Raw Data'!AR$3,FALSE)</f>
        <v>39.455200635192</v>
      </c>
      <c r="M52" s="47">
        <f>VLOOKUP($A52,'Occupancy Raw Data'!$B$8:$BE$45,'Occupancy Raw Data'!AT$3,FALSE)</f>
        <v>-11.7653197645253</v>
      </c>
      <c r="N52" s="48">
        <f>VLOOKUP($A52,'Occupancy Raw Data'!$B$8:$BE$45,'Occupancy Raw Data'!AU$3,FALSE)</f>
        <v>-4.7371407545240203</v>
      </c>
      <c r="O52" s="48">
        <f>VLOOKUP($A52,'Occupancy Raw Data'!$B$8:$BE$45,'Occupancy Raw Data'!AV$3,FALSE)</f>
        <v>-9.6722568013272507</v>
      </c>
      <c r="P52" s="48">
        <f>VLOOKUP($A52,'Occupancy Raw Data'!$B$8:$BE$45,'Occupancy Raw Data'!AW$3,FALSE)</f>
        <v>-7.1378085735779804</v>
      </c>
      <c r="Q52" s="48">
        <f>VLOOKUP($A52,'Occupancy Raw Data'!$B$8:$BE$45,'Occupancy Raw Data'!AX$3,FALSE)</f>
        <v>-11.0552969677164</v>
      </c>
      <c r="R52" s="49">
        <f>VLOOKUP($A52,'Occupancy Raw Data'!$B$8:$BE$45,'Occupancy Raw Data'!AY$3,FALSE)</f>
        <v>-8.7952951541163795</v>
      </c>
      <c r="S52" s="48">
        <f>VLOOKUP($A52,'Occupancy Raw Data'!$B$8:$BE$45,'Occupancy Raw Data'!BA$3,FALSE)</f>
        <v>-13.6762119225181</v>
      </c>
      <c r="T52" s="48">
        <f>VLOOKUP($A52,'Occupancy Raw Data'!$B$8:$BE$45,'Occupancy Raw Data'!BB$3,FALSE)</f>
        <v>-8.5434171588106</v>
      </c>
      <c r="U52" s="49">
        <f>VLOOKUP($A52,'Occupancy Raw Data'!$B$8:$BE$45,'Occupancy Raw Data'!BC$3,FALSE)</f>
        <v>-11.086762243560599</v>
      </c>
      <c r="V52" s="50">
        <f>VLOOKUP($A52,'Occupancy Raw Data'!$B$8:$BE$45,'Occupancy Raw Data'!BE$3,FALSE)</f>
        <v>-9.5438512332599608</v>
      </c>
      <c r="X52" s="51">
        <f>VLOOKUP($A52,'ADR Raw Data'!$B$6:$BE$43,'ADR Raw Data'!AG$1,FALSE)</f>
        <v>88.659511754068703</v>
      </c>
      <c r="Y52" s="52">
        <f>VLOOKUP($A52,'ADR Raw Data'!$B$6:$BE$43,'ADR Raw Data'!AH$1,FALSE)</f>
        <v>87.994217877094897</v>
      </c>
      <c r="Z52" s="52">
        <f>VLOOKUP($A52,'ADR Raw Data'!$B$6:$BE$43,'ADR Raw Data'!AI$1,FALSE)</f>
        <v>89.873525821089004</v>
      </c>
      <c r="AA52" s="52">
        <f>VLOOKUP($A52,'ADR Raw Data'!$B$6:$BE$43,'ADR Raw Data'!AJ$1,FALSE)</f>
        <v>89.2175516161562</v>
      </c>
      <c r="AB52" s="52">
        <f>VLOOKUP($A52,'ADR Raw Data'!$B$6:$BE$43,'ADR Raw Data'!AK$1,FALSE)</f>
        <v>87.763120451339901</v>
      </c>
      <c r="AC52" s="53">
        <f>VLOOKUP($A52,'ADR Raw Data'!$B$6:$BE$43,'ADR Raw Data'!AL$1,FALSE)</f>
        <v>88.715972364730803</v>
      </c>
      <c r="AD52" s="52">
        <f>VLOOKUP($A52,'ADR Raw Data'!$B$6:$BE$43,'ADR Raw Data'!AN$1,FALSE)</f>
        <v>98.352367471690499</v>
      </c>
      <c r="AE52" s="52">
        <f>VLOOKUP($A52,'ADR Raw Data'!$B$6:$BE$43,'ADR Raw Data'!AO$1,FALSE)</f>
        <v>101.622356930509</v>
      </c>
      <c r="AF52" s="53">
        <f>VLOOKUP($A52,'ADR Raw Data'!$B$6:$BE$43,'ADR Raw Data'!AP$1,FALSE)</f>
        <v>100.04923709203101</v>
      </c>
      <c r="AG52" s="54">
        <f>VLOOKUP($A52,'ADR Raw Data'!$B$6:$BE$43,'ADR Raw Data'!AR$1,FALSE)</f>
        <v>92.355073142414795</v>
      </c>
      <c r="AI52" s="47">
        <f>VLOOKUP($A52,'ADR Raw Data'!$B$6:$BE$43,'ADR Raw Data'!AT$1,FALSE)</f>
        <v>-0.63979007791199005</v>
      </c>
      <c r="AJ52" s="48">
        <f>VLOOKUP($A52,'ADR Raw Data'!$B$6:$BE$43,'ADR Raw Data'!AU$1,FALSE)</f>
        <v>0.43647871521016501</v>
      </c>
      <c r="AK52" s="48">
        <f>VLOOKUP($A52,'ADR Raw Data'!$B$6:$BE$43,'ADR Raw Data'!AV$1,FALSE)</f>
        <v>1.1894414437544301</v>
      </c>
      <c r="AL52" s="48">
        <f>VLOOKUP($A52,'ADR Raw Data'!$B$6:$BE$43,'ADR Raw Data'!AW$1,FALSE)</f>
        <v>0.17706695136054601</v>
      </c>
      <c r="AM52" s="48">
        <f>VLOOKUP($A52,'ADR Raw Data'!$B$6:$BE$43,'ADR Raw Data'!AX$1,FALSE)</f>
        <v>-2.32465536045697</v>
      </c>
      <c r="AN52" s="49">
        <f>VLOOKUP($A52,'ADR Raw Data'!$B$6:$BE$43,'ADR Raw Data'!AY$1,FALSE)</f>
        <v>-0.22110117277563801</v>
      </c>
      <c r="AO52" s="48">
        <f>VLOOKUP($A52,'ADR Raw Data'!$B$6:$BE$43,'ADR Raw Data'!BA$1,FALSE)</f>
        <v>-2.2325680437877402</v>
      </c>
      <c r="AP52" s="48">
        <f>VLOOKUP($A52,'ADR Raw Data'!$B$6:$BE$43,'ADR Raw Data'!BB$1,FALSE)</f>
        <v>-0.90919769033025699</v>
      </c>
      <c r="AQ52" s="49">
        <f>VLOOKUP($A52,'ADR Raw Data'!$B$6:$BE$43,'ADR Raw Data'!BC$1,FALSE)</f>
        <v>-1.51211563821948</v>
      </c>
      <c r="AR52" s="50">
        <f>VLOOKUP($A52,'ADR Raw Data'!$B$6:$BE$43,'ADR Raw Data'!BE$1,FALSE)</f>
        <v>-0.74937599116290698</v>
      </c>
      <c r="AT52" s="51">
        <f>VLOOKUP($A52,'RevPAR Raw Data'!$B$6:$BE$43,'RevPAR Raw Data'!AG$1,FALSE)</f>
        <v>27.249817443351802</v>
      </c>
      <c r="AU52" s="52">
        <f>VLOOKUP($A52,'RevPAR Raw Data'!$B$6:$BE$43,'RevPAR Raw Data'!AH$1,FALSE)</f>
        <v>34.343703078238498</v>
      </c>
      <c r="AV52" s="52">
        <f>VLOOKUP($A52,'RevPAR Raw Data'!$B$6:$BE$43,'RevPAR Raw Data'!AI$1,FALSE)</f>
        <v>35.565171227020002</v>
      </c>
      <c r="AW52" s="52">
        <f>VLOOKUP($A52,'RevPAR Raw Data'!$B$6:$BE$43,'RevPAR Raw Data'!AJ$1,FALSE)</f>
        <v>35.9330459598118</v>
      </c>
      <c r="AX52" s="52">
        <f>VLOOKUP($A52,'RevPAR Raw Data'!$B$6:$BE$43,'RevPAR Raw Data'!AK$1,FALSE)</f>
        <v>33.253555151774201</v>
      </c>
      <c r="AY52" s="53">
        <f>VLOOKUP($A52,'RevPAR Raw Data'!$B$6:$BE$43,'RevPAR Raw Data'!AL$1,FALSE)</f>
        <v>33.269058572039299</v>
      </c>
      <c r="AZ52" s="52">
        <f>VLOOKUP($A52,'RevPAR Raw Data'!$B$6:$BE$43,'RevPAR Raw Data'!AN$1,FALSE)</f>
        <v>41.960593202223102</v>
      </c>
      <c r="BA52" s="52">
        <f>VLOOKUP($A52,'RevPAR Raw Data'!$B$6:$BE$43,'RevPAR Raw Data'!AO$1,FALSE)</f>
        <v>46.766269773407402</v>
      </c>
      <c r="BB52" s="53">
        <f>VLOOKUP($A52,'RevPAR Raw Data'!$B$6:$BE$43,'RevPAR Raw Data'!AP$1,FALSE)</f>
        <v>44.363431487815298</v>
      </c>
      <c r="BC52" s="54">
        <f>VLOOKUP($A52,'RevPAR Raw Data'!$B$6:$BE$43,'RevPAR Raw Data'!AR$1,FALSE)</f>
        <v>36.438879405118101</v>
      </c>
      <c r="BE52" s="47">
        <f>VLOOKUP($A52,'RevPAR Raw Data'!$B$6:$BE$43,'RevPAR Raw Data'!AT$1,FALSE)</f>
        <v>-12.3298364939492</v>
      </c>
      <c r="BF52" s="48">
        <f>VLOOKUP($A52,'RevPAR Raw Data'!$B$6:$BE$43,'RevPAR Raw Data'!AU$1,FALSE)</f>
        <v>-4.3213386504168998</v>
      </c>
      <c r="BG52" s="48">
        <f>VLOOKUP($A52,'RevPAR Raw Data'!$B$6:$BE$43,'RevPAR Raw Data'!AV$1,FALSE)</f>
        <v>-8.5978611885141607</v>
      </c>
      <c r="BH52" s="48">
        <f>VLOOKUP($A52,'RevPAR Raw Data'!$B$6:$BE$43,'RevPAR Raw Data'!AW$1,FALSE)</f>
        <v>-6.9733803222526198</v>
      </c>
      <c r="BI52" s="48">
        <f>VLOOKUP($A52,'RevPAR Raw Data'!$B$6:$BE$43,'RevPAR Raw Data'!AX$1,FALSE)</f>
        <v>-13.122954774598901</v>
      </c>
      <c r="BJ52" s="49">
        <f>VLOOKUP($A52,'RevPAR Raw Data'!$B$6:$BE$43,'RevPAR Raw Data'!AY$1,FALSE)</f>
        <v>-8.9969498261571896</v>
      </c>
      <c r="BK52" s="48">
        <f>VLOOKUP($A52,'RevPAR Raw Data'!$B$6:$BE$43,'RevPAR Raw Data'!BA$1,FALSE)</f>
        <v>-15.603449229322999</v>
      </c>
      <c r="BL52" s="48">
        <f>VLOOKUP($A52,'RevPAR Raw Data'!$B$6:$BE$43,'RevPAR Raw Data'!BB$1,FALSE)</f>
        <v>-9.3749382976576694</v>
      </c>
      <c r="BM52" s="49">
        <f>VLOOKUP($A52,'RevPAR Raw Data'!$B$6:$BE$43,'RevPAR Raw Data'!BC$1,FALSE)</f>
        <v>-12.431233216122999</v>
      </c>
      <c r="BN52" s="50">
        <f>VLOOKUP($A52,'RevPAR Raw Data'!$B$6:$BE$43,'RevPAR Raw Data'!BE$1,FALSE)</f>
        <v>-10.2217078946485</v>
      </c>
    </row>
    <row r="53" spans="1:66" x14ac:dyDescent="0.25">
      <c r="A53" s="63" t="s">
        <v>83</v>
      </c>
      <c r="B53" s="47">
        <f>VLOOKUP($A53,'Occupancy Raw Data'!$B$8:$BE$45,'Occupancy Raw Data'!AG$3,FALSE)</f>
        <v>39.785782671134498</v>
      </c>
      <c r="C53" s="48">
        <f>VLOOKUP($A53,'Occupancy Raw Data'!$B$8:$BE$45,'Occupancy Raw Data'!AH$3,FALSE)</f>
        <v>54.810914313068402</v>
      </c>
      <c r="D53" s="48">
        <f>VLOOKUP($A53,'Occupancy Raw Data'!$B$8:$BE$45,'Occupancy Raw Data'!AI$3,FALSE)</f>
        <v>58.3772139779798</v>
      </c>
      <c r="E53" s="48">
        <f>VLOOKUP($A53,'Occupancy Raw Data'!$B$8:$BE$45,'Occupancy Raw Data'!AJ$3,FALSE)</f>
        <v>59.430349449497299</v>
      </c>
      <c r="F53" s="48">
        <f>VLOOKUP($A53,'Occupancy Raw Data'!$B$8:$BE$45,'Occupancy Raw Data'!AK$3,FALSE)</f>
        <v>51.932742939205298</v>
      </c>
      <c r="G53" s="49">
        <f>VLOOKUP($A53,'Occupancy Raw Data'!$B$8:$BE$45,'Occupancy Raw Data'!AL$3,FALSE)</f>
        <v>52.867400670177098</v>
      </c>
      <c r="H53" s="48">
        <f>VLOOKUP($A53,'Occupancy Raw Data'!$B$8:$BE$45,'Occupancy Raw Data'!AN$3,FALSE)</f>
        <v>45.937051220679699</v>
      </c>
      <c r="I53" s="48">
        <f>VLOOKUP($A53,'Occupancy Raw Data'!$B$8:$BE$45,'Occupancy Raw Data'!AO$3,FALSE)</f>
        <v>46.475586404978401</v>
      </c>
      <c r="J53" s="49">
        <f>VLOOKUP($A53,'Occupancy Raw Data'!$B$8:$BE$45,'Occupancy Raw Data'!AP$3,FALSE)</f>
        <v>46.206318812829103</v>
      </c>
      <c r="K53" s="50">
        <f>VLOOKUP($A53,'Occupancy Raw Data'!$B$8:$BE$45,'Occupancy Raw Data'!AR$3,FALSE)</f>
        <v>50.964234425220504</v>
      </c>
      <c r="M53" s="47">
        <f>VLOOKUP($A53,'Occupancy Raw Data'!$B$8:$BE$45,'Occupancy Raw Data'!AT$3,FALSE)</f>
        <v>8.2556583788182305</v>
      </c>
      <c r="N53" s="48">
        <f>VLOOKUP($A53,'Occupancy Raw Data'!$B$8:$BE$45,'Occupancy Raw Data'!AU$3,FALSE)</f>
        <v>9.1008485665945802</v>
      </c>
      <c r="O53" s="48">
        <f>VLOOKUP($A53,'Occupancy Raw Data'!$B$8:$BE$45,'Occupancy Raw Data'!AV$3,FALSE)</f>
        <v>8.5141284292997099</v>
      </c>
      <c r="P53" s="48">
        <f>VLOOKUP($A53,'Occupancy Raw Data'!$B$8:$BE$45,'Occupancy Raw Data'!AW$3,FALSE)</f>
        <v>12.667030331946201</v>
      </c>
      <c r="Q53" s="48">
        <f>VLOOKUP($A53,'Occupancy Raw Data'!$B$8:$BE$45,'Occupancy Raw Data'!AX$3,FALSE)</f>
        <v>10.5889213482185</v>
      </c>
      <c r="R53" s="49">
        <f>VLOOKUP($A53,'Occupancy Raw Data'!$B$8:$BE$45,'Occupancy Raw Data'!AY$3,FALSE)</f>
        <v>9.9131924437359498</v>
      </c>
      <c r="S53" s="48">
        <f>VLOOKUP($A53,'Occupancy Raw Data'!$B$8:$BE$45,'Occupancy Raw Data'!BA$3,FALSE)</f>
        <v>10.2489229296314</v>
      </c>
      <c r="T53" s="48">
        <f>VLOOKUP($A53,'Occupancy Raw Data'!$B$8:$BE$45,'Occupancy Raw Data'!BB$3,FALSE)</f>
        <v>10.921302257997199</v>
      </c>
      <c r="U53" s="49">
        <f>VLOOKUP($A53,'Occupancy Raw Data'!$B$8:$BE$45,'Occupancy Raw Data'!BC$3,FALSE)</f>
        <v>10.5860497078608</v>
      </c>
      <c r="V53" s="50">
        <f>VLOOKUP($A53,'Occupancy Raw Data'!$B$8:$BE$45,'Occupancy Raw Data'!BE$3,FALSE)</f>
        <v>10.0867027539032</v>
      </c>
      <c r="X53" s="51">
        <f>VLOOKUP($A53,'ADR Raw Data'!$B$6:$BE$43,'ADR Raw Data'!AG$1,FALSE)</f>
        <v>90.345438411791207</v>
      </c>
      <c r="Y53" s="52">
        <f>VLOOKUP($A53,'ADR Raw Data'!$B$6:$BE$43,'ADR Raw Data'!AH$1,FALSE)</f>
        <v>100.335234716157</v>
      </c>
      <c r="Z53" s="52">
        <f>VLOOKUP($A53,'ADR Raw Data'!$B$6:$BE$43,'ADR Raw Data'!AI$1,FALSE)</f>
        <v>103.236208487084</v>
      </c>
      <c r="AA53" s="52">
        <f>VLOOKUP($A53,'ADR Raw Data'!$B$6:$BE$43,'ADR Raw Data'!AJ$1,FALSE)</f>
        <v>103.68518727345899</v>
      </c>
      <c r="AB53" s="52">
        <f>VLOOKUP($A53,'ADR Raw Data'!$B$6:$BE$43,'ADR Raw Data'!AK$1,FALSE)</f>
        <v>98.575971886161994</v>
      </c>
      <c r="AC53" s="53">
        <f>VLOOKUP($A53,'ADR Raw Data'!$B$6:$BE$43,'ADR Raw Data'!AL$1,FALSE)</f>
        <v>99.879847881202394</v>
      </c>
      <c r="AD53" s="52">
        <f>VLOOKUP($A53,'ADR Raw Data'!$B$6:$BE$43,'ADR Raw Data'!AN$1,FALSE)</f>
        <v>96.519489383873903</v>
      </c>
      <c r="AE53" s="52">
        <f>VLOOKUP($A53,'ADR Raw Data'!$B$6:$BE$43,'ADR Raw Data'!AO$1,FALSE)</f>
        <v>96.026348654564103</v>
      </c>
      <c r="AF53" s="53">
        <f>VLOOKUP($A53,'ADR Raw Data'!$B$6:$BE$43,'ADR Raw Data'!AP$1,FALSE)</f>
        <v>96.2714821289821</v>
      </c>
      <c r="AG53" s="54">
        <f>VLOOKUP($A53,'ADR Raw Data'!$B$6:$BE$43,'ADR Raw Data'!AR$1,FALSE)</f>
        <v>98.945134686346805</v>
      </c>
      <c r="AI53" s="47">
        <f>VLOOKUP($A53,'ADR Raw Data'!$B$6:$BE$43,'ADR Raw Data'!AT$1,FALSE)</f>
        <v>5.6727843369539999</v>
      </c>
      <c r="AJ53" s="48">
        <f>VLOOKUP($A53,'ADR Raw Data'!$B$6:$BE$43,'ADR Raw Data'!AU$1,FALSE)</f>
        <v>8.9421823458995995</v>
      </c>
      <c r="AK53" s="48">
        <f>VLOOKUP($A53,'ADR Raw Data'!$B$6:$BE$43,'ADR Raw Data'!AV$1,FALSE)</f>
        <v>7.9394289934065396</v>
      </c>
      <c r="AL53" s="48">
        <f>VLOOKUP($A53,'ADR Raw Data'!$B$6:$BE$43,'ADR Raw Data'!AW$1,FALSE)</f>
        <v>10.387376715081301</v>
      </c>
      <c r="AM53" s="48">
        <f>VLOOKUP($A53,'ADR Raw Data'!$B$6:$BE$43,'ADR Raw Data'!AX$1,FALSE)</f>
        <v>9.4599610397355498</v>
      </c>
      <c r="AN53" s="49">
        <f>VLOOKUP($A53,'ADR Raw Data'!$B$6:$BE$43,'ADR Raw Data'!AY$1,FALSE)</f>
        <v>8.7007494560960605</v>
      </c>
      <c r="AO53" s="48">
        <f>VLOOKUP($A53,'ADR Raw Data'!$B$6:$BE$43,'ADR Raw Data'!BA$1,FALSE)</f>
        <v>9.16008021003368</v>
      </c>
      <c r="AP53" s="48">
        <f>VLOOKUP($A53,'ADR Raw Data'!$B$6:$BE$43,'ADR Raw Data'!BB$1,FALSE)</f>
        <v>8.39395420347374</v>
      </c>
      <c r="AQ53" s="49">
        <f>VLOOKUP($A53,'ADR Raw Data'!$B$6:$BE$43,'ADR Raw Data'!BC$1,FALSE)</f>
        <v>8.7747346099670906</v>
      </c>
      <c r="AR53" s="50">
        <f>VLOOKUP($A53,'ADR Raw Data'!$B$6:$BE$43,'ADR Raw Data'!BE$1,FALSE)</f>
        <v>8.7146648937496902</v>
      </c>
      <c r="AT53" s="51">
        <f>VLOOKUP($A53,'RevPAR Raw Data'!$B$6:$BE$43,'RevPAR Raw Data'!AG$1,FALSE)</f>
        <v>35.944639779798898</v>
      </c>
      <c r="AU53" s="52">
        <f>VLOOKUP($A53,'RevPAR Raw Data'!$B$6:$BE$43,'RevPAR Raw Data'!AH$1,FALSE)</f>
        <v>54.994659526089002</v>
      </c>
      <c r="AV53" s="52">
        <f>VLOOKUP($A53,'RevPAR Raw Data'!$B$6:$BE$43,'RevPAR Raw Data'!AI$1,FALSE)</f>
        <v>60.266422331258902</v>
      </c>
      <c r="AW53" s="52">
        <f>VLOOKUP($A53,'RevPAR Raw Data'!$B$6:$BE$43,'RevPAR Raw Data'!AJ$1,FALSE)</f>
        <v>61.620469123982701</v>
      </c>
      <c r="AX53" s="52">
        <f>VLOOKUP($A53,'RevPAR Raw Data'!$B$6:$BE$43,'RevPAR Raw Data'!AK$1,FALSE)</f>
        <v>51.193206079463799</v>
      </c>
      <c r="AY53" s="53">
        <f>VLOOKUP($A53,'RevPAR Raw Data'!$B$6:$BE$43,'RevPAR Raw Data'!AL$1,FALSE)</f>
        <v>52.8038793681187</v>
      </c>
      <c r="AZ53" s="52">
        <f>VLOOKUP($A53,'RevPAR Raw Data'!$B$6:$BE$43,'RevPAR Raw Data'!AN$1,FALSE)</f>
        <v>44.338207276208699</v>
      </c>
      <c r="BA53" s="52">
        <f>VLOOKUP($A53,'RevPAR Raw Data'!$B$6:$BE$43,'RevPAR Raw Data'!AO$1,FALSE)</f>
        <v>44.628808640497802</v>
      </c>
      <c r="BB53" s="53">
        <f>VLOOKUP($A53,'RevPAR Raw Data'!$B$6:$BE$43,'RevPAR Raw Data'!AP$1,FALSE)</f>
        <v>44.483507958353201</v>
      </c>
      <c r="BC53" s="54">
        <f>VLOOKUP($A53,'RevPAR Raw Data'!$B$6:$BE$43,'RevPAR Raw Data'!AR$1,FALSE)</f>
        <v>50.426630393899998</v>
      </c>
      <c r="BE53" s="47">
        <f>VLOOKUP($A53,'RevPAR Raw Data'!$B$6:$BE$43,'RevPAR Raw Data'!AT$1,FALSE)</f>
        <v>14.396768411198201</v>
      </c>
      <c r="BF53" s="48">
        <f>VLOOKUP($A53,'RevPAR Raw Data'!$B$6:$BE$43,'RevPAR Raw Data'!AU$1,FALSE)</f>
        <v>18.856845386343199</v>
      </c>
      <c r="BG53" s="48">
        <f>VLOOKUP($A53,'RevPAR Raw Data'!$B$6:$BE$43,'RevPAR Raw Data'!AV$1,FALSE)</f>
        <v>17.1295306037579</v>
      </c>
      <c r="BH53" s="48">
        <f>VLOOKUP($A53,'RevPAR Raw Data'!$B$6:$BE$43,'RevPAR Raw Data'!AW$1,FALSE)</f>
        <v>24.370179206220399</v>
      </c>
      <c r="BI53" s="48">
        <f>VLOOKUP($A53,'RevPAR Raw Data'!$B$6:$BE$43,'RevPAR Raw Data'!AX$1,FALSE)</f>
        <v>21.0505902220238</v>
      </c>
      <c r="BJ53" s="49">
        <f>VLOOKUP($A53,'RevPAR Raw Data'!$B$6:$BE$43,'RevPAR Raw Data'!AY$1,FALSE)</f>
        <v>19.4764639374621</v>
      </c>
      <c r="BK53" s="48">
        <f>VLOOKUP($A53,'RevPAR Raw Data'!$B$6:$BE$43,'RevPAR Raw Data'!BA$1,FALSE)</f>
        <v>20.3478127006838</v>
      </c>
      <c r="BL53" s="48">
        <f>VLOOKUP($A53,'RevPAR Raw Data'!$B$6:$BE$43,'RevPAR Raw Data'!BB$1,FALSE)</f>
        <v>20.231985571430201</v>
      </c>
      <c r="BM53" s="49">
        <f>VLOOKUP($A53,'RevPAR Raw Data'!$B$6:$BE$43,'RevPAR Raw Data'!BC$1,FALSE)</f>
        <v>20.289682085371901</v>
      </c>
      <c r="BN53" s="50">
        <f>VLOOKUP($A53,'RevPAR Raw Data'!$B$6:$BE$43,'RevPAR Raw Data'!BE$1,FALSE)</f>
        <v>19.680389991484201</v>
      </c>
    </row>
    <row r="54" spans="1:66" x14ac:dyDescent="0.25">
      <c r="A54" s="66" t="s">
        <v>84</v>
      </c>
      <c r="B54" s="47">
        <f>VLOOKUP($A54,'Occupancy Raw Data'!$B$8:$BE$45,'Occupancy Raw Data'!AG$3,FALSE)</f>
        <v>30.199115044247701</v>
      </c>
      <c r="C54" s="48">
        <f>VLOOKUP($A54,'Occupancy Raw Data'!$B$8:$BE$45,'Occupancy Raw Data'!AH$3,FALSE)</f>
        <v>39.269911504424698</v>
      </c>
      <c r="D54" s="48">
        <f>VLOOKUP($A54,'Occupancy Raw Data'!$B$8:$BE$45,'Occupancy Raw Data'!AI$3,FALSE)</f>
        <v>40.120830496936598</v>
      </c>
      <c r="E54" s="48">
        <f>VLOOKUP($A54,'Occupancy Raw Data'!$B$8:$BE$45,'Occupancy Raw Data'!AJ$3,FALSE)</f>
        <v>42.594168368504597</v>
      </c>
      <c r="F54" s="48">
        <f>VLOOKUP($A54,'Occupancy Raw Data'!$B$8:$BE$45,'Occupancy Raw Data'!AK$3,FALSE)</f>
        <v>40.324594257178497</v>
      </c>
      <c r="G54" s="49">
        <f>VLOOKUP($A54,'Occupancy Raw Data'!$B$8:$BE$45,'Occupancy Raw Data'!AL$3,FALSE)</f>
        <v>38.501599836612399</v>
      </c>
      <c r="H54" s="48">
        <f>VLOOKUP($A54,'Occupancy Raw Data'!$B$8:$BE$45,'Occupancy Raw Data'!AN$3,FALSE)</f>
        <v>42.929292929292899</v>
      </c>
      <c r="I54" s="48">
        <f>VLOOKUP($A54,'Occupancy Raw Data'!$B$8:$BE$45,'Occupancy Raw Data'!AO$3,FALSE)</f>
        <v>42.117807286346597</v>
      </c>
      <c r="J54" s="49">
        <f>VLOOKUP($A54,'Occupancy Raw Data'!$B$8:$BE$45,'Occupancy Raw Data'!AP$3,FALSE)</f>
        <v>42.523550107819702</v>
      </c>
      <c r="K54" s="50">
        <f>VLOOKUP($A54,'Occupancy Raw Data'!$B$8:$BE$45,'Occupancy Raw Data'!AR$3,FALSE)</f>
        <v>39.650504952260498</v>
      </c>
      <c r="M54" s="47">
        <f>VLOOKUP($A54,'Occupancy Raw Data'!$B$8:$BE$45,'Occupancy Raw Data'!AT$3,FALSE)</f>
        <v>0.55867641400538604</v>
      </c>
      <c r="N54" s="48">
        <f>VLOOKUP($A54,'Occupancy Raw Data'!$B$8:$BE$45,'Occupancy Raw Data'!AU$3,FALSE)</f>
        <v>2.4835854981444401</v>
      </c>
      <c r="O54" s="48">
        <f>VLOOKUP($A54,'Occupancy Raw Data'!$B$8:$BE$45,'Occupancy Raw Data'!AV$3,FALSE)</f>
        <v>-2.6113324238325002</v>
      </c>
      <c r="P54" s="48">
        <f>VLOOKUP($A54,'Occupancy Raw Data'!$B$8:$BE$45,'Occupancy Raw Data'!AW$3,FALSE)</f>
        <v>2.0341571315871398</v>
      </c>
      <c r="Q54" s="48">
        <f>VLOOKUP($A54,'Occupancy Raw Data'!$B$8:$BE$45,'Occupancy Raw Data'!AX$3,FALSE)</f>
        <v>-1.3034005767061401</v>
      </c>
      <c r="R54" s="49">
        <f>VLOOKUP($A54,'Occupancy Raw Data'!$B$8:$BE$45,'Occupancy Raw Data'!AY$3,FALSE)</f>
        <v>0.18718377344468701</v>
      </c>
      <c r="S54" s="48">
        <f>VLOOKUP($A54,'Occupancy Raw Data'!$B$8:$BE$45,'Occupancy Raw Data'!BA$3,FALSE)</f>
        <v>-2.89346603339777</v>
      </c>
      <c r="T54" s="48">
        <f>VLOOKUP($A54,'Occupancy Raw Data'!$B$8:$BE$45,'Occupancy Raw Data'!BB$3,FALSE)</f>
        <v>-1.7631219330908401</v>
      </c>
      <c r="U54" s="49">
        <f>VLOOKUP($A54,'Occupancy Raw Data'!$B$8:$BE$45,'Occupancy Raw Data'!BC$3,FALSE)</f>
        <v>-2.3369564896774202</v>
      </c>
      <c r="V54" s="50">
        <f>VLOOKUP($A54,'Occupancy Raw Data'!$B$8:$BE$45,'Occupancy Raw Data'!BE$3,FALSE)</f>
        <v>-0.60056717248634495</v>
      </c>
      <c r="X54" s="51">
        <f>VLOOKUP($A54,'ADR Raw Data'!$B$6:$BE$43,'ADR Raw Data'!AG$1,FALSE)</f>
        <v>88.373260073259999</v>
      </c>
      <c r="Y54" s="52">
        <f>VLOOKUP($A54,'ADR Raw Data'!$B$6:$BE$43,'ADR Raw Data'!AH$1,FALSE)</f>
        <v>90.5161220657276</v>
      </c>
      <c r="Z54" s="52">
        <f>VLOOKUP($A54,'ADR Raw Data'!$B$6:$BE$43,'ADR Raw Data'!AI$1,FALSE)</f>
        <v>92.432832096146996</v>
      </c>
      <c r="AA54" s="52">
        <f>VLOOKUP($A54,'ADR Raw Data'!$B$6:$BE$43,'ADR Raw Data'!AJ$1,FALSE)</f>
        <v>93.793633881600798</v>
      </c>
      <c r="AB54" s="52">
        <f>VLOOKUP($A54,'ADR Raw Data'!$B$6:$BE$43,'ADR Raw Data'!AK$1,FALSE)</f>
        <v>94.800531944835299</v>
      </c>
      <c r="AC54" s="53">
        <f>VLOOKUP($A54,'ADR Raw Data'!$B$6:$BE$43,'ADR Raw Data'!AL$1,FALSE)</f>
        <v>92.201873986974306</v>
      </c>
      <c r="AD54" s="52">
        <f>VLOOKUP($A54,'ADR Raw Data'!$B$6:$BE$43,'ADR Raw Data'!AN$1,FALSE)</f>
        <v>106.191976867151</v>
      </c>
      <c r="AE54" s="52">
        <f>VLOOKUP($A54,'ADR Raw Data'!$B$6:$BE$43,'ADR Raw Data'!AO$1,FALSE)</f>
        <v>106.85041228779301</v>
      </c>
      <c r="AF54" s="53">
        <f>VLOOKUP($A54,'ADR Raw Data'!$B$6:$BE$43,'ADR Raw Data'!AP$1,FALSE)</f>
        <v>106.518053312871</v>
      </c>
      <c r="AG54" s="54">
        <f>VLOOKUP($A54,'ADR Raw Data'!$B$6:$BE$43,'ADR Raw Data'!AR$1,FALSE)</f>
        <v>96.587740290269807</v>
      </c>
      <c r="AI54" s="47">
        <f>VLOOKUP($A54,'ADR Raw Data'!$B$6:$BE$43,'ADR Raw Data'!AT$1,FALSE)</f>
        <v>-2.0119152002251899</v>
      </c>
      <c r="AJ54" s="48">
        <f>VLOOKUP($A54,'ADR Raw Data'!$B$6:$BE$43,'ADR Raw Data'!AU$1,FALSE)</f>
        <v>-0.496752286151463</v>
      </c>
      <c r="AK54" s="48">
        <f>VLOOKUP($A54,'ADR Raw Data'!$B$6:$BE$43,'ADR Raw Data'!AV$1,FALSE)</f>
        <v>0.41742021619333403</v>
      </c>
      <c r="AL54" s="48">
        <f>VLOOKUP($A54,'ADR Raw Data'!$B$6:$BE$43,'ADR Raw Data'!AW$1,FALSE)</f>
        <v>1.8825018903586399</v>
      </c>
      <c r="AM54" s="48">
        <f>VLOOKUP($A54,'ADR Raw Data'!$B$6:$BE$43,'ADR Raw Data'!AX$1,FALSE)</f>
        <v>-0.34978560052030799</v>
      </c>
      <c r="AN54" s="49">
        <f>VLOOKUP($A54,'ADR Raw Data'!$B$6:$BE$43,'ADR Raw Data'!AY$1,FALSE)</f>
        <v>1.1783894271774099E-3</v>
      </c>
      <c r="AO54" s="48">
        <f>VLOOKUP($A54,'ADR Raw Data'!$B$6:$BE$43,'ADR Raw Data'!BA$1,FALSE)</f>
        <v>-2.49126318476107</v>
      </c>
      <c r="AP54" s="48">
        <f>VLOOKUP($A54,'ADR Raw Data'!$B$6:$BE$43,'ADR Raw Data'!BB$1,FALSE)</f>
        <v>-1.4269481944337801</v>
      </c>
      <c r="AQ54" s="49">
        <f>VLOOKUP($A54,'ADR Raw Data'!$B$6:$BE$43,'ADR Raw Data'!BC$1,FALSE)</f>
        <v>-1.9667526624667599</v>
      </c>
      <c r="AR54" s="50">
        <f>VLOOKUP($A54,'ADR Raw Data'!$B$6:$BE$43,'ADR Raw Data'!BE$1,FALSE)</f>
        <v>-0.76495318524774703</v>
      </c>
      <c r="AT54" s="51">
        <f>VLOOKUP($A54,'RevPAR Raw Data'!$B$6:$BE$43,'RevPAR Raw Data'!AG$1,FALSE)</f>
        <v>26.687942477876099</v>
      </c>
      <c r="AU54" s="52">
        <f>VLOOKUP($A54,'RevPAR Raw Data'!$B$6:$BE$43,'RevPAR Raw Data'!AH$1,FALSE)</f>
        <v>35.545601032448303</v>
      </c>
      <c r="AV54" s="52">
        <f>VLOOKUP($A54,'RevPAR Raw Data'!$B$6:$BE$43,'RevPAR Raw Data'!AI$1,FALSE)</f>
        <v>37.0848198888132</v>
      </c>
      <c r="AW54" s="52">
        <f>VLOOKUP($A54,'RevPAR Raw Data'!$B$6:$BE$43,'RevPAR Raw Data'!AJ$1,FALSE)</f>
        <v>39.950618334467798</v>
      </c>
      <c r="AX54" s="52">
        <f>VLOOKUP($A54,'RevPAR Raw Data'!$B$6:$BE$43,'RevPAR Raw Data'!AK$1,FALSE)</f>
        <v>38.227929860401701</v>
      </c>
      <c r="AY54" s="53">
        <f>VLOOKUP($A54,'RevPAR Raw Data'!$B$6:$BE$43,'RevPAR Raw Data'!AL$1,FALSE)</f>
        <v>35.499196564322503</v>
      </c>
      <c r="AZ54" s="52">
        <f>VLOOKUP($A54,'RevPAR Raw Data'!$B$6:$BE$43,'RevPAR Raw Data'!AN$1,FALSE)</f>
        <v>45.587464816706301</v>
      </c>
      <c r="BA54" s="52">
        <f>VLOOKUP($A54,'RevPAR Raw Data'!$B$6:$BE$43,'RevPAR Raw Data'!AO$1,FALSE)</f>
        <v>45.003050732039398</v>
      </c>
      <c r="BB54" s="53">
        <f>VLOOKUP($A54,'RevPAR Raw Data'!$B$6:$BE$43,'RevPAR Raw Data'!AP$1,FALSE)</f>
        <v>45.295257774372899</v>
      </c>
      <c r="BC54" s="54">
        <f>VLOOKUP($A54,'RevPAR Raw Data'!$B$6:$BE$43,'RevPAR Raw Data'!AR$1,FALSE)</f>
        <v>38.297526747069902</v>
      </c>
      <c r="BE54" s="47">
        <f>VLOOKUP($A54,'RevPAR Raw Data'!$B$6:$BE$43,'RevPAR Raw Data'!AT$1,FALSE)</f>
        <v>-1.4644788819132499</v>
      </c>
      <c r="BF54" s="48">
        <f>VLOOKUP($A54,'RevPAR Raw Data'!$B$6:$BE$43,'RevPAR Raw Data'!AU$1,FALSE)</f>
        <v>1.9744959442524199</v>
      </c>
      <c r="BG54" s="48">
        <f>VLOOKUP($A54,'RevPAR Raw Data'!$B$6:$BE$43,'RevPAR Raw Data'!AV$1,FALSE)</f>
        <v>-2.20481243708825</v>
      </c>
      <c r="BH54" s="48">
        <f>VLOOKUP($A54,'RevPAR Raw Data'!$B$6:$BE$43,'RevPAR Raw Data'!AW$1,FALSE)</f>
        <v>3.9549520684007802</v>
      </c>
      <c r="BI54" s="48">
        <f>VLOOKUP($A54,'RevPAR Raw Data'!$B$6:$BE$43,'RevPAR Raw Data'!AX$1,FALSE)</f>
        <v>-1.64862706969203</v>
      </c>
      <c r="BJ54" s="49">
        <f>VLOOKUP($A54,'RevPAR Raw Data'!$B$6:$BE$43,'RevPAR Raw Data'!AY$1,FALSE)</f>
        <v>0.18836436862566</v>
      </c>
      <c r="BK54" s="48">
        <f>VLOOKUP($A54,'RevPAR Raw Data'!$B$6:$BE$43,'RevPAR Raw Data'!BA$1,FALSE)</f>
        <v>-5.31264536410524</v>
      </c>
      <c r="BL54" s="48">
        <f>VLOOKUP($A54,'RevPAR Raw Data'!$B$6:$BE$43,'RevPAR Raw Data'!BB$1,FALSE)</f>
        <v>-3.1649112909347199</v>
      </c>
      <c r="BM54" s="49">
        <f>VLOOKUP($A54,'RevPAR Raw Data'!$B$6:$BE$43,'RevPAR Raw Data'!BC$1,FALSE)</f>
        <v>-4.2577469981627596</v>
      </c>
      <c r="BN54" s="50">
        <f>VLOOKUP($A54,'RevPAR Raw Data'!$B$6:$BE$43,'RevPAR Raw Data'!BE$1,FALSE)</f>
        <v>-1.3609263000186</v>
      </c>
    </row>
    <row r="55" spans="1:66" x14ac:dyDescent="0.25">
      <c r="A55" s="63" t="s">
        <v>85</v>
      </c>
      <c r="B55" s="47">
        <f>VLOOKUP($A55,'Occupancy Raw Data'!$B$8:$BE$45,'Occupancy Raw Data'!AG$3,FALSE)</f>
        <v>33.978102189780998</v>
      </c>
      <c r="C55" s="48">
        <f>VLOOKUP($A55,'Occupancy Raw Data'!$B$8:$BE$45,'Occupancy Raw Data'!AH$3,FALSE)</f>
        <v>49.069343065693403</v>
      </c>
      <c r="D55" s="48">
        <f>VLOOKUP($A55,'Occupancy Raw Data'!$B$8:$BE$45,'Occupancy Raw Data'!AI$3,FALSE)</f>
        <v>50.036496350364899</v>
      </c>
      <c r="E55" s="48">
        <f>VLOOKUP($A55,'Occupancy Raw Data'!$B$8:$BE$45,'Occupancy Raw Data'!AJ$3,FALSE)</f>
        <v>50.419708029196997</v>
      </c>
      <c r="F55" s="48">
        <f>VLOOKUP($A55,'Occupancy Raw Data'!$B$8:$BE$45,'Occupancy Raw Data'!AK$3,FALSE)</f>
        <v>43.412408759123998</v>
      </c>
      <c r="G55" s="49">
        <f>VLOOKUP($A55,'Occupancy Raw Data'!$B$8:$BE$45,'Occupancy Raw Data'!AL$3,FALSE)</f>
        <v>45.383211678832097</v>
      </c>
      <c r="H55" s="48">
        <f>VLOOKUP($A55,'Occupancy Raw Data'!$B$8:$BE$45,'Occupancy Raw Data'!AN$3,FALSE)</f>
        <v>39.4525547445255</v>
      </c>
      <c r="I55" s="48">
        <f>VLOOKUP($A55,'Occupancy Raw Data'!$B$8:$BE$45,'Occupancy Raw Data'!AO$3,FALSE)</f>
        <v>37.554744525547399</v>
      </c>
      <c r="J55" s="49">
        <f>VLOOKUP($A55,'Occupancy Raw Data'!$B$8:$BE$45,'Occupancy Raw Data'!AP$3,FALSE)</f>
        <v>38.503649635036403</v>
      </c>
      <c r="K55" s="50">
        <f>VLOOKUP($A55,'Occupancy Raw Data'!$B$8:$BE$45,'Occupancy Raw Data'!AR$3,FALSE)</f>
        <v>43.417622523461901</v>
      </c>
      <c r="M55" s="47">
        <f>VLOOKUP($A55,'Occupancy Raw Data'!$B$8:$BE$45,'Occupancy Raw Data'!AT$3,FALSE)</f>
        <v>6.5827132226674197</v>
      </c>
      <c r="N55" s="48">
        <f>VLOOKUP($A55,'Occupancy Raw Data'!$B$8:$BE$45,'Occupancy Raw Data'!AU$3,FALSE)</f>
        <v>8.4274193548386993</v>
      </c>
      <c r="O55" s="48">
        <f>VLOOKUP($A55,'Occupancy Raw Data'!$B$8:$BE$45,'Occupancy Raw Data'!AV$3,FALSE)</f>
        <v>3.62811791383219</v>
      </c>
      <c r="P55" s="48">
        <f>VLOOKUP($A55,'Occupancy Raw Data'!$B$8:$BE$45,'Occupancy Raw Data'!AW$3,FALSE)</f>
        <v>7.0930232558139501</v>
      </c>
      <c r="Q55" s="48">
        <f>VLOOKUP($A55,'Occupancy Raw Data'!$B$8:$BE$45,'Occupancy Raw Data'!AX$3,FALSE)</f>
        <v>9.3290441176470509</v>
      </c>
      <c r="R55" s="49">
        <f>VLOOKUP($A55,'Occupancy Raw Data'!$B$8:$BE$45,'Occupancy Raw Data'!AY$3,FALSE)</f>
        <v>6.9309484908418604</v>
      </c>
      <c r="S55" s="48">
        <f>VLOOKUP($A55,'Occupancy Raw Data'!$B$8:$BE$45,'Occupancy Raw Data'!BA$3,FALSE)</f>
        <v>0.41802136553646002</v>
      </c>
      <c r="T55" s="48">
        <f>VLOOKUP($A55,'Occupancy Raw Data'!$B$8:$BE$45,'Occupancy Raw Data'!BB$3,FALSE)</f>
        <v>-2.1863117870722402</v>
      </c>
      <c r="U55" s="49">
        <f>VLOOKUP($A55,'Occupancy Raw Data'!$B$8:$BE$45,'Occupancy Raw Data'!BC$3,FALSE)</f>
        <v>-0.86915668311017102</v>
      </c>
      <c r="V55" s="50">
        <f>VLOOKUP($A55,'Occupancy Raw Data'!$B$8:$BE$45,'Occupancy Raw Data'!BE$3,FALSE)</f>
        <v>4.8407402744554897</v>
      </c>
      <c r="X55" s="51">
        <f>VLOOKUP($A55,'ADR Raw Data'!$B$6:$BE$43,'ADR Raw Data'!AG$1,FALSE)</f>
        <v>81.510021482277097</v>
      </c>
      <c r="Y55" s="52">
        <f>VLOOKUP($A55,'ADR Raw Data'!$B$6:$BE$43,'ADR Raw Data'!AH$1,FALSE)</f>
        <v>87.068055039047906</v>
      </c>
      <c r="Z55" s="52">
        <f>VLOOKUP($A55,'ADR Raw Data'!$B$6:$BE$43,'ADR Raw Data'!AI$1,FALSE)</f>
        <v>86.782020423048806</v>
      </c>
      <c r="AA55" s="52">
        <f>VLOOKUP($A55,'ADR Raw Data'!$B$6:$BE$43,'ADR Raw Data'!AJ$1,FALSE)</f>
        <v>86.884444444444398</v>
      </c>
      <c r="AB55" s="52">
        <f>VLOOKUP($A55,'ADR Raw Data'!$B$6:$BE$43,'ADR Raw Data'!AK$1,FALSE)</f>
        <v>83.443476250525407</v>
      </c>
      <c r="AC55" s="53">
        <f>VLOOKUP($A55,'ADR Raw Data'!$B$6:$BE$43,'ADR Raw Data'!AL$1,FALSE)</f>
        <v>85.438496984318405</v>
      </c>
      <c r="AD55" s="52">
        <f>VLOOKUP($A55,'ADR Raw Data'!$B$6:$BE$43,'ADR Raw Data'!AN$1,FALSE)</f>
        <v>82.475527289546704</v>
      </c>
      <c r="AE55" s="52">
        <f>VLOOKUP($A55,'ADR Raw Data'!$B$6:$BE$43,'ADR Raw Data'!AO$1,FALSE)</f>
        <v>81.957691933916394</v>
      </c>
      <c r="AF55" s="53">
        <f>VLOOKUP($A55,'ADR Raw Data'!$B$6:$BE$43,'ADR Raw Data'!AP$1,FALSE)</f>
        <v>82.222990521327006</v>
      </c>
      <c r="AG55" s="54">
        <f>VLOOKUP($A55,'ADR Raw Data'!$B$6:$BE$43,'ADR Raw Data'!AR$1,FALSE)</f>
        <v>84.623760432302603</v>
      </c>
      <c r="AI55" s="47">
        <f>VLOOKUP($A55,'ADR Raw Data'!$B$6:$BE$43,'ADR Raw Data'!AT$1,FALSE)</f>
        <v>4.5411639746241299</v>
      </c>
      <c r="AJ55" s="48">
        <f>VLOOKUP($A55,'ADR Raw Data'!$B$6:$BE$43,'ADR Raw Data'!AU$1,FALSE)</f>
        <v>4.1864570815703903</v>
      </c>
      <c r="AK55" s="48">
        <f>VLOOKUP($A55,'ADR Raw Data'!$B$6:$BE$43,'ADR Raw Data'!AV$1,FALSE)</f>
        <v>3.4728570581226901</v>
      </c>
      <c r="AL55" s="48">
        <f>VLOOKUP($A55,'ADR Raw Data'!$B$6:$BE$43,'ADR Raw Data'!AW$1,FALSE)</f>
        <v>5.0493795767948599</v>
      </c>
      <c r="AM55" s="48">
        <f>VLOOKUP($A55,'ADR Raw Data'!$B$6:$BE$43,'ADR Raw Data'!AX$1,FALSE)</f>
        <v>0.98383463437573504</v>
      </c>
      <c r="AN55" s="49">
        <f>VLOOKUP($A55,'ADR Raw Data'!$B$6:$BE$43,'ADR Raw Data'!AY$1,FALSE)</f>
        <v>3.6502301387647802</v>
      </c>
      <c r="AO55" s="48">
        <f>VLOOKUP($A55,'ADR Raw Data'!$B$6:$BE$43,'ADR Raw Data'!BA$1,FALSE)</f>
        <v>2.5690109062762301</v>
      </c>
      <c r="AP55" s="48">
        <f>VLOOKUP($A55,'ADR Raw Data'!$B$6:$BE$43,'ADR Raw Data'!BB$1,FALSE)</f>
        <v>1.5887347709289199</v>
      </c>
      <c r="AQ55" s="49">
        <f>VLOOKUP($A55,'ADR Raw Data'!$B$6:$BE$43,'ADR Raw Data'!BC$1,FALSE)</f>
        <v>2.0879269917114098</v>
      </c>
      <c r="AR55" s="50">
        <f>VLOOKUP($A55,'ADR Raw Data'!$B$6:$BE$43,'ADR Raw Data'!BE$1,FALSE)</f>
        <v>3.29592400584876</v>
      </c>
      <c r="AT55" s="51">
        <f>VLOOKUP($A55,'RevPAR Raw Data'!$B$6:$BE$43,'RevPAR Raw Data'!AG$1,FALSE)</f>
        <v>27.6955583941605</v>
      </c>
      <c r="AU55" s="52">
        <f>VLOOKUP($A55,'RevPAR Raw Data'!$B$6:$BE$43,'RevPAR Raw Data'!AH$1,FALSE)</f>
        <v>42.723722627737203</v>
      </c>
      <c r="AV55" s="52">
        <f>VLOOKUP($A55,'RevPAR Raw Data'!$B$6:$BE$43,'RevPAR Raw Data'!AI$1,FALSE)</f>
        <v>43.422682481751799</v>
      </c>
      <c r="AW55" s="52">
        <f>VLOOKUP($A55,'RevPAR Raw Data'!$B$6:$BE$43,'RevPAR Raw Data'!AJ$1,FALSE)</f>
        <v>43.806883211678802</v>
      </c>
      <c r="AX55" s="52">
        <f>VLOOKUP($A55,'RevPAR Raw Data'!$B$6:$BE$43,'RevPAR Raw Data'!AK$1,FALSE)</f>
        <v>36.224822992700702</v>
      </c>
      <c r="AY55" s="53">
        <f>VLOOKUP($A55,'RevPAR Raw Data'!$B$6:$BE$43,'RevPAR Raw Data'!AL$1,FALSE)</f>
        <v>38.774733941605803</v>
      </c>
      <c r="AZ55" s="52">
        <f>VLOOKUP($A55,'RevPAR Raw Data'!$B$6:$BE$43,'RevPAR Raw Data'!AN$1,FALSE)</f>
        <v>32.538702554744503</v>
      </c>
      <c r="BA55" s="52">
        <f>VLOOKUP($A55,'RevPAR Raw Data'!$B$6:$BE$43,'RevPAR Raw Data'!AO$1,FALSE)</f>
        <v>30.779001824817499</v>
      </c>
      <c r="BB55" s="53">
        <f>VLOOKUP($A55,'RevPAR Raw Data'!$B$6:$BE$43,'RevPAR Raw Data'!AP$1,FALSE)</f>
        <v>31.658852189781001</v>
      </c>
      <c r="BC55" s="54">
        <f>VLOOKUP($A55,'RevPAR Raw Data'!$B$6:$BE$43,'RevPAR Raw Data'!AR$1,FALSE)</f>
        <v>36.741624869655801</v>
      </c>
      <c r="BE55" s="47">
        <f>VLOOKUP($A55,'RevPAR Raw Data'!$B$6:$BE$43,'RevPAR Raw Data'!AT$1,FALSE)</f>
        <v>11.4228089987121</v>
      </c>
      <c r="BF55" s="48">
        <f>VLOOKUP($A55,'RevPAR Raw Data'!$B$6:$BE$43,'RevPAR Raw Data'!AU$1,FALSE)</f>
        <v>12.9666867307833</v>
      </c>
      <c r="BG55" s="48">
        <f>VLOOKUP($A55,'RevPAR Raw Data'!$B$6:$BE$43,'RevPAR Raw Data'!AV$1,FALSE)</f>
        <v>7.2269743210024302</v>
      </c>
      <c r="BH55" s="48">
        <f>VLOOKUP($A55,'RevPAR Raw Data'!$B$6:$BE$43,'RevPAR Raw Data'!AW$1,FALSE)</f>
        <v>12.5005565002651</v>
      </c>
      <c r="BI55" s="48">
        <f>VLOOKUP($A55,'RevPAR Raw Data'!$B$6:$BE$43,'RevPAR Raw Data'!AX$1,FALSE)</f>
        <v>10.404661119108299</v>
      </c>
      <c r="BJ55" s="49">
        <f>VLOOKUP($A55,'RevPAR Raw Data'!$B$6:$BE$43,'RevPAR Raw Data'!AY$1,FALSE)</f>
        <v>10.8341742003216</v>
      </c>
      <c r="BK55" s="48">
        <f>VLOOKUP($A55,'RevPAR Raw Data'!$B$6:$BE$43,'RevPAR Raw Data'!BA$1,FALSE)</f>
        <v>2.9977712862838901</v>
      </c>
      <c r="BL55" s="48">
        <f>VLOOKUP($A55,'RevPAR Raw Data'!$B$6:$BE$43,'RevPAR Raw Data'!BB$1,FALSE)</f>
        <v>-0.63231171170544798</v>
      </c>
      <c r="BM55" s="49">
        <f>VLOOKUP($A55,'RevPAR Raw Data'!$B$6:$BE$43,'RevPAR Raw Data'!BC$1,FALSE)</f>
        <v>1.2006229516143201</v>
      </c>
      <c r="BN55" s="50">
        <f>VLOOKUP($A55,'RevPAR Raw Data'!$B$6:$BE$43,'RevPAR Raw Data'!BE$1,FALSE)</f>
        <v>8.2962114010708206</v>
      </c>
    </row>
    <row r="56" spans="1:66" ht="15" thickBot="1" x14ac:dyDescent="0.3">
      <c r="A56" s="63" t="s">
        <v>86</v>
      </c>
      <c r="B56" s="67">
        <f>VLOOKUP($A56,'Occupancy Raw Data'!$B$8:$BE$45,'Occupancy Raw Data'!AG$3,FALSE)</f>
        <v>35.3467640039309</v>
      </c>
      <c r="C56" s="68">
        <f>VLOOKUP($A56,'Occupancy Raw Data'!$B$8:$BE$45,'Occupancy Raw Data'!AH$3,FALSE)</f>
        <v>48.045065281482501</v>
      </c>
      <c r="D56" s="68">
        <f>VLOOKUP($A56,'Occupancy Raw Data'!$B$8:$BE$45,'Occupancy Raw Data'!AI$3,FALSE)</f>
        <v>50.786185595956702</v>
      </c>
      <c r="E56" s="68">
        <f>VLOOKUP($A56,'Occupancy Raw Data'!$B$8:$BE$45,'Occupancy Raw Data'!AJ$3,FALSE)</f>
        <v>51.7408395339042</v>
      </c>
      <c r="F56" s="68">
        <f>VLOOKUP($A56,'Occupancy Raw Data'!$B$8:$BE$45,'Occupancy Raw Data'!AK$3,FALSE)</f>
        <v>47.325565070896999</v>
      </c>
      <c r="G56" s="69">
        <f>VLOOKUP($A56,'Occupancy Raw Data'!$B$8:$BE$45,'Occupancy Raw Data'!AL$3,FALSE)</f>
        <v>46.648883897234299</v>
      </c>
      <c r="H56" s="68">
        <f>VLOOKUP($A56,'Occupancy Raw Data'!$B$8:$BE$45,'Occupancy Raw Data'!AN$3,FALSE)</f>
        <v>48.890916748560898</v>
      </c>
      <c r="I56" s="68">
        <f>VLOOKUP($A56,'Occupancy Raw Data'!$B$8:$BE$45,'Occupancy Raw Data'!AO$3,FALSE)</f>
        <v>48.813702091815202</v>
      </c>
      <c r="J56" s="69">
        <f>VLOOKUP($A56,'Occupancy Raw Data'!$B$8:$BE$45,'Occupancy Raw Data'!AP$3,FALSE)</f>
        <v>48.852309420188099</v>
      </c>
      <c r="K56" s="70">
        <f>VLOOKUP($A56,'Occupancy Raw Data'!$B$8:$BE$45,'Occupancy Raw Data'!AR$3,FALSE)</f>
        <v>47.2784340466496</v>
      </c>
      <c r="M56" s="67">
        <f>VLOOKUP($A56,'Occupancy Raw Data'!$B$8:$BE$45,'Occupancy Raw Data'!AT$3,FALSE)</f>
        <v>3.6285801243316098</v>
      </c>
      <c r="N56" s="68">
        <f>VLOOKUP($A56,'Occupancy Raw Data'!$B$8:$BE$45,'Occupancy Raw Data'!AU$3,FALSE)</f>
        <v>8.09021667887985</v>
      </c>
      <c r="O56" s="68">
        <f>VLOOKUP($A56,'Occupancy Raw Data'!$B$8:$BE$45,'Occupancy Raw Data'!AV$3,FALSE)</f>
        <v>2.2350449073521501</v>
      </c>
      <c r="P56" s="68">
        <f>VLOOKUP($A56,'Occupancy Raw Data'!$B$8:$BE$45,'Occupancy Raw Data'!AW$3,FALSE)</f>
        <v>5.5260500647030497</v>
      </c>
      <c r="Q56" s="68">
        <f>VLOOKUP($A56,'Occupancy Raw Data'!$B$8:$BE$45,'Occupancy Raw Data'!AX$3,FALSE)</f>
        <v>4.0773572686664101</v>
      </c>
      <c r="R56" s="69">
        <f>VLOOKUP($A56,'Occupancy Raw Data'!$B$8:$BE$45,'Occupancy Raw Data'!AY$3,FALSE)</f>
        <v>4.7260573792134801</v>
      </c>
      <c r="S56" s="68">
        <f>VLOOKUP($A56,'Occupancy Raw Data'!$B$8:$BE$45,'Occupancy Raw Data'!BA$3,FALSE)</f>
        <v>4.1675270534314297</v>
      </c>
      <c r="T56" s="68">
        <f>VLOOKUP($A56,'Occupancy Raw Data'!$B$8:$BE$45,'Occupancy Raw Data'!BB$3,FALSE)</f>
        <v>5.8362490748583404</v>
      </c>
      <c r="U56" s="69">
        <f>VLOOKUP($A56,'Occupancy Raw Data'!$B$8:$BE$45,'Occupancy Raw Data'!BC$3,FALSE)</f>
        <v>4.99459876575024</v>
      </c>
      <c r="V56" s="70">
        <f>VLOOKUP($A56,'Occupancy Raw Data'!$B$8:$BE$45,'Occupancy Raw Data'!BE$3,FALSE)</f>
        <v>4.8071060998031401</v>
      </c>
      <c r="X56" s="71">
        <f>VLOOKUP($A56,'ADR Raw Data'!$B$6:$BE$43,'ADR Raw Data'!AG$1,FALSE)</f>
        <v>96.702833879455795</v>
      </c>
      <c r="Y56" s="72">
        <f>VLOOKUP($A56,'ADR Raw Data'!$B$6:$BE$43,'ADR Raw Data'!AH$1,FALSE)</f>
        <v>96.909485718460004</v>
      </c>
      <c r="Z56" s="72">
        <f>VLOOKUP($A56,'ADR Raw Data'!$B$6:$BE$43,'ADR Raw Data'!AI$1,FALSE)</f>
        <v>101.794324118866</v>
      </c>
      <c r="AA56" s="72">
        <f>VLOOKUP($A56,'ADR Raw Data'!$B$6:$BE$43,'ADR Raw Data'!AJ$1,FALSE)</f>
        <v>100.899400352733</v>
      </c>
      <c r="AB56" s="72">
        <f>VLOOKUP($A56,'ADR Raw Data'!$B$6:$BE$43,'ADR Raw Data'!AK$1,FALSE)</f>
        <v>97.947349451201404</v>
      </c>
      <c r="AC56" s="73">
        <f>VLOOKUP($A56,'ADR Raw Data'!$B$6:$BE$43,'ADR Raw Data'!AL$1,FALSE)</f>
        <v>99.037454556398202</v>
      </c>
      <c r="AD56" s="72">
        <f>VLOOKUP($A56,'ADR Raw Data'!$B$6:$BE$43,'ADR Raw Data'!AN$1,FALSE)</f>
        <v>112.599360373295</v>
      </c>
      <c r="AE56" s="72">
        <f>VLOOKUP($A56,'ADR Raw Data'!$B$6:$BE$43,'ADR Raw Data'!AO$1,FALSE)</f>
        <v>118.789510353753</v>
      </c>
      <c r="AF56" s="73">
        <f>VLOOKUP($A56,'ADR Raw Data'!$B$6:$BE$43,'ADR Raw Data'!AP$1,FALSE)</f>
        <v>115.691989367052</v>
      </c>
      <c r="AG56" s="74">
        <f>VLOOKUP($A56,'ADR Raw Data'!$B$6:$BE$43,'ADR Raw Data'!AR$1,FALSE)</f>
        <v>103.954299107048</v>
      </c>
      <c r="AI56" s="67">
        <f>VLOOKUP($A56,'ADR Raw Data'!$B$6:$BE$43,'ADR Raw Data'!AT$1,FALSE)</f>
        <v>7.23582060996279</v>
      </c>
      <c r="AJ56" s="68">
        <f>VLOOKUP($A56,'ADR Raw Data'!$B$6:$BE$43,'ADR Raw Data'!AU$1,FALSE)</f>
        <v>5.5953021613015199</v>
      </c>
      <c r="AK56" s="68">
        <f>VLOOKUP($A56,'ADR Raw Data'!$B$6:$BE$43,'ADR Raw Data'!AV$1,FALSE)</f>
        <v>6.8046256223747896</v>
      </c>
      <c r="AL56" s="68">
        <f>VLOOKUP($A56,'ADR Raw Data'!$B$6:$BE$43,'ADR Raw Data'!AW$1,FALSE)</f>
        <v>6.1416686954242996</v>
      </c>
      <c r="AM56" s="68">
        <f>VLOOKUP($A56,'ADR Raw Data'!$B$6:$BE$43,'ADR Raw Data'!AX$1,FALSE)</f>
        <v>7.1036577775052301</v>
      </c>
      <c r="AN56" s="69">
        <f>VLOOKUP($A56,'ADR Raw Data'!$B$6:$BE$43,'ADR Raw Data'!AY$1,FALSE)</f>
        <v>6.5203435699694197</v>
      </c>
      <c r="AO56" s="68">
        <f>VLOOKUP($A56,'ADR Raw Data'!$B$6:$BE$43,'ADR Raw Data'!BA$1,FALSE)</f>
        <v>10.426827510619299</v>
      </c>
      <c r="AP56" s="68">
        <f>VLOOKUP($A56,'ADR Raw Data'!$B$6:$BE$43,'ADR Raw Data'!BB$1,FALSE)</f>
        <v>12.392714260269701</v>
      </c>
      <c r="AQ56" s="69">
        <f>VLOOKUP($A56,'ADR Raw Data'!$B$6:$BE$43,'ADR Raw Data'!BC$1,FALSE)</f>
        <v>11.4425030660428</v>
      </c>
      <c r="AR56" s="70">
        <f>VLOOKUP($A56,'ADR Raw Data'!$B$6:$BE$43,'ADR Raw Data'!BE$1,FALSE)</f>
        <v>8.1005330184307507</v>
      </c>
      <c r="AT56" s="71">
        <f>VLOOKUP($A56,'RevPAR Raw Data'!$B$6:$BE$43,'RevPAR Raw Data'!AG$1,FALSE)</f>
        <v>34.181322476484603</v>
      </c>
      <c r="AU56" s="72">
        <f>VLOOKUP($A56,'RevPAR Raw Data'!$B$6:$BE$43,'RevPAR Raw Data'!AH$1,FALSE)</f>
        <v>46.560225677383102</v>
      </c>
      <c r="AV56" s="72">
        <f>VLOOKUP($A56,'RevPAR Raw Data'!$B$6:$BE$43,'RevPAR Raw Data'!AI$1,FALSE)</f>
        <v>51.697454373157299</v>
      </c>
      <c r="AW56" s="72">
        <f>VLOOKUP($A56,'RevPAR Raw Data'!$B$6:$BE$43,'RevPAR Raw Data'!AJ$1,FALSE)</f>
        <v>52.206196827179497</v>
      </c>
      <c r="AX56" s="72">
        <f>VLOOKUP($A56,'RevPAR Raw Data'!$B$6:$BE$43,'RevPAR Raw Data'!AK$1,FALSE)</f>
        <v>46.3541365997472</v>
      </c>
      <c r="AY56" s="73">
        <f>VLOOKUP($A56,'RevPAR Raw Data'!$B$6:$BE$43,'RevPAR Raw Data'!AL$1,FALSE)</f>
        <v>46.1998671907903</v>
      </c>
      <c r="AZ56" s="72">
        <f>VLOOKUP($A56,'RevPAR Raw Data'!$B$6:$BE$43,'RevPAR Raw Data'!AN$1,FALSE)</f>
        <v>55.050859539519799</v>
      </c>
      <c r="BA56" s="72">
        <f>VLOOKUP($A56,'RevPAR Raw Data'!$B$6:$BE$43,'RevPAR Raw Data'!AO$1,FALSE)</f>
        <v>57.985557700407099</v>
      </c>
      <c r="BB56" s="73">
        <f>VLOOKUP($A56,'RevPAR Raw Data'!$B$6:$BE$43,'RevPAR Raw Data'!AP$1,FALSE)</f>
        <v>56.518208619963403</v>
      </c>
      <c r="BC56" s="74">
        <f>VLOOKUP($A56,'RevPAR Raw Data'!$B$6:$BE$43,'RevPAR Raw Data'!AR$1,FALSE)</f>
        <v>49.147964741982697</v>
      </c>
      <c r="BE56" s="67">
        <f>VLOOKUP($A56,'RevPAR Raw Data'!$B$6:$BE$43,'RevPAR Raw Data'!AT$1,FALSE)</f>
        <v>11.1269582827798</v>
      </c>
      <c r="BF56" s="68">
        <f>VLOOKUP($A56,'RevPAR Raw Data'!$B$6:$BE$43,'RevPAR Raw Data'!AU$1,FALSE)</f>
        <v>14.138190908868699</v>
      </c>
      <c r="BG56" s="68">
        <f>VLOOKUP($A56,'RevPAR Raw Data'!$B$6:$BE$43,'RevPAR Raw Data'!AV$1,FALSE)</f>
        <v>9.1917569681642206</v>
      </c>
      <c r="BH56" s="68">
        <f>VLOOKUP($A56,'RevPAR Raw Data'!$B$6:$BE$43,'RevPAR Raw Data'!AW$1,FALSE)</f>
        <v>12.0071104470446</v>
      </c>
      <c r="BI56" s="68">
        <f>VLOOKUP($A56,'RevPAR Raw Data'!$B$6:$BE$43,'RevPAR Raw Data'!AX$1,FALSE)</f>
        <v>11.4706565529039</v>
      </c>
      <c r="BJ56" s="69">
        <f>VLOOKUP($A56,'RevPAR Raw Data'!$B$6:$BE$43,'RevPAR Raw Data'!AY$1,FALSE)</f>
        <v>11.554556127621501</v>
      </c>
      <c r="BK56" s="68">
        <f>VLOOKUP($A56,'RevPAR Raw Data'!$B$6:$BE$43,'RevPAR Raw Data'!BA$1,FALSE)</f>
        <v>15.0288954213704</v>
      </c>
      <c r="BL56" s="68">
        <f>VLOOKUP($A56,'RevPAR Raw Data'!$B$6:$BE$43,'RevPAR Raw Data'!BB$1,FALSE)</f>
        <v>18.9522330064929</v>
      </c>
      <c r="BM56" s="69">
        <f>VLOOKUP($A56,'RevPAR Raw Data'!$B$6:$BE$43,'RevPAR Raw Data'!BC$1,FALSE)</f>
        <v>17.008608948700601</v>
      </c>
      <c r="BN56" s="70">
        <f>VLOOKUP($A56,'RevPAR Raw Data'!$B$6:$BE$43,'RevPAR Raw Data'!BE$1,FALSE)</f>
        <v>13.2970403350794</v>
      </c>
    </row>
    <row r="57" spans="1:66" ht="14.25" customHeight="1" x14ac:dyDescent="0.25">
      <c r="A57" s="167" t="s">
        <v>131</v>
      </c>
      <c r="B57" s="167"/>
      <c r="C57" s="167"/>
      <c r="D57" s="167"/>
      <c r="E57" s="167"/>
      <c r="F57" s="167"/>
      <c r="G57" s="167"/>
      <c r="H57" s="167"/>
      <c r="I57" s="167"/>
      <c r="J57" s="167"/>
      <c r="K57" s="167"/>
    </row>
    <row r="58" spans="1:66" x14ac:dyDescent="0.25">
      <c r="A58" s="167"/>
      <c r="B58" s="167"/>
      <c r="C58" s="167"/>
      <c r="D58" s="167"/>
      <c r="E58" s="167"/>
      <c r="F58" s="167"/>
      <c r="G58" s="167"/>
      <c r="H58" s="167"/>
      <c r="I58" s="167"/>
      <c r="J58" s="167"/>
      <c r="K58" s="167"/>
    </row>
    <row r="59" spans="1:66" x14ac:dyDescent="0.25">
      <c r="A59" s="167"/>
      <c r="B59" s="167"/>
      <c r="C59" s="167"/>
      <c r="D59" s="167"/>
      <c r="E59" s="167"/>
      <c r="F59" s="167"/>
      <c r="G59" s="167"/>
      <c r="H59" s="167"/>
      <c r="I59" s="167"/>
      <c r="J59" s="167"/>
      <c r="K59" s="167"/>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F6" sqref="AF6"/>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
      <c r="A2" s="118"/>
      <c r="B2" t="s">
        <v>138</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25">
      <c r="A8" s="84"/>
      <c r="B8" s="118"/>
      <c r="C8" s="118"/>
      <c r="D8" s="180" t="s">
        <v>111</v>
      </c>
      <c r="E8" s="180"/>
      <c r="F8" s="180"/>
      <c r="G8" s="180"/>
      <c r="H8" s="180"/>
      <c r="I8" s="180"/>
      <c r="J8" s="180"/>
      <c r="K8" s="84"/>
      <c r="L8" s="84"/>
      <c r="M8" s="84"/>
      <c r="N8" s="84"/>
      <c r="O8" s="118"/>
      <c r="P8" s="180">
        <v>2023</v>
      </c>
      <c r="Q8" s="180"/>
      <c r="R8" s="180"/>
      <c r="S8" s="180"/>
      <c r="T8" s="180"/>
      <c r="U8" s="180"/>
      <c r="V8" s="180"/>
      <c r="W8" s="84"/>
      <c r="X8" s="84"/>
      <c r="Y8" s="119"/>
      <c r="Z8" s="119"/>
      <c r="AA8" s="119"/>
      <c r="AB8" s="119"/>
      <c r="AC8" s="119"/>
      <c r="AD8" s="119"/>
      <c r="AE8" s="119"/>
      <c r="AF8" s="119"/>
      <c r="AG8" s="119"/>
      <c r="AH8" s="119"/>
      <c r="AI8" s="119"/>
      <c r="AJ8" s="119"/>
      <c r="AK8" s="119"/>
      <c r="AL8" s="119"/>
    </row>
    <row r="9" spans="1:50" ht="15.75" customHeight="1" x14ac:dyDescent="0.2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00000000000001" customHeight="1" x14ac:dyDescent="0.2">
      <c r="A10" s="120"/>
      <c r="B10" s="118"/>
      <c r="C10" s="90" t="s">
        <v>112</v>
      </c>
      <c r="D10" s="91">
        <v>31</v>
      </c>
      <c r="E10" s="92">
        <v>1</v>
      </c>
      <c r="F10" s="92">
        <v>2</v>
      </c>
      <c r="G10" s="92">
        <v>3</v>
      </c>
      <c r="H10" s="92">
        <v>4</v>
      </c>
      <c r="I10" s="92">
        <v>5</v>
      </c>
      <c r="J10" s="93">
        <v>6</v>
      </c>
      <c r="K10" s="120"/>
      <c r="L10" s="120"/>
      <c r="M10" s="175" t="s">
        <v>101</v>
      </c>
      <c r="N10" s="176"/>
      <c r="O10" s="90" t="s">
        <v>113</v>
      </c>
      <c r="P10" s="91">
        <v>1</v>
      </c>
      <c r="Q10" s="92">
        <v>2</v>
      </c>
      <c r="R10" s="92">
        <v>3</v>
      </c>
      <c r="S10" s="92">
        <v>4</v>
      </c>
      <c r="T10" s="92">
        <v>5</v>
      </c>
      <c r="U10" s="92">
        <v>6</v>
      </c>
      <c r="V10" s="93">
        <v>7</v>
      </c>
      <c r="W10" s="120"/>
      <c r="X10" s="120"/>
      <c r="Y10" s="119"/>
      <c r="Z10" s="119"/>
      <c r="AA10" s="119"/>
      <c r="AB10" s="119"/>
      <c r="AC10" s="119"/>
      <c r="AD10" s="119"/>
      <c r="AE10" s="119"/>
      <c r="AF10" s="119"/>
      <c r="AG10" s="119"/>
      <c r="AH10" s="119"/>
      <c r="AI10" s="119"/>
      <c r="AJ10" s="119"/>
      <c r="AK10" s="119"/>
      <c r="AL10" s="119"/>
    </row>
    <row r="11" spans="1:50" ht="20.100000000000001" customHeight="1" x14ac:dyDescent="0.2">
      <c r="A11" s="120"/>
      <c r="B11" s="118"/>
      <c r="C11" s="90" t="s">
        <v>113</v>
      </c>
      <c r="D11" s="94">
        <v>7</v>
      </c>
      <c r="E11" s="95">
        <v>8</v>
      </c>
      <c r="F11" s="95">
        <v>9</v>
      </c>
      <c r="G11" s="95">
        <v>10</v>
      </c>
      <c r="H11" s="95">
        <v>11</v>
      </c>
      <c r="I11" s="95">
        <v>12</v>
      </c>
      <c r="J11" s="96">
        <v>13</v>
      </c>
      <c r="K11" s="120"/>
      <c r="L11" s="120"/>
      <c r="M11" s="175" t="s">
        <v>101</v>
      </c>
      <c r="N11" s="176"/>
      <c r="O11" s="90" t="s">
        <v>113</v>
      </c>
      <c r="P11" s="94">
        <v>8</v>
      </c>
      <c r="Q11" s="95">
        <v>9</v>
      </c>
      <c r="R11" s="95">
        <v>10</v>
      </c>
      <c r="S11" s="95">
        <v>11</v>
      </c>
      <c r="T11" s="95">
        <v>12</v>
      </c>
      <c r="U11" s="95">
        <v>13</v>
      </c>
      <c r="V11" s="96">
        <v>14</v>
      </c>
      <c r="W11" s="120"/>
      <c r="X11" s="120"/>
      <c r="Y11" s="119"/>
      <c r="Z11" s="119"/>
      <c r="AA11" s="119"/>
      <c r="AB11" s="119"/>
      <c r="AC11" s="119"/>
      <c r="AD11" s="119"/>
      <c r="AE11" s="119"/>
      <c r="AF11" s="119"/>
      <c r="AG11" s="119"/>
      <c r="AH11" s="119"/>
      <c r="AI11" s="119"/>
      <c r="AJ11" s="119"/>
      <c r="AK11" s="119"/>
      <c r="AL11" s="119"/>
    </row>
    <row r="12" spans="1:50" ht="20.100000000000001" customHeight="1" x14ac:dyDescent="0.2">
      <c r="A12" s="120"/>
      <c r="B12" s="118"/>
      <c r="C12" s="90" t="s">
        <v>113</v>
      </c>
      <c r="D12" s="97">
        <v>14</v>
      </c>
      <c r="E12" s="98">
        <v>15</v>
      </c>
      <c r="F12" s="98">
        <v>16</v>
      </c>
      <c r="G12" s="98">
        <v>17</v>
      </c>
      <c r="H12" s="98">
        <v>18</v>
      </c>
      <c r="I12" s="98">
        <v>19</v>
      </c>
      <c r="J12" s="99">
        <v>20</v>
      </c>
      <c r="K12" s="120"/>
      <c r="L12" s="120"/>
      <c r="M12" s="175" t="s">
        <v>101</v>
      </c>
      <c r="N12" s="176"/>
      <c r="O12" s="90" t="s">
        <v>113</v>
      </c>
      <c r="P12" s="97">
        <v>15</v>
      </c>
      <c r="Q12" s="98">
        <v>16</v>
      </c>
      <c r="R12" s="98">
        <v>17</v>
      </c>
      <c r="S12" s="98">
        <v>18</v>
      </c>
      <c r="T12" s="98">
        <v>19</v>
      </c>
      <c r="U12" s="98">
        <v>20</v>
      </c>
      <c r="V12" s="99">
        <v>21</v>
      </c>
      <c r="W12" s="120"/>
      <c r="X12" s="120"/>
      <c r="Y12" s="119"/>
      <c r="Z12" s="119"/>
      <c r="AA12" s="119"/>
      <c r="AB12" s="119"/>
      <c r="AC12" s="119"/>
      <c r="AD12" s="119"/>
      <c r="AE12" s="119"/>
      <c r="AF12" s="119"/>
      <c r="AG12" s="119"/>
      <c r="AH12" s="119"/>
      <c r="AI12" s="119"/>
      <c r="AJ12" s="119"/>
      <c r="AK12" s="119"/>
      <c r="AL12" s="119"/>
    </row>
    <row r="13" spans="1:50" ht="20.100000000000001" customHeight="1" x14ac:dyDescent="0.2">
      <c r="A13" s="120"/>
      <c r="B13" s="118"/>
      <c r="C13" s="90" t="s">
        <v>113</v>
      </c>
      <c r="D13" s="111">
        <v>21</v>
      </c>
      <c r="E13" s="112">
        <v>22</v>
      </c>
      <c r="F13" s="112">
        <v>23</v>
      </c>
      <c r="G13" s="112">
        <v>24</v>
      </c>
      <c r="H13" s="112">
        <v>25</v>
      </c>
      <c r="I13" s="112">
        <v>26</v>
      </c>
      <c r="J13" s="113">
        <v>27</v>
      </c>
      <c r="K13" s="120"/>
      <c r="L13" s="120"/>
      <c r="M13" s="175" t="s">
        <v>101</v>
      </c>
      <c r="N13" s="176"/>
      <c r="O13" s="90" t="s">
        <v>113</v>
      </c>
      <c r="P13" s="111">
        <v>22</v>
      </c>
      <c r="Q13" s="112">
        <v>23</v>
      </c>
      <c r="R13" s="112">
        <v>24</v>
      </c>
      <c r="S13" s="112">
        <v>25</v>
      </c>
      <c r="T13" s="112">
        <v>26</v>
      </c>
      <c r="U13" s="112">
        <v>27</v>
      </c>
      <c r="V13" s="113">
        <v>28</v>
      </c>
      <c r="W13" s="120"/>
      <c r="X13" s="120"/>
      <c r="Y13" s="119"/>
      <c r="Z13" s="119"/>
      <c r="AA13" s="119"/>
      <c r="AB13" s="119"/>
      <c r="AC13" s="119"/>
      <c r="AD13" s="119"/>
      <c r="AE13" s="119"/>
      <c r="AF13" s="119"/>
      <c r="AG13" s="119"/>
      <c r="AH13" s="119"/>
      <c r="AI13" s="119"/>
      <c r="AJ13" s="119"/>
      <c r="AK13" s="119"/>
      <c r="AL13" s="119"/>
    </row>
    <row r="14" spans="1:50" ht="20.100000000000001" customHeight="1" x14ac:dyDescent="0.2">
      <c r="A14" s="120"/>
      <c r="B14" s="118"/>
      <c r="C14" s="90" t="s">
        <v>137</v>
      </c>
      <c r="D14" s="100">
        <v>28</v>
      </c>
      <c r="E14" s="101">
        <v>29</v>
      </c>
      <c r="F14" s="101">
        <v>30</v>
      </c>
      <c r="G14" s="101">
        <v>31</v>
      </c>
      <c r="H14" s="101">
        <v>1</v>
      </c>
      <c r="I14" s="101">
        <v>2</v>
      </c>
      <c r="J14" s="102">
        <v>3</v>
      </c>
      <c r="K14" s="120"/>
      <c r="L14" s="120"/>
      <c r="M14" s="175" t="s">
        <v>101</v>
      </c>
      <c r="N14" s="176"/>
      <c r="O14" s="90" t="s">
        <v>137</v>
      </c>
      <c r="P14" s="100">
        <v>29</v>
      </c>
      <c r="Q14" s="101">
        <v>30</v>
      </c>
      <c r="R14" s="101">
        <v>31</v>
      </c>
      <c r="S14" s="101">
        <v>1</v>
      </c>
      <c r="T14" s="101">
        <v>2</v>
      </c>
      <c r="U14" s="101">
        <v>3</v>
      </c>
      <c r="V14" s="102">
        <v>4</v>
      </c>
      <c r="W14" s="120"/>
      <c r="X14" s="120"/>
      <c r="Y14" s="119"/>
      <c r="Z14" s="119"/>
      <c r="AA14" s="119"/>
      <c r="AB14" s="119"/>
      <c r="AC14" s="119"/>
      <c r="AD14" s="119"/>
      <c r="AE14" s="119"/>
      <c r="AF14" s="119"/>
      <c r="AG14" s="119"/>
      <c r="AH14" s="119"/>
      <c r="AI14" s="119"/>
      <c r="AJ14" s="119"/>
      <c r="AK14" s="119"/>
      <c r="AL14" s="119"/>
    </row>
    <row r="15" spans="1:50" ht="20.100000000000001" customHeight="1" x14ac:dyDescent="0.2">
      <c r="A15" s="120"/>
      <c r="B15" s="118"/>
      <c r="C15" s="90" t="s">
        <v>139</v>
      </c>
      <c r="D15" s="114">
        <v>4</v>
      </c>
      <c r="E15" s="115">
        <v>5</v>
      </c>
      <c r="F15" s="115">
        <v>6</v>
      </c>
      <c r="G15" s="115">
        <v>7</v>
      </c>
      <c r="H15" s="115">
        <v>8</v>
      </c>
      <c r="I15" s="115">
        <v>9</v>
      </c>
      <c r="J15" s="116">
        <v>10</v>
      </c>
      <c r="K15" s="120"/>
      <c r="L15" s="120"/>
      <c r="M15" s="175" t="s">
        <v>101</v>
      </c>
      <c r="N15" s="176"/>
      <c r="O15" s="90" t="s">
        <v>139</v>
      </c>
      <c r="P15" s="114">
        <v>5</v>
      </c>
      <c r="Q15" s="115">
        <v>6</v>
      </c>
      <c r="R15" s="115">
        <v>7</v>
      </c>
      <c r="S15" s="115">
        <v>8</v>
      </c>
      <c r="T15" s="115">
        <v>9</v>
      </c>
      <c r="U15" s="115">
        <v>10</v>
      </c>
      <c r="V15" s="116">
        <v>11</v>
      </c>
      <c r="W15" s="120"/>
      <c r="X15" s="120"/>
      <c r="Y15" s="119"/>
      <c r="Z15" s="119"/>
      <c r="AA15" s="119"/>
      <c r="AB15" s="119"/>
      <c r="AC15" s="119"/>
      <c r="AD15" s="119"/>
      <c r="AE15" s="119"/>
      <c r="AF15" s="119"/>
      <c r="AG15" s="119"/>
      <c r="AH15" s="119"/>
      <c r="AI15" s="119"/>
      <c r="AJ15" s="119"/>
      <c r="AK15" s="119"/>
      <c r="AL15" s="119"/>
    </row>
    <row r="16" spans="1:50" x14ac:dyDescent="0.2">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x14ac:dyDescent="0.2">
      <c r="A18" s="118"/>
      <c r="B18" s="118"/>
      <c r="C18" s="118"/>
      <c r="D18" s="181" t="s">
        <v>102</v>
      </c>
      <c r="E18" s="181"/>
      <c r="F18" s="181"/>
      <c r="G18" s="181"/>
      <c r="H18" s="181"/>
      <c r="I18" s="181"/>
      <c r="J18" s="181"/>
      <c r="K18" s="118"/>
      <c r="L18" s="118"/>
      <c r="M18" s="118"/>
      <c r="N18" s="118"/>
      <c r="O18" s="118"/>
      <c r="P18" s="181" t="s">
        <v>103</v>
      </c>
      <c r="Q18" s="181"/>
      <c r="R18" s="181"/>
      <c r="S18" s="181"/>
      <c r="T18" s="181"/>
      <c r="U18" s="181"/>
      <c r="V18" s="181"/>
      <c r="W18" s="118"/>
      <c r="X18" s="118"/>
      <c r="Y18" s="119"/>
      <c r="Z18" s="119"/>
      <c r="AA18" s="119"/>
      <c r="AB18" s="119"/>
      <c r="AC18" s="119"/>
      <c r="AD18" s="119"/>
      <c r="AE18" s="119"/>
      <c r="AF18" s="119"/>
      <c r="AG18" s="119"/>
      <c r="AH18" s="119"/>
      <c r="AI18" s="119"/>
      <c r="AJ18" s="119"/>
      <c r="AK18" s="119"/>
      <c r="AL18" s="119"/>
    </row>
    <row r="19" spans="1:50" ht="13.15" customHeight="1" x14ac:dyDescent="0.2">
      <c r="A19" s="118"/>
      <c r="B19" s="118"/>
      <c r="C19" s="177" t="s">
        <v>114</v>
      </c>
      <c r="D19" s="177"/>
      <c r="E19" s="177"/>
      <c r="F19" s="177"/>
      <c r="G19" s="118"/>
      <c r="H19" s="118" t="s">
        <v>110</v>
      </c>
      <c r="I19" s="118"/>
      <c r="J19" s="118"/>
      <c r="K19" s="118"/>
      <c r="L19" s="118"/>
      <c r="M19" s="118"/>
      <c r="N19" s="118"/>
      <c r="O19" s="177" t="s">
        <v>117</v>
      </c>
      <c r="P19" s="177"/>
      <c r="Q19" s="177"/>
      <c r="R19" s="177"/>
      <c r="S19" s="118"/>
      <c r="T19" s="118" t="s">
        <v>116</v>
      </c>
      <c r="U19" s="118"/>
      <c r="V19" s="118"/>
      <c r="W19" s="118"/>
      <c r="X19" s="118"/>
      <c r="Y19" s="119"/>
      <c r="Z19" s="119"/>
      <c r="AA19" s="119"/>
      <c r="AB19" s="119"/>
      <c r="AC19" s="119"/>
      <c r="AD19" s="119"/>
      <c r="AE19" s="119"/>
      <c r="AF19" s="119"/>
      <c r="AG19" s="119"/>
      <c r="AH19" s="119"/>
      <c r="AI19" s="119"/>
      <c r="AJ19" s="119"/>
      <c r="AK19" s="119"/>
      <c r="AL19" s="119"/>
    </row>
    <row r="20" spans="1:50" x14ac:dyDescent="0.2">
      <c r="A20" s="103"/>
      <c r="B20" s="103"/>
      <c r="C20" s="177" t="s">
        <v>115</v>
      </c>
      <c r="D20" s="177"/>
      <c r="E20" s="177"/>
      <c r="F20" s="177"/>
      <c r="G20" s="7"/>
      <c r="H20" s="7" t="s">
        <v>116</v>
      </c>
      <c r="I20" s="7"/>
      <c r="J20" s="7"/>
      <c r="K20" s="103"/>
      <c r="L20" s="103"/>
      <c r="M20" s="103"/>
      <c r="N20" s="103"/>
      <c r="O20" s="177" t="s">
        <v>135</v>
      </c>
      <c r="P20" s="177"/>
      <c r="Q20" s="177"/>
      <c r="R20" s="177"/>
      <c r="S20" s="7"/>
      <c r="T20" s="7" t="s">
        <v>134</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
      <c r="A21" s="105"/>
      <c r="B21" s="105"/>
      <c r="C21" s="177" t="s">
        <v>133</v>
      </c>
      <c r="D21" s="177"/>
      <c r="E21" s="177"/>
      <c r="F21" s="177"/>
      <c r="G21" s="7"/>
      <c r="H21" s="7" t="s">
        <v>134</v>
      </c>
      <c r="I21" s="7"/>
      <c r="J21" s="7"/>
      <c r="K21" s="103"/>
      <c r="L21" s="103"/>
      <c r="M21" s="103"/>
      <c r="N21" s="103"/>
      <c r="O21" s="177"/>
      <c r="P21" s="177"/>
      <c r="Q21" s="177"/>
      <c r="R21" s="177"/>
      <c r="S21" s="106"/>
      <c r="T21" s="106"/>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
      <c r="A22" s="103"/>
      <c r="B22" s="103"/>
      <c r="C22" s="177"/>
      <c r="D22" s="177"/>
      <c r="E22" s="177"/>
      <c r="F22" s="177"/>
      <c r="G22" s="7"/>
      <c r="H22" s="7"/>
      <c r="I22" s="7"/>
      <c r="J22" s="7"/>
      <c r="K22" s="103"/>
      <c r="L22" s="103"/>
      <c r="M22" s="103"/>
      <c r="N22" s="103"/>
      <c r="O22" s="177"/>
      <c r="P22" s="177"/>
      <c r="Q22" s="177"/>
      <c r="R22" s="177"/>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
      <c r="A23" s="103"/>
      <c r="B23" s="103"/>
      <c r="C23" s="177"/>
      <c r="D23" s="177"/>
      <c r="E23" s="177"/>
      <c r="F23" s="177"/>
      <c r="G23" s="7"/>
      <c r="H23" s="7"/>
      <c r="I23" s="7"/>
      <c r="J23" s="103"/>
      <c r="K23" s="103"/>
      <c r="L23" s="103"/>
      <c r="M23" s="103"/>
      <c r="N23" s="103"/>
      <c r="O23" s="177"/>
      <c r="P23" s="177"/>
      <c r="Q23" s="177"/>
      <c r="R23" s="177"/>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
      <c r="A24" s="118"/>
      <c r="B24" s="118"/>
      <c r="C24" s="177"/>
      <c r="D24" s="177"/>
      <c r="E24" s="177"/>
      <c r="F24" s="177"/>
      <c r="G24" s="7"/>
      <c r="H24" s="7"/>
      <c r="I24" s="7"/>
      <c r="J24" s="118"/>
      <c r="K24" s="118"/>
      <c r="L24" s="118"/>
      <c r="M24" s="118"/>
      <c r="N24" s="118"/>
      <c r="O24" s="177"/>
      <c r="P24" s="177"/>
      <c r="Q24" s="177"/>
      <c r="R24" s="177"/>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
      <c r="Y25" s="119"/>
      <c r="Z25" s="119"/>
      <c r="AA25" s="119"/>
      <c r="AB25" s="119"/>
      <c r="AC25" s="119"/>
      <c r="AD25" s="119"/>
      <c r="AE25" s="119"/>
      <c r="AF25" s="119"/>
      <c r="AG25" s="119"/>
      <c r="AH25" s="119"/>
      <c r="AI25" s="119"/>
      <c r="AJ25" s="119"/>
      <c r="AK25" s="119"/>
      <c r="AL25" s="119"/>
    </row>
    <row r="26" spans="1:50" x14ac:dyDescent="0.2">
      <c r="A26" s="118"/>
      <c r="B26" s="118"/>
      <c r="C26" s="177"/>
      <c r="D26" s="177"/>
      <c r="E26" s="177"/>
      <c r="F26" s="177"/>
      <c r="G26" s="7"/>
      <c r="H26" s="7"/>
      <c r="I26" s="7"/>
      <c r="J26" s="118"/>
      <c r="K26" s="118"/>
      <c r="L26" s="118"/>
      <c r="M26" s="118"/>
      <c r="N26" s="118"/>
      <c r="O26" s="177"/>
      <c r="P26" s="177"/>
      <c r="Q26" s="177"/>
      <c r="R26" s="177"/>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
      <c r="A27" s="118"/>
      <c r="B27" s="118"/>
      <c r="C27" s="177"/>
      <c r="D27" s="179"/>
      <c r="E27" s="179"/>
      <c r="F27" s="7"/>
      <c r="G27" s="7"/>
      <c r="H27" s="7"/>
      <c r="I27" s="7"/>
      <c r="J27" s="118"/>
      <c r="K27" s="118"/>
      <c r="L27" s="118"/>
      <c r="M27" s="118"/>
      <c r="N27" s="118"/>
      <c r="O27" s="177"/>
      <c r="P27" s="179"/>
      <c r="Q27" s="179"/>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
      <c r="A28" s="118"/>
      <c r="B28" s="118"/>
      <c r="C28" s="177"/>
      <c r="D28" s="179"/>
      <c r="E28" s="179"/>
      <c r="F28" s="118"/>
      <c r="G28" s="118"/>
      <c r="H28" s="118"/>
      <c r="I28" s="118"/>
      <c r="J28" s="118"/>
      <c r="K28" s="118"/>
      <c r="L28" s="118"/>
      <c r="M28" s="118"/>
      <c r="N28" s="118"/>
      <c r="O28" s="177"/>
      <c r="P28" s="179"/>
      <c r="Q28" s="179"/>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
      <c r="A29" s="118"/>
      <c r="B29" s="118"/>
      <c r="C29" s="177"/>
      <c r="D29" s="179"/>
      <c r="E29" s="179"/>
      <c r="F29" s="118"/>
      <c r="G29" s="118"/>
      <c r="H29" s="118"/>
      <c r="I29" s="118"/>
      <c r="J29" s="118"/>
      <c r="K29" s="118"/>
      <c r="L29" s="118"/>
      <c r="M29" s="118"/>
      <c r="N29" s="118"/>
      <c r="O29" s="177"/>
      <c r="P29" s="179"/>
      <c r="Q29" s="179"/>
      <c r="R29" s="118"/>
      <c r="T29" s="118"/>
      <c r="U29" s="118"/>
      <c r="V29" s="118"/>
      <c r="W29" s="118"/>
      <c r="X29" s="118"/>
      <c r="Y29" s="119"/>
      <c r="Z29" s="119"/>
      <c r="AA29" s="119"/>
      <c r="AB29" s="119"/>
      <c r="AC29" s="119"/>
      <c r="AD29" s="119"/>
      <c r="AE29" s="119"/>
      <c r="AF29" s="119"/>
      <c r="AG29" s="119"/>
      <c r="AH29" s="119"/>
      <c r="AI29" s="119"/>
      <c r="AJ29" s="119"/>
      <c r="AK29" s="119"/>
      <c r="AL29" s="119"/>
    </row>
    <row r="30" spans="1:50" x14ac:dyDescent="0.2">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x14ac:dyDescent="0.2">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x14ac:dyDescent="0.2">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x14ac:dyDescent="0.2">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x14ac:dyDescent="0.2">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x14ac:dyDescent="0.2">
      <c r="A37" s="118"/>
      <c r="C37" s="110" t="s">
        <v>136</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
      <c r="A43" s="118"/>
      <c r="X43" s="118"/>
      <c r="Y43" s="119"/>
      <c r="Z43" s="119"/>
      <c r="AA43" s="119"/>
      <c r="AB43" s="119"/>
      <c r="AC43" s="119"/>
      <c r="AD43" s="119"/>
      <c r="AE43" s="119"/>
      <c r="AF43" s="119"/>
      <c r="AG43" s="119"/>
      <c r="AH43" s="119"/>
      <c r="AI43" s="119"/>
      <c r="AJ43" s="119"/>
      <c r="AK43" s="119"/>
      <c r="AL43" s="119"/>
    </row>
    <row r="44" spans="1:38" ht="41.25" customHeight="1" x14ac:dyDescent="0.2">
      <c r="A44" s="118"/>
      <c r="B44" s="178" t="s">
        <v>118</v>
      </c>
      <c r="C44" s="178"/>
      <c r="D44" s="178"/>
      <c r="E44" s="178"/>
      <c r="F44" s="178"/>
      <c r="G44" s="178"/>
      <c r="H44" s="178"/>
      <c r="I44" s="178"/>
      <c r="J44" s="178"/>
      <c r="K44" s="178"/>
      <c r="L44" s="178"/>
      <c r="M44" s="178"/>
      <c r="N44" s="178"/>
      <c r="O44" s="178"/>
      <c r="P44" s="178"/>
      <c r="Q44" s="178"/>
      <c r="R44" s="178"/>
      <c r="S44" s="178"/>
      <c r="T44" s="178"/>
      <c r="U44" s="178"/>
      <c r="V44" s="178"/>
      <c r="W44" s="178"/>
      <c r="X44" s="118"/>
      <c r="Y44" s="119"/>
      <c r="Z44" s="119"/>
      <c r="AA44" s="119"/>
      <c r="AB44" s="119"/>
      <c r="AC44" s="119"/>
      <c r="AD44" s="119"/>
      <c r="AE44" s="119"/>
      <c r="AF44" s="119"/>
      <c r="AG44" s="119"/>
      <c r="AH44" s="119"/>
      <c r="AI44" s="119"/>
      <c r="AJ44" s="119"/>
      <c r="AK44" s="119"/>
      <c r="AL44" s="119"/>
    </row>
    <row r="45" spans="1:38" x14ac:dyDescent="0.2">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4" zoomScale="85" zoomScaleNormal="85" workbookViewId="0">
      <selection activeCell="AG42" sqref="AG42:BE51"/>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140</v>
      </c>
    </row>
    <row r="2" spans="1:57" ht="54" x14ac:dyDescent="0.25">
      <c r="A2" s="79" t="s">
        <v>107</v>
      </c>
      <c r="B2" s="80" t="s">
        <v>141</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4" t="s">
        <v>5</v>
      </c>
      <c r="E4" s="195"/>
      <c r="G4" s="188" t="s">
        <v>6</v>
      </c>
      <c r="H4" s="189"/>
      <c r="I4" s="189"/>
      <c r="J4" s="189"/>
      <c r="K4" s="189"/>
      <c r="L4" s="189"/>
      <c r="M4" s="189"/>
      <c r="N4" s="189"/>
      <c r="O4" s="189"/>
      <c r="P4" s="189"/>
      <c r="Q4" s="189"/>
      <c r="R4" s="189"/>
      <c r="T4" s="188" t="s">
        <v>7</v>
      </c>
      <c r="U4" s="189"/>
      <c r="V4" s="189"/>
      <c r="W4" s="189"/>
      <c r="X4" s="189"/>
      <c r="Y4" s="189"/>
      <c r="Z4" s="189"/>
      <c r="AA4" s="189"/>
      <c r="AB4" s="189"/>
      <c r="AC4" s="189"/>
      <c r="AD4" s="189"/>
      <c r="AE4" s="189"/>
      <c r="AF4" s="4"/>
      <c r="AG4" s="188" t="s">
        <v>34</v>
      </c>
      <c r="AH4" s="189"/>
      <c r="AI4" s="189"/>
      <c r="AJ4" s="189"/>
      <c r="AK4" s="189"/>
      <c r="AL4" s="189"/>
      <c r="AM4" s="189"/>
      <c r="AN4" s="189"/>
      <c r="AO4" s="189"/>
      <c r="AP4" s="189"/>
      <c r="AQ4" s="189"/>
      <c r="AR4" s="189"/>
      <c r="AT4" s="188" t="s">
        <v>35</v>
      </c>
      <c r="AU4" s="189"/>
      <c r="AV4" s="189"/>
      <c r="AW4" s="189"/>
      <c r="AX4" s="189"/>
      <c r="AY4" s="189"/>
      <c r="AZ4" s="189"/>
      <c r="BA4" s="189"/>
      <c r="BB4" s="189"/>
      <c r="BC4" s="189"/>
      <c r="BD4" s="189"/>
      <c r="BE4" s="189"/>
    </row>
    <row r="5" spans="1:57" x14ac:dyDescent="0.2">
      <c r="A5" s="32"/>
      <c r="B5" s="32"/>
      <c r="C5" s="3"/>
      <c r="D5" s="196" t="s">
        <v>8</v>
      </c>
      <c r="E5" s="198" t="s">
        <v>9</v>
      </c>
      <c r="F5" s="5"/>
      <c r="G5" s="186" t="s">
        <v>0</v>
      </c>
      <c r="H5" s="182" t="s">
        <v>1</v>
      </c>
      <c r="I5" s="182" t="s">
        <v>10</v>
      </c>
      <c r="J5" s="182" t="s">
        <v>2</v>
      </c>
      <c r="K5" s="182" t="s">
        <v>11</v>
      </c>
      <c r="L5" s="184" t="s">
        <v>12</v>
      </c>
      <c r="M5" s="5"/>
      <c r="N5" s="186" t="s">
        <v>3</v>
      </c>
      <c r="O5" s="182" t="s">
        <v>4</v>
      </c>
      <c r="P5" s="184" t="s">
        <v>13</v>
      </c>
      <c r="Q5" s="2"/>
      <c r="R5" s="190" t="s">
        <v>14</v>
      </c>
      <c r="S5" s="2"/>
      <c r="T5" s="186" t="s">
        <v>0</v>
      </c>
      <c r="U5" s="182" t="s">
        <v>1</v>
      </c>
      <c r="V5" s="182" t="s">
        <v>10</v>
      </c>
      <c r="W5" s="182" t="s">
        <v>2</v>
      </c>
      <c r="X5" s="182" t="s">
        <v>11</v>
      </c>
      <c r="Y5" s="184" t="s">
        <v>12</v>
      </c>
      <c r="Z5" s="2"/>
      <c r="AA5" s="186" t="s">
        <v>3</v>
      </c>
      <c r="AB5" s="182" t="s">
        <v>4</v>
      </c>
      <c r="AC5" s="184" t="s">
        <v>13</v>
      </c>
      <c r="AD5" s="1"/>
      <c r="AE5" s="192" t="s">
        <v>14</v>
      </c>
      <c r="AF5" s="38"/>
      <c r="AG5" s="186" t="s">
        <v>0</v>
      </c>
      <c r="AH5" s="182" t="s">
        <v>1</v>
      </c>
      <c r="AI5" s="182" t="s">
        <v>10</v>
      </c>
      <c r="AJ5" s="182" t="s">
        <v>2</v>
      </c>
      <c r="AK5" s="182" t="s">
        <v>11</v>
      </c>
      <c r="AL5" s="184" t="s">
        <v>12</v>
      </c>
      <c r="AM5" s="5"/>
      <c r="AN5" s="186" t="s">
        <v>3</v>
      </c>
      <c r="AO5" s="182" t="s">
        <v>4</v>
      </c>
      <c r="AP5" s="184" t="s">
        <v>13</v>
      </c>
      <c r="AQ5" s="2"/>
      <c r="AR5" s="190" t="s">
        <v>14</v>
      </c>
      <c r="AS5" s="2"/>
      <c r="AT5" s="186" t="s">
        <v>0</v>
      </c>
      <c r="AU5" s="182" t="s">
        <v>1</v>
      </c>
      <c r="AV5" s="182" t="s">
        <v>10</v>
      </c>
      <c r="AW5" s="182" t="s">
        <v>2</v>
      </c>
      <c r="AX5" s="182" t="s">
        <v>11</v>
      </c>
      <c r="AY5" s="184" t="s">
        <v>12</v>
      </c>
      <c r="AZ5" s="2"/>
      <c r="BA5" s="186" t="s">
        <v>3</v>
      </c>
      <c r="BB5" s="182" t="s">
        <v>4</v>
      </c>
      <c r="BC5" s="184" t="s">
        <v>13</v>
      </c>
      <c r="BD5" s="1"/>
      <c r="BE5" s="192" t="s">
        <v>14</v>
      </c>
    </row>
    <row r="6" spans="1:57" x14ac:dyDescent="0.2">
      <c r="A6" s="32"/>
      <c r="B6" s="32"/>
      <c r="C6" s="3"/>
      <c r="D6" s="197"/>
      <c r="E6" s="199"/>
      <c r="F6" s="5"/>
      <c r="G6" s="187"/>
      <c r="H6" s="183"/>
      <c r="I6" s="183"/>
      <c r="J6" s="183"/>
      <c r="K6" s="183"/>
      <c r="L6" s="185"/>
      <c r="M6" s="5"/>
      <c r="N6" s="187"/>
      <c r="O6" s="183"/>
      <c r="P6" s="185"/>
      <c r="Q6" s="2"/>
      <c r="R6" s="191"/>
      <c r="S6" s="2"/>
      <c r="T6" s="187"/>
      <c r="U6" s="183"/>
      <c r="V6" s="183"/>
      <c r="W6" s="183"/>
      <c r="X6" s="183"/>
      <c r="Y6" s="185"/>
      <c r="Z6" s="2"/>
      <c r="AA6" s="187"/>
      <c r="AB6" s="183"/>
      <c r="AC6" s="185"/>
      <c r="AD6" s="1"/>
      <c r="AE6" s="193"/>
      <c r="AF6" s="39"/>
      <c r="AG6" s="187"/>
      <c r="AH6" s="183"/>
      <c r="AI6" s="183"/>
      <c r="AJ6" s="183"/>
      <c r="AK6" s="183"/>
      <c r="AL6" s="185"/>
      <c r="AM6" s="5"/>
      <c r="AN6" s="187"/>
      <c r="AO6" s="183"/>
      <c r="AP6" s="185"/>
      <c r="AQ6" s="2"/>
      <c r="AR6" s="191"/>
      <c r="AS6" s="2"/>
      <c r="AT6" s="187"/>
      <c r="AU6" s="183"/>
      <c r="AV6" s="183"/>
      <c r="AW6" s="183"/>
      <c r="AX6" s="183"/>
      <c r="AY6" s="185"/>
      <c r="AZ6" s="2"/>
      <c r="BA6" s="187"/>
      <c r="BB6" s="183"/>
      <c r="BC6" s="185"/>
      <c r="BD6" s="1"/>
      <c r="BE6" s="193"/>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2">
        <v>42.754139722544103</v>
      </c>
      <c r="H8" s="123">
        <v>54.0092454207361</v>
      </c>
      <c r="I8" s="123">
        <v>58.508246958169899</v>
      </c>
      <c r="J8" s="123">
        <v>58.251791110259902</v>
      </c>
      <c r="K8" s="123">
        <v>54.427374084024699</v>
      </c>
      <c r="L8" s="124">
        <v>53.590183772693202</v>
      </c>
      <c r="M8" s="125"/>
      <c r="N8" s="126">
        <v>58.4316749465101</v>
      </c>
      <c r="O8" s="127">
        <v>60.018668727355902</v>
      </c>
      <c r="P8" s="128">
        <v>59.225154993397602</v>
      </c>
      <c r="Q8" s="125"/>
      <c r="R8" s="129">
        <v>55.200348175179499</v>
      </c>
      <c r="S8" s="130"/>
      <c r="T8" s="122">
        <v>-1.08796455114971</v>
      </c>
      <c r="U8" s="123">
        <v>1.68823586928572</v>
      </c>
      <c r="V8" s="123">
        <v>2.07734640804274</v>
      </c>
      <c r="W8" s="123">
        <v>1.41836052667762</v>
      </c>
      <c r="X8" s="123">
        <v>-0.220713359474799</v>
      </c>
      <c r="Y8" s="124">
        <v>0.86891699550766599</v>
      </c>
      <c r="Z8" s="125"/>
      <c r="AA8" s="126">
        <v>-1.9385422759767099</v>
      </c>
      <c r="AB8" s="127">
        <v>-2.7495671525586598</v>
      </c>
      <c r="AC8" s="128">
        <v>-2.3512044074299001</v>
      </c>
      <c r="AD8" s="125"/>
      <c r="AE8" s="129">
        <v>-0.141383821880466</v>
      </c>
      <c r="AF8" s="29"/>
      <c r="AG8" s="122">
        <v>43.6818077408048</v>
      </c>
      <c r="AH8" s="123">
        <v>52.0242951944129</v>
      </c>
      <c r="AI8" s="123">
        <v>56.925351708193702</v>
      </c>
      <c r="AJ8" s="123">
        <v>57.379171396460301</v>
      </c>
      <c r="AK8" s="123">
        <v>53.921689365174799</v>
      </c>
      <c r="AL8" s="124">
        <v>52.786422215189901</v>
      </c>
      <c r="AM8" s="125"/>
      <c r="AN8" s="126">
        <v>56.785376043760103</v>
      </c>
      <c r="AO8" s="127">
        <v>58.705289077855603</v>
      </c>
      <c r="AP8" s="128">
        <v>57.745332668294402</v>
      </c>
      <c r="AQ8" s="125"/>
      <c r="AR8" s="129">
        <v>54.203325179742301</v>
      </c>
      <c r="AS8" s="130"/>
      <c r="AT8" s="122">
        <v>-1.8871472745504301</v>
      </c>
      <c r="AU8" s="123">
        <v>-0.21243485707366</v>
      </c>
      <c r="AV8" s="123">
        <v>-0.85462416693027998</v>
      </c>
      <c r="AW8" s="123">
        <v>-0.65892204497739504</v>
      </c>
      <c r="AX8" s="123">
        <v>-1.25509904155364</v>
      </c>
      <c r="AY8" s="124">
        <v>-0.94143103516816395</v>
      </c>
      <c r="AZ8" s="125"/>
      <c r="BA8" s="126">
        <v>-2.92295928526634</v>
      </c>
      <c r="BB8" s="127">
        <v>-4.3142080982417701</v>
      </c>
      <c r="BC8" s="128">
        <v>-3.6351782755811901</v>
      </c>
      <c r="BD8" s="125"/>
      <c r="BE8" s="129">
        <v>-1.77739617544279</v>
      </c>
    </row>
    <row r="9" spans="1:57" x14ac:dyDescent="0.2">
      <c r="A9" s="20" t="s">
        <v>18</v>
      </c>
      <c r="B9" s="3" t="str">
        <f>TRIM(A9)</f>
        <v>Virginia</v>
      </c>
      <c r="C9" s="10"/>
      <c r="D9" s="24" t="s">
        <v>16</v>
      </c>
      <c r="E9" s="27" t="s">
        <v>17</v>
      </c>
      <c r="F9" s="3"/>
      <c r="G9" s="131">
        <v>38.9259510528167</v>
      </c>
      <c r="H9" s="125">
        <v>51.951731242775999</v>
      </c>
      <c r="I9" s="125">
        <v>56.761646313885102</v>
      </c>
      <c r="J9" s="125">
        <v>56.399190914116197</v>
      </c>
      <c r="K9" s="125">
        <v>50.821176485377201</v>
      </c>
      <c r="L9" s="132">
        <v>50.971956440067302</v>
      </c>
      <c r="M9" s="125"/>
      <c r="N9" s="133">
        <v>51.075103236308998</v>
      </c>
      <c r="O9" s="134">
        <v>52.367364127189603</v>
      </c>
      <c r="P9" s="135">
        <v>51.721233681749297</v>
      </c>
      <c r="Q9" s="125"/>
      <c r="R9" s="136">
        <v>51.185965705955901</v>
      </c>
      <c r="S9" s="130"/>
      <c r="T9" s="131">
        <v>2.4780457858405902</v>
      </c>
      <c r="U9" s="125">
        <v>6.8152354602784504</v>
      </c>
      <c r="V9" s="125">
        <v>8.7324698371516494</v>
      </c>
      <c r="W9" s="125">
        <v>8.2656958250095798</v>
      </c>
      <c r="X9" s="125">
        <v>6.2782395229841299</v>
      </c>
      <c r="Y9" s="132">
        <v>6.7535607739004302</v>
      </c>
      <c r="Z9" s="125"/>
      <c r="AA9" s="133">
        <v>-0.312862395853374</v>
      </c>
      <c r="AB9" s="134">
        <v>-1.37961290704179</v>
      </c>
      <c r="AC9" s="135">
        <v>-0.85576940318295802</v>
      </c>
      <c r="AD9" s="125"/>
      <c r="AE9" s="136">
        <v>4.4393789426024401</v>
      </c>
      <c r="AF9" s="30"/>
      <c r="AG9" s="131">
        <v>39.4592693100155</v>
      </c>
      <c r="AH9" s="125">
        <v>50.468145384190102</v>
      </c>
      <c r="AI9" s="125">
        <v>55.2400560329664</v>
      </c>
      <c r="AJ9" s="125">
        <v>55.7933187597366</v>
      </c>
      <c r="AK9" s="125">
        <v>50.228451789525899</v>
      </c>
      <c r="AL9" s="132">
        <v>50.237848523862901</v>
      </c>
      <c r="AM9" s="125"/>
      <c r="AN9" s="133">
        <v>50.069815620793499</v>
      </c>
      <c r="AO9" s="134">
        <v>52.150933675945502</v>
      </c>
      <c r="AP9" s="135">
        <v>51.110374648369501</v>
      </c>
      <c r="AQ9" s="125"/>
      <c r="AR9" s="136">
        <v>50.487121343168397</v>
      </c>
      <c r="AS9" s="130"/>
      <c r="AT9" s="131">
        <v>-1.3724297557779499</v>
      </c>
      <c r="AU9" s="125">
        <v>3.0583735747458101</v>
      </c>
      <c r="AV9" s="125">
        <v>1.4893785707623799</v>
      </c>
      <c r="AW9" s="125">
        <v>2.38041946170781</v>
      </c>
      <c r="AX9" s="125">
        <v>1.0331075187997301</v>
      </c>
      <c r="AY9" s="132">
        <v>1.44253846621618</v>
      </c>
      <c r="AZ9" s="125"/>
      <c r="BA9" s="133">
        <v>-1.29574204637664</v>
      </c>
      <c r="BB9" s="134">
        <v>-1.31319072913644</v>
      </c>
      <c r="BC9" s="135">
        <v>-1.3046447779997801</v>
      </c>
      <c r="BD9" s="125"/>
      <c r="BE9" s="136">
        <v>0.63225379066072596</v>
      </c>
    </row>
    <row r="10" spans="1:57" x14ac:dyDescent="0.2">
      <c r="A10" s="21" t="s">
        <v>19</v>
      </c>
      <c r="B10" s="3" t="str">
        <f t="shared" ref="B10:B45" si="0">TRIM(A10)</f>
        <v>Norfolk/Virginia Beach, VA</v>
      </c>
      <c r="C10" s="3"/>
      <c r="D10" s="24" t="s">
        <v>16</v>
      </c>
      <c r="E10" s="27" t="s">
        <v>17</v>
      </c>
      <c r="F10" s="3"/>
      <c r="G10" s="131">
        <v>37.2604720830535</v>
      </c>
      <c r="H10" s="125">
        <v>43.856205774495102</v>
      </c>
      <c r="I10" s="125">
        <v>46.319921491658398</v>
      </c>
      <c r="J10" s="125">
        <v>47.489799080626</v>
      </c>
      <c r="K10" s="125">
        <v>47.2873219079083</v>
      </c>
      <c r="L10" s="132">
        <v>44.443067261609599</v>
      </c>
      <c r="M10" s="125"/>
      <c r="N10" s="133">
        <v>54.220008259343302</v>
      </c>
      <c r="O10" s="134">
        <v>56.486165599834798</v>
      </c>
      <c r="P10" s="135">
        <v>55.353086929588997</v>
      </c>
      <c r="Q10" s="125"/>
      <c r="R10" s="136">
        <v>47.561227500737601</v>
      </c>
      <c r="S10" s="130"/>
      <c r="T10" s="131">
        <v>-0.58703354582462197</v>
      </c>
      <c r="U10" s="125">
        <v>1.1916486313163099</v>
      </c>
      <c r="V10" s="125">
        <v>3.7449686158697602</v>
      </c>
      <c r="W10" s="125">
        <v>1.94934305549669</v>
      </c>
      <c r="X10" s="125">
        <v>5.2036703884131699</v>
      </c>
      <c r="Y10" s="132">
        <v>2.3938415601732901</v>
      </c>
      <c r="Z10" s="125"/>
      <c r="AA10" s="133">
        <v>4.6188072057686496</v>
      </c>
      <c r="AB10" s="134">
        <v>3.18802020557141</v>
      </c>
      <c r="AC10" s="135">
        <v>3.88384673420892</v>
      </c>
      <c r="AD10" s="125"/>
      <c r="AE10" s="136">
        <v>2.8742352282489998</v>
      </c>
      <c r="AF10" s="30"/>
      <c r="AG10" s="131">
        <v>37.222380042353102</v>
      </c>
      <c r="AH10" s="125">
        <v>42.537188161768498</v>
      </c>
      <c r="AI10" s="125">
        <v>46.0668353907339</v>
      </c>
      <c r="AJ10" s="125">
        <v>47.639584732193498</v>
      </c>
      <c r="AK10" s="125">
        <v>47.461751985023497</v>
      </c>
      <c r="AL10" s="132">
        <v>44.185641128938499</v>
      </c>
      <c r="AM10" s="125"/>
      <c r="AN10" s="133">
        <v>53.202504680136798</v>
      </c>
      <c r="AO10" s="134">
        <v>55.541927570847498</v>
      </c>
      <c r="AP10" s="135">
        <v>54.372216125492201</v>
      </c>
      <c r="AQ10" s="125"/>
      <c r="AR10" s="136">
        <v>47.0963273391977</v>
      </c>
      <c r="AS10" s="130"/>
      <c r="AT10" s="131">
        <v>-5.4437077055137504</v>
      </c>
      <c r="AU10" s="125">
        <v>-5.1637989681496697</v>
      </c>
      <c r="AV10" s="125">
        <v>-3.8161674448123701</v>
      </c>
      <c r="AW10" s="125">
        <v>-2.7405882842998399</v>
      </c>
      <c r="AX10" s="125">
        <v>0.21380799020723201</v>
      </c>
      <c r="AY10" s="132">
        <v>-3.2957183765647602</v>
      </c>
      <c r="AZ10" s="125"/>
      <c r="BA10" s="133">
        <v>-0.45693140812099797</v>
      </c>
      <c r="BB10" s="134">
        <v>-0.587741903082448</v>
      </c>
      <c r="BC10" s="135">
        <v>-0.52378670362290802</v>
      </c>
      <c r="BD10" s="125"/>
      <c r="BE10" s="136">
        <v>-2.40176537887633</v>
      </c>
    </row>
    <row r="11" spans="1:57" x14ac:dyDescent="0.2">
      <c r="A11" s="21" t="s">
        <v>20</v>
      </c>
      <c r="B11" s="2" t="s">
        <v>71</v>
      </c>
      <c r="C11" s="3"/>
      <c r="D11" s="24" t="s">
        <v>16</v>
      </c>
      <c r="E11" s="27" t="s">
        <v>17</v>
      </c>
      <c r="F11" s="3"/>
      <c r="G11" s="131">
        <v>42.3219650114861</v>
      </c>
      <c r="H11" s="125">
        <v>57.329033398126803</v>
      </c>
      <c r="I11" s="125">
        <v>63.0235023855804</v>
      </c>
      <c r="J11" s="125">
        <v>62.422689521116801</v>
      </c>
      <c r="K11" s="125">
        <v>53.980385227071899</v>
      </c>
      <c r="L11" s="132">
        <v>55.815515108676401</v>
      </c>
      <c r="M11" s="125"/>
      <c r="N11" s="133">
        <v>58.711786534723402</v>
      </c>
      <c r="O11" s="134">
        <v>62.5684749955822</v>
      </c>
      <c r="P11" s="135">
        <v>60.640130765152797</v>
      </c>
      <c r="Q11" s="125"/>
      <c r="R11" s="136">
        <v>57.193976724812501</v>
      </c>
      <c r="S11" s="130"/>
      <c r="T11" s="131">
        <v>-5.0200125154766697</v>
      </c>
      <c r="U11" s="125">
        <v>-0.66685897197381405</v>
      </c>
      <c r="V11" s="125">
        <v>1.53987604339648</v>
      </c>
      <c r="W11" s="125">
        <v>3.0370975155372899</v>
      </c>
      <c r="X11" s="125">
        <v>-5.5755306405333096</v>
      </c>
      <c r="Y11" s="132">
        <v>-1.06077855789301</v>
      </c>
      <c r="Z11" s="125"/>
      <c r="AA11" s="133">
        <v>-11.514506135222501</v>
      </c>
      <c r="AB11" s="134">
        <v>-10.1678809390634</v>
      </c>
      <c r="AC11" s="135">
        <v>-10.824863152939701</v>
      </c>
      <c r="AD11" s="125"/>
      <c r="AE11" s="136">
        <v>-4.2272575612421104</v>
      </c>
      <c r="AF11" s="30"/>
      <c r="AG11" s="131">
        <v>46.258172822053297</v>
      </c>
      <c r="AH11" s="125">
        <v>56.221284679271903</v>
      </c>
      <c r="AI11" s="125">
        <v>62.265859692525098</v>
      </c>
      <c r="AJ11" s="125">
        <v>61.808623431701697</v>
      </c>
      <c r="AK11" s="125">
        <v>53.446942922777801</v>
      </c>
      <c r="AL11" s="132">
        <v>56.000176709666</v>
      </c>
      <c r="AM11" s="125"/>
      <c r="AN11" s="133">
        <v>54.477381162749602</v>
      </c>
      <c r="AO11" s="134">
        <v>59.236393355716501</v>
      </c>
      <c r="AP11" s="135">
        <v>56.856887259232998</v>
      </c>
      <c r="AQ11" s="125"/>
      <c r="AR11" s="136">
        <v>56.244951152399402</v>
      </c>
      <c r="AS11" s="130"/>
      <c r="AT11" s="131">
        <v>-1.70370984333916</v>
      </c>
      <c r="AU11" s="125">
        <v>-0.122263531420441</v>
      </c>
      <c r="AV11" s="125">
        <v>-0.58196691390397404</v>
      </c>
      <c r="AW11" s="125">
        <v>-0.33545655582723399</v>
      </c>
      <c r="AX11" s="125">
        <v>-5.11408289703924</v>
      </c>
      <c r="AY11" s="132">
        <v>-1.5189820536802601</v>
      </c>
      <c r="AZ11" s="125"/>
      <c r="BA11" s="133">
        <v>-6.0797295186198701</v>
      </c>
      <c r="BB11" s="134">
        <v>-4.1538800423420703</v>
      </c>
      <c r="BC11" s="135">
        <v>-5.0862649092910104</v>
      </c>
      <c r="BD11" s="125"/>
      <c r="BE11" s="136">
        <v>-2.5758592207049</v>
      </c>
    </row>
    <row r="12" spans="1:57" x14ac:dyDescent="0.2">
      <c r="A12" s="21" t="s">
        <v>21</v>
      </c>
      <c r="B12" s="3" t="str">
        <f t="shared" si="0"/>
        <v>Virginia Area</v>
      </c>
      <c r="C12" s="3"/>
      <c r="D12" s="24" t="s">
        <v>16</v>
      </c>
      <c r="E12" s="27" t="s">
        <v>17</v>
      </c>
      <c r="F12" s="3"/>
      <c r="G12" s="131">
        <v>33.2693747660052</v>
      </c>
      <c r="H12" s="125">
        <v>47.149943841257901</v>
      </c>
      <c r="I12" s="125">
        <v>51.015537251965497</v>
      </c>
      <c r="J12" s="125">
        <v>50.217615125421098</v>
      </c>
      <c r="K12" s="125">
        <v>46.697406609867897</v>
      </c>
      <c r="L12" s="132">
        <v>45.669917816425396</v>
      </c>
      <c r="M12" s="125"/>
      <c r="N12" s="133">
        <v>46.315888025465703</v>
      </c>
      <c r="O12" s="134">
        <v>45.499016945978802</v>
      </c>
      <c r="P12" s="135">
        <v>45.907452485722303</v>
      </c>
      <c r="Q12" s="125"/>
      <c r="R12" s="136">
        <v>45.737773973976601</v>
      </c>
      <c r="S12" s="130"/>
      <c r="T12" s="131">
        <v>1.97579021991101</v>
      </c>
      <c r="U12" s="125">
        <v>7.6345126722517502</v>
      </c>
      <c r="V12" s="125">
        <v>11.007064808464101</v>
      </c>
      <c r="W12" s="125">
        <v>9.8821338714997307</v>
      </c>
      <c r="X12" s="125">
        <v>7.9549810089153201</v>
      </c>
      <c r="Y12" s="132">
        <v>8.0510222011080295</v>
      </c>
      <c r="Z12" s="125"/>
      <c r="AA12" s="133">
        <v>-0.47945367201267303</v>
      </c>
      <c r="AB12" s="134">
        <v>-1.2237224693736299</v>
      </c>
      <c r="AC12" s="135">
        <v>-0.84967388640499497</v>
      </c>
      <c r="AD12" s="125"/>
      <c r="AE12" s="136">
        <v>5.3419360778437301</v>
      </c>
      <c r="AF12" s="30"/>
      <c r="AG12" s="131">
        <v>34.231093223511699</v>
      </c>
      <c r="AH12" s="125">
        <v>45.414872706851298</v>
      </c>
      <c r="AI12" s="125">
        <v>47.593948895544699</v>
      </c>
      <c r="AJ12" s="125">
        <v>48.866880381879398</v>
      </c>
      <c r="AK12" s="125">
        <v>44.829522851192202</v>
      </c>
      <c r="AL12" s="132">
        <v>44.187254594551497</v>
      </c>
      <c r="AM12" s="125"/>
      <c r="AN12" s="133">
        <v>45.5555425549341</v>
      </c>
      <c r="AO12" s="134">
        <v>46.626728757634602</v>
      </c>
      <c r="AP12" s="135">
        <v>46.091135656284301</v>
      </c>
      <c r="AQ12" s="125"/>
      <c r="AR12" s="136">
        <v>44.731198791213501</v>
      </c>
      <c r="AS12" s="130"/>
      <c r="AT12" s="131">
        <v>-2.0602904847348502</v>
      </c>
      <c r="AU12" s="125">
        <v>2.3283944796847198</v>
      </c>
      <c r="AV12" s="125">
        <v>-1.5222882112868199</v>
      </c>
      <c r="AW12" s="125">
        <v>2.4631233920093401</v>
      </c>
      <c r="AX12" s="125">
        <v>0.13287159533696999</v>
      </c>
      <c r="AY12" s="132">
        <v>0.369909934543317</v>
      </c>
      <c r="AZ12" s="125"/>
      <c r="BA12" s="133">
        <v>-3.3106158577142901</v>
      </c>
      <c r="BB12" s="134">
        <v>-1.7647716552597299</v>
      </c>
      <c r="BC12" s="135">
        <v>-2.5348415394581498</v>
      </c>
      <c r="BD12" s="125"/>
      <c r="BE12" s="136">
        <v>-0.50261803106553704</v>
      </c>
    </row>
    <row r="13" spans="1:57" x14ac:dyDescent="0.2">
      <c r="A13" s="34" t="s">
        <v>22</v>
      </c>
      <c r="B13" s="2" t="s">
        <v>87</v>
      </c>
      <c r="C13" s="3"/>
      <c r="D13" s="24" t="s">
        <v>16</v>
      </c>
      <c r="E13" s="27" t="s">
        <v>17</v>
      </c>
      <c r="F13" s="3"/>
      <c r="G13" s="131">
        <v>43.315252919662797</v>
      </c>
      <c r="H13" s="125">
        <v>59.167123094047497</v>
      </c>
      <c r="I13" s="125">
        <v>67.420802487676397</v>
      </c>
      <c r="J13" s="125">
        <v>65.0382515592148</v>
      </c>
      <c r="K13" s="125">
        <v>55.242844637788799</v>
      </c>
      <c r="L13" s="132">
        <v>58.0373536152849</v>
      </c>
      <c r="M13" s="125"/>
      <c r="N13" s="133">
        <v>50.857228750541502</v>
      </c>
      <c r="O13" s="134">
        <v>51.607911792532001</v>
      </c>
      <c r="P13" s="135">
        <v>51.232570271536801</v>
      </c>
      <c r="Q13" s="125"/>
      <c r="R13" s="136">
        <v>56.094121449393498</v>
      </c>
      <c r="S13" s="130"/>
      <c r="T13" s="131">
        <v>9.2458819696766508</v>
      </c>
      <c r="U13" s="125">
        <v>13.720920278843799</v>
      </c>
      <c r="V13" s="125">
        <v>16.7819587772684</v>
      </c>
      <c r="W13" s="125">
        <v>15.6351649955157</v>
      </c>
      <c r="X13" s="125">
        <v>15.481756127589099</v>
      </c>
      <c r="Y13" s="132">
        <v>14.4783603890378</v>
      </c>
      <c r="Z13" s="125"/>
      <c r="AA13" s="133">
        <v>4.8320881352193998</v>
      </c>
      <c r="AB13" s="134">
        <v>-0.62479413802165595</v>
      </c>
      <c r="AC13" s="135">
        <v>2.0107658603808298</v>
      </c>
      <c r="AD13" s="125"/>
      <c r="AE13" s="136">
        <v>10.9417949992581</v>
      </c>
      <c r="AF13" s="30"/>
      <c r="AG13" s="131">
        <v>42.337678400261403</v>
      </c>
      <c r="AH13" s="125">
        <v>54.702787704240897</v>
      </c>
      <c r="AI13" s="125">
        <v>63.1904658836417</v>
      </c>
      <c r="AJ13" s="125">
        <v>62.934267427016501</v>
      </c>
      <c r="AK13" s="125">
        <v>54.519708487141898</v>
      </c>
      <c r="AL13" s="132">
        <v>55.537026966974103</v>
      </c>
      <c r="AM13" s="125"/>
      <c r="AN13" s="133">
        <v>51.393030869351897</v>
      </c>
      <c r="AO13" s="134">
        <v>53.287738412395399</v>
      </c>
      <c r="AP13" s="135">
        <v>52.340384640873701</v>
      </c>
      <c r="AQ13" s="125"/>
      <c r="AR13" s="136">
        <v>54.6238040498773</v>
      </c>
      <c r="AS13" s="130"/>
      <c r="AT13" s="131">
        <v>-1.12064484041448</v>
      </c>
      <c r="AU13" s="125">
        <v>7.0320125825782398</v>
      </c>
      <c r="AV13" s="125">
        <v>7.1042348539551003</v>
      </c>
      <c r="AW13" s="125">
        <v>6.3639992859232901</v>
      </c>
      <c r="AX13" s="125">
        <v>4.8079325234272199</v>
      </c>
      <c r="AY13" s="132">
        <v>5.1398562137545696</v>
      </c>
      <c r="AZ13" s="125"/>
      <c r="BA13" s="133">
        <v>2.4627775715362201</v>
      </c>
      <c r="BB13" s="134">
        <v>-0.49561962554947098</v>
      </c>
      <c r="BC13" s="135">
        <v>0.93515134975468395</v>
      </c>
      <c r="BD13" s="125"/>
      <c r="BE13" s="136">
        <v>3.9543856322919702</v>
      </c>
    </row>
    <row r="14" spans="1:57" x14ac:dyDescent="0.2">
      <c r="A14" s="21" t="s">
        <v>23</v>
      </c>
      <c r="B14" s="3" t="str">
        <f t="shared" si="0"/>
        <v>Arlington, VA</v>
      </c>
      <c r="C14" s="3"/>
      <c r="D14" s="24" t="s">
        <v>16</v>
      </c>
      <c r="E14" s="27" t="s">
        <v>17</v>
      </c>
      <c r="F14" s="3"/>
      <c r="G14" s="131">
        <v>43.799009492364803</v>
      </c>
      <c r="H14" s="125">
        <v>66.023524556335104</v>
      </c>
      <c r="I14" s="125">
        <v>75.423029302517506</v>
      </c>
      <c r="J14" s="125">
        <v>73.617416425918194</v>
      </c>
      <c r="K14" s="125">
        <v>61.070986380519997</v>
      </c>
      <c r="L14" s="132">
        <v>63.986793231531102</v>
      </c>
      <c r="M14" s="125"/>
      <c r="N14" s="133">
        <v>50.680973999174498</v>
      </c>
      <c r="O14" s="134">
        <v>49.19521254643</v>
      </c>
      <c r="P14" s="135">
        <v>49.938093272802298</v>
      </c>
      <c r="Q14" s="125"/>
      <c r="R14" s="136">
        <v>59.9728789576086</v>
      </c>
      <c r="S14" s="130"/>
      <c r="T14" s="131">
        <v>11.857707509881401</v>
      </c>
      <c r="U14" s="125">
        <v>18.01918111398</v>
      </c>
      <c r="V14" s="125">
        <v>20.7266721717588</v>
      </c>
      <c r="W14" s="125">
        <v>19.4942220733545</v>
      </c>
      <c r="X14" s="125">
        <v>26.582549187339598</v>
      </c>
      <c r="Y14" s="132">
        <v>19.6342451483467</v>
      </c>
      <c r="Z14" s="125"/>
      <c r="AA14" s="133">
        <v>19.194370298471199</v>
      </c>
      <c r="AB14" s="134">
        <v>9.1825051522784502</v>
      </c>
      <c r="AC14" s="135">
        <v>14.043355325164899</v>
      </c>
      <c r="AD14" s="125"/>
      <c r="AE14" s="136">
        <v>18.255006248728399</v>
      </c>
      <c r="AF14" s="30"/>
      <c r="AG14" s="131">
        <v>42.999380932728002</v>
      </c>
      <c r="AH14" s="125">
        <v>66.088010730499306</v>
      </c>
      <c r="AI14" s="125">
        <v>75.704189021873702</v>
      </c>
      <c r="AJ14" s="125">
        <v>75.190879075526198</v>
      </c>
      <c r="AK14" s="125">
        <v>63.028786628146896</v>
      </c>
      <c r="AL14" s="132">
        <v>64.602249277754794</v>
      </c>
      <c r="AM14" s="125"/>
      <c r="AN14" s="133">
        <v>51.661163846471297</v>
      </c>
      <c r="AO14" s="134">
        <v>48.640631448617398</v>
      </c>
      <c r="AP14" s="135">
        <v>50.150897647544298</v>
      </c>
      <c r="AQ14" s="125"/>
      <c r="AR14" s="136">
        <v>60.473291669123199</v>
      </c>
      <c r="AS14" s="130"/>
      <c r="AT14" s="131">
        <v>6.9275176395124998</v>
      </c>
      <c r="AU14" s="125">
        <v>19.200707174095001</v>
      </c>
      <c r="AV14" s="125">
        <v>12.672757985257901</v>
      </c>
      <c r="AW14" s="125">
        <v>8.9027533903687299</v>
      </c>
      <c r="AX14" s="125">
        <v>9.0118224403301301</v>
      </c>
      <c r="AY14" s="132">
        <v>11.4954502555335</v>
      </c>
      <c r="AZ14" s="125"/>
      <c r="BA14" s="133">
        <v>7.0272003420082196</v>
      </c>
      <c r="BB14" s="134">
        <v>1.5947416626259301</v>
      </c>
      <c r="BC14" s="135">
        <v>4.3220475398401001</v>
      </c>
      <c r="BD14" s="125"/>
      <c r="BE14" s="136">
        <v>9.7079979677514192</v>
      </c>
    </row>
    <row r="15" spans="1:57" x14ac:dyDescent="0.2">
      <c r="A15" s="21" t="s">
        <v>24</v>
      </c>
      <c r="B15" s="3" t="str">
        <f t="shared" si="0"/>
        <v>Suburban Virginia Area</v>
      </c>
      <c r="C15" s="3"/>
      <c r="D15" s="24" t="s">
        <v>16</v>
      </c>
      <c r="E15" s="27" t="s">
        <v>17</v>
      </c>
      <c r="F15" s="3"/>
      <c r="G15" s="131">
        <v>39.852352352352298</v>
      </c>
      <c r="H15" s="125">
        <v>53.891391391391302</v>
      </c>
      <c r="I15" s="125">
        <v>59.296796796796698</v>
      </c>
      <c r="J15" s="125">
        <v>57.757757757757702</v>
      </c>
      <c r="K15" s="125">
        <v>49.186686686686599</v>
      </c>
      <c r="L15" s="132">
        <v>51.996996996996899</v>
      </c>
      <c r="M15" s="125"/>
      <c r="N15" s="133">
        <v>45.457957957957902</v>
      </c>
      <c r="O15" s="134">
        <v>45.9334334334334</v>
      </c>
      <c r="P15" s="135">
        <v>45.695695695695598</v>
      </c>
      <c r="Q15" s="125"/>
      <c r="R15" s="136">
        <v>50.196625196625099</v>
      </c>
      <c r="S15" s="130"/>
      <c r="T15" s="131">
        <v>1.98978850173703</v>
      </c>
      <c r="U15" s="125">
        <v>9.3696721502843907</v>
      </c>
      <c r="V15" s="125">
        <v>11.558108784460099</v>
      </c>
      <c r="W15" s="125">
        <v>12.0545573444124</v>
      </c>
      <c r="X15" s="125">
        <v>2.6652251952102</v>
      </c>
      <c r="Y15" s="132">
        <v>7.8969463113623304</v>
      </c>
      <c r="Z15" s="125"/>
      <c r="AA15" s="133">
        <v>-9.7195876332823499</v>
      </c>
      <c r="AB15" s="134">
        <v>-14.4844530275126</v>
      </c>
      <c r="AC15" s="135">
        <v>-12.178979089525701</v>
      </c>
      <c r="AD15" s="125"/>
      <c r="AE15" s="136">
        <v>1.8416519946686001</v>
      </c>
      <c r="AF15" s="30"/>
      <c r="AG15" s="131">
        <v>38.2413663663663</v>
      </c>
      <c r="AH15" s="125">
        <v>51.554679679679602</v>
      </c>
      <c r="AI15" s="125">
        <v>55.924674674674598</v>
      </c>
      <c r="AJ15" s="125">
        <v>56.628503503503502</v>
      </c>
      <c r="AK15" s="125">
        <v>47.766516516516504</v>
      </c>
      <c r="AL15" s="132">
        <v>50.023148148148103</v>
      </c>
      <c r="AM15" s="125"/>
      <c r="AN15" s="133">
        <v>44.072197197197099</v>
      </c>
      <c r="AO15" s="134">
        <v>46.662287287287199</v>
      </c>
      <c r="AP15" s="135">
        <v>45.367242242242199</v>
      </c>
      <c r="AQ15" s="125"/>
      <c r="AR15" s="136">
        <v>48.692889317889303</v>
      </c>
      <c r="AS15" s="130"/>
      <c r="AT15" s="131">
        <v>-5.7872407445491802</v>
      </c>
      <c r="AU15" s="125">
        <v>0.110781853755561</v>
      </c>
      <c r="AV15" s="125">
        <v>0.32643783529679998</v>
      </c>
      <c r="AW15" s="125">
        <v>4.5460848396467002</v>
      </c>
      <c r="AX15" s="125">
        <v>-1.7717218695800601</v>
      </c>
      <c r="AY15" s="132">
        <v>-0.20315996238127301</v>
      </c>
      <c r="AZ15" s="125"/>
      <c r="BA15" s="133">
        <v>-8.2987401913945007</v>
      </c>
      <c r="BB15" s="134">
        <v>-12.707287877772901</v>
      </c>
      <c r="BC15" s="135">
        <v>-10.620144838817399</v>
      </c>
      <c r="BD15" s="125"/>
      <c r="BE15" s="136">
        <v>-3.2061838738279298</v>
      </c>
    </row>
    <row r="16" spans="1:57" x14ac:dyDescent="0.2">
      <c r="A16" s="21" t="s">
        <v>25</v>
      </c>
      <c r="B16" s="3" t="str">
        <f t="shared" si="0"/>
        <v>Alexandria, VA</v>
      </c>
      <c r="C16" s="3"/>
      <c r="D16" s="24" t="s">
        <v>16</v>
      </c>
      <c r="E16" s="27" t="s">
        <v>17</v>
      </c>
      <c r="F16" s="3"/>
      <c r="G16" s="131">
        <v>44.565855951122003</v>
      </c>
      <c r="H16" s="125">
        <v>58.277523205263698</v>
      </c>
      <c r="I16" s="125">
        <v>64.034778521912799</v>
      </c>
      <c r="J16" s="125">
        <v>61.5791328868523</v>
      </c>
      <c r="K16" s="125">
        <v>54.623428504288498</v>
      </c>
      <c r="L16" s="132">
        <v>56.616143813887902</v>
      </c>
      <c r="M16" s="125"/>
      <c r="N16" s="133">
        <v>51.545059334978198</v>
      </c>
      <c r="O16" s="134">
        <v>52.590764892491997</v>
      </c>
      <c r="P16" s="135">
        <v>52.067912113735098</v>
      </c>
      <c r="Q16" s="125"/>
      <c r="R16" s="136">
        <v>55.316649042415598</v>
      </c>
      <c r="S16" s="130"/>
      <c r="T16" s="131">
        <v>7.8719623886030901</v>
      </c>
      <c r="U16" s="125">
        <v>16.4718917995331</v>
      </c>
      <c r="V16" s="125">
        <v>15.3092519173249</v>
      </c>
      <c r="W16" s="125">
        <v>6.7473252436276399</v>
      </c>
      <c r="X16" s="125">
        <v>6.2874029057747398</v>
      </c>
      <c r="Y16" s="132">
        <v>10.5950612737469</v>
      </c>
      <c r="Z16" s="125"/>
      <c r="AA16" s="133">
        <v>-3.5367841280411301E-3</v>
      </c>
      <c r="AB16" s="134">
        <v>-3.98157980523498</v>
      </c>
      <c r="AC16" s="135">
        <v>-2.0528856398812798</v>
      </c>
      <c r="AD16" s="125"/>
      <c r="AE16" s="136">
        <v>6.8832631500765498</v>
      </c>
      <c r="AF16" s="30"/>
      <c r="AG16" s="131">
        <v>41.989777934437697</v>
      </c>
      <c r="AH16" s="125">
        <v>52.3381506285982</v>
      </c>
      <c r="AI16" s="125">
        <v>58.303959581717699</v>
      </c>
      <c r="AJ16" s="125">
        <v>59.008929620491102</v>
      </c>
      <c r="AK16" s="125">
        <v>54.109387851016301</v>
      </c>
      <c r="AL16" s="132">
        <v>53.150041123252201</v>
      </c>
      <c r="AM16" s="125"/>
      <c r="AN16" s="133">
        <v>51.918105980495802</v>
      </c>
      <c r="AO16" s="134">
        <v>54.071201973916097</v>
      </c>
      <c r="AP16" s="135">
        <v>52.9946539772059</v>
      </c>
      <c r="AQ16" s="125"/>
      <c r="AR16" s="136">
        <v>53.105644795810399</v>
      </c>
      <c r="AS16" s="130"/>
      <c r="AT16" s="131">
        <v>-1.8545143203962799</v>
      </c>
      <c r="AU16" s="125">
        <v>7.9717257766775003</v>
      </c>
      <c r="AV16" s="125">
        <v>4.2413522656645402</v>
      </c>
      <c r="AW16" s="125">
        <v>2.9662173954025302</v>
      </c>
      <c r="AX16" s="125">
        <v>3.7557003023081901</v>
      </c>
      <c r="AY16" s="132">
        <v>3.54632178494627</v>
      </c>
      <c r="AZ16" s="125"/>
      <c r="BA16" s="133">
        <v>1.8308565634137199</v>
      </c>
      <c r="BB16" s="134">
        <v>-1.03677652555322</v>
      </c>
      <c r="BC16" s="135">
        <v>0.34745046458377898</v>
      </c>
      <c r="BD16" s="125"/>
      <c r="BE16" s="136">
        <v>2.613671165385</v>
      </c>
    </row>
    <row r="17" spans="1:57" x14ac:dyDescent="0.2">
      <c r="A17" s="21" t="s">
        <v>26</v>
      </c>
      <c r="B17" s="3" t="str">
        <f t="shared" si="0"/>
        <v>Fairfax/Tysons Corner, VA</v>
      </c>
      <c r="C17" s="3"/>
      <c r="D17" s="24" t="s">
        <v>16</v>
      </c>
      <c r="E17" s="27" t="s">
        <v>17</v>
      </c>
      <c r="F17" s="3"/>
      <c r="G17" s="131">
        <v>43.684330744632199</v>
      </c>
      <c r="H17" s="125">
        <v>65.543627227044297</v>
      </c>
      <c r="I17" s="125">
        <v>73.069894929191406</v>
      </c>
      <c r="J17" s="125">
        <v>69.392416628597502</v>
      </c>
      <c r="K17" s="125">
        <v>54.546504910456299</v>
      </c>
      <c r="L17" s="132">
        <v>61.262849424208397</v>
      </c>
      <c r="M17" s="125"/>
      <c r="N17" s="133">
        <v>46.839976891969897</v>
      </c>
      <c r="O17" s="134">
        <v>50.098209127671801</v>
      </c>
      <c r="P17" s="135">
        <v>48.469093009820902</v>
      </c>
      <c r="Q17" s="125"/>
      <c r="R17" s="136">
        <v>57.631704077784498</v>
      </c>
      <c r="S17" s="130"/>
      <c r="T17" s="131">
        <v>30.495063259940402</v>
      </c>
      <c r="U17" s="125">
        <v>44.882388256153597</v>
      </c>
      <c r="V17" s="125">
        <v>41.243437730002697</v>
      </c>
      <c r="W17" s="125">
        <v>38.849011214770599</v>
      </c>
      <c r="X17" s="125">
        <v>28.2732210584482</v>
      </c>
      <c r="Y17" s="132">
        <v>37.392116439592499</v>
      </c>
      <c r="Z17" s="125"/>
      <c r="AA17" s="133">
        <v>7.4637221694347904</v>
      </c>
      <c r="AB17" s="134">
        <v>4.8234772221644802</v>
      </c>
      <c r="AC17" s="135">
        <v>6.0828353330779397</v>
      </c>
      <c r="AD17" s="125"/>
      <c r="AE17" s="136">
        <v>28.343995648262201</v>
      </c>
      <c r="AF17" s="30"/>
      <c r="AG17" s="131">
        <v>41.077546825034197</v>
      </c>
      <c r="AH17" s="125">
        <v>59.105185015989001</v>
      </c>
      <c r="AI17" s="125">
        <v>69.201119232526196</v>
      </c>
      <c r="AJ17" s="125">
        <v>67.607925993604297</v>
      </c>
      <c r="AK17" s="125">
        <v>53.889986541820498</v>
      </c>
      <c r="AL17" s="132">
        <v>58.178826298858901</v>
      </c>
      <c r="AM17" s="125"/>
      <c r="AN17" s="133">
        <v>47.2954786244022</v>
      </c>
      <c r="AO17" s="134">
        <v>52.043066174154497</v>
      </c>
      <c r="AP17" s="135">
        <v>49.669272399278398</v>
      </c>
      <c r="AQ17" s="125"/>
      <c r="AR17" s="136">
        <v>55.751536560962101</v>
      </c>
      <c r="AS17" s="130"/>
      <c r="AT17" s="131">
        <v>8.2393515182603299</v>
      </c>
      <c r="AU17" s="125">
        <v>18.5391126601087</v>
      </c>
      <c r="AV17" s="125">
        <v>13.842122581177099</v>
      </c>
      <c r="AW17" s="125">
        <v>14.1728932673728</v>
      </c>
      <c r="AX17" s="125">
        <v>9.8684123995324207</v>
      </c>
      <c r="AY17" s="132">
        <v>13.2483608777555</v>
      </c>
      <c r="AZ17" s="125"/>
      <c r="BA17" s="133">
        <v>3.14246129038672</v>
      </c>
      <c r="BB17" s="134">
        <v>2.2662794439449598</v>
      </c>
      <c r="BC17" s="135">
        <v>2.6815690748258501</v>
      </c>
      <c r="BD17" s="125"/>
      <c r="BE17" s="136">
        <v>10.3653145472804</v>
      </c>
    </row>
    <row r="18" spans="1:57" x14ac:dyDescent="0.2">
      <c r="A18" s="21" t="s">
        <v>27</v>
      </c>
      <c r="B18" s="3" t="str">
        <f t="shared" si="0"/>
        <v>I-95 Fredericksburg, VA</v>
      </c>
      <c r="C18" s="3"/>
      <c r="D18" s="24" t="s">
        <v>16</v>
      </c>
      <c r="E18" s="27" t="s">
        <v>17</v>
      </c>
      <c r="F18" s="3"/>
      <c r="G18" s="131">
        <v>42.118313850513601</v>
      </c>
      <c r="H18" s="125">
        <v>48.730664777423499</v>
      </c>
      <c r="I18" s="125">
        <v>54.540087377494302</v>
      </c>
      <c r="J18" s="125">
        <v>58.696422245837702</v>
      </c>
      <c r="K18" s="125">
        <v>53.713543511630597</v>
      </c>
      <c r="L18" s="132">
        <v>51.559806352579898</v>
      </c>
      <c r="M18" s="125"/>
      <c r="N18" s="133">
        <v>53.430157043334503</v>
      </c>
      <c r="O18" s="134">
        <v>54.067776597000801</v>
      </c>
      <c r="P18" s="135">
        <v>53.748966820167603</v>
      </c>
      <c r="Q18" s="125"/>
      <c r="R18" s="136">
        <v>52.185280771890703</v>
      </c>
      <c r="S18" s="130"/>
      <c r="T18" s="131">
        <v>-13.3958971218083</v>
      </c>
      <c r="U18" s="125">
        <v>-11.334322580261199</v>
      </c>
      <c r="V18" s="125">
        <v>-10.097931530643301</v>
      </c>
      <c r="W18" s="125">
        <v>-4.5057430271153702</v>
      </c>
      <c r="X18" s="125">
        <v>-9.8056394997784194E-2</v>
      </c>
      <c r="Y18" s="132">
        <v>-7.7613937095710401</v>
      </c>
      <c r="Z18" s="125"/>
      <c r="AA18" s="133">
        <v>2.4689618937759201</v>
      </c>
      <c r="AB18" s="134">
        <v>-1.49504903151893</v>
      </c>
      <c r="AC18" s="135">
        <v>0.436113105631178</v>
      </c>
      <c r="AD18" s="125"/>
      <c r="AE18" s="136">
        <v>-5.4914395385001802</v>
      </c>
      <c r="AF18" s="30"/>
      <c r="AG18" s="131">
        <v>41.651906954776202</v>
      </c>
      <c r="AH18" s="125">
        <v>49.557208643287197</v>
      </c>
      <c r="AI18" s="125">
        <v>52.326130593930799</v>
      </c>
      <c r="AJ18" s="125">
        <v>54.079584366513103</v>
      </c>
      <c r="AK18" s="125">
        <v>50.956429330499397</v>
      </c>
      <c r="AL18" s="132">
        <v>49.714251977801297</v>
      </c>
      <c r="AM18" s="125"/>
      <c r="AN18" s="133">
        <v>50.425079702444201</v>
      </c>
      <c r="AO18" s="134">
        <v>53.498051718030403</v>
      </c>
      <c r="AP18" s="135">
        <v>51.961565710237302</v>
      </c>
      <c r="AQ18" s="125"/>
      <c r="AR18" s="136">
        <v>50.356341615640197</v>
      </c>
      <c r="AS18" s="130"/>
      <c r="AT18" s="131">
        <v>-5.8505060550025396</v>
      </c>
      <c r="AU18" s="125">
        <v>-1.0037589591468701</v>
      </c>
      <c r="AV18" s="125">
        <v>-2.95323053404364</v>
      </c>
      <c r="AW18" s="125">
        <v>-1.58590599287877</v>
      </c>
      <c r="AX18" s="125">
        <v>4.9691433632731402E-2</v>
      </c>
      <c r="AY18" s="132">
        <v>-2.17601033119367</v>
      </c>
      <c r="AZ18" s="125"/>
      <c r="BA18" s="133">
        <v>-1.35772253666293</v>
      </c>
      <c r="BB18" s="134">
        <v>-1.6345085070366101</v>
      </c>
      <c r="BC18" s="135">
        <v>-1.5004020129192599</v>
      </c>
      <c r="BD18" s="125"/>
      <c r="BE18" s="136">
        <v>-1.9777914471056399</v>
      </c>
    </row>
    <row r="19" spans="1:57" x14ac:dyDescent="0.2">
      <c r="A19" s="21" t="s">
        <v>28</v>
      </c>
      <c r="B19" s="3" t="str">
        <f t="shared" si="0"/>
        <v>Dulles Airport Area, VA</v>
      </c>
      <c r="C19" s="3"/>
      <c r="D19" s="24" t="s">
        <v>16</v>
      </c>
      <c r="E19" s="27" t="s">
        <v>17</v>
      </c>
      <c r="F19" s="3"/>
      <c r="G19" s="131">
        <v>47.011952191234997</v>
      </c>
      <c r="H19" s="125">
        <v>64.456459874786503</v>
      </c>
      <c r="I19" s="125">
        <v>70.992221589831104</v>
      </c>
      <c r="J19" s="125">
        <v>70.147979510529296</v>
      </c>
      <c r="K19" s="125">
        <v>58.783911971162901</v>
      </c>
      <c r="L19" s="132">
        <v>62.278505027508999</v>
      </c>
      <c r="M19" s="125"/>
      <c r="N19" s="133">
        <v>49.0893568582811</v>
      </c>
      <c r="O19" s="134">
        <v>53.367482451147701</v>
      </c>
      <c r="P19" s="135">
        <v>51.228419654714401</v>
      </c>
      <c r="Q19" s="125"/>
      <c r="R19" s="136">
        <v>59.1213377781391</v>
      </c>
      <c r="S19" s="130"/>
      <c r="T19" s="131">
        <v>11.5462525320729</v>
      </c>
      <c r="U19" s="125">
        <v>7.7032810271041301</v>
      </c>
      <c r="V19" s="125">
        <v>7.0978820835718297</v>
      </c>
      <c r="W19" s="125">
        <v>12.0794180054561</v>
      </c>
      <c r="X19" s="125">
        <v>6.6609294320137602</v>
      </c>
      <c r="Y19" s="132">
        <v>8.8861616027597101</v>
      </c>
      <c r="Z19" s="125"/>
      <c r="AA19" s="133">
        <v>-6.3178855901520601</v>
      </c>
      <c r="AB19" s="134">
        <v>1.4973840880389599</v>
      </c>
      <c r="AC19" s="135">
        <v>-2.4035420619860801</v>
      </c>
      <c r="AD19" s="125"/>
      <c r="AE19" s="136">
        <v>5.8546645638723698</v>
      </c>
      <c r="AF19" s="30"/>
      <c r="AG19" s="131">
        <v>48.856953139821599</v>
      </c>
      <c r="AH19" s="125">
        <v>66.827926389679305</v>
      </c>
      <c r="AI19" s="125">
        <v>75.934357806867695</v>
      </c>
      <c r="AJ19" s="125">
        <v>73.532062227281301</v>
      </c>
      <c r="AK19" s="125">
        <v>60.740371845949497</v>
      </c>
      <c r="AL19" s="132">
        <v>65.178334281919902</v>
      </c>
      <c r="AM19" s="125"/>
      <c r="AN19" s="133">
        <v>52.333523050654499</v>
      </c>
      <c r="AO19" s="134">
        <v>53.9793208119901</v>
      </c>
      <c r="AP19" s="135">
        <v>53.156421931322299</v>
      </c>
      <c r="AQ19" s="125"/>
      <c r="AR19" s="136">
        <v>61.743502181749101</v>
      </c>
      <c r="AS19" s="130"/>
      <c r="AT19" s="131">
        <v>4.7807954429864701</v>
      </c>
      <c r="AU19" s="125">
        <v>10.4968042975336</v>
      </c>
      <c r="AV19" s="125">
        <v>10.299689975887</v>
      </c>
      <c r="AW19" s="125">
        <v>7.4952331426590302</v>
      </c>
      <c r="AX19" s="125">
        <v>5.5161901623135803</v>
      </c>
      <c r="AY19" s="132">
        <v>7.9394253577768303</v>
      </c>
      <c r="AZ19" s="125"/>
      <c r="BA19" s="133">
        <v>5.2260156399008197</v>
      </c>
      <c r="BB19" s="134">
        <v>4.9133480825958697</v>
      </c>
      <c r="BC19" s="135">
        <v>5.06702915533889</v>
      </c>
      <c r="BD19" s="125"/>
      <c r="BE19" s="136">
        <v>7.2184113612029499</v>
      </c>
    </row>
    <row r="20" spans="1:57" x14ac:dyDescent="0.2">
      <c r="A20" s="21" t="s">
        <v>29</v>
      </c>
      <c r="B20" s="3" t="str">
        <f t="shared" si="0"/>
        <v>Williamsburg, VA</v>
      </c>
      <c r="C20" s="3"/>
      <c r="D20" s="24" t="s">
        <v>16</v>
      </c>
      <c r="E20" s="27" t="s">
        <v>17</v>
      </c>
      <c r="F20" s="3"/>
      <c r="G20" s="131">
        <v>25.7807395792499</v>
      </c>
      <c r="H20" s="125">
        <v>27.910623284986201</v>
      </c>
      <c r="I20" s="125">
        <v>24.918332679994698</v>
      </c>
      <c r="J20" s="125">
        <v>26.029008232065799</v>
      </c>
      <c r="K20" s="125">
        <v>28.977198697068399</v>
      </c>
      <c r="L20" s="132">
        <v>26.724475670593101</v>
      </c>
      <c r="M20" s="125"/>
      <c r="N20" s="133">
        <v>39.452768729641598</v>
      </c>
      <c r="O20" s="134">
        <v>42.0977198697068</v>
      </c>
      <c r="P20" s="135">
        <v>40.775244299674199</v>
      </c>
      <c r="Q20" s="125"/>
      <c r="R20" s="136">
        <v>30.745567425471201</v>
      </c>
      <c r="S20" s="130"/>
      <c r="T20" s="131">
        <v>-2.1882043957288002</v>
      </c>
      <c r="U20" s="125">
        <v>1.0136239058882801</v>
      </c>
      <c r="V20" s="125">
        <v>2.6880754660598298</v>
      </c>
      <c r="W20" s="125">
        <v>-6.3198398361079597</v>
      </c>
      <c r="X20" s="125">
        <v>1.0406386365709399</v>
      </c>
      <c r="Y20" s="132">
        <v>-0.81855480201901998</v>
      </c>
      <c r="Z20" s="125"/>
      <c r="AA20" s="133">
        <v>5.9761219877640404</v>
      </c>
      <c r="AB20" s="134">
        <v>5.5176614916028504</v>
      </c>
      <c r="AC20" s="135">
        <v>5.7389606965016204</v>
      </c>
      <c r="AD20" s="125"/>
      <c r="AE20" s="136">
        <v>1.57686577844058</v>
      </c>
      <c r="AF20" s="30"/>
      <c r="AG20" s="131">
        <v>25.937540833660002</v>
      </c>
      <c r="AH20" s="125">
        <v>26.440611524892098</v>
      </c>
      <c r="AI20" s="125">
        <v>26.2054096432771</v>
      </c>
      <c r="AJ20" s="125">
        <v>28.531294917025999</v>
      </c>
      <c r="AK20" s="125">
        <v>32.447607233792503</v>
      </c>
      <c r="AL20" s="132">
        <v>27.913144589174401</v>
      </c>
      <c r="AM20" s="125"/>
      <c r="AN20" s="133">
        <v>38.0557550434158</v>
      </c>
      <c r="AO20" s="134">
        <v>40.060063981197302</v>
      </c>
      <c r="AP20" s="135">
        <v>39.057909512306502</v>
      </c>
      <c r="AQ20" s="125"/>
      <c r="AR20" s="136">
        <v>31.098670398880301</v>
      </c>
      <c r="AS20" s="130"/>
      <c r="AT20" s="131">
        <v>-3.9022070328409502</v>
      </c>
      <c r="AU20" s="125">
        <v>-3.79778919124653</v>
      </c>
      <c r="AV20" s="125">
        <v>-2.9798035666959302</v>
      </c>
      <c r="AW20" s="125">
        <v>-2.4885401981766502</v>
      </c>
      <c r="AX20" s="125">
        <v>2.2331870452027198</v>
      </c>
      <c r="AY20" s="132">
        <v>-2.04990272036778</v>
      </c>
      <c r="AZ20" s="125"/>
      <c r="BA20" s="133">
        <v>1.44909039776925</v>
      </c>
      <c r="BB20" s="134">
        <v>0.69425006253491495</v>
      </c>
      <c r="BC20" s="135">
        <v>1.0605780260488</v>
      </c>
      <c r="BD20" s="125"/>
      <c r="BE20" s="136">
        <v>-0.95460460156022997</v>
      </c>
    </row>
    <row r="21" spans="1:57" x14ac:dyDescent="0.2">
      <c r="A21" s="21" t="s">
        <v>30</v>
      </c>
      <c r="B21" s="3" t="str">
        <f t="shared" si="0"/>
        <v>Virginia Beach, VA</v>
      </c>
      <c r="C21" s="3"/>
      <c r="D21" s="24" t="s">
        <v>16</v>
      </c>
      <c r="E21" s="27" t="s">
        <v>17</v>
      </c>
      <c r="F21" s="3"/>
      <c r="G21" s="131">
        <v>33.082289519581401</v>
      </c>
      <c r="H21" s="125">
        <v>37.696210559695501</v>
      </c>
      <c r="I21" s="125">
        <v>40.740447122245101</v>
      </c>
      <c r="J21" s="125">
        <v>42.619311875693597</v>
      </c>
      <c r="K21" s="125">
        <v>41.945457428254301</v>
      </c>
      <c r="L21" s="132">
        <v>39.216743301093999</v>
      </c>
      <c r="M21" s="125"/>
      <c r="N21" s="133">
        <v>52.7271285872839</v>
      </c>
      <c r="O21" s="134">
        <v>56.873315363881403</v>
      </c>
      <c r="P21" s="135">
        <v>54.800221975582602</v>
      </c>
      <c r="Q21" s="125"/>
      <c r="R21" s="136">
        <v>43.669165779519297</v>
      </c>
      <c r="S21" s="130"/>
      <c r="T21" s="131">
        <v>10.3663668944398</v>
      </c>
      <c r="U21" s="125">
        <v>8.2389801119492496</v>
      </c>
      <c r="V21" s="125">
        <v>9.3740612274057895</v>
      </c>
      <c r="W21" s="125">
        <v>11.308900305788301</v>
      </c>
      <c r="X21" s="125">
        <v>18.345438142155199</v>
      </c>
      <c r="Y21" s="132">
        <v>11.521382080849699</v>
      </c>
      <c r="Z21" s="125"/>
      <c r="AA21" s="133">
        <v>6.4899534694719199</v>
      </c>
      <c r="AB21" s="134">
        <v>6.7832462093291799</v>
      </c>
      <c r="AC21" s="135">
        <v>6.6419460846585796</v>
      </c>
      <c r="AD21" s="125"/>
      <c r="AE21" s="136">
        <v>9.6525194550595597</v>
      </c>
      <c r="AF21" s="30"/>
      <c r="AG21" s="131">
        <v>33.036705248136897</v>
      </c>
      <c r="AH21" s="125">
        <v>36.237513873473901</v>
      </c>
      <c r="AI21" s="125">
        <v>40.508561915332102</v>
      </c>
      <c r="AJ21" s="125">
        <v>41.509433962264097</v>
      </c>
      <c r="AK21" s="125">
        <v>42.254637704138197</v>
      </c>
      <c r="AL21" s="132">
        <v>38.709370540668999</v>
      </c>
      <c r="AM21" s="125"/>
      <c r="AN21" s="133">
        <v>54.1699698747423</v>
      </c>
      <c r="AO21" s="134">
        <v>57.505549389567101</v>
      </c>
      <c r="AP21" s="135">
        <v>55.8377596321547</v>
      </c>
      <c r="AQ21" s="125"/>
      <c r="AR21" s="136">
        <v>43.603195995379203</v>
      </c>
      <c r="AS21" s="130"/>
      <c r="AT21" s="131">
        <v>3.9897510726568499</v>
      </c>
      <c r="AU21" s="125">
        <v>1.9068243034727099</v>
      </c>
      <c r="AV21" s="125">
        <v>3.1662004930038998</v>
      </c>
      <c r="AW21" s="125">
        <v>4.7397800742045497</v>
      </c>
      <c r="AX21" s="125">
        <v>12.3017199809748</v>
      </c>
      <c r="AY21" s="132">
        <v>5.2738221485606598</v>
      </c>
      <c r="AZ21" s="125"/>
      <c r="BA21" s="133">
        <v>4.3449989390818597</v>
      </c>
      <c r="BB21" s="134">
        <v>4.2267113626179604</v>
      </c>
      <c r="BC21" s="135">
        <v>4.2840551031882299</v>
      </c>
      <c r="BD21" s="125"/>
      <c r="BE21" s="136">
        <v>4.8854450440192299</v>
      </c>
    </row>
    <row r="22" spans="1:57" x14ac:dyDescent="0.2">
      <c r="A22" s="34" t="s">
        <v>31</v>
      </c>
      <c r="B22" s="3" t="str">
        <f t="shared" si="0"/>
        <v>Norfolk/Portsmouth, VA</v>
      </c>
      <c r="C22" s="3"/>
      <c r="D22" s="24" t="s">
        <v>16</v>
      </c>
      <c r="E22" s="27" t="s">
        <v>17</v>
      </c>
      <c r="F22" s="3"/>
      <c r="G22" s="131">
        <v>43.948708940804401</v>
      </c>
      <c r="H22" s="125">
        <v>53.469172668189003</v>
      </c>
      <c r="I22" s="125">
        <v>57.983488494642501</v>
      </c>
      <c r="J22" s="125">
        <v>58.229404531881201</v>
      </c>
      <c r="K22" s="125">
        <v>55.190584928859998</v>
      </c>
      <c r="L22" s="132">
        <v>53.764271912875401</v>
      </c>
      <c r="M22" s="125"/>
      <c r="N22" s="133">
        <v>63.463903038819602</v>
      </c>
      <c r="O22" s="134">
        <v>63.288248726506197</v>
      </c>
      <c r="P22" s="135">
        <v>63.376075882662903</v>
      </c>
      <c r="Q22" s="125"/>
      <c r="R22" s="136">
        <v>56.510501618528998</v>
      </c>
      <c r="S22" s="130"/>
      <c r="T22" s="131">
        <v>-10</v>
      </c>
      <c r="U22" s="125">
        <v>-2.74760383386581</v>
      </c>
      <c r="V22" s="125">
        <v>1.04071013161922</v>
      </c>
      <c r="W22" s="125">
        <v>-5.2857142857142803</v>
      </c>
      <c r="X22" s="125">
        <v>-12.867443150305</v>
      </c>
      <c r="Y22" s="132">
        <v>-6.01240557636799</v>
      </c>
      <c r="Z22" s="125"/>
      <c r="AA22" s="133">
        <v>1.40331181588548</v>
      </c>
      <c r="AB22" s="134">
        <v>-1.6648471615720499</v>
      </c>
      <c r="AC22" s="135">
        <v>-0.15220700152207001</v>
      </c>
      <c r="AD22" s="125"/>
      <c r="AE22" s="136">
        <v>-4.2109740535942102</v>
      </c>
      <c r="AF22" s="30"/>
      <c r="AG22" s="131">
        <v>42.007728789741698</v>
      </c>
      <c r="AH22" s="125">
        <v>51.321798700157998</v>
      </c>
      <c r="AI22" s="125">
        <v>56.929562620762297</v>
      </c>
      <c r="AJ22" s="125">
        <v>59.977164939399202</v>
      </c>
      <c r="AK22" s="125">
        <v>55.032496047777897</v>
      </c>
      <c r="AL22" s="132">
        <v>53.053750219567803</v>
      </c>
      <c r="AM22" s="125"/>
      <c r="AN22" s="133">
        <v>59.520463727384502</v>
      </c>
      <c r="AO22" s="134">
        <v>60.6095204637273</v>
      </c>
      <c r="AP22" s="135">
        <v>60.064992095555901</v>
      </c>
      <c r="AQ22" s="125"/>
      <c r="AR22" s="136">
        <v>55.056962184135898</v>
      </c>
      <c r="AS22" s="130"/>
      <c r="AT22" s="131">
        <v>-17.427708243418198</v>
      </c>
      <c r="AU22" s="125">
        <v>-13.5257121716611</v>
      </c>
      <c r="AV22" s="125">
        <v>-11.314817348474399</v>
      </c>
      <c r="AW22" s="125">
        <v>-10.103337063121099</v>
      </c>
      <c r="AX22" s="125">
        <v>-12.534896705750899</v>
      </c>
      <c r="AY22" s="132">
        <v>-12.755816808446101</v>
      </c>
      <c r="AZ22" s="125"/>
      <c r="BA22" s="133">
        <v>-6.75564116675839</v>
      </c>
      <c r="BB22" s="134">
        <v>-7.5862068965517198</v>
      </c>
      <c r="BC22" s="135">
        <v>-7.1765464354789401</v>
      </c>
      <c r="BD22" s="125"/>
      <c r="BE22" s="136">
        <v>-11.0900617971836</v>
      </c>
    </row>
    <row r="23" spans="1:57" x14ac:dyDescent="0.2">
      <c r="A23" s="35" t="s">
        <v>32</v>
      </c>
      <c r="B23" s="3" t="str">
        <f t="shared" si="0"/>
        <v>Newport News/Hampton, VA</v>
      </c>
      <c r="C23" s="3"/>
      <c r="D23" s="24" t="s">
        <v>16</v>
      </c>
      <c r="E23" s="27" t="s">
        <v>17</v>
      </c>
      <c r="F23" s="3"/>
      <c r="G23" s="131">
        <v>43.169713545415199</v>
      </c>
      <c r="H23" s="125">
        <v>50.726932488844099</v>
      </c>
      <c r="I23" s="125">
        <v>55.160500935655598</v>
      </c>
      <c r="J23" s="125">
        <v>57.003022887577302</v>
      </c>
      <c r="K23" s="125">
        <v>58.082625593781401</v>
      </c>
      <c r="L23" s="132">
        <v>52.8285590902547</v>
      </c>
      <c r="M23" s="125"/>
      <c r="N23" s="133">
        <v>60.126673384194603</v>
      </c>
      <c r="O23" s="134">
        <v>61.307039009644399</v>
      </c>
      <c r="P23" s="135">
        <v>60.716856196919501</v>
      </c>
      <c r="Q23" s="125"/>
      <c r="R23" s="136">
        <v>55.082358263587501</v>
      </c>
      <c r="S23" s="130"/>
      <c r="T23" s="131">
        <v>-0.74680022715241001</v>
      </c>
      <c r="U23" s="125">
        <v>-2.6379207368815298</v>
      </c>
      <c r="V23" s="125">
        <v>1.6861662247109701</v>
      </c>
      <c r="W23" s="125">
        <v>3.4361459970978201</v>
      </c>
      <c r="X23" s="125">
        <v>11.8819192197376</v>
      </c>
      <c r="Y23" s="132">
        <v>2.8332012548580301</v>
      </c>
      <c r="Z23" s="125"/>
      <c r="AA23" s="133">
        <v>8.7350668072316999</v>
      </c>
      <c r="AB23" s="134">
        <v>5.9868890368274803</v>
      </c>
      <c r="AC23" s="135">
        <v>7.3300386353382301</v>
      </c>
      <c r="AD23" s="125"/>
      <c r="AE23" s="136">
        <v>4.2082455464386603</v>
      </c>
      <c r="AF23" s="30"/>
      <c r="AG23" s="131">
        <v>45.008636821649603</v>
      </c>
      <c r="AH23" s="125">
        <v>51.374694112566502</v>
      </c>
      <c r="AI23" s="125">
        <v>54.876205556355202</v>
      </c>
      <c r="AJ23" s="125">
        <v>56.222110263422998</v>
      </c>
      <c r="AK23" s="125">
        <v>57.816323592917797</v>
      </c>
      <c r="AL23" s="132">
        <v>53.059594069382399</v>
      </c>
      <c r="AM23" s="125"/>
      <c r="AN23" s="133">
        <v>60.101482654383098</v>
      </c>
      <c r="AO23" s="134">
        <v>61.6093277673816</v>
      </c>
      <c r="AP23" s="135">
        <v>60.855405210882303</v>
      </c>
      <c r="AQ23" s="125"/>
      <c r="AR23" s="136">
        <v>55.2869686812395</v>
      </c>
      <c r="AS23" s="130"/>
      <c r="AT23" s="131">
        <v>-2.0070478223825599</v>
      </c>
      <c r="AU23" s="125">
        <v>-3.0155210721063499</v>
      </c>
      <c r="AV23" s="125">
        <v>-2.67886511248641</v>
      </c>
      <c r="AW23" s="125">
        <v>-1.7959343572966</v>
      </c>
      <c r="AX23" s="125">
        <v>1.3326143213957</v>
      </c>
      <c r="AY23" s="132">
        <v>-1.59409027732178</v>
      </c>
      <c r="AZ23" s="125"/>
      <c r="BA23" s="133">
        <v>-0.13509470700600601</v>
      </c>
      <c r="BB23" s="134">
        <v>1.58082803221817</v>
      </c>
      <c r="BC23" s="135">
        <v>0.72618793525361902</v>
      </c>
      <c r="BD23" s="125"/>
      <c r="BE23" s="136">
        <v>-0.87599038667126095</v>
      </c>
    </row>
    <row r="24" spans="1:57" x14ac:dyDescent="0.2">
      <c r="A24" s="36" t="s">
        <v>33</v>
      </c>
      <c r="B24" s="3" t="str">
        <f t="shared" si="0"/>
        <v>Chesapeake/Suffolk, VA</v>
      </c>
      <c r="C24" s="3"/>
      <c r="D24" s="25" t="s">
        <v>16</v>
      </c>
      <c r="E24" s="28" t="s">
        <v>17</v>
      </c>
      <c r="F24" s="3"/>
      <c r="G24" s="137">
        <v>47.824591573516699</v>
      </c>
      <c r="H24" s="138">
        <v>60.584694754944103</v>
      </c>
      <c r="I24" s="138">
        <v>64.608770421324095</v>
      </c>
      <c r="J24" s="138">
        <v>64.4196044711951</v>
      </c>
      <c r="K24" s="138">
        <v>62.4075666380051</v>
      </c>
      <c r="L24" s="139">
        <v>59.969045571796997</v>
      </c>
      <c r="M24" s="125"/>
      <c r="N24" s="140">
        <v>60.842648323301802</v>
      </c>
      <c r="O24" s="141">
        <v>62.218400687876098</v>
      </c>
      <c r="P24" s="142">
        <v>61.5305245055889</v>
      </c>
      <c r="Q24" s="125"/>
      <c r="R24" s="143">
        <v>60.415182410023299</v>
      </c>
      <c r="S24" s="130"/>
      <c r="T24" s="137">
        <v>-4.5175692643106604</v>
      </c>
      <c r="U24" s="138">
        <v>-0.14163437915659899</v>
      </c>
      <c r="V24" s="138">
        <v>1.35611491301428</v>
      </c>
      <c r="W24" s="138">
        <v>-0.78895771864883502</v>
      </c>
      <c r="X24" s="138">
        <v>2.3619955798388799</v>
      </c>
      <c r="Y24" s="139">
        <v>-0.185234886311824</v>
      </c>
      <c r="Z24" s="125"/>
      <c r="AA24" s="140">
        <v>-1.33531455700194</v>
      </c>
      <c r="AB24" s="141">
        <v>-3.7908284259305902</v>
      </c>
      <c r="AC24" s="142">
        <v>-2.5922633898251002</v>
      </c>
      <c r="AD24" s="125"/>
      <c r="AE24" s="143">
        <v>-0.89783747253711998</v>
      </c>
      <c r="AF24" s="31"/>
      <c r="AG24" s="137">
        <v>47.166809974204597</v>
      </c>
      <c r="AH24" s="138">
        <v>58.228718830610397</v>
      </c>
      <c r="AI24" s="138">
        <v>63.104041272570903</v>
      </c>
      <c r="AJ24" s="138">
        <v>63.7532244196044</v>
      </c>
      <c r="AK24" s="138">
        <v>58.748925193465098</v>
      </c>
      <c r="AL24" s="139">
        <v>58.200343938091102</v>
      </c>
      <c r="AM24" s="125"/>
      <c r="AN24" s="140">
        <v>56.625107480653398</v>
      </c>
      <c r="AO24" s="141">
        <v>59.462596732588104</v>
      </c>
      <c r="AP24" s="142">
        <v>58.043852106620797</v>
      </c>
      <c r="AQ24" s="125"/>
      <c r="AR24" s="143">
        <v>58.155631986242398</v>
      </c>
      <c r="AS24" s="75"/>
      <c r="AT24" s="137">
        <v>-11.049105339713201</v>
      </c>
      <c r="AU24" s="138">
        <v>-9.0823794330695495</v>
      </c>
      <c r="AV24" s="138">
        <v>-7.3206180630352797</v>
      </c>
      <c r="AW24" s="138">
        <v>-6.3791849646328904</v>
      </c>
      <c r="AX24" s="138">
        <v>-5.6524062101299597</v>
      </c>
      <c r="AY24" s="139">
        <v>-7.7724111945785399</v>
      </c>
      <c r="AZ24" s="125"/>
      <c r="BA24" s="140">
        <v>-5.1666085304995999</v>
      </c>
      <c r="BB24" s="141">
        <v>-6.4543364542071098</v>
      </c>
      <c r="BC24" s="142">
        <v>-5.8306082061240998</v>
      </c>
      <c r="BD24" s="125"/>
      <c r="BE24" s="143">
        <v>-7.2268871069492002</v>
      </c>
    </row>
    <row r="25" spans="1:57" x14ac:dyDescent="0.2">
      <c r="A25" s="35" t="s">
        <v>109</v>
      </c>
      <c r="B25" s="3" t="s">
        <v>109</v>
      </c>
      <c r="C25" s="9"/>
      <c r="D25" s="23" t="s">
        <v>16</v>
      </c>
      <c r="E25" s="26" t="s">
        <v>17</v>
      </c>
      <c r="F25" s="3"/>
      <c r="G25" s="122">
        <v>42.1273844164241</v>
      </c>
      <c r="H25" s="123">
        <v>61.623019721952701</v>
      </c>
      <c r="I25" s="123">
        <v>68.832848367280903</v>
      </c>
      <c r="J25" s="123">
        <v>69.770449401875197</v>
      </c>
      <c r="K25" s="123">
        <v>51.762043323634003</v>
      </c>
      <c r="L25" s="124">
        <v>58.823149046233397</v>
      </c>
      <c r="M25" s="125"/>
      <c r="N25" s="126">
        <v>66.763659877141905</v>
      </c>
      <c r="O25" s="127">
        <v>72.130617523439994</v>
      </c>
      <c r="P25" s="128">
        <v>69.447138700290907</v>
      </c>
      <c r="Q25" s="125"/>
      <c r="R25" s="129">
        <v>61.858574661678396</v>
      </c>
      <c r="S25" s="130"/>
      <c r="T25" s="122">
        <v>6.1074918566775196</v>
      </c>
      <c r="U25" s="123">
        <v>2.41805480924234</v>
      </c>
      <c r="V25" s="123">
        <v>9.40390544707091</v>
      </c>
      <c r="W25" s="123">
        <v>25.246662797446302</v>
      </c>
      <c r="X25" s="123">
        <v>12.036389083274999</v>
      </c>
      <c r="Y25" s="124">
        <v>11.115182606571301</v>
      </c>
      <c r="Z25" s="125"/>
      <c r="AA25" s="126">
        <v>-2.9605263157894699</v>
      </c>
      <c r="AB25" s="127">
        <v>-2.4486226497595101</v>
      </c>
      <c r="AC25" s="128">
        <v>-2.69535673839184</v>
      </c>
      <c r="AD25" s="125"/>
      <c r="AE25" s="129">
        <v>6.2767814632598</v>
      </c>
      <c r="AF25" s="29"/>
      <c r="AG25" s="122">
        <v>49.6281926931781</v>
      </c>
      <c r="AH25" s="123">
        <v>63.579049466537299</v>
      </c>
      <c r="AI25" s="123">
        <v>71.985127707727102</v>
      </c>
      <c r="AJ25" s="123">
        <v>70.594891690914906</v>
      </c>
      <c r="AK25" s="123">
        <v>54.130294212738399</v>
      </c>
      <c r="AL25" s="124">
        <v>61.983511154219201</v>
      </c>
      <c r="AM25" s="125"/>
      <c r="AN25" s="126">
        <v>58.228257355318398</v>
      </c>
      <c r="AO25" s="127">
        <v>66.100872938894199</v>
      </c>
      <c r="AP25" s="128">
        <v>62.164565147106302</v>
      </c>
      <c r="AQ25" s="125"/>
      <c r="AR25" s="129">
        <v>62.035240866472598</v>
      </c>
      <c r="AS25" s="130"/>
      <c r="AT25" s="122">
        <v>8.9618456078083408</v>
      </c>
      <c r="AU25" s="123">
        <v>9.7530347425701098</v>
      </c>
      <c r="AV25" s="123">
        <v>5.5463379947854898</v>
      </c>
      <c r="AW25" s="123">
        <v>8.0405739732805497</v>
      </c>
      <c r="AX25" s="123">
        <v>2.82511899278366</v>
      </c>
      <c r="AY25" s="124">
        <v>6.9927728325473604</v>
      </c>
      <c r="AZ25" s="125"/>
      <c r="BA25" s="126">
        <v>1.65091011711584</v>
      </c>
      <c r="BB25" s="127">
        <v>3.1533804238143199</v>
      </c>
      <c r="BC25" s="128">
        <v>2.4442224442224401</v>
      </c>
      <c r="BD25" s="125"/>
      <c r="BE25" s="129">
        <v>5.6497286242428997</v>
      </c>
    </row>
    <row r="26" spans="1:57" x14ac:dyDescent="0.2">
      <c r="A26" s="35" t="s">
        <v>43</v>
      </c>
      <c r="B26" s="3" t="str">
        <f t="shared" si="0"/>
        <v>Richmond North/Glen Allen, VA</v>
      </c>
      <c r="C26" s="10"/>
      <c r="D26" s="24" t="s">
        <v>16</v>
      </c>
      <c r="E26" s="27" t="s">
        <v>17</v>
      </c>
      <c r="F26" s="3"/>
      <c r="G26" s="131">
        <v>38.157894736842103</v>
      </c>
      <c r="H26" s="125">
        <v>54.763645224171498</v>
      </c>
      <c r="I26" s="125">
        <v>62.329434697855703</v>
      </c>
      <c r="J26" s="125">
        <v>61.6715399610136</v>
      </c>
      <c r="K26" s="125">
        <v>51.510721247563303</v>
      </c>
      <c r="L26" s="132">
        <v>53.686647173489199</v>
      </c>
      <c r="M26" s="125"/>
      <c r="N26" s="133">
        <v>57.419590643274802</v>
      </c>
      <c r="O26" s="134">
        <v>61.464424951266999</v>
      </c>
      <c r="P26" s="135">
        <v>59.442007797270897</v>
      </c>
      <c r="Q26" s="125"/>
      <c r="R26" s="136">
        <v>55.331035923141101</v>
      </c>
      <c r="S26" s="130"/>
      <c r="T26" s="131">
        <v>-2.22343278578612</v>
      </c>
      <c r="U26" s="125">
        <v>2.13914915940755</v>
      </c>
      <c r="V26" s="125">
        <v>1.17059341919454</v>
      </c>
      <c r="W26" s="125">
        <v>3.3984602055252702</v>
      </c>
      <c r="X26" s="125">
        <v>-7.9601902825017197</v>
      </c>
      <c r="Y26" s="132">
        <v>-0.52900033208337405</v>
      </c>
      <c r="Z26" s="125"/>
      <c r="AA26" s="133">
        <v>-12.217741532245901</v>
      </c>
      <c r="AB26" s="134">
        <v>-11.578265124638801</v>
      </c>
      <c r="AC26" s="135">
        <v>-11.888283946786601</v>
      </c>
      <c r="AD26" s="125"/>
      <c r="AE26" s="136">
        <v>-4.3153119450041997</v>
      </c>
      <c r="AF26" s="30"/>
      <c r="AG26" s="131">
        <v>42.458576998050603</v>
      </c>
      <c r="AH26" s="125">
        <v>52.403143274853797</v>
      </c>
      <c r="AI26" s="125">
        <v>60.0450779727095</v>
      </c>
      <c r="AJ26" s="125">
        <v>59.426778752436597</v>
      </c>
      <c r="AK26" s="125">
        <v>50.6548489278752</v>
      </c>
      <c r="AL26" s="132">
        <v>52.997685185185098</v>
      </c>
      <c r="AM26" s="125"/>
      <c r="AN26" s="133">
        <v>53.886452241715297</v>
      </c>
      <c r="AO26" s="134">
        <v>60.200414230019398</v>
      </c>
      <c r="AP26" s="135">
        <v>57.043433235867397</v>
      </c>
      <c r="AQ26" s="125"/>
      <c r="AR26" s="136">
        <v>54.153613199665799</v>
      </c>
      <c r="AS26" s="130"/>
      <c r="AT26" s="131">
        <v>-2.7964972182911301</v>
      </c>
      <c r="AU26" s="125">
        <v>-3.0276700116205801</v>
      </c>
      <c r="AV26" s="125">
        <v>-4.6813263552488698</v>
      </c>
      <c r="AW26" s="125">
        <v>-2.44369051933583</v>
      </c>
      <c r="AX26" s="125">
        <v>-6.6172724312786704</v>
      </c>
      <c r="AY26" s="132">
        <v>-3.9455381981596398</v>
      </c>
      <c r="AZ26" s="125"/>
      <c r="BA26" s="133">
        <v>-6.0824445495847197</v>
      </c>
      <c r="BB26" s="134">
        <v>-3.0624840356758201</v>
      </c>
      <c r="BC26" s="135">
        <v>-4.5127373540083697</v>
      </c>
      <c r="BD26" s="125"/>
      <c r="BE26" s="136">
        <v>-4.1169505617233897</v>
      </c>
    </row>
    <row r="27" spans="1:57" x14ac:dyDescent="0.2">
      <c r="A27" s="21" t="s">
        <v>44</v>
      </c>
      <c r="B27" s="3" t="str">
        <f t="shared" si="0"/>
        <v>Richmond West/Midlothian, VA</v>
      </c>
      <c r="C27" s="3"/>
      <c r="D27" s="24" t="s">
        <v>16</v>
      </c>
      <c r="E27" s="27" t="s">
        <v>17</v>
      </c>
      <c r="F27" s="3"/>
      <c r="G27" s="131">
        <v>41.457858769931597</v>
      </c>
      <c r="H27" s="125">
        <v>52.505694760819999</v>
      </c>
      <c r="I27" s="125">
        <v>57.517084282460097</v>
      </c>
      <c r="J27" s="125">
        <v>54.698177676537497</v>
      </c>
      <c r="K27" s="125">
        <v>52.448747152619497</v>
      </c>
      <c r="L27" s="132">
        <v>51.7255125284738</v>
      </c>
      <c r="M27" s="125"/>
      <c r="N27" s="133">
        <v>65.091116173120696</v>
      </c>
      <c r="O27" s="134">
        <v>69.703872437357603</v>
      </c>
      <c r="P27" s="135">
        <v>67.397494305239107</v>
      </c>
      <c r="Q27" s="125"/>
      <c r="R27" s="136">
        <v>56.203221607549601</v>
      </c>
      <c r="S27" s="130"/>
      <c r="T27" s="131">
        <v>-6.5468549422336304</v>
      </c>
      <c r="U27" s="125">
        <v>-3.7075718015665702</v>
      </c>
      <c r="V27" s="125">
        <v>-0.54160512063023103</v>
      </c>
      <c r="W27" s="125">
        <v>-0.97938144329896903</v>
      </c>
      <c r="X27" s="125">
        <v>-9.7058823529411704</v>
      </c>
      <c r="Y27" s="132">
        <v>-4.2281737663433097</v>
      </c>
      <c r="Z27" s="125"/>
      <c r="AA27" s="133">
        <v>-14.2213883677298</v>
      </c>
      <c r="AB27" s="134">
        <v>-9.0638930163447196</v>
      </c>
      <c r="AC27" s="135">
        <v>-11.629643457158799</v>
      </c>
      <c r="AD27" s="125"/>
      <c r="AE27" s="136">
        <v>-6.8998045953776597</v>
      </c>
      <c r="AF27" s="30"/>
      <c r="AG27" s="131">
        <v>43.515091116173103</v>
      </c>
      <c r="AH27" s="125">
        <v>51.615888382687899</v>
      </c>
      <c r="AI27" s="125">
        <v>55.452733485193598</v>
      </c>
      <c r="AJ27" s="125">
        <v>54.783599088838201</v>
      </c>
      <c r="AK27" s="125">
        <v>50.2918564920273</v>
      </c>
      <c r="AL27" s="132">
        <v>51.131833712983997</v>
      </c>
      <c r="AM27" s="125"/>
      <c r="AN27" s="133">
        <v>54.249715261958897</v>
      </c>
      <c r="AO27" s="134">
        <v>59.310933940774397</v>
      </c>
      <c r="AP27" s="135">
        <v>56.780324601366701</v>
      </c>
      <c r="AQ27" s="125"/>
      <c r="AR27" s="136">
        <v>52.745688252521902</v>
      </c>
      <c r="AS27" s="130"/>
      <c r="AT27" s="131">
        <v>-5.0334006524778596</v>
      </c>
      <c r="AU27" s="125">
        <v>-1.92073583119166</v>
      </c>
      <c r="AV27" s="125">
        <v>-2.5031289111389201</v>
      </c>
      <c r="AW27" s="125">
        <v>-3.8</v>
      </c>
      <c r="AX27" s="125">
        <v>-9.6662830840046006</v>
      </c>
      <c r="AY27" s="132">
        <v>-4.5854254669110803</v>
      </c>
      <c r="AZ27" s="125"/>
      <c r="BA27" s="133">
        <v>-10.034234446936599</v>
      </c>
      <c r="BB27" s="134">
        <v>-5.42565266742338</v>
      </c>
      <c r="BC27" s="135">
        <v>-7.68474046640819</v>
      </c>
      <c r="BD27" s="125"/>
      <c r="BE27" s="136">
        <v>-5.5606132333126901</v>
      </c>
    </row>
    <row r="28" spans="1:57" x14ac:dyDescent="0.2">
      <c r="A28" s="21" t="s">
        <v>45</v>
      </c>
      <c r="B28" s="3" t="str">
        <f t="shared" si="0"/>
        <v>Petersburg/Chester, VA</v>
      </c>
      <c r="C28" s="3"/>
      <c r="D28" s="24" t="s">
        <v>16</v>
      </c>
      <c r="E28" s="27" t="s">
        <v>17</v>
      </c>
      <c r="F28" s="3"/>
      <c r="G28" s="131">
        <v>50.990005657175097</v>
      </c>
      <c r="H28" s="125">
        <v>64.001508580049006</v>
      </c>
      <c r="I28" s="125">
        <v>67.433528191589602</v>
      </c>
      <c r="J28" s="125">
        <v>66.886667923816702</v>
      </c>
      <c r="K28" s="125">
        <v>61.342636243635603</v>
      </c>
      <c r="L28" s="132">
        <v>62.1308693192532</v>
      </c>
      <c r="M28" s="125"/>
      <c r="N28" s="133">
        <v>55.364887799358797</v>
      </c>
      <c r="O28" s="134">
        <v>55.836319064680303</v>
      </c>
      <c r="P28" s="135">
        <v>55.600603432019597</v>
      </c>
      <c r="Q28" s="125"/>
      <c r="R28" s="136">
        <v>60.265079065757902</v>
      </c>
      <c r="S28" s="130"/>
      <c r="T28" s="131">
        <v>-7.5477151384528396</v>
      </c>
      <c r="U28" s="125">
        <v>0.72399901680953704</v>
      </c>
      <c r="V28" s="125">
        <v>4.7177306340954699</v>
      </c>
      <c r="W28" s="125">
        <v>1.1514171058421001</v>
      </c>
      <c r="X28" s="125">
        <v>-2.5900783997286601</v>
      </c>
      <c r="Y28" s="132">
        <v>-0.466530043629513</v>
      </c>
      <c r="Z28" s="125"/>
      <c r="AA28" s="133">
        <v>-9.2976877737459596</v>
      </c>
      <c r="AB28" s="134">
        <v>-12.0628982330916</v>
      </c>
      <c r="AC28" s="135">
        <v>-10.7075544324156</v>
      </c>
      <c r="AD28" s="125"/>
      <c r="AE28" s="136">
        <v>-3.3879173949116801</v>
      </c>
      <c r="AF28" s="30"/>
      <c r="AG28" s="131">
        <v>52.460871204978297</v>
      </c>
      <c r="AH28" s="125">
        <v>62.2902130869319</v>
      </c>
      <c r="AI28" s="125">
        <v>64.897227984159898</v>
      </c>
      <c r="AJ28" s="125">
        <v>65.326230435602398</v>
      </c>
      <c r="AK28" s="125">
        <v>59.1457665472374</v>
      </c>
      <c r="AL28" s="132">
        <v>60.824061851781998</v>
      </c>
      <c r="AM28" s="125"/>
      <c r="AN28" s="133">
        <v>54.888742221384099</v>
      </c>
      <c r="AO28" s="134">
        <v>56.713181218178299</v>
      </c>
      <c r="AP28" s="135">
        <v>55.800961719781199</v>
      </c>
      <c r="AQ28" s="125"/>
      <c r="AR28" s="136">
        <v>59.388890385495998</v>
      </c>
      <c r="AS28" s="130"/>
      <c r="AT28" s="131">
        <v>-0.11154381460629199</v>
      </c>
      <c r="AU28" s="125">
        <v>2.6930953551452701</v>
      </c>
      <c r="AV28" s="125">
        <v>4.50595789992009</v>
      </c>
      <c r="AW28" s="125">
        <v>2.7884938354837301</v>
      </c>
      <c r="AX28" s="125">
        <v>-1.7873170496680599</v>
      </c>
      <c r="AY28" s="132">
        <v>1.7015287394535199</v>
      </c>
      <c r="AZ28" s="125"/>
      <c r="BA28" s="133">
        <v>-4.6051757880525601</v>
      </c>
      <c r="BB28" s="134">
        <v>-4.7790453160332502</v>
      </c>
      <c r="BC28" s="135">
        <v>-4.6936110136537499</v>
      </c>
      <c r="BD28" s="125"/>
      <c r="BE28" s="136">
        <v>-9.9242210446129603E-2</v>
      </c>
    </row>
    <row r="29" spans="1:57" x14ac:dyDescent="0.2">
      <c r="A29" s="77" t="s">
        <v>97</v>
      </c>
      <c r="B29" s="37" t="s">
        <v>70</v>
      </c>
      <c r="C29" s="3"/>
      <c r="D29" s="24" t="s">
        <v>16</v>
      </c>
      <c r="E29" s="27" t="s">
        <v>17</v>
      </c>
      <c r="F29" s="3"/>
      <c r="G29" s="131">
        <v>33.6897550697919</v>
      </c>
      <c r="H29" s="125">
        <v>46.879115090861198</v>
      </c>
      <c r="I29" s="125">
        <v>49.697129312615203</v>
      </c>
      <c r="J29" s="125">
        <v>48.3118251250987</v>
      </c>
      <c r="K29" s="125">
        <v>43.640963474411002</v>
      </c>
      <c r="L29" s="132">
        <v>44.443859113082503</v>
      </c>
      <c r="M29" s="125"/>
      <c r="N29" s="133">
        <v>44.220734728298098</v>
      </c>
      <c r="O29" s="134">
        <v>42.7923891846307</v>
      </c>
      <c r="P29" s="135">
        <v>43.506561956464402</v>
      </c>
      <c r="Q29" s="125"/>
      <c r="R29" s="136">
        <v>44.176156677379701</v>
      </c>
      <c r="S29" s="130"/>
      <c r="T29" s="131">
        <v>6.7714650757339898</v>
      </c>
      <c r="U29" s="125">
        <v>8.2312044253067693</v>
      </c>
      <c r="V29" s="125">
        <v>10.314049252151399</v>
      </c>
      <c r="W29" s="125">
        <v>10.2512419600861</v>
      </c>
      <c r="X29" s="125">
        <v>8.9121220432586998</v>
      </c>
      <c r="Y29" s="132">
        <v>9.0340542804447495</v>
      </c>
      <c r="Z29" s="125"/>
      <c r="AA29" s="133">
        <v>3.0741998152671899</v>
      </c>
      <c r="AB29" s="134">
        <v>3.7296169691669698</v>
      </c>
      <c r="AC29" s="135">
        <v>3.39549069822128</v>
      </c>
      <c r="AD29" s="125"/>
      <c r="AE29" s="136">
        <v>7.3864490332987804</v>
      </c>
      <c r="AF29" s="30"/>
      <c r="AG29" s="131">
        <v>34.092704766921202</v>
      </c>
      <c r="AH29" s="125">
        <v>45.247563866210101</v>
      </c>
      <c r="AI29" s="125">
        <v>46.909402159599601</v>
      </c>
      <c r="AJ29" s="125">
        <v>47.667895707137198</v>
      </c>
      <c r="AK29" s="125">
        <v>43.115846591507697</v>
      </c>
      <c r="AL29" s="132">
        <v>43.4066918101177</v>
      </c>
      <c r="AM29" s="125"/>
      <c r="AN29" s="133">
        <v>42.918291012538099</v>
      </c>
      <c r="AO29" s="134">
        <v>43.474080708039097</v>
      </c>
      <c r="AP29" s="135">
        <v>43.196185860288601</v>
      </c>
      <c r="AQ29" s="125"/>
      <c r="AR29" s="136">
        <v>43.346552684255599</v>
      </c>
      <c r="AS29" s="130"/>
      <c r="AT29" s="131">
        <v>0.421464198624797</v>
      </c>
      <c r="AU29" s="125">
        <v>3.4584610286156501</v>
      </c>
      <c r="AV29" s="125">
        <v>-5.1019334574470401E-2</v>
      </c>
      <c r="AW29" s="125">
        <v>3.1846950172051498</v>
      </c>
      <c r="AX29" s="125">
        <v>1.3054644379106</v>
      </c>
      <c r="AY29" s="132">
        <v>1.7146237417901999</v>
      </c>
      <c r="AZ29" s="125"/>
      <c r="BA29" s="133">
        <v>-1.5091933964384801</v>
      </c>
      <c r="BB29" s="134">
        <v>0.61522960812861205</v>
      </c>
      <c r="BC29" s="135">
        <v>-0.451482249377953</v>
      </c>
      <c r="BD29" s="125"/>
      <c r="BE29" s="136">
        <v>1.0883559910590901</v>
      </c>
    </row>
    <row r="30" spans="1:57" x14ac:dyDescent="0.2">
      <c r="A30" s="21" t="s">
        <v>47</v>
      </c>
      <c r="B30" s="3" t="str">
        <f t="shared" si="0"/>
        <v>Roanoke, VA</v>
      </c>
      <c r="C30" s="3"/>
      <c r="D30" s="24" t="s">
        <v>16</v>
      </c>
      <c r="E30" s="27" t="s">
        <v>17</v>
      </c>
      <c r="F30" s="3"/>
      <c r="G30" s="131">
        <v>37.717996289424804</v>
      </c>
      <c r="H30" s="125">
        <v>52.615955473098303</v>
      </c>
      <c r="I30" s="125">
        <v>56.5862708719851</v>
      </c>
      <c r="J30" s="125">
        <v>55.027829313543499</v>
      </c>
      <c r="K30" s="125">
        <v>48.144712430426701</v>
      </c>
      <c r="L30" s="132">
        <v>50.018552875695697</v>
      </c>
      <c r="M30" s="125"/>
      <c r="N30" s="133">
        <v>47.513914656771703</v>
      </c>
      <c r="O30" s="134">
        <v>48.181818181818102</v>
      </c>
      <c r="P30" s="135">
        <v>47.847866419294903</v>
      </c>
      <c r="Q30" s="125"/>
      <c r="R30" s="136">
        <v>49.398356745295501</v>
      </c>
      <c r="S30" s="130"/>
      <c r="T30" s="131">
        <v>9.9460663101143005</v>
      </c>
      <c r="U30" s="125">
        <v>15.9947432283486</v>
      </c>
      <c r="V30" s="125">
        <v>15.2188349341749</v>
      </c>
      <c r="W30" s="125">
        <v>9.4096973145290903</v>
      </c>
      <c r="X30" s="125">
        <v>6.72570199301137</v>
      </c>
      <c r="Y30" s="132">
        <v>11.607741099357201</v>
      </c>
      <c r="Z30" s="125"/>
      <c r="AA30" s="133">
        <v>0.204442583542083</v>
      </c>
      <c r="AB30" s="134">
        <v>1.73177037220667</v>
      </c>
      <c r="AC30" s="135">
        <v>0.96766049934936704</v>
      </c>
      <c r="AD30" s="125"/>
      <c r="AE30" s="136">
        <v>8.4585260020459891</v>
      </c>
      <c r="AF30" s="30"/>
      <c r="AG30" s="131">
        <v>37.555658627087098</v>
      </c>
      <c r="AH30" s="125">
        <v>52.087198515769899</v>
      </c>
      <c r="AI30" s="125">
        <v>55.064935064935</v>
      </c>
      <c r="AJ30" s="125">
        <v>55.997217068645597</v>
      </c>
      <c r="AK30" s="125">
        <v>50.533395176252299</v>
      </c>
      <c r="AL30" s="132">
        <v>50.247680890538</v>
      </c>
      <c r="AM30" s="125"/>
      <c r="AN30" s="133">
        <v>51.1827458256029</v>
      </c>
      <c r="AO30" s="134">
        <v>50.547309833024102</v>
      </c>
      <c r="AP30" s="135">
        <v>50.865027829313497</v>
      </c>
      <c r="AQ30" s="125"/>
      <c r="AR30" s="136">
        <v>50.424065730188097</v>
      </c>
      <c r="AS30" s="130"/>
      <c r="AT30" s="131">
        <v>3.0364819412142499</v>
      </c>
      <c r="AU30" s="125">
        <v>9.4818251252332306</v>
      </c>
      <c r="AV30" s="125">
        <v>2.5042798982244001</v>
      </c>
      <c r="AW30" s="125">
        <v>5.3856498686552996</v>
      </c>
      <c r="AX30" s="125">
        <v>2.2675286059097801</v>
      </c>
      <c r="AY30" s="132">
        <v>4.5674200960619498</v>
      </c>
      <c r="AZ30" s="125"/>
      <c r="BA30" s="133">
        <v>1.37819152440955</v>
      </c>
      <c r="BB30" s="134">
        <v>2.1451707072716499</v>
      </c>
      <c r="BC30" s="135">
        <v>1.7578406337705501</v>
      </c>
      <c r="BD30" s="125"/>
      <c r="BE30" s="136">
        <v>3.7441241280389899</v>
      </c>
    </row>
    <row r="31" spans="1:57" x14ac:dyDescent="0.2">
      <c r="A31" s="21" t="s">
        <v>48</v>
      </c>
      <c r="B31" s="3" t="str">
        <f t="shared" si="0"/>
        <v>Charlottesville, VA</v>
      </c>
      <c r="C31" s="3"/>
      <c r="D31" s="24" t="s">
        <v>16</v>
      </c>
      <c r="E31" s="27" t="s">
        <v>17</v>
      </c>
      <c r="F31" s="3"/>
      <c r="G31" s="131">
        <v>34.788634788634702</v>
      </c>
      <c r="H31" s="125">
        <v>52.668052668052603</v>
      </c>
      <c r="I31" s="125">
        <v>61.861861861861797</v>
      </c>
      <c r="J31" s="125">
        <v>61.168861168861099</v>
      </c>
      <c r="K31" s="125">
        <v>59.2977592977592</v>
      </c>
      <c r="L31" s="132">
        <v>53.9570339570339</v>
      </c>
      <c r="M31" s="125"/>
      <c r="N31" s="133">
        <v>47.632247632247598</v>
      </c>
      <c r="O31" s="134">
        <v>52.922152922152897</v>
      </c>
      <c r="P31" s="135">
        <v>50.277200277200201</v>
      </c>
      <c r="Q31" s="125"/>
      <c r="R31" s="136">
        <v>52.9056529056529</v>
      </c>
      <c r="S31" s="130"/>
      <c r="T31" s="131">
        <v>-9.7080691908278105</v>
      </c>
      <c r="U31" s="125">
        <v>8.5554239588469407</v>
      </c>
      <c r="V31" s="125">
        <v>23.694377489443902</v>
      </c>
      <c r="W31" s="125">
        <v>19.309000382577398</v>
      </c>
      <c r="X31" s="125">
        <v>11.6302168111011</v>
      </c>
      <c r="Y31" s="132">
        <v>11.7367093096679</v>
      </c>
      <c r="Z31" s="125"/>
      <c r="AA31" s="133">
        <v>-2.91589759674866</v>
      </c>
      <c r="AB31" s="134">
        <v>0.11978212157745299</v>
      </c>
      <c r="AC31" s="135">
        <v>-1.3415273890134201</v>
      </c>
      <c r="AD31" s="125"/>
      <c r="AE31" s="136">
        <v>7.8547149161396304</v>
      </c>
      <c r="AF31" s="30"/>
      <c r="AG31" s="131">
        <v>39.443289443289402</v>
      </c>
      <c r="AH31" s="125">
        <v>52.130977130977101</v>
      </c>
      <c r="AI31" s="125">
        <v>57.929082929082902</v>
      </c>
      <c r="AJ31" s="125">
        <v>59.615384615384599</v>
      </c>
      <c r="AK31" s="125">
        <v>54.181104181104097</v>
      </c>
      <c r="AL31" s="132">
        <v>52.659967659967599</v>
      </c>
      <c r="AM31" s="125"/>
      <c r="AN31" s="133">
        <v>47.5398475398475</v>
      </c>
      <c r="AO31" s="134">
        <v>51.605451605451599</v>
      </c>
      <c r="AP31" s="135">
        <v>49.572649572649503</v>
      </c>
      <c r="AQ31" s="125"/>
      <c r="AR31" s="136">
        <v>51.777876777876699</v>
      </c>
      <c r="AS31" s="130"/>
      <c r="AT31" s="131">
        <v>-2.9318552015968402</v>
      </c>
      <c r="AU31" s="125">
        <v>2.70253265111876</v>
      </c>
      <c r="AV31" s="125">
        <v>2.3349055096749902</v>
      </c>
      <c r="AW31" s="125">
        <v>9.5851923915595894</v>
      </c>
      <c r="AX31" s="125">
        <v>7.69787980351526</v>
      </c>
      <c r="AY31" s="132">
        <v>4.1902803233101</v>
      </c>
      <c r="AZ31" s="125"/>
      <c r="BA31" s="133">
        <v>-3.1744588642389999</v>
      </c>
      <c r="BB31" s="134">
        <v>-6.4141213221561699</v>
      </c>
      <c r="BC31" s="135">
        <v>-4.8882080461027799</v>
      </c>
      <c r="BD31" s="125"/>
      <c r="BE31" s="136">
        <v>1.5390817408031801</v>
      </c>
    </row>
    <row r="32" spans="1:57" x14ac:dyDescent="0.2">
      <c r="A32" s="21" t="s">
        <v>49</v>
      </c>
      <c r="B32" t="s">
        <v>72</v>
      </c>
      <c r="C32" s="3"/>
      <c r="D32" s="24" t="s">
        <v>16</v>
      </c>
      <c r="E32" s="27" t="s">
        <v>17</v>
      </c>
      <c r="F32" s="3"/>
      <c r="G32" s="131">
        <v>30.224936690004402</v>
      </c>
      <c r="H32" s="125">
        <v>44.182928645910899</v>
      </c>
      <c r="I32" s="125">
        <v>51.556681066587203</v>
      </c>
      <c r="J32" s="125">
        <v>50.662892894384001</v>
      </c>
      <c r="K32" s="125">
        <v>46.953671979740797</v>
      </c>
      <c r="L32" s="132">
        <v>44.716222255325398</v>
      </c>
      <c r="M32" s="125"/>
      <c r="N32" s="133">
        <v>49.6052435572769</v>
      </c>
      <c r="O32" s="134">
        <v>43.467898108148297</v>
      </c>
      <c r="P32" s="135">
        <v>46.536570832712599</v>
      </c>
      <c r="Q32" s="125"/>
      <c r="R32" s="136">
        <v>45.236321848864598</v>
      </c>
      <c r="S32" s="130"/>
      <c r="T32" s="131">
        <v>-2.01694027666022</v>
      </c>
      <c r="U32" s="125">
        <v>-0.44390080020676098</v>
      </c>
      <c r="V32" s="125">
        <v>1.9747428516685299</v>
      </c>
      <c r="W32" s="125">
        <v>-0.61254334942244804</v>
      </c>
      <c r="X32" s="125">
        <v>3.5416331871040501</v>
      </c>
      <c r="Y32" s="132">
        <v>0.66320292547131199</v>
      </c>
      <c r="Z32" s="125"/>
      <c r="AA32" s="133">
        <v>-5.6362444139821202</v>
      </c>
      <c r="AB32" s="134">
        <v>-6.6878007055184998</v>
      </c>
      <c r="AC32" s="135">
        <v>-6.1302864014021399</v>
      </c>
      <c r="AD32" s="125"/>
      <c r="AE32" s="136">
        <v>-1.43349473971137</v>
      </c>
      <c r="AF32" s="30"/>
      <c r="AG32" s="131">
        <v>30.589900193654099</v>
      </c>
      <c r="AH32" s="125">
        <v>43.0023834351258</v>
      </c>
      <c r="AI32" s="125">
        <v>46.834500223447002</v>
      </c>
      <c r="AJ32" s="125">
        <v>46.692983762848201</v>
      </c>
      <c r="AK32" s="125">
        <v>41.769700580962301</v>
      </c>
      <c r="AL32" s="132">
        <v>41.777893639207498</v>
      </c>
      <c r="AM32" s="125"/>
      <c r="AN32" s="133">
        <v>43.776999851035299</v>
      </c>
      <c r="AO32" s="134">
        <v>41.263220616713802</v>
      </c>
      <c r="AP32" s="135">
        <v>42.520110233874497</v>
      </c>
      <c r="AQ32" s="125"/>
      <c r="AR32" s="136">
        <v>41.989955523398002</v>
      </c>
      <c r="AS32" s="130"/>
      <c r="AT32" s="131">
        <v>-5.6817261414851403</v>
      </c>
      <c r="AU32" s="125">
        <v>-5.18726094411931</v>
      </c>
      <c r="AV32" s="125">
        <v>-8.7226641517789592</v>
      </c>
      <c r="AW32" s="125">
        <v>-8.9918688617913904</v>
      </c>
      <c r="AX32" s="125">
        <v>-8.6398310640430296</v>
      </c>
      <c r="AY32" s="132">
        <v>-7.6217227966235397</v>
      </c>
      <c r="AZ32" s="125"/>
      <c r="BA32" s="133">
        <v>-6.9093445193813503</v>
      </c>
      <c r="BB32" s="134">
        <v>-7.4265020432642403</v>
      </c>
      <c r="BC32" s="135">
        <v>-7.1609994097158101</v>
      </c>
      <c r="BD32" s="125"/>
      <c r="BE32" s="136">
        <v>-7.4888963402452804</v>
      </c>
    </row>
    <row r="33" spans="1:57" x14ac:dyDescent="0.2">
      <c r="A33" s="21" t="s">
        <v>50</v>
      </c>
      <c r="B33" s="3" t="str">
        <f t="shared" si="0"/>
        <v>Staunton &amp; Harrisonburg, VA</v>
      </c>
      <c r="C33" s="3"/>
      <c r="D33" s="24" t="s">
        <v>16</v>
      </c>
      <c r="E33" s="27" t="s">
        <v>17</v>
      </c>
      <c r="F33" s="3"/>
      <c r="G33" s="131">
        <v>28.3498647430117</v>
      </c>
      <c r="H33" s="125">
        <v>37.132551848512101</v>
      </c>
      <c r="I33" s="125">
        <v>41.839495040576999</v>
      </c>
      <c r="J33" s="125">
        <v>38.1244364292155</v>
      </c>
      <c r="K33" s="125">
        <v>40.378719567177598</v>
      </c>
      <c r="L33" s="132">
        <v>37.165013525698797</v>
      </c>
      <c r="M33" s="125"/>
      <c r="N33" s="133">
        <v>44.364292155094603</v>
      </c>
      <c r="O33" s="134">
        <v>49.359783588818701</v>
      </c>
      <c r="P33" s="135">
        <v>46.862037871956701</v>
      </c>
      <c r="Q33" s="125"/>
      <c r="R33" s="136">
        <v>39.935591910343902</v>
      </c>
      <c r="S33" s="130"/>
      <c r="T33" s="131">
        <v>-18.1818415411445</v>
      </c>
      <c r="U33" s="125">
        <v>-11.589932059419599</v>
      </c>
      <c r="V33" s="125">
        <v>-2.0880623119742601</v>
      </c>
      <c r="W33" s="125">
        <v>-10.6672909891261</v>
      </c>
      <c r="X33" s="125">
        <v>2.3314260022680702</v>
      </c>
      <c r="Y33" s="132">
        <v>-7.78719763540201</v>
      </c>
      <c r="Z33" s="125"/>
      <c r="AA33" s="133">
        <v>-6.7172957338666599</v>
      </c>
      <c r="AB33" s="134">
        <v>-0.93627286339457805</v>
      </c>
      <c r="AC33" s="135">
        <v>-3.75948737449069</v>
      </c>
      <c r="AD33" s="125"/>
      <c r="AE33" s="136">
        <v>-6.4749333147551802</v>
      </c>
      <c r="AF33" s="30"/>
      <c r="AG33" s="131">
        <v>30.5049594229035</v>
      </c>
      <c r="AH33" s="125">
        <v>37.574391343552698</v>
      </c>
      <c r="AI33" s="125">
        <v>38.471596032461598</v>
      </c>
      <c r="AJ33" s="125">
        <v>39.531109107303799</v>
      </c>
      <c r="AK33" s="125">
        <v>38.403967538322803</v>
      </c>
      <c r="AL33" s="132">
        <v>36.8972046889089</v>
      </c>
      <c r="AM33" s="125"/>
      <c r="AN33" s="133">
        <v>43.881875563570702</v>
      </c>
      <c r="AO33" s="134">
        <v>50.874661857529297</v>
      </c>
      <c r="AP33" s="135">
        <v>47.378268710550003</v>
      </c>
      <c r="AQ33" s="125"/>
      <c r="AR33" s="136">
        <v>39.891794409377802</v>
      </c>
      <c r="AS33" s="130"/>
      <c r="AT33" s="131">
        <v>-14.7077591595811</v>
      </c>
      <c r="AU33" s="125">
        <v>-8.7097528841003999</v>
      </c>
      <c r="AV33" s="125">
        <v>-12.624103529263699</v>
      </c>
      <c r="AW33" s="125">
        <v>-8.9127298471266396</v>
      </c>
      <c r="AX33" s="125">
        <v>-8.8306897592675107</v>
      </c>
      <c r="AY33" s="132">
        <v>-10.650750539687399</v>
      </c>
      <c r="AZ33" s="125"/>
      <c r="BA33" s="133">
        <v>-12.6753470546097</v>
      </c>
      <c r="BB33" s="134">
        <v>-6.6565375496677701</v>
      </c>
      <c r="BC33" s="135">
        <v>-9.5438116327462996</v>
      </c>
      <c r="BD33" s="125"/>
      <c r="BE33" s="136">
        <v>-10.2781778439179</v>
      </c>
    </row>
    <row r="34" spans="1:57" x14ac:dyDescent="0.2">
      <c r="A34" s="21" t="s">
        <v>51</v>
      </c>
      <c r="B34" s="3" t="str">
        <f t="shared" si="0"/>
        <v>Blacksburg &amp; Wytheville, VA</v>
      </c>
      <c r="C34" s="3"/>
      <c r="D34" s="24" t="s">
        <v>16</v>
      </c>
      <c r="E34" s="27" t="s">
        <v>17</v>
      </c>
      <c r="F34" s="3"/>
      <c r="G34" s="131">
        <v>31.4098972922502</v>
      </c>
      <c r="H34" s="125">
        <v>45.546218487394903</v>
      </c>
      <c r="I34" s="125">
        <v>47.226890756302502</v>
      </c>
      <c r="J34" s="125">
        <v>52.679738562091501</v>
      </c>
      <c r="K34" s="125">
        <v>50.0840336134453</v>
      </c>
      <c r="L34" s="132">
        <v>45.3893557422969</v>
      </c>
      <c r="M34" s="125"/>
      <c r="N34" s="133">
        <v>47.637721755368801</v>
      </c>
      <c r="O34" s="134">
        <v>41.587301587301504</v>
      </c>
      <c r="P34" s="135">
        <v>44.612511671335199</v>
      </c>
      <c r="Q34" s="125"/>
      <c r="R34" s="136">
        <v>45.167400293450697</v>
      </c>
      <c r="S34" s="130"/>
      <c r="T34" s="131">
        <v>12.4086331270884</v>
      </c>
      <c r="U34" s="125">
        <v>15.762370004679999</v>
      </c>
      <c r="V34" s="125">
        <v>13.861185427887801</v>
      </c>
      <c r="W34" s="125">
        <v>21.226868257343</v>
      </c>
      <c r="X34" s="125">
        <v>9.1645652343777702</v>
      </c>
      <c r="Y34" s="132">
        <v>14.5619163875417</v>
      </c>
      <c r="Z34" s="125"/>
      <c r="AA34" s="133">
        <v>-7.3651089395033997</v>
      </c>
      <c r="AB34" s="134">
        <v>-16.3223900562956</v>
      </c>
      <c r="AC34" s="135">
        <v>-11.767316322502101</v>
      </c>
      <c r="AD34" s="125"/>
      <c r="AE34" s="136">
        <v>5.6637925729555603</v>
      </c>
      <c r="AF34" s="30"/>
      <c r="AG34" s="131">
        <v>31.344537815125999</v>
      </c>
      <c r="AH34" s="125">
        <v>39.859943977591001</v>
      </c>
      <c r="AI34" s="125">
        <v>40.247432306255803</v>
      </c>
      <c r="AJ34" s="125">
        <v>43.725490196078397</v>
      </c>
      <c r="AK34" s="125">
        <v>42.464985994397701</v>
      </c>
      <c r="AL34" s="132">
        <v>39.528478057889799</v>
      </c>
      <c r="AM34" s="125"/>
      <c r="AN34" s="133">
        <v>45.158730158730101</v>
      </c>
      <c r="AO34" s="134">
        <v>44.1316526610644</v>
      </c>
      <c r="AP34" s="135">
        <v>44.645191409897201</v>
      </c>
      <c r="AQ34" s="125"/>
      <c r="AR34" s="136">
        <v>40.990396158463298</v>
      </c>
      <c r="AS34" s="130"/>
      <c r="AT34" s="131">
        <v>-0.63391331636388903</v>
      </c>
      <c r="AU34" s="125">
        <v>2.1278008160163799</v>
      </c>
      <c r="AV34" s="125">
        <v>-3.2147314509856102</v>
      </c>
      <c r="AW34" s="125">
        <v>2.8236903516536498</v>
      </c>
      <c r="AX34" s="125">
        <v>-2.0608529637257398</v>
      </c>
      <c r="AY34" s="132">
        <v>-0.201526806747373</v>
      </c>
      <c r="AZ34" s="125"/>
      <c r="BA34" s="133">
        <v>-3.8565088539286001</v>
      </c>
      <c r="BB34" s="134">
        <v>-2.44880721255497</v>
      </c>
      <c r="BC34" s="135">
        <v>-3.1658684187622699</v>
      </c>
      <c r="BD34" s="125"/>
      <c r="BE34" s="136">
        <v>-1.1432658510934901</v>
      </c>
    </row>
    <row r="35" spans="1:57" x14ac:dyDescent="0.2">
      <c r="A35" s="21" t="s">
        <v>52</v>
      </c>
      <c r="B35" s="3" t="str">
        <f t="shared" si="0"/>
        <v>Lynchburg, VA</v>
      </c>
      <c r="C35" s="3"/>
      <c r="D35" s="24" t="s">
        <v>16</v>
      </c>
      <c r="E35" s="27" t="s">
        <v>17</v>
      </c>
      <c r="F35" s="3"/>
      <c r="G35" s="131">
        <v>32.854406130268103</v>
      </c>
      <c r="H35" s="125">
        <v>52.234993614303903</v>
      </c>
      <c r="I35" s="125">
        <v>57.151979565772599</v>
      </c>
      <c r="J35" s="125">
        <v>55.5555555555555</v>
      </c>
      <c r="K35" s="125">
        <v>50.702426564495497</v>
      </c>
      <c r="L35" s="132">
        <v>49.699872286079099</v>
      </c>
      <c r="M35" s="125"/>
      <c r="N35" s="133">
        <v>56.321839080459704</v>
      </c>
      <c r="O35" s="134">
        <v>46.871008939974402</v>
      </c>
      <c r="P35" s="135">
        <v>51.596424010217099</v>
      </c>
      <c r="Q35" s="125"/>
      <c r="R35" s="136">
        <v>50.241744207261398</v>
      </c>
      <c r="S35" s="130"/>
      <c r="T35" s="131">
        <v>1.2348254720655101</v>
      </c>
      <c r="U35" s="125">
        <v>8.4566110073904106</v>
      </c>
      <c r="V35" s="125">
        <v>7.0716603636576796</v>
      </c>
      <c r="W35" s="125">
        <v>9.6300888613349809</v>
      </c>
      <c r="X35" s="125">
        <v>4.52449725051118</v>
      </c>
      <c r="Y35" s="132">
        <v>6.5714723030113404</v>
      </c>
      <c r="Z35" s="125"/>
      <c r="AA35" s="133">
        <v>4.4102584700660703</v>
      </c>
      <c r="AB35" s="134">
        <v>-8.9191566203060404</v>
      </c>
      <c r="AC35" s="135">
        <v>-2.0975155740559899</v>
      </c>
      <c r="AD35" s="125"/>
      <c r="AE35" s="136">
        <v>3.87271992966431</v>
      </c>
      <c r="AF35" s="30"/>
      <c r="AG35" s="131">
        <v>33.676564495530002</v>
      </c>
      <c r="AH35" s="125">
        <v>49.042145593869698</v>
      </c>
      <c r="AI35" s="125">
        <v>53.312579821200501</v>
      </c>
      <c r="AJ35" s="125">
        <v>54.3263090676883</v>
      </c>
      <c r="AK35" s="125">
        <v>47.892720306513397</v>
      </c>
      <c r="AL35" s="132">
        <v>47.650063856960401</v>
      </c>
      <c r="AM35" s="125"/>
      <c r="AN35" s="133">
        <v>52.753831417624497</v>
      </c>
      <c r="AO35" s="134">
        <v>48.850574712643599</v>
      </c>
      <c r="AP35" s="135">
        <v>50.802203065134002</v>
      </c>
      <c r="AQ35" s="125"/>
      <c r="AR35" s="136">
        <v>48.550675059295699</v>
      </c>
      <c r="AS35" s="130"/>
      <c r="AT35" s="131">
        <v>-3.7337181955347698</v>
      </c>
      <c r="AU35" s="125">
        <v>1.11815347387035</v>
      </c>
      <c r="AV35" s="125">
        <v>-2.6286377444376798</v>
      </c>
      <c r="AW35" s="125">
        <v>0.28745353774226801</v>
      </c>
      <c r="AX35" s="125">
        <v>-3.3797948118319199</v>
      </c>
      <c r="AY35" s="132">
        <v>-1.5384619211211401</v>
      </c>
      <c r="AZ35" s="125"/>
      <c r="BA35" s="133">
        <v>-3.8009479219141502</v>
      </c>
      <c r="BB35" s="134">
        <v>-4.1360176878268602</v>
      </c>
      <c r="BC35" s="135">
        <v>-3.9623386153990499</v>
      </c>
      <c r="BD35" s="125"/>
      <c r="BE35" s="136">
        <v>-2.2758398305100802</v>
      </c>
    </row>
    <row r="36" spans="1:57" x14ac:dyDescent="0.2">
      <c r="A36" s="21" t="s">
        <v>77</v>
      </c>
      <c r="B36" s="3" t="str">
        <f t="shared" si="0"/>
        <v>Central Virginia</v>
      </c>
      <c r="C36" s="3"/>
      <c r="D36" s="24" t="s">
        <v>16</v>
      </c>
      <c r="E36" s="27" t="s">
        <v>17</v>
      </c>
      <c r="F36" s="3"/>
      <c r="G36" s="131">
        <v>39.639218618562403</v>
      </c>
      <c r="H36" s="125">
        <v>55.431971835374</v>
      </c>
      <c r="I36" s="125">
        <v>61.5602704302582</v>
      </c>
      <c r="J36" s="125">
        <v>60.793843661401297</v>
      </c>
      <c r="K36" s="125">
        <v>53.671682711779901</v>
      </c>
      <c r="L36" s="132">
        <v>54.219397451475203</v>
      </c>
      <c r="M36" s="125"/>
      <c r="N36" s="133">
        <v>56.114278593014902</v>
      </c>
      <c r="O36" s="134">
        <v>58.625416705611102</v>
      </c>
      <c r="P36" s="135">
        <v>57.369847649313002</v>
      </c>
      <c r="Q36" s="125"/>
      <c r="R36" s="136">
        <v>55.119526079428802</v>
      </c>
      <c r="S36" s="130"/>
      <c r="T36" s="131">
        <v>-5.7732505900842996</v>
      </c>
      <c r="U36" s="125">
        <v>0.46670184245878599</v>
      </c>
      <c r="V36" s="125">
        <v>3.9852220398426099</v>
      </c>
      <c r="W36" s="125">
        <v>4.5917715718266896</v>
      </c>
      <c r="X36" s="125">
        <v>-2.8707780708484498</v>
      </c>
      <c r="Y36" s="132">
        <v>0.47713769442902998</v>
      </c>
      <c r="Z36" s="125"/>
      <c r="AA36" s="133">
        <v>-9.4469023335292395</v>
      </c>
      <c r="AB36" s="134">
        <v>-8.8961139200280002</v>
      </c>
      <c r="AC36" s="135">
        <v>-9.1663156382435194</v>
      </c>
      <c r="AD36" s="125"/>
      <c r="AE36" s="136">
        <v>-2.5920779073065598</v>
      </c>
      <c r="AF36" s="30"/>
      <c r="AG36" s="131">
        <v>43.387232451630901</v>
      </c>
      <c r="AH36" s="125">
        <v>54.296351683958001</v>
      </c>
      <c r="AI36" s="125">
        <v>60.050004673333902</v>
      </c>
      <c r="AJ36" s="125">
        <v>60.1092002367822</v>
      </c>
      <c r="AK36" s="125">
        <v>52.468299217995401</v>
      </c>
      <c r="AL36" s="132">
        <v>54.062217652740102</v>
      </c>
      <c r="AM36" s="125"/>
      <c r="AN36" s="133">
        <v>52.717543695672397</v>
      </c>
      <c r="AO36" s="134">
        <v>56.351060846808103</v>
      </c>
      <c r="AP36" s="135">
        <v>54.5343022712403</v>
      </c>
      <c r="AQ36" s="125"/>
      <c r="AR36" s="136">
        <v>54.197098972311601</v>
      </c>
      <c r="AS36" s="130"/>
      <c r="AT36" s="131">
        <v>-2.5823878967240201</v>
      </c>
      <c r="AU36" s="125">
        <v>-0.330558741663106</v>
      </c>
      <c r="AV36" s="125">
        <v>-1.0924653374573901</v>
      </c>
      <c r="AW36" s="125">
        <v>0.37050219037255</v>
      </c>
      <c r="AX36" s="125">
        <v>-3.57752873465106</v>
      </c>
      <c r="AY36" s="132">
        <v>-1.35561339740304</v>
      </c>
      <c r="AZ36" s="125"/>
      <c r="BA36" s="133">
        <v>-5.8006726692654196</v>
      </c>
      <c r="BB36" s="134">
        <v>-4.7538264559648002</v>
      </c>
      <c r="BC36" s="135">
        <v>-5.2627018942629196</v>
      </c>
      <c r="BD36" s="125"/>
      <c r="BE36" s="136">
        <v>-2.51103836432004</v>
      </c>
    </row>
    <row r="37" spans="1:57" x14ac:dyDescent="0.2">
      <c r="A37" s="21" t="s">
        <v>78</v>
      </c>
      <c r="B37" s="3" t="str">
        <f t="shared" si="0"/>
        <v>Chesapeake Bay</v>
      </c>
      <c r="C37" s="3"/>
      <c r="D37" s="24" t="s">
        <v>16</v>
      </c>
      <c r="E37" s="27" t="s">
        <v>17</v>
      </c>
      <c r="F37" s="3"/>
      <c r="G37" s="131">
        <v>45.349730976172097</v>
      </c>
      <c r="H37" s="125">
        <v>59.646425826287398</v>
      </c>
      <c r="I37" s="125">
        <v>60.491929285165199</v>
      </c>
      <c r="J37" s="125">
        <v>59.262106072252102</v>
      </c>
      <c r="K37" s="125">
        <v>52.0368946963873</v>
      </c>
      <c r="L37" s="132">
        <v>55.357417371252801</v>
      </c>
      <c r="M37" s="125"/>
      <c r="N37" s="133">
        <v>47.732513451191302</v>
      </c>
      <c r="O37" s="134">
        <v>46.5795541890853</v>
      </c>
      <c r="P37" s="135">
        <v>47.156033820138298</v>
      </c>
      <c r="Q37" s="125"/>
      <c r="R37" s="136">
        <v>53.0141649280773</v>
      </c>
      <c r="S37" s="130"/>
      <c r="T37" s="131">
        <v>39.810426540284297</v>
      </c>
      <c r="U37" s="125">
        <v>16.5165165165165</v>
      </c>
      <c r="V37" s="125">
        <v>15.9057437407952</v>
      </c>
      <c r="W37" s="125">
        <v>18.615384615384599</v>
      </c>
      <c r="X37" s="125">
        <v>24.677716390423502</v>
      </c>
      <c r="Y37" s="132">
        <v>21.6554054054054</v>
      </c>
      <c r="Z37" s="125"/>
      <c r="AA37" s="133">
        <v>25.708502024291398</v>
      </c>
      <c r="AB37" s="134">
        <v>20.238095238095202</v>
      </c>
      <c r="AC37" s="135">
        <v>22.945891783567099</v>
      </c>
      <c r="AD37" s="125"/>
      <c r="AE37" s="136">
        <v>21.9807983830217</v>
      </c>
      <c r="AF37" s="30"/>
      <c r="AG37" s="131">
        <v>40.853189853958398</v>
      </c>
      <c r="AH37" s="125">
        <v>52.978478093774001</v>
      </c>
      <c r="AI37" s="125">
        <v>56.802459646425802</v>
      </c>
      <c r="AJ37" s="125">
        <v>58.147578785549499</v>
      </c>
      <c r="AK37" s="125">
        <v>52.1329746348962</v>
      </c>
      <c r="AL37" s="132">
        <v>52.1829362029208</v>
      </c>
      <c r="AM37" s="125"/>
      <c r="AN37" s="133">
        <v>46.195234435049898</v>
      </c>
      <c r="AO37" s="134">
        <v>47.194465795541802</v>
      </c>
      <c r="AP37" s="135">
        <v>46.6948501152959</v>
      </c>
      <c r="AQ37" s="125"/>
      <c r="AR37" s="136">
        <v>50.614911606456502</v>
      </c>
      <c r="AS37" s="130"/>
      <c r="AT37" s="131">
        <v>23.032407407407401</v>
      </c>
      <c r="AU37" s="125">
        <v>12.1187474583163</v>
      </c>
      <c r="AV37" s="125">
        <v>11.505092417955399</v>
      </c>
      <c r="AW37" s="125">
        <v>12.742175856929901</v>
      </c>
      <c r="AX37" s="125">
        <v>17.293558149589199</v>
      </c>
      <c r="AY37" s="132">
        <v>14.7275031685678</v>
      </c>
      <c r="AZ37" s="125"/>
      <c r="BA37" s="133">
        <v>14.5853193517635</v>
      </c>
      <c r="BB37" s="134">
        <v>16.8411037107516</v>
      </c>
      <c r="BC37" s="135">
        <v>15.714285714285699</v>
      </c>
      <c r="BD37" s="125"/>
      <c r="BE37" s="136">
        <v>14.9859681945743</v>
      </c>
    </row>
    <row r="38" spans="1:57" x14ac:dyDescent="0.2">
      <c r="A38" s="21" t="s">
        <v>79</v>
      </c>
      <c r="B38" s="3" t="str">
        <f t="shared" si="0"/>
        <v>Coastal Virginia - Eastern Shore</v>
      </c>
      <c r="C38" s="3"/>
      <c r="D38" s="24" t="s">
        <v>16</v>
      </c>
      <c r="E38" s="27" t="s">
        <v>17</v>
      </c>
      <c r="F38" s="3"/>
      <c r="G38" s="131">
        <v>38.3309759547383</v>
      </c>
      <c r="H38" s="125">
        <v>49.717114568599698</v>
      </c>
      <c r="I38" s="125">
        <v>51.414427157001398</v>
      </c>
      <c r="J38" s="125">
        <v>49.363507779349298</v>
      </c>
      <c r="K38" s="125">
        <v>47.171145685997097</v>
      </c>
      <c r="L38" s="132">
        <v>47.199434229137097</v>
      </c>
      <c r="M38" s="125"/>
      <c r="N38" s="133">
        <v>48.868458274398797</v>
      </c>
      <c r="O38" s="134">
        <v>48.161244695898098</v>
      </c>
      <c r="P38" s="135">
        <v>48.514851485148498</v>
      </c>
      <c r="Q38" s="125"/>
      <c r="R38" s="136">
        <v>47.575267730854698</v>
      </c>
      <c r="S38" s="130"/>
      <c r="T38" s="131">
        <v>29.047619047619001</v>
      </c>
      <c r="U38" s="125">
        <v>23.767605633802798</v>
      </c>
      <c r="V38" s="125">
        <v>27.768014059753899</v>
      </c>
      <c r="W38" s="125">
        <v>23.7588652482269</v>
      </c>
      <c r="X38" s="125">
        <v>27.290076335877799</v>
      </c>
      <c r="Y38" s="132">
        <v>26.1625708884688</v>
      </c>
      <c r="Z38" s="125"/>
      <c r="AA38" s="133">
        <v>18.321917808219101</v>
      </c>
      <c r="AB38" s="134">
        <v>12.561983471074299</v>
      </c>
      <c r="AC38" s="135">
        <v>15.391084945332199</v>
      </c>
      <c r="AD38" s="125"/>
      <c r="AE38" s="136">
        <v>22.822117892540401</v>
      </c>
      <c r="AF38" s="30"/>
      <c r="AG38" s="131">
        <v>34.582743988684499</v>
      </c>
      <c r="AH38" s="125">
        <v>45.579915134370502</v>
      </c>
      <c r="AI38" s="125">
        <v>46.410891089108901</v>
      </c>
      <c r="AJ38" s="125">
        <v>47.365629420084801</v>
      </c>
      <c r="AK38" s="125">
        <v>42.927864214992901</v>
      </c>
      <c r="AL38" s="132">
        <v>43.373408769448297</v>
      </c>
      <c r="AM38" s="125"/>
      <c r="AN38" s="133">
        <v>43.6350777934936</v>
      </c>
      <c r="AO38" s="134">
        <v>44.925742574257399</v>
      </c>
      <c r="AP38" s="135">
        <v>44.280410183875503</v>
      </c>
      <c r="AQ38" s="125"/>
      <c r="AR38" s="136">
        <v>43.6325520307132</v>
      </c>
      <c r="AS38" s="130"/>
      <c r="AT38" s="131">
        <v>8.0662983425414296</v>
      </c>
      <c r="AU38" s="125">
        <v>11.843817787418599</v>
      </c>
      <c r="AV38" s="125">
        <v>4.8741510187774599</v>
      </c>
      <c r="AW38" s="125">
        <v>12.4685138539042</v>
      </c>
      <c r="AX38" s="125">
        <v>8.7326466636811393</v>
      </c>
      <c r="AY38" s="132">
        <v>9.1961185791863205</v>
      </c>
      <c r="AZ38" s="125"/>
      <c r="BA38" s="133">
        <v>0.69359445124439001</v>
      </c>
      <c r="BB38" s="134">
        <v>-3.9339103068450003E-2</v>
      </c>
      <c r="BC38" s="135">
        <v>0.32044862807931102</v>
      </c>
      <c r="BD38" s="125"/>
      <c r="BE38" s="136">
        <v>6.46493282386293</v>
      </c>
    </row>
    <row r="39" spans="1:57" x14ac:dyDescent="0.2">
      <c r="A39" s="21" t="s">
        <v>80</v>
      </c>
      <c r="B39" s="3" t="str">
        <f t="shared" si="0"/>
        <v>Coastal Virginia - Hampton Roads</v>
      </c>
      <c r="C39" s="3"/>
      <c r="D39" s="24" t="s">
        <v>16</v>
      </c>
      <c r="E39" s="27" t="s">
        <v>17</v>
      </c>
      <c r="F39" s="3"/>
      <c r="G39" s="131">
        <v>37.244345989387398</v>
      </c>
      <c r="H39" s="125">
        <v>43.838545154809097</v>
      </c>
      <c r="I39" s="125">
        <v>46.319097418989202</v>
      </c>
      <c r="J39" s="125">
        <v>47.467930554840002</v>
      </c>
      <c r="K39" s="125">
        <v>47.263412624858397</v>
      </c>
      <c r="L39" s="132">
        <v>44.426987822718502</v>
      </c>
      <c r="M39" s="125"/>
      <c r="N39" s="133">
        <v>54.216867469879503</v>
      </c>
      <c r="O39" s="134">
        <v>56.464318813716403</v>
      </c>
      <c r="P39" s="135">
        <v>55.340593141797903</v>
      </c>
      <c r="Q39" s="125"/>
      <c r="R39" s="136">
        <v>47.546170259730701</v>
      </c>
      <c r="S39" s="130"/>
      <c r="T39" s="131">
        <v>-0.57858838229709197</v>
      </c>
      <c r="U39" s="125">
        <v>1.3470612142121301</v>
      </c>
      <c r="V39" s="125">
        <v>4.01898081766603</v>
      </c>
      <c r="W39" s="125">
        <v>2.0470924910917798</v>
      </c>
      <c r="X39" s="125">
        <v>5.1924626119636201</v>
      </c>
      <c r="Y39" s="132">
        <v>2.5011174551421398</v>
      </c>
      <c r="Z39" s="125"/>
      <c r="AA39" s="133">
        <v>4.6118414774026597</v>
      </c>
      <c r="AB39" s="134">
        <v>3.1711813923692</v>
      </c>
      <c r="AC39" s="135">
        <v>3.8718930445833202</v>
      </c>
      <c r="AD39" s="125"/>
      <c r="AE39" s="136">
        <v>2.9425775877824298</v>
      </c>
      <c r="AF39" s="30"/>
      <c r="AG39" s="131">
        <v>37.245633918911899</v>
      </c>
      <c r="AH39" s="125">
        <v>42.526788934109497</v>
      </c>
      <c r="AI39" s="125">
        <v>46.015146051207999</v>
      </c>
      <c r="AJ39" s="125">
        <v>47.585776106331402</v>
      </c>
      <c r="AK39" s="125">
        <v>47.430300688944598</v>
      </c>
      <c r="AL39" s="132">
        <v>44.1608217787863</v>
      </c>
      <c r="AM39" s="125"/>
      <c r="AN39" s="133">
        <v>53.207134118859003</v>
      </c>
      <c r="AO39" s="134">
        <v>55.532805357027797</v>
      </c>
      <c r="AP39" s="135">
        <v>54.3699697379434</v>
      </c>
      <c r="AQ39" s="125"/>
      <c r="AR39" s="136">
        <v>47.077957320606899</v>
      </c>
      <c r="AS39" s="130"/>
      <c r="AT39" s="131">
        <v>-5.4244242488461198</v>
      </c>
      <c r="AU39" s="125">
        <v>-5.1589936229892501</v>
      </c>
      <c r="AV39" s="125">
        <v>-3.8490789293250902</v>
      </c>
      <c r="AW39" s="125">
        <v>-2.7385596328016399</v>
      </c>
      <c r="AX39" s="125">
        <v>0.25632651684858798</v>
      </c>
      <c r="AY39" s="132">
        <v>-3.2899773452880199</v>
      </c>
      <c r="AZ39" s="125"/>
      <c r="BA39" s="133">
        <v>-0.327733844466503</v>
      </c>
      <c r="BB39" s="134">
        <v>-0.49623132138547499</v>
      </c>
      <c r="BC39" s="135">
        <v>-0.41385568778988702</v>
      </c>
      <c r="BD39" s="125"/>
      <c r="BE39" s="136">
        <v>-2.36261543721203</v>
      </c>
    </row>
    <row r="40" spans="1:57" x14ac:dyDescent="0.2">
      <c r="A40" s="20" t="s">
        <v>81</v>
      </c>
      <c r="B40" s="3" t="str">
        <f t="shared" si="0"/>
        <v>Northern Virginia</v>
      </c>
      <c r="C40" s="3"/>
      <c r="D40" s="24" t="s">
        <v>16</v>
      </c>
      <c r="E40" s="27" t="s">
        <v>17</v>
      </c>
      <c r="F40" s="3"/>
      <c r="G40" s="131">
        <v>43.824284491775202</v>
      </c>
      <c r="H40" s="125">
        <v>60.129314443282297</v>
      </c>
      <c r="I40" s="125">
        <v>67.022915280022801</v>
      </c>
      <c r="J40" s="125">
        <v>66.024531710563807</v>
      </c>
      <c r="K40" s="125">
        <v>56.0132611843609</v>
      </c>
      <c r="L40" s="132">
        <v>58.603856573220099</v>
      </c>
      <c r="M40" s="125"/>
      <c r="N40" s="133">
        <v>49.7141986129106</v>
      </c>
      <c r="O40" s="134">
        <v>51.097477326423203</v>
      </c>
      <c r="P40" s="135">
        <v>50.405837969666898</v>
      </c>
      <c r="Q40" s="125"/>
      <c r="R40" s="136">
        <v>56.2641384260669</v>
      </c>
      <c r="S40" s="130"/>
      <c r="T40" s="131">
        <v>7.9245653016026996</v>
      </c>
      <c r="U40" s="125">
        <v>13.093862501341199</v>
      </c>
      <c r="V40" s="125">
        <v>13.269544526231</v>
      </c>
      <c r="W40" s="125">
        <v>13.334962950014299</v>
      </c>
      <c r="X40" s="125">
        <v>11.6322928600556</v>
      </c>
      <c r="Y40" s="132">
        <v>12.1056202019665</v>
      </c>
      <c r="Z40" s="125"/>
      <c r="AA40" s="133">
        <v>2.4775507363057798</v>
      </c>
      <c r="AB40" s="134">
        <v>9.5513125331483206E-2</v>
      </c>
      <c r="AC40" s="135">
        <v>1.25618928664027</v>
      </c>
      <c r="AD40" s="125"/>
      <c r="AE40" s="136">
        <v>9.1179143274219907</v>
      </c>
      <c r="AF40" s="30"/>
      <c r="AG40" s="131">
        <v>43.002757440334598</v>
      </c>
      <c r="AH40" s="125">
        <v>58.536179518874199</v>
      </c>
      <c r="AI40" s="125">
        <v>65.8429209850717</v>
      </c>
      <c r="AJ40" s="125">
        <v>65.4877816867928</v>
      </c>
      <c r="AK40" s="125">
        <v>55.946803399940002</v>
      </c>
      <c r="AL40" s="132">
        <v>57.763463069097597</v>
      </c>
      <c r="AM40" s="125"/>
      <c r="AN40" s="133">
        <v>50.051132282782902</v>
      </c>
      <c r="AO40" s="134">
        <v>51.746821474607401</v>
      </c>
      <c r="AP40" s="135">
        <v>50.898976878695102</v>
      </c>
      <c r="AQ40" s="125"/>
      <c r="AR40" s="136">
        <v>55.802719558827398</v>
      </c>
      <c r="AS40" s="130"/>
      <c r="AT40" s="131">
        <v>1.8223127907082901</v>
      </c>
      <c r="AU40" s="125">
        <v>10.0822752421541</v>
      </c>
      <c r="AV40" s="125">
        <v>7.3224535443291003</v>
      </c>
      <c r="AW40" s="125">
        <v>6.43049402416856</v>
      </c>
      <c r="AX40" s="125">
        <v>5.1519651866417897</v>
      </c>
      <c r="AY40" s="132">
        <v>6.3802159792331503</v>
      </c>
      <c r="AZ40" s="125"/>
      <c r="BA40" s="133">
        <v>2.3712785238331602</v>
      </c>
      <c r="BB40" s="134">
        <v>0.14744847261166899</v>
      </c>
      <c r="BC40" s="135">
        <v>1.2286377208067301</v>
      </c>
      <c r="BD40" s="125"/>
      <c r="BE40" s="136">
        <v>4.9888235210154299</v>
      </c>
    </row>
    <row r="41" spans="1:57" x14ac:dyDescent="0.2">
      <c r="A41" s="22" t="s">
        <v>82</v>
      </c>
      <c r="B41" s="3" t="str">
        <f t="shared" si="0"/>
        <v>Shenandoah Valley</v>
      </c>
      <c r="C41" s="3"/>
      <c r="D41" s="25" t="s">
        <v>16</v>
      </c>
      <c r="E41" s="28" t="s">
        <v>17</v>
      </c>
      <c r="F41" s="3"/>
      <c r="G41" s="137">
        <v>28.943993159469802</v>
      </c>
      <c r="H41" s="138">
        <v>39.4955109020949</v>
      </c>
      <c r="I41" s="138">
        <v>42.5994014536126</v>
      </c>
      <c r="J41" s="138">
        <v>39.760581445061902</v>
      </c>
      <c r="K41" s="138">
        <v>39.589568191534802</v>
      </c>
      <c r="L41" s="139">
        <v>38.077811030354802</v>
      </c>
      <c r="M41" s="125"/>
      <c r="N41" s="140">
        <v>43.9589568191534</v>
      </c>
      <c r="O41" s="141">
        <v>44.959384352287302</v>
      </c>
      <c r="P41" s="142">
        <v>44.459170585720301</v>
      </c>
      <c r="Q41" s="125"/>
      <c r="R41" s="143">
        <v>39.901056617602102</v>
      </c>
      <c r="S41" s="130"/>
      <c r="T41" s="137">
        <v>-11.410165439654</v>
      </c>
      <c r="U41" s="138">
        <v>-3.0685320177804898</v>
      </c>
      <c r="V41" s="138">
        <v>1.48170370734294</v>
      </c>
      <c r="W41" s="138">
        <v>-3.0084042863207099</v>
      </c>
      <c r="X41" s="138">
        <v>2.5661935066309298</v>
      </c>
      <c r="Y41" s="139">
        <v>-2.3585914187847701</v>
      </c>
      <c r="Z41" s="125"/>
      <c r="AA41" s="140">
        <v>-5.1544338199773803</v>
      </c>
      <c r="AB41" s="141">
        <v>-0.101649211907423</v>
      </c>
      <c r="AC41" s="142">
        <v>-2.6651769519253099</v>
      </c>
      <c r="AD41" s="125"/>
      <c r="AE41" s="143">
        <v>-2.4564031837560698</v>
      </c>
      <c r="AF41" s="31"/>
      <c r="AG41" s="137">
        <v>30.7353569901667</v>
      </c>
      <c r="AH41" s="138">
        <v>39.029499786233401</v>
      </c>
      <c r="AI41" s="138">
        <v>39.572466866182097</v>
      </c>
      <c r="AJ41" s="138">
        <v>40.275758871312497</v>
      </c>
      <c r="AK41" s="138">
        <v>37.890123984608799</v>
      </c>
      <c r="AL41" s="139">
        <v>37.500641299700703</v>
      </c>
      <c r="AM41" s="125"/>
      <c r="AN41" s="140">
        <v>42.663531423685299</v>
      </c>
      <c r="AO41" s="141">
        <v>46.019666524155603</v>
      </c>
      <c r="AP41" s="142">
        <v>44.341598973920398</v>
      </c>
      <c r="AQ41" s="125"/>
      <c r="AR41" s="143">
        <v>39.455200635192</v>
      </c>
      <c r="AS41" s="75"/>
      <c r="AT41" s="137">
        <v>-11.7653197645253</v>
      </c>
      <c r="AU41" s="138">
        <v>-4.7371407545240203</v>
      </c>
      <c r="AV41" s="138">
        <v>-9.6722568013272507</v>
      </c>
      <c r="AW41" s="138">
        <v>-7.1378085735779804</v>
      </c>
      <c r="AX41" s="138">
        <v>-11.0552969677164</v>
      </c>
      <c r="AY41" s="139">
        <v>-8.7952951541163795</v>
      </c>
      <c r="AZ41" s="125"/>
      <c r="BA41" s="140">
        <v>-13.6762119225181</v>
      </c>
      <c r="BB41" s="141">
        <v>-8.5434171588106</v>
      </c>
      <c r="BC41" s="142">
        <v>-11.086762243560599</v>
      </c>
      <c r="BD41" s="125"/>
      <c r="BE41" s="143">
        <v>-9.5438512332599608</v>
      </c>
    </row>
    <row r="42" spans="1:57" x14ac:dyDescent="0.2">
      <c r="A42" s="19" t="s">
        <v>83</v>
      </c>
      <c r="B42" s="3" t="str">
        <f t="shared" si="0"/>
        <v>Southern Virginia</v>
      </c>
      <c r="C42" s="9"/>
      <c r="D42" s="23" t="s">
        <v>16</v>
      </c>
      <c r="E42" s="26" t="s">
        <v>17</v>
      </c>
      <c r="F42" s="3"/>
      <c r="G42" s="122">
        <v>39.995213020584004</v>
      </c>
      <c r="H42" s="123">
        <v>55.576831019626603</v>
      </c>
      <c r="I42" s="123">
        <v>59.669698420296697</v>
      </c>
      <c r="J42" s="123">
        <v>59.0952608903781</v>
      </c>
      <c r="K42" s="123">
        <v>51.747247486835803</v>
      </c>
      <c r="L42" s="124">
        <v>53.216850167544202</v>
      </c>
      <c r="M42" s="125"/>
      <c r="N42" s="126">
        <v>45.931067496409703</v>
      </c>
      <c r="O42" s="127">
        <v>46.170416467209101</v>
      </c>
      <c r="P42" s="128">
        <v>46.050741981809402</v>
      </c>
      <c r="Q42" s="125"/>
      <c r="R42" s="129">
        <v>51.169390685905697</v>
      </c>
      <c r="S42" s="130"/>
      <c r="T42" s="122">
        <v>12.8858971054353</v>
      </c>
      <c r="U42" s="123">
        <v>9.0454001678505698</v>
      </c>
      <c r="V42" s="123">
        <v>9.6583969684649507</v>
      </c>
      <c r="W42" s="123">
        <v>13.1056419983921</v>
      </c>
      <c r="X42" s="123">
        <v>14.451794673357</v>
      </c>
      <c r="Y42" s="124">
        <v>11.6726648593545</v>
      </c>
      <c r="Z42" s="125"/>
      <c r="AA42" s="126">
        <v>13.9122315205587</v>
      </c>
      <c r="AB42" s="127">
        <v>10.9796180815952</v>
      </c>
      <c r="AC42" s="128">
        <v>12.422994215472301</v>
      </c>
      <c r="AD42" s="125"/>
      <c r="AE42" s="129">
        <v>11.864641313993401</v>
      </c>
      <c r="AF42" s="29"/>
      <c r="AG42" s="122">
        <v>39.785782671134498</v>
      </c>
      <c r="AH42" s="123">
        <v>54.810914313068402</v>
      </c>
      <c r="AI42" s="123">
        <v>58.3772139779798</v>
      </c>
      <c r="AJ42" s="123">
        <v>59.430349449497299</v>
      </c>
      <c r="AK42" s="123">
        <v>51.932742939205298</v>
      </c>
      <c r="AL42" s="124">
        <v>52.867400670177098</v>
      </c>
      <c r="AM42" s="125"/>
      <c r="AN42" s="126">
        <v>45.937051220679699</v>
      </c>
      <c r="AO42" s="127">
        <v>46.475586404978401</v>
      </c>
      <c r="AP42" s="128">
        <v>46.206318812829103</v>
      </c>
      <c r="AQ42" s="125"/>
      <c r="AR42" s="129">
        <v>50.964234425220504</v>
      </c>
      <c r="AS42" s="130"/>
      <c r="AT42" s="122">
        <v>8.2556583788182305</v>
      </c>
      <c r="AU42" s="123">
        <v>9.1008485665945802</v>
      </c>
      <c r="AV42" s="123">
        <v>8.5141284292997099</v>
      </c>
      <c r="AW42" s="123">
        <v>12.667030331946201</v>
      </c>
      <c r="AX42" s="123">
        <v>10.5889213482185</v>
      </c>
      <c r="AY42" s="124">
        <v>9.9131924437359498</v>
      </c>
      <c r="AZ42" s="125"/>
      <c r="BA42" s="126">
        <v>10.2489229296314</v>
      </c>
      <c r="BB42" s="127">
        <v>10.921302257997199</v>
      </c>
      <c r="BC42" s="128">
        <v>10.5860497078608</v>
      </c>
      <c r="BD42" s="125"/>
      <c r="BE42" s="129">
        <v>10.0867027539032</v>
      </c>
    </row>
    <row r="43" spans="1:57" x14ac:dyDescent="0.2">
      <c r="A43" s="20" t="s">
        <v>84</v>
      </c>
      <c r="B43" s="3" t="str">
        <f t="shared" si="0"/>
        <v>Southwest Virginia - Blue Ridge Highlands</v>
      </c>
      <c r="C43" s="10"/>
      <c r="D43" s="24" t="s">
        <v>16</v>
      </c>
      <c r="E43" s="27" t="s">
        <v>17</v>
      </c>
      <c r="F43" s="3"/>
      <c r="G43" s="131">
        <v>30.406171999092301</v>
      </c>
      <c r="H43" s="125">
        <v>43.011118674835402</v>
      </c>
      <c r="I43" s="125">
        <v>45.700022691173103</v>
      </c>
      <c r="J43" s="125">
        <v>48.604492852280401</v>
      </c>
      <c r="K43" s="125">
        <v>45.875937286980196</v>
      </c>
      <c r="L43" s="132">
        <v>42.718689000862398</v>
      </c>
      <c r="M43" s="125"/>
      <c r="N43" s="133">
        <v>46.171324698931997</v>
      </c>
      <c r="O43" s="134">
        <v>40.979322881163299</v>
      </c>
      <c r="P43" s="135">
        <v>43.575323790047698</v>
      </c>
      <c r="Q43" s="125"/>
      <c r="R43" s="136">
        <v>42.963251273069297</v>
      </c>
      <c r="S43" s="130"/>
      <c r="T43" s="131">
        <v>12.922231872491199</v>
      </c>
      <c r="U43" s="125">
        <v>12.1621666169438</v>
      </c>
      <c r="V43" s="125">
        <v>12.211853949030401</v>
      </c>
      <c r="W43" s="125">
        <v>16.6832851533152</v>
      </c>
      <c r="X43" s="125">
        <v>9.7049890826038503</v>
      </c>
      <c r="Y43" s="132">
        <v>12.7302371918625</v>
      </c>
      <c r="Z43" s="125"/>
      <c r="AA43" s="133">
        <v>-1.2873117602980999</v>
      </c>
      <c r="AB43" s="134">
        <v>-9.6756597738286896</v>
      </c>
      <c r="AC43" s="135">
        <v>-5.41756146238792</v>
      </c>
      <c r="AD43" s="125"/>
      <c r="AE43" s="136">
        <v>6.7919391189151099</v>
      </c>
      <c r="AF43" s="30"/>
      <c r="AG43" s="131">
        <v>30.199115044247701</v>
      </c>
      <c r="AH43" s="125">
        <v>39.269911504424698</v>
      </c>
      <c r="AI43" s="125">
        <v>40.120830496936598</v>
      </c>
      <c r="AJ43" s="125">
        <v>42.594168368504597</v>
      </c>
      <c r="AK43" s="125">
        <v>40.324594257178497</v>
      </c>
      <c r="AL43" s="132">
        <v>38.501599836612399</v>
      </c>
      <c r="AM43" s="125"/>
      <c r="AN43" s="133">
        <v>42.929292929292899</v>
      </c>
      <c r="AO43" s="134">
        <v>42.117807286346597</v>
      </c>
      <c r="AP43" s="135">
        <v>42.523550107819702</v>
      </c>
      <c r="AQ43" s="125"/>
      <c r="AR43" s="136">
        <v>39.650504952260498</v>
      </c>
      <c r="AS43" s="130"/>
      <c r="AT43" s="131">
        <v>0.55867641400538604</v>
      </c>
      <c r="AU43" s="125">
        <v>2.4835854981444401</v>
      </c>
      <c r="AV43" s="125">
        <v>-2.6113324238325002</v>
      </c>
      <c r="AW43" s="125">
        <v>2.0341571315871398</v>
      </c>
      <c r="AX43" s="125">
        <v>-1.3034005767061401</v>
      </c>
      <c r="AY43" s="132">
        <v>0.18718377344468701</v>
      </c>
      <c r="AZ43" s="125"/>
      <c r="BA43" s="133">
        <v>-2.89346603339777</v>
      </c>
      <c r="BB43" s="134">
        <v>-1.7631219330908401</v>
      </c>
      <c r="BC43" s="135">
        <v>-2.3369564896774202</v>
      </c>
      <c r="BD43" s="125"/>
      <c r="BE43" s="136">
        <v>-0.60056717248634495</v>
      </c>
    </row>
    <row r="44" spans="1:57" x14ac:dyDescent="0.2">
      <c r="A44" s="21" t="s">
        <v>85</v>
      </c>
      <c r="B44" s="3" t="str">
        <f t="shared" si="0"/>
        <v>Southwest Virginia - Heart of Appalachia</v>
      </c>
      <c r="C44" s="3"/>
      <c r="D44" s="24" t="s">
        <v>16</v>
      </c>
      <c r="E44" s="27" t="s">
        <v>17</v>
      </c>
      <c r="F44" s="3"/>
      <c r="G44" s="131">
        <v>35.328467153284599</v>
      </c>
      <c r="H44" s="125">
        <v>53.3576642335766</v>
      </c>
      <c r="I44" s="125">
        <v>57.007299270072899</v>
      </c>
      <c r="J44" s="125">
        <v>55.182481751824803</v>
      </c>
      <c r="K44" s="125">
        <v>43.868613138686101</v>
      </c>
      <c r="L44" s="132">
        <v>48.948905109488997</v>
      </c>
      <c r="M44" s="125"/>
      <c r="N44" s="133">
        <v>40.437956204379503</v>
      </c>
      <c r="O44" s="134">
        <v>37.372262773722603</v>
      </c>
      <c r="P44" s="135">
        <v>38.905109489051</v>
      </c>
      <c r="Q44" s="125"/>
      <c r="R44" s="136">
        <v>46.079249217935299</v>
      </c>
      <c r="S44" s="130"/>
      <c r="T44" s="131">
        <v>19.5061728395061</v>
      </c>
      <c r="U44" s="125">
        <v>27.351916376306601</v>
      </c>
      <c r="V44" s="125">
        <v>29.734219269102901</v>
      </c>
      <c r="W44" s="125">
        <v>30.5699481865284</v>
      </c>
      <c r="X44" s="125">
        <v>20.682730923694699</v>
      </c>
      <c r="Y44" s="132">
        <v>26.1474793077501</v>
      </c>
      <c r="Z44" s="125"/>
      <c r="AA44" s="133">
        <v>1.8382352941176401</v>
      </c>
      <c r="AB44" s="134">
        <v>-1.15830115830115</v>
      </c>
      <c r="AC44" s="135">
        <v>0.37664783427495202</v>
      </c>
      <c r="AD44" s="125"/>
      <c r="AE44" s="136">
        <v>18.7903225806451</v>
      </c>
      <c r="AF44" s="30"/>
      <c r="AG44" s="131">
        <v>33.978102189780998</v>
      </c>
      <c r="AH44" s="125">
        <v>49.069343065693403</v>
      </c>
      <c r="AI44" s="125">
        <v>50.036496350364899</v>
      </c>
      <c r="AJ44" s="125">
        <v>50.419708029196997</v>
      </c>
      <c r="AK44" s="125">
        <v>43.412408759123998</v>
      </c>
      <c r="AL44" s="132">
        <v>45.383211678832097</v>
      </c>
      <c r="AM44" s="125"/>
      <c r="AN44" s="133">
        <v>39.4525547445255</v>
      </c>
      <c r="AO44" s="134">
        <v>37.554744525547399</v>
      </c>
      <c r="AP44" s="135">
        <v>38.503649635036403</v>
      </c>
      <c r="AQ44" s="125"/>
      <c r="AR44" s="136">
        <v>43.417622523461901</v>
      </c>
      <c r="AS44" s="130"/>
      <c r="AT44" s="131">
        <v>6.5827132226674197</v>
      </c>
      <c r="AU44" s="125">
        <v>8.4274193548386993</v>
      </c>
      <c r="AV44" s="125">
        <v>3.62811791383219</v>
      </c>
      <c r="AW44" s="125">
        <v>7.0930232558139501</v>
      </c>
      <c r="AX44" s="125">
        <v>9.3290441176470509</v>
      </c>
      <c r="AY44" s="132">
        <v>6.9309484908418604</v>
      </c>
      <c r="AZ44" s="125"/>
      <c r="BA44" s="133">
        <v>0.41802136553646002</v>
      </c>
      <c r="BB44" s="134">
        <v>-2.1863117870722402</v>
      </c>
      <c r="BC44" s="135">
        <v>-0.86915668311017102</v>
      </c>
      <c r="BD44" s="125"/>
      <c r="BE44" s="136">
        <v>4.8407402744554897</v>
      </c>
    </row>
    <row r="45" spans="1:57" x14ac:dyDescent="0.2">
      <c r="A45" s="22" t="s">
        <v>86</v>
      </c>
      <c r="B45" s="3" t="str">
        <f t="shared" si="0"/>
        <v>Virginia Mountains</v>
      </c>
      <c r="C45" s="3"/>
      <c r="D45" s="25" t="s">
        <v>16</v>
      </c>
      <c r="E45" s="28" t="s">
        <v>17</v>
      </c>
      <c r="F45" s="3"/>
      <c r="G45" s="131">
        <v>35.055454162571898</v>
      </c>
      <c r="H45" s="125">
        <v>48.645233749824499</v>
      </c>
      <c r="I45" s="125">
        <v>52.183068931629897</v>
      </c>
      <c r="J45" s="125">
        <v>51.1301417941878</v>
      </c>
      <c r="K45" s="125">
        <v>45.317983995507497</v>
      </c>
      <c r="L45" s="132">
        <v>46.466376526744298</v>
      </c>
      <c r="M45" s="125"/>
      <c r="N45" s="133">
        <v>45.303944967008199</v>
      </c>
      <c r="O45" s="134">
        <v>45.907623192475</v>
      </c>
      <c r="P45" s="135">
        <v>45.605784079741603</v>
      </c>
      <c r="Q45" s="125"/>
      <c r="R45" s="136">
        <v>46.220492970457798</v>
      </c>
      <c r="S45" s="130"/>
      <c r="T45" s="131">
        <v>11.339070579416999</v>
      </c>
      <c r="U45" s="125">
        <v>15.2701274248292</v>
      </c>
      <c r="V45" s="125">
        <v>15.359583177819699</v>
      </c>
      <c r="W45" s="125">
        <v>10.3269696089971</v>
      </c>
      <c r="X45" s="125">
        <v>6.4563348176897204</v>
      </c>
      <c r="Y45" s="132">
        <v>11.828810730686399</v>
      </c>
      <c r="Z45" s="125"/>
      <c r="AA45" s="133">
        <v>-1.7705006520126501</v>
      </c>
      <c r="AB45" s="134">
        <v>0.26785609031274799</v>
      </c>
      <c r="AC45" s="135">
        <v>-0.75504304156000801</v>
      </c>
      <c r="AD45" s="125"/>
      <c r="AE45" s="136">
        <v>7.9878985228515402</v>
      </c>
      <c r="AF45" s="31"/>
      <c r="AG45" s="131">
        <v>35.3467640039309</v>
      </c>
      <c r="AH45" s="125">
        <v>48.045065281482501</v>
      </c>
      <c r="AI45" s="125">
        <v>50.786185595956702</v>
      </c>
      <c r="AJ45" s="125">
        <v>51.7408395339042</v>
      </c>
      <c r="AK45" s="125">
        <v>47.325565070896999</v>
      </c>
      <c r="AL45" s="132">
        <v>46.648883897234299</v>
      </c>
      <c r="AM45" s="125"/>
      <c r="AN45" s="133">
        <v>48.890916748560898</v>
      </c>
      <c r="AO45" s="134">
        <v>48.813702091815202</v>
      </c>
      <c r="AP45" s="135">
        <v>48.852309420188099</v>
      </c>
      <c r="AQ45" s="125"/>
      <c r="AR45" s="136">
        <v>47.2784340466496</v>
      </c>
      <c r="AS45" s="130"/>
      <c r="AT45" s="131">
        <v>3.6285801243316098</v>
      </c>
      <c r="AU45" s="125">
        <v>8.09021667887985</v>
      </c>
      <c r="AV45" s="125">
        <v>2.2350449073521501</v>
      </c>
      <c r="AW45" s="125">
        <v>5.5260500647030497</v>
      </c>
      <c r="AX45" s="125">
        <v>4.0773572686664101</v>
      </c>
      <c r="AY45" s="132">
        <v>4.7260573792134801</v>
      </c>
      <c r="AZ45" s="125"/>
      <c r="BA45" s="133">
        <v>4.1675270534314297</v>
      </c>
      <c r="BB45" s="134">
        <v>5.8362490748583404</v>
      </c>
      <c r="BC45" s="135">
        <v>4.99459876575024</v>
      </c>
      <c r="BD45" s="125"/>
      <c r="BE45" s="136">
        <v>4.8071060998031401</v>
      </c>
    </row>
    <row r="46" spans="1:57" x14ac:dyDescent="0.2">
      <c r="A46" s="165" t="s">
        <v>119</v>
      </c>
      <c r="B46" s="3" t="s">
        <v>125</v>
      </c>
      <c r="D46" s="25" t="s">
        <v>16</v>
      </c>
      <c r="E46" s="28" t="s">
        <v>17</v>
      </c>
      <c r="G46" s="131">
        <v>26.2052647145814</v>
      </c>
      <c r="H46" s="125">
        <v>44.128955930198103</v>
      </c>
      <c r="I46" s="125">
        <v>50.221827861579399</v>
      </c>
      <c r="J46" s="125">
        <v>49.4824016563146</v>
      </c>
      <c r="K46" s="125">
        <v>41.703637976929897</v>
      </c>
      <c r="L46" s="132">
        <v>42.348417627920703</v>
      </c>
      <c r="M46" s="125"/>
      <c r="N46" s="133">
        <v>47.145814847678203</v>
      </c>
      <c r="O46" s="134">
        <v>50.162673765158203</v>
      </c>
      <c r="P46" s="135">
        <v>48.6542443064182</v>
      </c>
      <c r="Q46" s="125"/>
      <c r="R46" s="136">
        <v>44.1500823932057</v>
      </c>
      <c r="S46" s="130"/>
      <c r="T46" s="131">
        <v>-9.6264997832581294</v>
      </c>
      <c r="U46" s="125">
        <v>18.856419319434501</v>
      </c>
      <c r="V46" s="125">
        <v>20.436303900579301</v>
      </c>
      <c r="W46" s="125">
        <v>17.538736878957401</v>
      </c>
      <c r="X46" s="125">
        <v>-3.9490062425338799</v>
      </c>
      <c r="Y46" s="132">
        <v>9.5171346210075107</v>
      </c>
      <c r="Z46" s="125"/>
      <c r="AA46" s="133">
        <v>-3.4873049066688</v>
      </c>
      <c r="AB46" s="134">
        <v>-16.4638968826516</v>
      </c>
      <c r="AC46" s="135">
        <v>-10.642895353836501</v>
      </c>
      <c r="AD46" s="125"/>
      <c r="AE46" s="136">
        <v>2.2533837194114001</v>
      </c>
      <c r="AG46" s="131">
        <v>32.1946169772256</v>
      </c>
      <c r="AH46" s="125">
        <v>42.102928127772799</v>
      </c>
      <c r="AI46" s="125">
        <v>51.079562259686398</v>
      </c>
      <c r="AJ46" s="125">
        <v>52.070393374741201</v>
      </c>
      <c r="AK46" s="125">
        <v>41.585329784087499</v>
      </c>
      <c r="AL46" s="132">
        <v>43.806566104702704</v>
      </c>
      <c r="AM46" s="125"/>
      <c r="AN46" s="133">
        <v>44.6983141082519</v>
      </c>
      <c r="AO46" s="134">
        <v>53.002070393374701</v>
      </c>
      <c r="AP46" s="135">
        <v>48.850192250813301</v>
      </c>
      <c r="AQ46" s="125"/>
      <c r="AR46" s="136">
        <v>45.2476021464486</v>
      </c>
      <c r="AS46" s="130"/>
      <c r="AT46" s="131">
        <v>-4.3116673700150701</v>
      </c>
      <c r="AU46" s="125">
        <v>2.1693542579387199</v>
      </c>
      <c r="AV46" s="125">
        <v>5.1766187991269899</v>
      </c>
      <c r="AW46" s="125">
        <v>8.5021815909728709</v>
      </c>
      <c r="AX46" s="125">
        <v>-5.12664349573586</v>
      </c>
      <c r="AY46" s="132">
        <v>1.7610028406046201</v>
      </c>
      <c r="AZ46" s="125"/>
      <c r="BA46" s="133">
        <v>-6.6355996290381301</v>
      </c>
      <c r="BB46" s="134">
        <v>-9.5753187216289497</v>
      </c>
      <c r="BC46" s="135">
        <v>-8.2536945423421493</v>
      </c>
      <c r="BD46" s="125"/>
      <c r="BE46" s="136">
        <v>-1.55374952748548</v>
      </c>
    </row>
    <row r="47" spans="1:57" x14ac:dyDescent="0.2">
      <c r="A47" s="165" t="s">
        <v>120</v>
      </c>
      <c r="B47" s="3" t="s">
        <v>126</v>
      </c>
      <c r="D47" s="25" t="s">
        <v>16</v>
      </c>
      <c r="E47" s="28" t="s">
        <v>17</v>
      </c>
      <c r="G47" s="131">
        <v>40.755316733519997</v>
      </c>
      <c r="H47" s="125">
        <v>61.840611518958603</v>
      </c>
      <c r="I47" s="125">
        <v>70.071142057065003</v>
      </c>
      <c r="J47" s="125">
        <v>67.547112692045701</v>
      </c>
      <c r="K47" s="125">
        <v>54.862635283432901</v>
      </c>
      <c r="L47" s="132">
        <v>59.0153636570044</v>
      </c>
      <c r="M47" s="125"/>
      <c r="N47" s="133">
        <v>52.334821766442097</v>
      </c>
      <c r="O47" s="134">
        <v>54.635586165140303</v>
      </c>
      <c r="P47" s="135">
        <v>53.4852039657912</v>
      </c>
      <c r="Q47" s="125"/>
      <c r="R47" s="136">
        <v>57.435318030943499</v>
      </c>
      <c r="S47" s="130"/>
      <c r="T47" s="131">
        <v>15.832118257392199</v>
      </c>
      <c r="U47" s="125">
        <v>19.789558267817799</v>
      </c>
      <c r="V47" s="125">
        <v>22.044148801367701</v>
      </c>
      <c r="W47" s="125">
        <v>18.816107279344401</v>
      </c>
      <c r="X47" s="125">
        <v>12.7796638128497</v>
      </c>
      <c r="Y47" s="132">
        <v>18.146576682482401</v>
      </c>
      <c r="Z47" s="125"/>
      <c r="AA47" s="133">
        <v>-2.3781124649965899</v>
      </c>
      <c r="AB47" s="134">
        <v>-3.6868511858197102</v>
      </c>
      <c r="AC47" s="135">
        <v>-3.0509694967388401</v>
      </c>
      <c r="AD47" s="125"/>
      <c r="AE47" s="136">
        <v>11.6427055249601</v>
      </c>
      <c r="AG47" s="131">
        <v>40.3769015363657</v>
      </c>
      <c r="AH47" s="125">
        <v>58.137818814803602</v>
      </c>
      <c r="AI47" s="125">
        <v>68.681412245515702</v>
      </c>
      <c r="AJ47" s="125">
        <v>68.603837130099095</v>
      </c>
      <c r="AK47" s="125">
        <v>56.276016044804301</v>
      </c>
      <c r="AL47" s="132">
        <v>58.415197154317703</v>
      </c>
      <c r="AM47" s="125"/>
      <c r="AN47" s="133">
        <v>54.220275486263503</v>
      </c>
      <c r="AO47" s="134">
        <v>56.375350034057298</v>
      </c>
      <c r="AP47" s="135">
        <v>55.297812760160397</v>
      </c>
      <c r="AQ47" s="125"/>
      <c r="AR47" s="136">
        <v>57.5245158988442</v>
      </c>
      <c r="AS47" s="130"/>
      <c r="AT47" s="131">
        <v>3.9218308081406601</v>
      </c>
      <c r="AU47" s="125">
        <v>9.5783325493200806</v>
      </c>
      <c r="AV47" s="125">
        <v>7.60023422819246</v>
      </c>
      <c r="AW47" s="125">
        <v>8.2538230161223503</v>
      </c>
      <c r="AX47" s="125">
        <v>4.8905845064872704</v>
      </c>
      <c r="AY47" s="132">
        <v>7.0750365002780597</v>
      </c>
      <c r="AZ47" s="125"/>
      <c r="BA47" s="133">
        <v>2.76697972297191</v>
      </c>
      <c r="BB47" s="134">
        <v>0.91817784459681995</v>
      </c>
      <c r="BC47" s="135">
        <v>1.8161799396779801</v>
      </c>
      <c r="BD47" s="125"/>
      <c r="BE47" s="136">
        <v>5.5774022665597496</v>
      </c>
    </row>
    <row r="48" spans="1:57" x14ac:dyDescent="0.2">
      <c r="A48" s="165" t="s">
        <v>121</v>
      </c>
      <c r="B48" s="3" t="s">
        <v>127</v>
      </c>
      <c r="D48" s="25" t="s">
        <v>16</v>
      </c>
      <c r="E48" s="28" t="s">
        <v>17</v>
      </c>
      <c r="G48" s="131">
        <v>39.412724306688403</v>
      </c>
      <c r="H48" s="125">
        <v>54.770873498442803</v>
      </c>
      <c r="I48" s="125">
        <v>61.097434376390297</v>
      </c>
      <c r="J48" s="125">
        <v>61.328785407088802</v>
      </c>
      <c r="K48" s="125">
        <v>53.492510751890798</v>
      </c>
      <c r="L48" s="132">
        <v>54.020465668100201</v>
      </c>
      <c r="M48" s="125"/>
      <c r="N48" s="133">
        <v>55.426368085421899</v>
      </c>
      <c r="O48" s="134">
        <v>58.451727717633098</v>
      </c>
      <c r="P48" s="135">
        <v>56.939047901527502</v>
      </c>
      <c r="Q48" s="125"/>
      <c r="R48" s="136">
        <v>54.854346306222297</v>
      </c>
      <c r="S48" s="130"/>
      <c r="T48" s="131">
        <v>-0.25047155096984203</v>
      </c>
      <c r="U48" s="125">
        <v>3.2472979365346202</v>
      </c>
      <c r="V48" s="125">
        <v>4.2509876068388204</v>
      </c>
      <c r="W48" s="125">
        <v>6.3808859807767702</v>
      </c>
      <c r="X48" s="125">
        <v>4.6377178595803903</v>
      </c>
      <c r="Y48" s="132">
        <v>3.9103488964914899</v>
      </c>
      <c r="Z48" s="125"/>
      <c r="AA48" s="133">
        <v>0.74539954848879197</v>
      </c>
      <c r="AB48" s="134">
        <v>-0.30367575696216798</v>
      </c>
      <c r="AC48" s="135">
        <v>0.20418367191555201</v>
      </c>
      <c r="AD48" s="125"/>
      <c r="AE48" s="136">
        <v>2.7829153145013699</v>
      </c>
      <c r="AG48" s="131">
        <v>40.566513421325801</v>
      </c>
      <c r="AH48" s="125">
        <v>53.419842799940596</v>
      </c>
      <c r="AI48" s="125">
        <v>60.619902120717697</v>
      </c>
      <c r="AJ48" s="125">
        <v>61.076672104404501</v>
      </c>
      <c r="AK48" s="125">
        <v>53.4509862079193</v>
      </c>
      <c r="AL48" s="132">
        <v>53.826783330861602</v>
      </c>
      <c r="AM48" s="125"/>
      <c r="AN48" s="133">
        <v>53.486578674180599</v>
      </c>
      <c r="AO48" s="134">
        <v>57.388402788076498</v>
      </c>
      <c r="AP48" s="135">
        <v>55.437490731128499</v>
      </c>
      <c r="AQ48" s="125"/>
      <c r="AR48" s="136">
        <v>54.2869854452236</v>
      </c>
      <c r="AS48" s="130"/>
      <c r="AT48" s="131">
        <v>-4.2393077872330398</v>
      </c>
      <c r="AU48" s="125">
        <v>-0.35019939218308699</v>
      </c>
      <c r="AV48" s="125">
        <v>-2.3064703889864302</v>
      </c>
      <c r="AW48" s="125">
        <v>-1.1326449112438399</v>
      </c>
      <c r="AX48" s="125">
        <v>-0.98087587907927898</v>
      </c>
      <c r="AY48" s="132">
        <v>-1.6920744341379499</v>
      </c>
      <c r="AZ48" s="125"/>
      <c r="BA48" s="133">
        <v>-3.1490431306049498</v>
      </c>
      <c r="BB48" s="134">
        <v>-2.8552899226458002</v>
      </c>
      <c r="BC48" s="135">
        <v>-2.9972199027848099</v>
      </c>
      <c r="BD48" s="125"/>
      <c r="BE48" s="136">
        <v>-2.0767718503234698</v>
      </c>
    </row>
    <row r="49" spans="1:57" x14ac:dyDescent="0.2">
      <c r="A49" s="165" t="s">
        <v>122</v>
      </c>
      <c r="B49" s="3" t="s">
        <v>128</v>
      </c>
      <c r="D49" s="25" t="s">
        <v>16</v>
      </c>
      <c r="E49" s="28" t="s">
        <v>17</v>
      </c>
      <c r="G49" s="131">
        <v>37.520807061790599</v>
      </c>
      <c r="H49" s="125">
        <v>52.968474148802002</v>
      </c>
      <c r="I49" s="125">
        <v>57.818411097099599</v>
      </c>
      <c r="J49" s="125">
        <v>57.528373266078098</v>
      </c>
      <c r="K49" s="125">
        <v>52.0075662042875</v>
      </c>
      <c r="L49" s="132">
        <v>51.568726355611602</v>
      </c>
      <c r="M49" s="125"/>
      <c r="N49" s="133">
        <v>52.221941992433699</v>
      </c>
      <c r="O49" s="134">
        <v>53.117276166456399</v>
      </c>
      <c r="P49" s="135">
        <v>52.669609079445102</v>
      </c>
      <c r="Q49" s="125"/>
      <c r="R49" s="136">
        <v>51.883264276706797</v>
      </c>
      <c r="S49" s="130"/>
      <c r="T49" s="131">
        <v>1.6613334944611</v>
      </c>
      <c r="U49" s="125">
        <v>6.5870184075744396</v>
      </c>
      <c r="V49" s="125">
        <v>8.7881152188045704</v>
      </c>
      <c r="W49" s="125">
        <v>8.9064909747732202</v>
      </c>
      <c r="X49" s="125">
        <v>7.1965336023256299</v>
      </c>
      <c r="Y49" s="132">
        <v>6.9490494780342003</v>
      </c>
      <c r="Z49" s="125"/>
      <c r="AA49" s="133">
        <v>1.9032586822778099</v>
      </c>
      <c r="AB49" s="134">
        <v>1.0243982301946499</v>
      </c>
      <c r="AC49" s="135">
        <v>1.45819058134084</v>
      </c>
      <c r="AD49" s="125"/>
      <c r="AE49" s="136">
        <v>5.2962100329914596</v>
      </c>
      <c r="AG49" s="131">
        <v>37.377679697351802</v>
      </c>
      <c r="AH49" s="125">
        <v>50.680958385876401</v>
      </c>
      <c r="AI49" s="125">
        <v>54.9022698612862</v>
      </c>
      <c r="AJ49" s="125">
        <v>55.416141235813299</v>
      </c>
      <c r="AK49" s="125">
        <v>50.370113493064302</v>
      </c>
      <c r="AL49" s="132">
        <v>49.749432534678398</v>
      </c>
      <c r="AM49" s="125"/>
      <c r="AN49" s="133">
        <v>50.133669609079398</v>
      </c>
      <c r="AO49" s="134">
        <v>52.0056746532156</v>
      </c>
      <c r="AP49" s="135">
        <v>51.069672131147499</v>
      </c>
      <c r="AQ49" s="125"/>
      <c r="AR49" s="136">
        <v>50.1266438479553</v>
      </c>
      <c r="AS49" s="130"/>
      <c r="AT49" s="131">
        <v>-2.8539788227407601</v>
      </c>
      <c r="AU49" s="125">
        <v>2.8141233006245399</v>
      </c>
      <c r="AV49" s="125">
        <v>0.80969222553091702</v>
      </c>
      <c r="AW49" s="125">
        <v>1.6853496257641101</v>
      </c>
      <c r="AX49" s="125">
        <v>0.65674664147738804</v>
      </c>
      <c r="AY49" s="132">
        <v>0.80122710997700997</v>
      </c>
      <c r="AZ49" s="125"/>
      <c r="BA49" s="133">
        <v>-2.8189351881084601</v>
      </c>
      <c r="BB49" s="134">
        <v>-1.9440242194259301</v>
      </c>
      <c r="BC49" s="135">
        <v>-2.3754219014602098</v>
      </c>
      <c r="BD49" s="125"/>
      <c r="BE49" s="136">
        <v>-0.14459192533985299</v>
      </c>
    </row>
    <row r="50" spans="1:57" x14ac:dyDescent="0.2">
      <c r="A50" s="165" t="s">
        <v>123</v>
      </c>
      <c r="B50" s="3" t="s">
        <v>129</v>
      </c>
      <c r="D50" s="25" t="s">
        <v>16</v>
      </c>
      <c r="E50" s="28" t="s">
        <v>17</v>
      </c>
      <c r="G50" s="131">
        <v>41.127833519137802</v>
      </c>
      <c r="H50" s="125">
        <v>49.358974358974301</v>
      </c>
      <c r="I50" s="125">
        <v>52.118171683389001</v>
      </c>
      <c r="J50" s="125">
        <v>51.978818283166099</v>
      </c>
      <c r="K50" s="125">
        <v>49.288281140616903</v>
      </c>
      <c r="L50" s="132">
        <v>48.773933177730797</v>
      </c>
      <c r="M50" s="125"/>
      <c r="N50" s="133">
        <v>48.798245204648303</v>
      </c>
      <c r="O50" s="134">
        <v>47.9815186447006</v>
      </c>
      <c r="P50" s="135">
        <v>48.389881924674398</v>
      </c>
      <c r="Q50" s="125"/>
      <c r="R50" s="136">
        <v>48.664499012587001</v>
      </c>
      <c r="S50" s="130"/>
      <c r="T50" s="131">
        <v>2.8148236319281001</v>
      </c>
      <c r="U50" s="125">
        <v>3.2146855629283699</v>
      </c>
      <c r="V50" s="125">
        <v>5.8187996042038499</v>
      </c>
      <c r="W50" s="125">
        <v>6.3859088503842303</v>
      </c>
      <c r="X50" s="125">
        <v>6.22406549153723</v>
      </c>
      <c r="Y50" s="132">
        <v>4.9647465929824399</v>
      </c>
      <c r="Z50" s="125"/>
      <c r="AA50" s="133">
        <v>-0.52913380755006401</v>
      </c>
      <c r="AB50" s="134">
        <v>-1.0924965444847701</v>
      </c>
      <c r="AC50" s="135">
        <v>-0.80923795282869704</v>
      </c>
      <c r="AD50" s="125"/>
      <c r="AE50" s="136">
        <v>3.2577130236060001</v>
      </c>
      <c r="AG50" s="131">
        <v>40.9095131921218</v>
      </c>
      <c r="AH50" s="125">
        <v>48.863108509847599</v>
      </c>
      <c r="AI50" s="125">
        <v>50.164901523597102</v>
      </c>
      <c r="AJ50" s="125">
        <v>51.033537718320297</v>
      </c>
      <c r="AK50" s="125">
        <v>48.143842066712303</v>
      </c>
      <c r="AL50" s="132">
        <v>47.8229053173472</v>
      </c>
      <c r="AM50" s="125"/>
      <c r="AN50" s="133">
        <v>48.022927299996503</v>
      </c>
      <c r="AO50" s="134">
        <v>48.192673030193802</v>
      </c>
      <c r="AP50" s="135">
        <v>48.107800165095099</v>
      </c>
      <c r="AQ50" s="125"/>
      <c r="AR50" s="136">
        <v>47.904249262632298</v>
      </c>
      <c r="AS50" s="130"/>
      <c r="AT50" s="131">
        <v>1.2930473661354001</v>
      </c>
      <c r="AU50" s="125">
        <v>3.2246160553780601</v>
      </c>
      <c r="AV50" s="125">
        <v>1.86971047203435</v>
      </c>
      <c r="AW50" s="125">
        <v>3.4124571890421902</v>
      </c>
      <c r="AX50" s="125">
        <v>1.84709547491881</v>
      </c>
      <c r="AY50" s="132">
        <v>2.3657711372902601</v>
      </c>
      <c r="AZ50" s="125"/>
      <c r="BA50" s="133">
        <v>0.87745452139606195</v>
      </c>
      <c r="BB50" s="134">
        <v>0.90037996162909495</v>
      </c>
      <c r="BC50" s="135">
        <v>0.88893616194289904</v>
      </c>
      <c r="BD50" s="125"/>
      <c r="BE50" s="136">
        <v>1.9375050933681299</v>
      </c>
    </row>
    <row r="51" spans="1:57" x14ac:dyDescent="0.2">
      <c r="A51" s="166" t="s">
        <v>124</v>
      </c>
      <c r="B51" s="3" t="s">
        <v>130</v>
      </c>
      <c r="D51" s="25" t="s">
        <v>16</v>
      </c>
      <c r="E51" s="28" t="s">
        <v>17</v>
      </c>
      <c r="G51" s="137">
        <v>38.536472225443497</v>
      </c>
      <c r="H51" s="138">
        <v>42.836019946654197</v>
      </c>
      <c r="I51" s="138">
        <v>44.650933549808599</v>
      </c>
      <c r="J51" s="138">
        <v>45.178592137307199</v>
      </c>
      <c r="K51" s="138">
        <v>45.597356674975302</v>
      </c>
      <c r="L51" s="139">
        <v>43.360004638487801</v>
      </c>
      <c r="M51" s="125"/>
      <c r="N51" s="140">
        <v>46.339342646802997</v>
      </c>
      <c r="O51" s="141">
        <v>46.762506521360997</v>
      </c>
      <c r="P51" s="142">
        <v>46.550924584081997</v>
      </c>
      <c r="Q51" s="125"/>
      <c r="R51" s="143">
        <v>44.271847072562601</v>
      </c>
      <c r="S51" s="130"/>
      <c r="T51" s="137">
        <v>-2.0150432894533798</v>
      </c>
      <c r="U51" s="138">
        <v>0.67704408844578701</v>
      </c>
      <c r="V51" s="138">
        <v>1.66121251653115</v>
      </c>
      <c r="W51" s="138">
        <v>-0.239324036312589</v>
      </c>
      <c r="X51" s="138">
        <v>2.51792756156402</v>
      </c>
      <c r="Y51" s="139">
        <v>0.582315592626097</v>
      </c>
      <c r="Z51" s="125"/>
      <c r="AA51" s="140">
        <v>-2.1497038778906199</v>
      </c>
      <c r="AB51" s="141">
        <v>-2.2122009225392198</v>
      </c>
      <c r="AC51" s="142">
        <v>-2.1811044123014902</v>
      </c>
      <c r="AD51" s="125"/>
      <c r="AE51" s="143">
        <v>-0.25761401619032798</v>
      </c>
      <c r="AG51" s="137">
        <v>39.873738837991397</v>
      </c>
      <c r="AH51" s="138">
        <v>43.283949901426404</v>
      </c>
      <c r="AI51" s="138">
        <v>43.647077583207697</v>
      </c>
      <c r="AJ51" s="138">
        <v>44.583526614867203</v>
      </c>
      <c r="AK51" s="138">
        <v>44.429546739335201</v>
      </c>
      <c r="AL51" s="139">
        <v>43.163586286873901</v>
      </c>
      <c r="AM51" s="125"/>
      <c r="AN51" s="140">
        <v>45.279682268187599</v>
      </c>
      <c r="AO51" s="141">
        <v>46.346519010276999</v>
      </c>
      <c r="AP51" s="142">
        <v>45.813100639232303</v>
      </c>
      <c r="AQ51" s="125"/>
      <c r="AR51" s="143">
        <v>43.920621739769601</v>
      </c>
      <c r="AS51" s="130"/>
      <c r="AT51" s="137">
        <v>-1.8977974975898</v>
      </c>
      <c r="AU51" s="138">
        <v>0.99734623924763399</v>
      </c>
      <c r="AV51" s="138">
        <v>-0.621088121725067</v>
      </c>
      <c r="AW51" s="138">
        <v>-0.36935543609120902</v>
      </c>
      <c r="AX51" s="138">
        <v>9.6062106790025595E-2</v>
      </c>
      <c r="AY51" s="139">
        <v>-0.33992242300245801</v>
      </c>
      <c r="AZ51" s="125"/>
      <c r="BA51" s="140">
        <v>-1.7499656906991501</v>
      </c>
      <c r="BB51" s="141">
        <v>-1.31575327855297</v>
      </c>
      <c r="BC51" s="142">
        <v>-1.53081027522353</v>
      </c>
      <c r="BD51" s="125"/>
      <c r="BE51" s="143">
        <v>-0.69666060096979399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D15" zoomScale="80" zoomScaleNormal="80" workbookViewId="0">
      <selection activeCell="AG42" sqref="AG42:BE51"/>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4" t="s">
        <v>5</v>
      </c>
      <c r="E2" s="195"/>
      <c r="G2" s="188" t="s">
        <v>36</v>
      </c>
      <c r="H2" s="189"/>
      <c r="I2" s="189"/>
      <c r="J2" s="189"/>
      <c r="K2" s="189"/>
      <c r="L2" s="189"/>
      <c r="M2" s="189"/>
      <c r="N2" s="189"/>
      <c r="O2" s="189"/>
      <c r="P2" s="189"/>
      <c r="Q2" s="189"/>
      <c r="R2" s="189"/>
      <c r="T2" s="188" t="s">
        <v>37</v>
      </c>
      <c r="U2" s="189"/>
      <c r="V2" s="189"/>
      <c r="W2" s="189"/>
      <c r="X2" s="189"/>
      <c r="Y2" s="189"/>
      <c r="Z2" s="189"/>
      <c r="AA2" s="189"/>
      <c r="AB2" s="189"/>
      <c r="AC2" s="189"/>
      <c r="AD2" s="189"/>
      <c r="AE2" s="189"/>
      <c r="AF2" s="4"/>
      <c r="AG2" s="188" t="s">
        <v>38</v>
      </c>
      <c r="AH2" s="189"/>
      <c r="AI2" s="189"/>
      <c r="AJ2" s="189"/>
      <c r="AK2" s="189"/>
      <c r="AL2" s="189"/>
      <c r="AM2" s="189"/>
      <c r="AN2" s="189"/>
      <c r="AO2" s="189"/>
      <c r="AP2" s="189"/>
      <c r="AQ2" s="189"/>
      <c r="AR2" s="189"/>
      <c r="AT2" s="188" t="s">
        <v>39</v>
      </c>
      <c r="AU2" s="189"/>
      <c r="AV2" s="189"/>
      <c r="AW2" s="189"/>
      <c r="AX2" s="189"/>
      <c r="AY2" s="189"/>
      <c r="AZ2" s="189"/>
      <c r="BA2" s="189"/>
      <c r="BB2" s="189"/>
      <c r="BC2" s="189"/>
      <c r="BD2" s="189"/>
      <c r="BE2" s="189"/>
    </row>
    <row r="3" spans="1:57" x14ac:dyDescent="0.2">
      <c r="A3" s="32"/>
      <c r="B3" s="32"/>
      <c r="C3" s="3"/>
      <c r="D3" s="196" t="s">
        <v>8</v>
      </c>
      <c r="E3" s="198" t="s">
        <v>9</v>
      </c>
      <c r="F3" s="5"/>
      <c r="G3" s="186" t="s">
        <v>0</v>
      </c>
      <c r="H3" s="182" t="s">
        <v>1</v>
      </c>
      <c r="I3" s="182" t="s">
        <v>10</v>
      </c>
      <c r="J3" s="182" t="s">
        <v>2</v>
      </c>
      <c r="K3" s="182" t="s">
        <v>11</v>
      </c>
      <c r="L3" s="184" t="s">
        <v>12</v>
      </c>
      <c r="M3" s="5"/>
      <c r="N3" s="186" t="s">
        <v>3</v>
      </c>
      <c r="O3" s="182" t="s">
        <v>4</v>
      </c>
      <c r="P3" s="184" t="s">
        <v>13</v>
      </c>
      <c r="Q3" s="2"/>
      <c r="R3" s="190" t="s">
        <v>14</v>
      </c>
      <c r="S3" s="2"/>
      <c r="T3" s="186" t="s">
        <v>0</v>
      </c>
      <c r="U3" s="182" t="s">
        <v>1</v>
      </c>
      <c r="V3" s="182" t="s">
        <v>10</v>
      </c>
      <c r="W3" s="182" t="s">
        <v>2</v>
      </c>
      <c r="X3" s="182" t="s">
        <v>11</v>
      </c>
      <c r="Y3" s="184" t="s">
        <v>12</v>
      </c>
      <c r="Z3" s="2"/>
      <c r="AA3" s="186" t="s">
        <v>3</v>
      </c>
      <c r="AB3" s="182" t="s">
        <v>4</v>
      </c>
      <c r="AC3" s="184" t="s">
        <v>13</v>
      </c>
      <c r="AD3" s="1"/>
      <c r="AE3" s="192" t="s">
        <v>14</v>
      </c>
      <c r="AF3" s="38"/>
      <c r="AG3" s="186" t="s">
        <v>0</v>
      </c>
      <c r="AH3" s="182" t="s">
        <v>1</v>
      </c>
      <c r="AI3" s="182" t="s">
        <v>10</v>
      </c>
      <c r="AJ3" s="182" t="s">
        <v>2</v>
      </c>
      <c r="AK3" s="182" t="s">
        <v>11</v>
      </c>
      <c r="AL3" s="184" t="s">
        <v>12</v>
      </c>
      <c r="AM3" s="5"/>
      <c r="AN3" s="186" t="s">
        <v>3</v>
      </c>
      <c r="AO3" s="182" t="s">
        <v>4</v>
      </c>
      <c r="AP3" s="184" t="s">
        <v>13</v>
      </c>
      <c r="AQ3" s="2"/>
      <c r="AR3" s="190" t="s">
        <v>14</v>
      </c>
      <c r="AS3" s="2"/>
      <c r="AT3" s="186" t="s">
        <v>0</v>
      </c>
      <c r="AU3" s="182" t="s">
        <v>1</v>
      </c>
      <c r="AV3" s="182" t="s">
        <v>10</v>
      </c>
      <c r="AW3" s="182" t="s">
        <v>2</v>
      </c>
      <c r="AX3" s="182" t="s">
        <v>11</v>
      </c>
      <c r="AY3" s="184" t="s">
        <v>12</v>
      </c>
      <c r="AZ3" s="2"/>
      <c r="BA3" s="186" t="s">
        <v>3</v>
      </c>
      <c r="BB3" s="182" t="s">
        <v>4</v>
      </c>
      <c r="BC3" s="184" t="s">
        <v>13</v>
      </c>
      <c r="BD3" s="1"/>
      <c r="BE3" s="192" t="s">
        <v>14</v>
      </c>
    </row>
    <row r="4" spans="1:57" x14ac:dyDescent="0.2">
      <c r="A4" s="32"/>
      <c r="B4" s="32"/>
      <c r="C4" s="3"/>
      <c r="D4" s="197"/>
      <c r="E4" s="199"/>
      <c r="F4" s="5"/>
      <c r="G4" s="187"/>
      <c r="H4" s="183"/>
      <c r="I4" s="183"/>
      <c r="J4" s="183"/>
      <c r="K4" s="183"/>
      <c r="L4" s="185"/>
      <c r="M4" s="5"/>
      <c r="N4" s="187"/>
      <c r="O4" s="183"/>
      <c r="P4" s="185"/>
      <c r="Q4" s="2"/>
      <c r="R4" s="191"/>
      <c r="S4" s="2"/>
      <c r="T4" s="187"/>
      <c r="U4" s="183"/>
      <c r="V4" s="183"/>
      <c r="W4" s="183"/>
      <c r="X4" s="183"/>
      <c r="Y4" s="185"/>
      <c r="Z4" s="2"/>
      <c r="AA4" s="187"/>
      <c r="AB4" s="183"/>
      <c r="AC4" s="185"/>
      <c r="AD4" s="1"/>
      <c r="AE4" s="193"/>
      <c r="AF4" s="39"/>
      <c r="AG4" s="187"/>
      <c r="AH4" s="183"/>
      <c r="AI4" s="183"/>
      <c r="AJ4" s="183"/>
      <c r="AK4" s="183"/>
      <c r="AL4" s="185"/>
      <c r="AM4" s="5"/>
      <c r="AN4" s="187"/>
      <c r="AO4" s="183"/>
      <c r="AP4" s="185"/>
      <c r="AQ4" s="2"/>
      <c r="AR4" s="191"/>
      <c r="AS4" s="2"/>
      <c r="AT4" s="187"/>
      <c r="AU4" s="183"/>
      <c r="AV4" s="183"/>
      <c r="AW4" s="183"/>
      <c r="AX4" s="183"/>
      <c r="AY4" s="185"/>
      <c r="AZ4" s="2"/>
      <c r="BA4" s="187"/>
      <c r="BB4" s="183"/>
      <c r="BC4" s="185"/>
      <c r="BD4" s="1"/>
      <c r="BE4" s="19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138.04515537701801</v>
      </c>
      <c r="H6" s="145">
        <v>144.92499968150301</v>
      </c>
      <c r="I6" s="145">
        <v>148.797000610217</v>
      </c>
      <c r="J6" s="145">
        <v>147.16919254256899</v>
      </c>
      <c r="K6" s="145">
        <v>146.017726011208</v>
      </c>
      <c r="L6" s="146">
        <v>145.382584890928</v>
      </c>
      <c r="M6" s="147"/>
      <c r="N6" s="148">
        <v>153.34865392105999</v>
      </c>
      <c r="O6" s="149">
        <v>154.38029412693101</v>
      </c>
      <c r="P6" s="150">
        <v>153.87137401731201</v>
      </c>
      <c r="Q6" s="147"/>
      <c r="R6" s="151">
        <v>147.98507239454901</v>
      </c>
      <c r="S6" s="130"/>
      <c r="T6" s="122">
        <v>2.3491617332713601</v>
      </c>
      <c r="U6" s="123">
        <v>1.0962434384804001</v>
      </c>
      <c r="V6" s="123">
        <v>1.37872484781863</v>
      </c>
      <c r="W6" s="123">
        <v>-0.45634196459482901</v>
      </c>
      <c r="X6" s="123">
        <v>2.8522170600481398</v>
      </c>
      <c r="Y6" s="124">
        <v>1.3832806594073599</v>
      </c>
      <c r="Z6" s="125"/>
      <c r="AA6" s="126">
        <v>3.5195027953774498</v>
      </c>
      <c r="AB6" s="127">
        <v>2.6936744580732599</v>
      </c>
      <c r="AC6" s="128">
        <v>3.09486121199572</v>
      </c>
      <c r="AD6" s="125"/>
      <c r="AE6" s="129">
        <v>1.8939433923622699</v>
      </c>
      <c r="AF6" s="29"/>
      <c r="AG6" s="144">
        <v>141.221075805445</v>
      </c>
      <c r="AH6" s="145">
        <v>146.105137530083</v>
      </c>
      <c r="AI6" s="145">
        <v>151.15520768730499</v>
      </c>
      <c r="AJ6" s="145">
        <v>149.88609957544699</v>
      </c>
      <c r="AK6" s="145">
        <v>144.014592560615</v>
      </c>
      <c r="AL6" s="146">
        <v>146.780832539541</v>
      </c>
      <c r="AM6" s="147"/>
      <c r="AN6" s="148">
        <v>149.78946441420399</v>
      </c>
      <c r="AO6" s="149">
        <v>152.502684611506</v>
      </c>
      <c r="AP6" s="150">
        <v>151.16862690655799</v>
      </c>
      <c r="AQ6" s="147"/>
      <c r="AR6" s="151">
        <v>148.11647761469101</v>
      </c>
      <c r="AS6" s="130"/>
      <c r="AT6" s="122">
        <v>2.4308554440352101</v>
      </c>
      <c r="AU6" s="123">
        <v>3.8473579711378298</v>
      </c>
      <c r="AV6" s="123">
        <v>5.0943977275337202</v>
      </c>
      <c r="AW6" s="123">
        <v>4.5047352260423699</v>
      </c>
      <c r="AX6" s="123">
        <v>3.8951853750436398</v>
      </c>
      <c r="AY6" s="124">
        <v>4.0533352395106199</v>
      </c>
      <c r="AZ6" s="125"/>
      <c r="BA6" s="126">
        <v>2.8580899938580901</v>
      </c>
      <c r="BB6" s="127">
        <v>1.9746266851101</v>
      </c>
      <c r="BC6" s="128">
        <v>2.3933270770550301</v>
      </c>
      <c r="BD6" s="125"/>
      <c r="BE6" s="129">
        <v>3.50390006096102</v>
      </c>
    </row>
    <row r="7" spans="1:57" x14ac:dyDescent="0.2">
      <c r="A7" s="20" t="s">
        <v>18</v>
      </c>
      <c r="B7" s="3" t="str">
        <f>TRIM(A7)</f>
        <v>Virginia</v>
      </c>
      <c r="C7" s="10"/>
      <c r="D7" s="24" t="s">
        <v>16</v>
      </c>
      <c r="E7" s="27" t="s">
        <v>17</v>
      </c>
      <c r="F7" s="3"/>
      <c r="G7" s="152">
        <v>103.293421780947</v>
      </c>
      <c r="H7" s="147">
        <v>114.15271299106401</v>
      </c>
      <c r="I7" s="147">
        <v>118.339389610447</v>
      </c>
      <c r="J7" s="147">
        <v>115.955268339217</v>
      </c>
      <c r="K7" s="147">
        <v>108.549916652856</v>
      </c>
      <c r="L7" s="153">
        <v>112.708691801957</v>
      </c>
      <c r="M7" s="147"/>
      <c r="N7" s="154">
        <v>110.863613296661</v>
      </c>
      <c r="O7" s="155">
        <v>112.56143683641901</v>
      </c>
      <c r="P7" s="156">
        <v>111.723130144976</v>
      </c>
      <c r="Q7" s="147"/>
      <c r="R7" s="157">
        <v>112.424251056207</v>
      </c>
      <c r="S7" s="130"/>
      <c r="T7" s="131">
        <v>4.9216333804092498</v>
      </c>
      <c r="U7" s="125">
        <v>6.9303433179134304</v>
      </c>
      <c r="V7" s="125">
        <v>8.3561369196553095</v>
      </c>
      <c r="W7" s="125">
        <v>7.4429719335553504</v>
      </c>
      <c r="X7" s="125">
        <v>5.1456251874904098</v>
      </c>
      <c r="Y7" s="132">
        <v>6.8116324808960904</v>
      </c>
      <c r="Z7" s="125"/>
      <c r="AA7" s="133">
        <v>1.8460916635379401</v>
      </c>
      <c r="AB7" s="134">
        <v>0.39945587282904998</v>
      </c>
      <c r="AC7" s="135">
        <v>1.0950528777283499</v>
      </c>
      <c r="AD7" s="125"/>
      <c r="AE7" s="136">
        <v>5.0310264840077004</v>
      </c>
      <c r="AF7" s="30"/>
      <c r="AG7" s="152">
        <v>103.31498353206101</v>
      </c>
      <c r="AH7" s="147">
        <v>112.35996868794</v>
      </c>
      <c r="AI7" s="147">
        <v>118.62914459631899</v>
      </c>
      <c r="AJ7" s="147">
        <v>117.436582677313</v>
      </c>
      <c r="AK7" s="147">
        <v>109.351135598027</v>
      </c>
      <c r="AL7" s="153">
        <v>112.843820258439</v>
      </c>
      <c r="AM7" s="147"/>
      <c r="AN7" s="154">
        <v>109.660707950863</v>
      </c>
      <c r="AO7" s="155">
        <v>112.11980002319</v>
      </c>
      <c r="AP7" s="156">
        <v>110.915286384784</v>
      </c>
      <c r="AQ7" s="147"/>
      <c r="AR7" s="157">
        <v>112.286054032217</v>
      </c>
      <c r="AS7" s="130"/>
      <c r="AT7" s="131">
        <v>3.4566094229900499</v>
      </c>
      <c r="AU7" s="125">
        <v>5.0836408715012302</v>
      </c>
      <c r="AV7" s="125">
        <v>6.1584549068893804</v>
      </c>
      <c r="AW7" s="125">
        <v>6.0016558385460996</v>
      </c>
      <c r="AX7" s="125">
        <v>4.4216918761877197</v>
      </c>
      <c r="AY7" s="132">
        <v>5.2146758000442999</v>
      </c>
      <c r="AZ7" s="125"/>
      <c r="BA7" s="133">
        <v>2.5078076982872601</v>
      </c>
      <c r="BB7" s="134">
        <v>2.00475264297644</v>
      </c>
      <c r="BC7" s="135">
        <v>2.2476317640454302</v>
      </c>
      <c r="BD7" s="125"/>
      <c r="BE7" s="136">
        <v>4.3428136805571</v>
      </c>
    </row>
    <row r="8" spans="1:57" x14ac:dyDescent="0.2">
      <c r="A8" s="21" t="s">
        <v>19</v>
      </c>
      <c r="B8" s="3" t="str">
        <f t="shared" ref="B8:B43" si="0">TRIM(A8)</f>
        <v>Norfolk/Virginia Beach, VA</v>
      </c>
      <c r="C8" s="3"/>
      <c r="D8" s="24" t="s">
        <v>16</v>
      </c>
      <c r="E8" s="27" t="s">
        <v>17</v>
      </c>
      <c r="F8" s="3"/>
      <c r="G8" s="152">
        <v>90.740426663432203</v>
      </c>
      <c r="H8" s="147">
        <v>91.246750736073395</v>
      </c>
      <c r="I8" s="147">
        <v>93.127494781445094</v>
      </c>
      <c r="J8" s="147">
        <v>92.336768171189206</v>
      </c>
      <c r="K8" s="147">
        <v>91.459507079307798</v>
      </c>
      <c r="L8" s="153">
        <v>91.8320675188249</v>
      </c>
      <c r="M8" s="147"/>
      <c r="N8" s="154">
        <v>104.752839186937</v>
      </c>
      <c r="O8" s="155">
        <v>110.080226703221</v>
      </c>
      <c r="P8" s="156">
        <v>107.471058803506</v>
      </c>
      <c r="Q8" s="147"/>
      <c r="R8" s="157">
        <v>97.034068435338199</v>
      </c>
      <c r="S8" s="130"/>
      <c r="T8" s="131">
        <v>2.0688900171197799</v>
      </c>
      <c r="U8" s="125">
        <v>1.9047007873159301</v>
      </c>
      <c r="V8" s="125">
        <v>3.98621500436587</v>
      </c>
      <c r="W8" s="125">
        <v>2.1569243137398901</v>
      </c>
      <c r="X8" s="125">
        <v>2.3815459694980499</v>
      </c>
      <c r="Y8" s="132">
        <v>2.5221781674366999</v>
      </c>
      <c r="Z8" s="125"/>
      <c r="AA8" s="133">
        <v>2.4185630115762602</v>
      </c>
      <c r="AB8" s="134">
        <v>0.88499401024164603</v>
      </c>
      <c r="AC8" s="135">
        <v>1.58872591520466</v>
      </c>
      <c r="AD8" s="125"/>
      <c r="AE8" s="136">
        <v>2.2231580299741101</v>
      </c>
      <c r="AF8" s="30"/>
      <c r="AG8" s="152">
        <v>91.763739533068502</v>
      </c>
      <c r="AH8" s="147">
        <v>92.133209153828602</v>
      </c>
      <c r="AI8" s="147">
        <v>94.258712340228698</v>
      </c>
      <c r="AJ8" s="147">
        <v>94.714780197322</v>
      </c>
      <c r="AK8" s="147">
        <v>94.481837916026194</v>
      </c>
      <c r="AL8" s="153">
        <v>93.575417294513997</v>
      </c>
      <c r="AM8" s="147"/>
      <c r="AN8" s="154">
        <v>106.186873179965</v>
      </c>
      <c r="AO8" s="155">
        <v>110.691000360297</v>
      </c>
      <c r="AP8" s="156">
        <v>108.487385495322</v>
      </c>
      <c r="AQ8" s="147"/>
      <c r="AR8" s="157">
        <v>98.494591055444204</v>
      </c>
      <c r="AS8" s="130"/>
      <c r="AT8" s="131">
        <v>1.04731304305183</v>
      </c>
      <c r="AU8" s="125">
        <v>1.72313827067724</v>
      </c>
      <c r="AV8" s="125">
        <v>1.8391551055970701</v>
      </c>
      <c r="AW8" s="125">
        <v>2.56319448335171</v>
      </c>
      <c r="AX8" s="125">
        <v>2.6268726345043598</v>
      </c>
      <c r="AY8" s="132">
        <v>2.0234381590920201</v>
      </c>
      <c r="AZ8" s="125"/>
      <c r="BA8" s="133">
        <v>0.24041897341237001</v>
      </c>
      <c r="BB8" s="134">
        <v>-0.40996668369494799</v>
      </c>
      <c r="BC8" s="135">
        <v>-0.101149771976386</v>
      </c>
      <c r="BD8" s="125"/>
      <c r="BE8" s="136">
        <v>1.3470576883319501</v>
      </c>
    </row>
    <row r="9" spans="1:57" ht="14.25" x14ac:dyDescent="0.25">
      <c r="A9" s="21" t="s">
        <v>20</v>
      </c>
      <c r="B9" s="81" t="s">
        <v>71</v>
      </c>
      <c r="C9" s="3"/>
      <c r="D9" s="24" t="s">
        <v>16</v>
      </c>
      <c r="E9" s="27" t="s">
        <v>17</v>
      </c>
      <c r="F9" s="3"/>
      <c r="G9" s="152">
        <v>97.245712066805794</v>
      </c>
      <c r="H9" s="147">
        <v>106.859385181474</v>
      </c>
      <c r="I9" s="147">
        <v>111.610318856021</v>
      </c>
      <c r="J9" s="147">
        <v>111.966749992922</v>
      </c>
      <c r="K9" s="147">
        <v>103.7798118995</v>
      </c>
      <c r="L9" s="153">
        <v>107.021095911163</v>
      </c>
      <c r="M9" s="147"/>
      <c r="N9" s="154">
        <v>119.43679889390501</v>
      </c>
      <c r="O9" s="155">
        <v>118.94818551860401</v>
      </c>
      <c r="P9" s="156">
        <v>119.18472330164199</v>
      </c>
      <c r="Q9" s="147"/>
      <c r="R9" s="157">
        <v>110.705819362206</v>
      </c>
      <c r="S9" s="130"/>
      <c r="T9" s="131">
        <v>5.3809573415140601</v>
      </c>
      <c r="U9" s="125">
        <v>5.5209456599588798</v>
      </c>
      <c r="V9" s="125">
        <v>7.6357817862387298</v>
      </c>
      <c r="W9" s="125">
        <v>10.402153904762701</v>
      </c>
      <c r="X9" s="125">
        <v>4.9152087237759101</v>
      </c>
      <c r="Y9" s="132">
        <v>7.0884354113782697</v>
      </c>
      <c r="Z9" s="125"/>
      <c r="AA9" s="133">
        <v>2.1455358776131299</v>
      </c>
      <c r="AB9" s="134">
        <v>-0.345866083790004</v>
      </c>
      <c r="AC9" s="135">
        <v>0.85524629247923201</v>
      </c>
      <c r="AD9" s="125"/>
      <c r="AE9" s="136">
        <v>4.5782312063164001</v>
      </c>
      <c r="AF9" s="30"/>
      <c r="AG9" s="152">
        <v>100.499009332919</v>
      </c>
      <c r="AH9" s="147">
        <v>105.76448388763301</v>
      </c>
      <c r="AI9" s="147">
        <v>111.404779133704</v>
      </c>
      <c r="AJ9" s="147">
        <v>110.59336167714901</v>
      </c>
      <c r="AK9" s="147">
        <v>102.870898005909</v>
      </c>
      <c r="AL9" s="153">
        <v>106.662479517915</v>
      </c>
      <c r="AM9" s="147"/>
      <c r="AN9" s="154">
        <v>110.314655408912</v>
      </c>
      <c r="AO9" s="155">
        <v>113.830530811969</v>
      </c>
      <c r="AP9" s="156">
        <v>112.146164205864</v>
      </c>
      <c r="AQ9" s="147"/>
      <c r="AR9" s="157">
        <v>108.24629274752</v>
      </c>
      <c r="AS9" s="130"/>
      <c r="AT9" s="131">
        <v>4.4091678646924199</v>
      </c>
      <c r="AU9" s="125">
        <v>4.3792486048699697</v>
      </c>
      <c r="AV9" s="125">
        <v>5.5232274625916302</v>
      </c>
      <c r="AW9" s="125">
        <v>6.1063889727912199</v>
      </c>
      <c r="AX9" s="125">
        <v>3.8086568507007401</v>
      </c>
      <c r="AY9" s="132">
        <v>4.9683177150062496</v>
      </c>
      <c r="AZ9" s="125"/>
      <c r="BA9" s="133">
        <v>3.31573607559704</v>
      </c>
      <c r="BB9" s="134">
        <v>3.0412831133247602</v>
      </c>
      <c r="BC9" s="135">
        <v>3.1882196460024801</v>
      </c>
      <c r="BD9" s="125"/>
      <c r="BE9" s="136">
        <v>4.3758703104440899</v>
      </c>
    </row>
    <row r="10" spans="1:57" x14ac:dyDescent="0.2">
      <c r="A10" s="21" t="s">
        <v>21</v>
      </c>
      <c r="B10" s="3" t="str">
        <f t="shared" si="0"/>
        <v>Virginia Area</v>
      </c>
      <c r="C10" s="3"/>
      <c r="D10" s="24" t="s">
        <v>16</v>
      </c>
      <c r="E10" s="27" t="s">
        <v>17</v>
      </c>
      <c r="F10" s="3"/>
      <c r="G10" s="152">
        <v>93.348380222253397</v>
      </c>
      <c r="H10" s="147">
        <v>97.503861042183601</v>
      </c>
      <c r="I10" s="147">
        <v>98.248496468213901</v>
      </c>
      <c r="J10" s="147">
        <v>99.7681850799123</v>
      </c>
      <c r="K10" s="147">
        <v>98.008538920354795</v>
      </c>
      <c r="L10" s="153">
        <v>97.665933983726504</v>
      </c>
      <c r="M10" s="147"/>
      <c r="N10" s="154">
        <v>107.839368304022</v>
      </c>
      <c r="O10" s="155">
        <v>110.567428880086</v>
      </c>
      <c r="P10" s="156">
        <v>109.191262905651</v>
      </c>
      <c r="Q10" s="147"/>
      <c r="R10" s="157">
        <v>100.97057094197</v>
      </c>
      <c r="S10" s="130"/>
      <c r="T10" s="131">
        <v>2.58292194415298</v>
      </c>
      <c r="U10" s="125">
        <v>5.7065467086647903</v>
      </c>
      <c r="V10" s="125">
        <v>4.21544237386306</v>
      </c>
      <c r="W10" s="125">
        <v>6.5709993022898399</v>
      </c>
      <c r="X10" s="125">
        <v>1.91817656421246</v>
      </c>
      <c r="Y10" s="132">
        <v>4.3547986560264604</v>
      </c>
      <c r="Z10" s="125"/>
      <c r="AA10" s="133">
        <v>0.55932728487690597</v>
      </c>
      <c r="AB10" s="134">
        <v>0.28465348191428602</v>
      </c>
      <c r="AC10" s="135">
        <v>0.41608553498822198</v>
      </c>
      <c r="AD10" s="125"/>
      <c r="AE10" s="136">
        <v>2.8200802036572301</v>
      </c>
      <c r="AF10" s="30"/>
      <c r="AG10" s="152">
        <v>94.442917492651503</v>
      </c>
      <c r="AH10" s="147">
        <v>95.781056238246094</v>
      </c>
      <c r="AI10" s="147">
        <v>98.613220418146696</v>
      </c>
      <c r="AJ10" s="147">
        <v>99.037436523612797</v>
      </c>
      <c r="AK10" s="147">
        <v>97.4157908336378</v>
      </c>
      <c r="AL10" s="153">
        <v>97.235778029612902</v>
      </c>
      <c r="AM10" s="147"/>
      <c r="AN10" s="154">
        <v>107.67020444592799</v>
      </c>
      <c r="AO10" s="155">
        <v>110.837753199498</v>
      </c>
      <c r="AP10" s="156">
        <v>109.27238276564501</v>
      </c>
      <c r="AQ10" s="147"/>
      <c r="AR10" s="157">
        <v>100.77922065013701</v>
      </c>
      <c r="AS10" s="130"/>
      <c r="AT10" s="131">
        <v>2.1330876647162298</v>
      </c>
      <c r="AU10" s="125">
        <v>2.62675924575277</v>
      </c>
      <c r="AV10" s="125">
        <v>3.0149635598217399</v>
      </c>
      <c r="AW10" s="125">
        <v>4.4551460251669397</v>
      </c>
      <c r="AX10" s="125">
        <v>3.1585069295272201</v>
      </c>
      <c r="AY10" s="132">
        <v>3.15111176184167</v>
      </c>
      <c r="AZ10" s="125"/>
      <c r="BA10" s="133">
        <v>2.7019247674270699</v>
      </c>
      <c r="BB10" s="134">
        <v>3.51462603177144</v>
      </c>
      <c r="BC10" s="135">
        <v>3.1259171357246101</v>
      </c>
      <c r="BD10" s="125"/>
      <c r="BE10" s="136">
        <v>3.06810803746981</v>
      </c>
    </row>
    <row r="11" spans="1:57" x14ac:dyDescent="0.2">
      <c r="A11" s="34" t="s">
        <v>22</v>
      </c>
      <c r="B11" s="3" t="str">
        <f t="shared" si="0"/>
        <v>Washington, DC</v>
      </c>
      <c r="C11" s="3"/>
      <c r="D11" s="24" t="s">
        <v>16</v>
      </c>
      <c r="E11" s="27" t="s">
        <v>17</v>
      </c>
      <c r="F11" s="3"/>
      <c r="G11" s="152">
        <v>147.00384891499399</v>
      </c>
      <c r="H11" s="147">
        <v>167.25287804586699</v>
      </c>
      <c r="I11" s="147">
        <v>176.54758395681199</v>
      </c>
      <c r="J11" s="147">
        <v>162.683671864388</v>
      </c>
      <c r="K11" s="147">
        <v>155.52892378116999</v>
      </c>
      <c r="L11" s="153">
        <v>163.135156153422</v>
      </c>
      <c r="M11" s="147"/>
      <c r="N11" s="154">
        <v>140.206646441114</v>
      </c>
      <c r="O11" s="155">
        <v>137.41069988178199</v>
      </c>
      <c r="P11" s="156">
        <v>138.79843128964001</v>
      </c>
      <c r="Q11" s="147"/>
      <c r="R11" s="157">
        <v>156.78767654260901</v>
      </c>
      <c r="S11" s="130"/>
      <c r="T11" s="131">
        <v>5.2909941763301997</v>
      </c>
      <c r="U11" s="125">
        <v>7.2703656797198901</v>
      </c>
      <c r="V11" s="125">
        <v>10.9162089927524</v>
      </c>
      <c r="W11" s="125">
        <v>2.96869865022409</v>
      </c>
      <c r="X11" s="125">
        <v>6.9224766696687201</v>
      </c>
      <c r="Y11" s="132">
        <v>6.9063663635119701</v>
      </c>
      <c r="Z11" s="125"/>
      <c r="AA11" s="133">
        <v>1.25444869348405</v>
      </c>
      <c r="AB11" s="134">
        <v>-0.95934760655024298</v>
      </c>
      <c r="AC11" s="135">
        <v>0.13572890335913301</v>
      </c>
      <c r="AD11" s="125"/>
      <c r="AE11" s="136">
        <v>5.4884100391224298</v>
      </c>
      <c r="AF11" s="30"/>
      <c r="AG11" s="152">
        <v>139.24575912652401</v>
      </c>
      <c r="AH11" s="147">
        <v>156.72492433785499</v>
      </c>
      <c r="AI11" s="147">
        <v>169.57626510782501</v>
      </c>
      <c r="AJ11" s="147">
        <v>166.52674097209999</v>
      </c>
      <c r="AK11" s="147">
        <v>154.46893045268101</v>
      </c>
      <c r="AL11" s="153">
        <v>158.763138025659</v>
      </c>
      <c r="AM11" s="147"/>
      <c r="AN11" s="154">
        <v>139.368534431993</v>
      </c>
      <c r="AO11" s="155">
        <v>139.29518144960701</v>
      </c>
      <c r="AP11" s="156">
        <v>139.33119410134799</v>
      </c>
      <c r="AQ11" s="147"/>
      <c r="AR11" s="157">
        <v>153.44384429331299</v>
      </c>
      <c r="AS11" s="130"/>
      <c r="AT11" s="131">
        <v>0.99030427498244999</v>
      </c>
      <c r="AU11" s="125">
        <v>2.8354797118458399</v>
      </c>
      <c r="AV11" s="125">
        <v>6.0007466721466001</v>
      </c>
      <c r="AW11" s="125">
        <v>3.9722489520102999</v>
      </c>
      <c r="AX11" s="125">
        <v>3.8234780344084598</v>
      </c>
      <c r="AY11" s="132">
        <v>3.9260859080008501</v>
      </c>
      <c r="AZ11" s="125"/>
      <c r="BA11" s="133">
        <v>2.1396835293371601</v>
      </c>
      <c r="BB11" s="134">
        <v>1.6207557273025699</v>
      </c>
      <c r="BC11" s="135">
        <v>1.87152576616835</v>
      </c>
      <c r="BD11" s="125"/>
      <c r="BE11" s="136">
        <v>3.4987759344078602</v>
      </c>
    </row>
    <row r="12" spans="1:57" x14ac:dyDescent="0.2">
      <c r="A12" s="21" t="s">
        <v>23</v>
      </c>
      <c r="B12" s="3" t="str">
        <f t="shared" si="0"/>
        <v>Arlington, VA</v>
      </c>
      <c r="C12" s="3"/>
      <c r="D12" s="24" t="s">
        <v>16</v>
      </c>
      <c r="E12" s="27" t="s">
        <v>17</v>
      </c>
      <c r="F12" s="3"/>
      <c r="G12" s="152">
        <v>152.87858892815001</v>
      </c>
      <c r="H12" s="147">
        <v>175.29143928738799</v>
      </c>
      <c r="I12" s="147">
        <v>182.64159370725</v>
      </c>
      <c r="J12" s="147">
        <v>175.99675823405701</v>
      </c>
      <c r="K12" s="147">
        <v>159.61544010812599</v>
      </c>
      <c r="L12" s="153">
        <v>171.12584623322999</v>
      </c>
      <c r="M12" s="147"/>
      <c r="N12" s="154">
        <v>132.54129885993399</v>
      </c>
      <c r="O12" s="155">
        <v>128.606610738255</v>
      </c>
      <c r="P12" s="156">
        <v>130.60322107438</v>
      </c>
      <c r="Q12" s="147"/>
      <c r="R12" s="157">
        <v>161.48519022807699</v>
      </c>
      <c r="S12" s="130"/>
      <c r="T12" s="131">
        <v>0.91858514113507095</v>
      </c>
      <c r="U12" s="125">
        <v>2.6561249263137099</v>
      </c>
      <c r="V12" s="125">
        <v>2.38451203298591</v>
      </c>
      <c r="W12" s="125">
        <v>2.8709758645912902</v>
      </c>
      <c r="X12" s="125">
        <v>2.1932875407476402</v>
      </c>
      <c r="Y12" s="132">
        <v>2.3691208594395898</v>
      </c>
      <c r="Z12" s="125"/>
      <c r="AA12" s="133">
        <v>1.78011132173522</v>
      </c>
      <c r="AB12" s="134">
        <v>0.62022344574801502</v>
      </c>
      <c r="AC12" s="135">
        <v>1.2556666054146901</v>
      </c>
      <c r="AD12" s="125"/>
      <c r="AE12" s="136">
        <v>2.3702217179426799</v>
      </c>
      <c r="AF12" s="30"/>
      <c r="AG12" s="152">
        <v>146.827748050389</v>
      </c>
      <c r="AH12" s="147">
        <v>171.74943366769401</v>
      </c>
      <c r="AI12" s="147">
        <v>183.79414256022301</v>
      </c>
      <c r="AJ12" s="147">
        <v>182.43364871355001</v>
      </c>
      <c r="AK12" s="147">
        <v>162.55162062615099</v>
      </c>
      <c r="AL12" s="153">
        <v>171.94709363146299</v>
      </c>
      <c r="AM12" s="147"/>
      <c r="AN12" s="154">
        <v>129.65240912722101</v>
      </c>
      <c r="AO12" s="155">
        <v>125.00793392374101</v>
      </c>
      <c r="AP12" s="156">
        <v>127.400104410441</v>
      </c>
      <c r="AQ12" s="147"/>
      <c r="AR12" s="157">
        <v>161.39191920053599</v>
      </c>
      <c r="AS12" s="130"/>
      <c r="AT12" s="131">
        <v>2.0687329276739299</v>
      </c>
      <c r="AU12" s="125">
        <v>2.0103695947509199</v>
      </c>
      <c r="AV12" s="125">
        <v>3.9990235827739302</v>
      </c>
      <c r="AW12" s="125">
        <v>4.4128054791135298</v>
      </c>
      <c r="AX12" s="125">
        <v>3.5521164653483099</v>
      </c>
      <c r="AY12" s="132">
        <v>3.4928381703736902</v>
      </c>
      <c r="AZ12" s="125"/>
      <c r="BA12" s="133">
        <v>2.4779746962920099</v>
      </c>
      <c r="BB12" s="134">
        <v>1.3643721784342699</v>
      </c>
      <c r="BC12" s="135">
        <v>1.9789556505914501</v>
      </c>
      <c r="BD12" s="125"/>
      <c r="BE12" s="136">
        <v>3.5401095257176398</v>
      </c>
    </row>
    <row r="13" spans="1:57" x14ac:dyDescent="0.2">
      <c r="A13" s="21" t="s">
        <v>24</v>
      </c>
      <c r="B13" s="3" t="str">
        <f t="shared" si="0"/>
        <v>Suburban Virginia Area</v>
      </c>
      <c r="C13" s="3"/>
      <c r="D13" s="24" t="s">
        <v>16</v>
      </c>
      <c r="E13" s="27" t="s">
        <v>17</v>
      </c>
      <c r="F13" s="3"/>
      <c r="G13" s="152">
        <v>110.16023861852401</v>
      </c>
      <c r="H13" s="147">
        <v>120.32867657302</v>
      </c>
      <c r="I13" s="147">
        <v>127.901190124498</v>
      </c>
      <c r="J13" s="147">
        <v>124.25686091854401</v>
      </c>
      <c r="K13" s="147">
        <v>121.436499618417</v>
      </c>
      <c r="L13" s="153">
        <v>121.57937530079801</v>
      </c>
      <c r="M13" s="147"/>
      <c r="N13" s="154">
        <v>119.894439856867</v>
      </c>
      <c r="O13" s="155">
        <v>122.485538000544</v>
      </c>
      <c r="P13" s="156">
        <v>121.196729189485</v>
      </c>
      <c r="Q13" s="147"/>
      <c r="R13" s="157">
        <v>121.47985079410201</v>
      </c>
      <c r="S13" s="130"/>
      <c r="T13" s="131">
        <v>14.7439119831028</v>
      </c>
      <c r="U13" s="125">
        <v>18.842442686210799</v>
      </c>
      <c r="V13" s="125">
        <v>25.4754345896798</v>
      </c>
      <c r="W13" s="125">
        <v>16.877683481698298</v>
      </c>
      <c r="X13" s="125">
        <v>20.5889850449033</v>
      </c>
      <c r="Y13" s="132">
        <v>19.753477824525099</v>
      </c>
      <c r="Z13" s="125"/>
      <c r="AA13" s="133">
        <v>2.7803477900993001</v>
      </c>
      <c r="AB13" s="134">
        <v>-0.266455022409544</v>
      </c>
      <c r="AC13" s="135">
        <v>1.13931241655302</v>
      </c>
      <c r="AD13" s="125"/>
      <c r="AE13" s="136">
        <v>13.483366811136801</v>
      </c>
      <c r="AF13" s="30"/>
      <c r="AG13" s="152">
        <v>112.61411370143099</v>
      </c>
      <c r="AH13" s="147">
        <v>117.081217765912</v>
      </c>
      <c r="AI13" s="147">
        <v>126.735988924935</v>
      </c>
      <c r="AJ13" s="147">
        <v>125.74839805556999</v>
      </c>
      <c r="AK13" s="147">
        <v>118.020104780615</v>
      </c>
      <c r="AL13" s="153">
        <v>120.698617381842</v>
      </c>
      <c r="AM13" s="147"/>
      <c r="AN13" s="154">
        <v>119.052042018596</v>
      </c>
      <c r="AO13" s="155">
        <v>125.283540256083</v>
      </c>
      <c r="AP13" s="156">
        <v>122.25673274494901</v>
      </c>
      <c r="AQ13" s="147"/>
      <c r="AR13" s="157">
        <v>121.113388397896</v>
      </c>
      <c r="AS13" s="130"/>
      <c r="AT13" s="131">
        <v>12.126610967548</v>
      </c>
      <c r="AU13" s="125">
        <v>12.643650269126899</v>
      </c>
      <c r="AV13" s="125">
        <v>20.327849855653898</v>
      </c>
      <c r="AW13" s="125">
        <v>19.783101136639299</v>
      </c>
      <c r="AX13" s="125">
        <v>16.647099499506599</v>
      </c>
      <c r="AY13" s="132">
        <v>16.764733464079601</v>
      </c>
      <c r="AZ13" s="125"/>
      <c r="BA13" s="133">
        <v>3.4416523657901799</v>
      </c>
      <c r="BB13" s="134">
        <v>0.48198082488928901</v>
      </c>
      <c r="BC13" s="135">
        <v>1.76049859945723</v>
      </c>
      <c r="BD13" s="125"/>
      <c r="BE13" s="136">
        <v>11.9303011462599</v>
      </c>
    </row>
    <row r="14" spans="1:57" x14ac:dyDescent="0.2">
      <c r="A14" s="21" t="s">
        <v>25</v>
      </c>
      <c r="B14" s="3" t="str">
        <f t="shared" si="0"/>
        <v>Alexandria, VA</v>
      </c>
      <c r="C14" s="3"/>
      <c r="D14" s="24" t="s">
        <v>16</v>
      </c>
      <c r="E14" s="27" t="s">
        <v>17</v>
      </c>
      <c r="F14" s="3"/>
      <c r="G14" s="152">
        <v>127.09094911679399</v>
      </c>
      <c r="H14" s="147">
        <v>138.223237903225</v>
      </c>
      <c r="I14" s="147">
        <v>140.21701834862299</v>
      </c>
      <c r="J14" s="147">
        <v>135.408078610952</v>
      </c>
      <c r="K14" s="147">
        <v>130.01600989459999</v>
      </c>
      <c r="L14" s="153">
        <v>134.725611173369</v>
      </c>
      <c r="M14" s="147"/>
      <c r="N14" s="154">
        <v>118.088322315933</v>
      </c>
      <c r="O14" s="155">
        <v>116.740478105451</v>
      </c>
      <c r="P14" s="156">
        <v>117.407632855692</v>
      </c>
      <c r="Q14" s="147"/>
      <c r="R14" s="157">
        <v>130.06821216167</v>
      </c>
      <c r="S14" s="130"/>
      <c r="T14" s="131">
        <v>10.8118435318466</v>
      </c>
      <c r="U14" s="125">
        <v>8.2446956775056801</v>
      </c>
      <c r="V14" s="125">
        <v>6.5859285637812901</v>
      </c>
      <c r="W14" s="125">
        <v>3.2853568680961902</v>
      </c>
      <c r="X14" s="125">
        <v>1.3725347809528601</v>
      </c>
      <c r="Y14" s="132">
        <v>5.8221169298776401</v>
      </c>
      <c r="Z14" s="125"/>
      <c r="AA14" s="133">
        <v>-2.9238468811717802</v>
      </c>
      <c r="AB14" s="134">
        <v>-4.1112057749306903</v>
      </c>
      <c r="AC14" s="135">
        <v>-3.5245428799843901</v>
      </c>
      <c r="AD14" s="125"/>
      <c r="AE14" s="136">
        <v>3.50389717620242</v>
      </c>
      <c r="AF14" s="30"/>
      <c r="AG14" s="152">
        <v>121.00250157397601</v>
      </c>
      <c r="AH14" s="147">
        <v>133.32632562577101</v>
      </c>
      <c r="AI14" s="147">
        <v>138.50817018489499</v>
      </c>
      <c r="AJ14" s="147">
        <v>137.33036139180601</v>
      </c>
      <c r="AK14" s="147">
        <v>131.445875902502</v>
      </c>
      <c r="AL14" s="153">
        <v>133.02217271641999</v>
      </c>
      <c r="AM14" s="147"/>
      <c r="AN14" s="154">
        <v>121.13147835926399</v>
      </c>
      <c r="AO14" s="155">
        <v>119.973945023902</v>
      </c>
      <c r="AP14" s="156">
        <v>120.540954466092</v>
      </c>
      <c r="AQ14" s="147"/>
      <c r="AR14" s="157">
        <v>129.46356343091901</v>
      </c>
      <c r="AS14" s="130"/>
      <c r="AT14" s="131">
        <v>5.5744918999141504</v>
      </c>
      <c r="AU14" s="125">
        <v>6.0894226957648101</v>
      </c>
      <c r="AV14" s="125">
        <v>5.4790499739142202</v>
      </c>
      <c r="AW14" s="125">
        <v>4.7885122093158596</v>
      </c>
      <c r="AX14" s="125">
        <v>4.7243858408627002</v>
      </c>
      <c r="AY14" s="132">
        <v>5.3820127510026197</v>
      </c>
      <c r="AZ14" s="125"/>
      <c r="BA14" s="133">
        <v>4.3934449096126897</v>
      </c>
      <c r="BB14" s="134">
        <v>2.9952274765309901</v>
      </c>
      <c r="BC14" s="135">
        <v>3.6759058596830698</v>
      </c>
      <c r="BD14" s="125"/>
      <c r="BE14" s="136">
        <v>4.9782185986289198</v>
      </c>
    </row>
    <row r="15" spans="1:57" x14ac:dyDescent="0.2">
      <c r="A15" s="21" t="s">
        <v>26</v>
      </c>
      <c r="B15" s="3" t="str">
        <f t="shared" si="0"/>
        <v>Fairfax/Tysons Corner, VA</v>
      </c>
      <c r="C15" s="3"/>
      <c r="D15" s="24" t="s">
        <v>16</v>
      </c>
      <c r="E15" s="27" t="s">
        <v>17</v>
      </c>
      <c r="F15" s="3"/>
      <c r="G15" s="152">
        <v>133.53929150326701</v>
      </c>
      <c r="H15" s="147">
        <v>166.81635650810199</v>
      </c>
      <c r="I15" s="147">
        <v>176.178336980306</v>
      </c>
      <c r="J15" s="147">
        <v>164.82619157340301</v>
      </c>
      <c r="K15" s="147">
        <v>144.89673586104601</v>
      </c>
      <c r="L15" s="153">
        <v>159.97897118726399</v>
      </c>
      <c r="M15" s="147"/>
      <c r="N15" s="154">
        <v>121.275362604834</v>
      </c>
      <c r="O15" s="155">
        <v>121.20688191881899</v>
      </c>
      <c r="P15" s="156">
        <v>121.239971394517</v>
      </c>
      <c r="Q15" s="147"/>
      <c r="R15" s="157">
        <v>150.73204500839199</v>
      </c>
      <c r="S15" s="130"/>
      <c r="T15" s="131">
        <v>8.1438916614070607</v>
      </c>
      <c r="U15" s="125">
        <v>5.8356791531650503</v>
      </c>
      <c r="V15" s="125">
        <v>16.836030506553801</v>
      </c>
      <c r="W15" s="125">
        <v>9.3261640482976809</v>
      </c>
      <c r="X15" s="125">
        <v>8.4227023847079394</v>
      </c>
      <c r="Y15" s="132">
        <v>10.4833247123366</v>
      </c>
      <c r="Z15" s="125"/>
      <c r="AA15" s="133">
        <v>6.9545758875420196</v>
      </c>
      <c r="AB15" s="134">
        <v>3.8673503318293299</v>
      </c>
      <c r="AC15" s="135">
        <v>5.3181741270104004</v>
      </c>
      <c r="AD15" s="125"/>
      <c r="AE15" s="136">
        <v>10.693688292830499</v>
      </c>
      <c r="AF15" s="30"/>
      <c r="AG15" s="152">
        <v>130.51223118092699</v>
      </c>
      <c r="AH15" s="147">
        <v>159.68426887589899</v>
      </c>
      <c r="AI15" s="147">
        <v>171.878736229731</v>
      </c>
      <c r="AJ15" s="147">
        <v>166.78628700536299</v>
      </c>
      <c r="AK15" s="147">
        <v>141.46993304994601</v>
      </c>
      <c r="AL15" s="153">
        <v>156.75012845694499</v>
      </c>
      <c r="AM15" s="147"/>
      <c r="AN15" s="154">
        <v>120.880838529999</v>
      </c>
      <c r="AO15" s="155">
        <v>122.071346905089</v>
      </c>
      <c r="AP15" s="156">
        <v>121.504541104577</v>
      </c>
      <c r="AQ15" s="147"/>
      <c r="AR15" s="157">
        <v>147.79337674704701</v>
      </c>
      <c r="AS15" s="130"/>
      <c r="AT15" s="131">
        <v>2.9968924378346502</v>
      </c>
      <c r="AU15" s="125">
        <v>3.5503033620800801</v>
      </c>
      <c r="AV15" s="125">
        <v>5.3116522436328104</v>
      </c>
      <c r="AW15" s="125">
        <v>3.4450443461242601</v>
      </c>
      <c r="AX15" s="125">
        <v>1.60565224942813</v>
      </c>
      <c r="AY15" s="132">
        <v>3.7830328414563898</v>
      </c>
      <c r="AZ15" s="125"/>
      <c r="BA15" s="133">
        <v>4.1594692262325399</v>
      </c>
      <c r="BB15" s="134">
        <v>2.63836242885005</v>
      </c>
      <c r="BC15" s="135">
        <v>3.34788744921328</v>
      </c>
      <c r="BD15" s="125"/>
      <c r="BE15" s="136">
        <v>4.1679944484652296</v>
      </c>
    </row>
    <row r="16" spans="1:57" x14ac:dyDescent="0.2">
      <c r="A16" s="21" t="s">
        <v>27</v>
      </c>
      <c r="B16" s="3" t="str">
        <f t="shared" si="0"/>
        <v>I-95 Fredericksburg, VA</v>
      </c>
      <c r="C16" s="3"/>
      <c r="D16" s="24" t="s">
        <v>16</v>
      </c>
      <c r="E16" s="27" t="s">
        <v>17</v>
      </c>
      <c r="F16" s="3"/>
      <c r="G16" s="152">
        <v>87.339907485281699</v>
      </c>
      <c r="H16" s="147">
        <v>90.228723043372895</v>
      </c>
      <c r="I16" s="147">
        <v>92.221812080536907</v>
      </c>
      <c r="J16" s="147">
        <v>91.763218668275996</v>
      </c>
      <c r="K16" s="147">
        <v>91.938749175642897</v>
      </c>
      <c r="L16" s="153">
        <v>90.884086932624896</v>
      </c>
      <c r="M16" s="147"/>
      <c r="N16" s="154">
        <v>95.001319337016497</v>
      </c>
      <c r="O16" s="155">
        <v>94.8611618257261</v>
      </c>
      <c r="P16" s="156">
        <v>94.930824912126496</v>
      </c>
      <c r="Q16" s="147"/>
      <c r="R16" s="157">
        <v>92.074942625335296</v>
      </c>
      <c r="S16" s="130"/>
      <c r="T16" s="131">
        <v>1.73409009015809</v>
      </c>
      <c r="U16" s="125">
        <v>1.7001834369114599</v>
      </c>
      <c r="V16" s="125">
        <v>2.4488793091038801</v>
      </c>
      <c r="W16" s="125">
        <v>2.1005647435773001</v>
      </c>
      <c r="X16" s="125">
        <v>4.6984999529836502</v>
      </c>
      <c r="Y16" s="132">
        <v>2.5987591803835302</v>
      </c>
      <c r="Z16" s="125"/>
      <c r="AA16" s="133">
        <v>8.9008841891260992</v>
      </c>
      <c r="AB16" s="134">
        <v>6.6772547203754602</v>
      </c>
      <c r="AC16" s="135">
        <v>7.751479557663</v>
      </c>
      <c r="AD16" s="125"/>
      <c r="AE16" s="136">
        <v>4.0994447667666201</v>
      </c>
      <c r="AF16" s="30"/>
      <c r="AG16" s="152">
        <v>86.701428773919204</v>
      </c>
      <c r="AH16" s="147">
        <v>90.614332856802406</v>
      </c>
      <c r="AI16" s="147">
        <v>92.202136409793496</v>
      </c>
      <c r="AJ16" s="147">
        <v>91.828241812227006</v>
      </c>
      <c r="AK16" s="147">
        <v>90.9106111690418</v>
      </c>
      <c r="AL16" s="153">
        <v>90.617747072655106</v>
      </c>
      <c r="AM16" s="147"/>
      <c r="AN16" s="154">
        <v>92.848071654373001</v>
      </c>
      <c r="AO16" s="155">
        <v>94.027937427578195</v>
      </c>
      <c r="AP16" s="156">
        <v>93.455448657860998</v>
      </c>
      <c r="AQ16" s="147"/>
      <c r="AR16" s="157">
        <v>91.454364170804993</v>
      </c>
      <c r="AS16" s="130"/>
      <c r="AT16" s="131">
        <v>2.29561803758682</v>
      </c>
      <c r="AU16" s="125">
        <v>3.12342082008999</v>
      </c>
      <c r="AV16" s="125">
        <v>3.2647168578297499</v>
      </c>
      <c r="AW16" s="125">
        <v>3.6168716804886198</v>
      </c>
      <c r="AX16" s="125">
        <v>5.34006285739724</v>
      </c>
      <c r="AY16" s="132">
        <v>3.5903690912892299</v>
      </c>
      <c r="AZ16" s="125"/>
      <c r="BA16" s="133">
        <v>5.6200951841739304</v>
      </c>
      <c r="BB16" s="134">
        <v>5.6341890579632503</v>
      </c>
      <c r="BC16" s="135">
        <v>5.6264684502513402</v>
      </c>
      <c r="BD16" s="125"/>
      <c r="BE16" s="136">
        <v>4.19717723070654</v>
      </c>
    </row>
    <row r="17" spans="1:57" x14ac:dyDescent="0.2">
      <c r="A17" s="21" t="s">
        <v>28</v>
      </c>
      <c r="B17" s="3" t="str">
        <f t="shared" si="0"/>
        <v>Dulles Airport Area, VA</v>
      </c>
      <c r="C17" s="3"/>
      <c r="D17" s="24" t="s">
        <v>16</v>
      </c>
      <c r="E17" s="27" t="s">
        <v>17</v>
      </c>
      <c r="F17" s="3"/>
      <c r="G17" s="152">
        <v>105.8778874092</v>
      </c>
      <c r="H17" s="147">
        <v>128.613927888153</v>
      </c>
      <c r="I17" s="147">
        <v>135.23837787279501</v>
      </c>
      <c r="J17" s="147">
        <v>130.95685327924201</v>
      </c>
      <c r="K17" s="147">
        <v>115.901967080845</v>
      </c>
      <c r="L17" s="153">
        <v>124.819718219758</v>
      </c>
      <c r="M17" s="147"/>
      <c r="N17" s="154">
        <v>99.638997101449206</v>
      </c>
      <c r="O17" s="155">
        <v>98.949514752932799</v>
      </c>
      <c r="P17" s="156">
        <v>99.279861123969994</v>
      </c>
      <c r="Q17" s="147"/>
      <c r="R17" s="157">
        <v>118.49680640872801</v>
      </c>
      <c r="S17" s="130"/>
      <c r="T17" s="131">
        <v>-0.60006434178899404</v>
      </c>
      <c r="U17" s="125">
        <v>4.64281088381302</v>
      </c>
      <c r="V17" s="125">
        <v>6.3339221143773603</v>
      </c>
      <c r="W17" s="125">
        <v>5.1279704939135904</v>
      </c>
      <c r="X17" s="125">
        <v>5.7442657362137304</v>
      </c>
      <c r="Y17" s="132">
        <v>4.6415306124540896</v>
      </c>
      <c r="Z17" s="125"/>
      <c r="AA17" s="133">
        <v>-1.10005973672808</v>
      </c>
      <c r="AB17" s="134">
        <v>-0.89201438520493104</v>
      </c>
      <c r="AC17" s="135">
        <v>-1.0100915612117001</v>
      </c>
      <c r="AD17" s="125"/>
      <c r="AE17" s="136">
        <v>3.7771417320298402</v>
      </c>
      <c r="AF17" s="30"/>
      <c r="AG17" s="152">
        <v>108.074107368216</v>
      </c>
      <c r="AH17" s="147">
        <v>127.48722214336399</v>
      </c>
      <c r="AI17" s="147">
        <v>136.263232979387</v>
      </c>
      <c r="AJ17" s="147">
        <v>133.92470700164401</v>
      </c>
      <c r="AK17" s="147">
        <v>119.09029164877199</v>
      </c>
      <c r="AL17" s="153">
        <v>126.509179243498</v>
      </c>
      <c r="AM17" s="147"/>
      <c r="AN17" s="154">
        <v>101.288711256117</v>
      </c>
      <c r="AO17" s="155">
        <v>100.48093577014301</v>
      </c>
      <c r="AP17" s="156">
        <v>100.878571046174</v>
      </c>
      <c r="AQ17" s="147"/>
      <c r="AR17" s="157">
        <v>120.204611033075</v>
      </c>
      <c r="AS17" s="130"/>
      <c r="AT17" s="131">
        <v>2.1816459629841298</v>
      </c>
      <c r="AU17" s="125">
        <v>4.5245246936625296</v>
      </c>
      <c r="AV17" s="125">
        <v>6.64713193879009</v>
      </c>
      <c r="AW17" s="125">
        <v>6.2787395775173103</v>
      </c>
      <c r="AX17" s="125">
        <v>3.5669631978117602</v>
      </c>
      <c r="AY17" s="132">
        <v>5.0961012192221098</v>
      </c>
      <c r="AZ17" s="125"/>
      <c r="BA17" s="133">
        <v>1.8300443750517501</v>
      </c>
      <c r="BB17" s="134">
        <v>1.4284866200292099</v>
      </c>
      <c r="BC17" s="135">
        <v>1.6268709330308899</v>
      </c>
      <c r="BD17" s="125"/>
      <c r="BE17" s="136">
        <v>4.4571106773258098</v>
      </c>
    </row>
    <row r="18" spans="1:57" x14ac:dyDescent="0.2">
      <c r="A18" s="21" t="s">
        <v>29</v>
      </c>
      <c r="B18" s="3" t="str">
        <f t="shared" si="0"/>
        <v>Williamsburg, VA</v>
      </c>
      <c r="C18" s="3"/>
      <c r="D18" s="24" t="s">
        <v>16</v>
      </c>
      <c r="E18" s="27" t="s">
        <v>17</v>
      </c>
      <c r="F18" s="3"/>
      <c r="G18" s="152">
        <v>110.396923466801</v>
      </c>
      <c r="H18" s="147">
        <v>89.243806179775206</v>
      </c>
      <c r="I18" s="147">
        <v>82.494410068169898</v>
      </c>
      <c r="J18" s="147">
        <v>83.151701807228903</v>
      </c>
      <c r="K18" s="147">
        <v>86.477090827338102</v>
      </c>
      <c r="L18" s="153">
        <v>90.277363174354903</v>
      </c>
      <c r="M18" s="147"/>
      <c r="N18" s="154">
        <v>119.999398943196</v>
      </c>
      <c r="O18" s="155">
        <v>140.74460538532901</v>
      </c>
      <c r="P18" s="156">
        <v>130.70841987537901</v>
      </c>
      <c r="Q18" s="147"/>
      <c r="R18" s="157">
        <v>105.62258080164899</v>
      </c>
      <c r="S18" s="130"/>
      <c r="T18" s="131">
        <v>-9.0912952079726193</v>
      </c>
      <c r="U18" s="125">
        <v>-7.4542736910694902</v>
      </c>
      <c r="V18" s="125">
        <v>-0.72975243028153602</v>
      </c>
      <c r="W18" s="125">
        <v>-4.3350199943403398</v>
      </c>
      <c r="X18" s="125">
        <v>-6.54872584516679</v>
      </c>
      <c r="Y18" s="132">
        <v>-6.0827467242899997</v>
      </c>
      <c r="Z18" s="125"/>
      <c r="AA18" s="133">
        <v>-10.1634647186007</v>
      </c>
      <c r="AB18" s="134">
        <v>-11.617876967675899</v>
      </c>
      <c r="AC18" s="135">
        <v>-10.994607037239801</v>
      </c>
      <c r="AD18" s="125"/>
      <c r="AE18" s="136">
        <v>-7.8440723396428096</v>
      </c>
      <c r="AF18" s="30"/>
      <c r="AG18" s="152">
        <v>115.329998740554</v>
      </c>
      <c r="AH18" s="147">
        <v>91.845028416110594</v>
      </c>
      <c r="AI18" s="147">
        <v>88.855724258289698</v>
      </c>
      <c r="AJ18" s="147">
        <v>88.561080833524102</v>
      </c>
      <c r="AK18" s="147">
        <v>99.771587525150906</v>
      </c>
      <c r="AL18" s="153">
        <v>96.820419611514097</v>
      </c>
      <c r="AM18" s="147"/>
      <c r="AN18" s="154">
        <v>126.97600703379599</v>
      </c>
      <c r="AO18" s="155">
        <v>147.66333686440601</v>
      </c>
      <c r="AP18" s="156">
        <v>137.58507145842</v>
      </c>
      <c r="AQ18" s="147"/>
      <c r="AR18" s="157">
        <v>111.454354785478</v>
      </c>
      <c r="AS18" s="130"/>
      <c r="AT18" s="131">
        <v>-9.0350207515001202</v>
      </c>
      <c r="AU18" s="125">
        <v>-4.4164449637829204</v>
      </c>
      <c r="AV18" s="125">
        <v>-1.3633178935357599</v>
      </c>
      <c r="AW18" s="125">
        <v>-4.2286827043289703</v>
      </c>
      <c r="AX18" s="125">
        <v>-5.7048938688575603</v>
      </c>
      <c r="AY18" s="132">
        <v>-5.2512741147733299</v>
      </c>
      <c r="AZ18" s="125"/>
      <c r="BA18" s="133">
        <v>-10.8657491025785</v>
      </c>
      <c r="BB18" s="134">
        <v>-11.482739717332899</v>
      </c>
      <c r="BC18" s="135">
        <v>-11.2324379662155</v>
      </c>
      <c r="BD18" s="125"/>
      <c r="BE18" s="136">
        <v>-7.7089363222550702</v>
      </c>
    </row>
    <row r="19" spans="1:57" x14ac:dyDescent="0.2">
      <c r="A19" s="21" t="s">
        <v>30</v>
      </c>
      <c r="B19" s="3" t="str">
        <f t="shared" si="0"/>
        <v>Virginia Beach, VA</v>
      </c>
      <c r="C19" s="3"/>
      <c r="D19" s="24" t="s">
        <v>16</v>
      </c>
      <c r="E19" s="27" t="s">
        <v>17</v>
      </c>
      <c r="F19" s="3"/>
      <c r="G19" s="152">
        <v>94.225318619698001</v>
      </c>
      <c r="H19" s="147">
        <v>97.097543932702393</v>
      </c>
      <c r="I19" s="147">
        <v>99.619501556722994</v>
      </c>
      <c r="J19" s="147">
        <v>99.047104520089206</v>
      </c>
      <c r="K19" s="147">
        <v>97.5660484596484</v>
      </c>
      <c r="L19" s="153">
        <v>97.660907689819595</v>
      </c>
      <c r="M19" s="147"/>
      <c r="N19" s="154">
        <v>114.743229950383</v>
      </c>
      <c r="O19" s="155">
        <v>118.655739127404</v>
      </c>
      <c r="P19" s="156">
        <v>116.773489685352</v>
      </c>
      <c r="Q19" s="147"/>
      <c r="R19" s="157">
        <v>104.51356066547299</v>
      </c>
      <c r="S19" s="130"/>
      <c r="T19" s="131">
        <v>1.2969681079929301</v>
      </c>
      <c r="U19" s="125">
        <v>-0.13803380863209799</v>
      </c>
      <c r="V19" s="125">
        <v>0.32624732721773297</v>
      </c>
      <c r="W19" s="125">
        <v>-2.0224550183627699</v>
      </c>
      <c r="X19" s="125">
        <v>0.519498156033395</v>
      </c>
      <c r="Y19" s="132">
        <v>-0.106039624312531</v>
      </c>
      <c r="Z19" s="125"/>
      <c r="AA19" s="133">
        <v>2.9744402677727599</v>
      </c>
      <c r="AB19" s="134">
        <v>1.24298214678055</v>
      </c>
      <c r="AC19" s="135">
        <v>2.0576972813119601</v>
      </c>
      <c r="AD19" s="125"/>
      <c r="AE19" s="136">
        <v>0.55414337840041406</v>
      </c>
      <c r="AF19" s="30"/>
      <c r="AG19" s="152">
        <v>95.361535035095002</v>
      </c>
      <c r="AH19" s="147">
        <v>97.6120577827608</v>
      </c>
      <c r="AI19" s="147">
        <v>100.359917760164</v>
      </c>
      <c r="AJ19" s="147">
        <v>101.029446485867</v>
      </c>
      <c r="AK19" s="147">
        <v>100.237798738273</v>
      </c>
      <c r="AL19" s="153">
        <v>99.109191932907294</v>
      </c>
      <c r="AM19" s="147"/>
      <c r="AN19" s="154">
        <v>113.301908887018</v>
      </c>
      <c r="AO19" s="155">
        <v>115.731514857832</v>
      </c>
      <c r="AP19" s="156">
        <v>114.552996207428</v>
      </c>
      <c r="AQ19" s="147"/>
      <c r="AR19" s="157">
        <v>104.759809384882</v>
      </c>
      <c r="AS19" s="130"/>
      <c r="AT19" s="131">
        <v>0.587204962069799</v>
      </c>
      <c r="AU19" s="125">
        <v>4.31334591140312E-2</v>
      </c>
      <c r="AV19" s="125">
        <v>-1.0454636066985199</v>
      </c>
      <c r="AW19" s="125">
        <v>0.65486755159695897</v>
      </c>
      <c r="AX19" s="125">
        <v>2.2301041817897298</v>
      </c>
      <c r="AY19" s="132">
        <v>0.50047732632608899</v>
      </c>
      <c r="AZ19" s="125"/>
      <c r="BA19" s="133">
        <v>0.627900715226967</v>
      </c>
      <c r="BB19" s="134">
        <v>3.2246071597730902E-3</v>
      </c>
      <c r="BC19" s="135">
        <v>0.30117403638801699</v>
      </c>
      <c r="BD19" s="125"/>
      <c r="BE19" s="136">
        <v>0.37799836320480601</v>
      </c>
    </row>
    <row r="20" spans="1:57" x14ac:dyDescent="0.2">
      <c r="A20" s="34" t="s">
        <v>31</v>
      </c>
      <c r="B20" s="3" t="str">
        <f t="shared" si="0"/>
        <v>Norfolk/Portsmouth, VA</v>
      </c>
      <c r="C20" s="3"/>
      <c r="D20" s="24" t="s">
        <v>16</v>
      </c>
      <c r="E20" s="27" t="s">
        <v>17</v>
      </c>
      <c r="F20" s="3"/>
      <c r="G20" s="152">
        <v>96.800555595523505</v>
      </c>
      <c r="H20" s="147">
        <v>102.477609822601</v>
      </c>
      <c r="I20" s="147">
        <v>105.951484459254</v>
      </c>
      <c r="J20" s="147">
        <v>101.38361505279001</v>
      </c>
      <c r="K20" s="147">
        <v>100.221853564608</v>
      </c>
      <c r="L20" s="153">
        <v>101.59869526921</v>
      </c>
      <c r="M20" s="147"/>
      <c r="N20" s="154">
        <v>110.672253335178</v>
      </c>
      <c r="O20" s="155">
        <v>113.791075686927</v>
      </c>
      <c r="P20" s="156">
        <v>112.22950346452301</v>
      </c>
      <c r="Q20" s="147"/>
      <c r="R20" s="157">
        <v>105.005085674955</v>
      </c>
      <c r="S20" s="130"/>
      <c r="T20" s="131">
        <v>12.868924718976301</v>
      </c>
      <c r="U20" s="125">
        <v>11.327868254657099</v>
      </c>
      <c r="V20" s="125">
        <v>10.9731079129441</v>
      </c>
      <c r="W20" s="125">
        <v>6.7333510039916096</v>
      </c>
      <c r="X20" s="125">
        <v>6.2299482664356098</v>
      </c>
      <c r="Y20" s="132">
        <v>9.4772147595959897</v>
      </c>
      <c r="Z20" s="125"/>
      <c r="AA20" s="133">
        <v>10.731819999574499</v>
      </c>
      <c r="AB20" s="134">
        <v>10.4238440473969</v>
      </c>
      <c r="AC20" s="135">
        <v>10.5497310929566</v>
      </c>
      <c r="AD20" s="125"/>
      <c r="AE20" s="136">
        <v>9.9727704850922301</v>
      </c>
      <c r="AF20" s="30"/>
      <c r="AG20" s="152">
        <v>94.9906819569307</v>
      </c>
      <c r="AH20" s="147">
        <v>104.476252562676</v>
      </c>
      <c r="AI20" s="147">
        <v>108.17323463437199</v>
      </c>
      <c r="AJ20" s="147">
        <v>107.375925596719</v>
      </c>
      <c r="AK20" s="147">
        <v>100.75638898819</v>
      </c>
      <c r="AL20" s="153">
        <v>103.651432776002</v>
      </c>
      <c r="AM20" s="147"/>
      <c r="AN20" s="154">
        <v>105.40790846982399</v>
      </c>
      <c r="AO20" s="155">
        <v>106.65187250398399</v>
      </c>
      <c r="AP20" s="156">
        <v>106.035529159964</v>
      </c>
      <c r="AQ20" s="147"/>
      <c r="AR20" s="157">
        <v>104.394563032257</v>
      </c>
      <c r="AS20" s="130"/>
      <c r="AT20" s="131">
        <v>7.8604253933665902</v>
      </c>
      <c r="AU20" s="125">
        <v>7.5010996450659402</v>
      </c>
      <c r="AV20" s="125">
        <v>7.3058124564276099</v>
      </c>
      <c r="AW20" s="125">
        <v>6.6363044292447899</v>
      </c>
      <c r="AX20" s="125">
        <v>5.9694875091531401</v>
      </c>
      <c r="AY20" s="132">
        <v>7.1230809276429401</v>
      </c>
      <c r="AZ20" s="125"/>
      <c r="BA20" s="133">
        <v>5.7711275697140403</v>
      </c>
      <c r="BB20" s="134">
        <v>4.9406575832721504</v>
      </c>
      <c r="BC20" s="135">
        <v>5.3434358262813202</v>
      </c>
      <c r="BD20" s="125"/>
      <c r="BE20" s="136">
        <v>6.6089079766328096</v>
      </c>
    </row>
    <row r="21" spans="1:57" x14ac:dyDescent="0.2">
      <c r="A21" s="35" t="s">
        <v>32</v>
      </c>
      <c r="B21" s="3" t="str">
        <f t="shared" si="0"/>
        <v>Newport News/Hampton, VA</v>
      </c>
      <c r="C21" s="3"/>
      <c r="D21" s="24" t="s">
        <v>16</v>
      </c>
      <c r="E21" s="27" t="s">
        <v>17</v>
      </c>
      <c r="F21" s="3"/>
      <c r="G21" s="152">
        <v>76.8277192397465</v>
      </c>
      <c r="H21" s="147">
        <v>80.112829540295095</v>
      </c>
      <c r="I21" s="147">
        <v>83.397655036534402</v>
      </c>
      <c r="J21" s="147">
        <v>84.001884393939307</v>
      </c>
      <c r="K21" s="147">
        <v>83.494899306071801</v>
      </c>
      <c r="L21" s="153">
        <v>81.844857564032594</v>
      </c>
      <c r="M21" s="147"/>
      <c r="N21" s="154">
        <v>88.316126885324294</v>
      </c>
      <c r="O21" s="155">
        <v>89.046633693355204</v>
      </c>
      <c r="P21" s="156">
        <v>88.684930642484503</v>
      </c>
      <c r="Q21" s="147"/>
      <c r="R21" s="157">
        <v>83.999074561338006</v>
      </c>
      <c r="S21" s="130"/>
      <c r="T21" s="131">
        <v>4.7791300825179901</v>
      </c>
      <c r="U21" s="125">
        <v>1.1056862429002201</v>
      </c>
      <c r="V21" s="125">
        <v>6.5172869728913003</v>
      </c>
      <c r="W21" s="125">
        <v>7.9103398309738502</v>
      </c>
      <c r="X21" s="125">
        <v>7.1031294107657796</v>
      </c>
      <c r="Y21" s="132">
        <v>5.6345598328111999</v>
      </c>
      <c r="Z21" s="125"/>
      <c r="AA21" s="133">
        <v>7.7969213380972304</v>
      </c>
      <c r="AB21" s="134">
        <v>6.4806199083625398</v>
      </c>
      <c r="AC21" s="135">
        <v>7.1115581009325899</v>
      </c>
      <c r="AD21" s="125"/>
      <c r="AE21" s="136">
        <v>6.1864806393754401</v>
      </c>
      <c r="AF21" s="30"/>
      <c r="AG21" s="152">
        <v>78.517134356760195</v>
      </c>
      <c r="AH21" s="147">
        <v>81.148083945082604</v>
      </c>
      <c r="AI21" s="147">
        <v>83.506048212997499</v>
      </c>
      <c r="AJ21" s="147">
        <v>84.570232855405393</v>
      </c>
      <c r="AK21" s="147">
        <v>86.572804848748902</v>
      </c>
      <c r="AL21" s="153">
        <v>83.096905977943806</v>
      </c>
      <c r="AM21" s="147"/>
      <c r="AN21" s="154">
        <v>96.923360918507797</v>
      </c>
      <c r="AO21" s="155">
        <v>98.323816168224198</v>
      </c>
      <c r="AP21" s="156">
        <v>97.632263490139195</v>
      </c>
      <c r="AQ21" s="147"/>
      <c r="AR21" s="157">
        <v>87.668146297260606</v>
      </c>
      <c r="AS21" s="130"/>
      <c r="AT21" s="131">
        <v>6.5451434479390702</v>
      </c>
      <c r="AU21" s="125">
        <v>4.1909545558454404</v>
      </c>
      <c r="AV21" s="125">
        <v>4.3166720661914502</v>
      </c>
      <c r="AW21" s="125">
        <v>6.1781585234627103</v>
      </c>
      <c r="AX21" s="125">
        <v>6.1839971607668804</v>
      </c>
      <c r="AY21" s="132">
        <v>5.4931386773898296</v>
      </c>
      <c r="AZ21" s="125"/>
      <c r="BA21" s="133">
        <v>4.8103240147313899</v>
      </c>
      <c r="BB21" s="134">
        <v>7.2419201094138996</v>
      </c>
      <c r="BC21" s="135">
        <v>6.0320846199924496</v>
      </c>
      <c r="BD21" s="125"/>
      <c r="BE21" s="136">
        <v>5.7661499998547798</v>
      </c>
    </row>
    <row r="22" spans="1:57" x14ac:dyDescent="0.2">
      <c r="A22" s="36" t="s">
        <v>33</v>
      </c>
      <c r="B22" s="3" t="str">
        <f t="shared" si="0"/>
        <v>Chesapeake/Suffolk, VA</v>
      </c>
      <c r="C22" s="3"/>
      <c r="D22" s="25" t="s">
        <v>16</v>
      </c>
      <c r="E22" s="28" t="s">
        <v>17</v>
      </c>
      <c r="F22" s="3"/>
      <c r="G22" s="158">
        <v>81.1169259978425</v>
      </c>
      <c r="H22" s="159">
        <v>85.997523133692795</v>
      </c>
      <c r="I22" s="159">
        <v>88.301204045781205</v>
      </c>
      <c r="J22" s="159">
        <v>88.395958328884106</v>
      </c>
      <c r="K22" s="159">
        <v>86.878929236704295</v>
      </c>
      <c r="L22" s="160">
        <v>86.414198376921306</v>
      </c>
      <c r="M22" s="147"/>
      <c r="N22" s="161">
        <v>86.283826201243599</v>
      </c>
      <c r="O22" s="162">
        <v>86.756442868988302</v>
      </c>
      <c r="P22" s="163">
        <v>86.522776327557196</v>
      </c>
      <c r="Q22" s="147"/>
      <c r="R22" s="164">
        <v>86.445793359629107</v>
      </c>
      <c r="S22" s="130"/>
      <c r="T22" s="137">
        <v>1.38654208143389</v>
      </c>
      <c r="U22" s="138">
        <v>2.0751351118362802</v>
      </c>
      <c r="V22" s="138">
        <v>1.62955687449472</v>
      </c>
      <c r="W22" s="138">
        <v>1.4342284734342201</v>
      </c>
      <c r="X22" s="138">
        <v>3.3901683561486902</v>
      </c>
      <c r="Y22" s="139">
        <v>2.0442347730143799</v>
      </c>
      <c r="Z22" s="125"/>
      <c r="AA22" s="140">
        <v>1.26092944776553</v>
      </c>
      <c r="AB22" s="141">
        <v>0.30163727880760499</v>
      </c>
      <c r="AC22" s="142">
        <v>0.76282217104007399</v>
      </c>
      <c r="AD22" s="125"/>
      <c r="AE22" s="143">
        <v>1.66050474152502</v>
      </c>
      <c r="AF22" s="31"/>
      <c r="AG22" s="158">
        <v>81.529358745784293</v>
      </c>
      <c r="AH22" s="159">
        <v>85.837267461606601</v>
      </c>
      <c r="AI22" s="159">
        <v>87.597024172230505</v>
      </c>
      <c r="AJ22" s="159">
        <v>88.446952208510297</v>
      </c>
      <c r="AK22" s="159">
        <v>85.198021990486595</v>
      </c>
      <c r="AL22" s="160">
        <v>85.963308920472102</v>
      </c>
      <c r="AM22" s="147"/>
      <c r="AN22" s="161">
        <v>85.568858416217395</v>
      </c>
      <c r="AO22" s="162">
        <v>86.650742556575807</v>
      </c>
      <c r="AP22" s="163">
        <v>86.123022535367696</v>
      </c>
      <c r="AQ22" s="147"/>
      <c r="AR22" s="164">
        <v>86.008853672548994</v>
      </c>
      <c r="AS22" s="130"/>
      <c r="AT22" s="137">
        <v>-0.126608225247303</v>
      </c>
      <c r="AU22" s="138">
        <v>0.24634343452100499</v>
      </c>
      <c r="AV22" s="138">
        <v>-8.7572129695855996E-2</v>
      </c>
      <c r="AW22" s="138">
        <v>1.67676277818678</v>
      </c>
      <c r="AX22" s="138">
        <v>2.0751528396121102</v>
      </c>
      <c r="AY22" s="139">
        <v>0.81942609567938796</v>
      </c>
      <c r="AZ22" s="125"/>
      <c r="BA22" s="140">
        <v>-6.0286940632405098E-2</v>
      </c>
      <c r="BB22" s="141">
        <v>-1.46083785588301</v>
      </c>
      <c r="BC22" s="142">
        <v>-0.79604559476391301</v>
      </c>
      <c r="BD22" s="125"/>
      <c r="BE22" s="143">
        <v>0.36046813029656899</v>
      </c>
    </row>
    <row r="23" spans="1:57" x14ac:dyDescent="0.2">
      <c r="A23" s="35" t="s">
        <v>109</v>
      </c>
      <c r="B23" s="3" t="s">
        <v>109</v>
      </c>
      <c r="C23" s="9"/>
      <c r="D23" s="23" t="s">
        <v>16</v>
      </c>
      <c r="E23" s="26" t="s">
        <v>17</v>
      </c>
      <c r="F23" s="3"/>
      <c r="G23" s="144">
        <v>160.843691481197</v>
      </c>
      <c r="H23" s="145">
        <v>170.35773871983201</v>
      </c>
      <c r="I23" s="145">
        <v>182.73935650540099</v>
      </c>
      <c r="J23" s="145">
        <v>187.05874884151899</v>
      </c>
      <c r="K23" s="145">
        <v>161.845758900687</v>
      </c>
      <c r="L23" s="146">
        <v>174.35650324282699</v>
      </c>
      <c r="M23" s="147"/>
      <c r="N23" s="148">
        <v>211.16908474576201</v>
      </c>
      <c r="O23" s="149">
        <v>206.39196772747599</v>
      </c>
      <c r="P23" s="150">
        <v>208.688230912476</v>
      </c>
      <c r="Q23" s="147"/>
      <c r="R23" s="151">
        <v>185.36890539834201</v>
      </c>
      <c r="S23" s="130"/>
      <c r="T23" s="122">
        <v>5.4198719783236999</v>
      </c>
      <c r="U23" s="123">
        <v>2.1925112223758498</v>
      </c>
      <c r="V23" s="123">
        <v>9.5415724947334706</v>
      </c>
      <c r="W23" s="123">
        <v>14.5184168732036</v>
      </c>
      <c r="X23" s="123">
        <v>-4.8805167522928801E-2</v>
      </c>
      <c r="Y23" s="124">
        <v>6.9205876627430998</v>
      </c>
      <c r="Z23" s="125"/>
      <c r="AA23" s="126">
        <v>-3.1220430538923298</v>
      </c>
      <c r="AB23" s="127">
        <v>-6.3944436101216802</v>
      </c>
      <c r="AC23" s="128">
        <v>-4.8294080778115296</v>
      </c>
      <c r="AD23" s="125"/>
      <c r="AE23" s="129">
        <v>1.4260216182302401</v>
      </c>
      <c r="AF23" s="29"/>
      <c r="AG23" s="144">
        <v>161.45750488599299</v>
      </c>
      <c r="AH23" s="145">
        <v>170.14774345283399</v>
      </c>
      <c r="AI23" s="145">
        <v>180.42365034807901</v>
      </c>
      <c r="AJ23" s="145">
        <v>180.031738035264</v>
      </c>
      <c r="AK23" s="145">
        <v>163.00067044945399</v>
      </c>
      <c r="AL23" s="146">
        <v>172.14607490284999</v>
      </c>
      <c r="AM23" s="147"/>
      <c r="AN23" s="148">
        <v>183.44534841754501</v>
      </c>
      <c r="AO23" s="149">
        <v>188.659351919784</v>
      </c>
      <c r="AP23" s="150">
        <v>186.21742751267701</v>
      </c>
      <c r="AQ23" s="147"/>
      <c r="AR23" s="151">
        <v>176.17484262447601</v>
      </c>
      <c r="AS23" s="130"/>
      <c r="AT23" s="122">
        <v>3.46000175538031</v>
      </c>
      <c r="AU23" s="123">
        <v>3.4164956952101599</v>
      </c>
      <c r="AV23" s="123">
        <v>6.2336683899696697</v>
      </c>
      <c r="AW23" s="123">
        <v>6.7890652838376404</v>
      </c>
      <c r="AX23" s="123">
        <v>1.9985272833377901</v>
      </c>
      <c r="AY23" s="124">
        <v>4.6459796590389102</v>
      </c>
      <c r="AZ23" s="125"/>
      <c r="BA23" s="126">
        <v>-0.16177100820294801</v>
      </c>
      <c r="BB23" s="127">
        <v>-0.13153961453249899</v>
      </c>
      <c r="BC23" s="128">
        <v>-0.13537984287603999</v>
      </c>
      <c r="BD23" s="125"/>
      <c r="BE23" s="129">
        <v>3.0326534545364501</v>
      </c>
    </row>
    <row r="24" spans="1:57" x14ac:dyDescent="0.2">
      <c r="A24" s="35" t="s">
        <v>43</v>
      </c>
      <c r="B24" s="3" t="str">
        <f t="shared" si="0"/>
        <v>Richmond North/Glen Allen, VA</v>
      </c>
      <c r="C24" s="10"/>
      <c r="D24" s="24" t="s">
        <v>16</v>
      </c>
      <c r="E24" s="27" t="s">
        <v>17</v>
      </c>
      <c r="F24" s="3"/>
      <c r="G24" s="152">
        <v>89.710874840357505</v>
      </c>
      <c r="H24" s="147">
        <v>103.222102335928</v>
      </c>
      <c r="I24" s="147">
        <v>106.81187842064099</v>
      </c>
      <c r="J24" s="147">
        <v>106.69115566969499</v>
      </c>
      <c r="K24" s="147">
        <v>101.007362819299</v>
      </c>
      <c r="L24" s="153">
        <v>102.50701856306399</v>
      </c>
      <c r="M24" s="147"/>
      <c r="N24" s="154">
        <v>109.121542541905</v>
      </c>
      <c r="O24" s="155">
        <v>109.97514965312099</v>
      </c>
      <c r="P24" s="156">
        <v>109.562867390858</v>
      </c>
      <c r="Q24" s="147"/>
      <c r="R24" s="157">
        <v>104.672756440502</v>
      </c>
      <c r="S24" s="130"/>
      <c r="T24" s="131">
        <v>1.91231360415468</v>
      </c>
      <c r="U24" s="125">
        <v>6.5759720871081404</v>
      </c>
      <c r="V24" s="125">
        <v>5.1461842598128804</v>
      </c>
      <c r="W24" s="125">
        <v>7.3224190268196798</v>
      </c>
      <c r="X24" s="125">
        <v>4.1531558898146903</v>
      </c>
      <c r="Y24" s="132">
        <v>5.4071407181604201</v>
      </c>
      <c r="Z24" s="125"/>
      <c r="AA24" s="133">
        <v>0.18395192434211799</v>
      </c>
      <c r="AB24" s="134">
        <v>-1.5207994825290201</v>
      </c>
      <c r="AC24" s="135">
        <v>-0.70355289153066802</v>
      </c>
      <c r="AD24" s="125"/>
      <c r="AE24" s="136">
        <v>3.0121813527832799</v>
      </c>
      <c r="AF24" s="30"/>
      <c r="AG24" s="152">
        <v>96.299724533715903</v>
      </c>
      <c r="AH24" s="147">
        <v>100.977172333623</v>
      </c>
      <c r="AI24" s="147">
        <v>106.034061073348</v>
      </c>
      <c r="AJ24" s="147">
        <v>106.01491825124199</v>
      </c>
      <c r="AK24" s="147">
        <v>99.903085202332903</v>
      </c>
      <c r="AL24" s="153">
        <v>102.298033011114</v>
      </c>
      <c r="AM24" s="147"/>
      <c r="AN24" s="154">
        <v>105.72965464616701</v>
      </c>
      <c r="AO24" s="155">
        <v>109.993643308879</v>
      </c>
      <c r="AP24" s="156">
        <v>107.97964092159</v>
      </c>
      <c r="AQ24" s="147"/>
      <c r="AR24" s="157">
        <v>104.00797522055601</v>
      </c>
      <c r="AS24" s="130"/>
      <c r="AT24" s="131">
        <v>3.3038473688085701</v>
      </c>
      <c r="AU24" s="125">
        <v>3.9119389671989699</v>
      </c>
      <c r="AV24" s="125">
        <v>3.4796281217052201</v>
      </c>
      <c r="AW24" s="125">
        <v>5.07335912265345</v>
      </c>
      <c r="AX24" s="125">
        <v>3.7172055298379001</v>
      </c>
      <c r="AY24" s="132">
        <v>3.9490532231809898</v>
      </c>
      <c r="AZ24" s="125"/>
      <c r="BA24" s="133">
        <v>2.5117628892701198</v>
      </c>
      <c r="BB24" s="134">
        <v>2.8267533883707499</v>
      </c>
      <c r="BC24" s="135">
        <v>2.7103715534668802</v>
      </c>
      <c r="BD24" s="125"/>
      <c r="BE24" s="136">
        <v>3.5501845260810398</v>
      </c>
    </row>
    <row r="25" spans="1:57" x14ac:dyDescent="0.2">
      <c r="A25" s="35" t="s">
        <v>44</v>
      </c>
      <c r="B25" s="3" t="str">
        <f t="shared" si="0"/>
        <v>Richmond West/Midlothian, VA</v>
      </c>
      <c r="C25" s="3"/>
      <c r="D25" s="24" t="s">
        <v>16</v>
      </c>
      <c r="E25" s="27" t="s">
        <v>17</v>
      </c>
      <c r="F25" s="3"/>
      <c r="G25" s="152">
        <v>80.607738255494496</v>
      </c>
      <c r="H25" s="147">
        <v>85.402853145336195</v>
      </c>
      <c r="I25" s="147">
        <v>88.999255297029706</v>
      </c>
      <c r="J25" s="147">
        <v>87.908260541384607</v>
      </c>
      <c r="K25" s="147">
        <v>86.317069869706799</v>
      </c>
      <c r="L25" s="153">
        <v>86.149293735549904</v>
      </c>
      <c r="M25" s="147"/>
      <c r="N25" s="154">
        <v>104.65198840769899</v>
      </c>
      <c r="O25" s="155">
        <v>103.417043504901</v>
      </c>
      <c r="P25" s="156">
        <v>104.013385720321</v>
      </c>
      <c r="Q25" s="147"/>
      <c r="R25" s="157">
        <v>92.269914091336702</v>
      </c>
      <c r="S25" s="130"/>
      <c r="T25" s="131">
        <v>2.20821339350963</v>
      </c>
      <c r="U25" s="125">
        <v>1.31815507015725</v>
      </c>
      <c r="V25" s="125">
        <v>4.8436037246627404</v>
      </c>
      <c r="W25" s="125">
        <v>5.0744406851711998</v>
      </c>
      <c r="X25" s="125">
        <v>-1.4663363902723701</v>
      </c>
      <c r="Y25" s="132">
        <v>2.42288804398859</v>
      </c>
      <c r="Z25" s="125"/>
      <c r="AA25" s="133">
        <v>2.5135155826387798</v>
      </c>
      <c r="AB25" s="134">
        <v>0.30705573361690403</v>
      </c>
      <c r="AC25" s="135">
        <v>1.38170900382553</v>
      </c>
      <c r="AD25" s="125"/>
      <c r="AE25" s="136">
        <v>1.6373129886770501</v>
      </c>
      <c r="AF25" s="30"/>
      <c r="AG25" s="152">
        <v>82.998652347456201</v>
      </c>
      <c r="AH25" s="147">
        <v>83.921777906495606</v>
      </c>
      <c r="AI25" s="147">
        <v>87.709183979460803</v>
      </c>
      <c r="AJ25" s="147">
        <v>86.504882406444906</v>
      </c>
      <c r="AK25" s="147">
        <v>83.385006893135099</v>
      </c>
      <c r="AL25" s="153">
        <v>85.034073932897101</v>
      </c>
      <c r="AM25" s="147"/>
      <c r="AN25" s="154">
        <v>95.550168809867401</v>
      </c>
      <c r="AO25" s="155">
        <v>96.760504884781497</v>
      </c>
      <c r="AP25" s="156">
        <v>96.182308230426798</v>
      </c>
      <c r="AQ25" s="147"/>
      <c r="AR25" s="157">
        <v>88.462927595048896</v>
      </c>
      <c r="AS25" s="130"/>
      <c r="AT25" s="131">
        <v>2.8584760835777199</v>
      </c>
      <c r="AU25" s="125">
        <v>0.39747452860819998</v>
      </c>
      <c r="AV25" s="125">
        <v>4.1882389036634402</v>
      </c>
      <c r="AW25" s="125">
        <v>2.5299094047219799</v>
      </c>
      <c r="AX25" s="125">
        <v>-0.74052163003305604</v>
      </c>
      <c r="AY25" s="132">
        <v>1.8703805204113599</v>
      </c>
      <c r="AZ25" s="125"/>
      <c r="BA25" s="133">
        <v>3.15063828351111</v>
      </c>
      <c r="BB25" s="134">
        <v>2.5378199133717598</v>
      </c>
      <c r="BC25" s="135">
        <v>2.8515254875035301</v>
      </c>
      <c r="BD25" s="125"/>
      <c r="BE25" s="136">
        <v>2.1125515012087699</v>
      </c>
    </row>
    <row r="26" spans="1:57" x14ac:dyDescent="0.2">
      <c r="A26" s="35" t="s">
        <v>45</v>
      </c>
      <c r="B26" s="3" t="str">
        <f t="shared" si="0"/>
        <v>Petersburg/Chester, VA</v>
      </c>
      <c r="C26" s="3"/>
      <c r="D26" s="24" t="s">
        <v>16</v>
      </c>
      <c r="E26" s="27" t="s">
        <v>17</v>
      </c>
      <c r="F26" s="3"/>
      <c r="G26" s="152">
        <v>86.565974371301706</v>
      </c>
      <c r="H26" s="147">
        <v>91.820783824395903</v>
      </c>
      <c r="I26" s="147">
        <v>93.333521560402602</v>
      </c>
      <c r="J26" s="147">
        <v>93.746729320552504</v>
      </c>
      <c r="K26" s="147">
        <v>90.889228066400193</v>
      </c>
      <c r="L26" s="153">
        <v>91.517367724899799</v>
      </c>
      <c r="M26" s="147"/>
      <c r="N26" s="154">
        <v>90.651819414168898</v>
      </c>
      <c r="O26" s="155">
        <v>90.363677473826399</v>
      </c>
      <c r="P26" s="156">
        <v>90.507137663218501</v>
      </c>
      <c r="Q26" s="147"/>
      <c r="R26" s="157">
        <v>91.251070881945296</v>
      </c>
      <c r="S26" s="130"/>
      <c r="T26" s="131">
        <v>6.4812262754459402</v>
      </c>
      <c r="U26" s="125">
        <v>9.2089069251247899</v>
      </c>
      <c r="V26" s="125">
        <v>8.6889531617564408</v>
      </c>
      <c r="W26" s="125">
        <v>8.0068861038562904</v>
      </c>
      <c r="X26" s="125">
        <v>7.4241992451416197</v>
      </c>
      <c r="Y26" s="132">
        <v>8.1366703723810794</v>
      </c>
      <c r="Z26" s="125"/>
      <c r="AA26" s="133">
        <v>7.41280236458649</v>
      </c>
      <c r="AB26" s="134">
        <v>4.9508767579032202</v>
      </c>
      <c r="AC26" s="135">
        <v>6.1478793484548202</v>
      </c>
      <c r="AD26" s="125"/>
      <c r="AE26" s="136">
        <v>7.5939871985143599</v>
      </c>
      <c r="AF26" s="30"/>
      <c r="AG26" s="152">
        <v>84.224728172178203</v>
      </c>
      <c r="AH26" s="147">
        <v>88.991774820252701</v>
      </c>
      <c r="AI26" s="147">
        <v>91.0557798053174</v>
      </c>
      <c r="AJ26" s="147">
        <v>90.740695525727006</v>
      </c>
      <c r="AK26" s="147">
        <v>88.107856169296895</v>
      </c>
      <c r="AL26" s="153">
        <v>88.813671399782905</v>
      </c>
      <c r="AM26" s="147"/>
      <c r="AN26" s="154">
        <v>87.700856841020297</v>
      </c>
      <c r="AO26" s="155">
        <v>88.231632036575206</v>
      </c>
      <c r="AP26" s="156">
        <v>87.970582925695894</v>
      </c>
      <c r="AQ26" s="147"/>
      <c r="AR26" s="157">
        <v>88.587341682637202</v>
      </c>
      <c r="AS26" s="130"/>
      <c r="AT26" s="131">
        <v>3.3644541065771998</v>
      </c>
      <c r="AU26" s="125">
        <v>3.7916253313464598</v>
      </c>
      <c r="AV26" s="125">
        <v>4.8921616643822103</v>
      </c>
      <c r="AW26" s="125">
        <v>5.2395017961525401</v>
      </c>
      <c r="AX26" s="125">
        <v>5.2613081770027401</v>
      </c>
      <c r="AY26" s="132">
        <v>4.6010816766422602</v>
      </c>
      <c r="AZ26" s="125"/>
      <c r="BA26" s="133">
        <v>5.4373139185249597</v>
      </c>
      <c r="BB26" s="134">
        <v>3.9206895688616501</v>
      </c>
      <c r="BC26" s="135">
        <v>4.6578484020876401</v>
      </c>
      <c r="BD26" s="125"/>
      <c r="BE26" s="136">
        <v>4.6292407126802599</v>
      </c>
    </row>
    <row r="27" spans="1:57" x14ac:dyDescent="0.2">
      <c r="A27" s="35" t="s">
        <v>97</v>
      </c>
      <c r="B27" s="3" t="s">
        <v>70</v>
      </c>
      <c r="C27" s="3"/>
      <c r="D27" s="24" t="s">
        <v>16</v>
      </c>
      <c r="E27" s="27" t="s">
        <v>17</v>
      </c>
      <c r="F27" s="3"/>
      <c r="G27" s="152">
        <v>90.312792370231307</v>
      </c>
      <c r="H27" s="147">
        <v>94.107729213483097</v>
      </c>
      <c r="I27" s="147">
        <v>94.650557498675099</v>
      </c>
      <c r="J27" s="147">
        <v>96.116451155691195</v>
      </c>
      <c r="K27" s="147">
        <v>93.424810386473396</v>
      </c>
      <c r="L27" s="153">
        <v>93.956450228765107</v>
      </c>
      <c r="M27" s="147"/>
      <c r="N27" s="154">
        <v>103.20529678188301</v>
      </c>
      <c r="O27" s="155">
        <v>107.16626308658699</v>
      </c>
      <c r="P27" s="156">
        <v>105.153269731661</v>
      </c>
      <c r="Q27" s="147"/>
      <c r="R27" s="157">
        <v>97.105913412390095</v>
      </c>
      <c r="S27" s="130"/>
      <c r="T27" s="131">
        <v>4.2948375627094597</v>
      </c>
      <c r="U27" s="125">
        <v>4.3560903780028903</v>
      </c>
      <c r="V27" s="125">
        <v>2.70558482531797</v>
      </c>
      <c r="W27" s="125">
        <v>5.0725231377971802</v>
      </c>
      <c r="X27" s="125">
        <v>1.00277814935873</v>
      </c>
      <c r="Y27" s="132">
        <v>3.4808218403167799</v>
      </c>
      <c r="Z27" s="125"/>
      <c r="AA27" s="133">
        <v>0.108530777263757</v>
      </c>
      <c r="AB27" s="134">
        <v>1.38809165463581</v>
      </c>
      <c r="AC27" s="135">
        <v>0.74977707220382395</v>
      </c>
      <c r="AD27" s="125"/>
      <c r="AE27" s="136">
        <v>2.47223793314387</v>
      </c>
      <c r="AF27" s="30"/>
      <c r="AG27" s="152">
        <v>92.059953263808396</v>
      </c>
      <c r="AH27" s="147">
        <v>93.600323622711699</v>
      </c>
      <c r="AI27" s="147">
        <v>95.378784212447002</v>
      </c>
      <c r="AJ27" s="147">
        <v>95.630967430039505</v>
      </c>
      <c r="AK27" s="147">
        <v>94.322442496258006</v>
      </c>
      <c r="AL27" s="153">
        <v>94.332203931800194</v>
      </c>
      <c r="AM27" s="147"/>
      <c r="AN27" s="154">
        <v>104.158716973026</v>
      </c>
      <c r="AO27" s="155">
        <v>108.34227513708301</v>
      </c>
      <c r="AP27" s="156">
        <v>106.263953137386</v>
      </c>
      <c r="AQ27" s="147"/>
      <c r="AR27" s="157">
        <v>97.729142470248107</v>
      </c>
      <c r="AS27" s="130"/>
      <c r="AT27" s="131">
        <v>2.5235751811193299</v>
      </c>
      <c r="AU27" s="125">
        <v>2.4644139863022598</v>
      </c>
      <c r="AV27" s="125">
        <v>2.1745018431454999</v>
      </c>
      <c r="AW27" s="125">
        <v>3.41756772583875</v>
      </c>
      <c r="AX27" s="125">
        <v>2.5536039263245498</v>
      </c>
      <c r="AY27" s="132">
        <v>2.6365547316476001</v>
      </c>
      <c r="AZ27" s="125"/>
      <c r="BA27" s="133">
        <v>2.84596353430396</v>
      </c>
      <c r="BB27" s="134">
        <v>5.1951072842300103</v>
      </c>
      <c r="BC27" s="135">
        <v>4.0472764052643901</v>
      </c>
      <c r="BD27" s="125"/>
      <c r="BE27" s="136">
        <v>3.0199568916857502</v>
      </c>
    </row>
    <row r="28" spans="1:57" x14ac:dyDescent="0.2">
      <c r="A28" s="35" t="s">
        <v>47</v>
      </c>
      <c r="B28" s="3" t="str">
        <f t="shared" si="0"/>
        <v>Roanoke, VA</v>
      </c>
      <c r="C28" s="3"/>
      <c r="D28" s="24" t="s">
        <v>16</v>
      </c>
      <c r="E28" s="27" t="s">
        <v>17</v>
      </c>
      <c r="F28" s="3"/>
      <c r="G28" s="152">
        <v>87.690398425971395</v>
      </c>
      <c r="H28" s="147">
        <v>96.294851904090194</v>
      </c>
      <c r="I28" s="147">
        <v>97.619350819672107</v>
      </c>
      <c r="J28" s="147">
        <v>95.432963587322902</v>
      </c>
      <c r="K28" s="147">
        <v>92.1138766859344</v>
      </c>
      <c r="L28" s="153">
        <v>94.302335311572705</v>
      </c>
      <c r="M28" s="147"/>
      <c r="N28" s="154">
        <v>97.759851620460694</v>
      </c>
      <c r="O28" s="155">
        <v>99.709938390450503</v>
      </c>
      <c r="P28" s="156">
        <v>98.741700271422999</v>
      </c>
      <c r="Q28" s="147"/>
      <c r="R28" s="157">
        <v>95.530913724648499</v>
      </c>
      <c r="S28" s="130"/>
      <c r="T28" s="131">
        <v>1.0149600282236799</v>
      </c>
      <c r="U28" s="125">
        <v>9.5898074819198307</v>
      </c>
      <c r="V28" s="125">
        <v>7.9927299793591899</v>
      </c>
      <c r="W28" s="125">
        <v>4.3567438012767399</v>
      </c>
      <c r="X28" s="125">
        <v>3.3690781913038101</v>
      </c>
      <c r="Y28" s="132">
        <v>5.59548758265937</v>
      </c>
      <c r="Z28" s="125"/>
      <c r="AA28" s="133">
        <v>-0.43682292545061002</v>
      </c>
      <c r="AB28" s="134">
        <v>-0.46330276883634902</v>
      </c>
      <c r="AC28" s="135">
        <v>-0.44275202524316498</v>
      </c>
      <c r="AD28" s="125"/>
      <c r="AE28" s="136">
        <v>3.5919356007428198</v>
      </c>
      <c r="AF28" s="30"/>
      <c r="AG28" s="152">
        <v>85.730195134000198</v>
      </c>
      <c r="AH28" s="147">
        <v>94.545875333926901</v>
      </c>
      <c r="AI28" s="147">
        <v>100.366994609164</v>
      </c>
      <c r="AJ28" s="147">
        <v>98.991946492172602</v>
      </c>
      <c r="AK28" s="147">
        <v>93.019375860486406</v>
      </c>
      <c r="AL28" s="153">
        <v>95.187852382446806</v>
      </c>
      <c r="AM28" s="147"/>
      <c r="AN28" s="154">
        <v>97.954164023561304</v>
      </c>
      <c r="AO28" s="155">
        <v>98.965285373463004</v>
      </c>
      <c r="AP28" s="156">
        <v>98.456566817124795</v>
      </c>
      <c r="AQ28" s="147"/>
      <c r="AR28" s="157">
        <v>96.129937976346895</v>
      </c>
      <c r="AS28" s="130"/>
      <c r="AT28" s="131">
        <v>0.94681368191730098</v>
      </c>
      <c r="AU28" s="125">
        <v>4.4979227357185998</v>
      </c>
      <c r="AV28" s="125">
        <v>6.65607050791247</v>
      </c>
      <c r="AW28" s="125">
        <v>4.8867203100151997</v>
      </c>
      <c r="AX28" s="125">
        <v>4.4004574015537603</v>
      </c>
      <c r="AY28" s="132">
        <v>4.5748643427911198</v>
      </c>
      <c r="AZ28" s="125"/>
      <c r="BA28" s="133">
        <v>3.2669134830823898</v>
      </c>
      <c r="BB28" s="134">
        <v>1.88817739811735</v>
      </c>
      <c r="BC28" s="135">
        <v>2.5782615733271301</v>
      </c>
      <c r="BD28" s="125"/>
      <c r="BE28" s="136">
        <v>3.94921301926541</v>
      </c>
    </row>
    <row r="29" spans="1:57" x14ac:dyDescent="0.2">
      <c r="A29" s="35" t="s">
        <v>48</v>
      </c>
      <c r="B29" s="3" t="str">
        <f t="shared" si="0"/>
        <v>Charlottesville, VA</v>
      </c>
      <c r="C29" s="3"/>
      <c r="D29" s="24" t="s">
        <v>16</v>
      </c>
      <c r="E29" s="27" t="s">
        <v>17</v>
      </c>
      <c r="F29" s="3"/>
      <c r="G29" s="152">
        <v>120.88863877822</v>
      </c>
      <c r="H29" s="147">
        <v>123.882438596491</v>
      </c>
      <c r="I29" s="147">
        <v>121.413898431665</v>
      </c>
      <c r="J29" s="147">
        <v>123.909135196374</v>
      </c>
      <c r="K29" s="147">
        <v>124.14593299571401</v>
      </c>
      <c r="L29" s="153">
        <v>122.994320575391</v>
      </c>
      <c r="M29" s="147"/>
      <c r="N29" s="154">
        <v>142.41678952473299</v>
      </c>
      <c r="O29" s="155">
        <v>149.424997817546</v>
      </c>
      <c r="P29" s="156">
        <v>146.10523546978999</v>
      </c>
      <c r="Q29" s="147"/>
      <c r="R29" s="157">
        <v>129.26938373253401</v>
      </c>
      <c r="S29" s="130"/>
      <c r="T29" s="131">
        <v>6.3469966749925</v>
      </c>
      <c r="U29" s="125">
        <v>12.2117871954619</v>
      </c>
      <c r="V29" s="125">
        <v>6.0552384091557503</v>
      </c>
      <c r="W29" s="125">
        <v>12.619662825008</v>
      </c>
      <c r="X29" s="125">
        <v>7.9789519950602399</v>
      </c>
      <c r="Y29" s="132">
        <v>9.1398979552071999</v>
      </c>
      <c r="Z29" s="125"/>
      <c r="AA29" s="133">
        <v>13.9851725100857</v>
      </c>
      <c r="AB29" s="134">
        <v>8.9974016734864595</v>
      </c>
      <c r="AC29" s="135">
        <v>11.3241740252586</v>
      </c>
      <c r="AD29" s="125"/>
      <c r="AE29" s="136">
        <v>9.3649442349283198</v>
      </c>
      <c r="AF29" s="30"/>
      <c r="AG29" s="152">
        <v>122.272831625183</v>
      </c>
      <c r="AH29" s="147">
        <v>118.525245374986</v>
      </c>
      <c r="AI29" s="147">
        <v>119.573227993221</v>
      </c>
      <c r="AJ29" s="147">
        <v>121.30047273079499</v>
      </c>
      <c r="AK29" s="147">
        <v>121.658281816243</v>
      </c>
      <c r="AL29" s="153">
        <v>120.59028052551901</v>
      </c>
      <c r="AM29" s="147"/>
      <c r="AN29" s="154">
        <v>137.565724003887</v>
      </c>
      <c r="AO29" s="155">
        <v>144.36560989256901</v>
      </c>
      <c r="AP29" s="156">
        <v>141.10508678937501</v>
      </c>
      <c r="AQ29" s="147"/>
      <c r="AR29" s="157">
        <v>126.20201701693701</v>
      </c>
      <c r="AS29" s="130"/>
      <c r="AT29" s="131">
        <v>6.7690397752741998</v>
      </c>
      <c r="AU29" s="125">
        <v>6.9857914162128401</v>
      </c>
      <c r="AV29" s="125">
        <v>3.7602600354715099</v>
      </c>
      <c r="AW29" s="125">
        <v>8.6756894528224109</v>
      </c>
      <c r="AX29" s="125">
        <v>8.1578465056682496</v>
      </c>
      <c r="AY29" s="132">
        <v>6.81086718043235</v>
      </c>
      <c r="AZ29" s="125"/>
      <c r="BA29" s="133">
        <v>8.0347274964539803</v>
      </c>
      <c r="BB29" s="134">
        <v>8.0444847629805896</v>
      </c>
      <c r="BC29" s="135">
        <v>7.9958377582512501</v>
      </c>
      <c r="BD29" s="125"/>
      <c r="BE29" s="136">
        <v>6.8726180359224402</v>
      </c>
    </row>
    <row r="30" spans="1:57" x14ac:dyDescent="0.2">
      <c r="A30" s="21" t="s">
        <v>49</v>
      </c>
      <c r="B30" t="s">
        <v>72</v>
      </c>
      <c r="C30" s="3"/>
      <c r="D30" s="24" t="s">
        <v>16</v>
      </c>
      <c r="E30" s="27" t="s">
        <v>17</v>
      </c>
      <c r="F30" s="3"/>
      <c r="G30" s="152">
        <v>84.005731887629295</v>
      </c>
      <c r="H30" s="147">
        <v>94.279096426163093</v>
      </c>
      <c r="I30" s="147">
        <v>97.540580757006595</v>
      </c>
      <c r="J30" s="147">
        <v>99.510364598647399</v>
      </c>
      <c r="K30" s="147">
        <v>96.178934010152204</v>
      </c>
      <c r="L30" s="153">
        <v>95.226739289759394</v>
      </c>
      <c r="M30" s="147"/>
      <c r="N30" s="154">
        <v>98.927912912912902</v>
      </c>
      <c r="O30" s="155">
        <v>95.611377655928706</v>
      </c>
      <c r="P30" s="156">
        <v>97.378993277848906</v>
      </c>
      <c r="Q30" s="147"/>
      <c r="R30" s="157">
        <v>95.859344216022905</v>
      </c>
      <c r="S30" s="130"/>
      <c r="T30" s="131">
        <v>-2.2128054061715998</v>
      </c>
      <c r="U30" s="125">
        <v>0.91179768089221203</v>
      </c>
      <c r="V30" s="125">
        <v>0.54563089872317505</v>
      </c>
      <c r="W30" s="125">
        <v>3.0501305642459702</v>
      </c>
      <c r="X30" s="125">
        <v>2.5848528952626699</v>
      </c>
      <c r="Y30" s="132">
        <v>1.3204126853740501</v>
      </c>
      <c r="Z30" s="125"/>
      <c r="AA30" s="133">
        <v>1.4648384703347701</v>
      </c>
      <c r="AB30" s="134">
        <v>8.4191009899612507E-2</v>
      </c>
      <c r="AC30" s="135">
        <v>0.83277627421244704</v>
      </c>
      <c r="AD30" s="125"/>
      <c r="AE30" s="136">
        <v>1.1336755955284501</v>
      </c>
      <c r="AF30" s="30"/>
      <c r="AG30" s="152">
        <v>85.592450693937096</v>
      </c>
      <c r="AH30" s="147">
        <v>94.173750757772495</v>
      </c>
      <c r="AI30" s="147">
        <v>97.4933500318066</v>
      </c>
      <c r="AJ30" s="147">
        <v>97.935268782899897</v>
      </c>
      <c r="AK30" s="147">
        <v>93.031061875891496</v>
      </c>
      <c r="AL30" s="153">
        <v>94.273695423508201</v>
      </c>
      <c r="AM30" s="147"/>
      <c r="AN30" s="154">
        <v>96.480051892811503</v>
      </c>
      <c r="AO30" s="155">
        <v>95.558812274368194</v>
      </c>
      <c r="AP30" s="156">
        <v>96.033047952704095</v>
      </c>
      <c r="AQ30" s="147"/>
      <c r="AR30" s="157">
        <v>94.782714187973497</v>
      </c>
      <c r="AS30" s="130"/>
      <c r="AT30" s="131">
        <v>-2.5972514294466098</v>
      </c>
      <c r="AU30" s="125">
        <v>8.5839183052870499E-2</v>
      </c>
      <c r="AV30" s="125">
        <v>-0.87240874144667602</v>
      </c>
      <c r="AW30" s="125">
        <v>-0.18930823020012699</v>
      </c>
      <c r="AX30" s="125">
        <v>-0.88152931784821797</v>
      </c>
      <c r="AY30" s="132">
        <v>-0.79994476526250402</v>
      </c>
      <c r="AZ30" s="125"/>
      <c r="BA30" s="133">
        <v>1.50488429102614</v>
      </c>
      <c r="BB30" s="134">
        <v>-0.33424282745797002</v>
      </c>
      <c r="BC30" s="135">
        <v>0.60729338585548898</v>
      </c>
      <c r="BD30" s="125"/>
      <c r="BE30" s="136">
        <v>-0.39107616128153699</v>
      </c>
    </row>
    <row r="31" spans="1:57" x14ac:dyDescent="0.2">
      <c r="A31" s="21" t="s">
        <v>50</v>
      </c>
      <c r="B31" s="3" t="str">
        <f t="shared" si="0"/>
        <v>Staunton &amp; Harrisonburg, VA</v>
      </c>
      <c r="C31" s="3"/>
      <c r="D31" s="24" t="s">
        <v>16</v>
      </c>
      <c r="E31" s="27" t="s">
        <v>17</v>
      </c>
      <c r="F31" s="3"/>
      <c r="G31" s="152">
        <v>90.547519083969405</v>
      </c>
      <c r="H31" s="147">
        <v>88.875492957746403</v>
      </c>
      <c r="I31" s="147">
        <v>90.964133620689594</v>
      </c>
      <c r="J31" s="147">
        <v>92.654645222327304</v>
      </c>
      <c r="K31" s="147">
        <v>89.381277355962396</v>
      </c>
      <c r="L31" s="153">
        <v>90.486095690993693</v>
      </c>
      <c r="M31" s="147"/>
      <c r="N31" s="154">
        <v>100.47321138211301</v>
      </c>
      <c r="O31" s="155">
        <v>104.036240409207</v>
      </c>
      <c r="P31" s="156">
        <v>102.349680584952</v>
      </c>
      <c r="Q31" s="147"/>
      <c r="R31" s="157">
        <v>94.463584284884803</v>
      </c>
      <c r="S31" s="130"/>
      <c r="T31" s="131">
        <v>-2.7988272563243601</v>
      </c>
      <c r="U31" s="125">
        <v>2.40965824467707</v>
      </c>
      <c r="V31" s="125">
        <v>2.75121979434679</v>
      </c>
      <c r="W31" s="125">
        <v>5.8338218026227304</v>
      </c>
      <c r="X31" s="125">
        <v>-0.150414351930267</v>
      </c>
      <c r="Y31" s="132">
        <v>1.7315155073421999</v>
      </c>
      <c r="Z31" s="125"/>
      <c r="AA31" s="133">
        <v>-3.3612692930621302</v>
      </c>
      <c r="AB31" s="134">
        <v>-0.249909339580596</v>
      </c>
      <c r="AC31" s="135">
        <v>-1.71556019290378</v>
      </c>
      <c r="AD31" s="125"/>
      <c r="AE31" s="136">
        <v>0.60545466920022295</v>
      </c>
      <c r="AF31" s="30"/>
      <c r="AG31" s="152">
        <v>93.774988176174901</v>
      </c>
      <c r="AH31" s="147">
        <v>88.810611951043896</v>
      </c>
      <c r="AI31" s="147">
        <v>90.578087425289993</v>
      </c>
      <c r="AJ31" s="147">
        <v>90.311166742700706</v>
      </c>
      <c r="AK31" s="147">
        <v>89.740167879783897</v>
      </c>
      <c r="AL31" s="153">
        <v>90.515092988587199</v>
      </c>
      <c r="AM31" s="147"/>
      <c r="AN31" s="154">
        <v>103.829411281208</v>
      </c>
      <c r="AO31" s="155">
        <v>107.26097660404101</v>
      </c>
      <c r="AP31" s="156">
        <v>105.67181424560999</v>
      </c>
      <c r="AQ31" s="147"/>
      <c r="AR31" s="157">
        <v>95.658286134073805</v>
      </c>
      <c r="AS31" s="130"/>
      <c r="AT31" s="131">
        <v>0.66560133952244704</v>
      </c>
      <c r="AU31" s="125">
        <v>1.11823397049239</v>
      </c>
      <c r="AV31" s="125">
        <v>2.33532514702868</v>
      </c>
      <c r="AW31" s="125">
        <v>1.85203063260106</v>
      </c>
      <c r="AX31" s="125">
        <v>-0.96241705235896702</v>
      </c>
      <c r="AY31" s="132">
        <v>0.97482019114010099</v>
      </c>
      <c r="AZ31" s="125"/>
      <c r="BA31" s="133">
        <v>-1.25115866583422</v>
      </c>
      <c r="BB31" s="134">
        <v>5.0581353337922401E-2</v>
      </c>
      <c r="BC31" s="135">
        <v>-0.51391499180563704</v>
      </c>
      <c r="BD31" s="125"/>
      <c r="BE31" s="136">
        <v>0.45972338561981801</v>
      </c>
    </row>
    <row r="32" spans="1:57" x14ac:dyDescent="0.2">
      <c r="A32" s="21" t="s">
        <v>51</v>
      </c>
      <c r="B32" s="3" t="str">
        <f t="shared" si="0"/>
        <v>Blacksburg &amp; Wytheville, VA</v>
      </c>
      <c r="C32" s="3"/>
      <c r="D32" s="24" t="s">
        <v>16</v>
      </c>
      <c r="E32" s="27" t="s">
        <v>17</v>
      </c>
      <c r="F32" s="3"/>
      <c r="G32" s="152">
        <v>88.654530321046295</v>
      </c>
      <c r="H32" s="147">
        <v>91.677958179581694</v>
      </c>
      <c r="I32" s="147">
        <v>89.270351917753999</v>
      </c>
      <c r="J32" s="147">
        <v>94.268468628145996</v>
      </c>
      <c r="K32" s="147">
        <v>97.574925428784397</v>
      </c>
      <c r="L32" s="153">
        <v>92.66119312104</v>
      </c>
      <c r="M32" s="147"/>
      <c r="N32" s="154">
        <v>107.682798902391</v>
      </c>
      <c r="O32" s="155">
        <v>101.129856308935</v>
      </c>
      <c r="P32" s="156">
        <v>104.628507743825</v>
      </c>
      <c r="Q32" s="147"/>
      <c r="R32" s="157">
        <v>96.038420057881893</v>
      </c>
      <c r="S32" s="130"/>
      <c r="T32" s="131">
        <v>8.3093379360303494</v>
      </c>
      <c r="U32" s="125">
        <v>7.2702833486093796</v>
      </c>
      <c r="V32" s="125">
        <v>4.5254705098442098</v>
      </c>
      <c r="W32" s="125">
        <v>5.5343684146065097</v>
      </c>
      <c r="X32" s="125">
        <v>9.5313579107167506E-2</v>
      </c>
      <c r="Y32" s="132">
        <v>4.6159099841167901</v>
      </c>
      <c r="Z32" s="125"/>
      <c r="AA32" s="133">
        <v>-6.7650834542050298</v>
      </c>
      <c r="AB32" s="134">
        <v>-12.4160017328521</v>
      </c>
      <c r="AC32" s="135">
        <v>-9.3979808694735993</v>
      </c>
      <c r="AD32" s="125"/>
      <c r="AE32" s="136">
        <v>-1.6671849764328699</v>
      </c>
      <c r="AF32" s="30"/>
      <c r="AG32" s="152">
        <v>86.771245159368405</v>
      </c>
      <c r="AH32" s="147">
        <v>86.974537362379905</v>
      </c>
      <c r="AI32" s="147">
        <v>88.263559911843103</v>
      </c>
      <c r="AJ32" s="147">
        <v>90.713823403800902</v>
      </c>
      <c r="AK32" s="147">
        <v>93.0957420844327</v>
      </c>
      <c r="AL32" s="153">
        <v>89.347240581079404</v>
      </c>
      <c r="AM32" s="147"/>
      <c r="AN32" s="154">
        <v>104.912147213894</v>
      </c>
      <c r="AO32" s="155">
        <v>104.173748016502</v>
      </c>
      <c r="AP32" s="156">
        <v>104.547194395064</v>
      </c>
      <c r="AQ32" s="147"/>
      <c r="AR32" s="157">
        <v>94.077302191633706</v>
      </c>
      <c r="AS32" s="130"/>
      <c r="AT32" s="131">
        <v>1.4072451665218</v>
      </c>
      <c r="AU32" s="125">
        <v>0.64566378366203703</v>
      </c>
      <c r="AV32" s="125">
        <v>2.0412881185596401</v>
      </c>
      <c r="AW32" s="125">
        <v>4.2409690936981201</v>
      </c>
      <c r="AX32" s="125">
        <v>2.12616736285494</v>
      </c>
      <c r="AY32" s="132">
        <v>2.1501460727216801</v>
      </c>
      <c r="AZ32" s="125"/>
      <c r="BA32" s="133">
        <v>1.6334656674880099</v>
      </c>
      <c r="BB32" s="134">
        <v>1.34337692930719</v>
      </c>
      <c r="BC32" s="135">
        <v>1.4888442666966899</v>
      </c>
      <c r="BD32" s="125"/>
      <c r="BE32" s="136">
        <v>1.80902246783299</v>
      </c>
    </row>
    <row r="33" spans="1:64" x14ac:dyDescent="0.2">
      <c r="A33" s="21" t="s">
        <v>52</v>
      </c>
      <c r="B33" s="3" t="str">
        <f t="shared" si="0"/>
        <v>Lynchburg, VA</v>
      </c>
      <c r="C33" s="3"/>
      <c r="D33" s="24" t="s">
        <v>16</v>
      </c>
      <c r="E33" s="27" t="s">
        <v>17</v>
      </c>
      <c r="F33" s="3"/>
      <c r="G33" s="152">
        <v>95.039999999999907</v>
      </c>
      <c r="H33" s="147">
        <v>100.85737775061099</v>
      </c>
      <c r="I33" s="147">
        <v>105.753497206703</v>
      </c>
      <c r="J33" s="147">
        <v>107.22764367816001</v>
      </c>
      <c r="K33" s="147">
        <v>102.186511335012</v>
      </c>
      <c r="L33" s="153">
        <v>102.909658229474</v>
      </c>
      <c r="M33" s="147"/>
      <c r="N33" s="154">
        <v>114.593911564625</v>
      </c>
      <c r="O33" s="155">
        <v>114.437738419618</v>
      </c>
      <c r="P33" s="156">
        <v>114.52297648514801</v>
      </c>
      <c r="Q33" s="147"/>
      <c r="R33" s="157">
        <v>106.31721561507</v>
      </c>
      <c r="S33" s="130"/>
      <c r="T33" s="131">
        <v>-2.6423410823070901</v>
      </c>
      <c r="U33" s="125">
        <v>-2.51455046945222</v>
      </c>
      <c r="V33" s="125">
        <v>0.50190868355697904</v>
      </c>
      <c r="W33" s="125">
        <v>5.9644917534633102</v>
      </c>
      <c r="X33" s="125">
        <v>-3.2090690219158402</v>
      </c>
      <c r="Y33" s="132">
        <v>-8.5753906413114894E-2</v>
      </c>
      <c r="Z33" s="125"/>
      <c r="AA33" s="133">
        <v>2.7462568448049902</v>
      </c>
      <c r="AB33" s="134">
        <v>1.0094943125806499</v>
      </c>
      <c r="AC33" s="135">
        <v>1.8962430876821901</v>
      </c>
      <c r="AD33" s="125"/>
      <c r="AE33" s="136">
        <v>0.37276987401631301</v>
      </c>
      <c r="AF33" s="30"/>
      <c r="AG33" s="152">
        <v>94.013991467172303</v>
      </c>
      <c r="AH33" s="147">
        <v>98.511066080729094</v>
      </c>
      <c r="AI33" s="147">
        <v>104.892287767629</v>
      </c>
      <c r="AJ33" s="147">
        <v>106.16490449603199</v>
      </c>
      <c r="AK33" s="147">
        <v>101.815616666666</v>
      </c>
      <c r="AL33" s="153">
        <v>101.712833355668</v>
      </c>
      <c r="AM33" s="147"/>
      <c r="AN33" s="154">
        <v>113.663026176426</v>
      </c>
      <c r="AO33" s="155">
        <v>113.372009803921</v>
      </c>
      <c r="AP33" s="156">
        <v>113.523107863932</v>
      </c>
      <c r="AQ33" s="147"/>
      <c r="AR33" s="157">
        <v>105.24368297437501</v>
      </c>
      <c r="AS33" s="130"/>
      <c r="AT33" s="131">
        <v>-2.7875080181276699</v>
      </c>
      <c r="AU33" s="125">
        <v>-3.21231583093655</v>
      </c>
      <c r="AV33" s="125">
        <v>-0.46396732588297501</v>
      </c>
      <c r="AW33" s="125">
        <v>2.4743466910483001</v>
      </c>
      <c r="AX33" s="125">
        <v>-0.46806326748289101</v>
      </c>
      <c r="AY33" s="132">
        <v>-0.64690614311271999</v>
      </c>
      <c r="AZ33" s="125"/>
      <c r="BA33" s="133">
        <v>0.74325236276228901</v>
      </c>
      <c r="BB33" s="134">
        <v>0.79793366135795296</v>
      </c>
      <c r="BC33" s="135">
        <v>0.76977293019751702</v>
      </c>
      <c r="BD33" s="125"/>
      <c r="BE33" s="136">
        <v>-0.24548206105841</v>
      </c>
    </row>
    <row r="34" spans="1:64" x14ac:dyDescent="0.2">
      <c r="A34" s="21" t="s">
        <v>77</v>
      </c>
      <c r="B34" s="3" t="str">
        <f t="shared" si="0"/>
        <v>Central Virginia</v>
      </c>
      <c r="C34" s="3"/>
      <c r="D34" s="24" t="s">
        <v>16</v>
      </c>
      <c r="E34" s="27" t="s">
        <v>17</v>
      </c>
      <c r="F34" s="3"/>
      <c r="G34" s="152">
        <v>100.153164348031</v>
      </c>
      <c r="H34" s="147">
        <v>108.39461499550301</v>
      </c>
      <c r="I34" s="147">
        <v>112.090235335796</v>
      </c>
      <c r="J34" s="147">
        <v>112.96865525547</v>
      </c>
      <c r="K34" s="147">
        <v>106.705601671794</v>
      </c>
      <c r="L34" s="153">
        <v>108.72010745397201</v>
      </c>
      <c r="M34" s="147"/>
      <c r="N34" s="154">
        <v>121.516605963022</v>
      </c>
      <c r="O34" s="155">
        <v>122.710587766381</v>
      </c>
      <c r="P34" s="156">
        <v>122.126662322146</v>
      </c>
      <c r="Q34" s="147"/>
      <c r="R34" s="157">
        <v>112.70693423878799</v>
      </c>
      <c r="S34" s="130"/>
      <c r="T34" s="131">
        <v>4.7939872775208299</v>
      </c>
      <c r="U34" s="125">
        <v>5.8844265710941501</v>
      </c>
      <c r="V34" s="125">
        <v>6.9354605074511797</v>
      </c>
      <c r="W34" s="125">
        <v>10.516552328765099</v>
      </c>
      <c r="X34" s="125">
        <v>5.0119575646342502</v>
      </c>
      <c r="Y34" s="132">
        <v>6.9449714976544801</v>
      </c>
      <c r="Z34" s="125"/>
      <c r="AA34" s="133">
        <v>3.5677077532789498</v>
      </c>
      <c r="AB34" s="134">
        <v>1.30823101814763</v>
      </c>
      <c r="AC34" s="135">
        <v>2.4002158821158801</v>
      </c>
      <c r="AD34" s="125"/>
      <c r="AE34" s="136">
        <v>5.0718492849546104</v>
      </c>
      <c r="AF34" s="30"/>
      <c r="AG34" s="152">
        <v>103.033344284072</v>
      </c>
      <c r="AH34" s="147">
        <v>106.663450437526</v>
      </c>
      <c r="AI34" s="147">
        <v>111.63319843833</v>
      </c>
      <c r="AJ34" s="147">
        <v>111.413171445972</v>
      </c>
      <c r="AK34" s="147">
        <v>105.552223921143</v>
      </c>
      <c r="AL34" s="153">
        <v>108.025329076465</v>
      </c>
      <c r="AM34" s="147"/>
      <c r="AN34" s="154">
        <v>114.671754207112</v>
      </c>
      <c r="AO34" s="155">
        <v>118.402433930447</v>
      </c>
      <c r="AP34" s="156">
        <v>116.599236097721</v>
      </c>
      <c r="AQ34" s="147"/>
      <c r="AR34" s="157">
        <v>110.490258254324</v>
      </c>
      <c r="AS34" s="130"/>
      <c r="AT34" s="131">
        <v>4.2877266429632996</v>
      </c>
      <c r="AU34" s="125">
        <v>3.9915482927385701</v>
      </c>
      <c r="AV34" s="125">
        <v>4.6805488873439103</v>
      </c>
      <c r="AW34" s="125">
        <v>6.2138723649173802</v>
      </c>
      <c r="AX34" s="125">
        <v>4.4583688515989897</v>
      </c>
      <c r="AY34" s="132">
        <v>4.8132602294329603</v>
      </c>
      <c r="AZ34" s="125"/>
      <c r="BA34" s="133">
        <v>4.1710465100192504</v>
      </c>
      <c r="BB34" s="134">
        <v>3.93877999602948</v>
      </c>
      <c r="BC34" s="135">
        <v>4.0588900212799697</v>
      </c>
      <c r="BD34" s="125"/>
      <c r="BE34" s="136">
        <v>4.5098672353027904</v>
      </c>
    </row>
    <row r="35" spans="1:64" x14ac:dyDescent="0.2">
      <c r="A35" s="21" t="s">
        <v>78</v>
      </c>
      <c r="B35" s="3" t="str">
        <f t="shared" si="0"/>
        <v>Chesapeake Bay</v>
      </c>
      <c r="C35" s="3"/>
      <c r="D35" s="24" t="s">
        <v>16</v>
      </c>
      <c r="E35" s="27" t="s">
        <v>17</v>
      </c>
      <c r="F35" s="3"/>
      <c r="G35" s="152">
        <v>88.593016949152499</v>
      </c>
      <c r="H35" s="147">
        <v>92.310670103092704</v>
      </c>
      <c r="I35" s="147">
        <v>92.220648030495497</v>
      </c>
      <c r="J35" s="147">
        <v>92.987172503242505</v>
      </c>
      <c r="K35" s="147">
        <v>91.217917282127004</v>
      </c>
      <c r="L35" s="153">
        <v>91.621285753957196</v>
      </c>
      <c r="M35" s="147"/>
      <c r="N35" s="154">
        <v>100.14318840579701</v>
      </c>
      <c r="O35" s="155">
        <v>103.068382838283</v>
      </c>
      <c r="P35" s="156">
        <v>101.587905460472</v>
      </c>
      <c r="Q35" s="147"/>
      <c r="R35" s="157">
        <v>94.154227423363693</v>
      </c>
      <c r="S35" s="130"/>
      <c r="T35" s="131">
        <v>6.5163032789236697</v>
      </c>
      <c r="U35" s="125">
        <v>2.4718289774416098</v>
      </c>
      <c r="V35" s="125">
        <v>1.6334304354945699</v>
      </c>
      <c r="W35" s="125">
        <v>1.6019383299710399</v>
      </c>
      <c r="X35" s="125">
        <v>1.9471088884358001</v>
      </c>
      <c r="Y35" s="132">
        <v>2.4241048883002501</v>
      </c>
      <c r="Z35" s="125"/>
      <c r="AA35" s="133">
        <v>9.6639020316310695</v>
      </c>
      <c r="AB35" s="134">
        <v>13.2999777975712</v>
      </c>
      <c r="AC35" s="135">
        <v>11.4609806366763</v>
      </c>
      <c r="AD35" s="125"/>
      <c r="AE35" s="136">
        <v>4.7568809655137896</v>
      </c>
      <c r="AF35" s="30"/>
      <c r="AG35" s="152">
        <v>87.394703668861695</v>
      </c>
      <c r="AH35" s="147">
        <v>91.306916938701406</v>
      </c>
      <c r="AI35" s="147">
        <v>91.5609370771312</v>
      </c>
      <c r="AJ35" s="147">
        <v>94.636959682749506</v>
      </c>
      <c r="AK35" s="147">
        <v>92.3293180980464</v>
      </c>
      <c r="AL35" s="153">
        <v>91.696076005302601</v>
      </c>
      <c r="AM35" s="147"/>
      <c r="AN35" s="154">
        <v>98.079521630615602</v>
      </c>
      <c r="AO35" s="155">
        <v>100.072707654723</v>
      </c>
      <c r="AP35" s="156">
        <v>99.086777777777698</v>
      </c>
      <c r="AQ35" s="147"/>
      <c r="AR35" s="157">
        <v>93.644162056622093</v>
      </c>
      <c r="AS35" s="130"/>
      <c r="AT35" s="131">
        <v>0.18396349904679901</v>
      </c>
      <c r="AU35" s="125">
        <v>1.22634089876386</v>
      </c>
      <c r="AV35" s="125">
        <v>0.84851884123564103</v>
      </c>
      <c r="AW35" s="125">
        <v>3.7466033594205301</v>
      </c>
      <c r="AX35" s="125">
        <v>2.9189084487475401</v>
      </c>
      <c r="AY35" s="132">
        <v>1.84496315685249</v>
      </c>
      <c r="AZ35" s="125"/>
      <c r="BA35" s="133">
        <v>3.6548115776728198</v>
      </c>
      <c r="BB35" s="134">
        <v>4.5045922978385002</v>
      </c>
      <c r="BC35" s="135">
        <v>4.0928508135209798</v>
      </c>
      <c r="BD35" s="125"/>
      <c r="BE35" s="136">
        <v>2.47168033752251</v>
      </c>
    </row>
    <row r="36" spans="1:64" x14ac:dyDescent="0.2">
      <c r="A36" s="21" t="s">
        <v>79</v>
      </c>
      <c r="B36" s="3" t="str">
        <f t="shared" si="0"/>
        <v>Coastal Virginia - Eastern Shore</v>
      </c>
      <c r="C36" s="3"/>
      <c r="D36" s="24" t="s">
        <v>16</v>
      </c>
      <c r="E36" s="27" t="s">
        <v>17</v>
      </c>
      <c r="F36" s="3"/>
      <c r="G36" s="152">
        <v>84.849151291512896</v>
      </c>
      <c r="H36" s="147">
        <v>90.435220483641501</v>
      </c>
      <c r="I36" s="147">
        <v>89.737744154057694</v>
      </c>
      <c r="J36" s="147">
        <v>90.174398280802194</v>
      </c>
      <c r="K36" s="147">
        <v>88.976626686656601</v>
      </c>
      <c r="L36" s="153">
        <v>89.029871141743996</v>
      </c>
      <c r="M36" s="147"/>
      <c r="N36" s="154">
        <v>92.6393777134587</v>
      </c>
      <c r="O36" s="155">
        <v>92.204596182085098</v>
      </c>
      <c r="P36" s="156">
        <v>92.423571428571407</v>
      </c>
      <c r="Q36" s="147"/>
      <c r="R36" s="157">
        <v>90.018649394775906</v>
      </c>
      <c r="S36" s="130"/>
      <c r="T36" s="131">
        <v>-5.9477709120694398</v>
      </c>
      <c r="U36" s="125">
        <v>-4.7170408946801796</v>
      </c>
      <c r="V36" s="125">
        <v>-3.89854953448368</v>
      </c>
      <c r="W36" s="125">
        <v>-8.2485504745349996</v>
      </c>
      <c r="X36" s="125">
        <v>-3.7991483261674799</v>
      </c>
      <c r="Y36" s="132">
        <v>-5.3628091053858897</v>
      </c>
      <c r="Z36" s="125"/>
      <c r="AA36" s="133">
        <v>-7.8948636203978602</v>
      </c>
      <c r="AB36" s="134">
        <v>-11.256502883870301</v>
      </c>
      <c r="AC36" s="135">
        <v>-9.6273406854326904</v>
      </c>
      <c r="AD36" s="125"/>
      <c r="AE36" s="136">
        <v>-6.8286146429666701</v>
      </c>
      <c r="AF36" s="30"/>
      <c r="AG36" s="152">
        <v>83.486451942740203</v>
      </c>
      <c r="AH36" s="147">
        <v>87.647649340574006</v>
      </c>
      <c r="AI36" s="147">
        <v>87.851855238095197</v>
      </c>
      <c r="AJ36" s="147">
        <v>88.9473796192609</v>
      </c>
      <c r="AK36" s="147">
        <v>86.993344316309702</v>
      </c>
      <c r="AL36" s="153">
        <v>87.182140061959799</v>
      </c>
      <c r="AM36" s="147"/>
      <c r="AN36" s="154">
        <v>91.182544570502401</v>
      </c>
      <c r="AO36" s="155">
        <v>94.210432900432906</v>
      </c>
      <c r="AP36" s="156">
        <v>92.718552605310407</v>
      </c>
      <c r="AQ36" s="147"/>
      <c r="AR36" s="157">
        <v>88.787459334298106</v>
      </c>
      <c r="AS36" s="130"/>
      <c r="AT36" s="131">
        <v>-10.4794526578087</v>
      </c>
      <c r="AU36" s="125">
        <v>-7.0669390502798501</v>
      </c>
      <c r="AV36" s="125">
        <v>-7.9947414120527203</v>
      </c>
      <c r="AW36" s="125">
        <v>-6.3620261731008796</v>
      </c>
      <c r="AX36" s="125">
        <v>-7.0136811901108702</v>
      </c>
      <c r="AY36" s="132">
        <v>-7.64361069894567</v>
      </c>
      <c r="AZ36" s="125"/>
      <c r="BA36" s="133">
        <v>-10.937470662716301</v>
      </c>
      <c r="BB36" s="134">
        <v>-10.761822178703101</v>
      </c>
      <c r="BC36" s="135">
        <v>-10.8520143705696</v>
      </c>
      <c r="BD36" s="125"/>
      <c r="BE36" s="136">
        <v>-8.7993348693598392</v>
      </c>
    </row>
    <row r="37" spans="1:64" x14ac:dyDescent="0.2">
      <c r="A37" s="21" t="s">
        <v>80</v>
      </c>
      <c r="B37" s="3" t="str">
        <f t="shared" si="0"/>
        <v>Coastal Virginia - Hampton Roads</v>
      </c>
      <c r="C37" s="3"/>
      <c r="D37" s="24" t="s">
        <v>16</v>
      </c>
      <c r="E37" s="27" t="s">
        <v>17</v>
      </c>
      <c r="F37" s="3"/>
      <c r="G37" s="152">
        <v>90.318729511031094</v>
      </c>
      <c r="H37" s="147">
        <v>90.750010576414496</v>
      </c>
      <c r="I37" s="147">
        <v>92.7230575019463</v>
      </c>
      <c r="J37" s="147">
        <v>91.909344475797596</v>
      </c>
      <c r="K37" s="147">
        <v>91.060166131052796</v>
      </c>
      <c r="L37" s="153">
        <v>91.402807633888699</v>
      </c>
      <c r="M37" s="147"/>
      <c r="N37" s="154">
        <v>104.41435042735</v>
      </c>
      <c r="O37" s="155">
        <v>109.70903615556399</v>
      </c>
      <c r="P37" s="156">
        <v>107.11544925918101</v>
      </c>
      <c r="Q37" s="147"/>
      <c r="R37" s="157">
        <v>96.629777623026897</v>
      </c>
      <c r="S37" s="130"/>
      <c r="T37" s="131">
        <v>1.80189358490083</v>
      </c>
      <c r="U37" s="125">
        <v>1.5979999394103099</v>
      </c>
      <c r="V37" s="125">
        <v>3.7795244292059702</v>
      </c>
      <c r="W37" s="125">
        <v>1.9386984069986299</v>
      </c>
      <c r="X37" s="125">
        <v>2.0927109195814402</v>
      </c>
      <c r="Y37" s="132">
        <v>2.2663479812935301</v>
      </c>
      <c r="Z37" s="125"/>
      <c r="AA37" s="133">
        <v>2.26456664483212</v>
      </c>
      <c r="AB37" s="134">
        <v>0.70655259454080799</v>
      </c>
      <c r="AC37" s="135">
        <v>1.42177645957115</v>
      </c>
      <c r="AD37" s="125"/>
      <c r="AE37" s="136">
        <v>1.99571219385387</v>
      </c>
      <c r="AF37" s="30"/>
      <c r="AG37" s="152">
        <v>91.380832670562597</v>
      </c>
      <c r="AH37" s="147">
        <v>91.666935295810006</v>
      </c>
      <c r="AI37" s="147">
        <v>93.828833268024994</v>
      </c>
      <c r="AJ37" s="147">
        <v>94.211788077677696</v>
      </c>
      <c r="AK37" s="147">
        <v>94.121645172675898</v>
      </c>
      <c r="AL37" s="153">
        <v>93.144976844020803</v>
      </c>
      <c r="AM37" s="147"/>
      <c r="AN37" s="154">
        <v>105.82131964277001</v>
      </c>
      <c r="AO37" s="155">
        <v>110.33259078471301</v>
      </c>
      <c r="AP37" s="156">
        <v>108.125197532033</v>
      </c>
      <c r="AQ37" s="147"/>
      <c r="AR37" s="157">
        <v>98.0883887872819</v>
      </c>
      <c r="AS37" s="130"/>
      <c r="AT37" s="131">
        <v>0.82841460872472195</v>
      </c>
      <c r="AU37" s="125">
        <v>1.43872691711902</v>
      </c>
      <c r="AV37" s="125">
        <v>1.60356993434478</v>
      </c>
      <c r="AW37" s="125">
        <v>2.2823468363986299</v>
      </c>
      <c r="AX37" s="125">
        <v>2.4419853551182702</v>
      </c>
      <c r="AY37" s="132">
        <v>1.78211512168803</v>
      </c>
      <c r="AZ37" s="125"/>
      <c r="BA37" s="133">
        <v>8.2507425475447996E-2</v>
      </c>
      <c r="BB37" s="134">
        <v>-0.54726873195342796</v>
      </c>
      <c r="BC37" s="135">
        <v>-0.24869865174806699</v>
      </c>
      <c r="BD37" s="125"/>
      <c r="BE37" s="136">
        <v>1.14392099733051</v>
      </c>
    </row>
    <row r="38" spans="1:64" x14ac:dyDescent="0.2">
      <c r="A38" s="20" t="s">
        <v>81</v>
      </c>
      <c r="B38" s="3" t="str">
        <f t="shared" si="0"/>
        <v>Northern Virginia</v>
      </c>
      <c r="C38" s="3"/>
      <c r="D38" s="24" t="s">
        <v>16</v>
      </c>
      <c r="E38" s="27" t="s">
        <v>17</v>
      </c>
      <c r="F38" s="3"/>
      <c r="G38" s="152">
        <v>119.965743111303</v>
      </c>
      <c r="H38" s="147">
        <v>140.340093614598</v>
      </c>
      <c r="I38" s="147">
        <v>146.75798575644001</v>
      </c>
      <c r="J38" s="147">
        <v>140.38707652870099</v>
      </c>
      <c r="K38" s="147">
        <v>128.46863017892301</v>
      </c>
      <c r="L38" s="153">
        <v>136.50499672131099</v>
      </c>
      <c r="M38" s="147"/>
      <c r="N38" s="154">
        <v>113.730223440134</v>
      </c>
      <c r="O38" s="155">
        <v>112.823957789544</v>
      </c>
      <c r="P38" s="156">
        <v>113.270872991872</v>
      </c>
      <c r="Q38" s="147"/>
      <c r="R38" s="157">
        <v>130.564399497426</v>
      </c>
      <c r="S38" s="130"/>
      <c r="T38" s="131">
        <v>6.0925321432290396</v>
      </c>
      <c r="U38" s="125">
        <v>7.9051541734407804</v>
      </c>
      <c r="V38" s="125">
        <v>10.5525841995691</v>
      </c>
      <c r="W38" s="125">
        <v>7.1326367589734501</v>
      </c>
      <c r="X38" s="125">
        <v>7.1480254985439</v>
      </c>
      <c r="Y38" s="132">
        <v>8.0817601062763398</v>
      </c>
      <c r="Z38" s="125"/>
      <c r="AA38" s="133">
        <v>2.7372243286953699</v>
      </c>
      <c r="AB38" s="134">
        <v>0.95306394927899296</v>
      </c>
      <c r="AC38" s="135">
        <v>1.8229632126542401</v>
      </c>
      <c r="AD38" s="125"/>
      <c r="AE38" s="136">
        <v>6.8928129529358904</v>
      </c>
      <c r="AF38" s="30"/>
      <c r="AG38" s="152">
        <v>117.924299628532</v>
      </c>
      <c r="AH38" s="147">
        <v>136.66439074111599</v>
      </c>
      <c r="AI38" s="147">
        <v>146.237452741635</v>
      </c>
      <c r="AJ38" s="147">
        <v>143.897319651244</v>
      </c>
      <c r="AK38" s="147">
        <v>129.33704553569899</v>
      </c>
      <c r="AL38" s="153">
        <v>136.27783435401</v>
      </c>
      <c r="AM38" s="147"/>
      <c r="AN38" s="154">
        <v>113.667667518792</v>
      </c>
      <c r="AO38" s="155">
        <v>113.471783770865</v>
      </c>
      <c r="AP38" s="156">
        <v>113.56809418789901</v>
      </c>
      <c r="AQ38" s="147"/>
      <c r="AR38" s="157">
        <v>130.36114723924101</v>
      </c>
      <c r="AS38" s="130"/>
      <c r="AT38" s="131">
        <v>4.2981228795687798</v>
      </c>
      <c r="AU38" s="125">
        <v>5.5062596793290002</v>
      </c>
      <c r="AV38" s="125">
        <v>7.1316792437618499</v>
      </c>
      <c r="AW38" s="125">
        <v>6.3677105965979601</v>
      </c>
      <c r="AX38" s="125">
        <v>5.0135176343686201</v>
      </c>
      <c r="AY38" s="132">
        <v>5.9698182813987799</v>
      </c>
      <c r="AZ38" s="125"/>
      <c r="BA38" s="133">
        <v>3.5264223844060898</v>
      </c>
      <c r="BB38" s="134">
        <v>2.32148738645982</v>
      </c>
      <c r="BC38" s="135">
        <v>2.9052765415381399</v>
      </c>
      <c r="BD38" s="125"/>
      <c r="BE38" s="136">
        <v>5.4097263859705</v>
      </c>
    </row>
    <row r="39" spans="1:64" x14ac:dyDescent="0.2">
      <c r="A39" s="22" t="s">
        <v>82</v>
      </c>
      <c r="B39" s="3" t="str">
        <f t="shared" si="0"/>
        <v>Shenandoah Valley</v>
      </c>
      <c r="C39" s="3"/>
      <c r="D39" s="25" t="s">
        <v>16</v>
      </c>
      <c r="E39" s="28" t="s">
        <v>17</v>
      </c>
      <c r="F39" s="3"/>
      <c r="G39" s="158">
        <v>87.038883308714901</v>
      </c>
      <c r="H39" s="159">
        <v>88.411428880710105</v>
      </c>
      <c r="I39" s="159">
        <v>89.812505018064996</v>
      </c>
      <c r="J39" s="159">
        <v>91.013931182795602</v>
      </c>
      <c r="K39" s="159">
        <v>88.215073434125202</v>
      </c>
      <c r="L39" s="160">
        <v>89.018929309260699</v>
      </c>
      <c r="M39" s="147"/>
      <c r="N39" s="161">
        <v>96.897549114958096</v>
      </c>
      <c r="O39" s="162">
        <v>100.008619246861</v>
      </c>
      <c r="P39" s="163">
        <v>98.470585633233895</v>
      </c>
      <c r="Q39" s="147"/>
      <c r="R39" s="164">
        <v>92.027892239399904</v>
      </c>
      <c r="S39" s="130"/>
      <c r="T39" s="137">
        <v>-1.8836873956379701</v>
      </c>
      <c r="U39" s="138">
        <v>2.4949242366923401</v>
      </c>
      <c r="V39" s="138">
        <v>1.7116535514398299</v>
      </c>
      <c r="W39" s="138">
        <v>3.8905306122111099</v>
      </c>
      <c r="X39" s="138">
        <v>-0.253701962946214</v>
      </c>
      <c r="Y39" s="139">
        <v>1.3604755276362599</v>
      </c>
      <c r="Z39" s="125"/>
      <c r="AA39" s="140">
        <v>-1.88649705574028</v>
      </c>
      <c r="AB39" s="141">
        <v>0.163541522686837</v>
      </c>
      <c r="AC39" s="142">
        <v>-0.83029440366011598</v>
      </c>
      <c r="AD39" s="125"/>
      <c r="AE39" s="143">
        <v>0.594808634499296</v>
      </c>
      <c r="AF39" s="31"/>
      <c r="AG39" s="158">
        <v>88.659511754068703</v>
      </c>
      <c r="AH39" s="159">
        <v>87.994217877094897</v>
      </c>
      <c r="AI39" s="159">
        <v>89.873525821089004</v>
      </c>
      <c r="AJ39" s="159">
        <v>89.2175516161562</v>
      </c>
      <c r="AK39" s="159">
        <v>87.763120451339901</v>
      </c>
      <c r="AL39" s="160">
        <v>88.715972364730803</v>
      </c>
      <c r="AM39" s="147"/>
      <c r="AN39" s="161">
        <v>98.352367471690499</v>
      </c>
      <c r="AO39" s="162">
        <v>101.622356930509</v>
      </c>
      <c r="AP39" s="163">
        <v>100.04923709203101</v>
      </c>
      <c r="AQ39" s="147"/>
      <c r="AR39" s="164">
        <v>92.355073142414795</v>
      </c>
      <c r="AS39" s="130"/>
      <c r="AT39" s="137">
        <v>-0.63979007791199005</v>
      </c>
      <c r="AU39" s="138">
        <v>0.43647871521016501</v>
      </c>
      <c r="AV39" s="138">
        <v>1.1894414437544301</v>
      </c>
      <c r="AW39" s="138">
        <v>0.17706695136054601</v>
      </c>
      <c r="AX39" s="138">
        <v>-2.32465536045697</v>
      </c>
      <c r="AY39" s="139">
        <v>-0.22110117277563801</v>
      </c>
      <c r="AZ39" s="125"/>
      <c r="BA39" s="140">
        <v>-2.2325680437877402</v>
      </c>
      <c r="BB39" s="141">
        <v>-0.90919769033025699</v>
      </c>
      <c r="BC39" s="142">
        <v>-1.51211563821948</v>
      </c>
      <c r="BD39" s="125"/>
      <c r="BE39" s="143">
        <v>-0.74937599116290698</v>
      </c>
    </row>
    <row r="40" spans="1:64" x14ac:dyDescent="0.2">
      <c r="A40" s="19" t="s">
        <v>83</v>
      </c>
      <c r="B40" s="3" t="str">
        <f t="shared" si="0"/>
        <v>Southern Virginia</v>
      </c>
      <c r="C40" s="9"/>
      <c r="D40" s="23" t="s">
        <v>16</v>
      </c>
      <c r="E40" s="26" t="s">
        <v>17</v>
      </c>
      <c r="F40" s="3"/>
      <c r="G40" s="144">
        <v>93.003004189108296</v>
      </c>
      <c r="H40" s="145">
        <v>101.970602928509</v>
      </c>
      <c r="I40" s="145">
        <v>103.579787404733</v>
      </c>
      <c r="J40" s="145">
        <v>105.155083029566</v>
      </c>
      <c r="K40" s="145">
        <v>98.6384366327474</v>
      </c>
      <c r="L40" s="146">
        <v>101.042760636862</v>
      </c>
      <c r="M40" s="147"/>
      <c r="N40" s="148">
        <v>96.711500781657094</v>
      </c>
      <c r="O40" s="149">
        <v>96.754618973561406</v>
      </c>
      <c r="P40" s="150">
        <v>96.733115904365903</v>
      </c>
      <c r="Q40" s="147"/>
      <c r="R40" s="151">
        <v>99.934607417307006</v>
      </c>
      <c r="S40" s="130"/>
      <c r="T40" s="122">
        <v>9.8333684193543203</v>
      </c>
      <c r="U40" s="123">
        <v>9.6436273322092703</v>
      </c>
      <c r="V40" s="123">
        <v>6.7590499762344196</v>
      </c>
      <c r="W40" s="123">
        <v>11.571224298125999</v>
      </c>
      <c r="X40" s="123">
        <v>10.1931697909314</v>
      </c>
      <c r="Y40" s="124">
        <v>9.4795671029629407</v>
      </c>
      <c r="Z40" s="125"/>
      <c r="AA40" s="126">
        <v>10.9784579342799</v>
      </c>
      <c r="AB40" s="127">
        <v>8.6920556616926898</v>
      </c>
      <c r="AC40" s="128">
        <v>9.8049113561041494</v>
      </c>
      <c r="AD40" s="125"/>
      <c r="AE40" s="129">
        <v>9.5539241337898098</v>
      </c>
      <c r="AF40" s="29"/>
      <c r="AG40" s="144">
        <v>90.345438411791207</v>
      </c>
      <c r="AH40" s="145">
        <v>100.335234716157</v>
      </c>
      <c r="AI40" s="145">
        <v>103.236208487084</v>
      </c>
      <c r="AJ40" s="145">
        <v>103.68518727345899</v>
      </c>
      <c r="AK40" s="145">
        <v>98.575971886161994</v>
      </c>
      <c r="AL40" s="146">
        <v>99.879847881202394</v>
      </c>
      <c r="AM40" s="147"/>
      <c r="AN40" s="148">
        <v>96.519489383873903</v>
      </c>
      <c r="AO40" s="149">
        <v>96.026348654564103</v>
      </c>
      <c r="AP40" s="150">
        <v>96.2714821289821</v>
      </c>
      <c r="AQ40" s="147"/>
      <c r="AR40" s="151">
        <v>98.945134686346805</v>
      </c>
      <c r="AS40" s="130"/>
      <c r="AT40" s="122">
        <v>5.6727843369539999</v>
      </c>
      <c r="AU40" s="123">
        <v>8.9421823458995995</v>
      </c>
      <c r="AV40" s="123">
        <v>7.9394289934065396</v>
      </c>
      <c r="AW40" s="123">
        <v>10.387376715081301</v>
      </c>
      <c r="AX40" s="123">
        <v>9.4599610397355498</v>
      </c>
      <c r="AY40" s="124">
        <v>8.7007494560960605</v>
      </c>
      <c r="AZ40" s="125"/>
      <c r="BA40" s="126">
        <v>9.16008021003368</v>
      </c>
      <c r="BB40" s="127">
        <v>8.39395420347374</v>
      </c>
      <c r="BC40" s="128">
        <v>8.7747346099670906</v>
      </c>
      <c r="BD40" s="125"/>
      <c r="BE40" s="129">
        <v>8.7146648937496902</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2">
        <v>90.320406716417907</v>
      </c>
      <c r="H41" s="147">
        <v>93.187929306251604</v>
      </c>
      <c r="I41" s="147">
        <v>91.788048659384302</v>
      </c>
      <c r="J41" s="147">
        <v>95.972577030812303</v>
      </c>
      <c r="K41" s="147">
        <v>99.239700346706201</v>
      </c>
      <c r="L41" s="153">
        <v>94.4122427076138</v>
      </c>
      <c r="M41" s="147"/>
      <c r="N41" s="154">
        <v>110.533772145669</v>
      </c>
      <c r="O41" s="155">
        <v>105.89414471860201</v>
      </c>
      <c r="P41" s="156">
        <v>108.352161387042</v>
      </c>
      <c r="Q41" s="147"/>
      <c r="R41" s="157">
        <v>98.448673184357503</v>
      </c>
      <c r="S41" s="130"/>
      <c r="T41" s="131">
        <v>4.6961492238021796</v>
      </c>
      <c r="U41" s="125">
        <v>4.3574732830268701</v>
      </c>
      <c r="V41" s="125">
        <v>1.8389042122671599</v>
      </c>
      <c r="W41" s="125">
        <v>4.1357207622431797</v>
      </c>
      <c r="X41" s="125">
        <v>-0.40797940524964899</v>
      </c>
      <c r="Y41" s="132">
        <v>2.6670618820758798</v>
      </c>
      <c r="Z41" s="125"/>
      <c r="AA41" s="133">
        <v>-5.1299751805023597</v>
      </c>
      <c r="AB41" s="134">
        <v>-8.7721117530661399</v>
      </c>
      <c r="AC41" s="135">
        <v>-6.83145501261638</v>
      </c>
      <c r="AD41" s="125"/>
      <c r="AE41" s="136">
        <v>-1.47507801144277</v>
      </c>
      <c r="AF41" s="30"/>
      <c r="AG41" s="152">
        <v>88.373260073259999</v>
      </c>
      <c r="AH41" s="147">
        <v>90.5161220657276</v>
      </c>
      <c r="AI41" s="147">
        <v>92.432832096146996</v>
      </c>
      <c r="AJ41" s="147">
        <v>93.793633881600798</v>
      </c>
      <c r="AK41" s="147">
        <v>94.800531944835299</v>
      </c>
      <c r="AL41" s="153">
        <v>92.201873986974306</v>
      </c>
      <c r="AM41" s="147"/>
      <c r="AN41" s="154">
        <v>106.191976867151</v>
      </c>
      <c r="AO41" s="155">
        <v>106.85041228779301</v>
      </c>
      <c r="AP41" s="156">
        <v>106.518053312871</v>
      </c>
      <c r="AQ41" s="147"/>
      <c r="AR41" s="157">
        <v>96.587740290269807</v>
      </c>
      <c r="AS41" s="130"/>
      <c r="AT41" s="131">
        <v>-2.0119152002251899</v>
      </c>
      <c r="AU41" s="125">
        <v>-0.496752286151463</v>
      </c>
      <c r="AV41" s="125">
        <v>0.41742021619333403</v>
      </c>
      <c r="AW41" s="125">
        <v>1.8825018903586399</v>
      </c>
      <c r="AX41" s="125">
        <v>-0.34978560052030799</v>
      </c>
      <c r="AY41" s="132">
        <v>1.1783894271774099E-3</v>
      </c>
      <c r="AZ41" s="125"/>
      <c r="BA41" s="133">
        <v>-2.49126318476107</v>
      </c>
      <c r="BB41" s="134">
        <v>-1.4269481944337801</v>
      </c>
      <c r="BC41" s="135">
        <v>-1.9667526624667599</v>
      </c>
      <c r="BD41" s="125"/>
      <c r="BE41" s="136">
        <v>-0.76495318524774703</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2">
        <v>82.380888429752005</v>
      </c>
      <c r="H42" s="147">
        <v>87.740246238029997</v>
      </c>
      <c r="I42" s="147">
        <v>86.523239436619704</v>
      </c>
      <c r="J42" s="147">
        <v>88.079206349206302</v>
      </c>
      <c r="K42" s="147">
        <v>82.792628951747005</v>
      </c>
      <c r="L42" s="153">
        <v>85.872761705934906</v>
      </c>
      <c r="M42" s="147"/>
      <c r="N42" s="154">
        <v>82.202292418772501</v>
      </c>
      <c r="O42" s="155">
        <v>82.315820312499994</v>
      </c>
      <c r="P42" s="156">
        <v>82.2568198874296</v>
      </c>
      <c r="Q42" s="147"/>
      <c r="R42" s="157">
        <v>85.000484272459801</v>
      </c>
      <c r="S42" s="130"/>
      <c r="T42" s="131">
        <v>5.5650610783270702</v>
      </c>
      <c r="U42" s="125">
        <v>8.1859138296622707</v>
      </c>
      <c r="V42" s="125">
        <v>7.3259502539378296</v>
      </c>
      <c r="W42" s="125">
        <v>12.165793443943199</v>
      </c>
      <c r="X42" s="125">
        <v>5.5532068303724902</v>
      </c>
      <c r="Y42" s="132">
        <v>8.0640062434182909</v>
      </c>
      <c r="Z42" s="125"/>
      <c r="AA42" s="133">
        <v>-0.26296515226670902</v>
      </c>
      <c r="AB42" s="134">
        <v>3.0395628845141198</v>
      </c>
      <c r="AC42" s="135">
        <v>1.3211004889137401</v>
      </c>
      <c r="AD42" s="125"/>
      <c r="AE42" s="136">
        <v>6.3095649968339504</v>
      </c>
      <c r="AF42" s="30"/>
      <c r="AG42" s="152">
        <v>81.510021482277097</v>
      </c>
      <c r="AH42" s="147">
        <v>87.068055039047906</v>
      </c>
      <c r="AI42" s="147">
        <v>86.782020423048806</v>
      </c>
      <c r="AJ42" s="147">
        <v>86.884444444444398</v>
      </c>
      <c r="AK42" s="147">
        <v>83.443476250525407</v>
      </c>
      <c r="AL42" s="153">
        <v>85.438496984318405</v>
      </c>
      <c r="AM42" s="147"/>
      <c r="AN42" s="154">
        <v>82.475527289546704</v>
      </c>
      <c r="AO42" s="155">
        <v>81.957691933916394</v>
      </c>
      <c r="AP42" s="156">
        <v>82.222990521327006</v>
      </c>
      <c r="AQ42" s="147"/>
      <c r="AR42" s="157">
        <v>84.623760432302603</v>
      </c>
      <c r="AS42" s="130"/>
      <c r="AT42" s="131">
        <v>4.5411639746241299</v>
      </c>
      <c r="AU42" s="125">
        <v>4.1864570815703903</v>
      </c>
      <c r="AV42" s="125">
        <v>3.4728570581226901</v>
      </c>
      <c r="AW42" s="125">
        <v>5.0493795767948599</v>
      </c>
      <c r="AX42" s="125">
        <v>0.98383463437573504</v>
      </c>
      <c r="AY42" s="132">
        <v>3.6502301387647802</v>
      </c>
      <c r="AZ42" s="125"/>
      <c r="BA42" s="133">
        <v>2.5690109062762301</v>
      </c>
      <c r="BB42" s="134">
        <v>1.5887347709289199</v>
      </c>
      <c r="BC42" s="135">
        <v>2.0879269917114098</v>
      </c>
      <c r="BD42" s="125"/>
      <c r="BE42" s="136">
        <v>3.29592400584876</v>
      </c>
      <c r="BF42" s="76"/>
      <c r="BG42" s="76"/>
      <c r="BH42" s="76"/>
      <c r="BI42" s="76"/>
      <c r="BJ42" s="76"/>
      <c r="BK42" s="76"/>
      <c r="BL42" s="76"/>
    </row>
    <row r="43" spans="1:64" x14ac:dyDescent="0.2">
      <c r="A43" s="22" t="s">
        <v>86</v>
      </c>
      <c r="B43" s="3" t="str">
        <f t="shared" si="0"/>
        <v>Virginia Mountains</v>
      </c>
      <c r="C43" s="3"/>
      <c r="D43" s="25" t="s">
        <v>16</v>
      </c>
      <c r="E43" s="28" t="s">
        <v>17</v>
      </c>
      <c r="F43" s="3"/>
      <c r="G43" s="152">
        <v>92.864569483379995</v>
      </c>
      <c r="H43" s="147">
        <v>97.839668109668096</v>
      </c>
      <c r="I43" s="147">
        <v>98.548243206887193</v>
      </c>
      <c r="J43" s="147">
        <v>96.749936847885706</v>
      </c>
      <c r="K43" s="147">
        <v>94.194377323419999</v>
      </c>
      <c r="L43" s="153">
        <v>96.297288053658804</v>
      </c>
      <c r="M43" s="147"/>
      <c r="N43" s="154">
        <v>110.245156492097</v>
      </c>
      <c r="O43" s="155">
        <v>116.783804281345</v>
      </c>
      <c r="P43" s="156">
        <v>113.536118208403</v>
      </c>
      <c r="Q43" s="147"/>
      <c r="R43" s="157">
        <v>101.15716306517299</v>
      </c>
      <c r="S43" s="130"/>
      <c r="T43" s="131">
        <v>5.1307022240048399</v>
      </c>
      <c r="U43" s="125">
        <v>9.1227460891136491</v>
      </c>
      <c r="V43" s="125">
        <v>7.0069749298910002</v>
      </c>
      <c r="W43" s="125">
        <v>4.6061080019266996</v>
      </c>
      <c r="X43" s="125">
        <v>-0.50828860919146301</v>
      </c>
      <c r="Y43" s="132">
        <v>5.0864392477175597</v>
      </c>
      <c r="Z43" s="125"/>
      <c r="AA43" s="133">
        <v>-1.2108619669521501</v>
      </c>
      <c r="AB43" s="134">
        <v>0.97375863196450796</v>
      </c>
      <c r="AC43" s="135">
        <v>-7.3469410814480302E-2</v>
      </c>
      <c r="AD43" s="125"/>
      <c r="AE43" s="136">
        <v>2.8644267214474901</v>
      </c>
      <c r="AF43" s="31"/>
      <c r="AG43" s="152">
        <v>96.702833879455795</v>
      </c>
      <c r="AH43" s="147">
        <v>96.909485718460004</v>
      </c>
      <c r="AI43" s="147">
        <v>101.794324118866</v>
      </c>
      <c r="AJ43" s="147">
        <v>100.899400352733</v>
      </c>
      <c r="AK43" s="147">
        <v>97.947349451201404</v>
      </c>
      <c r="AL43" s="153">
        <v>99.037454556398202</v>
      </c>
      <c r="AM43" s="147"/>
      <c r="AN43" s="154">
        <v>112.599360373295</v>
      </c>
      <c r="AO43" s="155">
        <v>118.789510353753</v>
      </c>
      <c r="AP43" s="156">
        <v>115.691989367052</v>
      </c>
      <c r="AQ43" s="147"/>
      <c r="AR43" s="157">
        <v>103.954299107048</v>
      </c>
      <c r="AS43" s="130"/>
      <c r="AT43" s="131">
        <v>7.23582060996279</v>
      </c>
      <c r="AU43" s="125">
        <v>5.5953021613015199</v>
      </c>
      <c r="AV43" s="125">
        <v>6.8046256223747896</v>
      </c>
      <c r="AW43" s="125">
        <v>6.1416686954242996</v>
      </c>
      <c r="AX43" s="125">
        <v>7.1036577775052301</v>
      </c>
      <c r="AY43" s="132">
        <v>6.5203435699694197</v>
      </c>
      <c r="AZ43" s="125"/>
      <c r="BA43" s="133">
        <v>10.426827510619299</v>
      </c>
      <c r="BB43" s="134">
        <v>12.392714260269701</v>
      </c>
      <c r="BC43" s="135">
        <v>11.4425030660428</v>
      </c>
      <c r="BD43" s="125"/>
      <c r="BE43" s="136">
        <v>8.1005330184307507</v>
      </c>
      <c r="BF43" s="76"/>
      <c r="BG43" s="76"/>
      <c r="BH43" s="76"/>
      <c r="BI43" s="76"/>
      <c r="BJ43" s="76"/>
      <c r="BK43" s="76"/>
      <c r="BL43" s="76"/>
    </row>
    <row r="44" spans="1:64" x14ac:dyDescent="0.2">
      <c r="A44" s="165" t="s">
        <v>119</v>
      </c>
      <c r="B44" s="3" t="s">
        <v>125</v>
      </c>
      <c r="D44" s="25" t="s">
        <v>16</v>
      </c>
      <c r="E44" s="28" t="s">
        <v>17</v>
      </c>
      <c r="G44" s="152">
        <v>225.703747178329</v>
      </c>
      <c r="H44" s="147">
        <v>244.42380026809599</v>
      </c>
      <c r="I44" s="147">
        <v>238.793568904593</v>
      </c>
      <c r="J44" s="147">
        <v>225.84549910340701</v>
      </c>
      <c r="K44" s="147">
        <v>228.99833333333299</v>
      </c>
      <c r="L44" s="153">
        <v>233.39188154770201</v>
      </c>
      <c r="M44" s="147"/>
      <c r="N44" s="154">
        <v>264.27619824341201</v>
      </c>
      <c r="O44" s="155">
        <v>277.77604952830097</v>
      </c>
      <c r="P44" s="156">
        <v>271.23539209726403</v>
      </c>
      <c r="Q44" s="147"/>
      <c r="R44" s="157">
        <v>245.307390180878</v>
      </c>
      <c r="S44" s="130"/>
      <c r="T44" s="131">
        <v>5.0445409075845804</v>
      </c>
      <c r="U44" s="125">
        <v>-8.0888909455107605</v>
      </c>
      <c r="V44" s="125">
        <v>10.174187527235899</v>
      </c>
      <c r="W44" s="125">
        <v>-2.2811620543539202</v>
      </c>
      <c r="X44" s="125">
        <v>4.5443839338265404</v>
      </c>
      <c r="Y44" s="132">
        <v>1.6717542886904599</v>
      </c>
      <c r="Z44" s="125"/>
      <c r="AA44" s="133">
        <v>-0.99476469202865103</v>
      </c>
      <c r="AB44" s="134">
        <v>1.88435756179632</v>
      </c>
      <c r="AC44" s="135">
        <v>0.42834526581350202</v>
      </c>
      <c r="AD44" s="125"/>
      <c r="AE44" s="136">
        <v>0.47184249932189198</v>
      </c>
      <c r="AG44" s="152">
        <v>237.107916858061</v>
      </c>
      <c r="AH44" s="147">
        <v>231.3461714085</v>
      </c>
      <c r="AI44" s="147">
        <v>240.40546033584201</v>
      </c>
      <c r="AJ44" s="147">
        <v>236.520255609201</v>
      </c>
      <c r="AK44" s="147">
        <v>228.07489331436599</v>
      </c>
      <c r="AL44" s="153">
        <v>234.91468266828701</v>
      </c>
      <c r="AM44" s="147"/>
      <c r="AN44" s="154">
        <v>260.352006617038</v>
      </c>
      <c r="AO44" s="155">
        <v>279.95102957589199</v>
      </c>
      <c r="AP44" s="156">
        <v>270.98439869825103</v>
      </c>
      <c r="AQ44" s="147"/>
      <c r="AR44" s="157">
        <v>246.040844869849</v>
      </c>
      <c r="AS44" s="130"/>
      <c r="AT44" s="131">
        <v>6.6155421135958798</v>
      </c>
      <c r="AU44" s="125">
        <v>0.99428706435146397</v>
      </c>
      <c r="AV44" s="125">
        <v>8.2850334886451993</v>
      </c>
      <c r="AW44" s="125">
        <v>4.8575644463479897</v>
      </c>
      <c r="AX44" s="125">
        <v>3.33512668931301</v>
      </c>
      <c r="AY44" s="132">
        <v>4.8959026014930904</v>
      </c>
      <c r="AZ44" s="125"/>
      <c r="BA44" s="133">
        <v>-0.45245841583832502</v>
      </c>
      <c r="BB44" s="134">
        <v>2.6126781852197398</v>
      </c>
      <c r="BC44" s="135">
        <v>1.20860606409815</v>
      </c>
      <c r="BD44" s="125"/>
      <c r="BE44" s="136">
        <v>3.1847238595010099</v>
      </c>
    </row>
    <row r="45" spans="1:64" x14ac:dyDescent="0.2">
      <c r="A45" s="165" t="s">
        <v>120</v>
      </c>
      <c r="B45" s="3" t="s">
        <v>126</v>
      </c>
      <c r="D45" s="25" t="s">
        <v>16</v>
      </c>
      <c r="E45" s="28" t="s">
        <v>17</v>
      </c>
      <c r="G45" s="152">
        <v>156.73276787372299</v>
      </c>
      <c r="H45" s="147">
        <v>172.81551095337099</v>
      </c>
      <c r="I45" s="147">
        <v>180.69313279688899</v>
      </c>
      <c r="J45" s="147">
        <v>174.81003977591001</v>
      </c>
      <c r="K45" s="147">
        <v>159.62638225962201</v>
      </c>
      <c r="L45" s="153">
        <v>170.46924387960499</v>
      </c>
      <c r="M45" s="147"/>
      <c r="N45" s="154">
        <v>160.706245842371</v>
      </c>
      <c r="O45" s="155">
        <v>166.44257237844499</v>
      </c>
      <c r="P45" s="156">
        <v>163.636098768925</v>
      </c>
      <c r="Q45" s="147"/>
      <c r="R45" s="157">
        <v>168.65118800884699</v>
      </c>
      <c r="S45" s="130"/>
      <c r="T45" s="131">
        <v>6.5364617349350196</v>
      </c>
      <c r="U45" s="125">
        <v>7.9681255937328803</v>
      </c>
      <c r="V45" s="125">
        <v>9.4994965423356508</v>
      </c>
      <c r="W45" s="125">
        <v>9.3491698096684708</v>
      </c>
      <c r="X45" s="125">
        <v>6.6404635499412601</v>
      </c>
      <c r="Y45" s="132">
        <v>8.3683584518048004</v>
      </c>
      <c r="Z45" s="125"/>
      <c r="AA45" s="133">
        <v>1.1980124657194999</v>
      </c>
      <c r="AB45" s="134">
        <v>-0.33332023970678498</v>
      </c>
      <c r="AC45" s="135">
        <v>0.37961702050462898</v>
      </c>
      <c r="AD45" s="125"/>
      <c r="AE45" s="136">
        <v>6.0298401489577804</v>
      </c>
      <c r="AG45" s="152">
        <v>155.28932474226801</v>
      </c>
      <c r="AH45" s="147">
        <v>171.619596120675</v>
      </c>
      <c r="AI45" s="147">
        <v>179.88678563065599</v>
      </c>
      <c r="AJ45" s="147">
        <v>176.910231256119</v>
      </c>
      <c r="AK45" s="147">
        <v>160.742630703022</v>
      </c>
      <c r="AL45" s="153">
        <v>170.45305749896301</v>
      </c>
      <c r="AM45" s="147"/>
      <c r="AN45" s="154">
        <v>154.73417619039299</v>
      </c>
      <c r="AO45" s="155">
        <v>160.68214562601699</v>
      </c>
      <c r="AP45" s="156">
        <v>157.766112194621</v>
      </c>
      <c r="AQ45" s="147"/>
      <c r="AR45" s="157">
        <v>166.9685291326</v>
      </c>
      <c r="AS45" s="130"/>
      <c r="AT45" s="131">
        <v>5.5365102710707497</v>
      </c>
      <c r="AU45" s="125">
        <v>7.15054793603358</v>
      </c>
      <c r="AV45" s="125">
        <v>7.6524858730039504</v>
      </c>
      <c r="AW45" s="125">
        <v>7.1955859698308604</v>
      </c>
      <c r="AX45" s="125">
        <v>5.5720689914154997</v>
      </c>
      <c r="AY45" s="132">
        <v>6.8608953850658301</v>
      </c>
      <c r="AZ45" s="125"/>
      <c r="BA45" s="133">
        <v>3.86525044114182</v>
      </c>
      <c r="BB45" s="134">
        <v>3.5087258877836498</v>
      </c>
      <c r="BC45" s="135">
        <v>3.6605079045441999</v>
      </c>
      <c r="BD45" s="125"/>
      <c r="BE45" s="136">
        <v>6.0624201055937101</v>
      </c>
    </row>
    <row r="46" spans="1:64" x14ac:dyDescent="0.2">
      <c r="A46" s="165" t="s">
        <v>121</v>
      </c>
      <c r="B46" s="3" t="s">
        <v>127</v>
      </c>
      <c r="D46" s="25" t="s">
        <v>16</v>
      </c>
      <c r="E46" s="28" t="s">
        <v>17</v>
      </c>
      <c r="G46" s="152">
        <v>120.992229831426</v>
      </c>
      <c r="H46" s="147">
        <v>130.12076898082901</v>
      </c>
      <c r="I46" s="147">
        <v>134.29366765376901</v>
      </c>
      <c r="J46" s="147">
        <v>131.433641727523</v>
      </c>
      <c r="K46" s="147">
        <v>125.359351815913</v>
      </c>
      <c r="L46" s="153">
        <v>129.08778839290599</v>
      </c>
      <c r="M46" s="147"/>
      <c r="N46" s="154">
        <v>123.121447530368</v>
      </c>
      <c r="O46" s="155">
        <v>122.232356015628</v>
      </c>
      <c r="P46" s="156">
        <v>122.665091680991</v>
      </c>
      <c r="Q46" s="147"/>
      <c r="R46" s="157">
        <v>127.18299214423</v>
      </c>
      <c r="S46" s="130"/>
      <c r="T46" s="131">
        <v>2.1693315275281</v>
      </c>
      <c r="U46" s="125">
        <v>4.7188422183885699</v>
      </c>
      <c r="V46" s="125">
        <v>5.3134507889469296</v>
      </c>
      <c r="W46" s="125">
        <v>4.2729565553178004</v>
      </c>
      <c r="X46" s="125">
        <v>3.6503738495756202</v>
      </c>
      <c r="Y46" s="132">
        <v>4.2281230618020302</v>
      </c>
      <c r="Z46" s="125"/>
      <c r="AA46" s="133">
        <v>0.81992589867243604</v>
      </c>
      <c r="AB46" s="134">
        <v>-0.53552435993872505</v>
      </c>
      <c r="AC46" s="135">
        <v>0.120420840417217</v>
      </c>
      <c r="AD46" s="125"/>
      <c r="AE46" s="136">
        <v>3.0276425861004199</v>
      </c>
      <c r="AG46" s="152">
        <v>120.660332858082</v>
      </c>
      <c r="AH46" s="147">
        <v>128.465009577746</v>
      </c>
      <c r="AI46" s="147">
        <v>134.25978813973899</v>
      </c>
      <c r="AJ46" s="147">
        <v>132.89160329254</v>
      </c>
      <c r="AK46" s="147">
        <v>125.869674268908</v>
      </c>
      <c r="AL46" s="153">
        <v>129.08295015346201</v>
      </c>
      <c r="AM46" s="147"/>
      <c r="AN46" s="154">
        <v>123.33518951366899</v>
      </c>
      <c r="AO46" s="155">
        <v>123.354890818409</v>
      </c>
      <c r="AP46" s="156">
        <v>123.34538682235799</v>
      </c>
      <c r="AQ46" s="147"/>
      <c r="AR46" s="157">
        <v>127.408904542616</v>
      </c>
      <c r="AS46" s="130"/>
      <c r="AT46" s="131">
        <v>1.9947296212933401</v>
      </c>
      <c r="AU46" s="125">
        <v>3.3912447335157498</v>
      </c>
      <c r="AV46" s="125">
        <v>4.4046517835100696</v>
      </c>
      <c r="AW46" s="125">
        <v>4.3311668890951198</v>
      </c>
      <c r="AX46" s="125">
        <v>3.7046096072605601</v>
      </c>
      <c r="AY46" s="132">
        <v>3.72174314246702</v>
      </c>
      <c r="AZ46" s="125"/>
      <c r="BA46" s="133">
        <v>1.46033212149756</v>
      </c>
      <c r="BB46" s="134">
        <v>0.54500859629710396</v>
      </c>
      <c r="BC46" s="135">
        <v>0.98516149142155995</v>
      </c>
      <c r="BD46" s="125"/>
      <c r="BE46" s="136">
        <v>2.9392898056878098</v>
      </c>
    </row>
    <row r="47" spans="1:64" x14ac:dyDescent="0.2">
      <c r="A47" s="165" t="s">
        <v>122</v>
      </c>
      <c r="B47" s="3" t="s">
        <v>128</v>
      </c>
      <c r="D47" s="25" t="s">
        <v>16</v>
      </c>
      <c r="E47" s="28" t="s">
        <v>17</v>
      </c>
      <c r="G47" s="152">
        <v>99.0283202258519</v>
      </c>
      <c r="H47" s="147">
        <v>102.940325207123</v>
      </c>
      <c r="I47" s="147">
        <v>104.312253871319</v>
      </c>
      <c r="J47" s="147">
        <v>104.825386672512</v>
      </c>
      <c r="K47" s="147">
        <v>102.257246981232</v>
      </c>
      <c r="L47" s="153">
        <v>102.961502518706</v>
      </c>
      <c r="M47" s="147"/>
      <c r="N47" s="154">
        <v>106.85270259828</v>
      </c>
      <c r="O47" s="155">
        <v>106.352569678552</v>
      </c>
      <c r="P47" s="156">
        <v>106.600510690257</v>
      </c>
      <c r="Q47" s="147"/>
      <c r="R47" s="157">
        <v>104.016977125317</v>
      </c>
      <c r="S47" s="130"/>
      <c r="T47" s="131">
        <v>5.2220503820976196</v>
      </c>
      <c r="U47" s="125">
        <v>5.3921584448588202</v>
      </c>
      <c r="V47" s="125">
        <v>5.4284033751904603</v>
      </c>
      <c r="W47" s="125">
        <v>5.2098942743805097</v>
      </c>
      <c r="X47" s="125">
        <v>4.8677552253839602</v>
      </c>
      <c r="Y47" s="132">
        <v>5.27228477179127</v>
      </c>
      <c r="Z47" s="125"/>
      <c r="AA47" s="133">
        <v>4.0527348009327504</v>
      </c>
      <c r="AB47" s="134">
        <v>2.9053338897333298</v>
      </c>
      <c r="AC47" s="135">
        <v>3.4708903554179802</v>
      </c>
      <c r="AD47" s="125"/>
      <c r="AE47" s="136">
        <v>4.6699494247380802</v>
      </c>
      <c r="AG47" s="152">
        <v>98.656276547291696</v>
      </c>
      <c r="AH47" s="147">
        <v>102.470740233889</v>
      </c>
      <c r="AI47" s="147">
        <v>104.763896181452</v>
      </c>
      <c r="AJ47" s="147">
        <v>104.85959415178</v>
      </c>
      <c r="AK47" s="147">
        <v>102.768031594627</v>
      </c>
      <c r="AL47" s="153">
        <v>102.99609026825399</v>
      </c>
      <c r="AM47" s="147"/>
      <c r="AN47" s="154">
        <v>106.269934223764</v>
      </c>
      <c r="AO47" s="155">
        <v>106.445482717231</v>
      </c>
      <c r="AP47" s="156">
        <v>106.359317192718</v>
      </c>
      <c r="AQ47" s="147"/>
      <c r="AR47" s="157">
        <v>103.97508999004501</v>
      </c>
      <c r="AS47" s="130"/>
      <c r="AT47" s="131">
        <v>3.6669135959527202</v>
      </c>
      <c r="AU47" s="125">
        <v>4.2642591594944204</v>
      </c>
      <c r="AV47" s="125">
        <v>4.7938532758546097</v>
      </c>
      <c r="AW47" s="125">
        <v>4.9319237720405598</v>
      </c>
      <c r="AX47" s="125">
        <v>5.3552918333880903</v>
      </c>
      <c r="AY47" s="132">
        <v>4.6886420282157797</v>
      </c>
      <c r="AZ47" s="125"/>
      <c r="BA47" s="133">
        <v>3.8574079249728799</v>
      </c>
      <c r="BB47" s="134">
        <v>3.4618549608938598</v>
      </c>
      <c r="BC47" s="135">
        <v>3.6567354787622</v>
      </c>
      <c r="BD47" s="125"/>
      <c r="BE47" s="136">
        <v>4.34980252183224</v>
      </c>
    </row>
    <row r="48" spans="1:64" x14ac:dyDescent="0.2">
      <c r="A48" s="165" t="s">
        <v>123</v>
      </c>
      <c r="B48" s="3" t="s">
        <v>129</v>
      </c>
      <c r="D48" s="25" t="s">
        <v>16</v>
      </c>
      <c r="E48" s="28" t="s">
        <v>17</v>
      </c>
      <c r="G48" s="152">
        <v>73.885949853173699</v>
      </c>
      <c r="H48" s="147">
        <v>76.575923207227504</v>
      </c>
      <c r="I48" s="147">
        <v>76.616370766488402</v>
      </c>
      <c r="J48" s="147">
        <v>77.307109025915906</v>
      </c>
      <c r="K48" s="147">
        <v>76.673665372597199</v>
      </c>
      <c r="L48" s="153">
        <v>76.306167089283306</v>
      </c>
      <c r="M48" s="147"/>
      <c r="N48" s="154">
        <v>79.706049158377894</v>
      </c>
      <c r="O48" s="155">
        <v>80.156251337418496</v>
      </c>
      <c r="P48" s="156">
        <v>79.929250614842999</v>
      </c>
      <c r="Q48" s="147"/>
      <c r="R48" s="157">
        <v>77.332727223041999</v>
      </c>
      <c r="S48" s="130"/>
      <c r="T48" s="131">
        <v>-1.42245508657266</v>
      </c>
      <c r="U48" s="125">
        <v>0.79284888274111598</v>
      </c>
      <c r="V48" s="125">
        <v>-0.53234444905002798</v>
      </c>
      <c r="W48" s="125">
        <v>1.9771933411121401</v>
      </c>
      <c r="X48" s="125">
        <v>-0.62110759175026398</v>
      </c>
      <c r="Y48" s="132">
        <v>0.110890647401994</v>
      </c>
      <c r="Z48" s="125"/>
      <c r="AA48" s="133">
        <v>-0.78792066417581696</v>
      </c>
      <c r="AB48" s="134">
        <v>-0.48887349583126</v>
      </c>
      <c r="AC48" s="135">
        <v>-0.63983285310067695</v>
      </c>
      <c r="AD48" s="125"/>
      <c r="AE48" s="136">
        <v>-0.177704698370407</v>
      </c>
      <c r="AG48" s="152">
        <v>74.294837629158593</v>
      </c>
      <c r="AH48" s="147">
        <v>76.082131805974697</v>
      </c>
      <c r="AI48" s="147">
        <v>76.844019167553995</v>
      </c>
      <c r="AJ48" s="147">
        <v>76.853056478405307</v>
      </c>
      <c r="AK48" s="147">
        <v>76.446619575454605</v>
      </c>
      <c r="AL48" s="153">
        <v>76.174046332909001</v>
      </c>
      <c r="AM48" s="147"/>
      <c r="AN48" s="154">
        <v>79.182469918896004</v>
      </c>
      <c r="AO48" s="155">
        <v>79.424097126727901</v>
      </c>
      <c r="AP48" s="156">
        <v>79.303496664894297</v>
      </c>
      <c r="AQ48" s="147"/>
      <c r="AR48" s="157">
        <v>77.071372144109404</v>
      </c>
      <c r="AS48" s="130"/>
      <c r="AT48" s="131">
        <v>-1.5011365594253601</v>
      </c>
      <c r="AU48" s="125">
        <v>-0.62351078174042596</v>
      </c>
      <c r="AV48" s="125">
        <v>-0.48944270151317698</v>
      </c>
      <c r="AW48" s="125">
        <v>0.32958187405970601</v>
      </c>
      <c r="AX48" s="125">
        <v>-1.0078844071851201</v>
      </c>
      <c r="AY48" s="132">
        <v>-0.61668662735483704</v>
      </c>
      <c r="AZ48" s="125"/>
      <c r="BA48" s="133">
        <v>-1.4517615724027499</v>
      </c>
      <c r="BB48" s="134">
        <v>-1.71272476915504</v>
      </c>
      <c r="BC48" s="135">
        <v>-1.58281327830888</v>
      </c>
      <c r="BD48" s="125"/>
      <c r="BE48" s="136">
        <v>-0.91960240841075702</v>
      </c>
    </row>
    <row r="49" spans="1:57" x14ac:dyDescent="0.2">
      <c r="A49" s="166" t="s">
        <v>124</v>
      </c>
      <c r="B49" s="3" t="s">
        <v>130</v>
      </c>
      <c r="D49" s="25" t="s">
        <v>16</v>
      </c>
      <c r="E49" s="28" t="s">
        <v>17</v>
      </c>
      <c r="G49" s="158">
        <v>58.503067070418197</v>
      </c>
      <c r="H49" s="159">
        <v>59.118906429779997</v>
      </c>
      <c r="I49" s="159">
        <v>60.026729770794098</v>
      </c>
      <c r="J49" s="159">
        <v>60.2468136623243</v>
      </c>
      <c r="K49" s="159">
        <v>61.061307576913201</v>
      </c>
      <c r="L49" s="160">
        <v>59.840055404303101</v>
      </c>
      <c r="M49" s="147"/>
      <c r="N49" s="161">
        <v>63.697488122341703</v>
      </c>
      <c r="O49" s="162">
        <v>63.918697341018898</v>
      </c>
      <c r="P49" s="163">
        <v>63.808595448602198</v>
      </c>
      <c r="Q49" s="147"/>
      <c r="R49" s="164">
        <v>61.032492084561</v>
      </c>
      <c r="S49" s="130"/>
      <c r="T49" s="137">
        <v>-0.336914185104424</v>
      </c>
      <c r="U49" s="138">
        <v>8.4260103560513805E-2</v>
      </c>
      <c r="V49" s="138">
        <v>0.93721197944669798</v>
      </c>
      <c r="W49" s="138">
        <v>1.49191363878474</v>
      </c>
      <c r="X49" s="138">
        <v>2.6665669985644902</v>
      </c>
      <c r="Y49" s="139">
        <v>1.0329294271981999</v>
      </c>
      <c r="Z49" s="125"/>
      <c r="AA49" s="140">
        <v>1.2017940446480999</v>
      </c>
      <c r="AB49" s="141">
        <v>0.85927063379684199</v>
      </c>
      <c r="AC49" s="142">
        <v>1.02905612215174</v>
      </c>
      <c r="AD49" s="125"/>
      <c r="AE49" s="143">
        <v>0.99755741489694705</v>
      </c>
      <c r="AG49" s="158">
        <v>58.757621147728699</v>
      </c>
      <c r="AH49" s="159">
        <v>59.475926812686197</v>
      </c>
      <c r="AI49" s="159">
        <v>59.611886130623198</v>
      </c>
      <c r="AJ49" s="159">
        <v>59.958054073255099</v>
      </c>
      <c r="AK49" s="159">
        <v>59.972610904849603</v>
      </c>
      <c r="AL49" s="160">
        <v>59.5725655582944</v>
      </c>
      <c r="AM49" s="147"/>
      <c r="AN49" s="161">
        <v>62.409259919008797</v>
      </c>
      <c r="AO49" s="162">
        <v>62.968479250328301</v>
      </c>
      <c r="AP49" s="163">
        <v>62.692125180345499</v>
      </c>
      <c r="AQ49" s="147"/>
      <c r="AR49" s="164">
        <v>60.5023118162229</v>
      </c>
      <c r="AS49" s="130"/>
      <c r="AT49" s="137">
        <v>-0.31880300404019701</v>
      </c>
      <c r="AU49" s="138">
        <v>0.63384985618964795</v>
      </c>
      <c r="AV49" s="138">
        <v>0.314602258525703</v>
      </c>
      <c r="AW49" s="138">
        <v>0.74474685116047401</v>
      </c>
      <c r="AX49" s="138">
        <v>0.28165190902906601</v>
      </c>
      <c r="AY49" s="139">
        <v>0.34614812224936498</v>
      </c>
      <c r="AZ49" s="125"/>
      <c r="BA49" s="140">
        <v>-0.73050816978222999</v>
      </c>
      <c r="BB49" s="141">
        <v>-0.57029748928442703</v>
      </c>
      <c r="BC49" s="142">
        <v>-0.64837717408712903</v>
      </c>
      <c r="BD49" s="125"/>
      <c r="BE49" s="143">
        <v>2.2378180720936398E-2</v>
      </c>
    </row>
    <row r="50" spans="1:57" x14ac:dyDescent="0.2">
      <c r="G50" s="147"/>
      <c r="H50" s="147"/>
      <c r="I50" s="147"/>
      <c r="J50" s="147"/>
      <c r="K50" s="147"/>
      <c r="L50" s="147"/>
      <c r="M50" s="147"/>
      <c r="N50" s="147"/>
      <c r="O50" s="147"/>
      <c r="P50" s="147"/>
      <c r="Q50" s="147"/>
      <c r="R50" s="147"/>
      <c r="S50" s="130"/>
      <c r="T50" s="125"/>
      <c r="U50" s="125"/>
      <c r="V50" s="125"/>
      <c r="W50" s="125"/>
      <c r="X50" s="125"/>
      <c r="Y50" s="125"/>
      <c r="Z50" s="125"/>
      <c r="AA50" s="125"/>
      <c r="AB50" s="125"/>
      <c r="AC50" s="125"/>
      <c r="AD50" s="125"/>
      <c r="AE50" s="125"/>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G42" sqref="AG42:BE51"/>
      <selection pane="topRight" activeCell="AG42" sqref="AG42:BE51"/>
      <selection pane="bottomLeft" activeCell="AG42" sqref="AG42:BE51"/>
      <selection pane="bottomRight" activeCell="AG42" sqref="AG42:BE51"/>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4" t="s">
        <v>5</v>
      </c>
      <c r="E2" s="195"/>
      <c r="G2" s="188" t="s">
        <v>106</v>
      </c>
      <c r="H2" s="189"/>
      <c r="I2" s="189"/>
      <c r="J2" s="189"/>
      <c r="K2" s="189"/>
      <c r="L2" s="189"/>
      <c r="M2" s="189"/>
      <c r="N2" s="189"/>
      <c r="O2" s="189"/>
      <c r="P2" s="189"/>
      <c r="Q2" s="189"/>
      <c r="R2" s="189"/>
      <c r="T2" s="188" t="s">
        <v>40</v>
      </c>
      <c r="U2" s="189"/>
      <c r="V2" s="189"/>
      <c r="W2" s="189"/>
      <c r="X2" s="189"/>
      <c r="Y2" s="189"/>
      <c r="Z2" s="189"/>
      <c r="AA2" s="189"/>
      <c r="AB2" s="189"/>
      <c r="AC2" s="189"/>
      <c r="AD2" s="189"/>
      <c r="AE2" s="189"/>
      <c r="AF2" s="4"/>
      <c r="AG2" s="188" t="s">
        <v>41</v>
      </c>
      <c r="AH2" s="189"/>
      <c r="AI2" s="189"/>
      <c r="AJ2" s="189"/>
      <c r="AK2" s="189"/>
      <c r="AL2" s="189"/>
      <c r="AM2" s="189"/>
      <c r="AN2" s="189"/>
      <c r="AO2" s="189"/>
      <c r="AP2" s="189"/>
      <c r="AQ2" s="189"/>
      <c r="AR2" s="189"/>
      <c r="AT2" s="188" t="s">
        <v>42</v>
      </c>
      <c r="AU2" s="189"/>
      <c r="AV2" s="189"/>
      <c r="AW2" s="189"/>
      <c r="AX2" s="189"/>
      <c r="AY2" s="189"/>
      <c r="AZ2" s="189"/>
      <c r="BA2" s="189"/>
      <c r="BB2" s="189"/>
      <c r="BC2" s="189"/>
      <c r="BD2" s="189"/>
      <c r="BE2" s="189"/>
    </row>
    <row r="3" spans="1:57" x14ac:dyDescent="0.2">
      <c r="A3" s="32"/>
      <c r="B3" s="32"/>
      <c r="C3" s="3"/>
      <c r="D3" s="196" t="s">
        <v>8</v>
      </c>
      <c r="E3" s="198" t="s">
        <v>9</v>
      </c>
      <c r="F3" s="5"/>
      <c r="G3" s="186" t="s">
        <v>0</v>
      </c>
      <c r="H3" s="182" t="s">
        <v>1</v>
      </c>
      <c r="I3" s="182" t="s">
        <v>10</v>
      </c>
      <c r="J3" s="182" t="s">
        <v>2</v>
      </c>
      <c r="K3" s="182" t="s">
        <v>11</v>
      </c>
      <c r="L3" s="184" t="s">
        <v>12</v>
      </c>
      <c r="M3" s="5"/>
      <c r="N3" s="186" t="s">
        <v>3</v>
      </c>
      <c r="O3" s="182" t="s">
        <v>4</v>
      </c>
      <c r="P3" s="184" t="s">
        <v>13</v>
      </c>
      <c r="Q3" s="2"/>
      <c r="R3" s="190" t="s">
        <v>14</v>
      </c>
      <c r="S3" s="2"/>
      <c r="T3" s="186" t="s">
        <v>0</v>
      </c>
      <c r="U3" s="182" t="s">
        <v>1</v>
      </c>
      <c r="V3" s="182" t="s">
        <v>10</v>
      </c>
      <c r="W3" s="182" t="s">
        <v>2</v>
      </c>
      <c r="X3" s="182" t="s">
        <v>11</v>
      </c>
      <c r="Y3" s="184" t="s">
        <v>12</v>
      </c>
      <c r="Z3" s="2"/>
      <c r="AA3" s="186" t="s">
        <v>3</v>
      </c>
      <c r="AB3" s="182" t="s">
        <v>4</v>
      </c>
      <c r="AC3" s="184" t="s">
        <v>13</v>
      </c>
      <c r="AD3" s="1"/>
      <c r="AE3" s="192" t="s">
        <v>14</v>
      </c>
      <c r="AF3" s="38"/>
      <c r="AG3" s="186" t="s">
        <v>0</v>
      </c>
      <c r="AH3" s="182" t="s">
        <v>1</v>
      </c>
      <c r="AI3" s="182" t="s">
        <v>10</v>
      </c>
      <c r="AJ3" s="182" t="s">
        <v>2</v>
      </c>
      <c r="AK3" s="182" t="s">
        <v>11</v>
      </c>
      <c r="AL3" s="184" t="s">
        <v>12</v>
      </c>
      <c r="AM3" s="5"/>
      <c r="AN3" s="186" t="s">
        <v>3</v>
      </c>
      <c r="AO3" s="182" t="s">
        <v>4</v>
      </c>
      <c r="AP3" s="184" t="s">
        <v>13</v>
      </c>
      <c r="AQ3" s="2"/>
      <c r="AR3" s="190" t="s">
        <v>14</v>
      </c>
      <c r="AS3" s="2"/>
      <c r="AT3" s="186" t="s">
        <v>0</v>
      </c>
      <c r="AU3" s="182" t="s">
        <v>1</v>
      </c>
      <c r="AV3" s="182" t="s">
        <v>10</v>
      </c>
      <c r="AW3" s="182" t="s">
        <v>2</v>
      </c>
      <c r="AX3" s="182" t="s">
        <v>11</v>
      </c>
      <c r="AY3" s="184" t="s">
        <v>12</v>
      </c>
      <c r="AZ3" s="2"/>
      <c r="BA3" s="186" t="s">
        <v>3</v>
      </c>
      <c r="BB3" s="182" t="s">
        <v>4</v>
      </c>
      <c r="BC3" s="184" t="s">
        <v>13</v>
      </c>
      <c r="BD3" s="1"/>
      <c r="BE3" s="192" t="s">
        <v>14</v>
      </c>
    </row>
    <row r="4" spans="1:57" x14ac:dyDescent="0.2">
      <c r="A4" s="32"/>
      <c r="B4" s="32"/>
      <c r="C4" s="3"/>
      <c r="D4" s="197"/>
      <c r="E4" s="199"/>
      <c r="F4" s="5"/>
      <c r="G4" s="203"/>
      <c r="H4" s="201"/>
      <c r="I4" s="201"/>
      <c r="J4" s="201"/>
      <c r="K4" s="201"/>
      <c r="L4" s="202"/>
      <c r="M4" s="5"/>
      <c r="N4" s="203"/>
      <c r="O4" s="201"/>
      <c r="P4" s="202"/>
      <c r="Q4" s="2"/>
      <c r="R4" s="204"/>
      <c r="S4" s="2"/>
      <c r="T4" s="203"/>
      <c r="U4" s="201"/>
      <c r="V4" s="201"/>
      <c r="W4" s="201"/>
      <c r="X4" s="201"/>
      <c r="Y4" s="202"/>
      <c r="Z4" s="2"/>
      <c r="AA4" s="203"/>
      <c r="AB4" s="201"/>
      <c r="AC4" s="202"/>
      <c r="AD4" s="1"/>
      <c r="AE4" s="200"/>
      <c r="AF4" s="39"/>
      <c r="AG4" s="203"/>
      <c r="AH4" s="201"/>
      <c r="AI4" s="201"/>
      <c r="AJ4" s="201"/>
      <c r="AK4" s="201"/>
      <c r="AL4" s="202"/>
      <c r="AM4" s="5"/>
      <c r="AN4" s="203"/>
      <c r="AO4" s="201"/>
      <c r="AP4" s="202"/>
      <c r="AQ4" s="2"/>
      <c r="AR4" s="204"/>
      <c r="AS4" s="2"/>
      <c r="AT4" s="203"/>
      <c r="AU4" s="201"/>
      <c r="AV4" s="201"/>
      <c r="AW4" s="201"/>
      <c r="AX4" s="201"/>
      <c r="AY4" s="202"/>
      <c r="AZ4" s="2"/>
      <c r="BA4" s="203"/>
      <c r="BB4" s="201"/>
      <c r="BC4" s="202"/>
      <c r="BD4" s="1"/>
      <c r="BE4" s="20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59.020018610093501</v>
      </c>
      <c r="H6" s="145">
        <v>78.272898753984407</v>
      </c>
      <c r="I6" s="145">
        <v>87.058516583376004</v>
      </c>
      <c r="J6" s="145">
        <v>85.728690618553799</v>
      </c>
      <c r="K6" s="145">
        <v>79.473613965106907</v>
      </c>
      <c r="L6" s="146">
        <v>77.910794416540099</v>
      </c>
      <c r="M6" s="147"/>
      <c r="N6" s="148">
        <v>89.604186994002802</v>
      </c>
      <c r="O6" s="149">
        <v>92.656997312360801</v>
      </c>
      <c r="P6" s="150">
        <v>91.130559752224002</v>
      </c>
      <c r="Q6" s="147"/>
      <c r="R6" s="151">
        <v>81.688275209082505</v>
      </c>
      <c r="S6" s="130"/>
      <c r="T6" s="122">
        <v>1.23563913521448</v>
      </c>
      <c r="U6" s="123">
        <v>2.8029864827092399</v>
      </c>
      <c r="V6" s="123">
        <v>3.4847121469643301</v>
      </c>
      <c r="W6" s="123">
        <v>0.95554598779031097</v>
      </c>
      <c r="X6" s="123">
        <v>2.6252084764805899</v>
      </c>
      <c r="Y6" s="124">
        <v>2.2642172156601799</v>
      </c>
      <c r="Z6" s="125"/>
      <c r="AA6" s="126">
        <v>1.51273346980816</v>
      </c>
      <c r="AB6" s="127">
        <v>-0.129957082581447</v>
      </c>
      <c r="AC6" s="128">
        <v>0.67089029134554301</v>
      </c>
      <c r="AD6" s="125"/>
      <c r="AE6" s="129">
        <v>1.7498818409294301</v>
      </c>
      <c r="AG6" s="144">
        <v>61.687918822830902</v>
      </c>
      <c r="AH6" s="145">
        <v>76.010168042853905</v>
      </c>
      <c r="AI6" s="145">
        <v>86.045633601249094</v>
      </c>
      <c r="AJ6" s="145">
        <v>86.003401974865398</v>
      </c>
      <c r="AK6" s="145">
        <v>77.655101241057096</v>
      </c>
      <c r="AL6" s="146">
        <v>77.480349995293295</v>
      </c>
      <c r="AM6" s="147"/>
      <c r="AN6" s="148">
        <v>85.058510641540394</v>
      </c>
      <c r="AO6" s="149">
        <v>89.527141852675499</v>
      </c>
      <c r="AP6" s="150">
        <v>87.292826497284693</v>
      </c>
      <c r="AQ6" s="147"/>
      <c r="AR6" s="151">
        <v>80.284056006271697</v>
      </c>
      <c r="AS6" s="130"/>
      <c r="AT6" s="122">
        <v>0.497834347224411</v>
      </c>
      <c r="AU6" s="123">
        <v>3.6267499846570699</v>
      </c>
      <c r="AV6" s="123">
        <v>4.1962356064643904</v>
      </c>
      <c r="AW6" s="123">
        <v>3.8161304875927202</v>
      </c>
      <c r="AX6" s="123">
        <v>2.5911978991810898</v>
      </c>
      <c r="AY6" s="124">
        <v>3.0737448484382899</v>
      </c>
      <c r="AZ6" s="125"/>
      <c r="BA6" s="126">
        <v>-0.14841009826499199</v>
      </c>
      <c r="BB6" s="127">
        <v>-2.4247709174907301</v>
      </c>
      <c r="BC6" s="128">
        <v>-1.32885290449486</v>
      </c>
      <c r="BD6" s="125"/>
      <c r="BE6" s="129">
        <v>1.66422569984336</v>
      </c>
    </row>
    <row r="7" spans="1:57" x14ac:dyDescent="0.2">
      <c r="A7" s="20" t="s">
        <v>18</v>
      </c>
      <c r="B7" s="3" t="str">
        <f>TRIM(A7)</f>
        <v>Virginia</v>
      </c>
      <c r="C7" s="10"/>
      <c r="D7" s="24" t="s">
        <v>16</v>
      </c>
      <c r="E7" s="27" t="s">
        <v>17</v>
      </c>
      <c r="F7" s="3"/>
      <c r="G7" s="152">
        <v>40.207946803231302</v>
      </c>
      <c r="H7" s="147">
        <v>59.304310659455197</v>
      </c>
      <c r="I7" s="147">
        <v>67.171385780692404</v>
      </c>
      <c r="J7" s="147">
        <v>65.397833165611303</v>
      </c>
      <c r="K7" s="147">
        <v>55.166344716877902</v>
      </c>
      <c r="L7" s="153">
        <v>57.449825289463398</v>
      </c>
      <c r="M7" s="147"/>
      <c r="N7" s="154">
        <v>56.6237049427722</v>
      </c>
      <c r="O7" s="155">
        <v>58.945457494924597</v>
      </c>
      <c r="P7" s="156">
        <v>57.784581218848402</v>
      </c>
      <c r="Q7" s="147"/>
      <c r="R7" s="157">
        <v>57.545438590807898</v>
      </c>
      <c r="S7" s="130"/>
      <c r="T7" s="131">
        <v>7.5216394948275997</v>
      </c>
      <c r="U7" s="125">
        <v>14.217897993513301</v>
      </c>
      <c r="V7" s="125">
        <v>17.818303892866901</v>
      </c>
      <c r="W7" s="125">
        <v>16.323881178933402</v>
      </c>
      <c r="X7" s="125">
        <v>11.746919384700201</v>
      </c>
      <c r="Y7" s="132">
        <v>14.0252209940885</v>
      </c>
      <c r="Z7" s="125"/>
      <c r="AA7" s="133">
        <v>1.5274535410763701</v>
      </c>
      <c r="AB7" s="134">
        <v>-0.98566797899223302</v>
      </c>
      <c r="AC7" s="135">
        <v>0.229912347069125</v>
      </c>
      <c r="AD7" s="125"/>
      <c r="AE7" s="136">
        <v>9.6937517569379299</v>
      </c>
      <c r="AG7" s="152">
        <v>40.767337589514497</v>
      </c>
      <c r="AH7" s="147">
        <v>56.705992351060303</v>
      </c>
      <c r="AI7" s="147">
        <v>65.530805946435706</v>
      </c>
      <c r="AJ7" s="147">
        <v>65.521766913695402</v>
      </c>
      <c r="AK7" s="147">
        <v>54.925382425154297</v>
      </c>
      <c r="AL7" s="153">
        <v>56.690307489974799</v>
      </c>
      <c r="AM7" s="147"/>
      <c r="AN7" s="154">
        <v>54.906914279454099</v>
      </c>
      <c r="AO7" s="155">
        <v>58.4715225476968</v>
      </c>
      <c r="AP7" s="156">
        <v>56.689218413575396</v>
      </c>
      <c r="AQ7" s="147"/>
      <c r="AR7" s="157">
        <v>56.6899963507013</v>
      </c>
      <c r="AS7" s="130"/>
      <c r="AT7" s="131">
        <v>2.03674013094995</v>
      </c>
      <c r="AU7" s="125">
        <v>8.2974911752960203</v>
      </c>
      <c r="AV7" s="125">
        <v>7.7395561853250401</v>
      </c>
      <c r="AW7" s="125">
        <v>8.5249398838593908</v>
      </c>
      <c r="AX7" s="125">
        <v>5.5004802262185004</v>
      </c>
      <c r="AY7" s="132">
        <v>6.7324379705645896</v>
      </c>
      <c r="AZ7" s="125"/>
      <c r="BA7" s="133">
        <v>1.17957093312164</v>
      </c>
      <c r="BB7" s="134">
        <v>0.66523568799031196</v>
      </c>
      <c r="BC7" s="135">
        <v>0.913663375607359</v>
      </c>
      <c r="BD7" s="125"/>
      <c r="BE7" s="136">
        <v>5.0025250753344901</v>
      </c>
    </row>
    <row r="8" spans="1:57" x14ac:dyDescent="0.2">
      <c r="A8" s="21" t="s">
        <v>19</v>
      </c>
      <c r="B8" s="3" t="str">
        <f t="shared" ref="B8:B43" si="0">TRIM(A8)</f>
        <v>Norfolk/Virginia Beach, VA</v>
      </c>
      <c r="C8" s="3"/>
      <c r="D8" s="24" t="s">
        <v>16</v>
      </c>
      <c r="E8" s="27" t="s">
        <v>17</v>
      </c>
      <c r="F8" s="3"/>
      <c r="G8" s="152">
        <v>33.810311344971801</v>
      </c>
      <c r="H8" s="147">
        <v>40.017362765352999</v>
      </c>
      <c r="I8" s="147">
        <v>43.136582469913698</v>
      </c>
      <c r="J8" s="147">
        <v>43.850545682041201</v>
      </c>
      <c r="K8" s="147">
        <v>43.248751527978499</v>
      </c>
      <c r="L8" s="153">
        <v>40.812987535118097</v>
      </c>
      <c r="M8" s="147"/>
      <c r="N8" s="154">
        <v>56.796998059054303</v>
      </c>
      <c r="O8" s="155">
        <v>62.180099148255202</v>
      </c>
      <c r="P8" s="156">
        <v>59.488548603654699</v>
      </c>
      <c r="Q8" s="147"/>
      <c r="R8" s="157">
        <v>46.150594041752697</v>
      </c>
      <c r="S8" s="130"/>
      <c r="T8" s="131">
        <v>1.46971139286844</v>
      </c>
      <c r="U8" s="125">
        <v>3.1190467594949598</v>
      </c>
      <c r="V8" s="125">
        <v>7.8804661211102296</v>
      </c>
      <c r="W8" s="125">
        <v>4.1483132235587901</v>
      </c>
      <c r="X8" s="125">
        <v>7.70914416031244</v>
      </c>
      <c r="Y8" s="132">
        <v>4.9763966768037102</v>
      </c>
      <c r="Z8" s="125"/>
      <c r="AA8" s="133">
        <v>7.1490789799996497</v>
      </c>
      <c r="AB8" s="134">
        <v>4.1012280036776501</v>
      </c>
      <c r="AC8" s="135">
        <v>5.53427632898679</v>
      </c>
      <c r="AD8" s="125"/>
      <c r="AE8" s="136">
        <v>5.1612920495002799</v>
      </c>
      <c r="AG8" s="152">
        <v>34.156647870073797</v>
      </c>
      <c r="AH8" s="147">
        <v>39.190876537239802</v>
      </c>
      <c r="AI8" s="147">
        <v>43.422005855198499</v>
      </c>
      <c r="AJ8" s="147">
        <v>45.121727966014099</v>
      </c>
      <c r="AK8" s="147">
        <v>44.842735582596298</v>
      </c>
      <c r="AL8" s="153">
        <v>41.3468980706606</v>
      </c>
      <c r="AM8" s="147"/>
      <c r="AN8" s="154">
        <v>56.494076173261803</v>
      </c>
      <c r="AO8" s="155">
        <v>61.479915247563099</v>
      </c>
      <c r="AP8" s="156">
        <v>58.986995710412401</v>
      </c>
      <c r="AQ8" s="147"/>
      <c r="AR8" s="157">
        <v>46.3873350148762</v>
      </c>
      <c r="AS8" s="130"/>
      <c r="AT8" s="131">
        <v>-4.4534073232873803</v>
      </c>
      <c r="AU8" s="125">
        <v>-3.52964009371345</v>
      </c>
      <c r="AV8" s="125">
        <v>-2.0471975776146998</v>
      </c>
      <c r="AW8" s="125">
        <v>-0.247640408662685</v>
      </c>
      <c r="AX8" s="125">
        <v>2.8462970882967298</v>
      </c>
      <c r="AY8" s="132">
        <v>-1.33896704072036</v>
      </c>
      <c r="AZ8" s="125"/>
      <c r="BA8" s="133">
        <v>-0.217610984509231</v>
      </c>
      <c r="BB8" s="134">
        <v>-0.99529904078864395</v>
      </c>
      <c r="BC8" s="135">
        <v>-0.62440666654293697</v>
      </c>
      <c r="BD8" s="125"/>
      <c r="BE8" s="136">
        <v>-1.08706085573623</v>
      </c>
    </row>
    <row r="9" spans="1:57" x14ac:dyDescent="0.2">
      <c r="A9" s="21" t="s">
        <v>20</v>
      </c>
      <c r="B9" s="3" t="s">
        <v>71</v>
      </c>
      <c r="C9" s="3"/>
      <c r="D9" s="24" t="s">
        <v>16</v>
      </c>
      <c r="E9" s="27" t="s">
        <v>17</v>
      </c>
      <c r="F9" s="3"/>
      <c r="G9" s="152">
        <v>41.156296236084103</v>
      </c>
      <c r="H9" s="147">
        <v>61.2614526197207</v>
      </c>
      <c r="I9" s="147">
        <v>70.340731966778506</v>
      </c>
      <c r="J9" s="147">
        <v>69.892656714967302</v>
      </c>
      <c r="K9" s="147">
        <v>56.020742251281099</v>
      </c>
      <c r="L9" s="153">
        <v>59.734375957766296</v>
      </c>
      <c r="M9" s="147"/>
      <c r="N9" s="154">
        <v>70.123478410496503</v>
      </c>
      <c r="O9" s="155">
        <v>74.424065713906998</v>
      </c>
      <c r="P9" s="156">
        <v>72.2737720622018</v>
      </c>
      <c r="Q9" s="147"/>
      <c r="R9" s="157">
        <v>63.3170605590336</v>
      </c>
      <c r="S9" s="130"/>
      <c r="T9" s="131">
        <v>9.0820094040919494E-2</v>
      </c>
      <c r="U9" s="125">
        <v>4.8172697665138298</v>
      </c>
      <c r="V9" s="125">
        <v>9.2932394040875295</v>
      </c>
      <c r="W9" s="125">
        <v>13.7551749781039</v>
      </c>
      <c r="X9" s="125">
        <v>-0.93437088519769995</v>
      </c>
      <c r="Y9" s="132">
        <v>5.9524642505512499</v>
      </c>
      <c r="Z9" s="125"/>
      <c r="AA9" s="133">
        <v>-9.6160181178705493</v>
      </c>
      <c r="AB9" s="134">
        <v>-10.478579771245</v>
      </c>
      <c r="AC9" s="135">
        <v>-10.0621961012419</v>
      </c>
      <c r="AD9" s="125"/>
      <c r="AE9" s="136">
        <v>0.15744002023413101</v>
      </c>
      <c r="AG9" s="152">
        <v>46.489005421673397</v>
      </c>
      <c r="AH9" s="147">
        <v>59.462151576029299</v>
      </c>
      <c r="AI9" s="147">
        <v>69.367143466160002</v>
      </c>
      <c r="AJ9" s="147">
        <v>68.356234459489301</v>
      </c>
      <c r="AK9" s="147">
        <v>54.981350141367699</v>
      </c>
      <c r="AL9" s="153">
        <v>59.731177012943903</v>
      </c>
      <c r="AM9" s="147"/>
      <c r="AN9" s="154">
        <v>60.096535305486803</v>
      </c>
      <c r="AO9" s="155">
        <v>67.429100990678506</v>
      </c>
      <c r="AP9" s="156">
        <v>63.762818148082701</v>
      </c>
      <c r="AQ9" s="147"/>
      <c r="AR9" s="157">
        <v>60.883074480126403</v>
      </c>
      <c r="AS9" s="130"/>
      <c r="AT9" s="131">
        <v>2.6303385944331401</v>
      </c>
      <c r="AU9" s="125">
        <v>4.2516308494555402</v>
      </c>
      <c r="AV9" s="125">
        <v>4.90911719227572</v>
      </c>
      <c r="AW9" s="125">
        <v>5.7504481348304397</v>
      </c>
      <c r="AX9" s="125">
        <v>-1.5002039149471</v>
      </c>
      <c r="AY9" s="132">
        <v>3.3738678068652299</v>
      </c>
      <c r="AZ9" s="125"/>
      <c r="BA9" s="133">
        <v>-2.9655812279704299</v>
      </c>
      <c r="BB9" s="134">
        <v>-1.2389281812928199</v>
      </c>
      <c r="BC9" s="135">
        <v>-2.0602065603742701</v>
      </c>
      <c r="BD9" s="125"/>
      <c r="BE9" s="136">
        <v>1.6872948308615301</v>
      </c>
    </row>
    <row r="10" spans="1:57" x14ac:dyDescent="0.2">
      <c r="A10" s="21" t="s">
        <v>21</v>
      </c>
      <c r="B10" s="3" t="str">
        <f t="shared" si="0"/>
        <v>Virginia Area</v>
      </c>
      <c r="C10" s="3"/>
      <c r="D10" s="24" t="s">
        <v>16</v>
      </c>
      <c r="E10" s="27" t="s">
        <v>17</v>
      </c>
      <c r="F10" s="3"/>
      <c r="G10" s="152">
        <v>31.056422454137</v>
      </c>
      <c r="H10" s="147">
        <v>45.973015724447698</v>
      </c>
      <c r="I10" s="147">
        <v>50.121998315237697</v>
      </c>
      <c r="J10" s="147">
        <v>50.1012032010482</v>
      </c>
      <c r="K10" s="147">
        <v>45.767445932028799</v>
      </c>
      <c r="L10" s="153">
        <v>44.6039517850122</v>
      </c>
      <c r="M10" s="147"/>
      <c r="N10" s="154">
        <v>49.946761071060699</v>
      </c>
      <c r="O10" s="155">
        <v>50.3070932028836</v>
      </c>
      <c r="P10" s="156">
        <v>50.1269271369721</v>
      </c>
      <c r="Q10" s="147"/>
      <c r="R10" s="157">
        <v>46.181691517672</v>
      </c>
      <c r="S10" s="130"/>
      <c r="T10" s="131">
        <v>4.6097452832245001</v>
      </c>
      <c r="U10" s="125">
        <v>13.776726412537499</v>
      </c>
      <c r="V10" s="125">
        <v>15.686503656381801</v>
      </c>
      <c r="W10" s="125">
        <v>17.1024881215371</v>
      </c>
      <c r="X10" s="125">
        <v>10.0257481545283</v>
      </c>
      <c r="Y10" s="132">
        <v>12.756426663744699</v>
      </c>
      <c r="Z10" s="125"/>
      <c r="AA10" s="133">
        <v>7.7191897658321795E-2</v>
      </c>
      <c r="AB10" s="134">
        <v>-0.94255235607738397</v>
      </c>
      <c r="AC10" s="135">
        <v>-0.43712372155267598</v>
      </c>
      <c r="AD10" s="125"/>
      <c r="AE10" s="136">
        <v>8.3126631633242596</v>
      </c>
      <c r="AG10" s="152">
        <v>32.3288431299138</v>
      </c>
      <c r="AH10" s="147">
        <v>43.498844767877102</v>
      </c>
      <c r="AI10" s="147">
        <v>46.933925730063599</v>
      </c>
      <c r="AJ10" s="147">
        <v>48.396505639273599</v>
      </c>
      <c r="AK10" s="147">
        <v>43.671034212435302</v>
      </c>
      <c r="AL10" s="153">
        <v>42.965820794938097</v>
      </c>
      <c r="AM10" s="147"/>
      <c r="AN10" s="154">
        <v>49.049745805349403</v>
      </c>
      <c r="AO10" s="155">
        <v>51.680018545386403</v>
      </c>
      <c r="AP10" s="156">
        <v>50.364882175367903</v>
      </c>
      <c r="AQ10" s="147"/>
      <c r="AR10" s="157">
        <v>45.079753529248499</v>
      </c>
      <c r="AS10" s="130"/>
      <c r="AT10" s="131">
        <v>2.8849377794179901E-2</v>
      </c>
      <c r="AU10" s="125">
        <v>5.0163150427102101</v>
      </c>
      <c r="AV10" s="125">
        <v>1.44677891368915</v>
      </c>
      <c r="AW10" s="125">
        <v>7.02800516107036</v>
      </c>
      <c r="AX10" s="125">
        <v>3.2955752834102898</v>
      </c>
      <c r="AY10" s="132">
        <v>3.5326779718406001</v>
      </c>
      <c r="AZ10" s="125"/>
      <c r="BA10" s="133">
        <v>-0.69814144010117196</v>
      </c>
      <c r="BB10" s="134">
        <v>1.6878292525146199</v>
      </c>
      <c r="BC10" s="135">
        <v>0.51183855022107205</v>
      </c>
      <c r="BD10" s="125"/>
      <c r="BE10" s="136">
        <v>2.5500691421953801</v>
      </c>
    </row>
    <row r="11" spans="1:57" x14ac:dyDescent="0.2">
      <c r="A11" s="34" t="s">
        <v>22</v>
      </c>
      <c r="B11" s="3" t="str">
        <f t="shared" si="0"/>
        <v>Washington, DC</v>
      </c>
      <c r="C11" s="3"/>
      <c r="D11" s="24" t="s">
        <v>16</v>
      </c>
      <c r="E11" s="27" t="s">
        <v>17</v>
      </c>
      <c r="F11" s="3"/>
      <c r="G11" s="152">
        <v>63.675088959168797</v>
      </c>
      <c r="H11" s="147">
        <v>98.958716231735494</v>
      </c>
      <c r="I11" s="147">
        <v>119.02979787628701</v>
      </c>
      <c r="J11" s="147">
        <v>105.806615752928</v>
      </c>
      <c r="K11" s="147">
        <v>85.918601731257198</v>
      </c>
      <c r="L11" s="153">
        <v>94.679327447608898</v>
      </c>
      <c r="M11" s="147"/>
      <c r="N11" s="154">
        <v>71.305214904020403</v>
      </c>
      <c r="O11" s="155">
        <v>70.914792788491198</v>
      </c>
      <c r="P11" s="156">
        <v>71.110003846255793</v>
      </c>
      <c r="Q11" s="147"/>
      <c r="R11" s="157">
        <v>87.948669697493798</v>
      </c>
      <c r="S11" s="130"/>
      <c r="T11" s="131">
        <v>15.0260752225728</v>
      </c>
      <c r="U11" s="125">
        <v>21.988847037458399</v>
      </c>
      <c r="V11" s="125">
        <v>29.530121463224901</v>
      </c>
      <c r="W11" s="125">
        <v>19.068024577921999</v>
      </c>
      <c r="X11" s="125">
        <v>23.4759537532452</v>
      </c>
      <c r="Y11" s="132">
        <v>22.384655364446399</v>
      </c>
      <c r="Z11" s="125"/>
      <c r="AA11" s="133">
        <v>6.1471528951837104</v>
      </c>
      <c r="AB11" s="134">
        <v>-1.5781477969629201</v>
      </c>
      <c r="AC11" s="135">
        <v>2.1492239541913798</v>
      </c>
      <c r="AD11" s="125"/>
      <c r="AE11" s="136">
        <v>17.030735613579999</v>
      </c>
      <c r="AG11" s="152">
        <v>58.953421684990701</v>
      </c>
      <c r="AH11" s="147">
        <v>85.7329026401692</v>
      </c>
      <c r="AI11" s="147">
        <v>107.15603194971401</v>
      </c>
      <c r="AJ11" s="147">
        <v>104.802384500876</v>
      </c>
      <c r="AK11" s="147">
        <v>84.216010586007997</v>
      </c>
      <c r="AL11" s="153">
        <v>88.172326778924798</v>
      </c>
      <c r="AM11" s="147"/>
      <c r="AN11" s="154">
        <v>71.6257139227979</v>
      </c>
      <c r="AO11" s="155">
        <v>74.227251911938097</v>
      </c>
      <c r="AP11" s="156">
        <v>72.926482917368006</v>
      </c>
      <c r="AQ11" s="147"/>
      <c r="AR11" s="157">
        <v>83.816864833378702</v>
      </c>
      <c r="AS11" s="130"/>
      <c r="AT11" s="131">
        <v>-0.141438359194028</v>
      </c>
      <c r="AU11" s="125">
        <v>10.0668835845375</v>
      </c>
      <c r="AV11" s="125">
        <v>13.5312886626819</v>
      </c>
      <c r="AW11" s="125">
        <v>10.589042132874599</v>
      </c>
      <c r="AX11" s="125">
        <v>8.8152408017781099</v>
      </c>
      <c r="AY11" s="132">
        <v>9.2677372922551502</v>
      </c>
      <c r="AZ11" s="125"/>
      <c r="BA11" s="133">
        <v>4.6551567469357504</v>
      </c>
      <c r="BB11" s="134">
        <v>1.1171033182863701</v>
      </c>
      <c r="BC11" s="135">
        <v>2.8241787143863601</v>
      </c>
      <c r="BD11" s="125"/>
      <c r="BE11" s="136">
        <v>7.5915166595561399</v>
      </c>
    </row>
    <row r="12" spans="1:57" x14ac:dyDescent="0.2">
      <c r="A12" s="21" t="s">
        <v>23</v>
      </c>
      <c r="B12" s="3" t="str">
        <f t="shared" si="0"/>
        <v>Arlington, VA</v>
      </c>
      <c r="C12" s="3"/>
      <c r="D12" s="24" t="s">
        <v>16</v>
      </c>
      <c r="E12" s="27" t="s">
        <v>17</v>
      </c>
      <c r="F12" s="3"/>
      <c r="G12" s="152">
        <v>66.959307676434094</v>
      </c>
      <c r="H12" s="147">
        <v>115.733586463062</v>
      </c>
      <c r="I12" s="147">
        <v>137.75382274040399</v>
      </c>
      <c r="J12" s="147">
        <v>129.56426640528201</v>
      </c>
      <c r="K12" s="147">
        <v>97.478723689640901</v>
      </c>
      <c r="L12" s="153">
        <v>109.497941394964</v>
      </c>
      <c r="M12" s="147"/>
      <c r="N12" s="154">
        <v>67.173221213371804</v>
      </c>
      <c r="O12" s="155">
        <v>63.268295501444399</v>
      </c>
      <c r="P12" s="156">
        <v>65.220758357408101</v>
      </c>
      <c r="Q12" s="147"/>
      <c r="R12" s="157">
        <v>96.847317669948694</v>
      </c>
      <c r="S12" s="130"/>
      <c r="T12" s="131">
        <v>12.885215790281499</v>
      </c>
      <c r="U12" s="125">
        <v>21.1539180013798</v>
      </c>
      <c r="V12" s="125">
        <v>23.605414196717899</v>
      </c>
      <c r="W12" s="125">
        <v>22.924872348661602</v>
      </c>
      <c r="X12" s="125">
        <v>29.358868467426198</v>
      </c>
      <c r="Y12" s="132">
        <v>22.468525005189299</v>
      </c>
      <c r="Z12" s="125"/>
      <c r="AA12" s="133">
        <v>21.316162779025301</v>
      </c>
      <c r="AB12" s="134">
        <v>9.8596806478879095</v>
      </c>
      <c r="AC12" s="135">
        <v>15.475359653677399</v>
      </c>
      <c r="AD12" s="125"/>
      <c r="AE12" s="136">
        <v>21.0579120893902</v>
      </c>
      <c r="AG12" s="152">
        <v>63.135022699133302</v>
      </c>
      <c r="AH12" s="147">
        <v>113.50578415187699</v>
      </c>
      <c r="AI12" s="147">
        <v>139.13986509492301</v>
      </c>
      <c r="AJ12" s="147">
        <v>137.17346419727599</v>
      </c>
      <c r="AK12" s="147">
        <v>102.454314125051</v>
      </c>
      <c r="AL12" s="153">
        <v>111.081690053652</v>
      </c>
      <c r="AM12" s="147"/>
      <c r="AN12" s="154">
        <v>66.979943510111397</v>
      </c>
      <c r="AO12" s="155">
        <v>60.804648421378403</v>
      </c>
      <c r="AP12" s="156">
        <v>63.8922959657449</v>
      </c>
      <c r="AQ12" s="147"/>
      <c r="AR12" s="157">
        <v>97.599006028535996</v>
      </c>
      <c r="AS12" s="130"/>
      <c r="AT12" s="131">
        <v>9.1395624056654494</v>
      </c>
      <c r="AU12" s="125">
        <v>21.597081947851098</v>
      </c>
      <c r="AV12" s="125">
        <v>17.1785681484502</v>
      </c>
      <c r="AW12" s="125">
        <v>13.7084200588844</v>
      </c>
      <c r="AX12" s="125">
        <v>12.884049334409299</v>
      </c>
      <c r="AY12" s="132">
        <v>15.389805900288801</v>
      </c>
      <c r="AZ12" s="125"/>
      <c r="BA12" s="133">
        <v>9.6793072846329498</v>
      </c>
      <c r="BB12" s="134">
        <v>2.9808720526229702</v>
      </c>
      <c r="BC12" s="135">
        <v>6.3865345944424696</v>
      </c>
      <c r="BD12" s="125"/>
      <c r="BE12" s="136">
        <v>13.5917812542819</v>
      </c>
    </row>
    <row r="13" spans="1:57" x14ac:dyDescent="0.2">
      <c r="A13" s="21" t="s">
        <v>24</v>
      </c>
      <c r="B13" s="3" t="str">
        <f t="shared" si="0"/>
        <v>Suburban Virginia Area</v>
      </c>
      <c r="C13" s="3"/>
      <c r="D13" s="24" t="s">
        <v>16</v>
      </c>
      <c r="E13" s="27" t="s">
        <v>17</v>
      </c>
      <c r="F13" s="3"/>
      <c r="G13" s="152">
        <v>43.9014464464464</v>
      </c>
      <c r="H13" s="147">
        <v>64.846798048048001</v>
      </c>
      <c r="I13" s="147">
        <v>75.841308808808805</v>
      </c>
      <c r="J13" s="147">
        <v>71.767976726726701</v>
      </c>
      <c r="K13" s="147">
        <v>59.730590590590502</v>
      </c>
      <c r="L13" s="153">
        <v>63.2176241241241</v>
      </c>
      <c r="M13" s="147"/>
      <c r="N13" s="154">
        <v>54.501564064063999</v>
      </c>
      <c r="O13" s="155">
        <v>56.261813063063002</v>
      </c>
      <c r="P13" s="156">
        <v>55.3816885635635</v>
      </c>
      <c r="Q13" s="147"/>
      <c r="R13" s="157">
        <v>60.978785392535301</v>
      </c>
      <c r="S13" s="130"/>
      <c r="T13" s="131">
        <v>17.027073150185899</v>
      </c>
      <c r="U13" s="125">
        <v>29.977589941298302</v>
      </c>
      <c r="V13" s="125">
        <v>39.9780218173291</v>
      </c>
      <c r="W13" s="125">
        <v>30.9667708598205</v>
      </c>
      <c r="X13" s="125">
        <v>23.802953056968299</v>
      </c>
      <c r="Y13" s="132">
        <v>29.2103456743171</v>
      </c>
      <c r="Z13" s="125"/>
      <c r="AA13" s="133">
        <v>-7.2094781831517798</v>
      </c>
      <c r="AB13" s="134">
        <v>-14.7123134973618</v>
      </c>
      <c r="AC13" s="135">
        <v>-11.178423293949001</v>
      </c>
      <c r="AD13" s="125"/>
      <c r="AE13" s="136">
        <v>15.573335499631201</v>
      </c>
      <c r="AG13" s="152">
        <v>43.065175800800802</v>
      </c>
      <c r="AH13" s="147">
        <v>60.360846784284199</v>
      </c>
      <c r="AI13" s="147">
        <v>70.876689502001994</v>
      </c>
      <c r="AJ13" s="147">
        <v>71.209435998498407</v>
      </c>
      <c r="AK13" s="147">
        <v>56.374092842842799</v>
      </c>
      <c r="AL13" s="153">
        <v>60.377248185685602</v>
      </c>
      <c r="AM13" s="147"/>
      <c r="AN13" s="154">
        <v>52.468850725725702</v>
      </c>
      <c r="AO13" s="155">
        <v>58.460165477977903</v>
      </c>
      <c r="AP13" s="156">
        <v>55.464508101851798</v>
      </c>
      <c r="AQ13" s="147"/>
      <c r="AR13" s="157">
        <v>58.973608161733097</v>
      </c>
      <c r="AS13" s="130"/>
      <c r="AT13" s="131">
        <v>5.63757405215192</v>
      </c>
      <c r="AU13" s="125">
        <v>12.768438993033</v>
      </c>
      <c r="AV13" s="125">
        <v>20.720645483981901</v>
      </c>
      <c r="AW13" s="125">
        <v>25.228542537870801</v>
      </c>
      <c r="AX13" s="125">
        <v>14.5804373274431</v>
      </c>
      <c r="AY13" s="132">
        <v>16.527514275499399</v>
      </c>
      <c r="AZ13" s="125"/>
      <c r="BA13" s="133">
        <v>-5.1427016137322301</v>
      </c>
      <c r="BB13" s="134">
        <v>-12.286553743818001</v>
      </c>
      <c r="BC13" s="135">
        <v>-9.0466137405079206</v>
      </c>
      <c r="BD13" s="125"/>
      <c r="BE13" s="136">
        <v>8.3416098809815207</v>
      </c>
    </row>
    <row r="14" spans="1:57" x14ac:dyDescent="0.2">
      <c r="A14" s="21" t="s">
        <v>25</v>
      </c>
      <c r="B14" s="3" t="str">
        <f t="shared" si="0"/>
        <v>Alexandria, VA</v>
      </c>
      <c r="C14" s="3"/>
      <c r="D14" s="24" t="s">
        <v>16</v>
      </c>
      <c r="E14" s="27" t="s">
        <v>17</v>
      </c>
      <c r="F14" s="3"/>
      <c r="G14" s="152">
        <v>56.639169310304297</v>
      </c>
      <c r="H14" s="147">
        <v>80.553079544119299</v>
      </c>
      <c r="I14" s="147">
        <v>89.787657149571103</v>
      </c>
      <c r="J14" s="147">
        <v>83.3831206673716</v>
      </c>
      <c r="K14" s="147">
        <v>71.019202208906094</v>
      </c>
      <c r="L14" s="153">
        <v>76.276445776054501</v>
      </c>
      <c r="M14" s="147"/>
      <c r="N14" s="154">
        <v>60.868695805428203</v>
      </c>
      <c r="O14" s="155">
        <v>61.394710374809002</v>
      </c>
      <c r="P14" s="156">
        <v>61.131703090118599</v>
      </c>
      <c r="Q14" s="147"/>
      <c r="R14" s="157">
        <v>71.949376437215705</v>
      </c>
      <c r="S14" s="130"/>
      <c r="T14" s="131">
        <v>19.5349101767913</v>
      </c>
      <c r="U14" s="125">
        <v>26.074644828238299</v>
      </c>
      <c r="V14" s="125">
        <v>22.903436876030501</v>
      </c>
      <c r="W14" s="125">
        <v>10.2543558250281</v>
      </c>
      <c r="X14" s="125">
        <v>7.7462344784280104</v>
      </c>
      <c r="Y14" s="132">
        <v>17.034035059774201</v>
      </c>
      <c r="Z14" s="125"/>
      <c r="AA14" s="133">
        <v>-2.9272802551474002</v>
      </c>
      <c r="AB14" s="134">
        <v>-7.9290946412793799</v>
      </c>
      <c r="AC14" s="135">
        <v>-5.5050736852110198</v>
      </c>
      <c r="AD14" s="125"/>
      <c r="AE14" s="136">
        <v>10.628342789425</v>
      </c>
      <c r="AG14" s="152">
        <v>50.8086817060274</v>
      </c>
      <c r="AH14" s="147">
        <v>69.780533133591803</v>
      </c>
      <c r="AI14" s="147">
        <v>80.755747561978595</v>
      </c>
      <c r="AJ14" s="147">
        <v>81.037176301257105</v>
      </c>
      <c r="AK14" s="147">
        <v>71.124558806250704</v>
      </c>
      <c r="AL14" s="153">
        <v>70.701339501821096</v>
      </c>
      <c r="AM14" s="147"/>
      <c r="AN14" s="154">
        <v>62.889169310304297</v>
      </c>
      <c r="AO14" s="155">
        <v>64.871354129949395</v>
      </c>
      <c r="AP14" s="156">
        <v>63.880261720126803</v>
      </c>
      <c r="AQ14" s="147"/>
      <c r="AR14" s="157">
        <v>68.752460135622798</v>
      </c>
      <c r="AS14" s="130"/>
      <c r="AT14" s="131">
        <v>3.6165978289446201</v>
      </c>
      <c r="AU14" s="125">
        <v>14.546580551131401</v>
      </c>
      <c r="AV14" s="125">
        <v>9.9527880497842691</v>
      </c>
      <c r="AW14" s="125">
        <v>7.8967672868520902</v>
      </c>
      <c r="AX14" s="125">
        <v>8.65751991647838</v>
      </c>
      <c r="AY14" s="132">
        <v>9.1191980266062895</v>
      </c>
      <c r="AZ14" s="125"/>
      <c r="BA14" s="133">
        <v>6.3047391475140202</v>
      </c>
      <c r="BB14" s="134">
        <v>1.9273971356141699</v>
      </c>
      <c r="BC14" s="135">
        <v>4.0361282762539803</v>
      </c>
      <c r="BD14" s="125"/>
      <c r="BE14" s="136">
        <v>7.72200402807613</v>
      </c>
    </row>
    <row r="15" spans="1:57" x14ac:dyDescent="0.2">
      <c r="A15" s="21" t="s">
        <v>26</v>
      </c>
      <c r="B15" s="3" t="str">
        <f t="shared" si="0"/>
        <v>Fairfax/Tysons Corner, VA</v>
      </c>
      <c r="C15" s="3"/>
      <c r="D15" s="24" t="s">
        <v>16</v>
      </c>
      <c r="E15" s="27" t="s">
        <v>17</v>
      </c>
      <c r="F15" s="3"/>
      <c r="G15" s="152">
        <v>58.335745774326099</v>
      </c>
      <c r="H15" s="147">
        <v>109.337490863407</v>
      </c>
      <c r="I15" s="147">
        <v>128.73332571950601</v>
      </c>
      <c r="J15" s="147">
        <v>114.37687756966599</v>
      </c>
      <c r="K15" s="147">
        <v>79.036105141536595</v>
      </c>
      <c r="L15" s="153">
        <v>98.007676228851295</v>
      </c>
      <c r="M15" s="147"/>
      <c r="N15" s="154">
        <v>56.805351819757298</v>
      </c>
      <c r="O15" s="155">
        <v>60.722477180820299</v>
      </c>
      <c r="P15" s="156">
        <v>58.763914500288799</v>
      </c>
      <c r="Q15" s="147"/>
      <c r="R15" s="157">
        <v>86.869446129629907</v>
      </c>
      <c r="S15" s="130"/>
      <c r="T15" s="131">
        <v>41.122439835314601</v>
      </c>
      <c r="U15" s="125">
        <v>53.337259584225599</v>
      </c>
      <c r="V15" s="125">
        <v>65.023225994731405</v>
      </c>
      <c r="W15" s="125">
        <v>51.798297780099404</v>
      </c>
      <c r="X15" s="125">
        <v>39.077292707479799</v>
      </c>
      <c r="Y15" s="132">
        <v>51.795378135106702</v>
      </c>
      <c r="Z15" s="125"/>
      <c r="AA15" s="133">
        <v>14.937368279285399</v>
      </c>
      <c r="AB15" s="134">
        <v>8.8773683163509105</v>
      </c>
      <c r="AC15" s="135">
        <v>11.7245052349607</v>
      </c>
      <c r="AD15" s="125"/>
      <c r="AE15" s="136">
        <v>42.068702485451396</v>
      </c>
      <c r="AG15" s="152">
        <v>53.6112228757423</v>
      </c>
      <c r="AH15" s="147">
        <v>94.381682560529896</v>
      </c>
      <c r="AI15" s="147">
        <v>118.942009193695</v>
      </c>
      <c r="AJ15" s="147">
        <v>112.760749486066</v>
      </c>
      <c r="AK15" s="147">
        <v>76.238127881338897</v>
      </c>
      <c r="AL15" s="153">
        <v>91.1953849582045</v>
      </c>
      <c r="AM15" s="147"/>
      <c r="AN15" s="154">
        <v>57.171171147953999</v>
      </c>
      <c r="AO15" s="155">
        <v>63.529671849497397</v>
      </c>
      <c r="AP15" s="156">
        <v>60.350421498725701</v>
      </c>
      <c r="AQ15" s="147"/>
      <c r="AR15" s="157">
        <v>82.3970784718109</v>
      </c>
      <c r="AS15" s="130"/>
      <c r="AT15" s="131">
        <v>11.483168458672299</v>
      </c>
      <c r="AU15" s="125">
        <v>22.7476107622604</v>
      </c>
      <c r="AV15" s="125">
        <v>19.889020239459398</v>
      </c>
      <c r="AW15" s="125">
        <v>18.106200071686999</v>
      </c>
      <c r="AX15" s="125">
        <v>11.6325170346365</v>
      </c>
      <c r="AY15" s="132">
        <v>17.532583562172</v>
      </c>
      <c r="AZ15" s="125"/>
      <c r="BA15" s="133">
        <v>7.4326402269391698</v>
      </c>
      <c r="BB15" s="134">
        <v>4.9644345381768202</v>
      </c>
      <c r="BC15" s="135">
        <v>6.1192324385372103</v>
      </c>
      <c r="BD15" s="125"/>
      <c r="BE15" s="136">
        <v>14.9653347306422</v>
      </c>
    </row>
    <row r="16" spans="1:57" x14ac:dyDescent="0.2">
      <c r="A16" s="21" t="s">
        <v>27</v>
      </c>
      <c r="B16" s="3" t="str">
        <f t="shared" si="0"/>
        <v>I-95 Fredericksburg, VA</v>
      </c>
      <c r="C16" s="3"/>
      <c r="D16" s="24" t="s">
        <v>16</v>
      </c>
      <c r="E16" s="27" t="s">
        <v>17</v>
      </c>
      <c r="F16" s="3"/>
      <c r="G16" s="152">
        <v>36.786096351399202</v>
      </c>
      <c r="H16" s="147">
        <v>43.9690565592159</v>
      </c>
      <c r="I16" s="147">
        <v>50.297856889833497</v>
      </c>
      <c r="J16" s="147">
        <v>53.861726295902699</v>
      </c>
      <c r="K16" s="147">
        <v>49.383560042507902</v>
      </c>
      <c r="L16" s="153">
        <v>46.8596592277718</v>
      </c>
      <c r="M16" s="147"/>
      <c r="N16" s="154">
        <v>50.759354115007604</v>
      </c>
      <c r="O16" s="155">
        <v>51.289321053252998</v>
      </c>
      <c r="P16" s="156">
        <v>51.024337584130301</v>
      </c>
      <c r="Q16" s="147"/>
      <c r="R16" s="157">
        <v>48.049567329588498</v>
      </c>
      <c r="S16" s="130"/>
      <c r="T16" s="131">
        <v>-11.894103956127299</v>
      </c>
      <c r="U16" s="125">
        <v>-9.8268434185455291</v>
      </c>
      <c r="V16" s="125">
        <v>-7.89633837744086</v>
      </c>
      <c r="W16" s="125">
        <v>-2.4998243330018499</v>
      </c>
      <c r="X16" s="125">
        <v>4.5958363783129998</v>
      </c>
      <c r="Y16" s="132">
        <v>-5.3643344607406904</v>
      </c>
      <c r="Z16" s="125"/>
      <c r="AA16" s="133">
        <v>11.5896055217406</v>
      </c>
      <c r="AB16" s="134">
        <v>5.0823774568275004</v>
      </c>
      <c r="AC16" s="135">
        <v>8.2213978815254691</v>
      </c>
      <c r="AD16" s="125"/>
      <c r="AE16" s="136">
        <v>-1.6171133025147599</v>
      </c>
      <c r="AG16" s="152">
        <v>36.112798441374402</v>
      </c>
      <c r="AH16" s="147">
        <v>44.9059339945684</v>
      </c>
      <c r="AI16" s="147">
        <v>48.245810308182698</v>
      </c>
      <c r="AJ16" s="147">
        <v>49.660331503129001</v>
      </c>
      <c r="AK16" s="147">
        <v>46.3248013342779</v>
      </c>
      <c r="AL16" s="153">
        <v>45.0499351163065</v>
      </c>
      <c r="AM16" s="147"/>
      <c r="AN16" s="154">
        <v>46.818714133900102</v>
      </c>
      <c r="AO16" s="155">
        <v>50.303114594403098</v>
      </c>
      <c r="AP16" s="156">
        <v>48.5609143641516</v>
      </c>
      <c r="AQ16" s="147"/>
      <c r="AR16" s="157">
        <v>46.053072044262201</v>
      </c>
      <c r="AS16" s="130"/>
      <c r="AT16" s="131">
        <v>-3.6891932897044599</v>
      </c>
      <c r="AU16" s="125">
        <v>2.0883102446296</v>
      </c>
      <c r="AV16" s="125">
        <v>0.21507170869060899</v>
      </c>
      <c r="AW16" s="125">
        <v>1.9736055028742401</v>
      </c>
      <c r="AX16" s="125">
        <v>5.3924078448207</v>
      </c>
      <c r="AY16" s="132">
        <v>1.3362319577411099</v>
      </c>
      <c r="AZ16" s="125"/>
      <c r="BA16" s="133">
        <v>4.1860673486135598</v>
      </c>
      <c r="BB16" s="134">
        <v>3.9075892514717001</v>
      </c>
      <c r="BC16" s="135">
        <v>4.0416467914482404</v>
      </c>
      <c r="BD16" s="125"/>
      <c r="BE16" s="136">
        <v>2.1363743713121099</v>
      </c>
    </row>
    <row r="17" spans="1:70" x14ac:dyDescent="0.2">
      <c r="A17" s="21" t="s">
        <v>28</v>
      </c>
      <c r="B17" s="3" t="str">
        <f t="shared" si="0"/>
        <v>Dulles Airport Area, VA</v>
      </c>
      <c r="C17" s="3"/>
      <c r="D17" s="24" t="s">
        <v>16</v>
      </c>
      <c r="E17" s="27" t="s">
        <v>17</v>
      </c>
      <c r="F17" s="3"/>
      <c r="G17" s="152">
        <v>49.775261809903199</v>
      </c>
      <c r="H17" s="147">
        <v>82.8999848226143</v>
      </c>
      <c r="I17" s="147">
        <v>96.008728893948003</v>
      </c>
      <c r="J17" s="147">
        <v>91.863586605957096</v>
      </c>
      <c r="K17" s="147">
        <v>68.1317103016505</v>
      </c>
      <c r="L17" s="153">
        <v>77.735854486814603</v>
      </c>
      <c r="M17" s="147"/>
      <c r="N17" s="154">
        <v>48.912142857142797</v>
      </c>
      <c r="O17" s="155">
        <v>52.806864921267298</v>
      </c>
      <c r="P17" s="156">
        <v>50.859503889205001</v>
      </c>
      <c r="Q17" s="147"/>
      <c r="R17" s="157">
        <v>70.056897173211894</v>
      </c>
      <c r="S17" s="130"/>
      <c r="T17" s="131">
        <v>10.876903246026</v>
      </c>
      <c r="U17" s="125">
        <v>12.703740680854199</v>
      </c>
      <c r="V17" s="125">
        <v>13.8813785208929</v>
      </c>
      <c r="W17" s="125">
        <v>17.826817490526</v>
      </c>
      <c r="X17" s="125">
        <v>12.787816655304001</v>
      </c>
      <c r="Y17" s="132">
        <v>13.940146126278</v>
      </c>
      <c r="Z17" s="125"/>
      <c r="AA17" s="133">
        <v>-7.3484448112903404</v>
      </c>
      <c r="AB17" s="134">
        <v>0.59201282136695899</v>
      </c>
      <c r="AC17" s="135">
        <v>-3.3893556476594902</v>
      </c>
      <c r="AD17" s="125"/>
      <c r="AE17" s="136">
        <v>9.8529452744145996</v>
      </c>
      <c r="AG17" s="152">
        <v>52.801715993170099</v>
      </c>
      <c r="AH17" s="147">
        <v>85.197066970214294</v>
      </c>
      <c r="AI17" s="147">
        <v>103.47061088977399</v>
      </c>
      <c r="AJ17" s="147">
        <v>98.477598890153601</v>
      </c>
      <c r="AK17" s="147">
        <v>72.335885979889895</v>
      </c>
      <c r="AL17" s="153">
        <v>82.456575744640404</v>
      </c>
      <c r="AM17" s="147"/>
      <c r="AN17" s="154">
        <v>53.007951052931098</v>
      </c>
      <c r="AO17" s="155">
        <v>54.238926674255303</v>
      </c>
      <c r="AP17" s="156">
        <v>53.623438863593201</v>
      </c>
      <c r="AQ17" s="147"/>
      <c r="AR17" s="157">
        <v>74.218536635769794</v>
      </c>
      <c r="AS17" s="130"/>
      <c r="AT17" s="131">
        <v>7.0667414367510402</v>
      </c>
      <c r="AU17" s="125">
        <v>15.4962594936835</v>
      </c>
      <c r="AV17" s="125">
        <v>17.631455896660601</v>
      </c>
      <c r="AW17" s="125">
        <v>14.244578889931599</v>
      </c>
      <c r="AX17" s="125">
        <v>9.2799138331363906</v>
      </c>
      <c r="AY17" s="132">
        <v>13.440127729455799</v>
      </c>
      <c r="AZ17" s="125"/>
      <c r="BA17" s="133">
        <v>7.1516984202099003</v>
      </c>
      <c r="BB17" s="134">
        <v>6.4120212225804298</v>
      </c>
      <c r="BC17" s="135">
        <v>6.7763341128662002</v>
      </c>
      <c r="BD17" s="125"/>
      <c r="BE17" s="136">
        <v>11.997254622042201</v>
      </c>
    </row>
    <row r="18" spans="1:70" x14ac:dyDescent="0.2">
      <c r="A18" s="21" t="s">
        <v>29</v>
      </c>
      <c r="B18" s="3" t="str">
        <f t="shared" si="0"/>
        <v>Williamsburg, VA</v>
      </c>
      <c r="C18" s="3"/>
      <c r="D18" s="24" t="s">
        <v>16</v>
      </c>
      <c r="E18" s="27" t="s">
        <v>17</v>
      </c>
      <c r="F18" s="3"/>
      <c r="G18" s="152">
        <v>28.46114334248</v>
      </c>
      <c r="H18" s="147">
        <v>24.908502548020302</v>
      </c>
      <c r="I18" s="147">
        <v>20.5562315431856</v>
      </c>
      <c r="J18" s="147">
        <v>21.643563308506401</v>
      </c>
      <c r="K18" s="147">
        <v>25.058638436481999</v>
      </c>
      <c r="L18" s="153">
        <v>24.126151957583499</v>
      </c>
      <c r="M18" s="147"/>
      <c r="N18" s="154">
        <v>47.343085342019499</v>
      </c>
      <c r="O18" s="155">
        <v>59.250269706840299</v>
      </c>
      <c r="P18" s="156">
        <v>53.296677524429903</v>
      </c>
      <c r="Q18" s="147"/>
      <c r="R18" s="157">
        <v>32.474261796893899</v>
      </c>
      <c r="S18" s="130"/>
      <c r="T18" s="131">
        <v>-11.080563482331801</v>
      </c>
      <c r="U18" s="125">
        <v>-6.5162080853242204</v>
      </c>
      <c r="V18" s="125">
        <v>1.93870673973692</v>
      </c>
      <c r="W18" s="125">
        <v>-10.3808935099427</v>
      </c>
      <c r="X18" s="125">
        <v>-5.5762357799437501</v>
      </c>
      <c r="Y18" s="132">
        <v>-6.8515109109026904</v>
      </c>
      <c r="Z18" s="125"/>
      <c r="AA18" s="133">
        <v>-4.7947237806036096</v>
      </c>
      <c r="AB18" s="134">
        <v>-6.74125059966038</v>
      </c>
      <c r="AC18" s="135">
        <v>-5.8866225173402</v>
      </c>
      <c r="AD18" s="125"/>
      <c r="AE18" s="136">
        <v>-6.3908970535621803</v>
      </c>
      <c r="AG18" s="152">
        <v>29.9137655167908</v>
      </c>
      <c r="AH18" s="147">
        <v>24.284387168430602</v>
      </c>
      <c r="AI18" s="147">
        <v>23.285006533385602</v>
      </c>
      <c r="AJ18" s="147">
        <v>25.2676231543185</v>
      </c>
      <c r="AK18" s="147">
        <v>32.3734928510804</v>
      </c>
      <c r="AL18" s="153">
        <v>27.025623718007299</v>
      </c>
      <c r="AM18" s="147"/>
      <c r="AN18" s="154">
        <v>48.321678200691998</v>
      </c>
      <c r="AO18" s="155">
        <v>59.154027224652303</v>
      </c>
      <c r="AP18" s="156">
        <v>53.737852712672101</v>
      </c>
      <c r="AQ18" s="147"/>
      <c r="AR18" s="157">
        <v>34.660822439934599</v>
      </c>
      <c r="AS18" s="130"/>
      <c r="AT18" s="131">
        <v>-12.5846625691574</v>
      </c>
      <c r="AU18" s="125">
        <v>-8.0465068855575606</v>
      </c>
      <c r="AV18" s="125">
        <v>-4.3024972650147104</v>
      </c>
      <c r="AW18" s="125">
        <v>-6.6119904335550501</v>
      </c>
      <c r="AX18" s="125">
        <v>-3.5991077744767201</v>
      </c>
      <c r="AY18" s="132">
        <v>-7.1935308242084099</v>
      </c>
      <c r="AZ18" s="125"/>
      <c r="BA18" s="133">
        <v>-9.5741132317004798</v>
      </c>
      <c r="BB18" s="134">
        <v>-10.8682085824663</v>
      </c>
      <c r="BC18" s="135">
        <v>-10.290988709025999</v>
      </c>
      <c r="BD18" s="125"/>
      <c r="BE18" s="136">
        <v>-8.5899510629517</v>
      </c>
    </row>
    <row r="19" spans="1:70" x14ac:dyDescent="0.2">
      <c r="A19" s="21" t="s">
        <v>30</v>
      </c>
      <c r="B19" s="3" t="str">
        <f t="shared" si="0"/>
        <v>Virginia Beach, VA</v>
      </c>
      <c r="C19" s="3"/>
      <c r="D19" s="24" t="s">
        <v>16</v>
      </c>
      <c r="E19" s="27" t="s">
        <v>17</v>
      </c>
      <c r="F19" s="3"/>
      <c r="G19" s="152">
        <v>31.171892706516498</v>
      </c>
      <c r="H19" s="147">
        <v>36.602094609164403</v>
      </c>
      <c r="I19" s="147">
        <v>40.585430355160902</v>
      </c>
      <c r="J19" s="147">
        <v>42.213194379261097</v>
      </c>
      <c r="K19" s="147">
        <v>40.924525321071798</v>
      </c>
      <c r="L19" s="153">
        <v>38.299427474234903</v>
      </c>
      <c r="M19" s="147"/>
      <c r="N19" s="154">
        <v>60.5008104011415</v>
      </c>
      <c r="O19" s="155">
        <v>67.483452711273102</v>
      </c>
      <c r="P19" s="156">
        <v>63.992131556207298</v>
      </c>
      <c r="Q19" s="147"/>
      <c r="R19" s="157">
        <v>45.640200069084202</v>
      </c>
      <c r="S19" s="130"/>
      <c r="T19" s="131">
        <v>11.7977834750111</v>
      </c>
      <c r="U19" s="125">
        <v>8.0895737252761908</v>
      </c>
      <c r="V19" s="125">
        <v>9.7308911788296903</v>
      </c>
      <c r="W19" s="125">
        <v>9.0577278656695093</v>
      </c>
      <c r="X19" s="125">
        <v>18.9602405110533</v>
      </c>
      <c r="Y19" s="132">
        <v>11.4031252262631</v>
      </c>
      <c r="Z19" s="125"/>
      <c r="AA19" s="133">
        <v>9.6574335266003697</v>
      </c>
      <c r="AB19" s="134">
        <v>8.1105428954638601</v>
      </c>
      <c r="AC19" s="135">
        <v>8.8363145099807703</v>
      </c>
      <c r="AD19" s="125"/>
      <c r="AE19" s="136">
        <v>10.260151630869</v>
      </c>
      <c r="AG19" s="152">
        <v>31.5043092496432</v>
      </c>
      <c r="AH19" s="147">
        <v>35.372182981211303</v>
      </c>
      <c r="AI19" s="147">
        <v>40.654359424052601</v>
      </c>
      <c r="AJ19" s="147">
        <v>41.936751371491901</v>
      </c>
      <c r="AK19" s="147">
        <v>42.355118699460903</v>
      </c>
      <c r="AL19" s="153">
        <v>38.364544345172</v>
      </c>
      <c r="AM19" s="147"/>
      <c r="AN19" s="154">
        <v>61.375609911606098</v>
      </c>
      <c r="AO19" s="155">
        <v>66.552043435864903</v>
      </c>
      <c r="AP19" s="156">
        <v>63.963826673735497</v>
      </c>
      <c r="AQ19" s="147"/>
      <c r="AR19" s="157">
        <v>45.678625010475798</v>
      </c>
      <c r="AS19" s="130"/>
      <c r="AT19" s="131">
        <v>4.60038405099953</v>
      </c>
      <c r="AU19" s="125">
        <v>1.95078024186805</v>
      </c>
      <c r="AV19" s="125">
        <v>2.0876354124359202</v>
      </c>
      <c r="AW19" s="125">
        <v>5.4256869075245397</v>
      </c>
      <c r="AX19" s="125">
        <v>14.806165334492301</v>
      </c>
      <c r="AY19" s="132">
        <v>5.8006937589710601</v>
      </c>
      <c r="AZ19" s="125"/>
      <c r="BA19" s="133">
        <v>5.0001819337239297</v>
      </c>
      <c r="BB19" s="134">
        <v>4.23007226461496</v>
      </c>
      <c r="BC19" s="135">
        <v>4.5981316012516098</v>
      </c>
      <c r="BD19" s="125"/>
      <c r="BE19" s="136">
        <v>5.2819103095256903</v>
      </c>
    </row>
    <row r="20" spans="1:70" x14ac:dyDescent="0.2">
      <c r="A20" s="34" t="s">
        <v>31</v>
      </c>
      <c r="B20" s="3" t="str">
        <f t="shared" si="0"/>
        <v>Norfolk/Portsmouth, VA</v>
      </c>
      <c r="C20" s="3"/>
      <c r="D20" s="24" t="s">
        <v>16</v>
      </c>
      <c r="E20" s="27" t="s">
        <v>17</v>
      </c>
      <c r="F20" s="3"/>
      <c r="G20" s="152">
        <v>42.542594431758197</v>
      </c>
      <c r="H20" s="147">
        <v>54.793930142279898</v>
      </c>
      <c r="I20" s="147">
        <v>61.434366801334903</v>
      </c>
      <c r="J20" s="147">
        <v>59.035075338134497</v>
      </c>
      <c r="K20" s="147">
        <v>55.313027208852901</v>
      </c>
      <c r="L20" s="153">
        <v>54.6237987844721</v>
      </c>
      <c r="M20" s="147"/>
      <c r="N20" s="154">
        <v>70.236931547514402</v>
      </c>
      <c r="O20" s="155">
        <v>72.016379009309603</v>
      </c>
      <c r="P20" s="156">
        <v>71.126655278412002</v>
      </c>
      <c r="Q20" s="147"/>
      <c r="R20" s="157">
        <v>59.338900639883498</v>
      </c>
      <c r="S20" s="130"/>
      <c r="T20" s="131">
        <v>1.58203224707873</v>
      </c>
      <c r="U20" s="125">
        <v>8.2690194783310993</v>
      </c>
      <c r="V20" s="125">
        <v>12.128016290366901</v>
      </c>
      <c r="W20" s="125">
        <v>1.09173102235205</v>
      </c>
      <c r="X20" s="125">
        <v>-7.4391299353464504</v>
      </c>
      <c r="Y20" s="132">
        <v>2.89500059453768</v>
      </c>
      <c r="Z20" s="125"/>
      <c r="AA20" s="133">
        <v>12.2857327135736</v>
      </c>
      <c r="AB20" s="134">
        <v>8.5854558140750807</v>
      </c>
      <c r="AC20" s="135">
        <v>10.3814666620693</v>
      </c>
      <c r="AD20" s="125"/>
      <c r="AE20" s="136">
        <v>5.3418456539462804</v>
      </c>
      <c r="AG20" s="152">
        <v>39.9034280519936</v>
      </c>
      <c r="AH20" s="147">
        <v>53.619092029685497</v>
      </c>
      <c r="AI20" s="147">
        <v>61.582549350078999</v>
      </c>
      <c r="AJ20" s="147">
        <v>64.401036000351297</v>
      </c>
      <c r="AK20" s="147">
        <v>55.448755787809503</v>
      </c>
      <c r="AL20" s="153">
        <v>54.990972243983798</v>
      </c>
      <c r="AM20" s="147"/>
      <c r="AN20" s="154">
        <v>62.739275926576397</v>
      </c>
      <c r="AO20" s="155">
        <v>64.641188490251096</v>
      </c>
      <c r="AP20" s="156">
        <v>63.690232208413804</v>
      </c>
      <c r="AQ20" s="147"/>
      <c r="AR20" s="157">
        <v>57.476475090963802</v>
      </c>
      <c r="AS20" s="130"/>
      <c r="AT20" s="131">
        <v>-10.9371748542991</v>
      </c>
      <c r="AU20" s="125">
        <v>-7.0391896742962796</v>
      </c>
      <c r="AV20" s="125">
        <v>-4.8356442273137397</v>
      </c>
      <c r="AW20" s="125">
        <v>-4.13752083889782</v>
      </c>
      <c r="AX20" s="125">
        <v>-7.3136782897328798</v>
      </c>
      <c r="AY20" s="132">
        <v>-6.5413430350506498</v>
      </c>
      <c r="AZ20" s="125"/>
      <c r="BA20" s="133">
        <v>-1.37439026693009</v>
      </c>
      <c r="BB20" s="134">
        <v>-3.02035781959676</v>
      </c>
      <c r="BC20" s="135">
        <v>-2.2165847625207098</v>
      </c>
      <c r="BD20" s="125"/>
      <c r="BE20" s="136">
        <v>-5.21408579927843</v>
      </c>
    </row>
    <row r="21" spans="1:70" x14ac:dyDescent="0.2">
      <c r="A21" s="35" t="s">
        <v>32</v>
      </c>
      <c r="B21" s="3" t="str">
        <f t="shared" si="0"/>
        <v>Newport News/Hampton, VA</v>
      </c>
      <c r="C21" s="3"/>
      <c r="D21" s="24" t="s">
        <v>16</v>
      </c>
      <c r="E21" s="27" t="s">
        <v>17</v>
      </c>
      <c r="F21" s="3"/>
      <c r="G21" s="152">
        <v>33.166306319274497</v>
      </c>
      <c r="H21" s="147">
        <v>40.638780955808201</v>
      </c>
      <c r="I21" s="147">
        <v>46.002564286742398</v>
      </c>
      <c r="J21" s="147">
        <v>47.883613387073503</v>
      </c>
      <c r="K21" s="147">
        <v>48.4960297538505</v>
      </c>
      <c r="L21" s="153">
        <v>43.2374589405498</v>
      </c>
      <c r="M21" s="147"/>
      <c r="N21" s="154">
        <v>53.101549157909801</v>
      </c>
      <c r="O21" s="155">
        <v>54.591854455160501</v>
      </c>
      <c r="P21" s="156">
        <v>53.846701806535101</v>
      </c>
      <c r="Q21" s="147"/>
      <c r="R21" s="157">
        <v>46.268671187974199</v>
      </c>
      <c r="S21" s="130"/>
      <c r="T21" s="131">
        <v>3.9966393010534298</v>
      </c>
      <c r="U21" s="125">
        <v>-1.56140162066762</v>
      </c>
      <c r="V21" s="125">
        <v>8.3133454893066592</v>
      </c>
      <c r="W21" s="125">
        <v>11.6182966535305</v>
      </c>
      <c r="X21" s="125">
        <v>19.829036729163999</v>
      </c>
      <c r="Y21" s="132">
        <v>8.6273995075581595</v>
      </c>
      <c r="Z21" s="125"/>
      <c r="AA21" s="133">
        <v>17.213054433119002</v>
      </c>
      <c r="AB21" s="134">
        <v>12.855496468002199</v>
      </c>
      <c r="AC21" s="135">
        <v>14.9628766926437</v>
      </c>
      <c r="AD21" s="125"/>
      <c r="AE21" s="136">
        <v>10.6550684818019</v>
      </c>
      <c r="AG21" s="152">
        <v>35.339491845400801</v>
      </c>
      <c r="AH21" s="147">
        <v>41.689579904994901</v>
      </c>
      <c r="AI21" s="147">
        <v>45.824950669353598</v>
      </c>
      <c r="AJ21" s="147">
        <v>47.547169565999702</v>
      </c>
      <c r="AK21" s="147">
        <v>50.053212994817898</v>
      </c>
      <c r="AL21" s="153">
        <v>44.090880996113398</v>
      </c>
      <c r="AM21" s="147"/>
      <c r="AN21" s="154">
        <v>58.252376950482201</v>
      </c>
      <c r="AO21" s="155">
        <v>60.576642176478998</v>
      </c>
      <c r="AP21" s="156">
        <v>59.4145095634806</v>
      </c>
      <c r="AQ21" s="147"/>
      <c r="AR21" s="157">
        <v>48.469060586789702</v>
      </c>
      <c r="AS21" s="130"/>
      <c r="AT21" s="131">
        <v>4.4067314665128299</v>
      </c>
      <c r="AU21" s="125">
        <v>1.0490543659851701</v>
      </c>
      <c r="AV21" s="125">
        <v>1.5221691317033901</v>
      </c>
      <c r="AW21" s="125">
        <v>4.2712684945949899</v>
      </c>
      <c r="AX21" s="125">
        <v>7.5990203139616703</v>
      </c>
      <c r="AY21" s="132">
        <v>3.8114828104919698</v>
      </c>
      <c r="AZ21" s="125"/>
      <c r="BA21" s="133">
        <v>4.6687308145916404</v>
      </c>
      <c r="BB21" s="134">
        <v>8.9372304447925295</v>
      </c>
      <c r="BC21" s="135">
        <v>6.8020768260007403</v>
      </c>
      <c r="BD21" s="125"/>
      <c r="BE21" s="136">
        <v>4.8396486935037499</v>
      </c>
    </row>
    <row r="22" spans="1:70" x14ac:dyDescent="0.2">
      <c r="A22" s="36" t="s">
        <v>33</v>
      </c>
      <c r="B22" s="3" t="str">
        <f t="shared" si="0"/>
        <v>Chesapeake/Suffolk, VA</v>
      </c>
      <c r="C22" s="3"/>
      <c r="D22" s="25" t="s">
        <v>16</v>
      </c>
      <c r="E22" s="28" t="s">
        <v>17</v>
      </c>
      <c r="F22" s="3"/>
      <c r="G22" s="158">
        <v>38.793838555459999</v>
      </c>
      <c r="H22" s="159">
        <v>52.101336887360198</v>
      </c>
      <c r="I22" s="159">
        <v>57.050322201203699</v>
      </c>
      <c r="J22" s="159">
        <v>56.944326723989597</v>
      </c>
      <c r="K22" s="159">
        <v>54.219025657781501</v>
      </c>
      <c r="L22" s="160">
        <v>51.821770005159003</v>
      </c>
      <c r="M22" s="147"/>
      <c r="N22" s="161">
        <v>52.497364935511598</v>
      </c>
      <c r="O22" s="162">
        <v>53.978471246775499</v>
      </c>
      <c r="P22" s="163">
        <v>53.237918091143499</v>
      </c>
      <c r="Q22" s="147"/>
      <c r="R22" s="164">
        <v>52.226383744011699</v>
      </c>
      <c r="S22" s="130"/>
      <c r="T22" s="137">
        <v>-3.1936651817843602</v>
      </c>
      <c r="U22" s="138">
        <v>1.9305616279473801</v>
      </c>
      <c r="V22" s="138">
        <v>3.0077704513000798</v>
      </c>
      <c r="W22" s="138">
        <v>0.63395529854117005</v>
      </c>
      <c r="X22" s="138">
        <v>5.8322395627089003</v>
      </c>
      <c r="Y22" s="139">
        <v>1.85521325074482</v>
      </c>
      <c r="Z22" s="125"/>
      <c r="AA22" s="140">
        <v>-9.1222483705948904E-2</v>
      </c>
      <c r="AB22" s="141">
        <v>-3.5006256988312199</v>
      </c>
      <c r="AC22" s="142">
        <v>-1.84921557865437</v>
      </c>
      <c r="AD22" s="125"/>
      <c r="AE22" s="143">
        <v>0.747758635185233</v>
      </c>
      <c r="AG22" s="158">
        <v>38.454797712811597</v>
      </c>
      <c r="AH22" s="159">
        <v>49.981941122098</v>
      </c>
      <c r="AI22" s="159">
        <v>55.2772622871883</v>
      </c>
      <c r="AJ22" s="159">
        <v>56.387783933791901</v>
      </c>
      <c r="AK22" s="159">
        <v>50.052922205503002</v>
      </c>
      <c r="AL22" s="160">
        <v>50.030941452278498</v>
      </c>
      <c r="AM22" s="147"/>
      <c r="AN22" s="161">
        <v>48.453458048151298</v>
      </c>
      <c r="AO22" s="162">
        <v>51.5247816122098</v>
      </c>
      <c r="AP22" s="163">
        <v>49.989119830180499</v>
      </c>
      <c r="AQ22" s="147"/>
      <c r="AR22" s="164">
        <v>50.018992417393399</v>
      </c>
      <c r="AS22" s="130"/>
      <c r="AT22" s="137">
        <v>-11.161724488784101</v>
      </c>
      <c r="AU22" s="138">
        <v>-8.8584098439801995</v>
      </c>
      <c r="AV22" s="138">
        <v>-7.4017793715864402</v>
      </c>
      <c r="AW22" s="138">
        <v>-4.8093859854847496</v>
      </c>
      <c r="AX22" s="138">
        <v>-3.69454943849377</v>
      </c>
      <c r="AY22" s="139">
        <v>-7.01667426449103</v>
      </c>
      <c r="AZ22" s="125"/>
      <c r="BA22" s="140">
        <v>-5.22378068091452</v>
      </c>
      <c r="BB22" s="141">
        <v>-7.8208869198210103</v>
      </c>
      <c r="BC22" s="142">
        <v>-6.5802395011152202</v>
      </c>
      <c r="BD22" s="125"/>
      <c r="BE22" s="143">
        <v>-6.8924696014856996</v>
      </c>
    </row>
    <row r="23" spans="1:70" x14ac:dyDescent="0.2">
      <c r="A23" s="35" t="s">
        <v>109</v>
      </c>
      <c r="B23" s="3" t="s">
        <v>109</v>
      </c>
      <c r="C23" s="9"/>
      <c r="D23" s="23" t="s">
        <v>16</v>
      </c>
      <c r="E23" s="26" t="s">
        <v>17</v>
      </c>
      <c r="F23" s="3"/>
      <c r="G23" s="144">
        <v>67.759240219851193</v>
      </c>
      <c r="H23" s="145">
        <v>104.979582929194</v>
      </c>
      <c r="I23" s="145">
        <v>125.784704170708</v>
      </c>
      <c r="J23" s="145">
        <v>130.51172971225299</v>
      </c>
      <c r="K23" s="145">
        <v>83.774671839637804</v>
      </c>
      <c r="L23" s="146">
        <v>102.561985774329</v>
      </c>
      <c r="M23" s="147"/>
      <c r="N23" s="148">
        <v>140.98420950533401</v>
      </c>
      <c r="O23" s="149">
        <v>148.87180084060699</v>
      </c>
      <c r="P23" s="150">
        <v>144.92800517297101</v>
      </c>
      <c r="Q23" s="147"/>
      <c r="R23" s="151">
        <v>114.66656274536901</v>
      </c>
      <c r="S23" s="130"/>
      <c r="T23" s="122">
        <v>11.8583820747196</v>
      </c>
      <c r="U23" s="123">
        <v>4.6635821546740299</v>
      </c>
      <c r="V23" s="123">
        <v>19.842758397372801</v>
      </c>
      <c r="W23" s="123">
        <v>43.430495422155197</v>
      </c>
      <c r="X23" s="123">
        <v>11.981709535896201</v>
      </c>
      <c r="Y23" s="124">
        <v>18.805006225476198</v>
      </c>
      <c r="Z23" s="125"/>
      <c r="AA23" s="126">
        <v>-5.9901404634810396</v>
      </c>
      <c r="AB23" s="127">
        <v>-8.6864904653176502</v>
      </c>
      <c r="AC23" s="128">
        <v>-7.3945950401536402</v>
      </c>
      <c r="AD23" s="125"/>
      <c r="AE23" s="129">
        <v>7.7923113420851902</v>
      </c>
      <c r="AF23" s="75"/>
      <c r="AG23" s="144">
        <v>80.128441642418295</v>
      </c>
      <c r="AH23" s="145">
        <v>108.17831797607499</v>
      </c>
      <c r="AI23" s="145">
        <v>129.87819511800799</v>
      </c>
      <c r="AJ23" s="145">
        <v>127.09321047526601</v>
      </c>
      <c r="AK23" s="145">
        <v>88.232742483026101</v>
      </c>
      <c r="AL23" s="146">
        <v>106.702181538958</v>
      </c>
      <c r="AM23" s="147"/>
      <c r="AN23" s="148">
        <v>106.817029582929</v>
      </c>
      <c r="AO23" s="149">
        <v>124.70547849983799</v>
      </c>
      <c r="AP23" s="150">
        <v>115.761254041383</v>
      </c>
      <c r="AQ23" s="147"/>
      <c r="AR23" s="151">
        <v>109.290487968223</v>
      </c>
      <c r="AS23" s="130"/>
      <c r="AT23" s="122">
        <v>12.7319273785332</v>
      </c>
      <c r="AU23" s="123">
        <v>13.5027424499125</v>
      </c>
      <c r="AV23" s="123">
        <v>12.125746703136899</v>
      </c>
      <c r="AW23" s="123">
        <v>15.375519073359399</v>
      </c>
      <c r="AX23" s="123">
        <v>4.8801070499789896</v>
      </c>
      <c r="AY23" s="124">
        <v>11.963635294989199</v>
      </c>
      <c r="AZ23" s="125"/>
      <c r="BA23" s="126">
        <v>1.4864684149719101</v>
      </c>
      <c r="BB23" s="127">
        <v>3.0176928648276</v>
      </c>
      <c r="BC23" s="128">
        <v>2.3055336168418701</v>
      </c>
      <c r="BD23" s="125"/>
      <c r="BE23" s="129">
        <v>8.8537187690743906</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2">
        <v>34.231781189083797</v>
      </c>
      <c r="H24" s="147">
        <v>56.528185916179297</v>
      </c>
      <c r="I24" s="147">
        <v>66.575240009746494</v>
      </c>
      <c r="J24" s="147">
        <v>65.798078703703695</v>
      </c>
      <c r="K24" s="147">
        <v>52.029621101364498</v>
      </c>
      <c r="L24" s="153">
        <v>55.032581384015501</v>
      </c>
      <c r="M24" s="147"/>
      <c r="N24" s="154">
        <v>62.657143031189001</v>
      </c>
      <c r="O24" s="155">
        <v>67.595593323586698</v>
      </c>
      <c r="P24" s="156">
        <v>65.126368177387903</v>
      </c>
      <c r="Q24" s="147"/>
      <c r="R24" s="157">
        <v>57.9165204678362</v>
      </c>
      <c r="S24" s="130"/>
      <c r="T24" s="131">
        <v>-0.35363818927325702</v>
      </c>
      <c r="U24" s="125">
        <v>8.8557910981399495</v>
      </c>
      <c r="V24" s="125">
        <v>6.3770185732924203</v>
      </c>
      <c r="W24" s="125">
        <v>10.9697287290532</v>
      </c>
      <c r="X24" s="125">
        <v>-4.1376335042452004</v>
      </c>
      <c r="Y24" s="132">
        <v>4.8495365937217603</v>
      </c>
      <c r="Z24" s="125"/>
      <c r="AA24" s="133">
        <v>-12.056264378563499</v>
      </c>
      <c r="AB24" s="134">
        <v>-12.922982411066499</v>
      </c>
      <c r="AC24" s="135">
        <v>-12.5081964728563</v>
      </c>
      <c r="AD24" s="125"/>
      <c r="AE24" s="136">
        <v>-1.4331156139427701</v>
      </c>
      <c r="AF24" s="75"/>
      <c r="AG24" s="152">
        <v>40.887492690058401</v>
      </c>
      <c r="AH24" s="147">
        <v>52.915212292884902</v>
      </c>
      <c r="AI24" s="147">
        <v>63.668234649122802</v>
      </c>
      <c r="AJ24" s="147">
        <v>63.001250913742602</v>
      </c>
      <c r="AK24" s="147">
        <v>50.605756883528201</v>
      </c>
      <c r="AL24" s="153">
        <v>54.215589485867397</v>
      </c>
      <c r="AM24" s="147"/>
      <c r="AN24" s="154">
        <v>56.973959856237798</v>
      </c>
      <c r="AO24" s="155">
        <v>66.216628898635406</v>
      </c>
      <c r="AP24" s="156">
        <v>61.595294377436602</v>
      </c>
      <c r="AQ24" s="147"/>
      <c r="AR24" s="157">
        <v>56.324076597744302</v>
      </c>
      <c r="AS24" s="130"/>
      <c r="AT24" s="131">
        <v>0.414958150752122</v>
      </c>
      <c r="AU24" s="125">
        <v>0.765828352595607</v>
      </c>
      <c r="AV24" s="125">
        <v>-1.36459098186968</v>
      </c>
      <c r="AW24" s="125">
        <v>2.5056914074254699</v>
      </c>
      <c r="AX24" s="125">
        <v>-3.1460445181806902</v>
      </c>
      <c r="AY24" s="132">
        <v>-0.15229637836490201</v>
      </c>
      <c r="AZ24" s="125"/>
      <c r="BA24" s="133">
        <v>-3.7234582452714999</v>
      </c>
      <c r="BB24" s="134">
        <v>-0.32229951855184202</v>
      </c>
      <c r="BC24" s="135">
        <v>-1.9246777500672001</v>
      </c>
      <c r="BD24" s="125"/>
      <c r="BE24" s="136">
        <v>-0.712925377431055</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2">
        <v>33.418242283599</v>
      </c>
      <c r="H25" s="147">
        <v>44.841361389521602</v>
      </c>
      <c r="I25" s="147">
        <v>51.189776679954399</v>
      </c>
      <c r="J25" s="147">
        <v>48.0842165432801</v>
      </c>
      <c r="K25" s="147">
        <v>45.272221725512502</v>
      </c>
      <c r="L25" s="153">
        <v>44.5611637243735</v>
      </c>
      <c r="M25" s="147"/>
      <c r="N25" s="154">
        <v>68.119147351936206</v>
      </c>
      <c r="O25" s="155">
        <v>72.085684083143505</v>
      </c>
      <c r="P25" s="156">
        <v>70.102415717539799</v>
      </c>
      <c r="Q25" s="147"/>
      <c r="R25" s="157">
        <v>51.8586642938496</v>
      </c>
      <c r="S25" s="130"/>
      <c r="T25" s="131">
        <v>-4.4832100764120399</v>
      </c>
      <c r="U25" s="125">
        <v>-2.4382882770913898</v>
      </c>
      <c r="V25" s="125">
        <v>4.2757653982367003</v>
      </c>
      <c r="W25" s="125">
        <v>4.0453611114504504</v>
      </c>
      <c r="X25" s="125">
        <v>-11.0298978582753</v>
      </c>
      <c r="Y25" s="132">
        <v>-1.9077296390185099</v>
      </c>
      <c r="Z25" s="125"/>
      <c r="AA25" s="133">
        <v>-12.065329597781499</v>
      </c>
      <c r="AB25" s="134">
        <v>-8.7846684859233992</v>
      </c>
      <c r="AC25" s="135">
        <v>-10.4086222840936</v>
      </c>
      <c r="AD25" s="125"/>
      <c r="AE25" s="136">
        <v>-5.37546300353406</v>
      </c>
      <c r="AF25" s="75"/>
      <c r="AG25" s="152">
        <v>36.116939194191303</v>
      </c>
      <c r="AH25" s="147">
        <v>43.316971212984001</v>
      </c>
      <c r="AI25" s="147">
        <v>48.637140034168503</v>
      </c>
      <c r="AJ25" s="147">
        <v>47.390487969817698</v>
      </c>
      <c r="AK25" s="147">
        <v>41.9358680025626</v>
      </c>
      <c r="AL25" s="153">
        <v>43.4794812827448</v>
      </c>
      <c r="AM25" s="147"/>
      <c r="AN25" s="154">
        <v>51.835694511674198</v>
      </c>
      <c r="AO25" s="155">
        <v>57.3895591329726</v>
      </c>
      <c r="AP25" s="156">
        <v>54.612626822323399</v>
      </c>
      <c r="AQ25" s="147"/>
      <c r="AR25" s="157">
        <v>46.660380008338699</v>
      </c>
      <c r="AS25" s="130"/>
      <c r="AT25" s="131">
        <v>-2.3188031227418602</v>
      </c>
      <c r="AU25" s="125">
        <v>-1.5308957382743</v>
      </c>
      <c r="AV25" s="125">
        <v>1.5802729736593499</v>
      </c>
      <c r="AW25" s="125">
        <v>-1.3662271526574501</v>
      </c>
      <c r="AX25" s="125">
        <v>-10.3352237969803</v>
      </c>
      <c r="AY25" s="132">
        <v>-2.8008098512108002</v>
      </c>
      <c r="AZ25" s="125"/>
      <c r="BA25" s="133">
        <v>-7.19973859536793</v>
      </c>
      <c r="BB25" s="134">
        <v>-3.0255260478758701</v>
      </c>
      <c r="BC25" s="135">
        <v>-5.0523473119527802</v>
      </c>
      <c r="BD25" s="125"/>
      <c r="BE25" s="136">
        <v>-3.5655325504406798</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2">
        <v>44.139995229115499</v>
      </c>
      <c r="H26" s="147">
        <v>58.766686837639</v>
      </c>
      <c r="I26" s="147">
        <v>62.938086573637499</v>
      </c>
      <c r="J26" s="147">
        <v>62.704063530077299</v>
      </c>
      <c r="K26" s="147">
        <v>55.753848557420298</v>
      </c>
      <c r="L26" s="153">
        <v>56.860536145577903</v>
      </c>
      <c r="M26" s="147"/>
      <c r="N26" s="154">
        <v>50.189278106731997</v>
      </c>
      <c r="O26" s="155">
        <v>50.455751272864397</v>
      </c>
      <c r="P26" s="156">
        <v>50.322514689798197</v>
      </c>
      <c r="Q26" s="147"/>
      <c r="R26" s="157">
        <v>54.992530015355101</v>
      </c>
      <c r="S26" s="130"/>
      <c r="T26" s="131">
        <v>-1.5556733597561101</v>
      </c>
      <c r="U26" s="125">
        <v>9.9995783375311404</v>
      </c>
      <c r="V26" s="125">
        <v>13.816605200946301</v>
      </c>
      <c r="W26" s="125">
        <v>9.2504958659434902</v>
      </c>
      <c r="X26" s="125">
        <v>4.6418282644117204</v>
      </c>
      <c r="Y26" s="132">
        <v>7.6321803169133098</v>
      </c>
      <c r="Z26" s="125"/>
      <c r="AA26" s="133">
        <v>-2.5741046283035698</v>
      </c>
      <c r="AB26" s="134">
        <v>-7.7092407001401204</v>
      </c>
      <c r="AC26" s="135">
        <v>-5.2179626116358504</v>
      </c>
      <c r="AD26" s="125"/>
      <c r="AE26" s="136">
        <v>3.9487917903368399</v>
      </c>
      <c r="AF26" s="75"/>
      <c r="AG26" s="152">
        <v>44.185026169149502</v>
      </c>
      <c r="AH26" s="147">
        <v>55.433166165377997</v>
      </c>
      <c r="AI26" s="147">
        <v>59.092677013011503</v>
      </c>
      <c r="AJ26" s="147">
        <v>59.277475858004898</v>
      </c>
      <c r="AK26" s="147">
        <v>52.112066919668102</v>
      </c>
      <c r="AL26" s="153">
        <v>54.020082425042403</v>
      </c>
      <c r="AM26" s="147"/>
      <c r="AN26" s="154">
        <v>48.137897237412702</v>
      </c>
      <c r="AO26" s="155">
        <v>50.038965368659198</v>
      </c>
      <c r="AP26" s="156">
        <v>49.088431303036003</v>
      </c>
      <c r="AQ26" s="147"/>
      <c r="AR26" s="157">
        <v>52.611039247326303</v>
      </c>
      <c r="AS26" s="130"/>
      <c r="AT26" s="131">
        <v>3.2491574515197601</v>
      </c>
      <c r="AU26" s="125">
        <v>6.5868327721747404</v>
      </c>
      <c r="AV26" s="125">
        <v>9.6185583092954001</v>
      </c>
      <c r="AW26" s="125">
        <v>8.1740988162320498</v>
      </c>
      <c r="AX26" s="125">
        <v>3.3799548692515202</v>
      </c>
      <c r="AY26" s="132">
        <v>6.3808991431495903</v>
      </c>
      <c r="AZ26" s="125"/>
      <c r="BA26" s="133">
        <v>0.58174026637608001</v>
      </c>
      <c r="BB26" s="134">
        <v>-1.0457272783684901</v>
      </c>
      <c r="BC26" s="135">
        <v>-0.25438389716579102</v>
      </c>
      <c r="BD26" s="125"/>
      <c r="BE26" s="136">
        <v>4.5254043414239904</v>
      </c>
      <c r="BF26" s="75"/>
      <c r="BG26" s="76"/>
      <c r="BH26" s="76"/>
      <c r="BI26" s="76"/>
      <c r="BJ26" s="76"/>
      <c r="BK26" s="76"/>
      <c r="BL26" s="76"/>
      <c r="BM26" s="76"/>
      <c r="BN26" s="76"/>
      <c r="BO26" s="76"/>
      <c r="BP26" s="76"/>
      <c r="BQ26" s="76"/>
      <c r="BR26" s="76"/>
    </row>
    <row r="27" spans="1:70" x14ac:dyDescent="0.2">
      <c r="A27" s="21" t="s">
        <v>97</v>
      </c>
      <c r="B27" s="117" t="s">
        <v>70</v>
      </c>
      <c r="C27" s="3"/>
      <c r="D27" s="24" t="s">
        <v>16</v>
      </c>
      <c r="E27" s="27" t="s">
        <v>17</v>
      </c>
      <c r="F27" s="3"/>
      <c r="G27" s="152">
        <v>30.426158546220702</v>
      </c>
      <c r="H27" s="147">
        <v>44.116870687384697</v>
      </c>
      <c r="I27" s="147">
        <v>47.038609955227798</v>
      </c>
      <c r="J27" s="147">
        <v>46.4356117987885</v>
      </c>
      <c r="K27" s="147">
        <v>40.771487376798603</v>
      </c>
      <c r="L27" s="153">
        <v>41.757872367325803</v>
      </c>
      <c r="M27" s="147"/>
      <c r="N27" s="154">
        <v>45.638140515469303</v>
      </c>
      <c r="O27" s="155">
        <v>45.8590043746376</v>
      </c>
      <c r="P27" s="156">
        <v>45.748572445053398</v>
      </c>
      <c r="Q27" s="147"/>
      <c r="R27" s="157">
        <v>42.897660452058098</v>
      </c>
      <c r="S27" s="130"/>
      <c r="T27" s="131">
        <v>11.3571260640618</v>
      </c>
      <c r="U27" s="125">
        <v>12.945853507274199</v>
      </c>
      <c r="V27" s="125">
        <v>13.2986894289114</v>
      </c>
      <c r="W27" s="125">
        <v>15.8437617182202</v>
      </c>
      <c r="X27" s="125">
        <v>10.0042690051114</v>
      </c>
      <c r="Y27" s="132">
        <v>12.829335455221299</v>
      </c>
      <c r="Z27" s="125"/>
      <c r="AA27" s="133">
        <v>3.1860670454850899</v>
      </c>
      <c r="AB27" s="134">
        <v>5.1694791257016703</v>
      </c>
      <c r="AC27" s="135">
        <v>4.1707263811691799</v>
      </c>
      <c r="AD27" s="125"/>
      <c r="AE27" s="136">
        <v>10.041297561356201</v>
      </c>
      <c r="AF27" s="75"/>
      <c r="AG27" s="152">
        <v>31.3857280747958</v>
      </c>
      <c r="AH27" s="147">
        <v>42.351866210165902</v>
      </c>
      <c r="AI27" s="147">
        <v>44.741617461153503</v>
      </c>
      <c r="AJ27" s="147">
        <v>45.585269818277503</v>
      </c>
      <c r="AK27" s="147">
        <v>40.667919608049701</v>
      </c>
      <c r="AL27" s="153">
        <v>40.946489038368298</v>
      </c>
      <c r="AM27" s="147"/>
      <c r="AN27" s="154">
        <v>44.7031412654093</v>
      </c>
      <c r="AO27" s="155">
        <v>47.100808134021698</v>
      </c>
      <c r="AP27" s="156">
        <v>45.901974699715502</v>
      </c>
      <c r="AQ27" s="147"/>
      <c r="AR27" s="157">
        <v>42.3622142287374</v>
      </c>
      <c r="AS27" s="130"/>
      <c r="AT27" s="131">
        <v>2.9556753456579199</v>
      </c>
      <c r="AU27" s="125">
        <v>6.0081058122179298</v>
      </c>
      <c r="AV27" s="125">
        <v>2.1223730922003501</v>
      </c>
      <c r="AW27" s="125">
        <v>6.7111018521182997</v>
      </c>
      <c r="AX27" s="125">
        <v>3.89240475537841</v>
      </c>
      <c r="AY27" s="132">
        <v>4.39638546683193</v>
      </c>
      <c r="AZ27" s="125"/>
      <c r="BA27" s="133">
        <v>1.29381904414071</v>
      </c>
      <c r="BB27" s="134">
        <v>5.8422987305452496</v>
      </c>
      <c r="BC27" s="135">
        <v>3.5775214213334001</v>
      </c>
      <c r="BD27" s="125"/>
      <c r="BE27" s="136">
        <v>4.1411807645029102</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2">
        <v>33.075061224489701</v>
      </c>
      <c r="H28" s="147">
        <v>50.666456400742099</v>
      </c>
      <c r="I28" s="147">
        <v>55.239150278293103</v>
      </c>
      <c r="J28" s="147">
        <v>52.514688311688303</v>
      </c>
      <c r="K28" s="147">
        <v>44.347961038961003</v>
      </c>
      <c r="L28" s="153">
        <v>47.168663450834799</v>
      </c>
      <c r="M28" s="147"/>
      <c r="N28" s="154">
        <v>46.4495324675324</v>
      </c>
      <c r="O28" s="155">
        <v>48.0420612244897</v>
      </c>
      <c r="P28" s="156">
        <v>47.245796846011103</v>
      </c>
      <c r="Q28" s="147"/>
      <c r="R28" s="157">
        <v>47.190701563742302</v>
      </c>
      <c r="S28" s="130"/>
      <c r="T28" s="131">
        <v>11.0619749357662</v>
      </c>
      <c r="U28" s="125">
        <v>27.1184157930944</v>
      </c>
      <c r="V28" s="125">
        <v>24.4279652958271</v>
      </c>
      <c r="W28" s="125">
        <v>14.176397520275399</v>
      </c>
      <c r="X28" s="125">
        <v>10.321374343373799</v>
      </c>
      <c r="Y28" s="132">
        <v>17.852738393858399</v>
      </c>
      <c r="Z28" s="125"/>
      <c r="AA28" s="133">
        <v>-0.23327339398282201</v>
      </c>
      <c r="AB28" s="134">
        <v>1.260444263286</v>
      </c>
      <c r="AC28" s="135">
        <v>0.52062413764785398</v>
      </c>
      <c r="AD28" s="125"/>
      <c r="AE28" s="136">
        <v>12.3542864095543</v>
      </c>
      <c r="AF28" s="75"/>
      <c r="AG28" s="152">
        <v>32.196539424860802</v>
      </c>
      <c r="AH28" s="147">
        <v>49.246297773654902</v>
      </c>
      <c r="AI28" s="147">
        <v>55.267020408163198</v>
      </c>
      <c r="AJ28" s="147">
        <v>55.432735157699398</v>
      </c>
      <c r="AK28" s="147">
        <v>47.005848794062999</v>
      </c>
      <c r="AL28" s="153">
        <v>47.829688311688301</v>
      </c>
      <c r="AM28" s="147"/>
      <c r="AN28" s="154">
        <v>50.135630797773601</v>
      </c>
      <c r="AO28" s="155">
        <v>50.024289424860797</v>
      </c>
      <c r="AP28" s="156">
        <v>50.079960111317199</v>
      </c>
      <c r="AQ28" s="147"/>
      <c r="AR28" s="157">
        <v>48.472623111582202</v>
      </c>
      <c r="AS28" s="130"/>
      <c r="AT28" s="131">
        <v>4.0120454495999098</v>
      </c>
      <c r="AU28" s="125">
        <v>14.406233029020701</v>
      </c>
      <c r="AV28" s="125">
        <v>9.3270370418781692</v>
      </c>
      <c r="AW28" s="125">
        <v>10.5355518246283</v>
      </c>
      <c r="AX28" s="125">
        <v>6.7677676378346598</v>
      </c>
      <c r="AY28" s="132">
        <v>9.3512377122132904</v>
      </c>
      <c r="AZ28" s="125"/>
      <c r="BA28" s="133">
        <v>4.6901293322255899</v>
      </c>
      <c r="BB28" s="134">
        <v>4.0738527338347401</v>
      </c>
      <c r="BC28" s="135">
        <v>4.3814239366785204</v>
      </c>
      <c r="BD28" s="125"/>
      <c r="BE28" s="136">
        <v>7.8412005848263799</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2">
        <v>42.055507045506999</v>
      </c>
      <c r="H29" s="147">
        <v>65.246468006468007</v>
      </c>
      <c r="I29" s="147">
        <v>75.108898128898105</v>
      </c>
      <c r="J29" s="147">
        <v>75.793806883806795</v>
      </c>
      <c r="K29" s="147">
        <v>73.615756525756495</v>
      </c>
      <c r="L29" s="153">
        <v>66.3640873180873</v>
      </c>
      <c r="M29" s="147"/>
      <c r="N29" s="154">
        <v>67.836317856317805</v>
      </c>
      <c r="O29" s="155">
        <v>79.078925848925806</v>
      </c>
      <c r="P29" s="156">
        <v>73.457621852621799</v>
      </c>
      <c r="Q29" s="147"/>
      <c r="R29" s="157">
        <v>68.3908114708114</v>
      </c>
      <c r="S29" s="130"/>
      <c r="T29" s="131">
        <v>-3.9772433445831101</v>
      </c>
      <c r="U29" s="125">
        <v>21.8119813218328</v>
      </c>
      <c r="V29" s="125">
        <v>31.184366945150799</v>
      </c>
      <c r="W29" s="125">
        <v>34.365393950746203</v>
      </c>
      <c r="X29" s="125">
        <v>20.5371382224405</v>
      </c>
      <c r="Y29" s="132">
        <v>21.949330519078</v>
      </c>
      <c r="Z29" s="125"/>
      <c r="AA29" s="133">
        <v>10.6614816042143</v>
      </c>
      <c r="AB29" s="134">
        <v>9.1279610736752606</v>
      </c>
      <c r="AC29" s="135">
        <v>9.8307297401167908</v>
      </c>
      <c r="AD29" s="125"/>
      <c r="AE29" s="136">
        <v>17.955248822777001</v>
      </c>
      <c r="AF29" s="75"/>
      <c r="AG29" s="152">
        <v>48.228426888426803</v>
      </c>
      <c r="AH29" s="147">
        <v>61.788368560868498</v>
      </c>
      <c r="AI29" s="147">
        <v>69.267674405174404</v>
      </c>
      <c r="AJ29" s="147">
        <v>72.313743358743295</v>
      </c>
      <c r="AK29" s="147">
        <v>65.915800415800405</v>
      </c>
      <c r="AL29" s="153">
        <v>63.502802725802702</v>
      </c>
      <c r="AM29" s="147"/>
      <c r="AN29" s="154">
        <v>65.398535458535406</v>
      </c>
      <c r="AO29" s="155">
        <v>74.500524948024903</v>
      </c>
      <c r="AP29" s="156">
        <v>69.949530203280204</v>
      </c>
      <c r="AQ29" s="147"/>
      <c r="AR29" s="157">
        <v>65.344724862224794</v>
      </c>
      <c r="AS29" s="130"/>
      <c r="AT29" s="131">
        <v>3.6387261289278201</v>
      </c>
      <c r="AU29" s="125">
        <v>9.8771173612938092</v>
      </c>
      <c r="AV29" s="125">
        <v>6.1829640638928396</v>
      </c>
      <c r="AW29" s="125">
        <v>19.092463369729199</v>
      </c>
      <c r="AX29" s="125">
        <v>16.4837075277451</v>
      </c>
      <c r="AY29" s="132">
        <v>11.2865419310509</v>
      </c>
      <c r="AZ29" s="125"/>
      <c r="BA29" s="133">
        <v>4.6052095129863497</v>
      </c>
      <c r="BB29" s="134">
        <v>1.11438042838448</v>
      </c>
      <c r="BC29" s="135">
        <v>2.71677652749631</v>
      </c>
      <c r="BD29" s="125"/>
      <c r="BE29" s="136">
        <v>8.5174749860316599</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2">
        <v>25.390679279010801</v>
      </c>
      <c r="H30" s="147">
        <v>41.655265901981203</v>
      </c>
      <c r="I30" s="147">
        <v>50.288686131386797</v>
      </c>
      <c r="J30" s="147">
        <v>50.414829435423798</v>
      </c>
      <c r="K30" s="147">
        <v>45.159541188738203</v>
      </c>
      <c r="L30" s="153">
        <v>42.581800387308199</v>
      </c>
      <c r="M30" s="147"/>
      <c r="N30" s="154">
        <v>49.073432146581197</v>
      </c>
      <c r="O30" s="155">
        <v>41.560256219275999</v>
      </c>
      <c r="P30" s="156">
        <v>45.316844182928598</v>
      </c>
      <c r="Q30" s="147"/>
      <c r="R30" s="157">
        <v>43.363241471771097</v>
      </c>
      <c r="S30" s="130"/>
      <c r="T30" s="131">
        <v>-4.1851147193506399</v>
      </c>
      <c r="U30" s="125">
        <v>0.46384940348370401</v>
      </c>
      <c r="V30" s="125">
        <v>2.5311485575607402</v>
      </c>
      <c r="W30" s="125">
        <v>2.4189038429035299</v>
      </c>
      <c r="X30" s="125">
        <v>6.2180320903431703</v>
      </c>
      <c r="Y30" s="132">
        <v>1.9923726264030599</v>
      </c>
      <c r="Z30" s="125"/>
      <c r="AA30" s="133">
        <v>-4.2539678201054496</v>
      </c>
      <c r="AB30" s="134">
        <v>-6.6092402225729403</v>
      </c>
      <c r="AC30" s="135">
        <v>-5.3485616978818404</v>
      </c>
      <c r="AD30" s="125"/>
      <c r="AE30" s="136">
        <v>-0.31607032421021503</v>
      </c>
      <c r="AF30" s="75"/>
      <c r="AG30" s="152">
        <v>26.182645240577902</v>
      </c>
      <c r="AH30" s="147">
        <v>40.496957396097102</v>
      </c>
      <c r="AI30" s="147">
        <v>45.660523238492402</v>
      </c>
      <c r="AJ30" s="147">
        <v>45.728899150901199</v>
      </c>
      <c r="AK30" s="147">
        <v>38.858795992849601</v>
      </c>
      <c r="AL30" s="153">
        <v>39.385564203783701</v>
      </c>
      <c r="AM30" s="147"/>
      <c r="AN30" s="154">
        <v>42.236072173394902</v>
      </c>
      <c r="AO30" s="155">
        <v>39.430643527483902</v>
      </c>
      <c r="AP30" s="156">
        <v>40.833357850439398</v>
      </c>
      <c r="AQ30" s="147"/>
      <c r="AR30" s="157">
        <v>39.799219531399601</v>
      </c>
      <c r="AS30" s="130"/>
      <c r="AT30" s="131">
        <v>-8.1314088575047894</v>
      </c>
      <c r="AU30" s="125">
        <v>-5.1058744634836897</v>
      </c>
      <c r="AV30" s="125">
        <v>-9.5189756086784794</v>
      </c>
      <c r="AW30" s="125">
        <v>-9.1641547441873499</v>
      </c>
      <c r="AX30" s="125">
        <v>-9.4451977380491492</v>
      </c>
      <c r="AY30" s="132">
        <v>-8.36069798935163</v>
      </c>
      <c r="AZ30" s="125"/>
      <c r="BA30" s="133">
        <v>-5.5084378686402502</v>
      </c>
      <c r="BB30" s="134">
        <v>-7.7359223203115803</v>
      </c>
      <c r="BC30" s="135">
        <v>-6.5971942996366799</v>
      </c>
      <c r="BD30" s="125"/>
      <c r="BE30" s="136">
        <v>-7.8506852131970399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2">
        <v>25.670099188458</v>
      </c>
      <c r="H31" s="147">
        <v>33.001738503155899</v>
      </c>
      <c r="I31" s="147">
        <v>38.058934174932297</v>
      </c>
      <c r="J31" s="147">
        <v>35.3240613165013</v>
      </c>
      <c r="K31" s="147">
        <v>36.091015329125298</v>
      </c>
      <c r="L31" s="153">
        <v>33.629169702434602</v>
      </c>
      <c r="M31" s="147"/>
      <c r="N31" s="154">
        <v>44.574229035166802</v>
      </c>
      <c r="O31" s="155">
        <v>51.352063119927799</v>
      </c>
      <c r="P31" s="156">
        <v>47.9631460775473</v>
      </c>
      <c r="Q31" s="147"/>
      <c r="R31" s="157">
        <v>37.724591523895398</v>
      </c>
      <c r="S31" s="130"/>
      <c r="T31" s="131">
        <v>-20.471790460713599</v>
      </c>
      <c r="U31" s="125">
        <v>-9.4595515681648497</v>
      </c>
      <c r="V31" s="125">
        <v>0.60571029872719995</v>
      </c>
      <c r="W31" s="125">
        <v>-5.4557799339762401</v>
      </c>
      <c r="X31" s="125">
        <v>2.1775048510257502</v>
      </c>
      <c r="Y31" s="132">
        <v>-6.1905186627041697</v>
      </c>
      <c r="Z31" s="125"/>
      <c r="AA31" s="133">
        <v>-9.8527786281021701</v>
      </c>
      <c r="AB31" s="134">
        <v>-1.18384236964559</v>
      </c>
      <c r="AC31" s="135">
        <v>-5.4105512985404598</v>
      </c>
      <c r="AD31" s="125"/>
      <c r="AE31" s="136">
        <v>-5.9086814316367402</v>
      </c>
      <c r="AF31" s="75"/>
      <c r="AG31" s="152">
        <v>28.606022091974701</v>
      </c>
      <c r="AH31" s="147">
        <v>33.370046889089203</v>
      </c>
      <c r="AI31" s="147">
        <v>34.846835888187499</v>
      </c>
      <c r="AJ31" s="147">
        <v>35.701005861136103</v>
      </c>
      <c r="AK31" s="147">
        <v>34.463784941388603</v>
      </c>
      <c r="AL31" s="153">
        <v>33.397539134355199</v>
      </c>
      <c r="AM31" s="147"/>
      <c r="AN31" s="154">
        <v>45.562293056807903</v>
      </c>
      <c r="AO31" s="155">
        <v>54.5686591523895</v>
      </c>
      <c r="AP31" s="156">
        <v>50.065476104598702</v>
      </c>
      <c r="AQ31" s="147"/>
      <c r="AR31" s="157">
        <v>38.159806840139098</v>
      </c>
      <c r="AS31" s="130"/>
      <c r="AT31" s="131">
        <v>-14.1400528620385</v>
      </c>
      <c r="AU31" s="125">
        <v>-7.6889143291039499</v>
      </c>
      <c r="AV31" s="125">
        <v>-10.5835922465408</v>
      </c>
      <c r="AW31" s="125">
        <v>-7.22576570149534</v>
      </c>
      <c r="AX31" s="125">
        <v>-9.70811874754237</v>
      </c>
      <c r="AY31" s="132">
        <v>-9.7797560153161598</v>
      </c>
      <c r="AZ31" s="125"/>
      <c r="BA31" s="133">
        <v>-13.767917017345701</v>
      </c>
      <c r="BB31" s="134">
        <v>-6.6093231631079199</v>
      </c>
      <c r="BC31" s="135">
        <v>-10.008679545781501</v>
      </c>
      <c r="BD31" s="125"/>
      <c r="BE31" s="136">
        <v>-9.8657056454622492</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2">
        <v>27.8462969187675</v>
      </c>
      <c r="H32" s="147">
        <v>41.755843137254899</v>
      </c>
      <c r="I32" s="147">
        <v>42.159611577964498</v>
      </c>
      <c r="J32" s="147">
        <v>49.660382819794499</v>
      </c>
      <c r="K32" s="147">
        <v>48.869458450046601</v>
      </c>
      <c r="L32" s="153">
        <v>42.058318580765601</v>
      </c>
      <c r="M32" s="147"/>
      <c r="N32" s="154">
        <v>51.297632119514397</v>
      </c>
      <c r="O32" s="155">
        <v>42.057178338001798</v>
      </c>
      <c r="P32" s="156">
        <v>46.677405228758097</v>
      </c>
      <c r="Q32" s="147"/>
      <c r="R32" s="157">
        <v>43.378057623049202</v>
      </c>
      <c r="S32" s="130"/>
      <c r="T32" s="131">
        <v>21.749046322890699</v>
      </c>
      <c r="U32" s="125">
        <v>24.1786223150858</v>
      </c>
      <c r="V32" s="125">
        <v>19.013939796585898</v>
      </c>
      <c r="W32" s="125">
        <v>27.9360097641941</v>
      </c>
      <c r="X32" s="125">
        <v>9.2686138886194307</v>
      </c>
      <c r="Y32" s="132">
        <v>19.849991324069698</v>
      </c>
      <c r="Z32" s="125"/>
      <c r="AA32" s="133">
        <v>-13.6319366274579</v>
      </c>
      <c r="AB32" s="134">
        <v>-26.7118035569152</v>
      </c>
      <c r="AC32" s="135">
        <v>-20.0594070551365</v>
      </c>
      <c r="AD32" s="125"/>
      <c r="AE32" s="136">
        <v>3.9021816976500499</v>
      </c>
      <c r="AF32" s="75"/>
      <c r="AG32" s="152">
        <v>27.198045751633899</v>
      </c>
      <c r="AH32" s="147">
        <v>34.668001867413601</v>
      </c>
      <c r="AI32" s="147">
        <v>35.523816526610602</v>
      </c>
      <c r="AJ32" s="147">
        <v>39.665063958916903</v>
      </c>
      <c r="AK32" s="147">
        <v>39.533093837534999</v>
      </c>
      <c r="AL32" s="153">
        <v>35.317604388421998</v>
      </c>
      <c r="AM32" s="147"/>
      <c r="AN32" s="154">
        <v>47.376993464052198</v>
      </c>
      <c r="AO32" s="155">
        <v>45.973596638655401</v>
      </c>
      <c r="AP32" s="156">
        <v>46.6752950513538</v>
      </c>
      <c r="AQ32" s="147"/>
      <c r="AR32" s="157">
        <v>38.562658863545401</v>
      </c>
      <c r="AS32" s="130"/>
      <c r="AT32" s="131">
        <v>0.76441113565344998</v>
      </c>
      <c r="AU32" s="125">
        <v>2.7872030389359002</v>
      </c>
      <c r="AV32" s="125">
        <v>-1.23906526357854</v>
      </c>
      <c r="AW32" s="125">
        <v>7.1844112804671401</v>
      </c>
      <c r="AX32" s="125">
        <v>2.14972160180355E-2</v>
      </c>
      <c r="AY32" s="132">
        <v>1.94428614525355</v>
      </c>
      <c r="AZ32" s="125"/>
      <c r="BA32" s="133">
        <v>-2.2860379345331499</v>
      </c>
      <c r="BB32" s="134">
        <v>-1.1383269943844501</v>
      </c>
      <c r="BC32" s="135">
        <v>-1.72415900250948</v>
      </c>
      <c r="BD32" s="125"/>
      <c r="BE32" s="136">
        <v>0.64507468062615703</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2">
        <v>31.2248275862068</v>
      </c>
      <c r="H33" s="147">
        <v>52.682844827586202</v>
      </c>
      <c r="I33" s="147">
        <v>60.440217113665298</v>
      </c>
      <c r="J33" s="147">
        <v>59.570913154533798</v>
      </c>
      <c r="K33" s="147">
        <v>51.811040868454597</v>
      </c>
      <c r="L33" s="153">
        <v>51.145968710089299</v>
      </c>
      <c r="M33" s="147"/>
      <c r="N33" s="154">
        <v>64.541398467432899</v>
      </c>
      <c r="O33" s="155">
        <v>53.638122605363897</v>
      </c>
      <c r="P33" s="156">
        <v>59.089760536398401</v>
      </c>
      <c r="Q33" s="147"/>
      <c r="R33" s="157">
        <v>53.4156235176062</v>
      </c>
      <c r="S33" s="130"/>
      <c r="T33" s="131">
        <v>-1.44014391098475</v>
      </c>
      <c r="U33" s="125">
        <v>5.7294147861521001</v>
      </c>
      <c r="V33" s="125">
        <v>7.6090623246515099</v>
      </c>
      <c r="W33" s="125">
        <v>16.168966470783801</v>
      </c>
      <c r="X33" s="125">
        <v>1.1702339889317499</v>
      </c>
      <c r="Y33" s="132">
        <v>6.48008310238954</v>
      </c>
      <c r="Z33" s="125"/>
      <c r="AA33" s="133">
        <v>7.2776323399788501</v>
      </c>
      <c r="AB33" s="134">
        <v>-7.9997006865375404</v>
      </c>
      <c r="AC33" s="135">
        <v>-0.241046480459889</v>
      </c>
      <c r="AD33" s="125"/>
      <c r="AE33" s="136">
        <v>4.2599261368834398</v>
      </c>
      <c r="AF33" s="75"/>
      <c r="AG33" s="152">
        <v>31.660682471264298</v>
      </c>
      <c r="AH33" s="147">
        <v>48.311940453384402</v>
      </c>
      <c r="AI33" s="147">
        <v>55.920784642401003</v>
      </c>
      <c r="AJ33" s="147">
        <v>57.675474137930998</v>
      </c>
      <c r="AK33" s="147">
        <v>48.762268518518503</v>
      </c>
      <c r="AL33" s="153">
        <v>48.466230044699799</v>
      </c>
      <c r="AM33" s="147"/>
      <c r="AN33" s="154">
        <v>59.961601213282201</v>
      </c>
      <c r="AO33" s="155">
        <v>55.382878352490401</v>
      </c>
      <c r="AP33" s="156">
        <v>57.672239782886301</v>
      </c>
      <c r="AQ33" s="147"/>
      <c r="AR33" s="157">
        <v>51.0965185413245</v>
      </c>
      <c r="AS33" s="130"/>
      <c r="AT33" s="131">
        <v>-6.4171485195876201</v>
      </c>
      <c r="AU33" s="125">
        <v>-2.13008097812151</v>
      </c>
      <c r="AV33" s="125">
        <v>-3.08040905007064</v>
      </c>
      <c r="AW33" s="125">
        <v>2.76891282588999</v>
      </c>
      <c r="AX33" s="125">
        <v>-3.8320385012843299</v>
      </c>
      <c r="AY33" s="132">
        <v>-2.17541565955668</v>
      </c>
      <c r="AZ33" s="125"/>
      <c r="BA33" s="133">
        <v>-3.0859461943888502</v>
      </c>
      <c r="BB33" s="134">
        <v>-3.37108670383979</v>
      </c>
      <c r="BC33" s="135">
        <v>-3.2230666952656399</v>
      </c>
      <c r="BD33" s="125"/>
      <c r="BE33" s="136">
        <v>-2.51573511304617</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2">
        <v>39.699931769324202</v>
      </c>
      <c r="H34" s="147">
        <v>60.085272455369598</v>
      </c>
      <c r="I34" s="147">
        <v>69.003051998629104</v>
      </c>
      <c r="J34" s="147">
        <v>68.677987662398294</v>
      </c>
      <c r="K34" s="147">
        <v>57.270691964981097</v>
      </c>
      <c r="L34" s="153">
        <v>58.947387170140502</v>
      </c>
      <c r="M34" s="147"/>
      <c r="N34" s="154">
        <v>68.188166806866604</v>
      </c>
      <c r="O34" s="155">
        <v>71.939593419945695</v>
      </c>
      <c r="P34" s="156">
        <v>70.063880113406199</v>
      </c>
      <c r="Q34" s="147"/>
      <c r="R34" s="157">
        <v>62.123528011073503</v>
      </c>
      <c r="S34" s="130"/>
      <c r="T34" s="131">
        <v>-1.2560322113514999</v>
      </c>
      <c r="U34" s="125">
        <v>6.3785911407783704</v>
      </c>
      <c r="V34" s="125">
        <v>11.1970760480013</v>
      </c>
      <c r="W34" s="125">
        <v>15.5912199607603</v>
      </c>
      <c r="X34" s="125">
        <v>1.9972973151000499</v>
      </c>
      <c r="Y34" s="132">
        <v>7.45524626896617</v>
      </c>
      <c r="Z34" s="125"/>
      <c r="AA34" s="133">
        <v>-6.2162324472483004</v>
      </c>
      <c r="AB34" s="134">
        <v>-7.7042646235919197</v>
      </c>
      <c r="AC34" s="135">
        <v>-6.9861111198816301</v>
      </c>
      <c r="AD34" s="125"/>
      <c r="AE34" s="136">
        <v>2.34830509284085</v>
      </c>
      <c r="AF34" s="75"/>
      <c r="AG34" s="152">
        <v>44.703316587219902</v>
      </c>
      <c r="AH34" s="147">
        <v>57.914362167803802</v>
      </c>
      <c r="AI34" s="147">
        <v>67.035740879209797</v>
      </c>
      <c r="AJ34" s="147">
        <v>66.969566314608798</v>
      </c>
      <c r="AK34" s="147">
        <v>55.381456678194198</v>
      </c>
      <c r="AL34" s="153">
        <v>58.400888525407296</v>
      </c>
      <c r="AM34" s="147"/>
      <c r="AN34" s="154">
        <v>60.4521321307287</v>
      </c>
      <c r="AO34" s="155">
        <v>66.721027588248106</v>
      </c>
      <c r="AP34" s="156">
        <v>63.586579859488403</v>
      </c>
      <c r="AQ34" s="147"/>
      <c r="AR34" s="157">
        <v>59.882514620858998</v>
      </c>
      <c r="AS34" s="130"/>
      <c r="AT34" s="131">
        <v>1.5946130123667801</v>
      </c>
      <c r="AU34" s="125">
        <v>3.6477951392661101</v>
      </c>
      <c r="AV34" s="125">
        <v>3.5369501756895398</v>
      </c>
      <c r="AW34" s="125">
        <v>6.6073970885089102</v>
      </c>
      <c r="AX34" s="125">
        <v>0.72134069018524105</v>
      </c>
      <c r="AY34" s="132">
        <v>3.3923976315078401</v>
      </c>
      <c r="AZ34" s="125"/>
      <c r="BA34" s="133">
        <v>-1.8715749141752001</v>
      </c>
      <c r="BB34" s="134">
        <v>-1.00228922542882</v>
      </c>
      <c r="BC34" s="135">
        <v>-1.4174191550188899</v>
      </c>
      <c r="BD34" s="125"/>
      <c r="BE34" s="136">
        <v>1.8855843745243901</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2">
        <v>40.176694850115197</v>
      </c>
      <c r="H35" s="147">
        <v>55.060015372790097</v>
      </c>
      <c r="I35" s="147">
        <v>55.786049192928502</v>
      </c>
      <c r="J35" s="147">
        <v>55.106156802459601</v>
      </c>
      <c r="K35" s="147">
        <v>47.466971560338202</v>
      </c>
      <c r="L35" s="153">
        <v>50.719177555726297</v>
      </c>
      <c r="M35" s="147"/>
      <c r="N35" s="154">
        <v>47.800860876248997</v>
      </c>
      <c r="O35" s="155">
        <v>48.008793235972298</v>
      </c>
      <c r="P35" s="156">
        <v>47.904827056110598</v>
      </c>
      <c r="Q35" s="147"/>
      <c r="R35" s="157">
        <v>49.915077412979002</v>
      </c>
      <c r="S35" s="130"/>
      <c r="T35" s="131">
        <v>48.920897949206001</v>
      </c>
      <c r="U35" s="125">
        <v>19.396605535277299</v>
      </c>
      <c r="V35" s="125">
        <v>17.7989834355437</v>
      </c>
      <c r="W35" s="125">
        <v>20.515529926780999</v>
      </c>
      <c r="X35" s="125">
        <v>27.105327288160201</v>
      </c>
      <c r="Y35" s="132">
        <v>24.604460034719299</v>
      </c>
      <c r="Z35" s="125"/>
      <c r="AA35" s="133">
        <v>37.856848505349902</v>
      </c>
      <c r="AB35" s="134">
        <v>36.229735208984501</v>
      </c>
      <c r="AC35" s="135">
        <v>37.036696634470701</v>
      </c>
      <c r="AD35" s="125"/>
      <c r="AE35" s="136">
        <v>27.7832797628854</v>
      </c>
      <c r="AF35" s="75"/>
      <c r="AG35" s="152">
        <v>35.703524212144501</v>
      </c>
      <c r="AH35" s="147">
        <v>48.373014988470402</v>
      </c>
      <c r="AI35" s="147">
        <v>52.008864335126802</v>
      </c>
      <c r="AJ35" s="147">
        <v>55.029100691775497</v>
      </c>
      <c r="AK35" s="147">
        <v>48.134019984627201</v>
      </c>
      <c r="AL35" s="153">
        <v>47.849704842428899</v>
      </c>
      <c r="AM35" s="147"/>
      <c r="AN35" s="154">
        <v>45.3080649500384</v>
      </c>
      <c r="AO35" s="155">
        <v>47.228779784780897</v>
      </c>
      <c r="AP35" s="156">
        <v>46.268422367409599</v>
      </c>
      <c r="AQ35" s="147"/>
      <c r="AR35" s="157">
        <v>47.397909849566197</v>
      </c>
      <c r="AS35" s="130"/>
      <c r="AT35" s="131">
        <v>23.2587421290355</v>
      </c>
      <c r="AU35" s="125">
        <v>13.4937055135794</v>
      </c>
      <c r="AV35" s="125">
        <v>12.451234136059</v>
      </c>
      <c r="AW35" s="125">
        <v>16.966178005069501</v>
      </c>
      <c r="AX35" s="125">
        <v>20.717249728254199</v>
      </c>
      <c r="AY35" s="132">
        <v>16.844183332804601</v>
      </c>
      <c r="AZ35" s="125"/>
      <c r="BA35" s="133">
        <v>18.773196869745199</v>
      </c>
      <c r="BB35" s="134">
        <v>22.104319069215599</v>
      </c>
      <c r="BC35" s="135">
        <v>20.4502987985028</v>
      </c>
      <c r="BD35" s="125"/>
      <c r="BE35" s="136">
        <v>17.828053761349501</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2">
        <v>32.523507779349302</v>
      </c>
      <c r="H36" s="147">
        <v>44.961782178217803</v>
      </c>
      <c r="I36" s="147">
        <v>46.138147100424298</v>
      </c>
      <c r="J36" s="147">
        <v>44.513246110325298</v>
      </c>
      <c r="K36" s="147">
        <v>41.971294200848597</v>
      </c>
      <c r="L36" s="153">
        <v>42.021595473833003</v>
      </c>
      <c r="M36" s="147"/>
      <c r="N36" s="154">
        <v>45.271435643564303</v>
      </c>
      <c r="O36" s="155">
        <v>44.406881188118803</v>
      </c>
      <c r="P36" s="156">
        <v>44.839158415841503</v>
      </c>
      <c r="Q36" s="147"/>
      <c r="R36" s="157">
        <v>42.826613457264003</v>
      </c>
      <c r="S36" s="130"/>
      <c r="T36" s="131">
        <v>21.372162299186499</v>
      </c>
      <c r="U36" s="125">
        <v>17.9294370616898</v>
      </c>
      <c r="V36" s="125">
        <v>22.7869147424083</v>
      </c>
      <c r="W36" s="125">
        <v>13.550552781515099</v>
      </c>
      <c r="X36" s="125">
        <v>22.454137531385999</v>
      </c>
      <c r="Y36" s="132">
        <v>19.396713049273</v>
      </c>
      <c r="Z36" s="125"/>
      <c r="AA36" s="133">
        <v>8.9805637642210208</v>
      </c>
      <c r="AB36" s="134">
        <v>-0.108559444488723</v>
      </c>
      <c r="AC36" s="135">
        <v>4.2819920770280397</v>
      </c>
      <c r="AD36" s="125"/>
      <c r="AE36" s="136">
        <v>14.4350687653286</v>
      </c>
      <c r="AF36" s="75"/>
      <c r="AG36" s="152">
        <v>28.871905940594001</v>
      </c>
      <c r="AH36" s="147">
        <v>39.949724186704302</v>
      </c>
      <c r="AI36" s="147">
        <v>40.772828854314</v>
      </c>
      <c r="AJ36" s="147">
        <v>42.130486209335203</v>
      </c>
      <c r="AK36" s="147">
        <v>37.344384724186703</v>
      </c>
      <c r="AL36" s="153">
        <v>37.813865983026801</v>
      </c>
      <c r="AM36" s="147"/>
      <c r="AN36" s="154">
        <v>39.787574257425703</v>
      </c>
      <c r="AO36" s="155">
        <v>42.324736562942</v>
      </c>
      <c r="AP36" s="156">
        <v>41.056155410183798</v>
      </c>
      <c r="AQ36" s="147"/>
      <c r="AR36" s="157">
        <v>38.740234390786</v>
      </c>
      <c r="AS36" s="130"/>
      <c r="AT36" s="131">
        <v>-3.25845823131157</v>
      </c>
      <c r="AU36" s="125">
        <v>3.9398833528757198</v>
      </c>
      <c r="AV36" s="125">
        <v>-3.5102661632594501</v>
      </c>
      <c r="AW36" s="125">
        <v>5.3132375660213</v>
      </c>
      <c r="AX36" s="125">
        <v>1.1064854771208199</v>
      </c>
      <c r="AY36" s="132">
        <v>0.84959237663423604</v>
      </c>
      <c r="AZ36" s="125"/>
      <c r="BA36" s="133">
        <v>-10.319737901094999</v>
      </c>
      <c r="BB36" s="134">
        <v>-10.7969276774527</v>
      </c>
      <c r="BC36" s="135">
        <v>-10.5663408736597</v>
      </c>
      <c r="BD36" s="125"/>
      <c r="BE36" s="136">
        <v>-2.9032731337477702</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2">
        <v>33.6386201123074</v>
      </c>
      <c r="H37" s="147">
        <v>39.783484364535497</v>
      </c>
      <c r="I37" s="147">
        <v>42.948483334191899</v>
      </c>
      <c r="J37" s="147">
        <v>43.627463809180298</v>
      </c>
      <c r="K37" s="147">
        <v>43.038142055401003</v>
      </c>
      <c r="L37" s="153">
        <v>40.6075142171306</v>
      </c>
      <c r="M37" s="147"/>
      <c r="N37" s="154">
        <v>56.610189990732103</v>
      </c>
      <c r="O37" s="155">
        <v>61.946459942333398</v>
      </c>
      <c r="P37" s="156">
        <v>59.278324966532701</v>
      </c>
      <c r="Q37" s="147"/>
      <c r="R37" s="157">
        <v>45.943758590243498</v>
      </c>
      <c r="S37" s="130"/>
      <c r="T37" s="131">
        <v>1.21287965566015</v>
      </c>
      <c r="U37" s="125">
        <v>2.9665871910093702</v>
      </c>
      <c r="V37" s="125">
        <v>7.9504036086807996</v>
      </c>
      <c r="W37" s="125">
        <v>4.0254778476049999</v>
      </c>
      <c r="X37" s="125">
        <v>7.3938367636208104</v>
      </c>
      <c r="Y37" s="132">
        <v>4.8241494613900704</v>
      </c>
      <c r="Z37" s="125"/>
      <c r="AA37" s="133">
        <v>6.9808463460445802</v>
      </c>
      <c r="AB37" s="134">
        <v>3.9001400513153901</v>
      </c>
      <c r="AC37" s="135">
        <v>5.3487191680021304</v>
      </c>
      <c r="AD37" s="125"/>
      <c r="AE37" s="136">
        <v>4.9970151613692897</v>
      </c>
      <c r="AF37" s="75"/>
      <c r="AG37" s="152">
        <v>34.0353704085312</v>
      </c>
      <c r="AH37" s="147">
        <v>38.983004095615797</v>
      </c>
      <c r="AI37" s="147">
        <v>43.175474666426197</v>
      </c>
      <c r="AJ37" s="147">
        <v>44.831410540415199</v>
      </c>
      <c r="AK37" s="147">
        <v>44.6421793187817</v>
      </c>
      <c r="AL37" s="153">
        <v>41.133587219979802</v>
      </c>
      <c r="AM37" s="147"/>
      <c r="AN37" s="154">
        <v>56.304491468675501</v>
      </c>
      <c r="AO37" s="155">
        <v>61.2707828858412</v>
      </c>
      <c r="AP37" s="156">
        <v>58.787637177258297</v>
      </c>
      <c r="AQ37" s="147"/>
      <c r="AR37" s="157">
        <v>46.1780098097475</v>
      </c>
      <c r="AS37" s="130"/>
      <c r="AT37" s="131">
        <v>-4.6409463630380401</v>
      </c>
      <c r="AU37" s="125">
        <v>-3.7944905357766299</v>
      </c>
      <c r="AV37" s="125">
        <v>-2.3072316674401598</v>
      </c>
      <c r="AW37" s="125">
        <v>-0.51871622554515495</v>
      </c>
      <c r="AX37" s="125">
        <v>2.7045713279695902</v>
      </c>
      <c r="AY37" s="132">
        <v>-1.5664934073704799</v>
      </c>
      <c r="AZ37" s="125"/>
      <c r="BA37" s="133">
        <v>-0.24549682374853601</v>
      </c>
      <c r="BB37" s="134">
        <v>-1.0407843344787999</v>
      </c>
      <c r="BC37" s="135">
        <v>-0.66152508602223803</v>
      </c>
      <c r="BD37" s="125"/>
      <c r="BE37" s="136">
        <v>-1.2457208939539599</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2">
        <v>52.574128553770002</v>
      </c>
      <c r="H38" s="147">
        <v>84.385536179518795</v>
      </c>
      <c r="I38" s="147">
        <v>98.361480460207204</v>
      </c>
      <c r="J38" s="147">
        <v>92.689909860226294</v>
      </c>
      <c r="K38" s="147">
        <v>71.959469362091298</v>
      </c>
      <c r="L38" s="153">
        <v>79.997192493836096</v>
      </c>
      <c r="M38" s="147"/>
      <c r="N38" s="154">
        <v>56.540069163935598</v>
      </c>
      <c r="O38" s="155">
        <v>57.650196250285802</v>
      </c>
      <c r="P38" s="156">
        <v>57.0951327071107</v>
      </c>
      <c r="Q38" s="147"/>
      <c r="R38" s="157">
        <v>73.460934468395095</v>
      </c>
      <c r="S38" s="130"/>
      <c r="T38" s="131">
        <v>14.499904133043</v>
      </c>
      <c r="U38" s="125">
        <v>22.034106692771299</v>
      </c>
      <c r="V38" s="125">
        <v>25.222408584829999</v>
      </c>
      <c r="W38" s="125">
        <v>21.418734178156001</v>
      </c>
      <c r="X38" s="125">
        <v>19.611797618301601</v>
      </c>
      <c r="Y38" s="132">
        <v>21.1657274923427</v>
      </c>
      <c r="Z38" s="125"/>
      <c r="AA38" s="133">
        <v>5.2825911865110902</v>
      </c>
      <c r="AB38" s="134">
        <v>1.04948737577484</v>
      </c>
      <c r="AC38" s="135">
        <v>3.1020523678712699</v>
      </c>
      <c r="AD38" s="125"/>
      <c r="AE38" s="136">
        <v>16.639208060156001</v>
      </c>
      <c r="AF38" s="75"/>
      <c r="AG38" s="152">
        <v>50.710700532471201</v>
      </c>
      <c r="AH38" s="147">
        <v>79.998113102595696</v>
      </c>
      <c r="AI38" s="147">
        <v>96.287010459256393</v>
      </c>
      <c r="AJ38" s="147">
        <v>94.235162546353493</v>
      </c>
      <c r="AK38" s="147">
        <v>72.359942589148503</v>
      </c>
      <c r="AL38" s="153">
        <v>78.718796518444705</v>
      </c>
      <c r="AM38" s="147"/>
      <c r="AN38" s="154">
        <v>56.891954632584799</v>
      </c>
      <c r="AO38" s="155">
        <v>58.7180413719623</v>
      </c>
      <c r="AP38" s="156">
        <v>57.804998002273599</v>
      </c>
      <c r="AQ38" s="147"/>
      <c r="AR38" s="157">
        <v>72.745065407583894</v>
      </c>
      <c r="AS38" s="130"/>
      <c r="AT38" s="131">
        <v>6.19876091327182</v>
      </c>
      <c r="AU38" s="125">
        <v>16.143691177900799</v>
      </c>
      <c r="AV38" s="125">
        <v>14.976346687645901</v>
      </c>
      <c r="AW38" s="125">
        <v>13.207679870157101</v>
      </c>
      <c r="AX38" s="125">
        <v>10.423777504159199</v>
      </c>
      <c r="AY38" s="132">
        <v>12.7309215605529</v>
      </c>
      <c r="AZ38" s="125"/>
      <c r="BA38" s="133">
        <v>5.9813222049003203</v>
      </c>
      <c r="BB38" s="134">
        <v>2.4723588567646901</v>
      </c>
      <c r="BC38" s="135">
        <v>4.1696095858279598</v>
      </c>
      <c r="BD38" s="125"/>
      <c r="BE38" s="136">
        <v>10.668431609351799</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8">
        <v>25.192528430953299</v>
      </c>
      <c r="H39" s="159">
        <v>34.918545532278699</v>
      </c>
      <c r="I39" s="159">
        <v>38.259589568191501</v>
      </c>
      <c r="J39" s="159">
        <v>36.187668234288097</v>
      </c>
      <c r="K39" s="159">
        <v>34.923966652415501</v>
      </c>
      <c r="L39" s="160">
        <v>33.896459683625402</v>
      </c>
      <c r="M39" s="147"/>
      <c r="N39" s="161">
        <v>42.595151774262497</v>
      </c>
      <c r="O39" s="162">
        <v>44.963259512612197</v>
      </c>
      <c r="P39" s="163">
        <v>43.779205643437301</v>
      </c>
      <c r="Q39" s="147"/>
      <c r="R39" s="164">
        <v>36.720101386428802</v>
      </c>
      <c r="S39" s="130"/>
      <c r="T39" s="137">
        <v>-13.0789209870838</v>
      </c>
      <c r="U39" s="138">
        <v>-0.65016533011041699</v>
      </c>
      <c r="V39" s="138">
        <v>3.2187188929113302</v>
      </c>
      <c r="W39" s="138">
        <v>0.76508343619202202</v>
      </c>
      <c r="X39" s="138">
        <v>2.3059810603853901</v>
      </c>
      <c r="Y39" s="139">
        <v>-1.030203950198</v>
      </c>
      <c r="Z39" s="125"/>
      <c r="AA39" s="140">
        <v>-6.9436926334637104</v>
      </c>
      <c r="AB39" s="141">
        <v>6.1726072110461501E-2</v>
      </c>
      <c r="AC39" s="142">
        <v>-3.4733425405059499</v>
      </c>
      <c r="AD39" s="125"/>
      <c r="AE39" s="143">
        <v>-1.8762054474918699</v>
      </c>
      <c r="AF39" s="75"/>
      <c r="AG39" s="158">
        <v>27.249817443351802</v>
      </c>
      <c r="AH39" s="159">
        <v>34.343703078238498</v>
      </c>
      <c r="AI39" s="159">
        <v>35.565171227020002</v>
      </c>
      <c r="AJ39" s="159">
        <v>35.9330459598118</v>
      </c>
      <c r="AK39" s="159">
        <v>33.253555151774201</v>
      </c>
      <c r="AL39" s="160">
        <v>33.269058572039299</v>
      </c>
      <c r="AM39" s="147"/>
      <c r="AN39" s="161">
        <v>41.960593202223102</v>
      </c>
      <c r="AO39" s="162">
        <v>46.766269773407402</v>
      </c>
      <c r="AP39" s="163">
        <v>44.363431487815298</v>
      </c>
      <c r="AQ39" s="147"/>
      <c r="AR39" s="164">
        <v>36.438879405118101</v>
      </c>
      <c r="AS39" s="130"/>
      <c r="AT39" s="137">
        <v>-12.3298364939492</v>
      </c>
      <c r="AU39" s="138">
        <v>-4.3213386504168998</v>
      </c>
      <c r="AV39" s="138">
        <v>-8.5978611885141607</v>
      </c>
      <c r="AW39" s="138">
        <v>-6.9733803222526198</v>
      </c>
      <c r="AX39" s="138">
        <v>-13.122954774598901</v>
      </c>
      <c r="AY39" s="139">
        <v>-8.9969498261571896</v>
      </c>
      <c r="AZ39" s="125"/>
      <c r="BA39" s="140">
        <v>-15.603449229322999</v>
      </c>
      <c r="BB39" s="141">
        <v>-9.3749382976576694</v>
      </c>
      <c r="BC39" s="142">
        <v>-12.431233216122999</v>
      </c>
      <c r="BD39" s="125"/>
      <c r="BE39" s="143">
        <v>-10.2217078946485</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4">
        <v>37.196749640976499</v>
      </c>
      <c r="H40" s="145">
        <v>56.672029679272299</v>
      </c>
      <c r="I40" s="145">
        <v>61.805746768788801</v>
      </c>
      <c r="J40" s="145">
        <v>62.1416706558161</v>
      </c>
      <c r="K40" s="145">
        <v>51.042675921493498</v>
      </c>
      <c r="L40" s="146">
        <v>53.7717745332695</v>
      </c>
      <c r="M40" s="147"/>
      <c r="N40" s="148">
        <v>44.420624700813697</v>
      </c>
      <c r="O40" s="149">
        <v>44.672010531354701</v>
      </c>
      <c r="P40" s="150">
        <v>44.546317616084202</v>
      </c>
      <c r="Q40" s="147"/>
      <c r="R40" s="151">
        <v>51.135929699788001</v>
      </c>
      <c r="S40" s="130"/>
      <c r="T40" s="122">
        <v>23.986383261305999</v>
      </c>
      <c r="U40" s="123">
        <v>19.561332182954299</v>
      </c>
      <c r="V40" s="123">
        <v>17.070262822701</v>
      </c>
      <c r="W40" s="123">
        <v>26.1933495278615</v>
      </c>
      <c r="X40" s="123">
        <v>26.118060433180499</v>
      </c>
      <c r="Y40" s="124">
        <v>22.258750060364001</v>
      </c>
      <c r="Z40" s="125"/>
      <c r="AA40" s="126">
        <v>26.418037940042701</v>
      </c>
      <c r="AB40" s="127">
        <v>20.6260282583814</v>
      </c>
      <c r="AC40" s="128">
        <v>23.4459691421774</v>
      </c>
      <c r="AD40" s="125"/>
      <c r="AE40" s="129">
        <v>22.552104277668398</v>
      </c>
      <c r="AF40" s="75"/>
      <c r="AG40" s="144">
        <v>35.944639779798898</v>
      </c>
      <c r="AH40" s="145">
        <v>54.994659526089002</v>
      </c>
      <c r="AI40" s="145">
        <v>60.266422331258902</v>
      </c>
      <c r="AJ40" s="145">
        <v>61.620469123982701</v>
      </c>
      <c r="AK40" s="145">
        <v>51.193206079463799</v>
      </c>
      <c r="AL40" s="146">
        <v>52.8038793681187</v>
      </c>
      <c r="AM40" s="147"/>
      <c r="AN40" s="148">
        <v>44.338207276208699</v>
      </c>
      <c r="AO40" s="149">
        <v>44.628808640497802</v>
      </c>
      <c r="AP40" s="150">
        <v>44.483507958353201</v>
      </c>
      <c r="AQ40" s="147"/>
      <c r="AR40" s="151">
        <v>50.426630393899998</v>
      </c>
      <c r="AS40" s="130"/>
      <c r="AT40" s="122">
        <v>14.396768411198201</v>
      </c>
      <c r="AU40" s="123">
        <v>18.856845386343199</v>
      </c>
      <c r="AV40" s="123">
        <v>17.1295306037579</v>
      </c>
      <c r="AW40" s="123">
        <v>24.370179206220399</v>
      </c>
      <c r="AX40" s="123">
        <v>21.0505902220238</v>
      </c>
      <c r="AY40" s="124">
        <v>19.4764639374621</v>
      </c>
      <c r="AZ40" s="125"/>
      <c r="BA40" s="126">
        <v>20.3478127006838</v>
      </c>
      <c r="BB40" s="127">
        <v>20.231985571430201</v>
      </c>
      <c r="BC40" s="128">
        <v>20.289682085371901</v>
      </c>
      <c r="BD40" s="125"/>
      <c r="BE40" s="129">
        <v>19.680389991484201</v>
      </c>
      <c r="BF40" s="75"/>
    </row>
    <row r="41" spans="1:70" x14ac:dyDescent="0.2">
      <c r="A41" s="20" t="s">
        <v>84</v>
      </c>
      <c r="B41" s="3" t="str">
        <f t="shared" si="0"/>
        <v>Southwest Virginia - Blue Ridge Highlands</v>
      </c>
      <c r="C41" s="10"/>
      <c r="D41" s="24" t="s">
        <v>16</v>
      </c>
      <c r="E41" s="27" t="s">
        <v>17</v>
      </c>
      <c r="F41" s="3"/>
      <c r="G41" s="152">
        <v>27.462978216473701</v>
      </c>
      <c r="H41" s="147">
        <v>40.081170864533597</v>
      </c>
      <c r="I41" s="147">
        <v>41.9471590651236</v>
      </c>
      <c r="J41" s="147">
        <v>46.646984343090502</v>
      </c>
      <c r="K41" s="147">
        <v>45.527142694841999</v>
      </c>
      <c r="L41" s="153">
        <v>40.331672341005003</v>
      </c>
      <c r="M41" s="147"/>
      <c r="N41" s="154">
        <v>51.034906839354598</v>
      </c>
      <c r="O41" s="155">
        <v>43.394703476482597</v>
      </c>
      <c r="P41" s="156">
        <v>47.214805157918597</v>
      </c>
      <c r="Q41" s="147"/>
      <c r="R41" s="157">
        <v>42.296750835198303</v>
      </c>
      <c r="S41" s="130"/>
      <c r="T41" s="131">
        <v>18.225228388071301</v>
      </c>
      <c r="U41" s="125">
        <v>17.049603060941202</v>
      </c>
      <c r="V41" s="125">
        <v>14.275322457962201</v>
      </c>
      <c r="W41" s="125">
        <v>21.508980003468299</v>
      </c>
      <c r="X41" s="125">
        <v>9.2574153206154506</v>
      </c>
      <c r="Y41" s="132">
        <v>15.736822377580401</v>
      </c>
      <c r="Z41" s="125"/>
      <c r="AA41" s="133">
        <v>-6.35124816700149</v>
      </c>
      <c r="AB41" s="134">
        <v>-17.599011838688099</v>
      </c>
      <c r="AC41" s="135">
        <v>-11.878918200920401</v>
      </c>
      <c r="AD41" s="125"/>
      <c r="AE41" s="136">
        <v>5.2166747069786403</v>
      </c>
      <c r="AF41" s="75"/>
      <c r="AG41" s="152">
        <v>26.687942477876099</v>
      </c>
      <c r="AH41" s="147">
        <v>35.545601032448303</v>
      </c>
      <c r="AI41" s="147">
        <v>37.0848198888132</v>
      </c>
      <c r="AJ41" s="147">
        <v>39.950618334467798</v>
      </c>
      <c r="AK41" s="147">
        <v>38.227929860401701</v>
      </c>
      <c r="AL41" s="153">
        <v>35.499196564322503</v>
      </c>
      <c r="AM41" s="147"/>
      <c r="AN41" s="154">
        <v>45.587464816706301</v>
      </c>
      <c r="AO41" s="155">
        <v>45.003050732039398</v>
      </c>
      <c r="AP41" s="156">
        <v>45.295257774372899</v>
      </c>
      <c r="AQ41" s="147"/>
      <c r="AR41" s="157">
        <v>38.297526747069902</v>
      </c>
      <c r="AS41" s="130"/>
      <c r="AT41" s="131">
        <v>-1.4644788819132499</v>
      </c>
      <c r="AU41" s="125">
        <v>1.9744959442524199</v>
      </c>
      <c r="AV41" s="125">
        <v>-2.20481243708825</v>
      </c>
      <c r="AW41" s="125">
        <v>3.9549520684007802</v>
      </c>
      <c r="AX41" s="125">
        <v>-1.64862706969203</v>
      </c>
      <c r="AY41" s="132">
        <v>0.18836436862566</v>
      </c>
      <c r="AZ41" s="125"/>
      <c r="BA41" s="133">
        <v>-5.31264536410524</v>
      </c>
      <c r="BB41" s="134">
        <v>-3.1649112909347199</v>
      </c>
      <c r="BC41" s="135">
        <v>-4.2577469981627596</v>
      </c>
      <c r="BD41" s="125"/>
      <c r="BE41" s="136">
        <v>-1.3609263000186</v>
      </c>
      <c r="BF41" s="75"/>
    </row>
    <row r="42" spans="1:70" x14ac:dyDescent="0.2">
      <c r="A42" s="21" t="s">
        <v>85</v>
      </c>
      <c r="B42" s="3" t="str">
        <f t="shared" si="0"/>
        <v>Southwest Virginia - Heart of Appalachia</v>
      </c>
      <c r="C42" s="3"/>
      <c r="D42" s="24" t="s">
        <v>16</v>
      </c>
      <c r="E42" s="27" t="s">
        <v>17</v>
      </c>
      <c r="F42" s="3"/>
      <c r="G42" s="152">
        <v>29.103905109488998</v>
      </c>
      <c r="H42" s="147">
        <v>46.816145985401398</v>
      </c>
      <c r="I42" s="147">
        <v>49.324562043795602</v>
      </c>
      <c r="J42" s="147">
        <v>48.604291970802898</v>
      </c>
      <c r="K42" s="147">
        <v>36.319978102189701</v>
      </c>
      <c r="L42" s="153">
        <v>42.033776642335702</v>
      </c>
      <c r="M42" s="147"/>
      <c r="N42" s="154">
        <v>33.240927007299199</v>
      </c>
      <c r="O42" s="155">
        <v>30.763284671532801</v>
      </c>
      <c r="P42" s="156">
        <v>32.002105839415997</v>
      </c>
      <c r="Q42" s="147"/>
      <c r="R42" s="157">
        <v>39.167584984358697</v>
      </c>
      <c r="S42" s="130"/>
      <c r="T42" s="131">
        <v>26.1567643503958</v>
      </c>
      <c r="U42" s="125">
        <v>37.776834511294602</v>
      </c>
      <c r="V42" s="125">
        <v>39.238483635092102</v>
      </c>
      <c r="W42" s="125">
        <v>46.454818382765303</v>
      </c>
      <c r="X42" s="125">
        <v>27.384492580429399</v>
      </c>
      <c r="Y42" s="132">
        <v>36.320019915041897</v>
      </c>
      <c r="Z42" s="125"/>
      <c r="AA42" s="133">
        <v>1.5704362236107401</v>
      </c>
      <c r="AB42" s="134">
        <v>1.8460544341143399</v>
      </c>
      <c r="AC42" s="135">
        <v>1.70272421956878</v>
      </c>
      <c r="AD42" s="125"/>
      <c r="AE42" s="136">
        <v>26.2854751938196</v>
      </c>
      <c r="AF42" s="75"/>
      <c r="AG42" s="152">
        <v>27.6955583941605</v>
      </c>
      <c r="AH42" s="147">
        <v>42.723722627737203</v>
      </c>
      <c r="AI42" s="147">
        <v>43.422682481751799</v>
      </c>
      <c r="AJ42" s="147">
        <v>43.806883211678802</v>
      </c>
      <c r="AK42" s="147">
        <v>36.224822992700702</v>
      </c>
      <c r="AL42" s="153">
        <v>38.774733941605803</v>
      </c>
      <c r="AM42" s="147"/>
      <c r="AN42" s="154">
        <v>32.538702554744503</v>
      </c>
      <c r="AO42" s="155">
        <v>30.779001824817499</v>
      </c>
      <c r="AP42" s="156">
        <v>31.658852189781001</v>
      </c>
      <c r="AQ42" s="147"/>
      <c r="AR42" s="157">
        <v>36.741624869655801</v>
      </c>
      <c r="AS42" s="130"/>
      <c r="AT42" s="131">
        <v>11.4228089987121</v>
      </c>
      <c r="AU42" s="125">
        <v>12.9666867307833</v>
      </c>
      <c r="AV42" s="125">
        <v>7.2269743210024302</v>
      </c>
      <c r="AW42" s="125">
        <v>12.5005565002651</v>
      </c>
      <c r="AX42" s="125">
        <v>10.404661119108299</v>
      </c>
      <c r="AY42" s="132">
        <v>10.8341742003216</v>
      </c>
      <c r="AZ42" s="125"/>
      <c r="BA42" s="133">
        <v>2.9977712862838901</v>
      </c>
      <c r="BB42" s="134">
        <v>-0.63231171170544798</v>
      </c>
      <c r="BC42" s="135">
        <v>1.2006229516143201</v>
      </c>
      <c r="BD42" s="125"/>
      <c r="BE42" s="136">
        <v>8.2962114010708206</v>
      </c>
      <c r="BF42" s="75"/>
    </row>
    <row r="43" spans="1:70" x14ac:dyDescent="0.2">
      <c r="A43" s="22" t="s">
        <v>86</v>
      </c>
      <c r="B43" s="3" t="str">
        <f t="shared" si="0"/>
        <v>Virginia Mountains</v>
      </c>
      <c r="C43" s="3"/>
      <c r="D43" s="25" t="s">
        <v>16</v>
      </c>
      <c r="E43" s="28" t="s">
        <v>17</v>
      </c>
      <c r="F43" s="3"/>
      <c r="G43" s="152">
        <v>32.554096588516003</v>
      </c>
      <c r="H43" s="147">
        <v>47.594335252000498</v>
      </c>
      <c r="I43" s="147">
        <v>51.425497683560202</v>
      </c>
      <c r="J43" s="147">
        <v>49.468379896111102</v>
      </c>
      <c r="K43" s="147">
        <v>42.6869928400954</v>
      </c>
      <c r="L43" s="153">
        <v>44.745860452056696</v>
      </c>
      <c r="M43" s="147"/>
      <c r="N43" s="154">
        <v>49.9454050259722</v>
      </c>
      <c r="O43" s="155">
        <v>53.612668819317697</v>
      </c>
      <c r="P43" s="156">
        <v>51.779036922644899</v>
      </c>
      <c r="Q43" s="147"/>
      <c r="R43" s="157">
        <v>46.755339443653298</v>
      </c>
      <c r="S43" s="130"/>
      <c r="T43" s="131">
        <v>17.051546749821501</v>
      </c>
      <c r="U43" s="125">
        <v>25.7859284663942</v>
      </c>
      <c r="V43" s="125">
        <v>23.4428002503162</v>
      </c>
      <c r="W43" s="125">
        <v>15.4087489844404</v>
      </c>
      <c r="X43" s="125">
        <v>5.91522939404868</v>
      </c>
      <c r="Y43" s="132">
        <v>17.5169152499478</v>
      </c>
      <c r="Z43" s="125"/>
      <c r="AA43" s="133">
        <v>-2.95992429994494</v>
      </c>
      <c r="AB43" s="134">
        <v>1.2442229940779199</v>
      </c>
      <c r="AC43" s="135">
        <v>-0.82795772670045897</v>
      </c>
      <c r="AD43" s="125"/>
      <c r="AE43" s="136">
        <v>11.0811327440697</v>
      </c>
      <c r="AF43" s="75"/>
      <c r="AG43" s="152">
        <v>34.181322476484603</v>
      </c>
      <c r="AH43" s="147">
        <v>46.560225677383102</v>
      </c>
      <c r="AI43" s="147">
        <v>51.697454373157299</v>
      </c>
      <c r="AJ43" s="147">
        <v>52.206196827179497</v>
      </c>
      <c r="AK43" s="147">
        <v>46.3541365997472</v>
      </c>
      <c r="AL43" s="153">
        <v>46.1998671907903</v>
      </c>
      <c r="AM43" s="147"/>
      <c r="AN43" s="154">
        <v>55.050859539519799</v>
      </c>
      <c r="AO43" s="155">
        <v>57.985557700407099</v>
      </c>
      <c r="AP43" s="156">
        <v>56.518208619963403</v>
      </c>
      <c r="AQ43" s="147"/>
      <c r="AR43" s="157">
        <v>49.147964741982697</v>
      </c>
      <c r="AS43" s="130"/>
      <c r="AT43" s="131">
        <v>11.1269582827798</v>
      </c>
      <c r="AU43" s="125">
        <v>14.138190908868699</v>
      </c>
      <c r="AV43" s="125">
        <v>9.1917569681642206</v>
      </c>
      <c r="AW43" s="125">
        <v>12.0071104470446</v>
      </c>
      <c r="AX43" s="125">
        <v>11.4706565529039</v>
      </c>
      <c r="AY43" s="132">
        <v>11.554556127621501</v>
      </c>
      <c r="AZ43" s="125"/>
      <c r="BA43" s="133">
        <v>15.0288954213704</v>
      </c>
      <c r="BB43" s="134">
        <v>18.9522330064929</v>
      </c>
      <c r="BC43" s="135">
        <v>17.008608948700601</v>
      </c>
      <c r="BD43" s="125"/>
      <c r="BE43" s="136">
        <v>13.2970403350794</v>
      </c>
      <c r="BF43" s="75"/>
    </row>
    <row r="44" spans="1:70" x14ac:dyDescent="0.2">
      <c r="A44" s="165" t="s">
        <v>119</v>
      </c>
      <c r="B44" s="3" t="s">
        <v>125</v>
      </c>
      <c r="D44" s="25" t="s">
        <v>16</v>
      </c>
      <c r="E44" s="28" t="s">
        <v>17</v>
      </c>
      <c r="G44" s="152">
        <v>59.146264418811</v>
      </c>
      <c r="H44" s="147">
        <v>107.861671103223</v>
      </c>
      <c r="I44" s="147">
        <v>119.92649511978701</v>
      </c>
      <c r="J44" s="147">
        <v>111.75377698905601</v>
      </c>
      <c r="K44" s="147">
        <v>95.500635906536502</v>
      </c>
      <c r="L44" s="153">
        <v>98.837768707482894</v>
      </c>
      <c r="M44" s="147"/>
      <c r="N44" s="154">
        <v>124.595167110322</v>
      </c>
      <c r="O44" s="155">
        <v>139.339893522626</v>
      </c>
      <c r="P44" s="156">
        <v>131.96753031647401</v>
      </c>
      <c r="Q44" s="147"/>
      <c r="R44" s="157">
        <v>108.30341488147999</v>
      </c>
      <c r="S44" s="130"/>
      <c r="T44" s="131">
        <v>-5.0675715952085501</v>
      </c>
      <c r="U44" s="125">
        <v>9.2422531789465108</v>
      </c>
      <c r="V44" s="125">
        <v>32.689719310295999</v>
      </c>
      <c r="W44" s="125">
        <v>14.857487814107699</v>
      </c>
      <c r="X44" s="125">
        <v>0.41591968606114099</v>
      </c>
      <c r="Y44" s="132">
        <v>11.347992015885101</v>
      </c>
      <c r="Z44" s="125"/>
      <c r="AA44" s="133">
        <v>-4.4473791207825304</v>
      </c>
      <c r="AB44" s="134">
        <v>-14.8897780067299</v>
      </c>
      <c r="AC44" s="135">
        <v>-10.260138426416701</v>
      </c>
      <c r="AD44" s="125"/>
      <c r="AE44" s="136">
        <v>2.73585864079427</v>
      </c>
      <c r="AF44" s="78"/>
      <c r="AG44" s="152">
        <v>76.335985655131594</v>
      </c>
      <c r="AH44" s="147">
        <v>97.403512274475005</v>
      </c>
      <c r="AI44" s="147">
        <v>122.798056787932</v>
      </c>
      <c r="AJ44" s="147">
        <v>123.157027506654</v>
      </c>
      <c r="AK44" s="147">
        <v>94.845696539485303</v>
      </c>
      <c r="AL44" s="153">
        <v>102.908055752735</v>
      </c>
      <c r="AM44" s="147"/>
      <c r="AN44" s="154">
        <v>116.372957704821</v>
      </c>
      <c r="AO44" s="155">
        <v>148.37984176279201</v>
      </c>
      <c r="AP44" s="156">
        <v>132.37639973380601</v>
      </c>
      <c r="AQ44" s="147"/>
      <c r="AR44" s="157">
        <v>111.32758260447</v>
      </c>
      <c r="AS44" s="130"/>
      <c r="AT44" s="131">
        <v>2.0186345729192801</v>
      </c>
      <c r="AU44" s="125">
        <v>3.18521093105683</v>
      </c>
      <c r="AV44" s="125">
        <v>13.8905368888593</v>
      </c>
      <c r="AW44" s="125">
        <v>13.772744987447901</v>
      </c>
      <c r="AX44" s="125">
        <v>-1.96249686191506</v>
      </c>
      <c r="AY44" s="132">
        <v>6.7431224259832501</v>
      </c>
      <c r="AZ44" s="125"/>
      <c r="BA44" s="133">
        <v>-7.0580347159135304</v>
      </c>
      <c r="BB44" s="134">
        <v>-7.2128127998144702</v>
      </c>
      <c r="BC44" s="135">
        <v>-7.1448431309948797</v>
      </c>
      <c r="BD44" s="125"/>
      <c r="BE44" s="136">
        <v>1.5814917000968201</v>
      </c>
    </row>
    <row r="45" spans="1:70" x14ac:dyDescent="0.2">
      <c r="A45" s="165" t="s">
        <v>120</v>
      </c>
      <c r="B45" s="3" t="s">
        <v>126</v>
      </c>
      <c r="D45" s="25" t="s">
        <v>16</v>
      </c>
      <c r="E45" s="28" t="s">
        <v>17</v>
      </c>
      <c r="G45" s="152">
        <v>63.876935972148601</v>
      </c>
      <c r="H45" s="147">
        <v>106.870168773177</v>
      </c>
      <c r="I45" s="147">
        <v>126.613741769469</v>
      </c>
      <c r="J45" s="147">
        <v>118.079134564444</v>
      </c>
      <c r="K45" s="147">
        <v>87.575239915234903</v>
      </c>
      <c r="L45" s="153">
        <v>100.60304419889501</v>
      </c>
      <c r="M45" s="147"/>
      <c r="N45" s="154">
        <v>84.105327329145496</v>
      </c>
      <c r="O45" s="155">
        <v>90.936875047301797</v>
      </c>
      <c r="P45" s="156">
        <v>87.521101188223696</v>
      </c>
      <c r="Q45" s="147"/>
      <c r="R45" s="157">
        <v>96.865346195846001</v>
      </c>
      <c r="S45" s="130"/>
      <c r="T45" s="131">
        <v>23.403440344051301</v>
      </c>
      <c r="U45" s="125">
        <v>29.334540718775401</v>
      </c>
      <c r="V45" s="125">
        <v>33.637728496876598</v>
      </c>
      <c r="W45" s="125">
        <v>29.924426910128201</v>
      </c>
      <c r="X45" s="125">
        <v>20.268756280088301</v>
      </c>
      <c r="Y45" s="132">
        <v>28.0335057178089</v>
      </c>
      <c r="Z45" s="125"/>
      <c r="AA45" s="133">
        <v>-1.2085900830565699</v>
      </c>
      <c r="AB45" s="134">
        <v>-4.0078824043162902</v>
      </c>
      <c r="AC45" s="135">
        <v>-2.6829344757342302</v>
      </c>
      <c r="AD45" s="125"/>
      <c r="AE45" s="136">
        <v>18.374582206086799</v>
      </c>
      <c r="AF45" s="78"/>
      <c r="AG45" s="152">
        <v>62.701017747672701</v>
      </c>
      <c r="AH45" s="147">
        <v>99.775889843336103</v>
      </c>
      <c r="AI45" s="147">
        <v>123.548784814198</v>
      </c>
      <c r="AJ45" s="147">
        <v>121.367206917429</v>
      </c>
      <c r="AK45" s="147">
        <v>90.4595486452735</v>
      </c>
      <c r="AL45" s="153">
        <v>99.570489593581996</v>
      </c>
      <c r="AM45" s="147"/>
      <c r="AN45" s="154">
        <v>83.897296601831499</v>
      </c>
      <c r="AO45" s="155">
        <v>90.585122038901005</v>
      </c>
      <c r="AP45" s="156">
        <v>87.241209320366295</v>
      </c>
      <c r="AQ45" s="147"/>
      <c r="AR45" s="157">
        <v>96.047838086949</v>
      </c>
      <c r="AS45" s="130"/>
      <c r="AT45" s="131">
        <v>9.6754736447181404</v>
      </c>
      <c r="AU45" s="125">
        <v>17.4137837457655</v>
      </c>
      <c r="AV45" s="125">
        <v>15.834326951824</v>
      </c>
      <c r="AW45" s="125">
        <v>16.043319916875902</v>
      </c>
      <c r="AX45" s="125">
        <v>10.7351602406877</v>
      </c>
      <c r="AY45" s="132">
        <v>14.421342738083201</v>
      </c>
      <c r="AZ45" s="125"/>
      <c r="BA45" s="133">
        <v>6.7391808600622198</v>
      </c>
      <c r="BB45" s="134">
        <v>4.4591200761097296</v>
      </c>
      <c r="BC45" s="135">
        <v>5.5431692544748401</v>
      </c>
      <c r="BD45" s="125"/>
      <c r="BE45" s="136">
        <v>11.977947928531201</v>
      </c>
    </row>
    <row r="46" spans="1:70" x14ac:dyDescent="0.2">
      <c r="A46" s="165" t="s">
        <v>121</v>
      </c>
      <c r="B46" s="3" t="s">
        <v>127</v>
      </c>
      <c r="D46" s="25" t="s">
        <v>16</v>
      </c>
      <c r="E46" s="28" t="s">
        <v>17</v>
      </c>
      <c r="G46" s="152">
        <v>47.686333975975003</v>
      </c>
      <c r="H46" s="147">
        <v>71.2682817736912</v>
      </c>
      <c r="I46" s="147">
        <v>82.049985466409595</v>
      </c>
      <c r="J46" s="147">
        <v>80.606656087794704</v>
      </c>
      <c r="K46" s="147">
        <v>67.057864748628205</v>
      </c>
      <c r="L46" s="153">
        <v>69.733824410499693</v>
      </c>
      <c r="M46" s="147"/>
      <c r="N46" s="154">
        <v>68.241746700281695</v>
      </c>
      <c r="O46" s="155">
        <v>71.446923921103306</v>
      </c>
      <c r="P46" s="156">
        <v>69.8443353106925</v>
      </c>
      <c r="Q46" s="147"/>
      <c r="R46" s="157">
        <v>69.765398953412003</v>
      </c>
      <c r="S46" s="130"/>
      <c r="T46" s="131">
        <v>1.91342641823558</v>
      </c>
      <c r="U46" s="125">
        <v>8.1193750209092492</v>
      </c>
      <c r="V46" s="125">
        <v>9.7903125303193708</v>
      </c>
      <c r="W46" s="125">
        <v>10.9264950218975</v>
      </c>
      <c r="X46" s="125">
        <v>8.4573857491192399</v>
      </c>
      <c r="Y46" s="132">
        <v>8.3038063217830107</v>
      </c>
      <c r="Z46" s="125"/>
      <c r="AA46" s="133">
        <v>1.5714371711078701</v>
      </c>
      <c r="AB46" s="134">
        <v>-0.83757385924713301</v>
      </c>
      <c r="AC46" s="135">
        <v>0.32485039202648502</v>
      </c>
      <c r="AD46" s="125"/>
      <c r="AE46" s="136">
        <v>5.8948146297987503</v>
      </c>
      <c r="AF46" s="78"/>
      <c r="AG46" s="152">
        <v>48.947690123090602</v>
      </c>
      <c r="AH46" s="147">
        <v>68.6258061693608</v>
      </c>
      <c r="AI46" s="147">
        <v>81.388152157793201</v>
      </c>
      <c r="AJ46" s="147">
        <v>81.165768797271198</v>
      </c>
      <c r="AK46" s="147">
        <v>67.278582233427201</v>
      </c>
      <c r="AL46" s="153">
        <v>69.481199896188599</v>
      </c>
      <c r="AM46" s="147"/>
      <c r="AN46" s="154">
        <v>65.967773172178497</v>
      </c>
      <c r="AO46" s="155">
        <v>70.791401601660894</v>
      </c>
      <c r="AP46" s="156">
        <v>68.379587386919695</v>
      </c>
      <c r="AQ46" s="147"/>
      <c r="AR46" s="157">
        <v>69.166453464968896</v>
      </c>
      <c r="AS46" s="130"/>
      <c r="AT46" s="131">
        <v>-2.32914089410942</v>
      </c>
      <c r="AU46" s="125">
        <v>3.0291692228884499</v>
      </c>
      <c r="AV46" s="125">
        <v>1.9965894053990101</v>
      </c>
      <c r="AW46" s="125">
        <v>3.1494652364844602</v>
      </c>
      <c r="AX46" s="125">
        <v>2.6873961061296101</v>
      </c>
      <c r="AY46" s="132">
        <v>1.9666940441111</v>
      </c>
      <c r="AZ46" s="125"/>
      <c r="BA46" s="133">
        <v>-1.7346974974634199</v>
      </c>
      <c r="BB46" s="134">
        <v>-2.32584290187632</v>
      </c>
      <c r="BC46" s="135">
        <v>-2.0415858676587102</v>
      </c>
      <c r="BD46" s="125"/>
      <c r="BE46" s="136">
        <v>0.80147561208038198</v>
      </c>
    </row>
    <row r="47" spans="1:70" x14ac:dyDescent="0.2">
      <c r="A47" s="165" t="s">
        <v>122</v>
      </c>
      <c r="B47" s="3" t="s">
        <v>128</v>
      </c>
      <c r="D47" s="25" t="s">
        <v>16</v>
      </c>
      <c r="E47" s="28" t="s">
        <v>17</v>
      </c>
      <c r="G47" s="152">
        <v>37.156224968474099</v>
      </c>
      <c r="H47" s="147">
        <v>54.525919546027701</v>
      </c>
      <c r="I47" s="147">
        <v>60.311687767969701</v>
      </c>
      <c r="J47" s="147">
        <v>60.3043397225725</v>
      </c>
      <c r="K47" s="147">
        <v>53.181505422446399</v>
      </c>
      <c r="L47" s="153">
        <v>53.095935485498103</v>
      </c>
      <c r="M47" s="147"/>
      <c r="N47" s="154">
        <v>55.800556368221898</v>
      </c>
      <c r="O47" s="155">
        <v>56.491588146279902</v>
      </c>
      <c r="P47" s="156">
        <v>56.1460722572509</v>
      </c>
      <c r="Q47" s="147"/>
      <c r="R47" s="157">
        <v>53.967403134570297</v>
      </c>
      <c r="S47" s="130"/>
      <c r="T47" s="131">
        <v>6.9701395486541404</v>
      </c>
      <c r="U47" s="125">
        <v>12.3343593217616</v>
      </c>
      <c r="V47" s="125">
        <v>14.6935729371482</v>
      </c>
      <c r="W47" s="125">
        <v>14.580404012496601</v>
      </c>
      <c r="X47" s="125">
        <v>12.4145984681833</v>
      </c>
      <c r="Y47" s="132">
        <v>12.5877079272401</v>
      </c>
      <c r="Z47" s="125"/>
      <c r="AA47" s="133">
        <v>6.0331275101790203</v>
      </c>
      <c r="AB47" s="134">
        <v>3.9594943088756498</v>
      </c>
      <c r="AC47" s="135">
        <v>4.9796931330102101</v>
      </c>
      <c r="AD47" s="125"/>
      <c r="AE47" s="136">
        <v>10.2134897876981</v>
      </c>
      <c r="AF47" s="78"/>
      <c r="AG47" s="152">
        <v>36.875427049180303</v>
      </c>
      <c r="AH47" s="147">
        <v>51.9331532156368</v>
      </c>
      <c r="AI47" s="147">
        <v>57.517756998738903</v>
      </c>
      <c r="AJ47" s="147">
        <v>58.109140794451399</v>
      </c>
      <c r="AK47" s="147">
        <v>51.764374148801998</v>
      </c>
      <c r="AL47" s="153">
        <v>51.239970441361898</v>
      </c>
      <c r="AM47" s="147"/>
      <c r="AN47" s="154">
        <v>53.277017717528302</v>
      </c>
      <c r="AO47" s="155">
        <v>55.357691424968401</v>
      </c>
      <c r="AP47" s="156">
        <v>54.317354571248401</v>
      </c>
      <c r="AQ47" s="147"/>
      <c r="AR47" s="157">
        <v>52.119223049900903</v>
      </c>
      <c r="AS47" s="130"/>
      <c r="AT47" s="131">
        <v>0.70828183573526804</v>
      </c>
      <c r="AU47" s="125">
        <v>7.1983839707253203</v>
      </c>
      <c r="AV47" s="125">
        <v>5.64236095866349</v>
      </c>
      <c r="AW47" s="125">
        <v>6.7003935566397299</v>
      </c>
      <c r="AX47" s="125">
        <v>6.0472091741225702</v>
      </c>
      <c r="AY47" s="132">
        <v>5.5274358092126299</v>
      </c>
      <c r="AZ47" s="125"/>
      <c r="BA47" s="133">
        <v>0.92973490751847299</v>
      </c>
      <c r="BB47" s="134">
        <v>1.4505314425867499</v>
      </c>
      <c r="BC47" s="135">
        <v>1.1944506818610101</v>
      </c>
      <c r="BD47" s="125"/>
      <c r="BE47" s="136">
        <v>4.1989211332775902</v>
      </c>
    </row>
    <row r="48" spans="1:70" x14ac:dyDescent="0.2">
      <c r="A48" s="165" t="s">
        <v>123</v>
      </c>
      <c r="B48" s="3" t="s">
        <v>129</v>
      </c>
      <c r="D48" s="25" t="s">
        <v>16</v>
      </c>
      <c r="E48" s="28" t="s">
        <v>17</v>
      </c>
      <c r="G48" s="152">
        <v>30.3876904496469</v>
      </c>
      <c r="H48" s="147">
        <v>37.797090301003301</v>
      </c>
      <c r="I48" s="147">
        <v>39.931051653660298</v>
      </c>
      <c r="J48" s="147">
        <v>40.183321720549898</v>
      </c>
      <c r="K48" s="147">
        <v>37.791131749661602</v>
      </c>
      <c r="L48" s="153">
        <v>37.217518946614703</v>
      </c>
      <c r="M48" s="147"/>
      <c r="N48" s="154">
        <v>38.895153311242801</v>
      </c>
      <c r="O48" s="155">
        <v>38.4601866803565</v>
      </c>
      <c r="P48" s="156">
        <v>38.677669995799597</v>
      </c>
      <c r="Q48" s="147"/>
      <c r="R48" s="157">
        <v>37.633584275863903</v>
      </c>
      <c r="S48" s="130"/>
      <c r="T48" s="131">
        <v>1.3523289434250201</v>
      </c>
      <c r="U48" s="125">
        <v>4.0330220442388001</v>
      </c>
      <c r="V48" s="125">
        <v>5.2554790984595003</v>
      </c>
      <c r="W48" s="125">
        <v>8.4893639560556604</v>
      </c>
      <c r="X48" s="125">
        <v>5.5642997565035097</v>
      </c>
      <c r="Y48" s="132">
        <v>5.0811426800232704</v>
      </c>
      <c r="Z48" s="125"/>
      <c r="AA48" s="133">
        <v>-1.3128853171150501</v>
      </c>
      <c r="AB48" s="134">
        <v>-1.5760291142671701</v>
      </c>
      <c r="AC48" s="135">
        <v>-1.44389303564741</v>
      </c>
      <c r="AD48" s="125"/>
      <c r="AE48" s="136">
        <v>3.07421921613322</v>
      </c>
      <c r="AF48" s="78"/>
      <c r="AG48" s="152">
        <v>30.393656400966101</v>
      </c>
      <c r="AH48" s="147">
        <v>37.1760946209587</v>
      </c>
      <c r="AI48" s="147">
        <v>38.548726542177597</v>
      </c>
      <c r="AJ48" s="147">
        <v>39.220833565588997</v>
      </c>
      <c r="AK48" s="147">
        <v>36.804339793747303</v>
      </c>
      <c r="AL48" s="153">
        <v>36.428642054179299</v>
      </c>
      <c r="AM48" s="147"/>
      <c r="AN48" s="154">
        <v>38.025739963493002</v>
      </c>
      <c r="AO48" s="155">
        <v>38.276595435467499</v>
      </c>
      <c r="AP48" s="156">
        <v>38.151167699480197</v>
      </c>
      <c r="AQ48" s="147"/>
      <c r="AR48" s="157">
        <v>36.920462222045103</v>
      </c>
      <c r="AS48" s="130"/>
      <c r="AT48" s="131">
        <v>-0.22749960003370201</v>
      </c>
      <c r="AU48" s="125">
        <v>2.5809994448626199</v>
      </c>
      <c r="AV48" s="125">
        <v>1.37111660907637</v>
      </c>
      <c r="AW48" s="125">
        <v>3.7532859034570301</v>
      </c>
      <c r="AX48" s="125">
        <v>0.82059448045615602</v>
      </c>
      <c r="AY48" s="132">
        <v>1.73449511569793</v>
      </c>
      <c r="AZ48" s="125"/>
      <c r="BA48" s="133">
        <v>-0.58704559856362704</v>
      </c>
      <c r="BB48" s="134">
        <v>-0.82776583814527604</v>
      </c>
      <c r="BC48" s="135">
        <v>-0.70794731597290494</v>
      </c>
      <c r="BD48" s="125"/>
      <c r="BE48" s="136">
        <v>1.0000853414556801</v>
      </c>
    </row>
    <row r="49" spans="1:57" x14ac:dyDescent="0.2">
      <c r="A49" s="166" t="s">
        <v>124</v>
      </c>
      <c r="B49" s="3" t="s">
        <v>130</v>
      </c>
      <c r="D49" s="25" t="s">
        <v>16</v>
      </c>
      <c r="E49" s="28" t="s">
        <v>17</v>
      </c>
      <c r="G49" s="158">
        <v>22.545018192624301</v>
      </c>
      <c r="H49" s="159">
        <v>25.3241865505044</v>
      </c>
      <c r="I49" s="159">
        <v>26.802495222080399</v>
      </c>
      <c r="J49" s="159">
        <v>27.2186622202249</v>
      </c>
      <c r="K49" s="159">
        <v>27.842342206248901</v>
      </c>
      <c r="L49" s="160">
        <v>25.946650798979501</v>
      </c>
      <c r="M49" s="147"/>
      <c r="N49" s="161">
        <v>29.5169972784186</v>
      </c>
      <c r="O49" s="162">
        <v>29.889985012463001</v>
      </c>
      <c r="P49" s="163">
        <v>29.7034911454408</v>
      </c>
      <c r="Q49" s="147"/>
      <c r="R49" s="164">
        <v>27.020211560250701</v>
      </c>
      <c r="S49" s="130"/>
      <c r="T49" s="137">
        <v>-2.3451685078796398</v>
      </c>
      <c r="U49" s="138">
        <v>0.76187467005637599</v>
      </c>
      <c r="V49" s="138">
        <v>2.6139935786868498</v>
      </c>
      <c r="W49" s="138">
        <v>1.24901909453351</v>
      </c>
      <c r="X49" s="138">
        <v>5.2516367855329404</v>
      </c>
      <c r="Y49" s="139">
        <v>1.6212599289396901</v>
      </c>
      <c r="Z49" s="125"/>
      <c r="AA49" s="140">
        <v>-0.97374484642458403</v>
      </c>
      <c r="AB49" s="141">
        <v>-1.3719390816303401</v>
      </c>
      <c r="AC49" s="142">
        <v>-1.17449307863506</v>
      </c>
      <c r="AD49" s="125"/>
      <c r="AE49" s="143">
        <v>0.73737355098629898</v>
      </c>
      <c r="AG49" s="158">
        <v>23.428860403861702</v>
      </c>
      <c r="AH49" s="159">
        <v>25.743530365012099</v>
      </c>
      <c r="AI49" s="159">
        <v>26.018846188246499</v>
      </c>
      <c r="AJ49" s="159">
        <v>26.731414995506199</v>
      </c>
      <c r="AK49" s="159">
        <v>26.645559192769799</v>
      </c>
      <c r="AL49" s="160">
        <v>25.7136557380589</v>
      </c>
      <c r="AM49" s="147"/>
      <c r="AN49" s="161">
        <v>28.258714597254599</v>
      </c>
      <c r="AO49" s="162">
        <v>29.1836982062357</v>
      </c>
      <c r="AP49" s="163">
        <v>28.721206401745199</v>
      </c>
      <c r="AQ49" s="147"/>
      <c r="AR49" s="164">
        <v>26.572991516619201</v>
      </c>
      <c r="AS49" s="130"/>
      <c r="AT49" s="137">
        <v>-2.2105502661970799</v>
      </c>
      <c r="AU49" s="138">
        <v>1.63751777314046</v>
      </c>
      <c r="AV49" s="138">
        <v>-0.30843982045774498</v>
      </c>
      <c r="AW49" s="138">
        <v>0.37264065208938502</v>
      </c>
      <c r="AX49" s="138">
        <v>0.37798457657671902</v>
      </c>
      <c r="AY49" s="139">
        <v>5.04906416257933E-3</v>
      </c>
      <c r="AZ49" s="125"/>
      <c r="BA49" s="140">
        <v>-2.4676902181424398</v>
      </c>
      <c r="BB49" s="141">
        <v>-1.8785470599246299</v>
      </c>
      <c r="BC49" s="142">
        <v>-2.1692620249075301</v>
      </c>
      <c r="BD49" s="125"/>
      <c r="BE49" s="143">
        <v>-0.674438320217154</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3" sqref="G23"/>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6" t="str">
        <f>HYPERLINK("http://www.str.com/data-insights/resources/glossary", "For all STR definitions, please visit www.str.com/data-insights/resources/glossary")</f>
        <v>For all STR definitions, please visit www.str.com/data-insights/resources/glossary</v>
      </c>
      <c r="B5" s="206"/>
      <c r="C5" s="206"/>
      <c r="D5" s="206"/>
      <c r="E5" s="206"/>
      <c r="F5" s="206"/>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6" t="str">
        <f>HYPERLINK("http://www.str.com/data-insights/resources/FAQ", "For all STR FAQs, please click here or visit http://www.str.com/data-insights/resources/FAQ")</f>
        <v>For all STR FAQs, please click here or visit http://www.str.com/data-insights/resources/FAQ</v>
      </c>
      <c r="B9" s="206"/>
      <c r="C9" s="206"/>
      <c r="D9" s="206"/>
      <c r="E9" s="206"/>
      <c r="F9" s="206"/>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6" t="str">
        <f>HYPERLINK("http://www.str.com/contact", "For additional support, please contact your regional office")</f>
        <v>For additional support, please contact your regional office</v>
      </c>
      <c r="B12" s="206"/>
      <c r="C12" s="206"/>
      <c r="D12" s="206"/>
      <c r="E12" s="206"/>
      <c r="F12" s="206"/>
      <c r="G12" s="206"/>
      <c r="H12" s="206"/>
      <c r="I12" s="206"/>
      <c r="J12" s="206"/>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5" t="str">
        <f>HYPERLINK("http://www.hotelnewsnow.com/", "For the latest in industry news, visit HotelNewsNow.com.")</f>
        <v>For the latest in industry news, visit HotelNewsNow.com.</v>
      </c>
      <c r="B14" s="205"/>
      <c r="C14" s="205"/>
      <c r="D14" s="205"/>
      <c r="E14" s="205"/>
      <c r="F14" s="205"/>
      <c r="G14" s="205"/>
      <c r="H14" s="205"/>
      <c r="I14" s="205"/>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5" t="str">
        <f>HYPERLINK("http://www.hoteldataconference.com/", "To learn more about the Hotel Data Conference, visit HotelDataConference.com.")</f>
        <v>To learn more about the Hotel Data Conference, visit HotelDataConference.com.</v>
      </c>
      <c r="B15" s="205"/>
      <c r="C15" s="205"/>
      <c r="D15" s="205"/>
      <c r="E15" s="205"/>
      <c r="F15" s="205"/>
      <c r="G15" s="205"/>
      <c r="H15" s="205"/>
      <c r="I15" s="205"/>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6479D410-8DBE-4E37-8C78-99C12F51D9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2024-02-08T21:10:56Z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