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checkCompatibility="1"/>
  <xr:revisionPtr revIDLastSave="34" documentId="8_{BF7A8A71-B017-4F26-A192-33C4D390420C}" xr6:coauthVersionLast="47" xr6:coauthVersionMax="47" xr10:uidLastSave="{2BA34970-BD49-44D5-9AE2-7EB5FFD32425}"/>
  <workbookProtection workbookAlgorithmName="SHA-512" workbookHashValue="yZMDBSjHE0SxM+cBJOCRM5uFDKW3CDspePir5FzFyvf9fhRDGjl3TpTEyyykfE3d+Q/U2NiI3VzGjB5flzSt3g==" workbookSaltValue="2APJM5U1/RXfxvznHvQvj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<sst xmlns="http://schemas.openxmlformats.org/spreadsheetml/2006/main" count="857" uniqueCount="141">
  <si>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</si>
  <si>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</si>
  <si>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</si>
  <si>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</si>
  <si>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</si>
  <si>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</si>
  <si>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</si>
  <si>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</si>
  <si>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</si>
  <si>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</si>
  <si>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</si>
  <si>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</si>
  <si>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</si>
  <si>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</si>
  <si>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</si>
  <si>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</si>
  <si>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</si>
  <si>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</si>
  <si>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</si>
  <si>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</si>
  <si>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</si>
  <si>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</si>
  <si>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</si>
  <si>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</si>
  <si>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</si>
  <si>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</si>
  <si>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</si>
  <si>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</si>
  <si>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</si>
  <si>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</si>
  <si>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</si>
  <si>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</si>
  <si>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</si>
  <si>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</si>
  <si>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</si>
  <si>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</si>
  <si>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</si>
  <si>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</si>
  <si>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</si>
  <si>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</si>
  <si>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</si>
  <si>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</si>
  <si>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</si>
  <si>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</si>
  <si>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</si>
  <si>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</si>
  <si>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</si>
  <si>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</si>
  <si>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</si>
  <si>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</si>
  <si>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</si>
  <si>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</si>
  <si>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</si>
  <si>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</si>
  <si>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</si>
  <si>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</si>
  <si>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</si>
  <si>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</si>
  <si>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</si>
  <si>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</si>
  <si>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</si>
  <si>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</si>
  <si>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</si>
  <si>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</si>
  <si>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</si>
  <si>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</si>
  <si>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</si>
  <si>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</si>
  <si>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</si>
  <si>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</si>
  <si>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</si>
  <si>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</si>
  <si>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</si>
  <si>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</si>
  <si>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</si>
  <si>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</si>
  <si>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</si>
  <si>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</si>
  <si>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</si>
  <si>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</si>
  <si>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</si>
  <si>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</si>
  <si>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</si>
  <si>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</si>
  <si>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</si>
  <si>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</si>
  <si>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</si>
  <si>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</si>
  <si>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</si>
  <si>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</si>
  <si>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</si>
  <si>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</si>
  <si>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</si>
  <si>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</si>
  <si>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</si>
  <si>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</si>
  <si>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</si>
  <si>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</si>
  <si>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</si>
  <si>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</si>
  <si>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</si>
  <si>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</si>
  <si>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</si>
  <si>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</si>
  <si>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</si>
  <si>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</si>
  <si>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</si>
  <si>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</si>
  <si>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</si>
  <si>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</si>
  <si>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Jan</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</si>
  <si>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</si>
  <si>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</si>
  <si>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</si>
  <si>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</si>
  <si>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</si>
  <si>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</si>
  <si>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</si>
  <si>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</si>
  <si>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</si>
  <si>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</si>
  <si>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</si>
  <si>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</si>
  <si>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</si>
  <si>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</si>
  <si>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</si>
  <si>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Monday, Jan 15th</t>
  </si>
  <si>
    <t xml:space="preserve"> - Martin Luther King Day</t>
  </si>
  <si>
    <t>Monday, Jan 16th</t>
  </si>
  <si>
    <t>Jan / Feb</t>
  </si>
  <si>
    <t>Feb</t>
  </si>
  <si>
    <t>Week of February 04, 2024 to February 10, 2024</t>
  </si>
  <si>
    <t>January 14, 2024 - February 10, 2024
Rolling-28 Day Period</t>
  </si>
  <si>
    <t>For the Week of February 04, 2024 to February 10, 2024</t>
  </si>
  <si>
    <t>Wednesday, Feb 14th</t>
  </si>
  <si>
    <t xml:space="preserve"> - Valentine's Day</t>
  </si>
  <si>
    <t>Tuesday, Feb 14th</t>
  </si>
  <si>
    <t>Monday, Feb 19th</t>
  </si>
  <si>
    <t xml:space="preserve"> - Presidents' Day</t>
  </si>
  <si>
    <t>Monday, Feb 20th</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</si>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</sst>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8" fillId="3" borderId="0" xfId="0" applyFont="1" applyFill="1"/>
    <xf numFmtId="0" fontId="28" fillId="7" borderId="0" xfId="0" applyFont="1" applyFill="1"/>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0" fontId="28" fillId="3" borderId="0" xfId="0" applyFont="1" applyFill="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28" fillId="3" borderId="0" xfId="0"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4" borderId="4" xfId="0" applyNumberFormat="1" applyFont="1" applyFill="1" applyBorder="1" applyAlignment="1">
      <alignment horizontal="center"/>
    </xf>
    <xf numFmtId="165" fontId="28" fillId="4" borderId="5" xfId="0" applyNumberFormat="1" applyFont="1" applyFill="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0" xfId="0" applyNumberFormat="1" applyFont="1" applyBorder="1" applyAlignment="1">
      <alignment horizontal="center"/>
    </xf>
    <xf numFmtId="165" fontId="28" fillId="0" borderId="14" xfId="0" applyNumberFormat="1" applyFont="1" applyBorder="1" applyAlignment="1">
      <alignment horizontal="center"/>
    </xf>
    <xf numFmtId="165" fontId="28" fillId="0" borderId="11" xfId="0" applyNumberFormat="1" applyFont="1" applyBorder="1" applyAlignment="1">
      <alignment horizontal="center"/>
    </xf>
    <xf numFmtId="165" fontId="28" fillId="4" borderId="0" xfId="0" applyNumberFormat="1" applyFont="1" applyFill="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4" borderId="4" xfId="0" applyNumberFormat="1" applyFont="1" applyFill="1" applyBorder="1" applyAlignment="1">
      <alignment horizontal="center"/>
    </xf>
    <xf numFmtId="2" fontId="28" fillId="4" borderId="5" xfId="0" applyNumberFormat="1" applyFont="1" applyFill="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14" xfId="0" applyNumberFormat="1" applyFont="1" applyBorder="1" applyAlignment="1">
      <alignment horizontal="center"/>
    </xf>
    <xf numFmtId="2" fontId="28" fillId="0" borderId="11" xfId="0" applyNumberFormat="1" applyFont="1" applyBorder="1" applyAlignment="1">
      <alignment horizontal="center"/>
    </xf>
    <xf numFmtId="2" fontId="28" fillId="4" borderId="0" xfId="0" applyNumberFormat="1" applyFont="1" applyFill="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1" fillId="3" borderId="0" xfId="0" applyFont="1" applyFill="1" applyAlignment="1">
      <alignment horizontal="right"/>
    </xf>
    <xf numFmtId="0" fontId="28" fillId="0" borderId="0" xfId="0" applyFont="1" applyAlignment="1">
      <alignment horizontal="right"/>
    </xf>
    <xf numFmtId="49" fontId="23" fillId="2" borderId="0" xfId="0" applyNumberFormat="1" applyFont="1" applyFill="1" applyAlignment="1">
      <alignment horizontal="center"/>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3" t="str">
        <f>'Occupancy Raw Data'!B1</f>
        <v>Week of February 04, 2024 to February 10, 2024</v>
      </c>
      <c r="B1" s="169" t="s">
        <v>66</v>
      </c>
      <c r="C1" s="170"/>
      <c r="D1" s="170"/>
      <c r="E1" s="170"/>
      <c r="F1" s="170"/>
      <c r="G1" s="170"/>
      <c r="H1" s="170"/>
      <c r="I1" s="170"/>
      <c r="J1" s="170"/>
      <c r="K1" s="171"/>
      <c r="L1" s="40"/>
      <c r="M1" s="169" t="s">
        <v>73</v>
      </c>
      <c r="N1" s="170"/>
      <c r="O1" s="170"/>
      <c r="P1" s="170"/>
      <c r="Q1" s="170"/>
      <c r="R1" s="170"/>
      <c r="S1" s="170"/>
      <c r="T1" s="170"/>
      <c r="U1" s="170"/>
      <c r="V1" s="171"/>
      <c r="W1" s="40"/>
      <c r="X1" s="169" t="s">
        <v>67</v>
      </c>
      <c r="Y1" s="170"/>
      <c r="Z1" s="170"/>
      <c r="AA1" s="170"/>
      <c r="AB1" s="170"/>
      <c r="AC1" s="170"/>
      <c r="AD1" s="170"/>
      <c r="AE1" s="170"/>
      <c r="AF1" s="170"/>
      <c r="AG1" s="171"/>
      <c r="AH1" s="40"/>
      <c r="AI1" s="169" t="s">
        <v>74</v>
      </c>
      <c r="AJ1" s="170"/>
      <c r="AK1" s="170"/>
      <c r="AL1" s="170"/>
      <c r="AM1" s="170"/>
      <c r="AN1" s="170"/>
      <c r="AO1" s="170"/>
      <c r="AP1" s="170"/>
      <c r="AQ1" s="170"/>
      <c r="AR1" s="171"/>
      <c r="AS1" s="40"/>
      <c r="AT1" s="169" t="s">
        <v>68</v>
      </c>
      <c r="AU1" s="170"/>
      <c r="AV1" s="170"/>
      <c r="AW1" s="170"/>
      <c r="AX1" s="170"/>
      <c r="AY1" s="170"/>
      <c r="AZ1" s="170"/>
      <c r="BA1" s="170"/>
      <c r="BB1" s="170"/>
      <c r="BC1" s="171"/>
      <c r="BD1" s="40"/>
      <c r="BE1" s="169" t="s">
        <v>75</v>
      </c>
      <c r="BF1" s="170"/>
      <c r="BG1" s="170"/>
      <c r="BH1" s="170"/>
      <c r="BI1" s="170"/>
      <c r="BJ1" s="170"/>
      <c r="BK1" s="170"/>
      <c r="BL1" s="170"/>
      <c r="BM1" s="170"/>
      <c r="BN1" s="171"/>
    </row>
    <row r="2" spans="1:66" x14ac:dyDescent="0.45">
      <c r="A2" s="173"/>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W2" s="44"/>
      <c r="X2" s="42"/>
      <c r="Y2" s="43"/>
      <c r="Z2" s="43"/>
      <c r="AA2" s="43"/>
      <c r="AB2" s="43"/>
      <c r="AC2" s="167" t="s">
        <v>64</v>
      </c>
      <c r="AD2" s="43"/>
      <c r="AE2" s="43"/>
      <c r="AF2" s="167" t="s">
        <v>65</v>
      </c>
      <c r="AG2" s="168" t="s">
        <v>56</v>
      </c>
      <c r="AH2" s="44"/>
      <c r="AI2" s="42"/>
      <c r="AJ2" s="43"/>
      <c r="AK2" s="43"/>
      <c r="AL2" s="43"/>
      <c r="AM2" s="43"/>
      <c r="AN2" s="167" t="s">
        <v>64</v>
      </c>
      <c r="AO2" s="43"/>
      <c r="AP2" s="43"/>
      <c r="AQ2" s="167" t="s">
        <v>65</v>
      </c>
      <c r="AR2" s="168" t="s">
        <v>56</v>
      </c>
      <c r="AS2" s="40"/>
      <c r="AT2" s="42"/>
      <c r="AU2" s="43"/>
      <c r="AV2" s="43"/>
      <c r="AW2" s="43"/>
      <c r="AX2" s="43"/>
      <c r="AY2" s="167" t="s">
        <v>64</v>
      </c>
      <c r="AZ2" s="43"/>
      <c r="BA2" s="43"/>
      <c r="BB2" s="167" t="s">
        <v>65</v>
      </c>
      <c r="BC2" s="168" t="s">
        <v>56</v>
      </c>
      <c r="BD2" s="44"/>
      <c r="BE2" s="42"/>
      <c r="BF2" s="43"/>
      <c r="BG2" s="43"/>
      <c r="BH2" s="43"/>
      <c r="BI2" s="43"/>
      <c r="BJ2" s="167" t="s">
        <v>64</v>
      </c>
      <c r="BK2" s="43"/>
      <c r="BL2" s="43"/>
      <c r="BM2" s="167" t="s">
        <v>65</v>
      </c>
      <c r="BN2" s="168" t="s">
        <v>56</v>
      </c>
    </row>
    <row r="3" spans="1:66" x14ac:dyDescent="0.45">
      <c r="A3" s="173"/>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W3" s="44"/>
      <c r="X3" s="45" t="s">
        <v>57</v>
      </c>
      <c r="Y3" s="44" t="s">
        <v>58</v>
      </c>
      <c r="Z3" s="44" t="s">
        <v>59</v>
      </c>
      <c r="AA3" s="44" t="s">
        <v>60</v>
      </c>
      <c r="AB3" s="44" t="s">
        <v>61</v>
      </c>
      <c r="AC3" s="167"/>
      <c r="AD3" s="44" t="s">
        <v>62</v>
      </c>
      <c r="AE3" s="44" t="s">
        <v>63</v>
      </c>
      <c r="AF3" s="167"/>
      <c r="AG3" s="168"/>
      <c r="AH3" s="44"/>
      <c r="AI3" s="45" t="s">
        <v>57</v>
      </c>
      <c r="AJ3" s="44" t="s">
        <v>58</v>
      </c>
      <c r="AK3" s="44" t="s">
        <v>59</v>
      </c>
      <c r="AL3" s="44" t="s">
        <v>60</v>
      </c>
      <c r="AM3" s="44" t="s">
        <v>61</v>
      </c>
      <c r="AN3" s="167"/>
      <c r="AO3" s="44" t="s">
        <v>62</v>
      </c>
      <c r="AP3" s="44" t="s">
        <v>63</v>
      </c>
      <c r="AQ3" s="167"/>
      <c r="AR3" s="168"/>
      <c r="AS3" s="40"/>
      <c r="AT3" s="45" t="s">
        <v>57</v>
      </c>
      <c r="AU3" s="44" t="s">
        <v>58</v>
      </c>
      <c r="AV3" s="44" t="s">
        <v>59</v>
      </c>
      <c r="AW3" s="44" t="s">
        <v>60</v>
      </c>
      <c r="AX3" s="44" t="s">
        <v>61</v>
      </c>
      <c r="AY3" s="167"/>
      <c r="AZ3" s="44" t="s">
        <v>62</v>
      </c>
      <c r="BA3" s="44" t="s">
        <v>63</v>
      </c>
      <c r="BB3" s="167"/>
      <c r="BC3" s="168"/>
      <c r="BD3" s="44"/>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Data'!G$3,FALSE)</f>
        <v>43.594748219922302</v>
      </c>
      <c r="C4" s="48">
        <f>VLOOKUP($A4,'Occupancy Raw Data'!$B$8:$BE$45,'Occupancy Raw Data'!H$3,FALSE)</f>
        <v>55.328551295525401</v>
      </c>
      <c r="D4" s="48">
        <f>VLOOKUP($A4,'Occupancy Raw Data'!$B$8:$BE$45,'Occupancy Raw Data'!I$3,FALSE)</f>
        <v>60.735620107231398</v>
      </c>
      <c r="E4" s="48">
        <f>VLOOKUP($A4,'Occupancy Raw Data'!$B$8:$BE$45,'Occupancy Raw Data'!J$3,FALSE)</f>
        <v>60.583696120954102</v>
      </c>
      <c r="F4" s="48">
        <f>VLOOKUP($A4,'Occupancy Raw Data'!$B$8:$BE$45,'Occupancy Raw Data'!K$3,FALSE)</f>
        <v>56.044936186193503</v>
      </c>
      <c r="G4" s="49">
        <f>VLOOKUP($A4,'Occupancy Raw Data'!$B$8:$BE$45,'Occupancy Raw Data'!L$3,FALSE)</f>
        <v>55.257467177656302</v>
      </c>
      <c r="H4" s="48">
        <f>VLOOKUP($A4,'Occupancy Raw Data'!$B$8:$BE$45,'Occupancy Raw Data'!N$3,FALSE)</f>
        <v>58.1612654654149</v>
      </c>
      <c r="I4" s="48">
        <f>VLOOKUP($A4,'Occupancy Raw Data'!$B$8:$BE$45,'Occupancy Raw Data'!O$3,FALSE)</f>
        <v>58.700576379357202</v>
      </c>
      <c r="J4" s="49">
        <f>VLOOKUP($A4,'Occupancy Raw Data'!$B$8:$BE$45,'Occupancy Raw Data'!P$3,FALSE)</f>
        <v>58.4309209223861</v>
      </c>
      <c r="K4" s="50">
        <f>VLOOKUP($A4,'Occupancy Raw Data'!$B$8:$BE$45,'Occupancy Raw Data'!R$3,FALSE)</f>
        <v>56.164213525063303</v>
      </c>
      <c r="M4" s="47">
        <f>VLOOKUP($A4,'Occupancy Raw Data'!$B$8:$BE$45,'Occupancy Raw Data'!T$3,FALSE)</f>
        <v>-2.7333242588646298</v>
      </c>
      <c r="N4" s="48">
        <f>VLOOKUP($A4,'Occupancy Raw Data'!$B$8:$BE$45,'Occupancy Raw Data'!U$3,FALSE)</f>
        <v>-2.1083155438292498</v>
      </c>
      <c r="O4" s="48">
        <f>VLOOKUP($A4,'Occupancy Raw Data'!$B$8:$BE$45,'Occupancy Raw Data'!V$3,FALSE)</f>
        <v>-1.3263116851418399</v>
      </c>
      <c r="P4" s="48">
        <f>VLOOKUP($A4,'Occupancy Raw Data'!$B$8:$BE$45,'Occupancy Raw Data'!W$3,FALSE)</f>
        <v>-1.1895798319839801</v>
      </c>
      <c r="Q4" s="48">
        <f>VLOOKUP($A4,'Occupancy Raw Data'!$B$8:$BE$45,'Occupancy Raw Data'!X$3,FALSE)</f>
        <v>-1.76159814028699</v>
      </c>
      <c r="R4" s="49">
        <f>VLOOKUP($A4,'Occupancy Raw Data'!$B$8:$BE$45,'Occupancy Raw Data'!Y$3,FALSE)</f>
        <v>-1.7661321201725999</v>
      </c>
      <c r="S4" s="48">
        <f>VLOOKUP($A4,'Occupancy Raw Data'!$B$8:$BE$45,'Occupancy Raw Data'!AA$3,FALSE)</f>
        <v>-3.8113110480466799</v>
      </c>
      <c r="T4" s="48">
        <f>VLOOKUP($A4,'Occupancy Raw Data'!$B$8:$BE$45,'Occupancy Raw Data'!AB$3,FALSE)</f>
        <v>-5.60700048841605</v>
      </c>
      <c r="U4" s="49">
        <f>VLOOKUP($A4,'Occupancy Raw Data'!$B$8:$BE$45,'Occupancy Raw Data'!AC$3,FALSE)</f>
        <v>-4.7217506434244001</v>
      </c>
      <c r="V4" s="50">
        <f>VLOOKUP($A4,'Occupancy Raw Data'!$B$8:$BE$45,'Occupancy Raw Data'!AE$3,FALSE)</f>
        <v>-2.6637840888113899</v>
      </c>
      <c r="X4" s="51">
        <f>VLOOKUP($A4,'ADR Raw Data'!$B$6:$BE$43,'ADR Raw Data'!G$1,FALSE)</f>
        <v>143.08776416543901</v>
      </c>
      <c r="Y4" s="52">
        <f>VLOOKUP($A4,'ADR Raw Data'!$B$6:$BE$43,'ADR Raw Data'!H$1,FALSE)</f>
        <v>149.70367543486901</v>
      </c>
      <c r="Z4" s="52">
        <f>VLOOKUP($A4,'ADR Raw Data'!$B$6:$BE$43,'ADR Raw Data'!I$1,FALSE)</f>
        <v>156.223426499027</v>
      </c>
      <c r="AA4" s="52">
        <f>VLOOKUP($A4,'ADR Raw Data'!$B$6:$BE$43,'ADR Raw Data'!J$1,FALSE)</f>
        <v>156.70252292873499</v>
      </c>
      <c r="AB4" s="52">
        <f>VLOOKUP($A4,'ADR Raw Data'!$B$6:$BE$43,'ADR Raw Data'!K$1,FALSE)</f>
        <v>158.86926535388099</v>
      </c>
      <c r="AC4" s="53">
        <f>VLOOKUP($A4,'ADR Raw Data'!$B$6:$BE$43,'ADR Raw Data'!L$1,FALSE)</f>
        <v>153.48688345132899</v>
      </c>
      <c r="AD4" s="52">
        <f>VLOOKUP($A4,'ADR Raw Data'!$B$6:$BE$43,'ADR Raw Data'!N$1,FALSE)</f>
        <v>175.77380348135401</v>
      </c>
      <c r="AE4" s="52">
        <f>VLOOKUP($A4,'ADR Raw Data'!$B$6:$BE$43,'ADR Raw Data'!O$1,FALSE)</f>
        <v>181.46106528353701</v>
      </c>
      <c r="AF4" s="53">
        <f>VLOOKUP($A4,'ADR Raw Data'!$B$6:$BE$43,'ADR Raw Data'!P$1,FALSE)</f>
        <v>178.630557581224</v>
      </c>
      <c r="AG4" s="54">
        <f>VLOOKUP($A4,'ADR Raw Data'!$B$6:$BE$43,'ADR Raw Data'!R$1,FALSE)</f>
        <v>160.96109577921101</v>
      </c>
      <c r="AI4" s="47">
        <f>VLOOKUP($A4,'ADR Raw Data'!$B$6:$BE$43,'ADR Raw Data'!T$1,FALSE)</f>
        <v>3.7588608603473199</v>
      </c>
      <c r="AJ4" s="48">
        <f>VLOOKUP($A4,'ADR Raw Data'!$B$6:$BE$43,'ADR Raw Data'!U$1,FALSE)</f>
        <v>3.0777558047701801</v>
      </c>
      <c r="AK4" s="48">
        <f>VLOOKUP($A4,'ADR Raw Data'!$B$6:$BE$43,'ADR Raw Data'!V$1,FALSE)</f>
        <v>4.0909273489356401</v>
      </c>
      <c r="AL4" s="48">
        <f>VLOOKUP($A4,'ADR Raw Data'!$B$6:$BE$43,'ADR Raw Data'!W$1,FALSE)</f>
        <v>4.5954258579469602</v>
      </c>
      <c r="AM4" s="48">
        <f>VLOOKUP($A4,'ADR Raw Data'!$B$6:$BE$43,'ADR Raw Data'!X$1,FALSE)</f>
        <v>7.0419894569107297</v>
      </c>
      <c r="AN4" s="49">
        <f>VLOOKUP($A4,'ADR Raw Data'!$B$6:$BE$43,'ADR Raw Data'!Y$1,FALSE)</f>
        <v>4.5748951596774496</v>
      </c>
      <c r="AO4" s="48">
        <f>VLOOKUP($A4,'ADR Raw Data'!$B$6:$BE$43,'ADR Raw Data'!AA$1,FALSE)</f>
        <v>11.946398675558299</v>
      </c>
      <c r="AP4" s="48">
        <f>VLOOKUP($A4,'ADR Raw Data'!$B$6:$BE$43,'ADR Raw Data'!AB$1,FALSE)</f>
        <v>11.6146825562187</v>
      </c>
      <c r="AQ4" s="49">
        <f>VLOOKUP($A4,'ADR Raw Data'!$B$6:$BE$43,'ADR Raw Data'!AC$1,FALSE)</f>
        <v>11.758576720738599</v>
      </c>
      <c r="AR4" s="50">
        <f>VLOOKUP($A4,'ADR Raw Data'!$B$6:$BE$43,'ADR Raw Data'!AE$1,FALSE)</f>
        <v>6.7808931258986904</v>
      </c>
      <c r="AS4" s="40"/>
      <c r="AT4" s="51">
        <f>VLOOKUP($A4,'RevPAR Raw Data'!$B$6:$BE$43,'RevPAR Raw Data'!G$1,FALSE)</f>
        <v>62.3787505214394</v>
      </c>
      <c r="AU4" s="52">
        <f>VLOOKUP($A4,'RevPAR Raw Data'!$B$6:$BE$43,'RevPAR Raw Data'!H$1,FALSE)</f>
        <v>82.828874854268804</v>
      </c>
      <c r="AV4" s="52">
        <f>VLOOKUP($A4,'RevPAR Raw Data'!$B$6:$BE$43,'RevPAR Raw Data'!I$1,FALSE)</f>
        <v>94.883266836949403</v>
      </c>
      <c r="AW4" s="52">
        <f>VLOOKUP($A4,'RevPAR Raw Data'!$B$6:$BE$43,'RevPAR Raw Data'!J$1,FALSE)</f>
        <v>94.936180305013707</v>
      </c>
      <c r="AX4" s="52">
        <f>VLOOKUP($A4,'RevPAR Raw Data'!$B$6:$BE$43,'RevPAR Raw Data'!K$1,FALSE)</f>
        <v>89.0381783870574</v>
      </c>
      <c r="AY4" s="53">
        <f>VLOOKUP($A4,'RevPAR Raw Data'!$B$6:$BE$43,'RevPAR Raw Data'!L$1,FALSE)</f>
        <v>84.812964245125698</v>
      </c>
      <c r="AZ4" s="52">
        <f>VLOOKUP($A4,'RevPAR Raw Data'!$B$6:$BE$43,'RevPAR Raw Data'!N$1,FALSE)</f>
        <v>102.23226846144701</v>
      </c>
      <c r="BA4" s="52">
        <f>VLOOKUP($A4,'RevPAR Raw Data'!$B$6:$BE$43,'RevPAR Raw Data'!O$1,FALSE)</f>
        <v>106.518691225558</v>
      </c>
      <c r="BB4" s="53">
        <f>VLOOKUP($A4,'RevPAR Raw Data'!$B$6:$BE$43,'RevPAR Raw Data'!P$1,FALSE)</f>
        <v>104.37547984350201</v>
      </c>
      <c r="BC4" s="54">
        <f>VLOOKUP($A4,'RevPAR Raw Data'!$B$6:$BE$43,'RevPAR Raw Data'!R$1,FALSE)</f>
        <v>90.402533525717899</v>
      </c>
      <c r="BE4" s="47">
        <f>VLOOKUP($A4,'RevPAR Raw Data'!$B$6:$BE$43,'RevPAR Raw Data'!T$1,FALSE)</f>
        <v>0.92279474572984499</v>
      </c>
      <c r="BF4" s="48">
        <f>VLOOKUP($A4,'RevPAR Raw Data'!$B$6:$BE$43,'RevPAR Raw Data'!U$1,FALSE)</f>
        <v>0.90455145690785299</v>
      </c>
      <c r="BG4" s="48">
        <f>VLOOKUP($A4,'RevPAR Raw Data'!$B$6:$BE$43,'RevPAR Raw Data'!V$1,FALSE)</f>
        <v>2.7103572163342</v>
      </c>
      <c r="BH4" s="48">
        <f>VLOOKUP($A4,'RevPAR Raw Data'!$B$6:$BE$43,'RevPAR Raw Data'!W$1,FALSE)</f>
        <v>3.3511797667630701</v>
      </c>
      <c r="BI4" s="48">
        <f>VLOOKUP($A4,'RevPAR Raw Data'!$B$6:$BE$43,'RevPAR Raw Data'!X$1,FALSE)</f>
        <v>5.15633976131158</v>
      </c>
      <c r="BJ4" s="49">
        <f>VLOOKUP($A4,'RevPAR Raw Data'!$B$6:$BE$43,'RevPAR Raw Data'!Y$1,FALSE)</f>
        <v>2.7279643466255501</v>
      </c>
      <c r="BK4" s="48">
        <f>VLOOKUP($A4,'RevPAR Raw Data'!$B$6:$BE$43,'RevPAR Raw Data'!AA$1,FALSE)</f>
        <v>7.6797732149464197</v>
      </c>
      <c r="BL4" s="48">
        <f>VLOOKUP($A4,'RevPAR Raw Data'!$B$6:$BE$43,'RevPAR Raw Data'!AB$1,FALSE)</f>
        <v>5.35644676014756</v>
      </c>
      <c r="BM4" s="49">
        <f>VLOOKUP($A4,'RevPAR Raw Data'!$B$6:$BE$43,'RevPAR Raw Data'!AC$1,FALSE)</f>
        <v>6.4816154053451802</v>
      </c>
      <c r="BN4" s="50">
        <f>VLOOKUP($A4,'RevPAR Raw Data'!$B$6:$BE$43,'RevPAR Raw Data'!AE$1,FALSE)</f>
        <v>3.9364806849203</v>
      </c>
    </row>
    <row r="5" spans="1:66" x14ac:dyDescent="0.45">
      <c r="A5" s="46" t="s">
        <v>69</v>
      </c>
      <c r="B5" s="47">
        <f>VLOOKUP($A5,'Occupancy Raw Data'!$B$8:$BE$45,'Occupancy Raw Data'!G$3,FALSE)</f>
        <v>38.611322367552603</v>
      </c>
      <c r="C5" s="48">
        <f>VLOOKUP($A5,'Occupancy Raw Data'!$B$8:$BE$45,'Occupancy Raw Data'!H$3,FALSE)</f>
        <v>52.673458997743502</v>
      </c>
      <c r="D5" s="48">
        <f>VLOOKUP($A5,'Occupancy Raw Data'!$B$8:$BE$45,'Occupancy Raw Data'!I$3,FALSE)</f>
        <v>58.269904023230502</v>
      </c>
      <c r="E5" s="48">
        <f>VLOOKUP($A5,'Occupancy Raw Data'!$B$8:$BE$45,'Occupancy Raw Data'!J$3,FALSE)</f>
        <v>57.599889378445098</v>
      </c>
      <c r="F5" s="48">
        <f>VLOOKUP($A5,'Occupancy Raw Data'!$B$8:$BE$45,'Occupancy Raw Data'!K$3,FALSE)</f>
        <v>50.417030691196103</v>
      </c>
      <c r="G5" s="49">
        <f>VLOOKUP($A5,'Occupancy Raw Data'!$B$8:$BE$45,'Occupancy Raw Data'!L$3,FALSE)</f>
        <v>51.514321091633597</v>
      </c>
      <c r="H5" s="48">
        <f>VLOOKUP($A5,'Occupancy Raw Data'!$B$8:$BE$45,'Occupancy Raw Data'!N$3,FALSE)</f>
        <v>49.256132896713403</v>
      </c>
      <c r="I5" s="48">
        <f>VLOOKUP($A5,'Occupancy Raw Data'!$B$8:$BE$45,'Occupancy Raw Data'!O$3,FALSE)</f>
        <v>49.544628883539303</v>
      </c>
      <c r="J5" s="49">
        <f>VLOOKUP($A5,'Occupancy Raw Data'!$B$8:$BE$45,'Occupancy Raw Data'!P$3,FALSE)</f>
        <v>49.4003808901263</v>
      </c>
      <c r="K5" s="50">
        <f>VLOOKUP($A5,'Occupancy Raw Data'!$B$8:$BE$45,'Occupancy Raw Data'!R$3,FALSE)</f>
        <v>50.9103381769172</v>
      </c>
      <c r="M5" s="47">
        <f>VLOOKUP($A5,'Occupancy Raw Data'!$B$8:$BE$45,'Occupancy Raw Data'!T$3,FALSE)</f>
        <v>-2.2633239746906502</v>
      </c>
      <c r="N5" s="48">
        <f>VLOOKUP($A5,'Occupancy Raw Data'!$B$8:$BE$45,'Occupancy Raw Data'!U$3,FALSE)</f>
        <v>0.27999315741250602</v>
      </c>
      <c r="O5" s="48">
        <f>VLOOKUP($A5,'Occupancy Raw Data'!$B$8:$BE$45,'Occupancy Raw Data'!V$3,FALSE)</f>
        <v>0.57248277622854205</v>
      </c>
      <c r="P5" s="48">
        <f>VLOOKUP($A5,'Occupancy Raw Data'!$B$8:$BE$45,'Occupancy Raw Data'!W$3,FALSE)</f>
        <v>3.03034204170806E-2</v>
      </c>
      <c r="Q5" s="48">
        <f>VLOOKUP($A5,'Occupancy Raw Data'!$B$8:$BE$45,'Occupancy Raw Data'!X$3,FALSE)</f>
        <v>-1.38629336886819</v>
      </c>
      <c r="R5" s="49">
        <f>VLOOKUP($A5,'Occupancy Raw Data'!$B$8:$BE$45,'Occupancy Raw Data'!Y$3,FALSE)</f>
        <v>-0.42782675466608999</v>
      </c>
      <c r="S5" s="48">
        <f>VLOOKUP($A5,'Occupancy Raw Data'!$B$8:$BE$45,'Occupancy Raw Data'!AA$3,FALSE)</f>
        <v>-3.8302958716033002</v>
      </c>
      <c r="T5" s="48">
        <f>VLOOKUP($A5,'Occupancy Raw Data'!$B$8:$BE$45,'Occupancy Raw Data'!AB$3,FALSE)</f>
        <v>-3.8942546661517001</v>
      </c>
      <c r="U5" s="49">
        <f>VLOOKUP($A5,'Occupancy Raw Data'!$B$8:$BE$45,'Occupancy Raw Data'!AC$3,FALSE)</f>
        <v>-3.86237928556704</v>
      </c>
      <c r="V5" s="50">
        <f>VLOOKUP($A5,'Occupancy Raw Data'!$B$8:$BE$45,'Occupancy Raw Data'!AE$3,FALSE)</f>
        <v>-1.4043691999938801</v>
      </c>
      <c r="X5" s="51">
        <f>VLOOKUP($A5,'ADR Raw Data'!$B$6:$BE$43,'ADR Raw Data'!G$1,FALSE)</f>
        <v>102.62616542299401</v>
      </c>
      <c r="Y5" s="52">
        <f>VLOOKUP($A5,'ADR Raw Data'!$B$6:$BE$43,'ADR Raw Data'!H$1,FALSE)</f>
        <v>115.911149909312</v>
      </c>
      <c r="Z5" s="52">
        <f>VLOOKUP($A5,'ADR Raw Data'!$B$6:$BE$43,'ADR Raw Data'!I$1,FALSE)</f>
        <v>121.25162837619099</v>
      </c>
      <c r="AA5" s="52">
        <f>VLOOKUP($A5,'ADR Raw Data'!$B$6:$BE$43,'ADR Raw Data'!J$1,FALSE)</f>
        <v>119.59837618013501</v>
      </c>
      <c r="AB5" s="52">
        <f>VLOOKUP($A5,'ADR Raw Data'!$B$6:$BE$43,'ADR Raw Data'!K$1,FALSE)</f>
        <v>110.626957311691</v>
      </c>
      <c r="AC5" s="53">
        <f>VLOOKUP($A5,'ADR Raw Data'!$B$6:$BE$43,'ADR Raw Data'!L$1,FALSE)</f>
        <v>114.918062470381</v>
      </c>
      <c r="AD5" s="52">
        <f>VLOOKUP($A5,'ADR Raw Data'!$B$6:$BE$43,'ADR Raw Data'!N$1,FALSE)</f>
        <v>110.284388533438</v>
      </c>
      <c r="AE5" s="52">
        <f>VLOOKUP($A5,'ADR Raw Data'!$B$6:$BE$43,'ADR Raw Data'!O$1,FALSE)</f>
        <v>111.45565045162699</v>
      </c>
      <c r="AF5" s="53">
        <f>VLOOKUP($A5,'ADR Raw Data'!$B$6:$BE$43,'ADR Raw Data'!P$1,FALSE)</f>
        <v>110.87172952167001</v>
      </c>
      <c r="AG5" s="54">
        <f>VLOOKUP($A5,'ADR Raw Data'!$B$6:$BE$43,'ADR Raw Data'!R$1,FALSE)</f>
        <v>113.796256139416</v>
      </c>
      <c r="AI5" s="47">
        <f>VLOOKUP($A5,'ADR Raw Data'!$B$6:$BE$43,'ADR Raw Data'!T$1,FALSE)</f>
        <v>1.2844429483951301</v>
      </c>
      <c r="AJ5" s="48">
        <f>VLOOKUP($A5,'ADR Raw Data'!$B$6:$BE$43,'ADR Raw Data'!U$1,FALSE)</f>
        <v>4.75409218498518</v>
      </c>
      <c r="AK5" s="48">
        <f>VLOOKUP($A5,'ADR Raw Data'!$B$6:$BE$43,'ADR Raw Data'!V$1,FALSE)</f>
        <v>5.6566842958275103</v>
      </c>
      <c r="AL5" s="48">
        <f>VLOOKUP($A5,'ADR Raw Data'!$B$6:$BE$43,'ADR Raw Data'!W$1,FALSE)</f>
        <v>5.6836478448678802</v>
      </c>
      <c r="AM5" s="48">
        <f>VLOOKUP($A5,'ADR Raw Data'!$B$6:$BE$43,'ADR Raw Data'!X$1,FALSE)</f>
        <v>3.12244042305031</v>
      </c>
      <c r="AN5" s="49">
        <f>VLOOKUP($A5,'ADR Raw Data'!$B$6:$BE$43,'ADR Raw Data'!Y$1,FALSE)</f>
        <v>4.4328886800046501</v>
      </c>
      <c r="AO5" s="48">
        <f>VLOOKUP($A5,'ADR Raw Data'!$B$6:$BE$43,'ADR Raw Data'!AA$1,FALSE)</f>
        <v>0.65870469445575097</v>
      </c>
      <c r="AP5" s="48">
        <f>VLOOKUP($A5,'ADR Raw Data'!$B$6:$BE$43,'ADR Raw Data'!AB$1,FALSE)</f>
        <v>-1.06999832611179</v>
      </c>
      <c r="AQ5" s="49">
        <f>VLOOKUP($A5,'ADR Raw Data'!$B$6:$BE$43,'ADR Raw Data'!AC$1,FALSE)</f>
        <v>-0.220684364100381</v>
      </c>
      <c r="AR5" s="50">
        <f>VLOOKUP($A5,'ADR Raw Data'!$B$6:$BE$43,'ADR Raw Data'!AE$1,FALSE)</f>
        <v>3.1264977381409</v>
      </c>
      <c r="AS5" s="40"/>
      <c r="AT5" s="51">
        <f>VLOOKUP($A5,'RevPAR Raw Data'!$B$6:$BE$43,'RevPAR Raw Data'!G$1,FALSE)</f>
        <v>39.6253195649304</v>
      </c>
      <c r="AU5" s="52">
        <f>VLOOKUP($A5,'RevPAR Raw Data'!$B$6:$BE$43,'RevPAR Raw Data'!H$1,FALSE)</f>
        <v>61.054412021294603</v>
      </c>
      <c r="AV5" s="52">
        <f>VLOOKUP($A5,'RevPAR Raw Data'!$B$6:$BE$43,'RevPAR Raw Data'!I$1,FALSE)</f>
        <v>70.653207481411101</v>
      </c>
      <c r="AW5" s="52">
        <f>VLOOKUP($A5,'RevPAR Raw Data'!$B$6:$BE$43,'RevPAR Raw Data'!J$1,FALSE)</f>
        <v>68.888532378174801</v>
      </c>
      <c r="AX5" s="52">
        <f>VLOOKUP($A5,'RevPAR Raw Data'!$B$6:$BE$43,'RevPAR Raw Data'!K$1,FALSE)</f>
        <v>55.774827020571799</v>
      </c>
      <c r="AY5" s="53">
        <f>VLOOKUP($A5,'RevPAR Raw Data'!$B$6:$BE$43,'RevPAR Raw Data'!L$1,FALSE)</f>
        <v>59.199259693276503</v>
      </c>
      <c r="AZ5" s="52">
        <f>VLOOKUP($A5,'RevPAR Raw Data'!$B$6:$BE$43,'RevPAR Raw Data'!N$1,FALSE)</f>
        <v>54.321824980358301</v>
      </c>
      <c r="BA5" s="52">
        <f>VLOOKUP($A5,'RevPAR Raw Data'!$B$6:$BE$43,'RevPAR Raw Data'!O$1,FALSE)</f>
        <v>55.220288385993797</v>
      </c>
      <c r="BB5" s="53">
        <f>VLOOKUP($A5,'RevPAR Raw Data'!$B$6:$BE$43,'RevPAR Raw Data'!P$1,FALSE)</f>
        <v>54.771056683175999</v>
      </c>
      <c r="BC5" s="54">
        <f>VLOOKUP($A5,'RevPAR Raw Data'!$B$6:$BE$43,'RevPAR Raw Data'!R$1,FALSE)</f>
        <v>57.934058833247803</v>
      </c>
      <c r="BE5" s="47">
        <f>VLOOKUP($A5,'RevPAR Raw Data'!$B$6:$BE$43,'RevPAR Raw Data'!T$1,FALSE)</f>
        <v>-1.00795213148776</v>
      </c>
      <c r="BF5" s="48">
        <f>VLOOKUP($A5,'RevPAR Raw Data'!$B$6:$BE$43,'RevPAR Raw Data'!U$1,FALSE)</f>
        <v>5.0473964752127296</v>
      </c>
      <c r="BG5" s="48">
        <f>VLOOKUP($A5,'RevPAR Raw Data'!$B$6:$BE$43,'RevPAR Raw Data'!V$1,FALSE)</f>
        <v>6.26155061535529</v>
      </c>
      <c r="BH5" s="48">
        <f>VLOOKUP($A5,'RevPAR Raw Data'!$B$6:$BE$43,'RevPAR Raw Data'!W$1,FALSE)</f>
        <v>5.7156736049864101</v>
      </c>
      <c r="BI5" s="48">
        <f>VLOOKUP($A5,'RevPAR Raw Data'!$B$6:$BE$43,'RevPAR Raw Data'!X$1,FALSE)</f>
        <v>1.6928608696505101</v>
      </c>
      <c r="BJ5" s="49">
        <f>VLOOKUP($A5,'RevPAR Raw Data'!$B$6:$BE$43,'RevPAR Raw Data'!Y$1,FALSE)</f>
        <v>3.9860968415609301</v>
      </c>
      <c r="BK5" s="48">
        <f>VLOOKUP($A5,'RevPAR Raw Data'!$B$6:$BE$43,'RevPAR Raw Data'!AA$1,FALSE)</f>
        <v>-3.1968215158653401</v>
      </c>
      <c r="BL5" s="48">
        <f>VLOOKUP($A5,'RevPAR Raw Data'!$B$6:$BE$43,'RevPAR Raw Data'!AB$1,FALSE)</f>
        <v>-4.9225845325211397</v>
      </c>
      <c r="BM5" s="49">
        <f>VLOOKUP($A5,'RevPAR Raw Data'!$B$6:$BE$43,'RevPAR Raw Data'!AC$1,FALSE)</f>
        <v>-4.0745399825019302</v>
      </c>
      <c r="BN5" s="50">
        <f>VLOOKUP($A5,'RevPAR Raw Data'!$B$6:$BE$43,'RevPAR Raw Data'!AE$1,FALSE)</f>
        <v>1.67822096687406</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125</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45">
      <c r="A8" s="63" t="s">
        <v>118</v>
      </c>
      <c r="B8" s="47">
        <f>VLOOKUP($A8,'Occupancy Raw Data'!$B$8:$BE$51,'Occupancy Raw Data'!G$3,FALSE)</f>
        <v>27.0334220644779</v>
      </c>
      <c r="C8" s="48">
        <f>VLOOKUP($A8,'Occupancy Raw Data'!$B$8:$BE$51,'Occupancy Raw Data'!H$3,FALSE)</f>
        <v>44.838805087252197</v>
      </c>
      <c r="D8" s="48">
        <f>VLOOKUP($A8,'Occupancy Raw Data'!$B$8:$BE$51,'Occupancy Raw Data'!I$3,FALSE)</f>
        <v>51.996450754214699</v>
      </c>
      <c r="E8" s="48">
        <f>VLOOKUP($A8,'Occupancy Raw Data'!$B$8:$BE$51,'Occupancy Raw Data'!J$3,FALSE)</f>
        <v>56.994971901804099</v>
      </c>
      <c r="F8" s="48">
        <f>VLOOKUP($A8,'Occupancy Raw Data'!$B$8:$BE$51,'Occupancy Raw Data'!K$3,FALSE)</f>
        <v>52.4992605737947</v>
      </c>
      <c r="G8" s="49">
        <f>VLOOKUP($A8,'Occupancy Raw Data'!$B$8:$BE$51,'Occupancy Raw Data'!L$3,FALSE)</f>
        <v>46.6725820763087</v>
      </c>
      <c r="H8" s="48">
        <f>VLOOKUP($A8,'Occupancy Raw Data'!$B$8:$BE$51,'Occupancy Raw Data'!N$3,FALSE)</f>
        <v>45.607808340727502</v>
      </c>
      <c r="I8" s="48">
        <f>VLOOKUP($A8,'Occupancy Raw Data'!$B$8:$BE$51,'Occupancy Raw Data'!O$3,FALSE)</f>
        <v>57.586512866015902</v>
      </c>
      <c r="J8" s="49">
        <f>VLOOKUP($A8,'Occupancy Raw Data'!$B$8:$BE$51,'Occupancy Raw Data'!P$3,FALSE)</f>
        <v>51.597160603371698</v>
      </c>
      <c r="K8" s="50">
        <f>VLOOKUP($A8,'Occupancy Raw Data'!$B$8:$BE$51,'Occupancy Raw Data'!R$3,FALSE)</f>
        <v>48.079604512612399</v>
      </c>
      <c r="M8" s="47">
        <f>VLOOKUP($A8,'Occupancy Raw Data'!$B$8:$BE$51,'Occupancy Raw Data'!T$3,FALSE)</f>
        <v>-24.891796668257701</v>
      </c>
      <c r="N8" s="48">
        <f>VLOOKUP($A8,'Occupancy Raw Data'!$B$8:$BE$51,'Occupancy Raw Data'!U$3,FALSE)</f>
        <v>-2.7746734668295199</v>
      </c>
      <c r="O8" s="48">
        <f>VLOOKUP($A8,'Occupancy Raw Data'!$B$8:$BE$51,'Occupancy Raw Data'!V$3,FALSE)</f>
        <v>-6.7383417677568502</v>
      </c>
      <c r="P8" s="48">
        <f>VLOOKUP($A8,'Occupancy Raw Data'!$B$8:$BE$51,'Occupancy Raw Data'!W$3,FALSE)</f>
        <v>7.8667906085829697</v>
      </c>
      <c r="Q8" s="48">
        <f>VLOOKUP($A8,'Occupancy Raw Data'!$B$8:$BE$51,'Occupancy Raw Data'!X$3,FALSE)</f>
        <v>21.775864918147299</v>
      </c>
      <c r="R8" s="49">
        <f>VLOOKUP($A8,'Occupancy Raw Data'!$B$8:$BE$51,'Occupancy Raw Data'!Y$3,FALSE)</f>
        <v>-0.19294948379899701</v>
      </c>
      <c r="S8" s="48">
        <f>VLOOKUP($A8,'Occupancy Raw Data'!$B$8:$BE$51,'Occupancy Raw Data'!AA$3,FALSE)</f>
        <v>-9.5338725609061203</v>
      </c>
      <c r="T8" s="48">
        <f>VLOOKUP($A8,'Occupancy Raw Data'!$B$8:$BE$51,'Occupancy Raw Data'!AB$3,FALSE)</f>
        <v>-5.4536798839566396</v>
      </c>
      <c r="U8" s="49">
        <f>VLOOKUP($A8,'Occupancy Raw Data'!$B$8:$BE$51,'Occupancy Raw Data'!AC$3,FALSE)</f>
        <v>-7.30146284102059</v>
      </c>
      <c r="V8" s="50">
        <f>VLOOKUP($A8,'Occupancy Raw Data'!$B$8:$BE$51,'Occupancy Raw Data'!AE$3,FALSE)</f>
        <v>-2.48577367121008</v>
      </c>
      <c r="X8" s="51">
        <f>VLOOKUP($A8,'ADR Raw Data'!$B$6:$BE$49,'ADR Raw Data'!G$1,FALSE)</f>
        <v>234.20384026258199</v>
      </c>
      <c r="Y8" s="52">
        <f>VLOOKUP($A8,'ADR Raw Data'!$B$6:$BE$49,'ADR Raw Data'!H$1,FALSE)</f>
        <v>233.67314643799401</v>
      </c>
      <c r="Z8" s="52">
        <f>VLOOKUP($A8,'ADR Raw Data'!$B$6:$BE$49,'ADR Raw Data'!I$1,FALSE)</f>
        <v>232.64264505119399</v>
      </c>
      <c r="AA8" s="52">
        <f>VLOOKUP($A8,'ADR Raw Data'!$B$6:$BE$49,'ADR Raw Data'!J$1,FALSE)</f>
        <v>228.31439024390201</v>
      </c>
      <c r="AB8" s="52">
        <f>VLOOKUP($A8,'ADR Raw Data'!$B$6:$BE$49,'ADR Raw Data'!K$1,FALSE)</f>
        <v>226.18705352112599</v>
      </c>
      <c r="AC8" s="53">
        <f>VLOOKUP($A8,'ADR Raw Data'!$B$6:$BE$49,'ADR Raw Data'!L$1,FALSE)</f>
        <v>230.51209378960701</v>
      </c>
      <c r="AD8" s="52">
        <f>VLOOKUP($A8,'ADR Raw Data'!$B$6:$BE$49,'ADR Raw Data'!N$1,FALSE)</f>
        <v>278.11443579766501</v>
      </c>
      <c r="AE8" s="52">
        <f>VLOOKUP($A8,'ADR Raw Data'!$B$6:$BE$49,'ADR Raw Data'!O$1,FALSE)</f>
        <v>275.961119671289</v>
      </c>
      <c r="AF8" s="53">
        <f>VLOOKUP($A8,'ADR Raw Data'!$B$6:$BE$49,'ADR Raw Data'!P$1,FALSE)</f>
        <v>276.91280022929197</v>
      </c>
      <c r="AG8" s="54">
        <f>VLOOKUP($A8,'ADR Raw Data'!$B$6:$BE$49,'ADR Raw Data'!R$1,FALSE)</f>
        <v>244.739360224975</v>
      </c>
      <c r="AI8" s="47">
        <f>VLOOKUP($A8,'ADR Raw Data'!$B$6:$BE$49,'ADR Raw Data'!T$1,FALSE)</f>
        <v>0.97519943661444497</v>
      </c>
      <c r="AJ8" s="48">
        <f>VLOOKUP($A8,'ADR Raw Data'!$B$6:$BE$49,'ADR Raw Data'!U$1,FALSE)</f>
        <v>4.0119022156629898</v>
      </c>
      <c r="AK8" s="48">
        <f>VLOOKUP($A8,'ADR Raw Data'!$B$6:$BE$49,'ADR Raw Data'!V$1,FALSE)</f>
        <v>3.1190003197943499</v>
      </c>
      <c r="AL8" s="48">
        <f>VLOOKUP($A8,'ADR Raw Data'!$B$6:$BE$49,'ADR Raw Data'!W$1,FALSE)</f>
        <v>2.7324462510220102</v>
      </c>
      <c r="AM8" s="48">
        <f>VLOOKUP($A8,'ADR Raw Data'!$B$6:$BE$49,'ADR Raw Data'!X$1,FALSE)</f>
        <v>-4.9910768825883096</v>
      </c>
      <c r="AN8" s="49">
        <f>VLOOKUP($A8,'ADR Raw Data'!$B$6:$BE$49,'ADR Raw Data'!Y$1,FALSE)</f>
        <v>1.1317381673783899</v>
      </c>
      <c r="AO8" s="48">
        <f>VLOOKUP($A8,'ADR Raw Data'!$B$6:$BE$49,'ADR Raw Data'!AA$1,FALSE)</f>
        <v>-4.8717926425828102</v>
      </c>
      <c r="AP8" s="48">
        <f>VLOOKUP($A8,'ADR Raw Data'!$B$6:$BE$49,'ADR Raw Data'!AB$1,FALSE)</f>
        <v>-8.9011850289404908</v>
      </c>
      <c r="AQ8" s="49">
        <f>VLOOKUP($A8,'ADR Raw Data'!$B$6:$BE$49,'ADR Raw Data'!AC$1,FALSE)</f>
        <v>-7.1196729817091304</v>
      </c>
      <c r="AR8" s="50">
        <f>VLOOKUP($A8,'ADR Raw Data'!$B$6:$BE$49,'ADR Raw Data'!AE$1,FALSE)</f>
        <v>-2.32985449545607</v>
      </c>
      <c r="AS8" s="40"/>
      <c r="AT8" s="51">
        <f>VLOOKUP($A8,'RevPAR Raw Data'!$B$6:$BE$49,'RevPAR Raw Data'!G$1,FALSE)</f>
        <v>63.313312629399498</v>
      </c>
      <c r="AU8" s="52">
        <f>VLOOKUP($A8,'RevPAR Raw Data'!$B$6:$BE$49,'RevPAR Raw Data'!H$1,FALSE)</f>
        <v>104.776246672582</v>
      </c>
      <c r="AV8" s="52">
        <f>VLOOKUP($A8,'RevPAR Raw Data'!$B$6:$BE$49,'RevPAR Raw Data'!I$1,FALSE)</f>
        <v>120.96591836734601</v>
      </c>
      <c r="AW8" s="52">
        <f>VLOOKUP($A8,'RevPAR Raw Data'!$B$6:$BE$49,'RevPAR Raw Data'!J$1,FALSE)</f>
        <v>130.12772256728701</v>
      </c>
      <c r="AX8" s="52">
        <f>VLOOKUP($A8,'RevPAR Raw Data'!$B$6:$BE$49,'RevPAR Raw Data'!K$1,FALSE)</f>
        <v>118.746530612244</v>
      </c>
      <c r="AY8" s="53">
        <f>VLOOKUP($A8,'RevPAR Raw Data'!$B$6:$BE$49,'RevPAR Raw Data'!L$1,FALSE)</f>
        <v>107.585946169772</v>
      </c>
      <c r="AZ8" s="52">
        <f>VLOOKUP($A8,'RevPAR Raw Data'!$B$6:$BE$49,'RevPAR Raw Data'!N$1,FALSE)</f>
        <v>126.841898846495</v>
      </c>
      <c r="BA8" s="52">
        <f>VLOOKUP($A8,'RevPAR Raw Data'!$B$6:$BE$49,'RevPAR Raw Data'!O$1,FALSE)</f>
        <v>158.91638568470799</v>
      </c>
      <c r="BB8" s="53">
        <f>VLOOKUP($A8,'RevPAR Raw Data'!$B$6:$BE$49,'RevPAR Raw Data'!P$1,FALSE)</f>
        <v>142.87914226560099</v>
      </c>
      <c r="BC8" s="54">
        <f>VLOOKUP($A8,'RevPAR Raw Data'!$B$6:$BE$49,'RevPAR Raw Data'!R$1,FALSE)</f>
        <v>117.66971648286599</v>
      </c>
      <c r="BE8" s="47">
        <f>VLOOKUP($A8,'RevPAR Raw Data'!$B$6:$BE$49,'RevPAR Raw Data'!T$1,FALSE)</f>
        <v>-24.1593418925153</v>
      </c>
      <c r="BF8" s="48">
        <f>VLOOKUP($A8,'RevPAR Raw Data'!$B$6:$BE$49,'RevPAR Raw Data'!U$1,FALSE)</f>
        <v>1.12591156254031</v>
      </c>
      <c r="BG8" s="48">
        <f>VLOOKUP($A8,'RevPAR Raw Data'!$B$6:$BE$49,'RevPAR Raw Data'!V$1,FALSE)</f>
        <v>-3.8295103492476699</v>
      </c>
      <c r="BH8" s="48">
        <f>VLOOKUP($A8,'RevPAR Raw Data'!$B$6:$BE$49,'RevPAR Raw Data'!W$1,FALSE)</f>
        <v>10.814192684664899</v>
      </c>
      <c r="BI8" s="48">
        <f>VLOOKUP($A8,'RevPAR Raw Data'!$B$6:$BE$49,'RevPAR Raw Data'!X$1,FALSE)</f>
        <v>15.6979378756457</v>
      </c>
      <c r="BJ8" s="49">
        <f>VLOOKUP($A8,'RevPAR Raw Data'!$B$6:$BE$49,'RevPAR Raw Data'!Y$1,FALSE)</f>
        <v>0.93660500062748298</v>
      </c>
      <c r="BK8" s="48">
        <f>VLOOKUP($A8,'RevPAR Raw Data'!$B$6:$BE$49,'RevPAR Raw Data'!AA$1,FALSE)</f>
        <v>-13.9411947015134</v>
      </c>
      <c r="BL8" s="48">
        <f>VLOOKUP($A8,'RevPAR Raw Data'!$B$6:$BE$49,'RevPAR Raw Data'!AB$1,FALSE)</f>
        <v>-13.86942277554</v>
      </c>
      <c r="BM8" s="49">
        <f>VLOOKUP($A8,'RevPAR Raw Data'!$B$6:$BE$49,'RevPAR Raw Data'!AC$1,FALSE)</f>
        <v>-13.901295545568001</v>
      </c>
      <c r="BN8" s="50">
        <f>VLOOKUP($A8,'RevPAR Raw Data'!$B$6:$BE$49,'RevPAR Raw Data'!AE$1,FALSE)</f>
        <v>-4.7577132570406002</v>
      </c>
    </row>
    <row r="9" spans="1:66" x14ac:dyDescent="0.45">
      <c r="A9" s="63" t="s">
        <v>119</v>
      </c>
      <c r="B9" s="47">
        <f>VLOOKUP($A9,'Occupancy Raw Data'!$B$8:$BE$51,'Occupancy Raw Data'!G$3,FALSE)</f>
        <v>36.884129266631298</v>
      </c>
      <c r="C9" s="48">
        <f>VLOOKUP($A9,'Occupancy Raw Data'!$B$8:$BE$51,'Occupancy Raw Data'!H$3,FALSE)</f>
        <v>62.018466661621098</v>
      </c>
      <c r="D9" s="48">
        <f>VLOOKUP($A9,'Occupancy Raw Data'!$B$8:$BE$51,'Occupancy Raw Data'!I$3,FALSE)</f>
        <v>73.874214788465906</v>
      </c>
      <c r="E9" s="48">
        <f>VLOOKUP($A9,'Occupancy Raw Data'!$B$8:$BE$51,'Occupancy Raw Data'!J$3,FALSE)</f>
        <v>71.554529629909894</v>
      </c>
      <c r="F9" s="48">
        <f>VLOOKUP($A9,'Occupancy Raw Data'!$B$8:$BE$51,'Occupancy Raw Data'!K$3,FALSE)</f>
        <v>54.711269204571202</v>
      </c>
      <c r="G9" s="49">
        <f>VLOOKUP($A9,'Occupancy Raw Data'!$B$8:$BE$51,'Occupancy Raw Data'!L$3,FALSE)</f>
        <v>59.808521910239897</v>
      </c>
      <c r="H9" s="48">
        <f>VLOOKUP($A9,'Occupancy Raw Data'!$B$8:$BE$51,'Occupancy Raw Data'!N$3,FALSE)</f>
        <v>50.737909634450901</v>
      </c>
      <c r="I9" s="48">
        <f>VLOOKUP($A9,'Occupancy Raw Data'!$B$8:$BE$51,'Occupancy Raw Data'!O$3,FALSE)</f>
        <v>52.800272458941897</v>
      </c>
      <c r="J9" s="49">
        <f>VLOOKUP($A9,'Occupancy Raw Data'!$B$8:$BE$51,'Occupancy Raw Data'!P$3,FALSE)</f>
        <v>51.769091046696403</v>
      </c>
      <c r="K9" s="50">
        <f>VLOOKUP($A9,'Occupancy Raw Data'!$B$8:$BE$51,'Occupancy Raw Data'!R$3,FALSE)</f>
        <v>57.511541663513199</v>
      </c>
      <c r="M9" s="47">
        <f>VLOOKUP($A9,'Occupancy Raw Data'!$B$8:$BE$51,'Occupancy Raw Data'!T$3,FALSE)</f>
        <v>-3.4595007595561098</v>
      </c>
      <c r="N9" s="48">
        <f>VLOOKUP($A9,'Occupancy Raw Data'!$B$8:$BE$51,'Occupancy Raw Data'!U$3,FALSE)</f>
        <v>-8.0036630010024701E-2</v>
      </c>
      <c r="O9" s="48">
        <f>VLOOKUP($A9,'Occupancy Raw Data'!$B$8:$BE$51,'Occupancy Raw Data'!V$3,FALSE)</f>
        <v>2.82447915117999</v>
      </c>
      <c r="P9" s="48">
        <f>VLOOKUP($A9,'Occupancy Raw Data'!$B$8:$BE$51,'Occupancy Raw Data'!W$3,FALSE)</f>
        <v>1.6406907231719301</v>
      </c>
      <c r="Q9" s="48">
        <f>VLOOKUP($A9,'Occupancy Raw Data'!$B$8:$BE$51,'Occupancy Raw Data'!X$3,FALSE)</f>
        <v>-6.4290151379031899</v>
      </c>
      <c r="R9" s="49">
        <f>VLOOKUP($A9,'Occupancy Raw Data'!$B$8:$BE$51,'Occupancy Raw Data'!Y$3,FALSE)</f>
        <v>-0.64659946278372205</v>
      </c>
      <c r="S9" s="48">
        <f>VLOOKUP($A9,'Occupancy Raw Data'!$B$8:$BE$51,'Occupancy Raw Data'!AA$3,FALSE)</f>
        <v>-6.8812739293970502</v>
      </c>
      <c r="T9" s="48">
        <f>VLOOKUP($A9,'Occupancy Raw Data'!$B$8:$BE$51,'Occupancy Raw Data'!AB$3,FALSE)</f>
        <v>-6.3386544758328904</v>
      </c>
      <c r="U9" s="49">
        <f>VLOOKUP($A9,'Occupancy Raw Data'!$B$8:$BE$51,'Occupancy Raw Data'!AC$3,FALSE)</f>
        <v>-6.6053479429802797</v>
      </c>
      <c r="V9" s="50">
        <f>VLOOKUP($A9,'Occupancy Raw Data'!$B$8:$BE$51,'Occupancy Raw Data'!AE$3,FALSE)</f>
        <v>-2.2505641083565302</v>
      </c>
      <c r="X9" s="51">
        <f>VLOOKUP($A9,'ADR Raw Data'!$B$6:$BE$49,'ADR Raw Data'!G$1,FALSE)</f>
        <v>156.31650353955001</v>
      </c>
      <c r="Y9" s="52">
        <f>VLOOKUP($A9,'ADR Raw Data'!$B$6:$BE$49,'ADR Raw Data'!H$1,FALSE)</f>
        <v>177.75974128988901</v>
      </c>
      <c r="Z9" s="52">
        <f>VLOOKUP($A9,'ADR Raw Data'!$B$6:$BE$49,'ADR Raw Data'!I$1,FALSE)</f>
        <v>184.32443397192901</v>
      </c>
      <c r="AA9" s="52">
        <f>VLOOKUP($A9,'ADR Raw Data'!$B$6:$BE$49,'ADR Raw Data'!J$1,FALSE)</f>
        <v>180.81859907980299</v>
      </c>
      <c r="AB9" s="52">
        <f>VLOOKUP($A9,'ADR Raw Data'!$B$6:$BE$49,'ADR Raw Data'!K$1,FALSE)</f>
        <v>160.95677687093601</v>
      </c>
      <c r="AC9" s="53">
        <f>VLOOKUP($A9,'ADR Raw Data'!$B$6:$BE$49,'ADR Raw Data'!L$1,FALSE)</f>
        <v>174.39436798481401</v>
      </c>
      <c r="AD9" s="52">
        <f>VLOOKUP($A9,'ADR Raw Data'!$B$6:$BE$49,'ADR Raw Data'!N$1,FALSE)</f>
        <v>153.59849492839999</v>
      </c>
      <c r="AE9" s="52">
        <f>VLOOKUP($A9,'ADR Raw Data'!$B$6:$BE$49,'ADR Raw Data'!O$1,FALSE)</f>
        <v>159.37291550204199</v>
      </c>
      <c r="AF9" s="53">
        <f>VLOOKUP($A9,'ADR Raw Data'!$B$6:$BE$49,'ADR Raw Data'!P$1,FALSE)</f>
        <v>156.543215160264</v>
      </c>
      <c r="AG9" s="54">
        <f>VLOOKUP($A9,'ADR Raw Data'!$B$6:$BE$49,'ADR Raw Data'!R$1,FALSE)</f>
        <v>169.80329968228901</v>
      </c>
      <c r="AI9" s="47">
        <f>VLOOKUP($A9,'ADR Raw Data'!$B$6:$BE$49,'ADR Raw Data'!T$1,FALSE)</f>
        <v>-0.20377874770439999</v>
      </c>
      <c r="AJ9" s="48">
        <f>VLOOKUP($A9,'ADR Raw Data'!$B$6:$BE$49,'ADR Raw Data'!U$1,FALSE)</f>
        <v>6.9314360237848396</v>
      </c>
      <c r="AK9" s="48">
        <f>VLOOKUP($A9,'ADR Raw Data'!$B$6:$BE$49,'ADR Raw Data'!V$1,FALSE)</f>
        <v>7.5853516917752399</v>
      </c>
      <c r="AL9" s="48">
        <f>VLOOKUP($A9,'ADR Raw Data'!$B$6:$BE$49,'ADR Raw Data'!W$1,FALSE)</f>
        <v>8.2135801391070409</v>
      </c>
      <c r="AM9" s="48">
        <f>VLOOKUP($A9,'ADR Raw Data'!$B$6:$BE$49,'ADR Raw Data'!X$1,FALSE)</f>
        <v>1.81222852696419</v>
      </c>
      <c r="AN9" s="49">
        <f>VLOOKUP($A9,'ADR Raw Data'!$B$6:$BE$49,'ADR Raw Data'!Y$1,FALSE)</f>
        <v>5.7885601899766801</v>
      </c>
      <c r="AO9" s="48">
        <f>VLOOKUP($A9,'ADR Raw Data'!$B$6:$BE$49,'ADR Raw Data'!AA$1,FALSE)</f>
        <v>-1.50422467973422</v>
      </c>
      <c r="AP9" s="48">
        <f>VLOOKUP($A9,'ADR Raw Data'!$B$6:$BE$49,'ADR Raw Data'!AB$1,FALSE)</f>
        <v>-3.1244988460234002</v>
      </c>
      <c r="AQ9" s="49">
        <f>VLOOKUP($A9,'ADR Raw Data'!$B$6:$BE$49,'ADR Raw Data'!AC$1,FALSE)</f>
        <v>-2.3445619044442201</v>
      </c>
      <c r="AR9" s="50">
        <f>VLOOKUP($A9,'ADR Raw Data'!$B$6:$BE$49,'ADR Raw Data'!AE$1,FALSE)</f>
        <v>3.7746231514751498</v>
      </c>
      <c r="AS9" s="40"/>
      <c r="AT9" s="51">
        <f>VLOOKUP($A9,'RevPAR Raw Data'!$B$6:$BE$49,'RevPAR Raw Data'!G$1,FALSE)</f>
        <v>57.655981230606201</v>
      </c>
      <c r="AU9" s="52">
        <f>VLOOKUP($A9,'RevPAR Raw Data'!$B$6:$BE$49,'RevPAR Raw Data'!H$1,FALSE)</f>
        <v>110.243865889654</v>
      </c>
      <c r="AV9" s="52">
        <f>VLOOKUP($A9,'RevPAR Raw Data'!$B$6:$BE$49,'RevPAR Raw Data'!I$1,FALSE)</f>
        <v>136.16822826004599</v>
      </c>
      <c r="AW9" s="52">
        <f>VLOOKUP($A9,'RevPAR Raw Data'!$B$6:$BE$49,'RevPAR Raw Data'!J$1,FALSE)</f>
        <v>129.38389805494501</v>
      </c>
      <c r="AX9" s="52">
        <f>VLOOKUP($A9,'RevPAR Raw Data'!$B$6:$BE$49,'RevPAR Raw Data'!K$1,FALSE)</f>
        <v>88.061495496859095</v>
      </c>
      <c r="AY9" s="53">
        <f>VLOOKUP($A9,'RevPAR Raw Data'!$B$6:$BE$49,'RevPAR Raw Data'!L$1,FALSE)</f>
        <v>104.302693786422</v>
      </c>
      <c r="AZ9" s="52">
        <f>VLOOKUP($A9,'RevPAR Raw Data'!$B$6:$BE$49,'RevPAR Raw Data'!N$1,FALSE)</f>
        <v>77.932665556648701</v>
      </c>
      <c r="BA9" s="52">
        <f>VLOOKUP($A9,'RevPAR Raw Data'!$B$6:$BE$49,'RevPAR Raw Data'!O$1,FALSE)</f>
        <v>84.1493336108378</v>
      </c>
      <c r="BB9" s="53">
        <f>VLOOKUP($A9,'RevPAR Raw Data'!$B$6:$BE$49,'RevPAR Raw Data'!P$1,FALSE)</f>
        <v>81.040999583743201</v>
      </c>
      <c r="BC9" s="54">
        <f>VLOOKUP($A9,'RevPAR Raw Data'!$B$6:$BE$49,'RevPAR Raw Data'!R$1,FALSE)</f>
        <v>97.656495442799795</v>
      </c>
      <c r="BE9" s="47">
        <f>VLOOKUP($A9,'RevPAR Raw Data'!$B$6:$BE$49,'RevPAR Raw Data'!T$1,FALSE)</f>
        <v>-3.6562297799358601</v>
      </c>
      <c r="BF9" s="48">
        <f>VLOOKUP($A9,'RevPAR Raw Data'!$B$6:$BE$49,'RevPAR Raw Data'!U$1,FALSE)</f>
        <v>6.8458517059700696</v>
      </c>
      <c r="BG9" s="48">
        <f>VLOOKUP($A9,'RevPAR Raw Data'!$B$6:$BE$49,'RevPAR Raw Data'!V$1,FALSE)</f>
        <v>10.624077520033101</v>
      </c>
      <c r="BH9" s="48">
        <f>VLOOKUP($A9,'RevPAR Raw Data'!$B$6:$BE$49,'RevPAR Raw Data'!W$1,FALSE)</f>
        <v>9.9890303096615902</v>
      </c>
      <c r="BI9" s="48">
        <f>VLOOKUP($A9,'RevPAR Raw Data'!$B$6:$BE$49,'RevPAR Raw Data'!X$1,FALSE)</f>
        <v>-4.7332950572709196</v>
      </c>
      <c r="BJ9" s="49">
        <f>VLOOKUP($A9,'RevPAR Raw Data'!$B$6:$BE$49,'RevPAR Raw Data'!Y$1,FALSE)</f>
        <v>5.1045319281016504</v>
      </c>
      <c r="BK9" s="48">
        <f>VLOOKUP($A9,'RevPAR Raw Data'!$B$6:$BE$49,'RevPAR Raw Data'!AA$1,FALSE)</f>
        <v>-8.2819887884051706</v>
      </c>
      <c r="BL9" s="48">
        <f>VLOOKUP($A9,'RevPAR Raw Data'!$B$6:$BE$49,'RevPAR Raw Data'!AB$1,FALSE)</f>
        <v>-9.2651021359054901</v>
      </c>
      <c r="BM9" s="49">
        <f>VLOOKUP($A9,'RevPAR Raw Data'!$B$6:$BE$49,'RevPAR Raw Data'!AC$1,FALSE)</f>
        <v>-8.7950433758974</v>
      </c>
      <c r="BN9" s="50">
        <f>VLOOKUP($A9,'RevPAR Raw Data'!$B$6:$BE$49,'RevPAR Raw Data'!AE$1,FALSE)</f>
        <v>1.4391087292458</v>
      </c>
    </row>
    <row r="10" spans="1:66" x14ac:dyDescent="0.45">
      <c r="A10" s="63" t="s">
        <v>120</v>
      </c>
      <c r="B10" s="47">
        <f>VLOOKUP($A10,'Occupancy Raw Data'!$B$8:$BE$51,'Occupancy Raw Data'!G$3,FALSE)</f>
        <v>39.836867862969001</v>
      </c>
      <c r="C10" s="48">
        <f>VLOOKUP($A10,'Occupancy Raw Data'!$B$8:$BE$51,'Occupancy Raw Data'!H$3,FALSE)</f>
        <v>57.529289633694198</v>
      </c>
      <c r="D10" s="48">
        <f>VLOOKUP($A10,'Occupancy Raw Data'!$B$8:$BE$51,'Occupancy Raw Data'!I$3,FALSE)</f>
        <v>66.166394779771593</v>
      </c>
      <c r="E10" s="48">
        <f>VLOOKUP($A10,'Occupancy Raw Data'!$B$8:$BE$51,'Occupancy Raw Data'!J$3,FALSE)</f>
        <v>63.710514607741302</v>
      </c>
      <c r="F10" s="48">
        <f>VLOOKUP($A10,'Occupancy Raw Data'!$B$8:$BE$51,'Occupancy Raw Data'!K$3,FALSE)</f>
        <v>53.664541005487102</v>
      </c>
      <c r="G10" s="49">
        <f>VLOOKUP($A10,'Occupancy Raw Data'!$B$8:$BE$51,'Occupancy Raw Data'!L$3,FALSE)</f>
        <v>56.1815215779326</v>
      </c>
      <c r="H10" s="48">
        <f>VLOOKUP($A10,'Occupancy Raw Data'!$B$8:$BE$51,'Occupancy Raw Data'!N$3,FALSE)</f>
        <v>51.994661130060798</v>
      </c>
      <c r="I10" s="48">
        <f>VLOOKUP($A10,'Occupancy Raw Data'!$B$8:$BE$51,'Occupancy Raw Data'!O$3,FALSE)</f>
        <v>52.412872608631098</v>
      </c>
      <c r="J10" s="49">
        <f>VLOOKUP($A10,'Occupancy Raw Data'!$B$8:$BE$51,'Occupancy Raw Data'!P$3,FALSE)</f>
        <v>52.203766869345898</v>
      </c>
      <c r="K10" s="50">
        <f>VLOOKUP($A10,'Occupancy Raw Data'!$B$8:$BE$51,'Occupancy Raw Data'!R$3,FALSE)</f>
        <v>55.0450202326221</v>
      </c>
      <c r="M10" s="47">
        <f>VLOOKUP($A10,'Occupancy Raw Data'!$B$8:$BE$51,'Occupancy Raw Data'!T$3,FALSE)</f>
        <v>-2.47154288583374</v>
      </c>
      <c r="N10" s="48">
        <f>VLOOKUP($A10,'Occupancy Raw Data'!$B$8:$BE$51,'Occupancy Raw Data'!U$3,FALSE)</f>
        <v>0.65838321885496398</v>
      </c>
      <c r="O10" s="48">
        <f>VLOOKUP($A10,'Occupancy Raw Data'!$B$8:$BE$51,'Occupancy Raw Data'!V$3,FALSE)</f>
        <v>1.66715836517133</v>
      </c>
      <c r="P10" s="48">
        <f>VLOOKUP($A10,'Occupancy Raw Data'!$B$8:$BE$51,'Occupancy Raw Data'!W$3,FALSE)</f>
        <v>-3.0192680153355802</v>
      </c>
      <c r="Q10" s="48">
        <f>VLOOKUP($A10,'Occupancy Raw Data'!$B$8:$BE$51,'Occupancy Raw Data'!X$3,FALSE)</f>
        <v>-4.3655482002314399</v>
      </c>
      <c r="R10" s="49">
        <f>VLOOKUP($A10,'Occupancy Raw Data'!$B$8:$BE$51,'Occupancy Raw Data'!Y$3,FALSE)</f>
        <v>-1.3975310542702899</v>
      </c>
      <c r="S10" s="48">
        <f>VLOOKUP($A10,'Occupancy Raw Data'!$B$8:$BE$51,'Occupancy Raw Data'!AA$3,FALSE)</f>
        <v>-8.1071395164624391</v>
      </c>
      <c r="T10" s="48">
        <f>VLOOKUP($A10,'Occupancy Raw Data'!$B$8:$BE$51,'Occupancy Raw Data'!AB$3,FALSE)</f>
        <v>-8.1701251972598001</v>
      </c>
      <c r="U10" s="49">
        <f>VLOOKUP($A10,'Occupancy Raw Data'!$B$8:$BE$51,'Occupancy Raw Data'!AC$3,FALSE)</f>
        <v>-8.1387693000806607</v>
      </c>
      <c r="V10" s="50">
        <f>VLOOKUP($A10,'Occupancy Raw Data'!$B$8:$BE$51,'Occupancy Raw Data'!AE$3,FALSE)</f>
        <v>-3.32000211168029</v>
      </c>
      <c r="X10" s="51">
        <f>VLOOKUP($A10,'ADR Raw Data'!$B$6:$BE$49,'ADR Raw Data'!G$1,FALSE)</f>
        <v>121.728286054649</v>
      </c>
      <c r="Y10" s="52">
        <f>VLOOKUP($A10,'ADR Raw Data'!$B$6:$BE$49,'ADR Raw Data'!H$1,FALSE)</f>
        <v>131.364903072798</v>
      </c>
      <c r="Z10" s="52">
        <f>VLOOKUP($A10,'ADR Raw Data'!$B$6:$BE$49,'ADR Raw Data'!I$1,FALSE)</f>
        <v>135.748890084274</v>
      </c>
      <c r="AA10" s="52">
        <f>VLOOKUP($A10,'ADR Raw Data'!$B$6:$BE$49,'ADR Raw Data'!J$1,FALSE)</f>
        <v>134.94169506517599</v>
      </c>
      <c r="AB10" s="52">
        <f>VLOOKUP($A10,'ADR Raw Data'!$B$6:$BE$49,'ADR Raw Data'!K$1,FALSE)</f>
        <v>127.945850328856</v>
      </c>
      <c r="AC10" s="53">
        <f>VLOOKUP($A10,'ADR Raw Data'!$B$6:$BE$49,'ADR Raw Data'!L$1,FALSE)</f>
        <v>131.18896386788799</v>
      </c>
      <c r="AD10" s="52">
        <f>VLOOKUP($A10,'ADR Raw Data'!$B$6:$BE$49,'ADR Raw Data'!N$1,FALSE)</f>
        <v>124.943242441528</v>
      </c>
      <c r="AE10" s="52">
        <f>VLOOKUP($A10,'ADR Raw Data'!$B$6:$BE$49,'ADR Raw Data'!O$1,FALSE)</f>
        <v>122.294989530869</v>
      </c>
      <c r="AF10" s="53">
        <f>VLOOKUP($A10,'ADR Raw Data'!$B$6:$BE$49,'ADR Raw Data'!P$1,FALSE)</f>
        <v>123.61381210761</v>
      </c>
      <c r="AG10" s="54">
        <f>VLOOKUP($A10,'ADR Raw Data'!$B$6:$BE$49,'ADR Raw Data'!R$1,FALSE)</f>
        <v>129.13635075321901</v>
      </c>
      <c r="AI10" s="47">
        <f>VLOOKUP($A10,'ADR Raw Data'!$B$6:$BE$49,'ADR Raw Data'!T$1,FALSE)</f>
        <v>2.58266842825517</v>
      </c>
      <c r="AJ10" s="48">
        <f>VLOOKUP($A10,'ADR Raw Data'!$B$6:$BE$49,'ADR Raw Data'!U$1,FALSE)</f>
        <v>3.41696180950504</v>
      </c>
      <c r="AK10" s="48">
        <f>VLOOKUP($A10,'ADR Raw Data'!$B$6:$BE$49,'ADR Raw Data'!V$1,FALSE)</f>
        <v>3.8689386443614802</v>
      </c>
      <c r="AL10" s="48">
        <f>VLOOKUP($A10,'ADR Raw Data'!$B$6:$BE$49,'ADR Raw Data'!W$1,FALSE)</f>
        <v>4.27720237807518</v>
      </c>
      <c r="AM10" s="48">
        <f>VLOOKUP($A10,'ADR Raw Data'!$B$6:$BE$49,'ADR Raw Data'!X$1,FALSE)</f>
        <v>4.7202557023111202</v>
      </c>
      <c r="AN10" s="49">
        <f>VLOOKUP($A10,'ADR Raw Data'!$B$6:$BE$49,'ADR Raw Data'!Y$1,FALSE)</f>
        <v>3.90502819110382</v>
      </c>
      <c r="AO10" s="48">
        <f>VLOOKUP($A10,'ADR Raw Data'!$B$6:$BE$49,'ADR Raw Data'!AA$1,FALSE)</f>
        <v>1.9057967533569899</v>
      </c>
      <c r="AP10" s="48">
        <f>VLOOKUP($A10,'ADR Raw Data'!$B$6:$BE$49,'ADR Raw Data'!AB$1,FALSE)</f>
        <v>7.14510643580612E-2</v>
      </c>
      <c r="AQ10" s="49">
        <f>VLOOKUP($A10,'ADR Raw Data'!$B$6:$BE$49,'ADR Raw Data'!AC$1,FALSE)</f>
        <v>0.98650109839379896</v>
      </c>
      <c r="AR10" s="50">
        <f>VLOOKUP($A10,'ADR Raw Data'!$B$6:$BE$49,'ADR Raw Data'!AE$1,FALSE)</f>
        <v>3.1770614653873799</v>
      </c>
      <c r="AS10" s="40"/>
      <c r="AT10" s="51">
        <f>VLOOKUP($A10,'RevPAR Raw Data'!$B$6:$BE$49,'RevPAR Raw Data'!G$1,FALSE)</f>
        <v>48.492736467447699</v>
      </c>
      <c r="AU10" s="52">
        <f>VLOOKUP($A10,'RevPAR Raw Data'!$B$6:$BE$49,'RevPAR Raw Data'!H$1,FALSE)</f>
        <v>75.5732955657719</v>
      </c>
      <c r="AV10" s="52">
        <f>VLOOKUP($A10,'RevPAR Raw Data'!$B$6:$BE$49,'RevPAR Raw Data'!I$1,FALSE)</f>
        <v>89.820146522319405</v>
      </c>
      <c r="AW10" s="52">
        <f>VLOOKUP($A10,'RevPAR Raw Data'!$B$6:$BE$49,'RevPAR Raw Data'!J$1,FALSE)</f>
        <v>85.972048346433297</v>
      </c>
      <c r="AX10" s="52">
        <f>VLOOKUP($A10,'RevPAR Raw Data'!$B$6:$BE$49,'RevPAR Raw Data'!K$1,FALSE)</f>
        <v>68.661553314548399</v>
      </c>
      <c r="AY10" s="53">
        <f>VLOOKUP($A10,'RevPAR Raw Data'!$B$6:$BE$49,'RevPAR Raw Data'!L$1,FALSE)</f>
        <v>73.703956043304103</v>
      </c>
      <c r="AZ10" s="52">
        <f>VLOOKUP($A10,'RevPAR Raw Data'!$B$6:$BE$49,'RevPAR Raw Data'!N$1,FALSE)</f>
        <v>64.963815512383206</v>
      </c>
      <c r="BA10" s="52">
        <f>VLOOKUP($A10,'RevPAR Raw Data'!$B$6:$BE$49,'RevPAR Raw Data'!O$1,FALSE)</f>
        <v>64.098317069553602</v>
      </c>
      <c r="BB10" s="53">
        <f>VLOOKUP($A10,'RevPAR Raw Data'!$B$6:$BE$49,'RevPAR Raw Data'!P$1,FALSE)</f>
        <v>64.531066290968397</v>
      </c>
      <c r="BC10" s="54">
        <f>VLOOKUP($A10,'RevPAR Raw Data'!$B$6:$BE$49,'RevPAR Raw Data'!R$1,FALSE)</f>
        <v>71.083130399779606</v>
      </c>
      <c r="BE10" s="47">
        <f>VLOOKUP($A10,'RevPAR Raw Data'!$B$6:$BE$49,'RevPAR Raw Data'!T$1,FALSE)</f>
        <v>4.7293784618218801E-2</v>
      </c>
      <c r="BF10" s="48">
        <f>VLOOKUP($A10,'RevPAR Raw Data'!$B$6:$BE$49,'RevPAR Raw Data'!U$1,FALSE)</f>
        <v>4.0978417315084696</v>
      </c>
      <c r="BG10" s="48">
        <f>VLOOKUP($A10,'RevPAR Raw Data'!$B$6:$BE$49,'RevPAR Raw Data'!V$1,FALSE)</f>
        <v>5.6005983437856397</v>
      </c>
      <c r="BH10" s="48">
        <f>VLOOKUP($A10,'RevPAR Raw Data'!$B$6:$BE$49,'RevPAR Raw Data'!W$1,FALSE)</f>
        <v>1.1287941593872</v>
      </c>
      <c r="BI10" s="48">
        <f>VLOOKUP($A10,'RevPAR Raw Data'!$B$6:$BE$49,'RevPAR Raw Data'!X$1,FALSE)</f>
        <v>0.14864246422110999</v>
      </c>
      <c r="BJ10" s="49">
        <f>VLOOKUP($A10,'RevPAR Raw Data'!$B$6:$BE$49,'RevPAR Raw Data'!Y$1,FALSE)</f>
        <v>2.45292315518485</v>
      </c>
      <c r="BK10" s="48">
        <f>VLOOKUP($A10,'RevPAR Raw Data'!$B$6:$BE$49,'RevPAR Raw Data'!AA$1,FALSE)</f>
        <v>-6.3558483648003099</v>
      </c>
      <c r="BL10" s="48">
        <f>VLOOKUP($A10,'RevPAR Raw Data'!$B$6:$BE$49,'RevPAR Raw Data'!AB$1,FALSE)</f>
        <v>-8.1045117743145703</v>
      </c>
      <c r="BM10" s="49">
        <f>VLOOKUP($A10,'RevPAR Raw Data'!$B$6:$BE$49,'RevPAR Raw Data'!AC$1,FALSE)</f>
        <v>-7.2325572502278996</v>
      </c>
      <c r="BN10" s="50">
        <f>VLOOKUP($A10,'RevPAR Raw Data'!$B$6:$BE$49,'RevPAR Raw Data'!AE$1,FALSE)</f>
        <v>-0.24841915403315001</v>
      </c>
    </row>
    <row r="11" spans="1:66" x14ac:dyDescent="0.45">
      <c r="A11" s="63" t="s">
        <v>121</v>
      </c>
      <c r="B11" s="47">
        <f>VLOOKUP($A11,'Occupancy Raw Data'!$B$8:$BE$51,'Occupancy Raw Data'!G$3,FALSE)</f>
        <v>37.283207766597499</v>
      </c>
      <c r="C11" s="48">
        <f>VLOOKUP($A11,'Occupancy Raw Data'!$B$8:$BE$51,'Occupancy Raw Data'!H$3,FALSE)</f>
        <v>52.995904333316403</v>
      </c>
      <c r="D11" s="48">
        <f>VLOOKUP($A11,'Occupancy Raw Data'!$B$8:$BE$51,'Occupancy Raw Data'!I$3,FALSE)</f>
        <v>58.353137482934699</v>
      </c>
      <c r="E11" s="48">
        <f>VLOOKUP($A11,'Occupancy Raw Data'!$B$8:$BE$51,'Occupancy Raw Data'!J$3,FALSE)</f>
        <v>57.925873489406797</v>
      </c>
      <c r="F11" s="48">
        <f>VLOOKUP($A11,'Occupancy Raw Data'!$B$8:$BE$51,'Occupancy Raw Data'!K$3,FALSE)</f>
        <v>50.543560701825299</v>
      </c>
      <c r="G11" s="49">
        <f>VLOOKUP($A11,'Occupancy Raw Data'!$B$8:$BE$51,'Occupancy Raw Data'!L$3,FALSE)</f>
        <v>51.420336754816198</v>
      </c>
      <c r="H11" s="48">
        <f>VLOOKUP($A11,'Occupancy Raw Data'!$B$8:$BE$51,'Occupancy Raw Data'!N$3,FALSE)</f>
        <v>49.458967487485403</v>
      </c>
      <c r="I11" s="48">
        <f>VLOOKUP($A11,'Occupancy Raw Data'!$B$8:$BE$51,'Occupancy Raw Data'!O$3,FALSE)</f>
        <v>48.331395054861702</v>
      </c>
      <c r="J11" s="49">
        <f>VLOOKUP($A11,'Occupancy Raw Data'!$B$8:$BE$51,'Occupancy Raw Data'!P$3,FALSE)</f>
        <v>48.895181271173499</v>
      </c>
      <c r="K11" s="50">
        <f>VLOOKUP($A11,'Occupancy Raw Data'!$B$8:$BE$51,'Occupancy Raw Data'!R$3,FALSE)</f>
        <v>50.698863759489697</v>
      </c>
      <c r="M11" s="47">
        <f>VLOOKUP($A11,'Occupancy Raw Data'!$B$8:$BE$51,'Occupancy Raw Data'!T$3,FALSE)</f>
        <v>-0.43463076895304398</v>
      </c>
      <c r="N11" s="48">
        <f>VLOOKUP($A11,'Occupancy Raw Data'!$B$8:$BE$51,'Occupancy Raw Data'!U$3,FALSE)</f>
        <v>0.37126435531368501</v>
      </c>
      <c r="O11" s="48">
        <f>VLOOKUP($A11,'Occupancy Raw Data'!$B$8:$BE$51,'Occupancy Raw Data'!V$3,FALSE)</f>
        <v>0.76787990216906898</v>
      </c>
      <c r="P11" s="48">
        <f>VLOOKUP($A11,'Occupancy Raw Data'!$B$8:$BE$51,'Occupancy Raw Data'!W$3,FALSE)</f>
        <v>1.7418318951887499</v>
      </c>
      <c r="Q11" s="48">
        <f>VLOOKUP($A11,'Occupancy Raw Data'!$B$8:$BE$51,'Occupancy Raw Data'!X$3,FALSE)</f>
        <v>-0.53880163745211296</v>
      </c>
      <c r="R11" s="49">
        <f>VLOOKUP($A11,'Occupancy Raw Data'!$B$8:$BE$51,'Occupancy Raw Data'!Y$3,FALSE)</f>
        <v>0.46740347347483002</v>
      </c>
      <c r="S11" s="48">
        <f>VLOOKUP($A11,'Occupancy Raw Data'!$B$8:$BE$51,'Occupancy Raw Data'!AA$3,FALSE)</f>
        <v>-0.90206673236356205</v>
      </c>
      <c r="T11" s="48">
        <f>VLOOKUP($A11,'Occupancy Raw Data'!$B$8:$BE$51,'Occupancy Raw Data'!AB$3,FALSE)</f>
        <v>-1.5464119391583999</v>
      </c>
      <c r="U11" s="49">
        <f>VLOOKUP($A11,'Occupancy Raw Data'!$B$8:$BE$51,'Occupancy Raw Data'!AC$3,FALSE)</f>
        <v>-1.2215752385702401</v>
      </c>
      <c r="V11" s="50">
        <f>VLOOKUP($A11,'Occupancy Raw Data'!$B$8:$BE$51,'Occupancy Raw Data'!AE$3,FALSE)</f>
        <v>-3.75261911153996E-3</v>
      </c>
      <c r="X11" s="51">
        <f>VLOOKUP($A11,'ADR Raw Data'!$B$6:$BE$49,'ADR Raw Data'!G$1,FALSE)</f>
        <v>98.147918898759002</v>
      </c>
      <c r="Y11" s="52">
        <f>VLOOKUP($A11,'ADR Raw Data'!$B$6:$BE$49,'ADR Raw Data'!H$1,FALSE)</f>
        <v>103.81795010018099</v>
      </c>
      <c r="Z11" s="52">
        <f>VLOOKUP($A11,'ADR Raw Data'!$B$6:$BE$49,'ADR Raw Data'!I$1,FALSE)</f>
        <v>105.70784108140801</v>
      </c>
      <c r="AA11" s="52">
        <f>VLOOKUP($A11,'ADR Raw Data'!$B$6:$BE$49,'ADR Raw Data'!J$1,FALSE)</f>
        <v>105.43418819832399</v>
      </c>
      <c r="AB11" s="52">
        <f>VLOOKUP($A11,'ADR Raw Data'!$B$6:$BE$49,'ADR Raw Data'!K$1,FALSE)</f>
        <v>102.968231292517</v>
      </c>
      <c r="AC11" s="53">
        <f>VLOOKUP($A11,'ADR Raw Data'!$B$6:$BE$49,'ADR Raw Data'!L$1,FALSE)</f>
        <v>103.621756544142</v>
      </c>
      <c r="AD11" s="52">
        <f>VLOOKUP($A11,'ADR Raw Data'!$B$6:$BE$49,'ADR Raw Data'!N$1,FALSE)</f>
        <v>106.979772529775</v>
      </c>
      <c r="AE11" s="52">
        <f>VLOOKUP($A11,'ADR Raw Data'!$B$6:$BE$49,'ADR Raw Data'!O$1,FALSE)</f>
        <v>105.18027671705801</v>
      </c>
      <c r="AF11" s="53">
        <f>VLOOKUP($A11,'ADR Raw Data'!$B$6:$BE$49,'ADR Raw Data'!P$1,FALSE)</f>
        <v>106.09039917269899</v>
      </c>
      <c r="AG11" s="54">
        <f>VLOOKUP($A11,'ADR Raw Data'!$B$6:$BE$49,'ADR Raw Data'!R$1,FALSE)</f>
        <v>104.30199004089</v>
      </c>
      <c r="AI11" s="47">
        <f>VLOOKUP($A11,'ADR Raw Data'!$B$6:$BE$49,'ADR Raw Data'!T$1,FALSE)</f>
        <v>3.35382374676706</v>
      </c>
      <c r="AJ11" s="48">
        <f>VLOOKUP($A11,'ADR Raw Data'!$B$6:$BE$49,'ADR Raw Data'!U$1,FALSE)</f>
        <v>4.5547689338506103</v>
      </c>
      <c r="AK11" s="48">
        <f>VLOOKUP($A11,'ADR Raw Data'!$B$6:$BE$49,'ADR Raw Data'!V$1,FALSE)</f>
        <v>4.4083334617880299</v>
      </c>
      <c r="AL11" s="48">
        <f>VLOOKUP($A11,'ADR Raw Data'!$B$6:$BE$49,'ADR Raw Data'!W$1,FALSE)</f>
        <v>4.4689304869592101</v>
      </c>
      <c r="AM11" s="48">
        <f>VLOOKUP($A11,'ADR Raw Data'!$B$6:$BE$49,'ADR Raw Data'!X$1,FALSE)</f>
        <v>4.5753609596893297</v>
      </c>
      <c r="AN11" s="49">
        <f>VLOOKUP($A11,'ADR Raw Data'!$B$6:$BE$49,'ADR Raw Data'!Y$1,FALSE)</f>
        <v>4.3526671015088301</v>
      </c>
      <c r="AO11" s="48">
        <f>VLOOKUP($A11,'ADR Raw Data'!$B$6:$BE$49,'ADR Raw Data'!AA$1,FALSE)</f>
        <v>4.1184014965355997</v>
      </c>
      <c r="AP11" s="48">
        <f>VLOOKUP($A11,'ADR Raw Data'!$B$6:$BE$49,'ADR Raw Data'!AB$1,FALSE)</f>
        <v>1.4860282138813701</v>
      </c>
      <c r="AQ11" s="49">
        <f>VLOOKUP($A11,'ADR Raw Data'!$B$6:$BE$49,'ADR Raw Data'!AC$1,FALSE)</f>
        <v>2.8102541922009499</v>
      </c>
      <c r="AR11" s="50">
        <f>VLOOKUP($A11,'ADR Raw Data'!$B$6:$BE$49,'ADR Raw Data'!AE$1,FALSE)</f>
        <v>3.9020616199887201</v>
      </c>
      <c r="AS11" s="40"/>
      <c r="AT11" s="51">
        <f>VLOOKUP($A11,'RevPAR Raw Data'!$B$6:$BE$49,'RevPAR Raw Data'!G$1,FALSE)</f>
        <v>36.592692521616001</v>
      </c>
      <c r="AU11" s="52">
        <f>VLOOKUP($A11,'RevPAR Raw Data'!$B$6:$BE$49,'RevPAR Raw Data'!H$1,FALSE)</f>
        <v>55.019261515902301</v>
      </c>
      <c r="AV11" s="52">
        <f>VLOOKUP($A11,'RevPAR Raw Data'!$B$6:$BE$49,'RevPAR Raw Data'!I$1,FALSE)</f>
        <v>61.683841836476702</v>
      </c>
      <c r="AW11" s="52">
        <f>VLOOKUP($A11,'RevPAR Raw Data'!$B$6:$BE$49,'RevPAR Raw Data'!J$1,FALSE)</f>
        <v>61.073674470344301</v>
      </c>
      <c r="AX11" s="52">
        <f>VLOOKUP($A11,'RevPAR Raw Data'!$B$6:$BE$49,'RevPAR Raw Data'!K$1,FALSE)</f>
        <v>52.043810486929203</v>
      </c>
      <c r="AY11" s="53">
        <f>VLOOKUP($A11,'RevPAR Raw Data'!$B$6:$BE$49,'RevPAR Raw Data'!L$1,FALSE)</f>
        <v>53.282656166253702</v>
      </c>
      <c r="AZ11" s="52">
        <f>VLOOKUP($A11,'RevPAR Raw Data'!$B$6:$BE$49,'RevPAR Raw Data'!N$1,FALSE)</f>
        <v>52.911090913687602</v>
      </c>
      <c r="BA11" s="52">
        <f>VLOOKUP($A11,'RevPAR Raw Data'!$B$6:$BE$49,'RevPAR Raw Data'!O$1,FALSE)</f>
        <v>50.835095059917997</v>
      </c>
      <c r="BB11" s="53">
        <f>VLOOKUP($A11,'RevPAR Raw Data'!$B$6:$BE$49,'RevPAR Raw Data'!P$1,FALSE)</f>
        <v>51.873092986802803</v>
      </c>
      <c r="BC11" s="54">
        <f>VLOOKUP($A11,'RevPAR Raw Data'!$B$6:$BE$49,'RevPAR Raw Data'!R$1,FALSE)</f>
        <v>52.879923829267703</v>
      </c>
      <c r="BE11" s="47">
        <f>VLOOKUP($A11,'RevPAR Raw Data'!$B$6:$BE$49,'RevPAR Raw Data'!T$1,FALSE)</f>
        <v>2.9046162278741101</v>
      </c>
      <c r="BF11" s="48">
        <f>VLOOKUP($A11,'RevPAR Raw Data'!$B$6:$BE$49,'RevPAR Raw Data'!U$1,FALSE)</f>
        <v>4.9429435226825804</v>
      </c>
      <c r="BG11" s="48">
        <f>VLOOKUP($A11,'RevPAR Raw Data'!$B$6:$BE$49,'RevPAR Raw Data'!V$1,FALSE)</f>
        <v>5.2100640706307599</v>
      </c>
      <c r="BH11" s="48">
        <f>VLOOKUP($A11,'RevPAR Raw Data'!$B$6:$BE$49,'RevPAR Raw Data'!W$1,FALSE)</f>
        <v>6.2886036387436404</v>
      </c>
      <c r="BI11" s="48">
        <f>VLOOKUP($A11,'RevPAR Raw Data'!$B$6:$BE$49,'RevPAR Raw Data'!X$1,FALSE)</f>
        <v>4.0119072024670697</v>
      </c>
      <c r="BJ11" s="49">
        <f>VLOOKUP($A11,'RevPAR Raw Data'!$B$6:$BE$49,'RevPAR Raw Data'!Y$1,FALSE)</f>
        <v>4.8404150922049096</v>
      </c>
      <c r="BK11" s="48">
        <f>VLOOKUP($A11,'RevPAR Raw Data'!$B$6:$BE$49,'RevPAR Raw Data'!AA$1,FALSE)</f>
        <v>3.1791840343666302</v>
      </c>
      <c r="BL11" s="48">
        <f>VLOOKUP($A11,'RevPAR Raw Data'!$B$6:$BE$49,'RevPAR Raw Data'!AB$1,FALSE)</f>
        <v>-8.3363842995759593E-2</v>
      </c>
      <c r="BM11" s="49">
        <f>VLOOKUP($A11,'RevPAR Raw Data'!$B$6:$BE$49,'RevPAR Raw Data'!AC$1,FALSE)</f>
        <v>1.5543495842778901</v>
      </c>
      <c r="BN11" s="50">
        <f>VLOOKUP($A11,'RevPAR Raw Data'!$B$6:$BE$49,'RevPAR Raw Data'!AE$1,FALSE)</f>
        <v>3.8981625713670902</v>
      </c>
    </row>
    <row r="12" spans="1:66" x14ac:dyDescent="0.45">
      <c r="A12" s="63" t="s">
        <v>122</v>
      </c>
      <c r="B12" s="47">
        <f>VLOOKUP($A12,'Occupancy Raw Data'!$B$8:$BE$51,'Occupancy Raw Data'!G$3,FALSE)</f>
        <v>40.686707243413998</v>
      </c>
      <c r="C12" s="48">
        <f>VLOOKUP($A12,'Occupancy Raw Data'!$B$8:$BE$51,'Occupancy Raw Data'!H$3,FALSE)</f>
        <v>49.435487617897103</v>
      </c>
      <c r="D12" s="48">
        <f>VLOOKUP($A12,'Occupancy Raw Data'!$B$8:$BE$51,'Occupancy Raw Data'!I$3,FALSE)</f>
        <v>51.921200576127802</v>
      </c>
      <c r="E12" s="48">
        <f>VLOOKUP($A12,'Occupancy Raw Data'!$B$8:$BE$51,'Occupancy Raw Data'!J$3,FALSE)</f>
        <v>52.060586349486499</v>
      </c>
      <c r="F12" s="48">
        <f>VLOOKUP($A12,'Occupancy Raw Data'!$B$8:$BE$51,'Occupancy Raw Data'!K$3,FALSE)</f>
        <v>49.175300840960801</v>
      </c>
      <c r="G12" s="49">
        <f>VLOOKUP($A12,'Occupancy Raw Data'!$B$8:$BE$51,'Occupancy Raw Data'!L$3,FALSE)</f>
        <v>48.6558565255772</v>
      </c>
      <c r="H12" s="48">
        <f>VLOOKUP($A12,'Occupancy Raw Data'!$B$8:$BE$51,'Occupancy Raw Data'!N$3,FALSE)</f>
        <v>49.635273893044598</v>
      </c>
      <c r="I12" s="48">
        <f>VLOOKUP($A12,'Occupancy Raw Data'!$B$8:$BE$51,'Occupancy Raw Data'!O$3,FALSE)</f>
        <v>48.092738001207998</v>
      </c>
      <c r="J12" s="49">
        <f>VLOOKUP($A12,'Occupancy Raw Data'!$B$8:$BE$51,'Occupancy Raw Data'!P$3,FALSE)</f>
        <v>48.864005947126302</v>
      </c>
      <c r="K12" s="50">
        <f>VLOOKUP($A12,'Occupancy Raw Data'!$B$8:$BE$51,'Occupancy Raw Data'!R$3,FALSE)</f>
        <v>48.715327788876998</v>
      </c>
      <c r="M12" s="47">
        <f>VLOOKUP($A12,'Occupancy Raw Data'!$B$8:$BE$51,'Occupancy Raw Data'!T$3,FALSE)</f>
        <v>0.21549882446267099</v>
      </c>
      <c r="N12" s="48">
        <f>VLOOKUP($A12,'Occupancy Raw Data'!$B$8:$BE$51,'Occupancy Raw Data'!U$3,FALSE)</f>
        <v>1.5482237604522</v>
      </c>
      <c r="O12" s="48">
        <f>VLOOKUP($A12,'Occupancy Raw Data'!$B$8:$BE$51,'Occupancy Raw Data'!V$3,FALSE)</f>
        <v>6.0611804909408401E-2</v>
      </c>
      <c r="P12" s="48">
        <f>VLOOKUP($A12,'Occupancy Raw Data'!$B$8:$BE$51,'Occupancy Raw Data'!W$3,FALSE)</f>
        <v>0.53462229091777302</v>
      </c>
      <c r="Q12" s="48">
        <f>VLOOKUP($A12,'Occupancy Raw Data'!$B$8:$BE$51,'Occupancy Raw Data'!X$3,FALSE)</f>
        <v>2.6859795038966499</v>
      </c>
      <c r="R12" s="49">
        <f>VLOOKUP($A12,'Occupancy Raw Data'!$B$8:$BE$51,'Occupancy Raw Data'!Y$3,FALSE)</f>
        <v>1.0112081610261301</v>
      </c>
      <c r="S12" s="48">
        <f>VLOOKUP($A12,'Occupancy Raw Data'!$B$8:$BE$51,'Occupancy Raw Data'!AA$3,FALSE)</f>
        <v>2.2684617648145</v>
      </c>
      <c r="T12" s="48">
        <f>VLOOKUP($A12,'Occupancy Raw Data'!$B$8:$BE$51,'Occupancy Raw Data'!AB$3,FALSE)</f>
        <v>-0.58879157067368604</v>
      </c>
      <c r="U12" s="49">
        <f>VLOOKUP($A12,'Occupancy Raw Data'!$B$8:$BE$51,'Occupancy Raw Data'!AC$3,FALSE)</f>
        <v>0.84214525148414798</v>
      </c>
      <c r="V12" s="50">
        <f>VLOOKUP($A12,'Occupancy Raw Data'!$B$8:$BE$51,'Occupancy Raw Data'!AE$3,FALSE)</f>
        <v>0.96269799839710102</v>
      </c>
      <c r="X12" s="51">
        <f>VLOOKUP($A12,'ADR Raw Data'!$B$6:$BE$49,'ADR Raw Data'!G$1,FALSE)</f>
        <v>75.126443987667002</v>
      </c>
      <c r="Y12" s="52">
        <f>VLOOKUP($A12,'ADR Raw Data'!$B$6:$BE$49,'ADR Raw Data'!H$1,FALSE)</f>
        <v>77.048349624060094</v>
      </c>
      <c r="Z12" s="52">
        <f>VLOOKUP($A12,'ADR Raw Data'!$B$6:$BE$49,'ADR Raw Data'!I$1,FALSE)</f>
        <v>77.688016107382495</v>
      </c>
      <c r="AA12" s="52">
        <f>VLOOKUP($A12,'ADR Raw Data'!$B$6:$BE$49,'ADR Raw Data'!J$1,FALSE)</f>
        <v>77.579417224453294</v>
      </c>
      <c r="AB12" s="52">
        <f>VLOOKUP($A12,'ADR Raw Data'!$B$6:$BE$49,'ADR Raw Data'!K$1,FALSE)</f>
        <v>78.630778533635606</v>
      </c>
      <c r="AC12" s="53">
        <f>VLOOKUP($A12,'ADR Raw Data'!$B$6:$BE$49,'ADR Raw Data'!L$1,FALSE)</f>
        <v>77.296954221653493</v>
      </c>
      <c r="AD12" s="52">
        <f>VLOOKUP($A12,'ADR Raw Data'!$B$6:$BE$49,'ADR Raw Data'!N$1,FALSE)</f>
        <v>81.014929326968002</v>
      </c>
      <c r="AE12" s="52">
        <f>VLOOKUP($A12,'ADR Raw Data'!$B$6:$BE$49,'ADR Raw Data'!O$1,FALSE)</f>
        <v>80.812136025504699</v>
      </c>
      <c r="AF12" s="53">
        <f>VLOOKUP($A12,'ADR Raw Data'!$B$6:$BE$49,'ADR Raw Data'!P$1,FALSE)</f>
        <v>80.915133117809205</v>
      </c>
      <c r="AG12" s="54">
        <f>VLOOKUP($A12,'ADR Raw Data'!$B$6:$BE$49,'ADR Raw Data'!R$1,FALSE)</f>
        <v>78.333874650861702</v>
      </c>
      <c r="AI12" s="47">
        <f>VLOOKUP($A12,'ADR Raw Data'!$B$6:$BE$49,'ADR Raw Data'!T$1,FALSE)</f>
        <v>-0.58107875490982197</v>
      </c>
      <c r="AJ12" s="48">
        <f>VLOOKUP($A12,'ADR Raw Data'!$B$6:$BE$49,'ADR Raw Data'!U$1,FALSE)</f>
        <v>-1.0910984396172501</v>
      </c>
      <c r="AK12" s="48">
        <f>VLOOKUP($A12,'ADR Raw Data'!$B$6:$BE$49,'ADR Raw Data'!V$1,FALSE)</f>
        <v>-0.30419520098977298</v>
      </c>
      <c r="AL12" s="48">
        <f>VLOOKUP($A12,'ADR Raw Data'!$B$6:$BE$49,'ADR Raw Data'!W$1,FALSE)</f>
        <v>-0.73748791335363695</v>
      </c>
      <c r="AM12" s="48">
        <f>VLOOKUP($A12,'ADR Raw Data'!$B$6:$BE$49,'ADR Raw Data'!X$1,FALSE)</f>
        <v>1.81280321305029</v>
      </c>
      <c r="AN12" s="49">
        <f>VLOOKUP($A12,'ADR Raw Data'!$B$6:$BE$49,'ADR Raw Data'!Y$1,FALSE)</f>
        <v>-0.176304489339245</v>
      </c>
      <c r="AO12" s="48">
        <f>VLOOKUP($A12,'ADR Raw Data'!$B$6:$BE$49,'ADR Raw Data'!AA$1,FALSE)</f>
        <v>-0.35466191614821402</v>
      </c>
      <c r="AP12" s="48">
        <f>VLOOKUP($A12,'ADR Raw Data'!$B$6:$BE$49,'ADR Raw Data'!AB$1,FALSE)</f>
        <v>-0.29953486310163902</v>
      </c>
      <c r="AQ12" s="49">
        <f>VLOOKUP($A12,'ADR Raw Data'!$B$6:$BE$49,'ADR Raw Data'!AC$1,FALSE)</f>
        <v>-0.325415611170219</v>
      </c>
      <c r="AR12" s="50">
        <f>VLOOKUP($A12,'ADR Raw Data'!$B$6:$BE$49,'ADR Raw Data'!AE$1,FALSE)</f>
        <v>-0.22213233558235099</v>
      </c>
      <c r="AS12" s="40"/>
      <c r="AT12" s="51">
        <f>VLOOKUP($A12,'RevPAR Raw Data'!$B$6:$BE$49,'RevPAR Raw Data'!G$1,FALSE)</f>
        <v>30.566476327649401</v>
      </c>
      <c r="AU12" s="52">
        <f>VLOOKUP($A12,'RevPAR Raw Data'!$B$6:$BE$49,'RevPAR Raw Data'!H$1,FALSE)</f>
        <v>38.089227338196302</v>
      </c>
      <c r="AV12" s="52">
        <f>VLOOKUP($A12,'RevPAR Raw Data'!$B$6:$BE$49,'RevPAR Raw Data'!I$1,FALSE)</f>
        <v>40.336550666728598</v>
      </c>
      <c r="AW12" s="52">
        <f>VLOOKUP($A12,'RevPAR Raw Data'!$B$6:$BE$49,'RevPAR Raw Data'!J$1,FALSE)</f>
        <v>40.388299493565</v>
      </c>
      <c r="AX12" s="52">
        <f>VLOOKUP($A12,'RevPAR Raw Data'!$B$6:$BE$49,'RevPAR Raw Data'!K$1,FALSE)</f>
        <v>38.666921897504899</v>
      </c>
      <c r="AY12" s="53">
        <f>VLOOKUP($A12,'RevPAR Raw Data'!$B$6:$BE$49,'RevPAR Raw Data'!L$1,FALSE)</f>
        <v>37.609495144728797</v>
      </c>
      <c r="AZ12" s="52">
        <f>VLOOKUP($A12,'RevPAR Raw Data'!$B$6:$BE$49,'RevPAR Raw Data'!N$1,FALSE)</f>
        <v>40.2119820656971</v>
      </c>
      <c r="BA12" s="52">
        <f>VLOOKUP($A12,'RevPAR Raw Data'!$B$6:$BE$49,'RevPAR Raw Data'!O$1,FALSE)</f>
        <v>38.864768851925803</v>
      </c>
      <c r="BB12" s="53">
        <f>VLOOKUP($A12,'RevPAR Raw Data'!$B$6:$BE$49,'RevPAR Raw Data'!P$1,FALSE)</f>
        <v>39.538375458811501</v>
      </c>
      <c r="BC12" s="54">
        <f>VLOOKUP($A12,'RevPAR Raw Data'!$B$6:$BE$49,'RevPAR Raw Data'!R$1,FALSE)</f>
        <v>38.160603805895299</v>
      </c>
      <c r="BE12" s="47">
        <f>VLOOKUP($A12,'RevPAR Raw Data'!$B$6:$BE$49,'RevPAR Raw Data'!T$1,FALSE)</f>
        <v>-0.36683214833318301</v>
      </c>
      <c r="BF12" s="48">
        <f>VLOOKUP($A12,'RevPAR Raw Data'!$B$6:$BE$49,'RevPAR Raw Data'!U$1,FALSE)</f>
        <v>0.44023267554287199</v>
      </c>
      <c r="BG12" s="48">
        <f>VLOOKUP($A12,'RevPAR Raw Data'!$B$6:$BE$49,'RevPAR Raw Data'!V$1,FALSE)</f>
        <v>-0.243767774282132</v>
      </c>
      <c r="BH12" s="48">
        <f>VLOOKUP($A12,'RevPAR Raw Data'!$B$6:$BE$49,'RevPAR Raw Data'!W$1,FALSE)</f>
        <v>-0.20680839721347699</v>
      </c>
      <c r="BI12" s="48">
        <f>VLOOKUP($A12,'RevPAR Raw Data'!$B$6:$BE$49,'RevPAR Raw Data'!X$1,FALSE)</f>
        <v>4.5474742396954602</v>
      </c>
      <c r="BJ12" s="49">
        <f>VLOOKUP($A12,'RevPAR Raw Data'!$B$6:$BE$49,'RevPAR Raw Data'!Y$1,FALSE)</f>
        <v>0.83312086630243798</v>
      </c>
      <c r="BK12" s="48">
        <f>VLOOKUP($A12,'RevPAR Raw Data'!$B$6:$BE$49,'RevPAR Raw Data'!AA$1,FALSE)</f>
        <v>1.9057544787041001</v>
      </c>
      <c r="BL12" s="48">
        <f>VLOOKUP($A12,'RevPAR Raw Data'!$B$6:$BE$49,'RevPAR Raw Data'!AB$1,FALSE)</f>
        <v>-0.88656279775015501</v>
      </c>
      <c r="BM12" s="49">
        <f>VLOOKUP($A12,'RevPAR Raw Data'!$B$6:$BE$49,'RevPAR Raw Data'!AC$1,FALSE)</f>
        <v>0.51398916819687102</v>
      </c>
      <c r="BN12" s="50">
        <f>VLOOKUP($A12,'RevPAR Raw Data'!$B$6:$BE$49,'RevPAR Raw Data'!AE$1,FALSE)</f>
        <v>0.73842719926630496</v>
      </c>
    </row>
    <row r="13" spans="1:66" x14ac:dyDescent="0.45">
      <c r="A13" s="63" t="s">
        <v>123</v>
      </c>
      <c r="B13" s="47">
        <f>VLOOKUP($A13,'Occupancy Raw Data'!$B$8:$BE$51,'Occupancy Raw Data'!G$3,FALSE)</f>
        <v>40.0991246884238</v>
      </c>
      <c r="C13" s="48">
        <f>VLOOKUP($A13,'Occupancy Raw Data'!$B$8:$BE$51,'Occupancy Raw Data'!H$3,FALSE)</f>
        <v>43.188800649237699</v>
      </c>
      <c r="D13" s="48">
        <f>VLOOKUP($A13,'Occupancy Raw Data'!$B$8:$BE$51,'Occupancy Raw Data'!I$3,FALSE)</f>
        <v>43.081560489247003</v>
      </c>
      <c r="E13" s="48">
        <f>VLOOKUP($A13,'Occupancy Raw Data'!$B$8:$BE$51,'Occupancy Raw Data'!J$3,FALSE)</f>
        <v>44.081502521592903</v>
      </c>
      <c r="F13" s="48">
        <f>VLOOKUP($A13,'Occupancy Raw Data'!$B$8:$BE$51,'Occupancy Raw Data'!K$3,FALSE)</f>
        <v>44.3800359399455</v>
      </c>
      <c r="G13" s="49">
        <f>VLOOKUP($A13,'Occupancy Raw Data'!$B$8:$BE$51,'Occupancy Raw Data'!L$3,FALSE)</f>
        <v>42.966204857689398</v>
      </c>
      <c r="H13" s="48">
        <f>VLOOKUP($A13,'Occupancy Raw Data'!$B$8:$BE$51,'Occupancy Raw Data'!N$3,FALSE)</f>
        <v>45.333603849052203</v>
      </c>
      <c r="I13" s="48">
        <f>VLOOKUP($A13,'Occupancy Raw Data'!$B$8:$BE$51,'Occupancy Raw Data'!O$3,FALSE)</f>
        <v>45.756767723610203</v>
      </c>
      <c r="J13" s="49">
        <f>VLOOKUP($A13,'Occupancy Raw Data'!$B$8:$BE$51,'Occupancy Raw Data'!P$3,FALSE)</f>
        <v>45.545185786331203</v>
      </c>
      <c r="K13" s="50">
        <f>VLOOKUP($A13,'Occupancy Raw Data'!$B$8:$BE$51,'Occupancy Raw Data'!R$3,FALSE)</f>
        <v>43.703056551586997</v>
      </c>
      <c r="M13" s="47">
        <f>VLOOKUP($A13,'Occupancy Raw Data'!$B$8:$BE$51,'Occupancy Raw Data'!T$3,FALSE)</f>
        <v>-2.4963505682104499</v>
      </c>
      <c r="N13" s="48">
        <f>VLOOKUP($A13,'Occupancy Raw Data'!$B$8:$BE$51,'Occupancy Raw Data'!U$3,FALSE)</f>
        <v>-1.17626578521636</v>
      </c>
      <c r="O13" s="48">
        <f>VLOOKUP($A13,'Occupancy Raw Data'!$B$8:$BE$51,'Occupancy Raw Data'!V$3,FALSE)</f>
        <v>-3.7809658714079499</v>
      </c>
      <c r="P13" s="48">
        <f>VLOOKUP($A13,'Occupancy Raw Data'!$B$8:$BE$51,'Occupancy Raw Data'!W$3,FALSE)</f>
        <v>-2.1585523465600001</v>
      </c>
      <c r="Q13" s="48">
        <f>VLOOKUP($A13,'Occupancy Raw Data'!$B$8:$BE$51,'Occupancy Raw Data'!X$3,FALSE)</f>
        <v>0.89069338101871898</v>
      </c>
      <c r="R13" s="49">
        <f>VLOOKUP($A13,'Occupancy Raw Data'!$B$8:$BE$51,'Occupancy Raw Data'!Y$3,FALSE)</f>
        <v>-1.74452680176386</v>
      </c>
      <c r="S13" s="48">
        <f>VLOOKUP($A13,'Occupancy Raw Data'!$B$8:$BE$51,'Occupancy Raw Data'!AA$3,FALSE)</f>
        <v>-3.14183476760389</v>
      </c>
      <c r="T13" s="48">
        <f>VLOOKUP($A13,'Occupancy Raw Data'!$B$8:$BE$51,'Occupancy Raw Data'!AB$3,FALSE)</f>
        <v>-1.6010294698165899</v>
      </c>
      <c r="U13" s="49">
        <f>VLOOKUP($A13,'Occupancy Raw Data'!$B$8:$BE$51,'Occupancy Raw Data'!AC$3,FALSE)</f>
        <v>-2.3739326453778902</v>
      </c>
      <c r="V13" s="50">
        <f>VLOOKUP($A13,'Occupancy Raw Data'!$B$8:$BE$51,'Occupancy Raw Data'!AE$3,FALSE)</f>
        <v>-1.93278393620318</v>
      </c>
      <c r="X13" s="51">
        <f>VLOOKUP($A13,'ADR Raw Data'!$B$6:$BE$49,'ADR Raw Data'!G$1,FALSE)</f>
        <v>59.743148398987998</v>
      </c>
      <c r="Y13" s="52">
        <f>VLOOKUP($A13,'ADR Raw Data'!$B$6:$BE$49,'ADR Raw Data'!H$1,FALSE)</f>
        <v>60.551986242533999</v>
      </c>
      <c r="Z13" s="52">
        <f>VLOOKUP($A13,'ADR Raw Data'!$B$6:$BE$49,'ADR Raw Data'!I$1,FALSE)</f>
        <v>60.369758712325002</v>
      </c>
      <c r="AA13" s="52">
        <f>VLOOKUP($A13,'ADR Raw Data'!$B$6:$BE$49,'ADR Raw Data'!J$1,FALSE)</f>
        <v>60.335365237688201</v>
      </c>
      <c r="AB13" s="52">
        <f>VLOOKUP($A13,'ADR Raw Data'!$B$6:$BE$49,'ADR Raw Data'!K$1,FALSE)</f>
        <v>61.3598709378265</v>
      </c>
      <c r="AC13" s="53">
        <f>VLOOKUP($A13,'ADR Raw Data'!$B$6:$BE$49,'ADR Raw Data'!L$1,FALSE)</f>
        <v>60.486914805520698</v>
      </c>
      <c r="AD13" s="52">
        <f>VLOOKUP($A13,'ADR Raw Data'!$B$6:$BE$49,'ADR Raw Data'!N$1,FALSE)</f>
        <v>64.303610779361904</v>
      </c>
      <c r="AE13" s="52">
        <f>VLOOKUP($A13,'ADR Raw Data'!$B$6:$BE$49,'ADR Raw Data'!O$1,FALSE)</f>
        <v>64.374737600557395</v>
      </c>
      <c r="AF13" s="53">
        <f>VLOOKUP($A13,'ADR Raw Data'!$B$6:$BE$49,'ADR Raw Data'!P$1,FALSE)</f>
        <v>64.339339401170903</v>
      </c>
      <c r="AG13" s="54">
        <f>VLOOKUP($A13,'ADR Raw Data'!$B$6:$BE$49,'ADR Raw Data'!R$1,FALSE)</f>
        <v>61.634002889653097</v>
      </c>
      <c r="AI13" s="47">
        <f>VLOOKUP($A13,'ADR Raw Data'!$B$6:$BE$49,'ADR Raw Data'!T$1,FALSE)</f>
        <v>2.10650410641732</v>
      </c>
      <c r="AJ13" s="48">
        <f>VLOOKUP($A13,'ADR Raw Data'!$B$6:$BE$49,'ADR Raw Data'!U$1,FALSE)</f>
        <v>2.7350794113095702</v>
      </c>
      <c r="AK13" s="48">
        <f>VLOOKUP($A13,'ADR Raw Data'!$B$6:$BE$49,'ADR Raw Data'!V$1,FALSE)</f>
        <v>2.0084047864790802</v>
      </c>
      <c r="AL13" s="48">
        <f>VLOOKUP($A13,'ADR Raw Data'!$B$6:$BE$49,'ADR Raw Data'!W$1,FALSE)</f>
        <v>2.3194045450223499</v>
      </c>
      <c r="AM13" s="48">
        <f>VLOOKUP($A13,'ADR Raw Data'!$B$6:$BE$49,'ADR Raw Data'!X$1,FALSE)</f>
        <v>3.7619915816170102</v>
      </c>
      <c r="AN13" s="49">
        <f>VLOOKUP($A13,'ADR Raw Data'!$B$6:$BE$49,'ADR Raw Data'!Y$1,FALSE)</f>
        <v>2.6009147435747102</v>
      </c>
      <c r="AO13" s="48">
        <f>VLOOKUP($A13,'ADR Raw Data'!$B$6:$BE$49,'ADR Raw Data'!AA$1,FALSE)</f>
        <v>2.8003587998314998</v>
      </c>
      <c r="AP13" s="48">
        <f>VLOOKUP($A13,'ADR Raw Data'!$B$6:$BE$49,'ADR Raw Data'!AB$1,FALSE)</f>
        <v>2.18203840695403</v>
      </c>
      <c r="AQ13" s="49">
        <f>VLOOKUP($A13,'ADR Raw Data'!$B$6:$BE$49,'ADR Raw Data'!AC$1,FALSE)</f>
        <v>2.4915456578891</v>
      </c>
      <c r="AR13" s="50">
        <f>VLOOKUP($A13,'ADR Raw Data'!$B$6:$BE$49,'ADR Raw Data'!AE$1,FALSE)</f>
        <v>2.5581189443966998</v>
      </c>
      <c r="AS13" s="40"/>
      <c r="AT13" s="51">
        <f>VLOOKUP($A13,'RevPAR Raw Data'!$B$6:$BE$49,'RevPAR Raw Data'!G$1,FALSE)</f>
        <v>23.956479569300299</v>
      </c>
      <c r="AU13" s="52">
        <f>VLOOKUP($A13,'RevPAR Raw Data'!$B$6:$BE$49,'RevPAR Raw Data'!H$1,FALSE)</f>
        <v>26.151676627441802</v>
      </c>
      <c r="AV13" s="52">
        <f>VLOOKUP($A13,'RevPAR Raw Data'!$B$6:$BE$49,'RevPAR Raw Data'!I$1,FALSE)</f>
        <v>26.008234116862699</v>
      </c>
      <c r="AW13" s="52">
        <f>VLOOKUP($A13,'RevPAR Raw Data'!$B$6:$BE$49,'RevPAR Raw Data'!J$1,FALSE)</f>
        <v>26.596735548663801</v>
      </c>
      <c r="AX13" s="52">
        <f>VLOOKUP($A13,'RevPAR Raw Data'!$B$6:$BE$49,'RevPAR Raw Data'!K$1,FALSE)</f>
        <v>27.2315327749115</v>
      </c>
      <c r="AY13" s="53">
        <f>VLOOKUP($A13,'RevPAR Raw Data'!$B$6:$BE$49,'RevPAR Raw Data'!L$1,FALSE)</f>
        <v>25.988931727436</v>
      </c>
      <c r="AZ13" s="52">
        <f>VLOOKUP($A13,'RevPAR Raw Data'!$B$6:$BE$49,'RevPAR Raw Data'!N$1,FALSE)</f>
        <v>29.1511441713523</v>
      </c>
      <c r="BA13" s="52">
        <f>VLOOKUP($A13,'RevPAR Raw Data'!$B$6:$BE$49,'RevPAR Raw Data'!O$1,FALSE)</f>
        <v>29.455799156570599</v>
      </c>
      <c r="BB13" s="53">
        <f>VLOOKUP($A13,'RevPAR Raw Data'!$B$6:$BE$49,'RevPAR Raw Data'!P$1,FALSE)</f>
        <v>29.303471663961499</v>
      </c>
      <c r="BC13" s="54">
        <f>VLOOKUP($A13,'RevPAR Raw Data'!$B$6:$BE$49,'RevPAR Raw Data'!R$1,FALSE)</f>
        <v>26.935943137871899</v>
      </c>
      <c r="BE13" s="47">
        <f>VLOOKUP($A13,'RevPAR Raw Data'!$B$6:$BE$49,'RevPAR Raw Data'!T$1,FALSE)</f>
        <v>-0.44243218902305698</v>
      </c>
      <c r="BF13" s="48">
        <f>VLOOKUP($A13,'RevPAR Raw Data'!$B$6:$BE$49,'RevPAR Raw Data'!U$1,FALSE)</f>
        <v>1.52664182277946</v>
      </c>
      <c r="BG13" s="48">
        <f>VLOOKUP($A13,'RevPAR Raw Data'!$B$6:$BE$49,'RevPAR Raw Data'!V$1,FALSE)</f>
        <v>-1.8484981844653601</v>
      </c>
      <c r="BH13" s="48">
        <f>VLOOKUP($A13,'RevPAR Raw Data'!$B$6:$BE$49,'RevPAR Raw Data'!W$1,FALSE)</f>
        <v>0.11078663722955</v>
      </c>
      <c r="BI13" s="48">
        <f>VLOOKUP($A13,'RevPAR Raw Data'!$B$6:$BE$49,'RevPAR Raw Data'!X$1,FALSE)</f>
        <v>4.6861927726476704</v>
      </c>
      <c r="BJ13" s="49">
        <f>VLOOKUP($A13,'RevPAR Raw Data'!$B$6:$BE$49,'RevPAR Raw Data'!Y$1,FALSE)</f>
        <v>0.81101428701816003</v>
      </c>
      <c r="BK13" s="48">
        <f>VLOOKUP($A13,'RevPAR Raw Data'!$B$6:$BE$49,'RevPAR Raw Data'!AA$1,FALSE)</f>
        <v>-0.42945861416314701</v>
      </c>
      <c r="BL13" s="48">
        <f>VLOOKUP($A13,'RevPAR Raw Data'!$B$6:$BE$49,'RevPAR Raw Data'!AB$1,FALSE)</f>
        <v>0.546073859199391</v>
      </c>
      <c r="BM13" s="49">
        <f>VLOOKUP($A13,'RevPAR Raw Data'!$B$6:$BE$49,'RevPAR Raw Data'!AC$1,FALSE)</f>
        <v>5.8465396764080198E-2</v>
      </c>
      <c r="BN13" s="50">
        <f>VLOOKUP($A13,'RevPAR Raw Data'!$B$6:$BE$49,'RevPAR Raw Data'!AE$1,FALSE)</f>
        <v>0.57589209616725401</v>
      </c>
    </row>
    <row r="14" spans="1:66" x14ac:dyDescent="0.4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Data'!G$3,FALSE)</f>
        <v>42.377781904029199</v>
      </c>
      <c r="C15" s="48">
        <f>VLOOKUP($A15,'Occupancy Raw Data'!$B$8:$BE$45,'Occupancy Raw Data'!H$3,FALSE)</f>
        <v>61.239467006198197</v>
      </c>
      <c r="D15" s="48">
        <f>VLOOKUP($A15,'Occupancy Raw Data'!$B$8:$BE$45,'Occupancy Raw Data'!I$3,FALSE)</f>
        <v>70.006277796935294</v>
      </c>
      <c r="E15" s="48">
        <f>VLOOKUP($A15,'Occupancy Raw Data'!$B$8:$BE$45,'Occupancy Raw Data'!J$3,FALSE)</f>
        <v>66.801064572888706</v>
      </c>
      <c r="F15" s="48">
        <f>VLOOKUP($A15,'Occupancy Raw Data'!$B$8:$BE$45,'Occupancy Raw Data'!K$3,FALSE)</f>
        <v>52.618548679452097</v>
      </c>
      <c r="G15" s="49">
        <f>VLOOKUP($A15,'Occupancy Raw Data'!$B$8:$BE$45,'Occupancy Raw Data'!L$3,FALSE)</f>
        <v>58.608627991900697</v>
      </c>
      <c r="H15" s="48">
        <f>VLOOKUP($A15,'Occupancy Raw Data'!$B$8:$BE$45,'Occupancy Raw Data'!N$3,FALSE)</f>
        <v>49.396535717127698</v>
      </c>
      <c r="I15" s="48">
        <f>VLOOKUP($A15,'Occupancy Raw Data'!$B$8:$BE$45,'Occupancy Raw Data'!O$3,FALSE)</f>
        <v>54.299406703979699</v>
      </c>
      <c r="J15" s="49">
        <f>VLOOKUP($A15,'Occupancy Raw Data'!$B$8:$BE$45,'Occupancy Raw Data'!P$3,FALSE)</f>
        <v>51.847971210553702</v>
      </c>
      <c r="K15" s="50">
        <f>VLOOKUP($A15,'Occupancy Raw Data'!$B$8:$BE$45,'Occupancy Raw Data'!R$3,FALSE)</f>
        <v>56.677011768658701</v>
      </c>
      <c r="M15" s="47">
        <f>VLOOKUP($A15,'Occupancy Raw Data'!$B$8:$BE$45,'Occupancy Raw Data'!T$3,FALSE)</f>
        <v>0.63609323888604996</v>
      </c>
      <c r="N15" s="48">
        <f>VLOOKUP($A15,'Occupancy Raw Data'!$B$8:$BE$45,'Occupancy Raw Data'!U$3,FALSE)</f>
        <v>1.5685612071292601</v>
      </c>
      <c r="O15" s="48">
        <f>VLOOKUP($A15,'Occupancy Raw Data'!$B$8:$BE$45,'Occupancy Raw Data'!V$3,FALSE)</f>
        <v>3.1295706672836001</v>
      </c>
      <c r="P15" s="48">
        <f>VLOOKUP($A15,'Occupancy Raw Data'!$B$8:$BE$45,'Occupancy Raw Data'!W$3,FALSE)</f>
        <v>1.85369950369243</v>
      </c>
      <c r="Q15" s="48">
        <f>VLOOKUP($A15,'Occupancy Raw Data'!$B$8:$BE$45,'Occupancy Raw Data'!X$3,FALSE)</f>
        <v>-5.5340064140685197</v>
      </c>
      <c r="R15" s="49">
        <f>VLOOKUP($A15,'Occupancy Raw Data'!$B$8:$BE$45,'Occupancy Raw Data'!Y$3,FALSE)</f>
        <v>0.50457760672753005</v>
      </c>
      <c r="S15" s="48">
        <f>VLOOKUP($A15,'Occupancy Raw Data'!$B$8:$BE$45,'Occupancy Raw Data'!AA$3,FALSE)</f>
        <v>-7.88387298065593</v>
      </c>
      <c r="T15" s="48">
        <f>VLOOKUP($A15,'Occupancy Raw Data'!$B$8:$BE$45,'Occupancy Raw Data'!AB$3,FALSE)</f>
        <v>-5.1334364607345302</v>
      </c>
      <c r="U15" s="49">
        <f>VLOOKUP($A15,'Occupancy Raw Data'!$B$8:$BE$45,'Occupancy Raw Data'!AC$3,FALSE)</f>
        <v>-6.4638304252629402</v>
      </c>
      <c r="V15" s="50">
        <f>VLOOKUP($A15,'Occupancy Raw Data'!$B$8:$BE$45,'Occupancy Raw Data'!AE$3,FALSE)</f>
        <v>-1.4150781181030501</v>
      </c>
      <c r="X15" s="51">
        <f>VLOOKUP($A15,'ADR Raw Data'!$B$6:$BE$43,'ADR Raw Data'!G$1,FALSE)</f>
        <v>148.21069917375999</v>
      </c>
      <c r="Y15" s="52">
        <f>VLOOKUP($A15,'ADR Raw Data'!$B$6:$BE$43,'ADR Raw Data'!H$1,FALSE)</f>
        <v>171.41717802483299</v>
      </c>
      <c r="Z15" s="52">
        <f>VLOOKUP($A15,'ADR Raw Data'!$B$6:$BE$43,'ADR Raw Data'!I$1,FALSE)</f>
        <v>180.30305778339101</v>
      </c>
      <c r="AA15" s="52">
        <f>VLOOKUP($A15,'ADR Raw Data'!$B$6:$BE$43,'ADR Raw Data'!J$1,FALSE)</f>
        <v>172.08115698213101</v>
      </c>
      <c r="AB15" s="52">
        <f>VLOOKUP($A15,'ADR Raw Data'!$B$6:$BE$43,'ADR Raw Data'!K$1,FALSE)</f>
        <v>151.662100319274</v>
      </c>
      <c r="AC15" s="53">
        <f>VLOOKUP($A15,'ADR Raw Data'!$B$6:$BE$43,'ADR Raw Data'!L$1,FALSE)</f>
        <v>166.78816418896599</v>
      </c>
      <c r="AD15" s="52">
        <f>VLOOKUP($A15,'ADR Raw Data'!$B$6:$BE$43,'ADR Raw Data'!N$1,FALSE)</f>
        <v>137.00026402463001</v>
      </c>
      <c r="AE15" s="52">
        <f>VLOOKUP($A15,'ADR Raw Data'!$B$6:$BE$43,'ADR Raw Data'!O$1,FALSE)</f>
        <v>142.75607122502399</v>
      </c>
      <c r="AF15" s="53">
        <f>VLOOKUP($A15,'ADR Raw Data'!$B$6:$BE$43,'ADR Raw Data'!P$1,FALSE)</f>
        <v>140.01423842697201</v>
      </c>
      <c r="AG15" s="54">
        <f>VLOOKUP($A15,'ADR Raw Data'!$B$6:$BE$43,'ADR Raw Data'!R$1,FALSE)</f>
        <v>159.79024644528599</v>
      </c>
      <c r="AI15" s="47">
        <f>VLOOKUP($A15,'ADR Raw Data'!$B$6:$BE$43,'ADR Raw Data'!T$1,FALSE)</f>
        <v>-3.6717708937136799E-3</v>
      </c>
      <c r="AJ15" s="48">
        <f>VLOOKUP($A15,'ADR Raw Data'!$B$6:$BE$43,'ADR Raw Data'!U$1,FALSE)</f>
        <v>3.1266362675422301</v>
      </c>
      <c r="AK15" s="48">
        <f>VLOOKUP($A15,'ADR Raw Data'!$B$6:$BE$43,'ADR Raw Data'!V$1,FALSE)</f>
        <v>3.07233938711612</v>
      </c>
      <c r="AL15" s="48">
        <f>VLOOKUP($A15,'ADR Raw Data'!$B$6:$BE$43,'ADR Raw Data'!W$1,FALSE)</f>
        <v>1.56193955790581</v>
      </c>
      <c r="AM15" s="48">
        <f>VLOOKUP($A15,'ADR Raw Data'!$B$6:$BE$43,'ADR Raw Data'!X$1,FALSE)</f>
        <v>-3.1812739240149401</v>
      </c>
      <c r="AN15" s="49">
        <f>VLOOKUP($A15,'ADR Raw Data'!$B$6:$BE$43,'ADR Raw Data'!Y$1,FALSE)</f>
        <v>1.36549862046682</v>
      </c>
      <c r="AO15" s="48">
        <f>VLOOKUP($A15,'ADR Raw Data'!$B$6:$BE$43,'ADR Raw Data'!AA$1,FALSE)</f>
        <v>-5.8166917942778698</v>
      </c>
      <c r="AP15" s="48">
        <f>VLOOKUP($A15,'ADR Raw Data'!$B$6:$BE$43,'ADR Raw Data'!AB$1,FALSE)</f>
        <v>-2.93209413031374</v>
      </c>
      <c r="AQ15" s="49">
        <f>VLOOKUP($A15,'ADR Raw Data'!$B$6:$BE$43,'ADR Raw Data'!AC$1,FALSE)</f>
        <v>-4.2905763137007504</v>
      </c>
      <c r="AR15" s="50">
        <f>VLOOKUP($A15,'ADR Raw Data'!$B$6:$BE$43,'ADR Raw Data'!AE$1,FALSE)</f>
        <v>0.17330792474325399</v>
      </c>
      <c r="AS15" s="40"/>
      <c r="AT15" s="51">
        <f>VLOOKUP($A15,'RevPAR Raw Data'!$B$6:$BE$43,'RevPAR Raw Data'!G$1,FALSE)</f>
        <v>62.808406854293203</v>
      </c>
      <c r="AU15" s="52">
        <f>VLOOKUP($A15,'RevPAR Raw Data'!$B$6:$BE$43,'RevPAR Raw Data'!H$1,FALSE)</f>
        <v>104.97496617947399</v>
      </c>
      <c r="AV15" s="52">
        <f>VLOOKUP($A15,'RevPAR Raw Data'!$B$6:$BE$43,'RevPAR Raw Data'!I$1,FALSE)</f>
        <v>126.223459508209</v>
      </c>
      <c r="AW15" s="52">
        <f>VLOOKUP($A15,'RevPAR Raw Data'!$B$6:$BE$43,'RevPAR Raw Data'!J$1,FALSE)</f>
        <v>114.952044793407</v>
      </c>
      <c r="AX15" s="52">
        <f>VLOOKUP($A15,'RevPAR Raw Data'!$B$6:$BE$43,'RevPAR Raw Data'!K$1,FALSE)</f>
        <v>79.802396084776703</v>
      </c>
      <c r="AY15" s="53">
        <f>VLOOKUP($A15,'RevPAR Raw Data'!$B$6:$BE$43,'RevPAR Raw Data'!L$1,FALSE)</f>
        <v>97.752254684032195</v>
      </c>
      <c r="AZ15" s="52">
        <f>VLOOKUP($A15,'RevPAR Raw Data'!$B$6:$BE$43,'RevPAR Raw Data'!N$1,FALSE)</f>
        <v>67.673384351485794</v>
      </c>
      <c r="BA15" s="52">
        <f>VLOOKUP($A15,'RevPAR Raw Data'!$B$6:$BE$43,'RevPAR Raw Data'!O$1,FALSE)</f>
        <v>77.515699709099195</v>
      </c>
      <c r="BB15" s="53">
        <f>VLOOKUP($A15,'RevPAR Raw Data'!$B$6:$BE$43,'RevPAR Raw Data'!P$1,FALSE)</f>
        <v>72.594542030292502</v>
      </c>
      <c r="BC15" s="54">
        <f>VLOOKUP($A15,'RevPAR Raw Data'!$B$6:$BE$43,'RevPAR Raw Data'!R$1,FALSE)</f>
        <v>90.564336782963807</v>
      </c>
      <c r="BE15" s="47">
        <f>VLOOKUP($A15,'RevPAR Raw Data'!$B$6:$BE$43,'RevPAR Raw Data'!T$1,FALSE)</f>
        <v>0.632398112105934</v>
      </c>
      <c r="BF15" s="48">
        <f>VLOOKUP($A15,'RevPAR Raw Data'!$B$6:$BE$43,'RevPAR Raw Data'!U$1,FALSE)</f>
        <v>4.7442406782521997</v>
      </c>
      <c r="BG15" s="48">
        <f>VLOOKUP($A15,'RevPAR Raw Data'!$B$6:$BE$43,'RevPAR Raw Data'!V$1,FALSE)</f>
        <v>6.2980610866583202</v>
      </c>
      <c r="BH15" s="48">
        <f>VLOOKUP($A15,'RevPAR Raw Data'!$B$6:$BE$43,'RevPAR Raw Data'!W$1,FALSE)</f>
        <v>3.4445927274311199</v>
      </c>
      <c r="BI15" s="48">
        <f>VLOOKUP($A15,'RevPAR Raw Data'!$B$6:$BE$43,'RevPAR Raw Data'!X$1,FALSE)</f>
        <v>-8.5392284350793908</v>
      </c>
      <c r="BJ15" s="49">
        <f>VLOOKUP($A15,'RevPAR Raw Data'!$B$6:$BE$43,'RevPAR Raw Data'!Y$1,FALSE)</f>
        <v>1.8769662274534</v>
      </c>
      <c r="BK15" s="48">
        <f>VLOOKUP($A15,'RevPAR Raw Data'!$B$6:$BE$43,'RevPAR Raw Data'!AA$1,FALSE)</f>
        <v>-13.241984182196701</v>
      </c>
      <c r="BL15" s="48">
        <f>VLOOKUP($A15,'RevPAR Raw Data'!$B$6:$BE$43,'RevPAR Raw Data'!AB$1,FALSE)</f>
        <v>-7.9150134018996896</v>
      </c>
      <c r="BM15" s="49">
        <f>VLOOKUP($A15,'RevPAR Raw Data'!$B$6:$BE$43,'RevPAR Raw Data'!AC$1,FALSE)</f>
        <v>-10.4770711617795</v>
      </c>
      <c r="BN15" s="50">
        <f>VLOOKUP($A15,'RevPAR Raw Data'!$B$6:$BE$43,'RevPAR Raw Data'!AE$1,FALSE)</f>
        <v>-1.2442226358797699</v>
      </c>
    </row>
    <row r="16" spans="1:66" x14ac:dyDescent="0.45">
      <c r="A16" s="63" t="s">
        <v>88</v>
      </c>
      <c r="B16" s="47">
        <f>VLOOKUP($A16,'Occupancy Raw Data'!$B$8:$BE$45,'Occupancy Raw Data'!G$3,FALSE)</f>
        <v>47.389599669830702</v>
      </c>
      <c r="C16" s="48">
        <f>VLOOKUP($A16,'Occupancy Raw Data'!$B$8:$BE$45,'Occupancy Raw Data'!H$3,FALSE)</f>
        <v>71.925299215848099</v>
      </c>
      <c r="D16" s="48">
        <f>VLOOKUP($A16,'Occupancy Raw Data'!$B$8:$BE$45,'Occupancy Raw Data'!I$3,FALSE)</f>
        <v>83.759801898472901</v>
      </c>
      <c r="E16" s="48">
        <f>VLOOKUP($A16,'Occupancy Raw Data'!$B$8:$BE$45,'Occupancy Raw Data'!J$3,FALSE)</f>
        <v>79.395377631035899</v>
      </c>
      <c r="F16" s="48">
        <f>VLOOKUP($A16,'Occupancy Raw Data'!$B$8:$BE$45,'Occupancy Raw Data'!K$3,FALSE)</f>
        <v>60.9574907139909</v>
      </c>
      <c r="G16" s="49">
        <f>VLOOKUP($A16,'Occupancy Raw Data'!$B$8:$BE$45,'Occupancy Raw Data'!L$3,FALSE)</f>
        <v>68.685513825835699</v>
      </c>
      <c r="H16" s="48">
        <f>VLOOKUP($A16,'Occupancy Raw Data'!$B$8:$BE$45,'Occupancy Raw Data'!N$3,FALSE)</f>
        <v>49.628559636813797</v>
      </c>
      <c r="I16" s="48">
        <f>VLOOKUP($A16,'Occupancy Raw Data'!$B$8:$BE$45,'Occupancy Raw Data'!O$3,FALSE)</f>
        <v>50.887329756500201</v>
      </c>
      <c r="J16" s="49">
        <f>VLOOKUP($A16,'Occupancy Raw Data'!$B$8:$BE$45,'Occupancy Raw Data'!P$3,FALSE)</f>
        <v>50.257944696656999</v>
      </c>
      <c r="K16" s="50">
        <f>VLOOKUP($A16,'Occupancy Raw Data'!$B$8:$BE$45,'Occupancy Raw Data'!R$3,FALSE)</f>
        <v>63.420494074641802</v>
      </c>
      <c r="M16" s="47">
        <f>VLOOKUP($A16,'Occupancy Raw Data'!$B$8:$BE$45,'Occupancy Raw Data'!T$3,FALSE)</f>
        <v>8.3254716981131995</v>
      </c>
      <c r="N16" s="48">
        <f>VLOOKUP($A16,'Occupancy Raw Data'!$B$8:$BE$45,'Occupancy Raw Data'!U$3,FALSE)</f>
        <v>11.127052446995</v>
      </c>
      <c r="O16" s="48">
        <f>VLOOKUP($A16,'Occupancy Raw Data'!$B$8:$BE$45,'Occupancy Raw Data'!V$3,FALSE)</f>
        <v>12.0187663860907</v>
      </c>
      <c r="P16" s="48">
        <f>VLOOKUP($A16,'Occupancy Raw Data'!$B$8:$BE$45,'Occupancy Raw Data'!W$3,FALSE)</f>
        <v>7.37490708230815</v>
      </c>
      <c r="Q16" s="48">
        <f>VLOOKUP($A16,'Occupancy Raw Data'!$B$8:$BE$45,'Occupancy Raw Data'!X$3,FALSE)</f>
        <v>-3.4208494083433498</v>
      </c>
      <c r="R16" s="49">
        <f>VLOOKUP($A16,'Occupancy Raw Data'!$B$8:$BE$45,'Occupancy Raw Data'!Y$3,FALSE)</f>
        <v>7.2202976046099199</v>
      </c>
      <c r="S16" s="48">
        <f>VLOOKUP($A16,'Occupancy Raw Data'!$B$8:$BE$45,'Occupancy Raw Data'!AA$3,FALSE)</f>
        <v>3.0648827434046999</v>
      </c>
      <c r="T16" s="48">
        <f>VLOOKUP($A16,'Occupancy Raw Data'!$B$8:$BE$45,'Occupancy Raw Data'!AB$3,FALSE)</f>
        <v>6.7312176061660098</v>
      </c>
      <c r="U16" s="49">
        <f>VLOOKUP($A16,'Occupancy Raw Data'!$B$8:$BE$45,'Occupancy Raw Data'!AC$3,FALSE)</f>
        <v>4.8889692247698999</v>
      </c>
      <c r="V16" s="50">
        <f>VLOOKUP($A16,'Occupancy Raw Data'!$B$8:$BE$45,'Occupancy Raw Data'!AE$3,FALSE)</f>
        <v>6.6826849517048803</v>
      </c>
      <c r="X16" s="51">
        <f>VLOOKUP($A16,'ADR Raw Data'!$B$6:$BE$43,'ADR Raw Data'!G$1,FALSE)</f>
        <v>155.85295014151899</v>
      </c>
      <c r="Y16" s="52">
        <f>VLOOKUP($A16,'ADR Raw Data'!$B$6:$BE$43,'ADR Raw Data'!H$1,FALSE)</f>
        <v>183.98730885095301</v>
      </c>
      <c r="Z16" s="52">
        <f>VLOOKUP($A16,'ADR Raw Data'!$B$6:$BE$43,'ADR Raw Data'!I$1,FALSE)</f>
        <v>191.928987435328</v>
      </c>
      <c r="AA16" s="52">
        <f>VLOOKUP($A16,'ADR Raw Data'!$B$6:$BE$43,'ADR Raw Data'!J$1,FALSE)</f>
        <v>185.96257439895999</v>
      </c>
      <c r="AB16" s="52">
        <f>VLOOKUP($A16,'ADR Raw Data'!$B$6:$BE$43,'ADR Raw Data'!K$1,FALSE)</f>
        <v>167.732203791469</v>
      </c>
      <c r="AC16" s="53">
        <f>VLOOKUP($A16,'ADR Raw Data'!$B$6:$BE$43,'ADR Raw Data'!L$1,FALSE)</f>
        <v>179.61338500826099</v>
      </c>
      <c r="AD16" s="52">
        <f>VLOOKUP($A16,'ADR Raw Data'!$B$6:$BE$43,'ADR Raw Data'!N$1,FALSE)</f>
        <v>129.52308108108099</v>
      </c>
      <c r="AE16" s="52">
        <f>VLOOKUP($A16,'ADR Raw Data'!$B$6:$BE$43,'ADR Raw Data'!O$1,FALSE)</f>
        <v>125.55204379561999</v>
      </c>
      <c r="AF16" s="53">
        <f>VLOOKUP($A16,'ADR Raw Data'!$B$6:$BE$43,'ADR Raw Data'!P$1,FALSE)</f>
        <v>127.51269759802901</v>
      </c>
      <c r="AG16" s="54">
        <f>VLOOKUP($A16,'ADR Raw Data'!$B$6:$BE$43,'ADR Raw Data'!R$1,FALSE)</f>
        <v>167.816957259395</v>
      </c>
      <c r="AI16" s="47">
        <f>VLOOKUP($A16,'ADR Raw Data'!$B$6:$BE$43,'ADR Raw Data'!T$1,FALSE)</f>
        <v>-7.31258633212125E-2</v>
      </c>
      <c r="AJ16" s="48">
        <f>VLOOKUP($A16,'ADR Raw Data'!$B$6:$BE$43,'ADR Raw Data'!U$1,FALSE)</f>
        <v>6.5729287686295796</v>
      </c>
      <c r="AK16" s="48">
        <f>VLOOKUP($A16,'ADR Raw Data'!$B$6:$BE$43,'ADR Raw Data'!V$1,FALSE)</f>
        <v>6.6316702853390703</v>
      </c>
      <c r="AL16" s="48">
        <f>VLOOKUP($A16,'ADR Raw Data'!$B$6:$BE$43,'ADR Raw Data'!W$1,FALSE)</f>
        <v>6.75056593485143</v>
      </c>
      <c r="AM16" s="48">
        <f>VLOOKUP($A16,'ADR Raw Data'!$B$6:$BE$43,'ADR Raw Data'!X$1,FALSE)</f>
        <v>3.65052457439289</v>
      </c>
      <c r="AN16" s="49">
        <f>VLOOKUP($A16,'ADR Raw Data'!$B$6:$BE$43,'ADR Raw Data'!Y$1,FALSE)</f>
        <v>5.4632892627729603</v>
      </c>
      <c r="AO16" s="48">
        <f>VLOOKUP($A16,'ADR Raw Data'!$B$6:$BE$43,'ADR Raw Data'!AA$1,FALSE)</f>
        <v>-3.5460575601331701E-2</v>
      </c>
      <c r="AP16" s="48">
        <f>VLOOKUP($A16,'ADR Raw Data'!$B$6:$BE$43,'ADR Raw Data'!AB$1,FALSE)</f>
        <v>1.6277176104829201</v>
      </c>
      <c r="AQ16" s="49">
        <f>VLOOKUP($A16,'ADR Raw Data'!$B$6:$BE$43,'ADR Raw Data'!AC$1,FALSE)</f>
        <v>0.74479134809338898</v>
      </c>
      <c r="AR16" s="50">
        <f>VLOOKUP($A16,'ADR Raw Data'!$B$6:$BE$43,'ADR Raw Data'!AE$1,FALSE)</f>
        <v>4.7302923622315998</v>
      </c>
      <c r="AS16" s="40"/>
      <c r="AT16" s="51">
        <f>VLOOKUP($A16,'RevPAR Raw Data'!$B$6:$BE$43,'RevPAR Raw Data'!G$1,FALSE)</f>
        <v>73.858089145687103</v>
      </c>
      <c r="AU16" s="52">
        <f>VLOOKUP($A16,'RevPAR Raw Data'!$B$6:$BE$43,'RevPAR Raw Data'!H$1,FALSE)</f>
        <v>132.33342241023499</v>
      </c>
      <c r="AV16" s="52">
        <f>VLOOKUP($A16,'RevPAR Raw Data'!$B$6:$BE$43,'RevPAR Raw Data'!I$1,FALSE)</f>
        <v>160.75933966157601</v>
      </c>
      <c r="AW16" s="52">
        <f>VLOOKUP($A16,'RevPAR Raw Data'!$B$6:$BE$43,'RevPAR Raw Data'!J$1,FALSE)</f>
        <v>147.64568819645001</v>
      </c>
      <c r="AX16" s="52">
        <f>VLOOKUP($A16,'RevPAR Raw Data'!$B$6:$BE$43,'RevPAR Raw Data'!K$1,FALSE)</f>
        <v>102.245342550557</v>
      </c>
      <c r="AY16" s="53">
        <f>VLOOKUP($A16,'RevPAR Raw Data'!$B$6:$BE$43,'RevPAR Raw Data'!L$1,FALSE)</f>
        <v>123.368376392901</v>
      </c>
      <c r="AZ16" s="52">
        <f>VLOOKUP($A16,'RevPAR Raw Data'!$B$6:$BE$43,'RevPAR Raw Data'!N$1,FALSE)</f>
        <v>64.280439537763101</v>
      </c>
      <c r="BA16" s="52">
        <f>VLOOKUP($A16,'RevPAR Raw Data'!$B$6:$BE$43,'RevPAR Raw Data'!O$1,FALSE)</f>
        <v>63.890082542302899</v>
      </c>
      <c r="BB16" s="53">
        <f>VLOOKUP($A16,'RevPAR Raw Data'!$B$6:$BE$43,'RevPAR Raw Data'!P$1,FALSE)</f>
        <v>64.085261040033004</v>
      </c>
      <c r="BC16" s="54">
        <f>VLOOKUP($A16,'RevPAR Raw Data'!$B$6:$BE$43,'RevPAR Raw Data'!R$1,FALSE)</f>
        <v>106.430343434938</v>
      </c>
      <c r="BE16" s="47">
        <f>VLOOKUP($A16,'RevPAR Raw Data'!$B$6:$BE$43,'RevPAR Raw Data'!T$1,FALSE)</f>
        <v>8.2462577617371799</v>
      </c>
      <c r="BF16" s="48">
        <f>VLOOKUP($A16,'RevPAR Raw Data'!$B$6:$BE$43,'RevPAR Raw Data'!U$1,FALSE)</f>
        <v>18.4313544470136</v>
      </c>
      <c r="BG16" s="48">
        <f>VLOOKUP($A16,'RevPAR Raw Data'!$B$6:$BE$43,'RevPAR Raw Data'!V$1,FALSE)</f>
        <v>19.4474816305205</v>
      </c>
      <c r="BH16" s="48">
        <f>VLOOKUP($A16,'RevPAR Raw Data'!$B$6:$BE$43,'RevPAR Raw Data'!W$1,FALSE)</f>
        <v>14.623320982384801</v>
      </c>
      <c r="BI16" s="48">
        <f>VLOOKUP($A16,'RevPAR Raw Data'!$B$6:$BE$43,'RevPAR Raw Data'!X$1,FALSE)</f>
        <v>0.104796217744987</v>
      </c>
      <c r="BJ16" s="49">
        <f>VLOOKUP($A16,'RevPAR Raw Data'!$B$6:$BE$43,'RevPAR Raw Data'!Y$1,FALSE)</f>
        <v>13.0780526111557</v>
      </c>
      <c r="BK16" s="48">
        <f>VLOOKUP($A16,'RevPAR Raw Data'!$B$6:$BE$43,'RevPAR Raw Data'!AA$1,FALSE)</f>
        <v>3.0283353427410602</v>
      </c>
      <c r="BL16" s="48">
        <f>VLOOKUP($A16,'RevPAR Raw Data'!$B$6:$BE$43,'RevPAR Raw Data'!AB$1,FALSE)</f>
        <v>8.4685004310244292</v>
      </c>
      <c r="BM16" s="49">
        <f>VLOOKUP($A16,'RevPAR Raw Data'!$B$6:$BE$43,'RevPAR Raw Data'!AC$1,FALSE)</f>
        <v>5.6701731926603296</v>
      </c>
      <c r="BN16" s="50">
        <f>VLOOKUP($A16,'RevPAR Raw Data'!$B$6:$BE$43,'RevPAR Raw Data'!AE$1,FALSE)</f>
        <v>11.7290878497989</v>
      </c>
    </row>
    <row r="17" spans="1:66" x14ac:dyDescent="0.45">
      <c r="A17" s="63" t="s">
        <v>89</v>
      </c>
      <c r="B17" s="47">
        <f>VLOOKUP($A17,'Occupancy Raw Data'!$B$8:$BE$45,'Occupancy Raw Data'!G$3,FALSE)</f>
        <v>38.268123604746698</v>
      </c>
      <c r="C17" s="48">
        <f>VLOOKUP($A17,'Occupancy Raw Data'!$B$8:$BE$45,'Occupancy Raw Data'!H$3,FALSE)</f>
        <v>50.311361767124801</v>
      </c>
      <c r="D17" s="48">
        <f>VLOOKUP($A17,'Occupancy Raw Data'!$B$8:$BE$45,'Occupancy Raw Data'!I$3,FALSE)</f>
        <v>58.759252731758899</v>
      </c>
      <c r="E17" s="48">
        <f>VLOOKUP($A17,'Occupancy Raw Data'!$B$8:$BE$45,'Occupancy Raw Data'!J$3,FALSE)</f>
        <v>57.925038185877099</v>
      </c>
      <c r="F17" s="48">
        <f>VLOOKUP($A17,'Occupancy Raw Data'!$B$8:$BE$45,'Occupancy Raw Data'!K$3,FALSE)</f>
        <v>48.701680178592397</v>
      </c>
      <c r="G17" s="49">
        <f>VLOOKUP($A17,'Occupancy Raw Data'!$B$8:$BE$45,'Occupancy Raw Data'!L$3,FALSE)</f>
        <v>50.793091293620002</v>
      </c>
      <c r="H17" s="48">
        <f>VLOOKUP($A17,'Occupancy Raw Data'!$B$8:$BE$45,'Occupancy Raw Data'!N$3,FALSE)</f>
        <v>43.1676653742215</v>
      </c>
      <c r="I17" s="48">
        <f>VLOOKUP($A17,'Occupancy Raw Data'!$B$8:$BE$45,'Occupancy Raw Data'!O$3,FALSE)</f>
        <v>47.5149806133239</v>
      </c>
      <c r="J17" s="49">
        <f>VLOOKUP($A17,'Occupancy Raw Data'!$B$8:$BE$45,'Occupancy Raw Data'!P$3,FALSE)</f>
        <v>45.3413229937727</v>
      </c>
      <c r="K17" s="50">
        <f>VLOOKUP($A17,'Occupancy Raw Data'!$B$8:$BE$45,'Occupancy Raw Data'!R$3,FALSE)</f>
        <v>49.235443207949302</v>
      </c>
      <c r="M17" s="47">
        <f>VLOOKUP($A17,'Occupancy Raw Data'!$B$8:$BE$45,'Occupancy Raw Data'!T$3,FALSE)</f>
        <v>-9.3558876058928693</v>
      </c>
      <c r="N17" s="48">
        <f>VLOOKUP($A17,'Occupancy Raw Data'!$B$8:$BE$45,'Occupancy Raw Data'!U$3,FALSE)</f>
        <v>-10.363221477439501</v>
      </c>
      <c r="O17" s="48">
        <f>VLOOKUP($A17,'Occupancy Raw Data'!$B$8:$BE$45,'Occupancy Raw Data'!V$3,FALSE)</f>
        <v>-7.5603219847057597</v>
      </c>
      <c r="P17" s="48">
        <f>VLOOKUP($A17,'Occupancy Raw Data'!$B$8:$BE$45,'Occupancy Raw Data'!W$3,FALSE)</f>
        <v>-14.521155238962001</v>
      </c>
      <c r="Q17" s="48">
        <f>VLOOKUP($A17,'Occupancy Raw Data'!$B$8:$BE$45,'Occupancy Raw Data'!X$3,FALSE)</f>
        <v>-22.512510370902898</v>
      </c>
      <c r="R17" s="49">
        <f>VLOOKUP($A17,'Occupancy Raw Data'!$B$8:$BE$45,'Occupancy Raw Data'!Y$3,FALSE)</f>
        <v>-13.1823260593103</v>
      </c>
      <c r="S17" s="48">
        <f>VLOOKUP($A17,'Occupancy Raw Data'!$B$8:$BE$45,'Occupancy Raw Data'!AA$3,FALSE)</f>
        <v>-25.091666362800201</v>
      </c>
      <c r="T17" s="48">
        <f>VLOOKUP($A17,'Occupancy Raw Data'!$B$8:$BE$45,'Occupancy Raw Data'!AB$3,FALSE)</f>
        <v>-18.122637466808602</v>
      </c>
      <c r="U17" s="49">
        <f>VLOOKUP($A17,'Occupancy Raw Data'!$B$8:$BE$45,'Occupancy Raw Data'!AC$3,FALSE)</f>
        <v>-21.594963284019201</v>
      </c>
      <c r="V17" s="50">
        <f>VLOOKUP($A17,'Occupancy Raw Data'!$B$8:$BE$45,'Occupancy Raw Data'!AE$3,FALSE)</f>
        <v>-15.5660373998004</v>
      </c>
      <c r="X17" s="51">
        <f>VLOOKUP($A17,'ADR Raw Data'!$B$6:$BE$43,'ADR Raw Data'!G$1,FALSE)</f>
        <v>116.545968682836</v>
      </c>
      <c r="Y17" s="52">
        <f>VLOOKUP($A17,'ADR Raw Data'!$B$6:$BE$43,'ADR Raw Data'!H$1,FALSE)</f>
        <v>132.48700607192899</v>
      </c>
      <c r="Z17" s="52">
        <f>VLOOKUP($A17,'ADR Raw Data'!$B$6:$BE$43,'ADR Raw Data'!I$1,FALSE)</f>
        <v>138.16026794640999</v>
      </c>
      <c r="AA17" s="52">
        <f>VLOOKUP($A17,'ADR Raw Data'!$B$6:$BE$43,'ADR Raw Data'!J$1,FALSE)</f>
        <v>136.95148478701799</v>
      </c>
      <c r="AB17" s="52">
        <f>VLOOKUP($A17,'ADR Raw Data'!$B$6:$BE$43,'ADR Raw Data'!K$1,FALSE)</f>
        <v>129.04411097708001</v>
      </c>
      <c r="AC17" s="53">
        <f>VLOOKUP($A17,'ADR Raw Data'!$B$6:$BE$43,'ADR Raw Data'!L$1,FALSE)</f>
        <v>131.75562063381901</v>
      </c>
      <c r="AD17" s="52">
        <f>VLOOKUP($A17,'ADR Raw Data'!$B$6:$BE$43,'ADR Raw Data'!N$1,FALSE)</f>
        <v>117.729561785519</v>
      </c>
      <c r="AE17" s="52">
        <f>VLOOKUP($A17,'ADR Raw Data'!$B$6:$BE$43,'ADR Raw Data'!O$1,FALSE)</f>
        <v>116.105608308605</v>
      </c>
      <c r="AF17" s="53">
        <f>VLOOKUP($A17,'ADR Raw Data'!$B$6:$BE$43,'ADR Raw Data'!P$1,FALSE)</f>
        <v>116.87865897901</v>
      </c>
      <c r="AG17" s="54">
        <f>VLOOKUP($A17,'ADR Raw Data'!$B$6:$BE$43,'ADR Raw Data'!R$1,FALSE)</f>
        <v>127.841244673234</v>
      </c>
      <c r="AI17" s="47">
        <f>VLOOKUP($A17,'ADR Raw Data'!$B$6:$BE$43,'ADR Raw Data'!T$1,FALSE)</f>
        <v>-4.6737796240547196</v>
      </c>
      <c r="AJ17" s="48">
        <f>VLOOKUP($A17,'ADR Raw Data'!$B$6:$BE$43,'ADR Raw Data'!U$1,FALSE)</f>
        <v>-2.6281517493884099</v>
      </c>
      <c r="AK17" s="48">
        <f>VLOOKUP($A17,'ADR Raw Data'!$B$6:$BE$43,'ADR Raw Data'!V$1,FALSE)</f>
        <v>0.18416177107408899</v>
      </c>
      <c r="AL17" s="48">
        <f>VLOOKUP($A17,'ADR Raw Data'!$B$6:$BE$43,'ADR Raw Data'!W$1,FALSE)</f>
        <v>-0.126752202609449</v>
      </c>
      <c r="AM17" s="48">
        <f>VLOOKUP($A17,'ADR Raw Data'!$B$6:$BE$43,'ADR Raw Data'!X$1,FALSE)</f>
        <v>-4.2330643302410902</v>
      </c>
      <c r="AN17" s="49">
        <f>VLOOKUP($A17,'ADR Raw Data'!$B$6:$BE$43,'ADR Raw Data'!Y$1,FALSE)</f>
        <v>-1.9931029887015901</v>
      </c>
      <c r="AO17" s="48">
        <f>VLOOKUP($A17,'ADR Raw Data'!$B$6:$BE$43,'ADR Raw Data'!AA$1,FALSE)</f>
        <v>-6.4651406480756499</v>
      </c>
      <c r="AP17" s="48">
        <f>VLOOKUP($A17,'ADR Raw Data'!$B$6:$BE$43,'ADR Raw Data'!AB$1,FALSE)</f>
        <v>-6.2476833171038297</v>
      </c>
      <c r="AQ17" s="49">
        <f>VLOOKUP($A17,'ADR Raw Data'!$B$6:$BE$43,'ADR Raw Data'!AC$1,FALSE)</f>
        <v>-6.3858160189442001</v>
      </c>
      <c r="AR17" s="50">
        <f>VLOOKUP($A17,'ADR Raw Data'!$B$6:$BE$43,'ADR Raw Data'!AE$1,FALSE)</f>
        <v>-2.94436225251249</v>
      </c>
      <c r="AS17" s="40"/>
      <c r="AT17" s="51">
        <f>VLOOKUP($A17,'RevPAR Raw Data'!$B$6:$BE$43,'RevPAR Raw Data'!G$1,FALSE)</f>
        <v>44.599955351897499</v>
      </c>
      <c r="AU17" s="52">
        <f>VLOOKUP($A17,'RevPAR Raw Data'!$B$6:$BE$43,'RevPAR Raw Data'!H$1,FALSE)</f>
        <v>66.656016919280901</v>
      </c>
      <c r="AV17" s="52">
        <f>VLOOKUP($A17,'RevPAR Raw Data'!$B$6:$BE$43,'RevPAR Raw Data'!I$1,FALSE)</f>
        <v>81.181941017506702</v>
      </c>
      <c r="AW17" s="52">
        <f>VLOOKUP($A17,'RevPAR Raw Data'!$B$6:$BE$43,'RevPAR Raw Data'!J$1,FALSE)</f>
        <v>79.329199859005897</v>
      </c>
      <c r="AX17" s="52">
        <f>VLOOKUP($A17,'RevPAR Raw Data'!$B$6:$BE$43,'RevPAR Raw Data'!K$1,FALSE)</f>
        <v>62.846650217365699</v>
      </c>
      <c r="AY17" s="53">
        <f>VLOOKUP($A17,'RevPAR Raw Data'!$B$6:$BE$43,'RevPAR Raw Data'!L$1,FALSE)</f>
        <v>66.922752673011303</v>
      </c>
      <c r="AZ17" s="52">
        <f>VLOOKUP($A17,'RevPAR Raw Data'!$B$6:$BE$43,'RevPAR Raw Data'!N$1,FALSE)</f>
        <v>50.821103278110598</v>
      </c>
      <c r="BA17" s="52">
        <f>VLOOKUP($A17,'RevPAR Raw Data'!$B$6:$BE$43,'RevPAR Raw Data'!O$1,FALSE)</f>
        <v>55.1675572788156</v>
      </c>
      <c r="BB17" s="53">
        <f>VLOOKUP($A17,'RevPAR Raw Data'!$B$6:$BE$43,'RevPAR Raw Data'!P$1,FALSE)</f>
        <v>52.994330278463103</v>
      </c>
      <c r="BC17" s="54">
        <f>VLOOKUP($A17,'RevPAR Raw Data'!$B$6:$BE$43,'RevPAR Raw Data'!R$1,FALSE)</f>
        <v>62.943203417426098</v>
      </c>
      <c r="BE17" s="47">
        <f>VLOOKUP($A17,'RevPAR Raw Data'!$B$6:$BE$43,'RevPAR Raw Data'!T$1,FALSE)</f>
        <v>-13.592393661373899</v>
      </c>
      <c r="BF17" s="48">
        <f>VLOOKUP($A17,'RevPAR Raw Data'!$B$6:$BE$43,'RevPAR Raw Data'!U$1,FALSE)</f>
        <v>-12.719012040275601</v>
      </c>
      <c r="BG17" s="48">
        <f>VLOOKUP($A17,'RevPAR Raw Data'!$B$6:$BE$43,'RevPAR Raw Data'!V$1,FALSE)</f>
        <v>-7.3900834364976102</v>
      </c>
      <c r="BH17" s="48">
        <f>VLOOKUP($A17,'RevPAR Raw Data'!$B$6:$BE$43,'RevPAR Raw Data'!W$1,FALSE)</f>
        <v>-14.629501557461699</v>
      </c>
      <c r="BI17" s="48">
        <f>VLOOKUP($A17,'RevPAR Raw Data'!$B$6:$BE$43,'RevPAR Raw Data'!X$1,FALSE)</f>
        <v>-25.792605654791501</v>
      </c>
      <c r="BJ17" s="49">
        <f>VLOOKUP($A17,'RevPAR Raw Data'!$B$6:$BE$43,'RevPAR Raw Data'!Y$1,FALSE)</f>
        <v>-14.912691713343399</v>
      </c>
      <c r="BK17" s="48">
        <f>VLOOKUP($A17,'RevPAR Raw Data'!$B$6:$BE$43,'RevPAR Raw Data'!AA$1,FALSE)</f>
        <v>-29.9345954895749</v>
      </c>
      <c r="BL17" s="48">
        <f>VLOOKUP($A17,'RevPAR Raw Data'!$B$6:$BE$43,'RevPAR Raw Data'!AB$1,FALSE)</f>
        <v>-23.238075786279399</v>
      </c>
      <c r="BM17" s="49">
        <f>VLOOKUP($A17,'RevPAR Raw Data'!$B$6:$BE$43,'RevPAR Raw Data'!AC$1,FALSE)</f>
        <v>-26.601764678287399</v>
      </c>
      <c r="BN17" s="50">
        <f>VLOOKUP($A17,'RevPAR Raw Data'!$B$6:$BE$43,'RevPAR Raw Data'!AE$1,FALSE)</f>
        <v>-18.052079122901201</v>
      </c>
    </row>
    <row r="18" spans="1:66" x14ac:dyDescent="0.45">
      <c r="A18" s="63" t="s">
        <v>26</v>
      </c>
      <c r="B18" s="47">
        <f>VLOOKUP($A18,'Occupancy Raw Data'!$B$8:$BE$45,'Occupancy Raw Data'!G$3,FALSE)</f>
        <v>41.467359907567797</v>
      </c>
      <c r="C18" s="48">
        <f>VLOOKUP($A18,'Occupancy Raw Data'!$B$8:$BE$45,'Occupancy Raw Data'!H$3,FALSE)</f>
        <v>65.915655690352295</v>
      </c>
      <c r="D18" s="48">
        <f>VLOOKUP($A18,'Occupancy Raw Data'!$B$8:$BE$45,'Occupancy Raw Data'!I$3,FALSE)</f>
        <v>76.510687463893703</v>
      </c>
      <c r="E18" s="48">
        <f>VLOOKUP($A18,'Occupancy Raw Data'!$B$8:$BE$45,'Occupancy Raw Data'!J$3,FALSE)</f>
        <v>74.072790294627296</v>
      </c>
      <c r="F18" s="48">
        <f>VLOOKUP($A18,'Occupancy Raw Data'!$B$8:$BE$45,'Occupancy Raw Data'!K$3,FALSE)</f>
        <v>54.003466204505997</v>
      </c>
      <c r="G18" s="49">
        <f>VLOOKUP($A18,'Occupancy Raw Data'!$B$8:$BE$45,'Occupancy Raw Data'!L$3,FALSE)</f>
        <v>62.393991912189399</v>
      </c>
      <c r="H18" s="48">
        <f>VLOOKUP($A18,'Occupancy Raw Data'!$B$8:$BE$45,'Occupancy Raw Data'!N$3,FALSE)</f>
        <v>44.829578278451699</v>
      </c>
      <c r="I18" s="48">
        <f>VLOOKUP($A18,'Occupancy Raw Data'!$B$8:$BE$45,'Occupancy Raw Data'!O$3,FALSE)</f>
        <v>48.099364529173798</v>
      </c>
      <c r="J18" s="49">
        <f>VLOOKUP($A18,'Occupancy Raw Data'!$B$8:$BE$45,'Occupancy Raw Data'!P$3,FALSE)</f>
        <v>46.464471403812801</v>
      </c>
      <c r="K18" s="50">
        <f>VLOOKUP($A18,'Occupancy Raw Data'!$B$8:$BE$45,'Occupancy Raw Data'!R$3,FALSE)</f>
        <v>57.8427003383675</v>
      </c>
      <c r="M18" s="47">
        <f>VLOOKUP($A18,'Occupancy Raw Data'!$B$8:$BE$45,'Occupancy Raw Data'!T$3,FALSE)</f>
        <v>7.9273782376217801</v>
      </c>
      <c r="N18" s="48">
        <f>VLOOKUP($A18,'Occupancy Raw Data'!$B$8:$BE$45,'Occupancy Raw Data'!U$3,FALSE)</f>
        <v>16.929698708751701</v>
      </c>
      <c r="O18" s="48">
        <f>VLOOKUP($A18,'Occupancy Raw Data'!$B$8:$BE$45,'Occupancy Raw Data'!V$3,FALSE)</f>
        <v>13.3321923669347</v>
      </c>
      <c r="P18" s="48">
        <f>VLOOKUP($A18,'Occupancy Raw Data'!$B$8:$BE$45,'Occupancy Raw Data'!W$3,FALSE)</f>
        <v>15.368004318877</v>
      </c>
      <c r="Q18" s="48">
        <f>VLOOKUP($A18,'Occupancy Raw Data'!$B$8:$BE$45,'Occupancy Raw Data'!X$3,FALSE)</f>
        <v>9.4613583138173301</v>
      </c>
      <c r="R18" s="49">
        <f>VLOOKUP($A18,'Occupancy Raw Data'!$B$8:$BE$45,'Occupancy Raw Data'!Y$3,FALSE)</f>
        <v>13.095317333001899</v>
      </c>
      <c r="S18" s="48">
        <f>VLOOKUP($A18,'Occupancy Raw Data'!$B$8:$BE$45,'Occupancy Raw Data'!AA$3,FALSE)</f>
        <v>-1.82186234817813</v>
      </c>
      <c r="T18" s="48">
        <f>VLOOKUP($A18,'Occupancy Raw Data'!$B$8:$BE$45,'Occupancy Raw Data'!AB$3,FALSE)</f>
        <v>-5.6223078666968904</v>
      </c>
      <c r="U18" s="49">
        <f>VLOOKUP($A18,'Occupancy Raw Data'!$B$8:$BE$45,'Occupancy Raw Data'!AC$3,FALSE)</f>
        <v>-3.8263780939854102</v>
      </c>
      <c r="V18" s="50">
        <f>VLOOKUP($A18,'Occupancy Raw Data'!$B$8:$BE$45,'Occupancy Raw Data'!AE$3,FALSE)</f>
        <v>8.70559162762234</v>
      </c>
      <c r="X18" s="51">
        <f>VLOOKUP($A18,'ADR Raw Data'!$B$6:$BE$43,'ADR Raw Data'!G$1,FALSE)</f>
        <v>133.80910281415399</v>
      </c>
      <c r="Y18" s="52">
        <f>VLOOKUP($A18,'ADR Raw Data'!$B$6:$BE$43,'ADR Raw Data'!H$1,FALSE)</f>
        <v>162.76214548641499</v>
      </c>
      <c r="Z18" s="52">
        <f>VLOOKUP($A18,'ADR Raw Data'!$B$6:$BE$43,'ADR Raw Data'!I$1,FALSE)</f>
        <v>174.86133494412499</v>
      </c>
      <c r="AA18" s="52">
        <f>VLOOKUP($A18,'ADR Raw Data'!$B$6:$BE$43,'ADR Raw Data'!J$1,FALSE)</f>
        <v>171.469146778973</v>
      </c>
      <c r="AB18" s="52">
        <f>VLOOKUP($A18,'ADR Raw Data'!$B$6:$BE$43,'ADR Raw Data'!K$1,FALSE)</f>
        <v>145.04035729567801</v>
      </c>
      <c r="AC18" s="53">
        <f>VLOOKUP($A18,'ADR Raw Data'!$B$6:$BE$43,'ADR Raw Data'!L$1,FALSE)</f>
        <v>160.88063405059</v>
      </c>
      <c r="AD18" s="52">
        <f>VLOOKUP($A18,'ADR Raw Data'!$B$6:$BE$43,'ADR Raw Data'!N$1,FALSE)</f>
        <v>121.420206185567</v>
      </c>
      <c r="AE18" s="52">
        <f>VLOOKUP($A18,'ADR Raw Data'!$B$6:$BE$43,'ADR Raw Data'!O$1,FALSE)</f>
        <v>124.410163343742</v>
      </c>
      <c r="AF18" s="53">
        <f>VLOOKUP($A18,'ADR Raw Data'!$B$6:$BE$43,'ADR Raw Data'!P$1,FALSE)</f>
        <v>122.967786895437</v>
      </c>
      <c r="AG18" s="54">
        <f>VLOOKUP($A18,'ADR Raw Data'!$B$6:$BE$43,'ADR Raw Data'!R$1,FALSE)</f>
        <v>152.17920071909501</v>
      </c>
      <c r="AI18" s="47">
        <f>VLOOKUP($A18,'ADR Raw Data'!$B$6:$BE$43,'ADR Raw Data'!T$1,FALSE)</f>
        <v>-1.9389336005517901</v>
      </c>
      <c r="AJ18" s="48">
        <f>VLOOKUP($A18,'ADR Raw Data'!$B$6:$BE$43,'ADR Raw Data'!U$1,FALSE)</f>
        <v>1.2845379922598601</v>
      </c>
      <c r="AK18" s="48">
        <f>VLOOKUP($A18,'ADR Raw Data'!$B$6:$BE$43,'ADR Raw Data'!V$1,FALSE)</f>
        <v>1.57433064394332</v>
      </c>
      <c r="AL18" s="48">
        <f>VLOOKUP($A18,'ADR Raw Data'!$B$6:$BE$43,'ADR Raw Data'!W$1,FALSE)</f>
        <v>3.0997392876630299</v>
      </c>
      <c r="AM18" s="48">
        <f>VLOOKUP($A18,'ADR Raw Data'!$B$6:$BE$43,'ADR Raw Data'!X$1,FALSE)</f>
        <v>-0.861096603777602</v>
      </c>
      <c r="AN18" s="49">
        <f>VLOOKUP($A18,'ADR Raw Data'!$B$6:$BE$43,'ADR Raw Data'!Y$1,FALSE)</f>
        <v>1.2740802684330601</v>
      </c>
      <c r="AO18" s="48">
        <f>VLOOKUP($A18,'ADR Raw Data'!$B$6:$BE$43,'ADR Raw Data'!AA$1,FALSE)</f>
        <v>-0.20425625912783299</v>
      </c>
      <c r="AP18" s="48">
        <f>VLOOKUP($A18,'ADR Raw Data'!$B$6:$BE$43,'ADR Raw Data'!AB$1,FALSE)</f>
        <v>1.1142177853785999</v>
      </c>
      <c r="AQ18" s="49">
        <f>VLOOKUP($A18,'ADR Raw Data'!$B$6:$BE$43,'ADR Raw Data'!AC$1,FALSE)</f>
        <v>0.47078116678491699</v>
      </c>
      <c r="AR18" s="50">
        <f>VLOOKUP($A18,'ADR Raw Data'!$B$6:$BE$43,'ADR Raw Data'!AE$1,FALSE)</f>
        <v>1.8624141765556901</v>
      </c>
      <c r="AS18" s="40"/>
      <c r="AT18" s="51">
        <f>VLOOKUP($A18,'RevPAR Raw Data'!$B$6:$BE$43,'RevPAR Raw Data'!G$1,FALSE)</f>
        <v>55.487102253032901</v>
      </c>
      <c r="AU18" s="52">
        <f>VLOOKUP($A18,'RevPAR Raw Data'!$B$6:$BE$43,'RevPAR Raw Data'!H$1,FALSE)</f>
        <v>107.285735413056</v>
      </c>
      <c r="AV18" s="52">
        <f>VLOOKUP($A18,'RevPAR Raw Data'!$B$6:$BE$43,'RevPAR Raw Data'!I$1,FALSE)</f>
        <v>133.787609474292</v>
      </c>
      <c r="AW18" s="52">
        <f>VLOOKUP($A18,'RevPAR Raw Data'!$B$6:$BE$43,'RevPAR Raw Data'!J$1,FALSE)</f>
        <v>127.01198151357499</v>
      </c>
      <c r="AX18" s="52">
        <f>VLOOKUP($A18,'RevPAR Raw Data'!$B$6:$BE$43,'RevPAR Raw Data'!K$1,FALSE)</f>
        <v>78.326820335066401</v>
      </c>
      <c r="AY18" s="53">
        <f>VLOOKUP($A18,'RevPAR Raw Data'!$B$6:$BE$43,'RevPAR Raw Data'!L$1,FALSE)</f>
        <v>100.379849797804</v>
      </c>
      <c r="AZ18" s="52">
        <f>VLOOKUP($A18,'RevPAR Raw Data'!$B$6:$BE$43,'RevPAR Raw Data'!N$1,FALSE)</f>
        <v>54.432166377816202</v>
      </c>
      <c r="BA18" s="52">
        <f>VLOOKUP($A18,'RevPAR Raw Data'!$B$6:$BE$43,'RevPAR Raw Data'!O$1,FALSE)</f>
        <v>59.840497978047303</v>
      </c>
      <c r="BB18" s="53">
        <f>VLOOKUP($A18,'RevPAR Raw Data'!$B$6:$BE$43,'RevPAR Raw Data'!P$1,FALSE)</f>
        <v>57.136332177931799</v>
      </c>
      <c r="BC18" s="54">
        <f>VLOOKUP($A18,'RevPAR Raw Data'!$B$6:$BE$43,'RevPAR Raw Data'!R$1,FALSE)</f>
        <v>88.024559049269598</v>
      </c>
      <c r="BE18" s="47">
        <f>VLOOKUP($A18,'RevPAR Raw Data'!$B$6:$BE$43,'RevPAR Raw Data'!T$1,FALSE)</f>
        <v>5.8347380367779103</v>
      </c>
      <c r="BF18" s="48">
        <f>VLOOKUP($A18,'RevPAR Raw Data'!$B$6:$BE$43,'RevPAR Raw Data'!U$1,FALSE)</f>
        <v>18.431705112900701</v>
      </c>
      <c r="BG18" s="48">
        <f>VLOOKUP($A18,'RevPAR Raw Data'!$B$6:$BE$43,'RevPAR Raw Data'!V$1,FALSE)</f>
        <v>15.116415800820199</v>
      </c>
      <c r="BH18" s="48">
        <f>VLOOKUP($A18,'RevPAR Raw Data'!$B$6:$BE$43,'RevPAR Raw Data'!W$1,FALSE)</f>
        <v>18.9441116741421</v>
      </c>
      <c r="BI18" s="48">
        <f>VLOOKUP($A18,'RevPAR Raw Data'!$B$6:$BE$43,'RevPAR Raw Data'!X$1,FALSE)</f>
        <v>8.5187902749282092</v>
      </c>
      <c r="BJ18" s="49">
        <f>VLOOKUP($A18,'RevPAR Raw Data'!$B$6:$BE$43,'RevPAR Raw Data'!Y$1,FALSE)</f>
        <v>14.5362424556634</v>
      </c>
      <c r="BK18" s="48">
        <f>VLOOKUP($A18,'RevPAR Raw Data'!$B$6:$BE$43,'RevPAR Raw Data'!AA$1,FALSE)</f>
        <v>-2.02239733942712</v>
      </c>
      <c r="BL18" s="48">
        <f>VLOOKUP($A18,'RevPAR Raw Data'!$B$6:$BE$43,'RevPAR Raw Data'!AB$1,FALSE)</f>
        <v>-4.5707348355177597</v>
      </c>
      <c r="BM18" s="49">
        <f>VLOOKUP($A18,'RevPAR Raw Data'!$B$6:$BE$43,'RevPAR Raw Data'!AC$1,FALSE)</f>
        <v>-3.37361079463696</v>
      </c>
      <c r="BN18" s="50">
        <f>VLOOKUP($A18,'RevPAR Raw Data'!$B$6:$BE$43,'RevPAR Raw Data'!AE$1,FALSE)</f>
        <v>10.730139976803899</v>
      </c>
    </row>
    <row r="19" spans="1:66" x14ac:dyDescent="0.45">
      <c r="A19" s="63" t="s">
        <v>24</v>
      </c>
      <c r="B19" s="47">
        <f>VLOOKUP($A19,'Occupancy Raw Data'!$B$8:$BE$45,'Occupancy Raw Data'!G$3,FALSE)</f>
        <v>39.426926926926903</v>
      </c>
      <c r="C19" s="48">
        <f>VLOOKUP($A19,'Occupancy Raw Data'!$B$8:$BE$45,'Occupancy Raw Data'!H$3,FALSE)</f>
        <v>56.018518518518498</v>
      </c>
      <c r="D19" s="48">
        <f>VLOOKUP($A19,'Occupancy Raw Data'!$B$8:$BE$45,'Occupancy Raw Data'!I$3,FALSE)</f>
        <v>59.584584584584498</v>
      </c>
      <c r="E19" s="48">
        <f>VLOOKUP($A19,'Occupancy Raw Data'!$B$8:$BE$45,'Occupancy Raw Data'!J$3,FALSE)</f>
        <v>61.473973973973898</v>
      </c>
      <c r="F19" s="48">
        <f>VLOOKUP($A19,'Occupancy Raw Data'!$B$8:$BE$45,'Occupancy Raw Data'!K$3,FALSE)</f>
        <v>53.140640640640598</v>
      </c>
      <c r="G19" s="49">
        <f>VLOOKUP($A19,'Occupancy Raw Data'!$B$8:$BE$45,'Occupancy Raw Data'!L$3,FALSE)</f>
        <v>53.928928928928897</v>
      </c>
      <c r="H19" s="48">
        <f>VLOOKUP($A19,'Occupancy Raw Data'!$B$8:$BE$45,'Occupancy Raw Data'!N$3,FALSE)</f>
        <v>46.146146146146101</v>
      </c>
      <c r="I19" s="48">
        <f>VLOOKUP($A19,'Occupancy Raw Data'!$B$8:$BE$45,'Occupancy Raw Data'!O$3,FALSE)</f>
        <v>49.149149149149103</v>
      </c>
      <c r="J19" s="49">
        <f>VLOOKUP($A19,'Occupancy Raw Data'!$B$8:$BE$45,'Occupancy Raw Data'!P$3,FALSE)</f>
        <v>47.647647647647602</v>
      </c>
      <c r="K19" s="50">
        <f>VLOOKUP($A19,'Occupancy Raw Data'!$B$8:$BE$45,'Occupancy Raw Data'!R$3,FALSE)</f>
        <v>52.134277134277099</v>
      </c>
      <c r="M19" s="47">
        <f>VLOOKUP($A19,'Occupancy Raw Data'!$B$8:$BE$45,'Occupancy Raw Data'!T$3,FALSE)</f>
        <v>4.4333479217421301</v>
      </c>
      <c r="N19" s="48">
        <f>VLOOKUP($A19,'Occupancy Raw Data'!$B$8:$BE$45,'Occupancy Raw Data'!U$3,FALSE)</f>
        <v>3.2146393349410798</v>
      </c>
      <c r="O19" s="48">
        <f>VLOOKUP($A19,'Occupancy Raw Data'!$B$8:$BE$45,'Occupancy Raw Data'!V$3,FALSE)</f>
        <v>1.3360110660379401</v>
      </c>
      <c r="P19" s="48">
        <f>VLOOKUP($A19,'Occupancy Raw Data'!$B$8:$BE$45,'Occupancy Raw Data'!W$3,FALSE)</f>
        <v>8.7748685391034105</v>
      </c>
      <c r="Q19" s="48">
        <f>VLOOKUP($A19,'Occupancy Raw Data'!$B$8:$BE$45,'Occupancy Raw Data'!X$3,FALSE)</f>
        <v>7.4388613126632199</v>
      </c>
      <c r="R19" s="49">
        <f>VLOOKUP($A19,'Occupancy Raw Data'!$B$8:$BE$45,'Occupancy Raw Data'!Y$3,FALSE)</f>
        <v>5.0009158296806504</v>
      </c>
      <c r="S19" s="48">
        <f>VLOOKUP($A19,'Occupancy Raw Data'!$B$8:$BE$45,'Occupancy Raw Data'!AA$3,FALSE)</f>
        <v>-6.5124204530490903</v>
      </c>
      <c r="T19" s="48">
        <f>VLOOKUP($A19,'Occupancy Raw Data'!$B$8:$BE$45,'Occupancy Raw Data'!AB$3,FALSE)</f>
        <v>-9.7289637922883294</v>
      </c>
      <c r="U19" s="49">
        <f>VLOOKUP($A19,'Occupancy Raw Data'!$B$8:$BE$45,'Occupancy Raw Data'!AC$3,FALSE)</f>
        <v>-8.1994809644961801</v>
      </c>
      <c r="V19" s="50">
        <f>VLOOKUP($A19,'Occupancy Raw Data'!$B$8:$BE$45,'Occupancy Raw Data'!AE$3,FALSE)</f>
        <v>1.20097689116094</v>
      </c>
      <c r="X19" s="51">
        <f>VLOOKUP($A19,'ADR Raw Data'!$B$6:$BE$43,'ADR Raw Data'!G$1,FALSE)</f>
        <v>105.993392573786</v>
      </c>
      <c r="Y19" s="52">
        <f>VLOOKUP($A19,'ADR Raw Data'!$B$6:$BE$43,'ADR Raw Data'!H$1,FALSE)</f>
        <v>121.271568014295</v>
      </c>
      <c r="Z19" s="52">
        <f>VLOOKUP($A19,'ADR Raw Data'!$B$6:$BE$43,'ADR Raw Data'!I$1,FALSE)</f>
        <v>126.68970390592099</v>
      </c>
      <c r="AA19" s="52">
        <f>VLOOKUP($A19,'ADR Raw Data'!$B$6:$BE$43,'ADR Raw Data'!J$1,FALSE)</f>
        <v>124.86166700590201</v>
      </c>
      <c r="AB19" s="52">
        <f>VLOOKUP($A19,'ADR Raw Data'!$B$6:$BE$43,'ADR Raw Data'!K$1,FALSE)</f>
        <v>118.168780315516</v>
      </c>
      <c r="AC19" s="53">
        <f>VLOOKUP($A19,'ADR Raw Data'!$B$6:$BE$43,'ADR Raw Data'!L$1,FALSE)</f>
        <v>120.44188120649601</v>
      </c>
      <c r="AD19" s="52">
        <f>VLOOKUP($A19,'ADR Raw Data'!$B$6:$BE$43,'ADR Raw Data'!N$1,FALSE)</f>
        <v>125.575027114967</v>
      </c>
      <c r="AE19" s="52">
        <f>VLOOKUP($A19,'ADR Raw Data'!$B$6:$BE$43,'ADR Raw Data'!O$1,FALSE)</f>
        <v>128.39209012219899</v>
      </c>
      <c r="AF19" s="53">
        <f>VLOOKUP($A19,'ADR Raw Data'!$B$6:$BE$43,'ADR Raw Data'!P$1,FALSE)</f>
        <v>127.027945115546</v>
      </c>
      <c r="AG19" s="54">
        <f>VLOOKUP($A19,'ADR Raw Data'!$B$6:$BE$43,'ADR Raw Data'!R$1,FALSE)</f>
        <v>122.161673523966</v>
      </c>
      <c r="AI19" s="47">
        <f>VLOOKUP($A19,'ADR Raw Data'!$B$6:$BE$43,'ADR Raw Data'!T$1,FALSE)</f>
        <v>13.976337774073899</v>
      </c>
      <c r="AJ19" s="48">
        <f>VLOOKUP($A19,'ADR Raw Data'!$B$6:$BE$43,'ADR Raw Data'!U$1,FALSE)</f>
        <v>15.031634669275</v>
      </c>
      <c r="AK19" s="48">
        <f>VLOOKUP($A19,'ADR Raw Data'!$B$6:$BE$43,'ADR Raw Data'!V$1,FALSE)</f>
        <v>18.071765998681801</v>
      </c>
      <c r="AL19" s="48">
        <f>VLOOKUP($A19,'ADR Raw Data'!$B$6:$BE$43,'ADR Raw Data'!W$1,FALSE)</f>
        <v>21.329755959444</v>
      </c>
      <c r="AM19" s="48">
        <f>VLOOKUP($A19,'ADR Raw Data'!$B$6:$BE$43,'ADR Raw Data'!X$1,FALSE)</f>
        <v>19.642527447249101</v>
      </c>
      <c r="AN19" s="49">
        <f>VLOOKUP($A19,'ADR Raw Data'!$B$6:$BE$43,'ADR Raw Data'!Y$1,FALSE)</f>
        <v>17.859178876807601</v>
      </c>
      <c r="AO19" s="48">
        <f>VLOOKUP($A19,'ADR Raw Data'!$B$6:$BE$43,'ADR Raw Data'!AA$1,FALSE)</f>
        <v>5.9279405974406298</v>
      </c>
      <c r="AP19" s="48">
        <f>VLOOKUP($A19,'ADR Raw Data'!$B$6:$BE$43,'ADR Raw Data'!AB$1,FALSE)</f>
        <v>1.25066991140664</v>
      </c>
      <c r="AQ19" s="49">
        <f>VLOOKUP($A19,'ADR Raw Data'!$B$6:$BE$43,'ADR Raw Data'!AC$1,FALSE)</f>
        <v>3.3763025910115698</v>
      </c>
      <c r="AR19" s="50">
        <f>VLOOKUP($A19,'ADR Raw Data'!$B$6:$BE$43,'ADR Raw Data'!AE$1,FALSE)</f>
        <v>12.959268638876599</v>
      </c>
      <c r="AS19" s="40"/>
      <c r="AT19" s="51">
        <f>VLOOKUP($A19,'RevPAR Raw Data'!$B$6:$BE$43,'RevPAR Raw Data'!G$1,FALSE)</f>
        <v>41.789937437437402</v>
      </c>
      <c r="AU19" s="52">
        <f>VLOOKUP($A19,'RevPAR Raw Data'!$B$6:$BE$43,'RevPAR Raw Data'!H$1,FALSE)</f>
        <v>67.934535785785698</v>
      </c>
      <c r="AV19" s="52">
        <f>VLOOKUP($A19,'RevPAR Raw Data'!$B$6:$BE$43,'RevPAR Raw Data'!I$1,FALSE)</f>
        <v>75.487533783783704</v>
      </c>
      <c r="AW19" s="52">
        <f>VLOOKUP($A19,'RevPAR Raw Data'!$B$6:$BE$43,'RevPAR Raw Data'!J$1,FALSE)</f>
        <v>76.757428678678593</v>
      </c>
      <c r="AX19" s="52">
        <f>VLOOKUP($A19,'RevPAR Raw Data'!$B$6:$BE$43,'RevPAR Raw Data'!K$1,FALSE)</f>
        <v>62.795646896896798</v>
      </c>
      <c r="AY19" s="53">
        <f>VLOOKUP($A19,'RevPAR Raw Data'!$B$6:$BE$43,'RevPAR Raw Data'!L$1,FALSE)</f>
        <v>64.953016516516499</v>
      </c>
      <c r="AZ19" s="52">
        <f>VLOOKUP($A19,'RevPAR Raw Data'!$B$6:$BE$43,'RevPAR Raw Data'!N$1,FALSE)</f>
        <v>57.948035535535503</v>
      </c>
      <c r="BA19" s="52">
        <f>VLOOKUP($A19,'RevPAR Raw Data'!$B$6:$BE$43,'RevPAR Raw Data'!O$1,FALSE)</f>
        <v>63.103619869869803</v>
      </c>
      <c r="BB19" s="53">
        <f>VLOOKUP($A19,'RevPAR Raw Data'!$B$6:$BE$43,'RevPAR Raw Data'!P$1,FALSE)</f>
        <v>60.525827702702699</v>
      </c>
      <c r="BC19" s="54">
        <f>VLOOKUP($A19,'RevPAR Raw Data'!$B$6:$BE$43,'RevPAR Raw Data'!R$1,FALSE)</f>
        <v>63.688105426855401</v>
      </c>
      <c r="BE19" s="47">
        <f>VLOOKUP($A19,'RevPAR Raw Data'!$B$6:$BE$43,'RevPAR Raw Data'!T$1,FALSE)</f>
        <v>19.029305376058598</v>
      </c>
      <c r="BF19" s="48">
        <f>VLOOKUP($A19,'RevPAR Raw Data'!$B$6:$BE$43,'RevPAR Raw Data'!U$1,FALSE)</f>
        <v>18.729486844979199</v>
      </c>
      <c r="BG19" s="48">
        <f>VLOOKUP($A19,'RevPAR Raw Data'!$B$6:$BE$43,'RevPAR Raw Data'!V$1,FALSE)</f>
        <v>19.649217858290601</v>
      </c>
      <c r="BH19" s="48">
        <f>VLOOKUP($A19,'RevPAR Raw Data'!$B$6:$BE$43,'RevPAR Raw Data'!W$1,FALSE)</f>
        <v>31.976282543700201</v>
      </c>
      <c r="BI19" s="48">
        <f>VLOOKUP($A19,'RevPAR Raw Data'!$B$6:$BE$43,'RevPAR Raw Data'!X$1,FALSE)</f>
        <v>28.542569135015</v>
      </c>
      <c r="BJ19" s="49">
        <f>VLOOKUP($A19,'RevPAR Raw Data'!$B$6:$BE$43,'RevPAR Raw Data'!Y$1,FALSE)</f>
        <v>23.7532172099896</v>
      </c>
      <c r="BK19" s="48">
        <f>VLOOKUP($A19,'RevPAR Raw Data'!$B$6:$BE$43,'RevPAR Raw Data'!AA$1,FALSE)</f>
        <v>-0.97053227152077803</v>
      </c>
      <c r="BL19" s="48">
        <f>VLOOKUP($A19,'RevPAR Raw Data'!$B$6:$BE$43,'RevPAR Raw Data'!AB$1,FALSE)</f>
        <v>-8.5999711037234796</v>
      </c>
      <c r="BM19" s="49">
        <f>VLOOKUP($A19,'RevPAR Raw Data'!$B$6:$BE$43,'RevPAR Raw Data'!AC$1,FALSE)</f>
        <v>-5.1000176617383897</v>
      </c>
      <c r="BN19" s="50">
        <f>VLOOKUP($A19,'RevPAR Raw Data'!$B$6:$BE$43,'RevPAR Raw Data'!AE$1,FALSE)</f>
        <v>14.315883351654</v>
      </c>
    </row>
    <row r="20" spans="1:66" x14ac:dyDescent="0.45">
      <c r="A20" s="63" t="s">
        <v>27</v>
      </c>
      <c r="B20" s="47">
        <f>VLOOKUP($A20,'Occupancy Raw Data'!$B$8:$BE$45,'Occupancy Raw Data'!G$3,FALSE)</f>
        <v>44.290943440783998</v>
      </c>
      <c r="C20" s="48">
        <f>VLOOKUP($A20,'Occupancy Raw Data'!$B$8:$BE$45,'Occupancy Raw Data'!H$3,FALSE)</f>
        <v>51.847915928680997</v>
      </c>
      <c r="D20" s="48">
        <f>VLOOKUP($A20,'Occupancy Raw Data'!$B$8:$BE$45,'Occupancy Raw Data'!I$3,FALSE)</f>
        <v>55.472901168969102</v>
      </c>
      <c r="E20" s="48">
        <f>VLOOKUP($A20,'Occupancy Raw Data'!$B$8:$BE$45,'Occupancy Raw Data'!J$3,FALSE)</f>
        <v>55.709056559215902</v>
      </c>
      <c r="F20" s="48">
        <f>VLOOKUP($A20,'Occupancy Raw Data'!$B$8:$BE$45,'Occupancy Raw Data'!K$3,FALSE)</f>
        <v>52.060455779903101</v>
      </c>
      <c r="G20" s="49">
        <f>VLOOKUP($A20,'Occupancy Raw Data'!$B$8:$BE$45,'Occupancy Raw Data'!L$3,FALSE)</f>
        <v>51.8762545755106</v>
      </c>
      <c r="H20" s="48">
        <f>VLOOKUP($A20,'Occupancy Raw Data'!$B$8:$BE$45,'Occupancy Raw Data'!N$3,FALSE)</f>
        <v>49.970480576219103</v>
      </c>
      <c r="I20" s="48">
        <f>VLOOKUP($A20,'Occupancy Raw Data'!$B$8:$BE$45,'Occupancy Raw Data'!O$3,FALSE)</f>
        <v>53.441964812846798</v>
      </c>
      <c r="J20" s="49">
        <f>VLOOKUP($A20,'Occupancy Raw Data'!$B$8:$BE$45,'Occupancy Raw Data'!P$3,FALSE)</f>
        <v>51.706222694532997</v>
      </c>
      <c r="K20" s="50">
        <f>VLOOKUP($A20,'Occupancy Raw Data'!$B$8:$BE$45,'Occupancy Raw Data'!R$3,FALSE)</f>
        <v>51.827674038088404</v>
      </c>
      <c r="M20" s="47">
        <f>VLOOKUP($A20,'Occupancy Raw Data'!$B$8:$BE$45,'Occupancy Raw Data'!T$3,FALSE)</f>
        <v>-3.5044907143178401</v>
      </c>
      <c r="N20" s="48">
        <f>VLOOKUP($A20,'Occupancy Raw Data'!$B$8:$BE$45,'Occupancy Raw Data'!U$3,FALSE)</f>
        <v>-4.1425752075565301</v>
      </c>
      <c r="O20" s="48">
        <f>VLOOKUP($A20,'Occupancy Raw Data'!$B$8:$BE$45,'Occupancy Raw Data'!V$3,FALSE)</f>
        <v>-4.2849653774552303</v>
      </c>
      <c r="P20" s="48">
        <f>VLOOKUP($A20,'Occupancy Raw Data'!$B$8:$BE$45,'Occupancy Raw Data'!W$3,FALSE)</f>
        <v>-2.81658334099289</v>
      </c>
      <c r="Q20" s="48">
        <f>VLOOKUP($A20,'Occupancy Raw Data'!$B$8:$BE$45,'Occupancy Raw Data'!X$3,FALSE)</f>
        <v>-1.95358856379296</v>
      </c>
      <c r="R20" s="49">
        <f>VLOOKUP($A20,'Occupancy Raw Data'!$B$8:$BE$45,'Occupancy Raw Data'!Y$3,FALSE)</f>
        <v>-3.3478527247335399</v>
      </c>
      <c r="S20" s="48">
        <f>VLOOKUP($A20,'Occupancy Raw Data'!$B$8:$BE$45,'Occupancy Raw Data'!AA$3,FALSE)</f>
        <v>-6.0375497672305602</v>
      </c>
      <c r="T20" s="48">
        <f>VLOOKUP($A20,'Occupancy Raw Data'!$B$8:$BE$45,'Occupancy Raw Data'!AB$3,FALSE)</f>
        <v>-5.1920077854260702</v>
      </c>
      <c r="U20" s="49">
        <f>VLOOKUP($A20,'Occupancy Raw Data'!$B$8:$BE$45,'Occupancy Raw Data'!AC$3,FALSE)</f>
        <v>-5.60247847616803</v>
      </c>
      <c r="V20" s="50">
        <f>VLOOKUP($A20,'Occupancy Raw Data'!$B$8:$BE$45,'Occupancy Raw Data'!AE$3,FALSE)</f>
        <v>-4.0014221391284597</v>
      </c>
      <c r="X20" s="51">
        <f>VLOOKUP($A20,'ADR Raw Data'!$B$6:$BE$43,'ADR Raw Data'!G$1,FALSE)</f>
        <v>89.231922154092203</v>
      </c>
      <c r="Y20" s="52">
        <f>VLOOKUP($A20,'ADR Raw Data'!$B$6:$BE$43,'ADR Raw Data'!H$1,FALSE)</f>
        <v>92.848995672967405</v>
      </c>
      <c r="Z20" s="52">
        <f>VLOOKUP($A20,'ADR Raw Data'!$B$6:$BE$43,'ADR Raw Data'!I$1,FALSE)</f>
        <v>94.745093656875198</v>
      </c>
      <c r="AA20" s="52">
        <f>VLOOKUP($A20,'ADR Raw Data'!$B$6:$BE$43,'ADR Raw Data'!J$1,FALSE)</f>
        <v>93.600879610004199</v>
      </c>
      <c r="AB20" s="52">
        <f>VLOOKUP($A20,'ADR Raw Data'!$B$6:$BE$43,'ADR Raw Data'!K$1,FALSE)</f>
        <v>91.831512814697206</v>
      </c>
      <c r="AC20" s="53">
        <f>VLOOKUP($A20,'ADR Raw Data'!$B$6:$BE$43,'ADR Raw Data'!L$1,FALSE)</f>
        <v>92.594137569991304</v>
      </c>
      <c r="AD20" s="52">
        <f>VLOOKUP($A20,'ADR Raw Data'!$B$6:$BE$43,'ADR Raw Data'!N$1,FALSE)</f>
        <v>93.307795368620006</v>
      </c>
      <c r="AE20" s="52">
        <f>VLOOKUP($A20,'ADR Raw Data'!$B$6:$BE$43,'ADR Raw Data'!O$1,FALSE)</f>
        <v>93.338740609809904</v>
      </c>
      <c r="AF20" s="53">
        <f>VLOOKUP($A20,'ADR Raw Data'!$B$6:$BE$43,'ADR Raw Data'!P$1,FALSE)</f>
        <v>93.323787394382194</v>
      </c>
      <c r="AG20" s="54">
        <f>VLOOKUP($A20,'ADR Raw Data'!$B$6:$BE$43,'ADR Raw Data'!R$1,FALSE)</f>
        <v>92.802120423108207</v>
      </c>
      <c r="AI20" s="47">
        <f>VLOOKUP($A20,'ADR Raw Data'!$B$6:$BE$43,'ADR Raw Data'!T$1,FALSE)</f>
        <v>5.4611183455537402</v>
      </c>
      <c r="AJ20" s="48">
        <f>VLOOKUP($A20,'ADR Raw Data'!$B$6:$BE$43,'ADR Raw Data'!U$1,FALSE)</f>
        <v>5.5758802754093901</v>
      </c>
      <c r="AK20" s="48">
        <f>VLOOKUP($A20,'ADR Raw Data'!$B$6:$BE$43,'ADR Raw Data'!V$1,FALSE)</f>
        <v>4.6607477509734698</v>
      </c>
      <c r="AL20" s="48">
        <f>VLOOKUP($A20,'ADR Raw Data'!$B$6:$BE$43,'ADR Raw Data'!W$1,FALSE)</f>
        <v>6.0632871348380704</v>
      </c>
      <c r="AM20" s="48">
        <f>VLOOKUP($A20,'ADR Raw Data'!$B$6:$BE$43,'ADR Raw Data'!X$1,FALSE)</f>
        <v>6.2746512650185498</v>
      </c>
      <c r="AN20" s="49">
        <f>VLOOKUP($A20,'ADR Raw Data'!$B$6:$BE$43,'ADR Raw Data'!Y$1,FALSE)</f>
        <v>5.58824147976219</v>
      </c>
      <c r="AO20" s="48">
        <f>VLOOKUP($A20,'ADR Raw Data'!$B$6:$BE$43,'ADR Raw Data'!AA$1,FALSE)</f>
        <v>5.6077001938658402</v>
      </c>
      <c r="AP20" s="48">
        <f>VLOOKUP($A20,'ADR Raw Data'!$B$6:$BE$43,'ADR Raw Data'!AB$1,FALSE)</f>
        <v>2.9123697624685398</v>
      </c>
      <c r="AQ20" s="49">
        <f>VLOOKUP($A20,'ADR Raw Data'!$B$6:$BE$43,'ADR Raw Data'!AC$1,FALSE)</f>
        <v>4.2032810014230702</v>
      </c>
      <c r="AR20" s="50">
        <f>VLOOKUP($A20,'ADR Raw Data'!$B$6:$BE$43,'ADR Raw Data'!AE$1,FALSE)</f>
        <v>5.1767437284064499</v>
      </c>
      <c r="AS20" s="40"/>
      <c r="AT20" s="51">
        <f>VLOOKUP($A20,'RevPAR Raw Data'!$B$6:$BE$43,'RevPAR Raw Data'!G$1,FALSE)</f>
        <v>39.521660172393403</v>
      </c>
      <c r="AU20" s="52">
        <f>VLOOKUP($A20,'RevPAR Raw Data'!$B$6:$BE$43,'RevPAR Raw Data'!H$1,FALSE)</f>
        <v>48.140269217144798</v>
      </c>
      <c r="AV20" s="52">
        <f>VLOOKUP($A20,'RevPAR Raw Data'!$B$6:$BE$43,'RevPAR Raw Data'!I$1,FALSE)</f>
        <v>52.557852166725702</v>
      </c>
      <c r="AW20" s="52">
        <f>VLOOKUP($A20,'RevPAR Raw Data'!$B$6:$BE$43,'RevPAR Raw Data'!J$1,FALSE)</f>
        <v>52.144166961860897</v>
      </c>
      <c r="AX20" s="52">
        <f>VLOOKUP($A20,'RevPAR Raw Data'!$B$6:$BE$43,'RevPAR Raw Data'!K$1,FALSE)</f>
        <v>47.807904120911502</v>
      </c>
      <c r="AY20" s="53">
        <f>VLOOKUP($A20,'RevPAR Raw Data'!$B$6:$BE$43,'RevPAR Raw Data'!L$1,FALSE)</f>
        <v>48.034370527807198</v>
      </c>
      <c r="AZ20" s="52">
        <f>VLOOKUP($A20,'RevPAR Raw Data'!$B$6:$BE$43,'RevPAR Raw Data'!N$1,FALSE)</f>
        <v>46.626353760774499</v>
      </c>
      <c r="BA20" s="52">
        <f>VLOOKUP($A20,'RevPAR Raw Data'!$B$6:$BE$43,'RevPAR Raw Data'!O$1,FALSE)</f>
        <v>49.882056913448999</v>
      </c>
      <c r="BB20" s="53">
        <f>VLOOKUP($A20,'RevPAR Raw Data'!$B$6:$BE$43,'RevPAR Raw Data'!P$1,FALSE)</f>
        <v>48.254205337111799</v>
      </c>
      <c r="BC20" s="54">
        <f>VLOOKUP($A20,'RevPAR Raw Data'!$B$6:$BE$43,'RevPAR Raw Data'!R$1,FALSE)</f>
        <v>48.097180473322801</v>
      </c>
      <c r="BE20" s="47">
        <f>VLOOKUP($A20,'RevPAR Raw Data'!$B$6:$BE$43,'RevPAR Raw Data'!T$1,FALSE)</f>
        <v>1.76524324591805</v>
      </c>
      <c r="BF20" s="48">
        <f>VLOOKUP($A20,'RevPAR Raw Data'!$B$6:$BE$43,'RevPAR Raw Data'!U$1,FALSE)</f>
        <v>1.2023200339607101</v>
      </c>
      <c r="BG20" s="48">
        <f>VLOOKUP($A20,'RevPAR Raw Data'!$B$6:$BE$43,'RevPAR Raw Data'!V$1,FALSE)</f>
        <v>0.17607094605849999</v>
      </c>
      <c r="BH20" s="48">
        <f>VLOOKUP($A20,'RevPAR Raw Data'!$B$6:$BE$43,'RevPAR Raw Data'!W$1,FALSE)</f>
        <v>3.0759262584887601</v>
      </c>
      <c r="BI20" s="48">
        <f>VLOOKUP($A20,'RevPAR Raw Data'!$B$6:$BE$43,'RevPAR Raw Data'!X$1,FALSE)</f>
        <v>4.1984818316943002</v>
      </c>
      <c r="BJ20" s="49">
        <f>VLOOKUP($A20,'RevPAR Raw Data'!$B$6:$BE$43,'RevPAR Raw Data'!Y$1,FALSE)</f>
        <v>2.0533026603837299</v>
      </c>
      <c r="BK20" s="48">
        <f>VLOOKUP($A20,'RevPAR Raw Data'!$B$6:$BE$43,'RevPAR Raw Data'!AA$1,FALSE)</f>
        <v>-0.76841726336645</v>
      </c>
      <c r="BL20" s="48">
        <f>VLOOKUP($A20,'RevPAR Raw Data'!$B$6:$BE$43,'RevPAR Raw Data'!AB$1,FALSE)</f>
        <v>-2.4308484877652798</v>
      </c>
      <c r="BM20" s="49">
        <f>VLOOKUP($A20,'RevPAR Raw Data'!$B$6:$BE$43,'RevPAR Raw Data'!AC$1,FALSE)</f>
        <v>-1.6346853881425401</v>
      </c>
      <c r="BN20" s="50">
        <f>VLOOKUP($A20,'RevPAR Raw Data'!$B$6:$BE$43,'RevPAR Raw Data'!AE$1,FALSE)</f>
        <v>0.96817821964358797</v>
      </c>
    </row>
    <row r="21" spans="1:66" x14ac:dyDescent="0.45">
      <c r="A21" s="63" t="s">
        <v>90</v>
      </c>
      <c r="B21" s="47">
        <f>VLOOKUP($A21,'Occupancy Raw Data'!$B$8:$BE$45,'Occupancy Raw Data'!G$3,FALSE)</f>
        <v>44.555112881806103</v>
      </c>
      <c r="C21" s="48">
        <f>VLOOKUP($A21,'Occupancy Raw Data'!$B$8:$BE$45,'Occupancy Raw Data'!H$3,FALSE)</f>
        <v>66.771011193321897</v>
      </c>
      <c r="D21" s="48">
        <f>VLOOKUP($A21,'Occupancy Raw Data'!$B$8:$BE$45,'Occupancy Raw Data'!I$3,FALSE)</f>
        <v>76.380193511667599</v>
      </c>
      <c r="E21" s="48">
        <f>VLOOKUP($A21,'Occupancy Raw Data'!$B$8:$BE$45,'Occupancy Raw Data'!J$3,FALSE)</f>
        <v>76.636311895275995</v>
      </c>
      <c r="F21" s="48">
        <f>VLOOKUP($A21,'Occupancy Raw Data'!$B$8:$BE$45,'Occupancy Raw Data'!K$3,FALSE)</f>
        <v>62.616201859229697</v>
      </c>
      <c r="G21" s="49">
        <f>VLOOKUP($A21,'Occupancy Raw Data'!$B$8:$BE$45,'Occupancy Raw Data'!L$3,FALSE)</f>
        <v>65.391766268260199</v>
      </c>
      <c r="H21" s="48">
        <f>VLOOKUP($A21,'Occupancy Raw Data'!$B$8:$BE$45,'Occupancy Raw Data'!N$3,FALSE)</f>
        <v>50.645038892050799</v>
      </c>
      <c r="I21" s="48">
        <f>VLOOKUP($A21,'Occupancy Raw Data'!$B$8:$BE$45,'Occupancy Raw Data'!O$3,FALSE)</f>
        <v>48.178713716562299</v>
      </c>
      <c r="J21" s="49">
        <f>VLOOKUP($A21,'Occupancy Raw Data'!$B$8:$BE$45,'Occupancy Raw Data'!P$3,FALSE)</f>
        <v>49.411876304306503</v>
      </c>
      <c r="K21" s="50">
        <f>VLOOKUP($A21,'Occupancy Raw Data'!$B$8:$BE$45,'Occupancy Raw Data'!R$3,FALSE)</f>
        <v>60.8260834214163</v>
      </c>
      <c r="M21" s="47">
        <f>VLOOKUP($A21,'Occupancy Raw Data'!$B$8:$BE$45,'Occupancy Raw Data'!T$3,FALSE)</f>
        <v>1.8209408194233601</v>
      </c>
      <c r="N21" s="48">
        <f>VLOOKUP($A21,'Occupancy Raw Data'!$B$8:$BE$45,'Occupancy Raw Data'!U$3,FALSE)</f>
        <v>-1.42045454545454E-2</v>
      </c>
      <c r="O21" s="48">
        <f>VLOOKUP($A21,'Occupancy Raw Data'!$B$8:$BE$45,'Occupancy Raw Data'!V$3,FALSE)</f>
        <v>3.25724544755065</v>
      </c>
      <c r="P21" s="48">
        <f>VLOOKUP($A21,'Occupancy Raw Data'!$B$8:$BE$45,'Occupancy Raw Data'!W$3,FALSE)</f>
        <v>5.70456626978934</v>
      </c>
      <c r="Q21" s="48">
        <f>VLOOKUP($A21,'Occupancy Raw Data'!$B$8:$BE$45,'Occupancy Raw Data'!X$3,FALSE)</f>
        <v>1.3511438661139199</v>
      </c>
      <c r="R21" s="49">
        <f>VLOOKUP($A21,'Occupancy Raw Data'!$B$8:$BE$45,'Occupancy Raw Data'!Y$3,FALSE)</f>
        <v>2.5619662570297801</v>
      </c>
      <c r="S21" s="48">
        <f>VLOOKUP($A21,'Occupancy Raw Data'!$B$8:$BE$45,'Occupancy Raw Data'!AA$3,FALSE)</f>
        <v>1.57914764079147</v>
      </c>
      <c r="T21" s="48">
        <f>VLOOKUP($A21,'Occupancy Raw Data'!$B$8:$BE$45,'Occupancy Raw Data'!AB$3,FALSE)</f>
        <v>-1.052016364699</v>
      </c>
      <c r="U21" s="49">
        <f>VLOOKUP($A21,'Occupancy Raw Data'!$B$8:$BE$45,'Occupancy Raw Data'!AC$3,FALSE)</f>
        <v>0.279141399557223</v>
      </c>
      <c r="V21" s="50">
        <f>VLOOKUP($A21,'Occupancy Raw Data'!$B$8:$BE$45,'Occupancy Raw Data'!AE$3,FALSE)</f>
        <v>2.0229111737430601</v>
      </c>
      <c r="X21" s="51">
        <f>VLOOKUP($A21,'ADR Raw Data'!$B$6:$BE$43,'ADR Raw Data'!G$1,FALSE)</f>
        <v>106.35119225037199</v>
      </c>
      <c r="Y21" s="52">
        <f>VLOOKUP($A21,'ADR Raw Data'!$B$6:$BE$43,'ADR Raw Data'!H$1,FALSE)</f>
        <v>132.97439124875601</v>
      </c>
      <c r="Z21" s="52">
        <f>VLOOKUP($A21,'ADR Raw Data'!$B$6:$BE$43,'ADR Raw Data'!I$1,FALSE)</f>
        <v>136.685275707898</v>
      </c>
      <c r="AA21" s="52">
        <f>VLOOKUP($A21,'ADR Raw Data'!$B$6:$BE$43,'ADR Raw Data'!J$1,FALSE)</f>
        <v>135.00296818913199</v>
      </c>
      <c r="AB21" s="52">
        <f>VLOOKUP($A21,'ADR Raw Data'!$B$6:$BE$43,'ADR Raw Data'!K$1,FALSE)</f>
        <v>121.24779275867201</v>
      </c>
      <c r="AC21" s="53">
        <f>VLOOKUP($A21,'ADR Raw Data'!$B$6:$BE$43,'ADR Raw Data'!L$1,FALSE)</f>
        <v>128.44301351978601</v>
      </c>
      <c r="AD21" s="52">
        <f>VLOOKUP($A21,'ADR Raw Data'!$B$6:$BE$43,'ADR Raw Data'!N$1,FALSE)</f>
        <v>98.689518636448696</v>
      </c>
      <c r="AE21" s="52">
        <f>VLOOKUP($A21,'ADR Raw Data'!$B$6:$BE$43,'ADR Raw Data'!O$1,FALSE)</f>
        <v>96.123979129749898</v>
      </c>
      <c r="AF21" s="53">
        <f>VLOOKUP($A21,'ADR Raw Data'!$B$6:$BE$43,'ADR Raw Data'!P$1,FALSE)</f>
        <v>97.438762718372004</v>
      </c>
      <c r="AG21" s="54">
        <f>VLOOKUP($A21,'ADR Raw Data'!$B$6:$BE$43,'ADR Raw Data'!R$1,FALSE)</f>
        <v>121.24695495254601</v>
      </c>
      <c r="AI21" s="47">
        <f>VLOOKUP($A21,'ADR Raw Data'!$B$6:$BE$43,'ADR Raw Data'!T$1,FALSE)</f>
        <v>-3.1482740373487998</v>
      </c>
      <c r="AJ21" s="48">
        <f>VLOOKUP($A21,'ADR Raw Data'!$B$6:$BE$43,'ADR Raw Data'!U$1,FALSE)</f>
        <v>3.5555003725615002</v>
      </c>
      <c r="AK21" s="48">
        <f>VLOOKUP($A21,'ADR Raw Data'!$B$6:$BE$43,'ADR Raw Data'!V$1,FALSE)</f>
        <v>1.7956885304674799</v>
      </c>
      <c r="AL21" s="48">
        <f>VLOOKUP($A21,'ADR Raw Data'!$B$6:$BE$43,'ADR Raw Data'!W$1,FALSE)</f>
        <v>2.2692961655244801</v>
      </c>
      <c r="AM21" s="48">
        <f>VLOOKUP($A21,'ADR Raw Data'!$B$6:$BE$43,'ADR Raw Data'!X$1,FALSE)</f>
        <v>0.964035805205952</v>
      </c>
      <c r="AN21" s="49">
        <f>VLOOKUP($A21,'ADR Raw Data'!$B$6:$BE$43,'ADR Raw Data'!Y$1,FALSE)</f>
        <v>1.5979601759422399</v>
      </c>
      <c r="AO21" s="48">
        <f>VLOOKUP($A21,'ADR Raw Data'!$B$6:$BE$43,'ADR Raw Data'!AA$1,FALSE)</f>
        <v>-0.67632349956635096</v>
      </c>
      <c r="AP21" s="48">
        <f>VLOOKUP($A21,'ADR Raw Data'!$B$6:$BE$43,'ADR Raw Data'!AB$1,FALSE)</f>
        <v>-2.2965193349278801</v>
      </c>
      <c r="AQ21" s="49">
        <f>VLOOKUP($A21,'ADR Raw Data'!$B$6:$BE$43,'ADR Raw Data'!AC$1,FALSE)</f>
        <v>-1.4558064794286301</v>
      </c>
      <c r="AR21" s="50">
        <f>VLOOKUP($A21,'ADR Raw Data'!$B$6:$BE$43,'ADR Raw Data'!AE$1,FALSE)</f>
        <v>1.1077283399568401</v>
      </c>
      <c r="AS21" s="40"/>
      <c r="AT21" s="51">
        <f>VLOOKUP($A21,'RevPAR Raw Data'!$B$6:$BE$43,'RevPAR Raw Data'!G$1,FALSE)</f>
        <v>47.384893758300102</v>
      </c>
      <c r="AU21" s="52">
        <f>VLOOKUP($A21,'RevPAR Raw Data'!$B$6:$BE$43,'RevPAR Raw Data'!H$1,FALSE)</f>
        <v>88.788345664959195</v>
      </c>
      <c r="AV21" s="52">
        <f>VLOOKUP($A21,'RevPAR Raw Data'!$B$6:$BE$43,'RevPAR Raw Data'!I$1,FALSE)</f>
        <v>104.40047808764901</v>
      </c>
      <c r="AW21" s="52">
        <f>VLOOKUP($A21,'RevPAR Raw Data'!$B$6:$BE$43,'RevPAR Raw Data'!J$1,FALSE)</f>
        <v>103.46129576930301</v>
      </c>
      <c r="AX21" s="52">
        <f>VLOOKUP($A21,'RevPAR Raw Data'!$B$6:$BE$43,'RevPAR Raw Data'!K$1,FALSE)</f>
        <v>75.920762663631095</v>
      </c>
      <c r="AY21" s="53">
        <f>VLOOKUP($A21,'RevPAR Raw Data'!$B$6:$BE$43,'RevPAR Raw Data'!L$1,FALSE)</f>
        <v>83.991155188768701</v>
      </c>
      <c r="AZ21" s="52">
        <f>VLOOKUP($A21,'RevPAR Raw Data'!$B$6:$BE$43,'RevPAR Raw Data'!N$1,FALSE)</f>
        <v>49.9813450958072</v>
      </c>
      <c r="BA21" s="52">
        <f>VLOOKUP($A21,'RevPAR Raw Data'!$B$6:$BE$43,'RevPAR Raw Data'!O$1,FALSE)</f>
        <v>46.311296717890301</v>
      </c>
      <c r="BB21" s="53">
        <f>VLOOKUP($A21,'RevPAR Raw Data'!$B$6:$BE$43,'RevPAR Raw Data'!P$1,FALSE)</f>
        <v>48.1463209068487</v>
      </c>
      <c r="BC21" s="54">
        <f>VLOOKUP($A21,'RevPAR Raw Data'!$B$6:$BE$43,'RevPAR Raw Data'!R$1,FALSE)</f>
        <v>73.749773965363005</v>
      </c>
      <c r="BE21" s="47">
        <f>VLOOKUP($A21,'RevPAR Raw Data'!$B$6:$BE$43,'RevPAR Raw Data'!T$1,FALSE)</f>
        <v>-1.38466142497883</v>
      </c>
      <c r="BF21" s="48">
        <f>VLOOKUP($A21,'RevPAR Raw Data'!$B$6:$BE$43,'RevPAR Raw Data'!U$1,FALSE)</f>
        <v>3.5407907844404001</v>
      </c>
      <c r="BG21" s="48">
        <f>VLOOKUP($A21,'RevPAR Raw Data'!$B$6:$BE$43,'RevPAR Raw Data'!V$1,FALSE)</f>
        <v>5.1114239609289802</v>
      </c>
      <c r="BH21" s="48">
        <f>VLOOKUP($A21,'RevPAR Raw Data'!$B$6:$BE$43,'RevPAR Raw Data'!W$1,FALSE)</f>
        <v>8.1033159389339602</v>
      </c>
      <c r="BI21" s="48">
        <f>VLOOKUP($A21,'RevPAR Raw Data'!$B$6:$BE$43,'RevPAR Raw Data'!X$1,FALSE)</f>
        <v>2.3282051819690599</v>
      </c>
      <c r="BJ21" s="49">
        <f>VLOOKUP($A21,'RevPAR Raw Data'!$B$6:$BE$43,'RevPAR Raw Data'!Y$1,FALSE)</f>
        <v>4.20086563348044</v>
      </c>
      <c r="BK21" s="48">
        <f>VLOOKUP($A21,'RevPAR Raw Data'!$B$6:$BE$43,'RevPAR Raw Data'!AA$1,FALSE)</f>
        <v>0.89214399463760397</v>
      </c>
      <c r="BL21" s="48">
        <f>VLOOKUP($A21,'RevPAR Raw Data'!$B$6:$BE$43,'RevPAR Raw Data'!AB$1,FALSE)</f>
        <v>-3.3243759404049702</v>
      </c>
      <c r="BM21" s="49">
        <f>VLOOKUP($A21,'RevPAR Raw Data'!$B$6:$BE$43,'RevPAR Raw Data'!AC$1,FALSE)</f>
        <v>-1.18072883845293</v>
      </c>
      <c r="BN21" s="50">
        <f>VLOOKUP($A21,'RevPAR Raw Data'!$B$6:$BE$43,'RevPAR Raw Data'!AE$1,FALSE)</f>
        <v>3.1530478740636099</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Data'!G$3,FALSE)</f>
        <v>38.331096427833899</v>
      </c>
      <c r="C23" s="48">
        <f>VLOOKUP($A23,'Occupancy Raw Data'!$B$8:$BE$45,'Occupancy Raw Data'!H$3,FALSE)</f>
        <v>46.252322940326202</v>
      </c>
      <c r="D23" s="48">
        <f>VLOOKUP($A23,'Occupancy Raw Data'!$B$8:$BE$45,'Occupancy Raw Data'!I$3,FALSE)</f>
        <v>50.727854635556398</v>
      </c>
      <c r="E23" s="48">
        <f>VLOOKUP($A23,'Occupancy Raw Data'!$B$8:$BE$45,'Occupancy Raw Data'!J$3,FALSE)</f>
        <v>49.814164773900401</v>
      </c>
      <c r="F23" s="48">
        <f>VLOOKUP($A23,'Occupancy Raw Data'!$B$8:$BE$45,'Occupancy Raw Data'!K$3,FALSE)</f>
        <v>45.395416064422797</v>
      </c>
      <c r="G23" s="49">
        <f>VLOOKUP($A23,'Occupancy Raw Data'!$B$8:$BE$45,'Occupancy Raw Data'!L$3,FALSE)</f>
        <v>46.104170968407999</v>
      </c>
      <c r="H23" s="48">
        <f>VLOOKUP($A23,'Occupancy Raw Data'!$B$8:$BE$45,'Occupancy Raw Data'!N$3,FALSE)</f>
        <v>48.998554614908102</v>
      </c>
      <c r="I23" s="48">
        <f>VLOOKUP($A23,'Occupancy Raw Data'!$B$8:$BE$45,'Occupancy Raw Data'!O$3,FALSE)</f>
        <v>51.089200908527701</v>
      </c>
      <c r="J23" s="49">
        <f>VLOOKUP($A23,'Occupancy Raw Data'!$B$8:$BE$45,'Occupancy Raw Data'!P$3,FALSE)</f>
        <v>50.043877761717901</v>
      </c>
      <c r="K23" s="50">
        <f>VLOOKUP($A23,'Occupancy Raw Data'!$B$8:$BE$45,'Occupancy Raw Data'!R$3,FALSE)</f>
        <v>47.2298014807822</v>
      </c>
      <c r="M23" s="47">
        <f>VLOOKUP($A23,'Occupancy Raw Data'!$B$8:$BE$45,'Occupancy Raw Data'!T$3,FALSE)</f>
        <v>-4.0455815122048397</v>
      </c>
      <c r="N23" s="48">
        <f>VLOOKUP($A23,'Occupancy Raw Data'!$B$8:$BE$45,'Occupancy Raw Data'!U$3,FALSE)</f>
        <v>-5.0901153985050902</v>
      </c>
      <c r="O23" s="48">
        <f>VLOOKUP($A23,'Occupancy Raw Data'!$B$8:$BE$45,'Occupancy Raw Data'!V$3,FALSE)</f>
        <v>-3.0251508102641398</v>
      </c>
      <c r="P23" s="48">
        <f>VLOOKUP($A23,'Occupancy Raw Data'!$B$8:$BE$45,'Occupancy Raw Data'!W$3,FALSE)</f>
        <v>-6.75593568269458</v>
      </c>
      <c r="Q23" s="48">
        <f>VLOOKUP($A23,'Occupancy Raw Data'!$B$8:$BE$45,'Occupancy Raw Data'!X$3,FALSE)</f>
        <v>-6.9078289635460104</v>
      </c>
      <c r="R23" s="49">
        <f>VLOOKUP($A23,'Occupancy Raw Data'!$B$8:$BE$45,'Occupancy Raw Data'!Y$3,FALSE)</f>
        <v>-5.2047950501069797</v>
      </c>
      <c r="S23" s="48">
        <f>VLOOKUP($A23,'Occupancy Raw Data'!$B$8:$BE$45,'Occupancy Raw Data'!AA$3,FALSE)</f>
        <v>-6.9571783656844497</v>
      </c>
      <c r="T23" s="48">
        <f>VLOOKUP($A23,'Occupancy Raw Data'!$B$8:$BE$45,'Occupancy Raw Data'!AB$3,FALSE)</f>
        <v>-4.9953345384934797</v>
      </c>
      <c r="U23" s="49">
        <f>VLOOKUP($A23,'Occupancy Raw Data'!$B$8:$BE$45,'Occupancy Raw Data'!AC$3,FALSE)</f>
        <v>-5.9659982580414397</v>
      </c>
      <c r="V23" s="50">
        <f>VLOOKUP($A23,'Occupancy Raw Data'!$B$8:$BE$45,'Occupancy Raw Data'!AE$3,FALSE)</f>
        <v>-5.4365376349126198</v>
      </c>
      <c r="X23" s="51">
        <f>VLOOKUP($A23,'ADR Raw Data'!$B$6:$BE$43,'ADR Raw Data'!G$1,FALSE)</f>
        <v>91.384728260723094</v>
      </c>
      <c r="Y23" s="52">
        <f>VLOOKUP($A23,'ADR Raw Data'!$B$6:$BE$43,'ADR Raw Data'!H$1,FALSE)</f>
        <v>94.522107031250002</v>
      </c>
      <c r="Z23" s="52">
        <f>VLOOKUP($A23,'ADR Raw Data'!$B$6:$BE$43,'ADR Raw Data'!I$1,FALSE)</f>
        <v>98.908550961636294</v>
      </c>
      <c r="AA23" s="52">
        <f>VLOOKUP($A23,'ADR Raw Data'!$B$6:$BE$43,'ADR Raw Data'!J$1,FALSE)</f>
        <v>98.981284072538799</v>
      </c>
      <c r="AB23" s="52">
        <f>VLOOKUP($A23,'ADR Raw Data'!$B$6:$BE$43,'ADR Raw Data'!K$1,FALSE)</f>
        <v>94.230720565157995</v>
      </c>
      <c r="AC23" s="53">
        <f>VLOOKUP($A23,'ADR Raw Data'!$B$6:$BE$43,'ADR Raw Data'!L$1,FALSE)</f>
        <v>95.871912419244595</v>
      </c>
      <c r="AD23" s="52">
        <f>VLOOKUP($A23,'ADR Raw Data'!$B$6:$BE$43,'ADR Raw Data'!N$1,FALSE)</f>
        <v>104.86705452486299</v>
      </c>
      <c r="AE23" s="52">
        <f>VLOOKUP($A23,'ADR Raw Data'!$B$6:$BE$43,'ADR Raw Data'!O$1,FALSE)</f>
        <v>109.86762896837401</v>
      </c>
      <c r="AF23" s="53">
        <f>VLOOKUP($A23,'ADR Raw Data'!$B$6:$BE$43,'ADR Raw Data'!P$1,FALSE)</f>
        <v>107.41956807726</v>
      </c>
      <c r="AG23" s="54">
        <f>VLOOKUP($A23,'ADR Raw Data'!$B$6:$BE$43,'ADR Raw Data'!R$1,FALSE)</f>
        <v>99.367825411621396</v>
      </c>
      <c r="AI23" s="47">
        <f>VLOOKUP($A23,'ADR Raw Data'!$B$6:$BE$43,'ADR Raw Data'!T$1,FALSE)</f>
        <v>2.49167182915328</v>
      </c>
      <c r="AJ23" s="48">
        <f>VLOOKUP($A23,'ADR Raw Data'!$B$6:$BE$43,'ADR Raw Data'!U$1,FALSE)</f>
        <v>2.6739732665454099</v>
      </c>
      <c r="AK23" s="48">
        <f>VLOOKUP($A23,'ADR Raw Data'!$B$6:$BE$43,'ADR Raw Data'!V$1,FALSE)</f>
        <v>5.0002882883305997</v>
      </c>
      <c r="AL23" s="48">
        <f>VLOOKUP($A23,'ADR Raw Data'!$B$6:$BE$43,'ADR Raw Data'!W$1,FALSE)</f>
        <v>3.62152368544713</v>
      </c>
      <c r="AM23" s="48">
        <f>VLOOKUP($A23,'ADR Raw Data'!$B$6:$BE$43,'ADR Raw Data'!X$1,FALSE)</f>
        <v>2.22748426552389</v>
      </c>
      <c r="AN23" s="49">
        <f>VLOOKUP($A23,'ADR Raw Data'!$B$6:$BE$43,'ADR Raw Data'!Y$1,FALSE)</f>
        <v>3.2787575195102701</v>
      </c>
      <c r="AO23" s="48">
        <f>VLOOKUP($A23,'ADR Raw Data'!$B$6:$BE$43,'ADR Raw Data'!AA$1,FALSE)</f>
        <v>-0.343515142350383</v>
      </c>
      <c r="AP23" s="48">
        <f>VLOOKUP($A23,'ADR Raw Data'!$B$6:$BE$43,'ADR Raw Data'!AB$1,FALSE)</f>
        <v>-0.67475382704319598</v>
      </c>
      <c r="AQ23" s="49">
        <f>VLOOKUP($A23,'ADR Raw Data'!$B$6:$BE$43,'ADR Raw Data'!AC$1,FALSE)</f>
        <v>-0.490838719106935</v>
      </c>
      <c r="AR23" s="50">
        <f>VLOOKUP($A23,'ADR Raw Data'!$B$6:$BE$43,'ADR Raw Data'!AE$1,FALSE)</f>
        <v>1.98704529054339</v>
      </c>
      <c r="AS23" s="40"/>
      <c r="AT23" s="51">
        <f>VLOOKUP($A23,'RevPAR Raw Data'!$B$6:$BE$43,'RevPAR Raw Data'!G$1,FALSE)</f>
        <v>35.028768309931799</v>
      </c>
      <c r="AU23" s="52">
        <f>VLOOKUP($A23,'RevPAR Raw Data'!$B$6:$BE$43,'RevPAR Raw Data'!H$1,FALSE)</f>
        <v>43.7186701940945</v>
      </c>
      <c r="AV23" s="52">
        <f>VLOOKUP($A23,'RevPAR Raw Data'!$B$6:$BE$43,'RevPAR Raw Data'!I$1,FALSE)</f>
        <v>50.174185953954101</v>
      </c>
      <c r="AW23" s="52">
        <f>VLOOKUP($A23,'RevPAR Raw Data'!$B$6:$BE$43,'RevPAR Raw Data'!J$1,FALSE)</f>
        <v>49.306699943216998</v>
      </c>
      <c r="AX23" s="52">
        <f>VLOOKUP($A23,'RevPAR Raw Data'!$B$6:$BE$43,'RevPAR Raw Data'!K$1,FALSE)</f>
        <v>42.776427661057099</v>
      </c>
      <c r="AY23" s="53">
        <f>VLOOKUP($A23,'RevPAR Raw Data'!$B$6:$BE$43,'RevPAR Raw Data'!L$1,FALSE)</f>
        <v>44.200950412450901</v>
      </c>
      <c r="AZ23" s="52">
        <f>VLOOKUP($A23,'RevPAR Raw Data'!$B$6:$BE$43,'RevPAR Raw Data'!N$1,FALSE)</f>
        <v>51.383340984410403</v>
      </c>
      <c r="BA23" s="52">
        <f>VLOOKUP($A23,'RevPAR Raw Data'!$B$6:$BE$43,'RevPAR Raw Data'!O$1,FALSE)</f>
        <v>56.130493697088497</v>
      </c>
      <c r="BB23" s="53">
        <f>VLOOKUP($A23,'RevPAR Raw Data'!$B$6:$BE$43,'RevPAR Raw Data'!P$1,FALSE)</f>
        <v>53.756917340749503</v>
      </c>
      <c r="BC23" s="54">
        <f>VLOOKUP($A23,'RevPAR Raw Data'!$B$6:$BE$43,'RevPAR Raw Data'!R$1,FALSE)</f>
        <v>46.931226677679099</v>
      </c>
      <c r="BE23" s="47">
        <f>VLOOKUP($A23,'RevPAR Raw Data'!$B$6:$BE$43,'RevPAR Raw Data'!T$1,FALSE)</f>
        <v>-1.65471229791661</v>
      </c>
      <c r="BF23" s="48">
        <f>VLOOKUP($A23,'RevPAR Raw Data'!$B$6:$BE$43,'RevPAR Raw Data'!U$1,FALSE)</f>
        <v>-2.5522504569520099</v>
      </c>
      <c r="BG23" s="48">
        <f>VLOOKUP($A23,'RevPAR Raw Data'!$B$6:$BE$43,'RevPAR Raw Data'!V$1,FALSE)</f>
        <v>1.8238712163964701</v>
      </c>
      <c r="BH23" s="48">
        <f>VLOOKUP($A23,'RevPAR Raw Data'!$B$6:$BE$43,'RevPAR Raw Data'!W$1,FALSE)</f>
        <v>-3.3790798081697999</v>
      </c>
      <c r="BI23" s="48">
        <f>VLOOKUP($A23,'RevPAR Raw Data'!$B$6:$BE$43,'RevPAR Raw Data'!X$1,FALSE)</f>
        <v>-4.8342155012744001</v>
      </c>
      <c r="BJ23" s="49">
        <f>VLOOKUP($A23,'RevPAR Raw Data'!$B$6:$BE$43,'RevPAR Raw Data'!Y$1,FALSE)</f>
        <v>-2.09669013967719</v>
      </c>
      <c r="BK23" s="48">
        <f>VLOOKUP($A23,'RevPAR Raw Data'!$B$6:$BE$43,'RevPAR Raw Data'!AA$1,FALSE)</f>
        <v>-7.2767945468683903</v>
      </c>
      <c r="BL23" s="48">
        <f>VLOOKUP($A23,'RevPAR Raw Data'!$B$6:$BE$43,'RevPAR Raw Data'!AB$1,FALSE)</f>
        <v>-5.63638215456458</v>
      </c>
      <c r="BM23" s="49">
        <f>VLOOKUP($A23,'RevPAR Raw Data'!$B$6:$BE$43,'RevPAR Raw Data'!AC$1,FALSE)</f>
        <v>-6.4275535477166699</v>
      </c>
      <c r="BN23" s="50">
        <f>VLOOKUP($A23,'RevPAR Raw Data'!$B$6:$BE$43,'RevPAR Raw Data'!AE$1,FALSE)</f>
        <v>-3.55751880941237</v>
      </c>
    </row>
    <row r="24" spans="1:66" x14ac:dyDescent="0.45">
      <c r="A24" s="63" t="s">
        <v>91</v>
      </c>
      <c r="B24" s="47">
        <f>VLOOKUP($A24,'Occupancy Raw Data'!$B$8:$BE$45,'Occupancy Raw Data'!G$3,FALSE)</f>
        <v>51.367153912295699</v>
      </c>
      <c r="C24" s="48">
        <f>VLOOKUP($A24,'Occupancy Raw Data'!$B$8:$BE$45,'Occupancy Raw Data'!H$3,FALSE)</f>
        <v>65.141874462596704</v>
      </c>
      <c r="D24" s="48">
        <f>VLOOKUP($A24,'Occupancy Raw Data'!$B$8:$BE$45,'Occupancy Raw Data'!I$3,FALSE)</f>
        <v>70.077386070507302</v>
      </c>
      <c r="E24" s="48">
        <f>VLOOKUP($A24,'Occupancy Raw Data'!$B$8:$BE$45,'Occupancy Raw Data'!J$3,FALSE)</f>
        <v>68.564058469475398</v>
      </c>
      <c r="F24" s="48">
        <f>VLOOKUP($A24,'Occupancy Raw Data'!$B$8:$BE$45,'Occupancy Raw Data'!K$3,FALSE)</f>
        <v>59.0369733447979</v>
      </c>
      <c r="G24" s="49">
        <f>VLOOKUP($A24,'Occupancy Raw Data'!$B$8:$BE$45,'Occupancy Raw Data'!L$3,FALSE)</f>
        <v>62.837489251934599</v>
      </c>
      <c r="H24" s="48">
        <f>VLOOKUP($A24,'Occupancy Raw Data'!$B$8:$BE$45,'Occupancy Raw Data'!N$3,FALSE)</f>
        <v>54.772141014617297</v>
      </c>
      <c r="I24" s="48">
        <f>VLOOKUP($A24,'Occupancy Raw Data'!$B$8:$BE$45,'Occupancy Raw Data'!O$3,FALSE)</f>
        <v>57.351676698194296</v>
      </c>
      <c r="J24" s="49">
        <f>VLOOKUP($A24,'Occupancy Raw Data'!$B$8:$BE$45,'Occupancy Raw Data'!P$3,FALSE)</f>
        <v>56.0619088564058</v>
      </c>
      <c r="K24" s="50">
        <f>VLOOKUP($A24,'Occupancy Raw Data'!$B$8:$BE$45,'Occupancy Raw Data'!R$3,FALSE)</f>
        <v>60.901609138926403</v>
      </c>
      <c r="M24" s="47">
        <f>VLOOKUP($A24,'Occupancy Raw Data'!$B$8:$BE$45,'Occupancy Raw Data'!T$3,FALSE)</f>
        <v>-11.646643646198299</v>
      </c>
      <c r="N24" s="48">
        <f>VLOOKUP($A24,'Occupancy Raw Data'!$B$8:$BE$45,'Occupancy Raw Data'!U$3,FALSE)</f>
        <v>-8.7790723470704499</v>
      </c>
      <c r="O24" s="48">
        <f>VLOOKUP($A24,'Occupancy Raw Data'!$B$8:$BE$45,'Occupancy Raw Data'!V$3,FALSE)</f>
        <v>-5.5406985311382098</v>
      </c>
      <c r="P24" s="48">
        <f>VLOOKUP($A24,'Occupancy Raw Data'!$B$8:$BE$45,'Occupancy Raw Data'!W$3,FALSE)</f>
        <v>-6.5243336199483997</v>
      </c>
      <c r="Q24" s="48">
        <f>VLOOKUP($A24,'Occupancy Raw Data'!$B$8:$BE$45,'Occupancy Raw Data'!X$3,FALSE)</f>
        <v>-11.2274922866825</v>
      </c>
      <c r="R24" s="49">
        <f>VLOOKUP($A24,'Occupancy Raw Data'!$B$8:$BE$45,'Occupancy Raw Data'!Y$3,FALSE)</f>
        <v>-8.5576233972303992</v>
      </c>
      <c r="S24" s="48">
        <f>VLOOKUP($A24,'Occupancy Raw Data'!$B$8:$BE$45,'Occupancy Raw Data'!AA$3,FALSE)</f>
        <v>-10.4950686502</v>
      </c>
      <c r="T24" s="48">
        <f>VLOOKUP($A24,'Occupancy Raw Data'!$B$8:$BE$45,'Occupancy Raw Data'!AB$3,FALSE)</f>
        <v>-10.518882622926199</v>
      </c>
      <c r="U24" s="49">
        <f>VLOOKUP($A24,'Occupancy Raw Data'!$B$8:$BE$45,'Occupancy Raw Data'!AC$3,FALSE)</f>
        <v>-10.5072511536716</v>
      </c>
      <c r="V24" s="50">
        <f>VLOOKUP($A24,'Occupancy Raw Data'!$B$8:$BE$45,'Occupancy Raw Data'!AE$3,FALSE)</f>
        <v>-9.0785795028885197</v>
      </c>
      <c r="X24" s="51">
        <f>VLOOKUP($A24,'ADR Raw Data'!$B$6:$BE$43,'ADR Raw Data'!G$1,FALSE)</f>
        <v>82.8247272514228</v>
      </c>
      <c r="Y24" s="52">
        <f>VLOOKUP($A24,'ADR Raw Data'!$B$6:$BE$43,'ADR Raw Data'!H$1,FALSE)</f>
        <v>88.192055992608203</v>
      </c>
      <c r="Z24" s="52">
        <f>VLOOKUP($A24,'ADR Raw Data'!$B$6:$BE$43,'ADR Raw Data'!I$1,FALSE)</f>
        <v>90.394771779141095</v>
      </c>
      <c r="AA24" s="52">
        <f>VLOOKUP($A24,'ADR Raw Data'!$B$6:$BE$43,'ADR Raw Data'!J$1,FALSE)</f>
        <v>90.046484875846502</v>
      </c>
      <c r="AB24" s="52">
        <f>VLOOKUP($A24,'ADR Raw Data'!$B$6:$BE$43,'ADR Raw Data'!K$1,FALSE)</f>
        <v>86.328008942615696</v>
      </c>
      <c r="AC24" s="53">
        <f>VLOOKUP($A24,'ADR Raw Data'!$B$6:$BE$43,'ADR Raw Data'!L$1,FALSE)</f>
        <v>87.860265643130802</v>
      </c>
      <c r="AD24" s="52">
        <f>VLOOKUP($A24,'ADR Raw Data'!$B$6:$BE$43,'ADR Raw Data'!N$1,FALSE)</f>
        <v>87.251763736263698</v>
      </c>
      <c r="AE24" s="52">
        <f>VLOOKUP($A24,'ADR Raw Data'!$B$6:$BE$43,'ADR Raw Data'!O$1,FALSE)</f>
        <v>86.962259790104895</v>
      </c>
      <c r="AF24" s="53">
        <f>VLOOKUP($A24,'ADR Raw Data'!$B$6:$BE$43,'ADR Raw Data'!P$1,FALSE)</f>
        <v>87.103681579754607</v>
      </c>
      <c r="AG24" s="54">
        <f>VLOOKUP($A24,'ADR Raw Data'!$B$6:$BE$43,'ADR Raw Data'!R$1,FALSE)</f>
        <v>87.661277014925304</v>
      </c>
      <c r="AI24" s="47">
        <f>VLOOKUP($A24,'ADR Raw Data'!$B$6:$BE$43,'ADR Raw Data'!T$1,FALSE)</f>
        <v>0.81130825931796802</v>
      </c>
      <c r="AJ24" s="48">
        <f>VLOOKUP($A24,'ADR Raw Data'!$B$6:$BE$43,'ADR Raw Data'!U$1,FALSE)</f>
        <v>-1.88147587358783E-2</v>
      </c>
      <c r="AK24" s="48">
        <f>VLOOKUP($A24,'ADR Raw Data'!$B$6:$BE$43,'ADR Raw Data'!V$1,FALSE)</f>
        <v>-0.32451228616649203</v>
      </c>
      <c r="AL24" s="48">
        <f>VLOOKUP($A24,'ADR Raw Data'!$B$6:$BE$43,'ADR Raw Data'!W$1,FALSE)</f>
        <v>-0.130954426149482</v>
      </c>
      <c r="AM24" s="48">
        <f>VLOOKUP($A24,'ADR Raw Data'!$B$6:$BE$43,'ADR Raw Data'!X$1,FALSE)</f>
        <v>0.58630596317327099</v>
      </c>
      <c r="AN24" s="49">
        <f>VLOOKUP($A24,'ADR Raw Data'!$B$6:$BE$43,'ADR Raw Data'!Y$1,FALSE)</f>
        <v>0.20950958570581399</v>
      </c>
      <c r="AO24" s="48">
        <f>VLOOKUP($A24,'ADR Raw Data'!$B$6:$BE$43,'ADR Raw Data'!AA$1,FALSE)</f>
        <v>1.10474357358602</v>
      </c>
      <c r="AP24" s="48">
        <f>VLOOKUP($A24,'ADR Raw Data'!$B$6:$BE$43,'ADR Raw Data'!AB$1,FALSE)</f>
        <v>-0.75809986118517203</v>
      </c>
      <c r="AQ24" s="49">
        <f>VLOOKUP($A24,'ADR Raw Data'!$B$6:$BE$43,'ADR Raw Data'!AC$1,FALSE)</f>
        <v>0.144684025157545</v>
      </c>
      <c r="AR24" s="50">
        <f>VLOOKUP($A24,'ADR Raw Data'!$B$6:$BE$43,'ADR Raw Data'!AE$1,FALSE)</f>
        <v>0.19591996014086699</v>
      </c>
      <c r="AS24" s="40"/>
      <c r="AT24" s="51">
        <f>VLOOKUP($A24,'RevPAR Raw Data'!$B$6:$BE$43,'RevPAR Raw Data'!G$1,FALSE)</f>
        <v>42.544705124677499</v>
      </c>
      <c r="AU24" s="52">
        <f>VLOOKUP($A24,'RevPAR Raw Data'!$B$6:$BE$43,'RevPAR Raw Data'!H$1,FALSE)</f>
        <v>57.449958400687798</v>
      </c>
      <c r="AV24" s="52">
        <f>VLOOKUP($A24,'RevPAR Raw Data'!$B$6:$BE$43,'RevPAR Raw Data'!I$1,FALSE)</f>
        <v>63.346293207222601</v>
      </c>
      <c r="AW24" s="52">
        <f>VLOOKUP($A24,'RevPAR Raw Data'!$B$6:$BE$43,'RevPAR Raw Data'!J$1,FALSE)</f>
        <v>61.739524539982803</v>
      </c>
      <c r="AX24" s="52">
        <f>VLOOKUP($A24,'RevPAR Raw Data'!$B$6:$BE$43,'RevPAR Raw Data'!K$1,FALSE)</f>
        <v>50.965443628546801</v>
      </c>
      <c r="AY24" s="53">
        <f>VLOOKUP($A24,'RevPAR Raw Data'!$B$6:$BE$43,'RevPAR Raw Data'!L$1,FALSE)</f>
        <v>55.209184980223498</v>
      </c>
      <c r="AZ24" s="52">
        <f>VLOOKUP($A24,'RevPAR Raw Data'!$B$6:$BE$43,'RevPAR Raw Data'!N$1,FALSE)</f>
        <v>47.789659071367097</v>
      </c>
      <c r="BA24" s="52">
        <f>VLOOKUP($A24,'RevPAR Raw Data'!$B$6:$BE$43,'RevPAR Raw Data'!O$1,FALSE)</f>
        <v>49.874314084264803</v>
      </c>
      <c r="BB24" s="53">
        <f>VLOOKUP($A24,'RevPAR Raw Data'!$B$6:$BE$43,'RevPAR Raw Data'!P$1,FALSE)</f>
        <v>48.831986577815897</v>
      </c>
      <c r="BC24" s="54">
        <f>VLOOKUP($A24,'RevPAR Raw Data'!$B$6:$BE$43,'RevPAR Raw Data'!R$1,FALSE)</f>
        <v>53.387128293821299</v>
      </c>
      <c r="BE24" s="47">
        <f>VLOOKUP($A24,'RevPAR Raw Data'!$B$6:$BE$43,'RevPAR Raw Data'!T$1,FALSE)</f>
        <v>-10.9298255687153</v>
      </c>
      <c r="BF24" s="48">
        <f>VLOOKUP($A24,'RevPAR Raw Data'!$B$6:$BE$43,'RevPAR Raw Data'!U$1,FALSE)</f>
        <v>-8.7962353445249803</v>
      </c>
      <c r="BG24" s="48">
        <f>VLOOKUP($A24,'RevPAR Raw Data'!$B$6:$BE$43,'RevPAR Raw Data'!V$1,FALSE)</f>
        <v>-5.8472305698317202</v>
      </c>
      <c r="BH24" s="48">
        <f>VLOOKUP($A24,'RevPAR Raw Data'!$B$6:$BE$43,'RevPAR Raw Data'!W$1,FALSE)</f>
        <v>-6.6467441424458098</v>
      </c>
      <c r="BI24" s="48">
        <f>VLOOKUP($A24,'RevPAR Raw Data'!$B$6:$BE$43,'RevPAR Raw Data'!X$1,FALSE)</f>
        <v>-10.7070137803008</v>
      </c>
      <c r="BJ24" s="49">
        <f>VLOOKUP($A24,'RevPAR Raw Data'!$B$6:$BE$43,'RevPAR Raw Data'!Y$1,FALSE)</f>
        <v>-8.3660428528503807</v>
      </c>
      <c r="BK24" s="48">
        <f>VLOOKUP($A24,'RevPAR Raw Data'!$B$6:$BE$43,'RevPAR Raw Data'!AA$1,FALSE)</f>
        <v>-9.5062686730705401</v>
      </c>
      <c r="BL24" s="48">
        <f>VLOOKUP($A24,'RevPAR Raw Data'!$B$6:$BE$43,'RevPAR Raw Data'!AB$1,FALSE)</f>
        <v>-11.1972388495487</v>
      </c>
      <c r="BM24" s="49">
        <f>VLOOKUP($A24,'RevPAR Raw Data'!$B$6:$BE$43,'RevPAR Raw Data'!AC$1,FALSE)</f>
        <v>-10.3777694424166</v>
      </c>
      <c r="BN24" s="50">
        <f>VLOOKUP($A24,'RevPAR Raw Data'!$B$6:$BE$43,'RevPAR Raw Data'!AE$1,FALSE)</f>
        <v>-8.9004462920910701</v>
      </c>
    </row>
    <row r="25" spans="1:66" x14ac:dyDescent="0.45">
      <c r="A25" s="63" t="s">
        <v>32</v>
      </c>
      <c r="B25" s="47">
        <f>VLOOKUP($A25,'Occupancy Raw Data'!$B$8:$BE$45,'Occupancy Raw Data'!G$3,FALSE)</f>
        <v>43.918238088383397</v>
      </c>
      <c r="C25" s="48">
        <f>VLOOKUP($A25,'Occupancy Raw Data'!$B$8:$BE$45,'Occupancy Raw Data'!H$3,FALSE)</f>
        <v>54.008924715704602</v>
      </c>
      <c r="D25" s="48">
        <f>VLOOKUP($A25,'Occupancy Raw Data'!$B$8:$BE$45,'Occupancy Raw Data'!I$3,FALSE)</f>
        <v>59.3349647329782</v>
      </c>
      <c r="E25" s="48">
        <f>VLOOKUP($A25,'Occupancy Raw Data'!$B$8:$BE$45,'Occupancy Raw Data'!J$3,FALSE)</f>
        <v>61.062329062904801</v>
      </c>
      <c r="F25" s="48">
        <f>VLOOKUP($A25,'Occupancy Raw Data'!$B$8:$BE$45,'Occupancy Raw Data'!K$3,FALSE)</f>
        <v>51.7633510868</v>
      </c>
      <c r="G25" s="49">
        <f>VLOOKUP($A25,'Occupancy Raw Data'!$B$8:$BE$45,'Occupancy Raw Data'!L$3,FALSE)</f>
        <v>54.017561537354197</v>
      </c>
      <c r="H25" s="48">
        <f>VLOOKUP($A25,'Occupancy Raw Data'!$B$8:$BE$45,'Occupancy Raw Data'!N$3,FALSE)</f>
        <v>52.785374982006601</v>
      </c>
      <c r="I25" s="48">
        <f>VLOOKUP($A25,'Occupancy Raw Data'!$B$8:$BE$45,'Occupancy Raw Data'!O$3,FALSE)</f>
        <v>49.9928026486253</v>
      </c>
      <c r="J25" s="49">
        <f>VLOOKUP($A25,'Occupancy Raw Data'!$B$8:$BE$45,'Occupancy Raw Data'!P$3,FALSE)</f>
        <v>51.389088815315901</v>
      </c>
      <c r="K25" s="50">
        <f>VLOOKUP($A25,'Occupancy Raw Data'!$B$8:$BE$45,'Occupancy Raw Data'!R$3,FALSE)</f>
        <v>53.266569331057497</v>
      </c>
      <c r="M25" s="47">
        <f>VLOOKUP($A25,'Occupancy Raw Data'!$B$8:$BE$45,'Occupancy Raw Data'!T$3,FALSE)</f>
        <v>-3.1289148450513</v>
      </c>
      <c r="N25" s="48">
        <f>VLOOKUP($A25,'Occupancy Raw Data'!$B$8:$BE$45,'Occupancy Raw Data'!U$3,FALSE)</f>
        <v>-4.2475098431447504</v>
      </c>
      <c r="O25" s="48">
        <f>VLOOKUP($A25,'Occupancy Raw Data'!$B$8:$BE$45,'Occupancy Raw Data'!V$3,FALSE)</f>
        <v>-0.99439602191811205</v>
      </c>
      <c r="P25" s="48">
        <f>VLOOKUP($A25,'Occupancy Raw Data'!$B$8:$BE$45,'Occupancy Raw Data'!W$3,FALSE)</f>
        <v>-0.24428348717072501</v>
      </c>
      <c r="Q25" s="48">
        <f>VLOOKUP($A25,'Occupancy Raw Data'!$B$8:$BE$45,'Occupancy Raw Data'!X$3,FALSE)</f>
        <v>-3.52688751312049</v>
      </c>
      <c r="R25" s="49">
        <f>VLOOKUP($A25,'Occupancy Raw Data'!$B$8:$BE$45,'Occupancy Raw Data'!Y$3,FALSE)</f>
        <v>-2.3331899756590602</v>
      </c>
      <c r="S25" s="48">
        <f>VLOOKUP($A25,'Occupancy Raw Data'!$B$8:$BE$45,'Occupancy Raw Data'!AA$3,FALSE)</f>
        <v>-6.7735675203401096</v>
      </c>
      <c r="T25" s="48">
        <f>VLOOKUP($A25,'Occupancy Raw Data'!$B$8:$BE$45,'Occupancy Raw Data'!AB$3,FALSE)</f>
        <v>-5.17335713823406</v>
      </c>
      <c r="U25" s="49">
        <f>VLOOKUP($A25,'Occupancy Raw Data'!$B$8:$BE$45,'Occupancy Raw Data'!AC$3,FALSE)</f>
        <v>-6.0020036622837099</v>
      </c>
      <c r="V25" s="50">
        <f>VLOOKUP($A25,'Occupancy Raw Data'!$B$8:$BE$45,'Occupancy Raw Data'!AE$3,FALSE)</f>
        <v>-3.3727624487964798</v>
      </c>
      <c r="X25" s="51">
        <f>VLOOKUP($A25,'ADR Raw Data'!$B$6:$BE$43,'ADR Raw Data'!G$1,FALSE)</f>
        <v>76.676695739101902</v>
      </c>
      <c r="Y25" s="52">
        <f>VLOOKUP($A25,'ADR Raw Data'!$B$6:$BE$43,'ADR Raw Data'!H$1,FALSE)</f>
        <v>82.833880996801696</v>
      </c>
      <c r="Z25" s="52">
        <f>VLOOKUP($A25,'ADR Raw Data'!$B$6:$BE$43,'ADR Raw Data'!I$1,FALSE)</f>
        <v>88.581637530324997</v>
      </c>
      <c r="AA25" s="52">
        <f>VLOOKUP($A25,'ADR Raw Data'!$B$6:$BE$43,'ADR Raw Data'!J$1,FALSE)</f>
        <v>92.439967326732599</v>
      </c>
      <c r="AB25" s="52">
        <f>VLOOKUP($A25,'ADR Raw Data'!$B$6:$BE$43,'ADR Raw Data'!K$1,FALSE)</f>
        <v>84.127657424916507</v>
      </c>
      <c r="AC25" s="53">
        <f>VLOOKUP($A25,'ADR Raw Data'!$B$6:$BE$43,'ADR Raw Data'!L$1,FALSE)</f>
        <v>85.5151216543196</v>
      </c>
      <c r="AD25" s="52">
        <f>VLOOKUP($A25,'ADR Raw Data'!$B$6:$BE$43,'ADR Raw Data'!N$1,FALSE)</f>
        <v>90.378598091082594</v>
      </c>
      <c r="AE25" s="52">
        <f>VLOOKUP($A25,'ADR Raw Data'!$B$6:$BE$43,'ADR Raw Data'!O$1,FALSE)</f>
        <v>85.553102505038794</v>
      </c>
      <c r="AF25" s="53">
        <f>VLOOKUP($A25,'ADR Raw Data'!$B$6:$BE$43,'ADR Raw Data'!P$1,FALSE)</f>
        <v>88.031406750700199</v>
      </c>
      <c r="AG25" s="54">
        <f>VLOOKUP($A25,'ADR Raw Data'!$B$6:$BE$43,'ADR Raw Data'!R$1,FALSE)</f>
        <v>86.208719908890799</v>
      </c>
      <c r="AI25" s="47">
        <f>VLOOKUP($A25,'ADR Raw Data'!$B$6:$BE$43,'ADR Raw Data'!T$1,FALSE)</f>
        <v>6.4154413275697797</v>
      </c>
      <c r="AJ25" s="48">
        <f>VLOOKUP($A25,'ADR Raw Data'!$B$6:$BE$43,'ADR Raw Data'!U$1,FALSE)</f>
        <v>6.6835299124485799</v>
      </c>
      <c r="AK25" s="48">
        <f>VLOOKUP($A25,'ADR Raw Data'!$B$6:$BE$43,'ADR Raw Data'!V$1,FALSE)</f>
        <v>9.1683572513037408</v>
      </c>
      <c r="AL25" s="48">
        <f>VLOOKUP($A25,'ADR Raw Data'!$B$6:$BE$43,'ADR Raw Data'!W$1,FALSE)</f>
        <v>10.1809810461287</v>
      </c>
      <c r="AM25" s="48">
        <f>VLOOKUP($A25,'ADR Raw Data'!$B$6:$BE$43,'ADR Raw Data'!X$1,FALSE)</f>
        <v>8.5094245712759005</v>
      </c>
      <c r="AN25" s="49">
        <f>VLOOKUP($A25,'ADR Raw Data'!$B$6:$BE$43,'ADR Raw Data'!Y$1,FALSE)</f>
        <v>8.4555000730557097</v>
      </c>
      <c r="AO25" s="48">
        <f>VLOOKUP($A25,'ADR Raw Data'!$B$6:$BE$43,'ADR Raw Data'!AA$1,FALSE)</f>
        <v>3.2909331308898899</v>
      </c>
      <c r="AP25" s="48">
        <f>VLOOKUP($A25,'ADR Raw Data'!$B$6:$BE$43,'ADR Raw Data'!AB$1,FALSE)</f>
        <v>1.2341622204054199</v>
      </c>
      <c r="AQ25" s="49">
        <f>VLOOKUP($A25,'ADR Raw Data'!$B$6:$BE$43,'ADR Raw Data'!AC$1,FALSE)</f>
        <v>2.29323437991847</v>
      </c>
      <c r="AR25" s="50">
        <f>VLOOKUP($A25,'ADR Raw Data'!$B$6:$BE$43,'ADR Raw Data'!AE$1,FALSE)</f>
        <v>6.5738834425110397</v>
      </c>
      <c r="AS25" s="40"/>
      <c r="AT25" s="51">
        <f>VLOOKUP($A25,'RevPAR Raw Data'!$B$6:$BE$43,'RevPAR Raw Data'!G$1,FALSE)</f>
        <v>33.675053793004103</v>
      </c>
      <c r="AU25" s="52">
        <f>VLOOKUP($A25,'RevPAR Raw Data'!$B$6:$BE$43,'RevPAR Raw Data'!H$1,FALSE)</f>
        <v>44.737688426658899</v>
      </c>
      <c r="AV25" s="52">
        <f>VLOOKUP($A25,'RevPAR Raw Data'!$B$6:$BE$43,'RevPAR Raw Data'!I$1,FALSE)</f>
        <v>52.559883388513001</v>
      </c>
      <c r="AW25" s="52">
        <f>VLOOKUP($A25,'RevPAR Raw Data'!$B$6:$BE$43,'RevPAR Raw Data'!J$1,FALSE)</f>
        <v>56.445997034691203</v>
      </c>
      <c r="AX25" s="52">
        <f>VLOOKUP($A25,'RevPAR Raw Data'!$B$6:$BE$43,'RevPAR Raw Data'!K$1,FALSE)</f>
        <v>43.547294673959897</v>
      </c>
      <c r="AY25" s="53">
        <f>VLOOKUP($A25,'RevPAR Raw Data'!$B$6:$BE$43,'RevPAR Raw Data'!L$1,FALSE)</f>
        <v>46.193183463365401</v>
      </c>
      <c r="AZ25" s="52">
        <f>VLOOKUP($A25,'RevPAR Raw Data'!$B$6:$BE$43,'RevPAR Raw Data'!N$1,FALSE)</f>
        <v>47.706681905858602</v>
      </c>
      <c r="BA25" s="52">
        <f>VLOOKUP($A25,'RevPAR Raw Data'!$B$6:$BE$43,'RevPAR Raw Data'!O$1,FALSE)</f>
        <v>42.770393695120099</v>
      </c>
      <c r="BB25" s="53">
        <f>VLOOKUP($A25,'RevPAR Raw Data'!$B$6:$BE$43,'RevPAR Raw Data'!P$1,FALSE)</f>
        <v>45.238537800489397</v>
      </c>
      <c r="BC25" s="54">
        <f>VLOOKUP($A25,'RevPAR Raw Data'!$B$6:$BE$43,'RevPAR Raw Data'!R$1,FALSE)</f>
        <v>45.920427559686601</v>
      </c>
      <c r="BE25" s="47">
        <f>VLOOKUP($A25,'RevPAR Raw Data'!$B$6:$BE$43,'RevPAR Raw Data'!T$1,FALSE)</f>
        <v>3.0857927864445802</v>
      </c>
      <c r="BF25" s="48">
        <f>VLOOKUP($A25,'RevPAR Raw Data'!$B$6:$BE$43,'RevPAR Raw Data'!U$1,FALSE)</f>
        <v>2.1521364784030399</v>
      </c>
      <c r="BG25" s="48">
        <f>VLOOKUP($A25,'RevPAR Raw Data'!$B$6:$BE$43,'RevPAR Raw Data'!V$1,FALSE)</f>
        <v>8.0827914496034197</v>
      </c>
      <c r="BH25" s="48">
        <f>VLOOKUP($A25,'RevPAR Raw Data'!$B$6:$BE$43,'RevPAR Raw Data'!W$1,FALSE)</f>
        <v>9.9118271034303493</v>
      </c>
      <c r="BI25" s="48">
        <f>VLOOKUP($A25,'RevPAR Raw Data'!$B$6:$BE$43,'RevPAR Raw Data'!X$1,FALSE)</f>
        <v>4.6824192255126702</v>
      </c>
      <c r="BJ25" s="49">
        <f>VLOOKUP($A25,'RevPAR Raw Data'!$B$6:$BE$43,'RevPAR Raw Data'!Y$1,FALSE)</f>
        <v>5.9250272173002703</v>
      </c>
      <c r="BK25" s="48">
        <f>VLOOKUP($A25,'RevPAR Raw Data'!$B$6:$BE$43,'RevPAR Raw Data'!AA$1,FALSE)</f>
        <v>-3.70554796712028</v>
      </c>
      <c r="BL25" s="48">
        <f>VLOOKUP($A25,'RevPAR Raw Data'!$B$6:$BE$43,'RevPAR Raw Data'!AB$1,FALSE)</f>
        <v>-4.0030425371553697</v>
      </c>
      <c r="BM25" s="49">
        <f>VLOOKUP($A25,'RevPAR Raw Data'!$B$6:$BE$43,'RevPAR Raw Data'!AC$1,FALSE)</f>
        <v>-3.8464092938326901</v>
      </c>
      <c r="BN25" s="50">
        <f>VLOOKUP($A25,'RevPAR Raw Data'!$B$6:$BE$43,'RevPAR Raw Data'!AE$1,FALSE)</f>
        <v>2.9793995215378901</v>
      </c>
    </row>
    <row r="26" spans="1:66" x14ac:dyDescent="0.45">
      <c r="A26" s="63" t="s">
        <v>92</v>
      </c>
      <c r="B26" s="47">
        <f>VLOOKUP($A26,'Occupancy Raw Data'!$B$8:$BE$45,'Occupancy Raw Data'!G$3,FALSE)</f>
        <v>47.707711224310501</v>
      </c>
      <c r="C26" s="48">
        <f>VLOOKUP($A26,'Occupancy Raw Data'!$B$8:$BE$45,'Occupancy Raw Data'!H$3,FALSE)</f>
        <v>54.294747936061803</v>
      </c>
      <c r="D26" s="48">
        <f>VLOOKUP($A26,'Occupancy Raw Data'!$B$8:$BE$45,'Occupancy Raw Data'!I$3,FALSE)</f>
        <v>57.351132970314403</v>
      </c>
      <c r="E26" s="48">
        <f>VLOOKUP($A26,'Occupancy Raw Data'!$B$8:$BE$45,'Occupancy Raw Data'!J$3,FALSE)</f>
        <v>58.668540312664597</v>
      </c>
      <c r="F26" s="48">
        <f>VLOOKUP($A26,'Occupancy Raw Data'!$B$8:$BE$45,'Occupancy Raw Data'!K$3,FALSE)</f>
        <v>54.716318285613902</v>
      </c>
      <c r="G26" s="49">
        <f>VLOOKUP($A26,'Occupancy Raw Data'!$B$8:$BE$45,'Occupancy Raw Data'!L$3,FALSE)</f>
        <v>54.547690145792998</v>
      </c>
      <c r="H26" s="48">
        <f>VLOOKUP($A26,'Occupancy Raw Data'!$B$8:$BE$45,'Occupancy Raw Data'!N$3,FALSE)</f>
        <v>54.0663973300544</v>
      </c>
      <c r="I26" s="48">
        <f>VLOOKUP($A26,'Occupancy Raw Data'!$B$8:$BE$45,'Occupancy Raw Data'!O$3,FALSE)</f>
        <v>54.083962761285697</v>
      </c>
      <c r="J26" s="49">
        <f>VLOOKUP($A26,'Occupancy Raw Data'!$B$8:$BE$45,'Occupancy Raw Data'!P$3,FALSE)</f>
        <v>54.075180045670102</v>
      </c>
      <c r="K26" s="50">
        <f>VLOOKUP($A26,'Occupancy Raw Data'!$B$8:$BE$45,'Occupancy Raw Data'!R$3,FALSE)</f>
        <v>54.412687260043597</v>
      </c>
      <c r="M26" s="47">
        <f>VLOOKUP($A26,'Occupancy Raw Data'!$B$8:$BE$45,'Occupancy Raw Data'!T$3,FALSE)</f>
        <v>-5.1675977653631202</v>
      </c>
      <c r="N26" s="48">
        <f>VLOOKUP($A26,'Occupancy Raw Data'!$B$8:$BE$45,'Occupancy Raw Data'!U$3,FALSE)</f>
        <v>-10.014556040756901</v>
      </c>
      <c r="O26" s="48">
        <f>VLOOKUP($A26,'Occupancy Raw Data'!$B$8:$BE$45,'Occupancy Raw Data'!V$3,FALSE)</f>
        <v>-10.425240054869599</v>
      </c>
      <c r="P26" s="48">
        <f>VLOOKUP($A26,'Occupancy Raw Data'!$B$8:$BE$45,'Occupancy Raw Data'!W$3,FALSE)</f>
        <v>-10.4797641383007</v>
      </c>
      <c r="Q26" s="48">
        <f>VLOOKUP($A26,'Occupancy Raw Data'!$B$8:$BE$45,'Occupancy Raw Data'!X$3,FALSE)</f>
        <v>-9.1836734693877506</v>
      </c>
      <c r="R26" s="49">
        <f>VLOOKUP($A26,'Occupancy Raw Data'!$B$8:$BE$45,'Occupancy Raw Data'!Y$3,FALSE)</f>
        <v>-9.2253726980415003</v>
      </c>
      <c r="S26" s="48">
        <f>VLOOKUP($A26,'Occupancy Raw Data'!$B$8:$BE$45,'Occupancy Raw Data'!AA$3,FALSE)</f>
        <v>-10.2885456135237</v>
      </c>
      <c r="T26" s="48">
        <f>VLOOKUP($A26,'Occupancy Raw Data'!$B$8:$BE$45,'Occupancy Raw Data'!AB$3,FALSE)</f>
        <v>-8.3358142304257203</v>
      </c>
      <c r="U26" s="49">
        <f>VLOOKUP($A26,'Occupancy Raw Data'!$B$8:$BE$45,'Occupancy Raw Data'!AC$3,FALSE)</f>
        <v>-9.3225331369661202</v>
      </c>
      <c r="V26" s="50">
        <f>VLOOKUP($A26,'Occupancy Raw Data'!$B$8:$BE$45,'Occupancy Raw Data'!AE$3,FALSE)</f>
        <v>-9.2529817953546694</v>
      </c>
      <c r="X26" s="51">
        <f>VLOOKUP($A26,'ADR Raw Data'!$B$6:$BE$43,'ADR Raw Data'!G$1,FALSE)</f>
        <v>99.573467562592</v>
      </c>
      <c r="Y26" s="52">
        <f>VLOOKUP($A26,'ADR Raw Data'!$B$6:$BE$43,'ADR Raw Data'!H$1,FALSE)</f>
        <v>102.29371446133899</v>
      </c>
      <c r="Z26" s="52">
        <f>VLOOKUP($A26,'ADR Raw Data'!$B$6:$BE$43,'ADR Raw Data'!I$1,FALSE)</f>
        <v>107.50629445635499</v>
      </c>
      <c r="AA26" s="52">
        <f>VLOOKUP($A26,'ADR Raw Data'!$B$6:$BE$43,'ADR Raw Data'!J$1,FALSE)</f>
        <v>110.621146736526</v>
      </c>
      <c r="AB26" s="52">
        <f>VLOOKUP($A26,'ADR Raw Data'!$B$6:$BE$43,'ADR Raw Data'!K$1,FALSE)</f>
        <v>104.035912295345</v>
      </c>
      <c r="AC26" s="53">
        <f>VLOOKUP($A26,'ADR Raw Data'!$B$6:$BE$43,'ADR Raw Data'!L$1,FALSE)</f>
        <v>105.054805023507</v>
      </c>
      <c r="AD26" s="52">
        <f>VLOOKUP($A26,'ADR Raw Data'!$B$6:$BE$43,'ADR Raw Data'!N$1,FALSE)</f>
        <v>102.68301751137101</v>
      </c>
      <c r="AE26" s="52">
        <f>VLOOKUP($A26,'ADR Raw Data'!$B$6:$BE$43,'ADR Raw Data'!O$1,FALSE)</f>
        <v>104.266447645339</v>
      </c>
      <c r="AF26" s="53">
        <f>VLOOKUP($A26,'ADR Raw Data'!$B$6:$BE$43,'ADR Raw Data'!P$1,FALSE)</f>
        <v>103.474861166152</v>
      </c>
      <c r="AG26" s="54">
        <f>VLOOKUP($A26,'ADR Raw Data'!$B$6:$BE$43,'ADR Raw Data'!R$1,FALSE)</f>
        <v>104.606192482936</v>
      </c>
      <c r="AI26" s="47">
        <f>VLOOKUP($A26,'ADR Raw Data'!$B$6:$BE$43,'ADR Raw Data'!T$1,FALSE)</f>
        <v>10.2349577823807</v>
      </c>
      <c r="AJ26" s="48">
        <f>VLOOKUP($A26,'ADR Raw Data'!$B$6:$BE$43,'ADR Raw Data'!U$1,FALSE)</f>
        <v>6.97091146625056</v>
      </c>
      <c r="AK26" s="48">
        <f>VLOOKUP($A26,'ADR Raw Data'!$B$6:$BE$43,'ADR Raw Data'!V$1,FALSE)</f>
        <v>9.94525853862738</v>
      </c>
      <c r="AL26" s="48">
        <f>VLOOKUP($A26,'ADR Raw Data'!$B$6:$BE$43,'ADR Raw Data'!W$1,FALSE)</f>
        <v>10.2800250810414</v>
      </c>
      <c r="AM26" s="48">
        <f>VLOOKUP($A26,'ADR Raw Data'!$B$6:$BE$43,'ADR Raw Data'!X$1,FALSE)</f>
        <v>10.883606034715701</v>
      </c>
      <c r="AN26" s="49">
        <f>VLOOKUP($A26,'ADR Raw Data'!$B$6:$BE$43,'ADR Raw Data'!Y$1,FALSE)</f>
        <v>9.59311026297258</v>
      </c>
      <c r="AO26" s="48">
        <f>VLOOKUP($A26,'ADR Raw Data'!$B$6:$BE$43,'ADR Raw Data'!AA$1,FALSE)</f>
        <v>3.7341627362855299</v>
      </c>
      <c r="AP26" s="48">
        <f>VLOOKUP($A26,'ADR Raw Data'!$B$6:$BE$43,'ADR Raw Data'!AB$1,FALSE)</f>
        <v>4.8961289896692</v>
      </c>
      <c r="AQ26" s="49">
        <f>VLOOKUP($A26,'ADR Raw Data'!$B$6:$BE$43,'ADR Raw Data'!AC$1,FALSE)</f>
        <v>4.31878796207367</v>
      </c>
      <c r="AR26" s="50">
        <f>VLOOKUP($A26,'ADR Raw Data'!$B$6:$BE$43,'ADR Raw Data'!AE$1,FALSE)</f>
        <v>8.0577868785851106</v>
      </c>
      <c r="AS26" s="40"/>
      <c r="AT26" s="51">
        <f>VLOOKUP($A26,'RevPAR Raw Data'!$B$6:$BE$43,'RevPAR Raw Data'!G$1,FALSE)</f>
        <v>47.504222360793896</v>
      </c>
      <c r="AU26" s="52">
        <f>VLOOKUP($A26,'RevPAR Raw Data'!$B$6:$BE$43,'RevPAR Raw Data'!H$1,FALSE)</f>
        <v>55.540114421219002</v>
      </c>
      <c r="AV26" s="52">
        <f>VLOOKUP($A26,'RevPAR Raw Data'!$B$6:$BE$43,'RevPAR Raw Data'!I$1,FALSE)</f>
        <v>61.656077885122002</v>
      </c>
      <c r="AW26" s="52">
        <f>VLOOKUP($A26,'RevPAR Raw Data'!$B$6:$BE$43,'RevPAR Raw Data'!J$1,FALSE)</f>
        <v>64.899812067451194</v>
      </c>
      <c r="AX26" s="52">
        <f>VLOOKUP($A26,'RevPAR Raw Data'!$B$6:$BE$43,'RevPAR Raw Data'!K$1,FALSE)</f>
        <v>56.924620902863097</v>
      </c>
      <c r="AY26" s="53">
        <f>VLOOKUP($A26,'RevPAR Raw Data'!$B$6:$BE$43,'RevPAR Raw Data'!L$1,FALSE)</f>
        <v>57.304969527489803</v>
      </c>
      <c r="AZ26" s="52">
        <f>VLOOKUP($A26,'RevPAR Raw Data'!$B$6:$BE$43,'RevPAR Raw Data'!N$1,FALSE)</f>
        <v>55.517008238187202</v>
      </c>
      <c r="BA26" s="52">
        <f>VLOOKUP($A26,'RevPAR Raw Data'!$B$6:$BE$43,'RevPAR Raw Data'!O$1,FALSE)</f>
        <v>56.391426717020899</v>
      </c>
      <c r="BB26" s="53">
        <f>VLOOKUP($A26,'RevPAR Raw Data'!$B$6:$BE$43,'RevPAR Raw Data'!P$1,FALSE)</f>
        <v>55.954217477603997</v>
      </c>
      <c r="BC26" s="54">
        <f>VLOOKUP($A26,'RevPAR Raw Data'!$B$6:$BE$43,'RevPAR Raw Data'!R$1,FALSE)</f>
        <v>56.919040370379598</v>
      </c>
      <c r="BE26" s="47">
        <f>VLOOKUP($A26,'RevPAR Raw Data'!$B$6:$BE$43,'RevPAR Raw Data'!T$1,FALSE)</f>
        <v>4.53845856736943</v>
      </c>
      <c r="BF26" s="48">
        <f>VLOOKUP($A26,'RevPAR Raw Data'!$B$6:$BE$43,'RevPAR Raw Data'!U$1,FALSE)</f>
        <v>-3.7417504098455598</v>
      </c>
      <c r="BG26" s="48">
        <f>VLOOKUP($A26,'RevPAR Raw Data'!$B$6:$BE$43,'RevPAR Raw Data'!V$1,FALSE)</f>
        <v>-1.5167985929716301</v>
      </c>
      <c r="BH26" s="48">
        <f>VLOOKUP($A26,'RevPAR Raw Data'!$B$6:$BE$43,'RevPAR Raw Data'!W$1,FALSE)</f>
        <v>-1.2770614391105899</v>
      </c>
      <c r="BI26" s="48">
        <f>VLOOKUP($A26,'RevPAR Raw Data'!$B$6:$BE$43,'RevPAR Raw Data'!X$1,FALSE)</f>
        <v>0.70041772540511105</v>
      </c>
      <c r="BJ26" s="49">
        <f>VLOOKUP($A26,'RevPAR Raw Data'!$B$6:$BE$43,'RevPAR Raw Data'!Y$1,FALSE)</f>
        <v>-0.51726261016220998</v>
      </c>
      <c r="BK26" s="48">
        <f>VLOOKUP($A26,'RevPAR Raw Data'!$B$6:$BE$43,'RevPAR Raw Data'!AA$1,FALSE)</f>
        <v>-6.9385739136441602</v>
      </c>
      <c r="BL26" s="48">
        <f>VLOOKUP($A26,'RevPAR Raw Data'!$B$6:$BE$43,'RevPAR Raw Data'!AB$1,FALSE)</f>
        <v>-3.8478174578173601</v>
      </c>
      <c r="BM26" s="49">
        <f>VLOOKUP($A26,'RevPAR Raw Data'!$B$6:$BE$43,'RevPAR Raw Data'!AC$1,FALSE)</f>
        <v>-5.4063656137720697</v>
      </c>
      <c r="BN26" s="50">
        <f>VLOOKUP($A26,'RevPAR Raw Data'!$B$6:$BE$43,'RevPAR Raw Data'!AE$1,FALSE)</f>
        <v>-1.94078046975352</v>
      </c>
    </row>
    <row r="27" spans="1:66" x14ac:dyDescent="0.45">
      <c r="A27" s="63" t="s">
        <v>93</v>
      </c>
      <c r="B27" s="47">
        <f>VLOOKUP($A27,'Occupancy Raw Data'!$B$8:$BE$45,'Occupancy Raw Data'!G$3,FALSE)</f>
        <v>32.662121452354498</v>
      </c>
      <c r="C27" s="48">
        <f>VLOOKUP($A27,'Occupancy Raw Data'!$B$8:$BE$45,'Occupancy Raw Data'!H$3,FALSE)</f>
        <v>40.201363564293601</v>
      </c>
      <c r="D27" s="48">
        <f>VLOOKUP($A27,'Occupancy Raw Data'!$B$8:$BE$45,'Occupancy Raw Data'!I$3,FALSE)</f>
        <v>45.568416045663497</v>
      </c>
      <c r="E27" s="48">
        <f>VLOOKUP($A27,'Occupancy Raw Data'!$B$8:$BE$45,'Occupancy Raw Data'!J$3,FALSE)</f>
        <v>44.117647058823501</v>
      </c>
      <c r="F27" s="48">
        <f>VLOOKUP($A27,'Occupancy Raw Data'!$B$8:$BE$45,'Occupancy Raw Data'!K$3,FALSE)</f>
        <v>41.033771999365698</v>
      </c>
      <c r="G27" s="49">
        <f>VLOOKUP($A27,'Occupancy Raw Data'!$B$8:$BE$45,'Occupancy Raw Data'!L$3,FALSE)</f>
        <v>40.716664024100197</v>
      </c>
      <c r="H27" s="48">
        <f>VLOOKUP($A27,'Occupancy Raw Data'!$B$8:$BE$45,'Occupancy Raw Data'!N$3,FALSE)</f>
        <v>48.723640399555997</v>
      </c>
      <c r="I27" s="48">
        <f>VLOOKUP($A27,'Occupancy Raw Data'!$B$8:$BE$45,'Occupancy Raw Data'!O$3,FALSE)</f>
        <v>54.669414935785603</v>
      </c>
      <c r="J27" s="49">
        <f>VLOOKUP($A27,'Occupancy Raw Data'!$B$8:$BE$45,'Occupancy Raw Data'!P$3,FALSE)</f>
        <v>51.6965276676708</v>
      </c>
      <c r="K27" s="50">
        <f>VLOOKUP($A27,'Occupancy Raw Data'!$B$8:$BE$45,'Occupancy Raw Data'!R$3,FALSE)</f>
        <v>43.853767922263202</v>
      </c>
      <c r="M27" s="47">
        <f>VLOOKUP($A27,'Occupancy Raw Data'!$B$8:$BE$45,'Occupancy Raw Data'!T$3,FALSE)</f>
        <v>1.26387827442787</v>
      </c>
      <c r="N27" s="48">
        <f>VLOOKUP($A27,'Occupancy Raw Data'!$B$8:$BE$45,'Occupancy Raw Data'!U$3,FALSE)</f>
        <v>0.195888048976643</v>
      </c>
      <c r="O27" s="48">
        <f>VLOOKUP($A27,'Occupancy Raw Data'!$B$8:$BE$45,'Occupancy Raw Data'!V$3,FALSE)</f>
        <v>0.106867053730919</v>
      </c>
      <c r="P27" s="48">
        <f>VLOOKUP($A27,'Occupancy Raw Data'!$B$8:$BE$45,'Occupancy Raw Data'!W$3,FALSE)</f>
        <v>-5.27015325130394</v>
      </c>
      <c r="Q27" s="48">
        <f>VLOOKUP($A27,'Occupancy Raw Data'!$B$8:$BE$45,'Occupancy Raw Data'!X$3,FALSE)</f>
        <v>-1.8631771286855301</v>
      </c>
      <c r="R27" s="49">
        <f>VLOOKUP($A27,'Occupancy Raw Data'!$B$8:$BE$45,'Occupancy Raw Data'!Y$3,FALSE)</f>
        <v>-1.30819417253188</v>
      </c>
      <c r="S27" s="48">
        <f>VLOOKUP($A27,'Occupancy Raw Data'!$B$8:$BE$45,'Occupancy Raw Data'!AA$3,FALSE)</f>
        <v>-5.3153609338449099</v>
      </c>
      <c r="T27" s="48">
        <f>VLOOKUP($A27,'Occupancy Raw Data'!$B$8:$BE$45,'Occupancy Raw Data'!AB$3,FALSE)</f>
        <v>0.77489213144673097</v>
      </c>
      <c r="U27" s="49">
        <f>VLOOKUP($A27,'Occupancy Raw Data'!$B$8:$BE$45,'Occupancy Raw Data'!AC$3,FALSE)</f>
        <v>-2.1898577581805299</v>
      </c>
      <c r="V27" s="50">
        <f>VLOOKUP($A27,'Occupancy Raw Data'!$B$8:$BE$45,'Occupancy Raw Data'!AE$3,FALSE)</f>
        <v>-1.6069180877429701</v>
      </c>
      <c r="X27" s="51">
        <f>VLOOKUP($A27,'ADR Raw Data'!$B$6:$BE$43,'ADR Raw Data'!G$1,FALSE)</f>
        <v>97.736660800970796</v>
      </c>
      <c r="Y27" s="52">
        <f>VLOOKUP($A27,'ADR Raw Data'!$B$6:$BE$43,'ADR Raw Data'!H$1,FALSE)</f>
        <v>103.065777361467</v>
      </c>
      <c r="Z27" s="52">
        <f>VLOOKUP($A27,'ADR Raw Data'!$B$6:$BE$43,'ADR Raw Data'!I$1,FALSE)</f>
        <v>104.568887317327</v>
      </c>
      <c r="AA27" s="52">
        <f>VLOOKUP($A27,'ADR Raw Data'!$B$6:$BE$43,'ADR Raw Data'!J$1,FALSE)</f>
        <v>105.405163683737</v>
      </c>
      <c r="AB27" s="52">
        <f>VLOOKUP($A27,'ADR Raw Data'!$B$6:$BE$43,'ADR Raw Data'!K$1,FALSE)</f>
        <v>100.641025057959</v>
      </c>
      <c r="AC27" s="53">
        <f>VLOOKUP($A27,'ADR Raw Data'!$B$6:$BE$43,'ADR Raw Data'!L$1,FALSE)</f>
        <v>102.565469057632</v>
      </c>
      <c r="AD27" s="52">
        <f>VLOOKUP($A27,'ADR Raw Data'!$B$6:$BE$43,'ADR Raw Data'!N$1,FALSE)</f>
        <v>112.966872518711</v>
      </c>
      <c r="AE27" s="52">
        <f>VLOOKUP($A27,'ADR Raw Data'!$B$6:$BE$43,'ADR Raw Data'!O$1,FALSE)</f>
        <v>119.674075420533</v>
      </c>
      <c r="AF27" s="53">
        <f>VLOOKUP($A27,'ADR Raw Data'!$B$6:$BE$43,'ADR Raw Data'!P$1,FALSE)</f>
        <v>116.513327909829</v>
      </c>
      <c r="AG27" s="54">
        <f>VLOOKUP($A27,'ADR Raw Data'!$B$6:$BE$43,'ADR Raw Data'!R$1,FALSE)</f>
        <v>107.263262951293</v>
      </c>
      <c r="AI27" s="47">
        <f>VLOOKUP($A27,'ADR Raw Data'!$B$6:$BE$43,'ADR Raw Data'!T$1,FALSE)</f>
        <v>2.4661833067508301</v>
      </c>
      <c r="AJ27" s="48">
        <f>VLOOKUP($A27,'ADR Raw Data'!$B$6:$BE$43,'ADR Raw Data'!U$1,FALSE)</f>
        <v>2.3639793762943202</v>
      </c>
      <c r="AK27" s="48">
        <f>VLOOKUP($A27,'ADR Raw Data'!$B$6:$BE$43,'ADR Raw Data'!V$1,FALSE)</f>
        <v>1.82166101231953</v>
      </c>
      <c r="AL27" s="48">
        <f>VLOOKUP($A27,'ADR Raw Data'!$B$6:$BE$43,'ADR Raw Data'!W$1,FALSE)</f>
        <v>2.44959757566291</v>
      </c>
      <c r="AM27" s="48">
        <f>VLOOKUP($A27,'ADR Raw Data'!$B$6:$BE$43,'ADR Raw Data'!X$1,FALSE)</f>
        <v>0.53963406692293003</v>
      </c>
      <c r="AN27" s="49">
        <f>VLOOKUP($A27,'ADR Raw Data'!$B$6:$BE$43,'ADR Raw Data'!Y$1,FALSE)</f>
        <v>1.8739723912978301</v>
      </c>
      <c r="AO27" s="48">
        <f>VLOOKUP($A27,'ADR Raw Data'!$B$6:$BE$43,'ADR Raw Data'!AA$1,FALSE)</f>
        <v>-0.225119000380927</v>
      </c>
      <c r="AP27" s="48">
        <f>VLOOKUP($A27,'ADR Raw Data'!$B$6:$BE$43,'ADR Raw Data'!AB$1,FALSE)</f>
        <v>-0.80014101717195396</v>
      </c>
      <c r="AQ27" s="49">
        <f>VLOOKUP($A27,'ADR Raw Data'!$B$6:$BE$43,'ADR Raw Data'!AC$1,FALSE)</f>
        <v>-0.44017063221365299</v>
      </c>
      <c r="AR27" s="50">
        <f>VLOOKUP($A27,'ADR Raw Data'!$B$6:$BE$43,'ADR Raw Data'!AE$1,FALSE)</f>
        <v>0.98374146506827498</v>
      </c>
      <c r="AS27" s="40"/>
      <c r="AT27" s="51">
        <f>VLOOKUP($A27,'RevPAR Raw Data'!$B$6:$BE$43,'RevPAR Raw Data'!G$1,FALSE)</f>
        <v>31.922866854288799</v>
      </c>
      <c r="AU27" s="52">
        <f>VLOOKUP($A27,'RevPAR Raw Data'!$B$6:$BE$43,'RevPAR Raw Data'!H$1,FALSE)</f>
        <v>41.433847867448797</v>
      </c>
      <c r="AV27" s="52">
        <f>VLOOKUP($A27,'RevPAR Raw Data'!$B$6:$BE$43,'RevPAR Raw Data'!I$1,FALSE)</f>
        <v>47.650385627081</v>
      </c>
      <c r="AW27" s="52">
        <f>VLOOKUP($A27,'RevPAR Raw Data'!$B$6:$BE$43,'RevPAR Raw Data'!J$1,FALSE)</f>
        <v>46.502278095766599</v>
      </c>
      <c r="AX27" s="52">
        <f>VLOOKUP($A27,'RevPAR Raw Data'!$B$6:$BE$43,'RevPAR Raw Data'!K$1,FALSE)</f>
        <v>41.296808760107801</v>
      </c>
      <c r="AY27" s="53">
        <f>VLOOKUP($A27,'RevPAR Raw Data'!$B$6:$BE$43,'RevPAR Raw Data'!L$1,FALSE)</f>
        <v>41.761237440938601</v>
      </c>
      <c r="AZ27" s="52">
        <f>VLOOKUP($A27,'RevPAR Raw Data'!$B$6:$BE$43,'RevPAR Raw Data'!N$1,FALSE)</f>
        <v>55.041572736641797</v>
      </c>
      <c r="BA27" s="52">
        <f>VLOOKUP($A27,'RevPAR Raw Data'!$B$6:$BE$43,'RevPAR Raw Data'!O$1,FALSE)</f>
        <v>65.425116862216498</v>
      </c>
      <c r="BB27" s="53">
        <f>VLOOKUP($A27,'RevPAR Raw Data'!$B$6:$BE$43,'RevPAR Raw Data'!P$1,FALSE)</f>
        <v>60.233344799429197</v>
      </c>
      <c r="BC27" s="54">
        <f>VLOOKUP($A27,'RevPAR Raw Data'!$B$6:$BE$43,'RevPAR Raw Data'!R$1,FALSE)</f>
        <v>47.038982400507301</v>
      </c>
      <c r="BE27" s="47">
        <f>VLOOKUP($A27,'RevPAR Raw Data'!$B$6:$BE$43,'RevPAR Raw Data'!T$1,FALSE)</f>
        <v>3.7612311362002999</v>
      </c>
      <c r="BF27" s="48">
        <f>VLOOKUP($A27,'RevPAR Raw Data'!$B$6:$BE$43,'RevPAR Raw Data'!U$1,FALSE)</f>
        <v>2.5644981783494001</v>
      </c>
      <c r="BG27" s="48">
        <f>VLOOKUP($A27,'RevPAR Raw Data'!$B$6:$BE$43,'RevPAR Raw Data'!V$1,FALSE)</f>
        <v>1.9304748215032801</v>
      </c>
      <c r="BH27" s="48">
        <f>VLOOKUP($A27,'RevPAR Raw Data'!$B$6:$BE$43,'RevPAR Raw Data'!W$1,FALSE)</f>
        <v>-2.9496532219186902</v>
      </c>
      <c r="BI27" s="48">
        <f>VLOOKUP($A27,'RevPAR Raw Data'!$B$6:$BE$43,'RevPAR Raw Data'!X$1,FALSE)</f>
        <v>-1.3335974002761</v>
      </c>
      <c r="BJ27" s="49">
        <f>VLOOKUP($A27,'RevPAR Raw Data'!$B$6:$BE$43,'RevPAR Raw Data'!Y$1,FALSE)</f>
        <v>0.54126302114813096</v>
      </c>
      <c r="BK27" s="48">
        <f>VLOOKUP($A27,'RevPAR Raw Data'!$B$6:$BE$43,'RevPAR Raw Data'!AA$1,FALSE)</f>
        <v>-5.5285140468249301</v>
      </c>
      <c r="BL27" s="48">
        <f>VLOOKUP($A27,'RevPAR Raw Data'!$B$6:$BE$43,'RevPAR Raw Data'!AB$1,FALSE)</f>
        <v>-3.1449115507766398E-2</v>
      </c>
      <c r="BM27" s="49">
        <f>VLOOKUP($A27,'RevPAR Raw Data'!$B$6:$BE$43,'RevPAR Raw Data'!AC$1,FALSE)</f>
        <v>-2.62038927965542</v>
      </c>
      <c r="BN27" s="50">
        <f>VLOOKUP($A27,'RevPAR Raw Data'!$B$6:$BE$43,'RevPAR Raw Data'!AE$1,FALSE)</f>
        <v>-0.63898454221350698</v>
      </c>
    </row>
    <row r="28" spans="1:66" x14ac:dyDescent="0.45">
      <c r="A28" s="63" t="s">
        <v>29</v>
      </c>
      <c r="B28" s="47">
        <f>VLOOKUP($A28,'Occupancy Raw Data'!$B$8:$BE$45,'Occupancy Raw Data'!G$3,FALSE)</f>
        <v>25.758957654723101</v>
      </c>
      <c r="C28" s="48">
        <f>VLOOKUP($A28,'Occupancy Raw Data'!$B$8:$BE$45,'Occupancy Raw Data'!H$3,FALSE)</f>
        <v>28.899022801302898</v>
      </c>
      <c r="D28" s="48">
        <f>VLOOKUP($A28,'Occupancy Raw Data'!$B$8:$BE$45,'Occupancy Raw Data'!I$3,FALSE)</f>
        <v>31.843648208468998</v>
      </c>
      <c r="E28" s="48">
        <f>VLOOKUP($A28,'Occupancy Raw Data'!$B$8:$BE$45,'Occupancy Raw Data'!J$3,FALSE)</f>
        <v>28.2214983713355</v>
      </c>
      <c r="F28" s="48">
        <f>VLOOKUP($A28,'Occupancy Raw Data'!$B$8:$BE$45,'Occupancy Raw Data'!K$3,FALSE)</f>
        <v>29.550488599348501</v>
      </c>
      <c r="G28" s="49">
        <f>VLOOKUP($A28,'Occupancy Raw Data'!$B$8:$BE$45,'Occupancy Raw Data'!L$3,FALSE)</f>
        <v>28.8547231270358</v>
      </c>
      <c r="H28" s="48">
        <f>VLOOKUP($A28,'Occupancy Raw Data'!$B$8:$BE$45,'Occupancy Raw Data'!N$3,FALSE)</f>
        <v>37.8892508143322</v>
      </c>
      <c r="I28" s="48">
        <f>VLOOKUP($A28,'Occupancy Raw Data'!$B$8:$BE$45,'Occupancy Raw Data'!O$3,FALSE)</f>
        <v>39.231270358306098</v>
      </c>
      <c r="J28" s="49">
        <f>VLOOKUP($A28,'Occupancy Raw Data'!$B$8:$BE$45,'Occupancy Raw Data'!P$3,FALSE)</f>
        <v>38.560260586319203</v>
      </c>
      <c r="K28" s="50">
        <f>VLOOKUP($A28,'Occupancy Raw Data'!$B$8:$BE$45,'Occupancy Raw Data'!R$3,FALSE)</f>
        <v>31.6277338296882</v>
      </c>
      <c r="M28" s="47">
        <f>VLOOKUP($A28,'Occupancy Raw Data'!$B$8:$BE$45,'Occupancy Raw Data'!T$3,FALSE)</f>
        <v>-2.6631653967388398</v>
      </c>
      <c r="N28" s="48">
        <f>VLOOKUP($A28,'Occupancy Raw Data'!$B$8:$BE$45,'Occupancy Raw Data'!U$3,FALSE)</f>
        <v>-5.0636357335920703</v>
      </c>
      <c r="O28" s="48">
        <f>VLOOKUP($A28,'Occupancy Raw Data'!$B$8:$BE$45,'Occupancy Raw Data'!V$3,FALSE)</f>
        <v>0.709940257837405</v>
      </c>
      <c r="P28" s="48">
        <f>VLOOKUP($A28,'Occupancy Raw Data'!$B$8:$BE$45,'Occupancy Raw Data'!W$3,FALSE)</f>
        <v>-16.588833297584099</v>
      </c>
      <c r="Q28" s="48">
        <f>VLOOKUP($A28,'Occupancy Raw Data'!$B$8:$BE$45,'Occupancy Raw Data'!X$3,FALSE)</f>
        <v>-13.159584321670801</v>
      </c>
      <c r="R28" s="49">
        <f>VLOOKUP($A28,'Occupancy Raw Data'!$B$8:$BE$45,'Occupancy Raw Data'!Y$3,FALSE)</f>
        <v>-7.7451906979555103</v>
      </c>
      <c r="S28" s="48">
        <f>VLOOKUP($A28,'Occupancy Raw Data'!$B$8:$BE$45,'Occupancy Raw Data'!AA$3,FALSE)</f>
        <v>-3.1440343421705399</v>
      </c>
      <c r="T28" s="48">
        <f>VLOOKUP($A28,'Occupancy Raw Data'!$B$8:$BE$45,'Occupancy Raw Data'!AB$3,FALSE)</f>
        <v>-7.57845371799701</v>
      </c>
      <c r="U28" s="49">
        <f>VLOOKUP($A28,'Occupancy Raw Data'!$B$8:$BE$45,'Occupancy Raw Data'!AC$3,FALSE)</f>
        <v>-5.4517351988615603</v>
      </c>
      <c r="V28" s="50">
        <f>VLOOKUP($A28,'Occupancy Raw Data'!$B$8:$BE$45,'Occupancy Raw Data'!AE$3,FALSE)</f>
        <v>-6.9590236169650597</v>
      </c>
      <c r="X28" s="51">
        <f>VLOOKUP($A28,'ADR Raw Data'!$B$6:$BE$43,'ADR Raw Data'!G$1,FALSE)</f>
        <v>102.52906423874499</v>
      </c>
      <c r="Y28" s="52">
        <f>VLOOKUP($A28,'ADR Raw Data'!$B$6:$BE$43,'ADR Raw Data'!H$1,FALSE)</f>
        <v>94.740982867448096</v>
      </c>
      <c r="Z28" s="52">
        <f>VLOOKUP($A28,'ADR Raw Data'!$B$6:$BE$43,'ADR Raw Data'!I$1,FALSE)</f>
        <v>105.722765957446</v>
      </c>
      <c r="AA28" s="52">
        <f>VLOOKUP($A28,'ADR Raw Data'!$B$6:$BE$43,'ADR Raw Data'!J$1,FALSE)</f>
        <v>93.785198522622295</v>
      </c>
      <c r="AB28" s="52">
        <f>VLOOKUP($A28,'ADR Raw Data'!$B$6:$BE$43,'ADR Raw Data'!K$1,FALSE)</f>
        <v>94.115074955908199</v>
      </c>
      <c r="AC28" s="53">
        <f>VLOOKUP($A28,'ADR Raw Data'!$B$6:$BE$43,'ADR Raw Data'!L$1,FALSE)</f>
        <v>98.240190553598794</v>
      </c>
      <c r="AD28" s="52">
        <f>VLOOKUP($A28,'ADR Raw Data'!$B$6:$BE$43,'ADR Raw Data'!N$1,FALSE)</f>
        <v>127.62319463548801</v>
      </c>
      <c r="AE28" s="52">
        <f>VLOOKUP($A28,'ADR Raw Data'!$B$6:$BE$43,'ADR Raw Data'!O$1,FALSE)</f>
        <v>146.551301893058</v>
      </c>
      <c r="AF28" s="53">
        <f>VLOOKUP($A28,'ADR Raw Data'!$B$6:$BE$43,'ADR Raw Data'!P$1,FALSE)</f>
        <v>137.25193782733501</v>
      </c>
      <c r="AG28" s="54">
        <f>VLOOKUP($A28,'ADR Raw Data'!$B$6:$BE$43,'ADR Raw Data'!R$1,FALSE)</f>
        <v>111.82955802730601</v>
      </c>
      <c r="AI28" s="47">
        <f>VLOOKUP($A28,'ADR Raw Data'!$B$6:$BE$43,'ADR Raw Data'!T$1,FALSE)</f>
        <v>-9.2683506641189606</v>
      </c>
      <c r="AJ28" s="48">
        <f>VLOOKUP($A28,'ADR Raw Data'!$B$6:$BE$43,'ADR Raw Data'!U$1,FALSE)</f>
        <v>-4.4147964120970702</v>
      </c>
      <c r="AK28" s="48">
        <f>VLOOKUP($A28,'ADR Raw Data'!$B$6:$BE$43,'ADR Raw Data'!V$1,FALSE)</f>
        <v>8.6072746172285104</v>
      </c>
      <c r="AL28" s="48">
        <f>VLOOKUP($A28,'ADR Raw Data'!$B$6:$BE$43,'ADR Raw Data'!W$1,FALSE)</f>
        <v>-5.9856757556031503</v>
      </c>
      <c r="AM28" s="48">
        <f>VLOOKUP($A28,'ADR Raw Data'!$B$6:$BE$43,'ADR Raw Data'!X$1,FALSE)</f>
        <v>-9.6802456979365807</v>
      </c>
      <c r="AN28" s="49">
        <f>VLOOKUP($A28,'ADR Raw Data'!$B$6:$BE$43,'ADR Raw Data'!Y$1,FALSE)</f>
        <v>-4.0182684152180901</v>
      </c>
      <c r="AO28" s="48">
        <f>VLOOKUP($A28,'ADR Raw Data'!$B$6:$BE$43,'ADR Raw Data'!AA$1,FALSE)</f>
        <v>-9.03175917576662</v>
      </c>
      <c r="AP28" s="48">
        <f>VLOOKUP($A28,'ADR Raw Data'!$B$6:$BE$43,'ADR Raw Data'!AB$1,FALSE)</f>
        <v>-6.1850959805801997</v>
      </c>
      <c r="AQ28" s="49">
        <f>VLOOKUP($A28,'ADR Raw Data'!$B$6:$BE$43,'ADR Raw Data'!AC$1,FALSE)</f>
        <v>-7.6233396246586898</v>
      </c>
      <c r="AR28" s="50">
        <f>VLOOKUP($A28,'ADR Raw Data'!$B$6:$BE$43,'ADR Raw Data'!AE$1,FALSE)</f>
        <v>-5.3883792373636199</v>
      </c>
      <c r="AS28" s="40"/>
      <c r="AT28" s="51">
        <f>VLOOKUP($A28,'RevPAR Raw Data'!$B$6:$BE$43,'RevPAR Raw Data'!G$1,FALSE)</f>
        <v>26.410418241042301</v>
      </c>
      <c r="AU28" s="52">
        <f>VLOOKUP($A28,'RevPAR Raw Data'!$B$6:$BE$43,'RevPAR Raw Data'!H$1,FALSE)</f>
        <v>27.379218241042299</v>
      </c>
      <c r="AV28" s="52">
        <f>VLOOKUP($A28,'RevPAR Raw Data'!$B$6:$BE$43,'RevPAR Raw Data'!I$1,FALSE)</f>
        <v>33.665985667752402</v>
      </c>
      <c r="AW28" s="52">
        <f>VLOOKUP($A28,'RevPAR Raw Data'!$B$6:$BE$43,'RevPAR Raw Data'!J$1,FALSE)</f>
        <v>26.467588273615601</v>
      </c>
      <c r="AX28" s="52">
        <f>VLOOKUP($A28,'RevPAR Raw Data'!$B$6:$BE$43,'RevPAR Raw Data'!K$1,FALSE)</f>
        <v>27.811464495113999</v>
      </c>
      <c r="AY28" s="53">
        <f>VLOOKUP($A28,'RevPAR Raw Data'!$B$6:$BE$43,'RevPAR Raw Data'!L$1,FALSE)</f>
        <v>28.3469349837133</v>
      </c>
      <c r="AZ28" s="52">
        <f>VLOOKUP($A28,'RevPAR Raw Data'!$B$6:$BE$43,'RevPAR Raw Data'!N$1,FALSE)</f>
        <v>48.355472312703498</v>
      </c>
      <c r="BA28" s="52">
        <f>VLOOKUP($A28,'RevPAR Raw Data'!$B$6:$BE$43,'RevPAR Raw Data'!O$1,FALSE)</f>
        <v>57.493937459283302</v>
      </c>
      <c r="BB28" s="53">
        <f>VLOOKUP($A28,'RevPAR Raw Data'!$B$6:$BE$43,'RevPAR Raw Data'!P$1,FALSE)</f>
        <v>52.9247048859934</v>
      </c>
      <c r="BC28" s="54">
        <f>VLOOKUP($A28,'RevPAR Raw Data'!$B$6:$BE$43,'RevPAR Raw Data'!R$1,FALSE)</f>
        <v>35.369154955793299</v>
      </c>
      <c r="BE28" s="47">
        <f>VLOOKUP($A28,'RevPAR Raw Data'!$B$6:$BE$43,'RevPAR Raw Data'!T$1,FALSE)</f>
        <v>-11.6846845531225</v>
      </c>
      <c r="BF28" s="48">
        <f>VLOOKUP($A28,'RevPAR Raw Data'!$B$6:$BE$43,'RevPAR Raw Data'!U$1,FALSE)</f>
        <v>-9.2548829370008505</v>
      </c>
      <c r="BG28" s="48">
        <f>VLOOKUP($A28,'RevPAR Raw Data'!$B$6:$BE$43,'RevPAR Raw Data'!V$1,FALSE)</f>
        <v>9.3783213826762495</v>
      </c>
      <c r="BH28" s="48">
        <f>VLOOKUP($A28,'RevPAR Raw Data'!$B$6:$BE$43,'RevPAR Raw Data'!W$1,FALSE)</f>
        <v>-21.581555280356401</v>
      </c>
      <c r="BI28" s="48">
        <f>VLOOKUP($A28,'RevPAR Raw Data'!$B$6:$BE$43,'RevPAR Raw Data'!X$1,FALSE)</f>
        <v>-21.565949924442499</v>
      </c>
      <c r="BJ28" s="49">
        <f>VLOOKUP($A28,'RevPAR Raw Data'!$B$6:$BE$43,'RevPAR Raw Data'!Y$1,FALSE)</f>
        <v>-11.4522365616592</v>
      </c>
      <c r="BK28" s="48">
        <f>VLOOKUP($A28,'RevPAR Raw Data'!$B$6:$BE$43,'RevPAR Raw Data'!AA$1,FALSE)</f>
        <v>-11.8918319077489</v>
      </c>
      <c r="BL28" s="48">
        <f>VLOOKUP($A28,'RevPAR Raw Data'!$B$6:$BE$43,'RevPAR Raw Data'!AB$1,FALSE)</f>
        <v>-13.2948150622752</v>
      </c>
      <c r="BM28" s="49">
        <f>VLOOKUP($A28,'RevPAR Raw Data'!$B$6:$BE$43,'RevPAR Raw Data'!AC$1,FALSE)</f>
        <v>-12.6594705338739</v>
      </c>
      <c r="BN28" s="50">
        <f>VLOOKUP($A28,'RevPAR Raw Data'!$B$6:$BE$43,'RevPAR Raw Data'!AE$1,FALSE)</f>
        <v>-11.972424270628901</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Data'!G$3,FALSE)</f>
        <v>32.534406890740499</v>
      </c>
      <c r="C30" s="48">
        <f>VLOOKUP($A30,'Occupancy Raw Data'!$B$8:$BE$45,'Occupancy Raw Data'!H$3,FALSE)</f>
        <v>46.486752176762401</v>
      </c>
      <c r="D30" s="48">
        <f>VLOOKUP($A30,'Occupancy Raw Data'!$B$8:$BE$45,'Occupancy Raw Data'!I$3,FALSE)</f>
        <v>49.349311862185097</v>
      </c>
      <c r="E30" s="48">
        <f>VLOOKUP($A30,'Occupancy Raw Data'!$B$8:$BE$45,'Occupancy Raw Data'!J$3,FALSE)</f>
        <v>49.4288924258028</v>
      </c>
      <c r="F30" s="48">
        <f>VLOOKUP($A30,'Occupancy Raw Data'!$B$8:$BE$45,'Occupancy Raw Data'!K$3,FALSE)</f>
        <v>47.591517648160199</v>
      </c>
      <c r="G30" s="49">
        <f>VLOOKUP($A30,'Occupancy Raw Data'!$B$8:$BE$45,'Occupancy Raw Data'!L$3,FALSE)</f>
        <v>45.078176200730198</v>
      </c>
      <c r="H30" s="48">
        <f>VLOOKUP($A30,'Occupancy Raw Data'!$B$8:$BE$45,'Occupancy Raw Data'!N$3,FALSE)</f>
        <v>51.465218612489402</v>
      </c>
      <c r="I30" s="48">
        <f>VLOOKUP($A30,'Occupancy Raw Data'!$B$8:$BE$45,'Occupancy Raw Data'!O$3,FALSE)</f>
        <v>48.572231064507001</v>
      </c>
      <c r="J30" s="49">
        <f>VLOOKUP($A30,'Occupancy Raw Data'!$B$8:$BE$45,'Occupancy Raw Data'!P$3,FALSE)</f>
        <v>50.018724838498201</v>
      </c>
      <c r="K30" s="50">
        <f>VLOOKUP($A30,'Occupancy Raw Data'!$B$8:$BE$45,'Occupancy Raw Data'!R$3,FALSE)</f>
        <v>46.489761525806799</v>
      </c>
      <c r="M30" s="47">
        <f>VLOOKUP($A30,'Occupancy Raw Data'!$B$8:$BE$45,'Occupancy Raw Data'!T$3,FALSE)</f>
        <v>-3.2885992279011198</v>
      </c>
      <c r="N30" s="48">
        <f>VLOOKUP($A30,'Occupancy Raw Data'!$B$8:$BE$45,'Occupancy Raw Data'!U$3,FALSE)</f>
        <v>2.2224036050391098</v>
      </c>
      <c r="O30" s="48">
        <f>VLOOKUP($A30,'Occupancy Raw Data'!$B$8:$BE$45,'Occupancy Raw Data'!V$3,FALSE)</f>
        <v>-1.15293636590645</v>
      </c>
      <c r="P30" s="48">
        <f>VLOOKUP($A30,'Occupancy Raw Data'!$B$8:$BE$45,'Occupancy Raw Data'!W$3,FALSE)</f>
        <v>2.59889623041422</v>
      </c>
      <c r="Q30" s="48">
        <f>VLOOKUP($A30,'Occupancy Raw Data'!$B$8:$BE$45,'Occupancy Raw Data'!X$3,FALSE)</f>
        <v>7.9375924181413904</v>
      </c>
      <c r="R30" s="49">
        <f>VLOOKUP($A30,'Occupancy Raw Data'!$B$8:$BE$45,'Occupancy Raw Data'!Y$3,FALSE)</f>
        <v>1.84385341730754</v>
      </c>
      <c r="S30" s="48">
        <f>VLOOKUP($A30,'Occupancy Raw Data'!$B$8:$BE$45,'Occupancy Raw Data'!AA$3,FALSE)</f>
        <v>8.07848067542505</v>
      </c>
      <c r="T30" s="48">
        <f>VLOOKUP($A30,'Occupancy Raw Data'!$B$8:$BE$45,'Occupancy Raw Data'!AB$3,FALSE)</f>
        <v>5.6687771060317598</v>
      </c>
      <c r="U30" s="49">
        <f>VLOOKUP($A30,'Occupancy Raw Data'!$B$8:$BE$45,'Occupancy Raw Data'!AC$3,FALSE)</f>
        <v>6.8948959566301804</v>
      </c>
      <c r="V30" s="50">
        <f>VLOOKUP($A30,'Occupancy Raw Data'!$B$8:$BE$45,'Occupancy Raw Data'!AE$3,FALSE)</f>
        <v>3.34499185517243</v>
      </c>
      <c r="X30" s="51">
        <f>VLOOKUP($A30,'ADR Raw Data'!$B$6:$BE$43,'ADR Raw Data'!G$1,FALSE)</f>
        <v>93.693634532374105</v>
      </c>
      <c r="Y30" s="52">
        <f>VLOOKUP($A30,'ADR Raw Data'!$B$6:$BE$43,'ADR Raw Data'!H$1,FALSE)</f>
        <v>99.416610442575902</v>
      </c>
      <c r="Z30" s="52">
        <f>VLOOKUP($A30,'ADR Raw Data'!$B$6:$BE$43,'ADR Raw Data'!I$1,FALSE)</f>
        <v>100.101468412066</v>
      </c>
      <c r="AA30" s="52">
        <f>VLOOKUP($A30,'ADR Raw Data'!$B$6:$BE$43,'ADR Raw Data'!J$1,FALSE)</f>
        <v>99.664371152571206</v>
      </c>
      <c r="AB30" s="52">
        <f>VLOOKUP($A30,'ADR Raw Data'!$B$6:$BE$43,'ADR Raw Data'!K$1,FALSE)</f>
        <v>101.239542615452</v>
      </c>
      <c r="AC30" s="53">
        <f>VLOOKUP($A30,'ADR Raw Data'!$B$6:$BE$43,'ADR Raw Data'!L$1,FALSE)</f>
        <v>99.179716602974096</v>
      </c>
      <c r="AD30" s="52">
        <f>VLOOKUP($A30,'ADR Raw Data'!$B$6:$BE$43,'ADR Raw Data'!N$1,FALSE)</f>
        <v>115.492837911588</v>
      </c>
      <c r="AE30" s="52">
        <f>VLOOKUP($A30,'ADR Raw Data'!$B$6:$BE$43,'ADR Raw Data'!O$1,FALSE)</f>
        <v>115.494392347725</v>
      </c>
      <c r="AF30" s="53">
        <f>VLOOKUP($A30,'ADR Raw Data'!$B$6:$BE$43,'ADR Raw Data'!P$1,FALSE)</f>
        <v>115.49359265325199</v>
      </c>
      <c r="AG30" s="54">
        <f>VLOOKUP($A30,'ADR Raw Data'!$B$6:$BE$43,'ADR Raw Data'!R$1,FALSE)</f>
        <v>104.194641243994</v>
      </c>
      <c r="AI30" s="47">
        <f>VLOOKUP($A30,'ADR Raw Data'!$B$6:$BE$43,'ADR Raw Data'!T$1,FALSE)</f>
        <v>-0.97804132039313496</v>
      </c>
      <c r="AJ30" s="48">
        <f>VLOOKUP($A30,'ADR Raw Data'!$B$6:$BE$43,'ADR Raw Data'!U$1,FALSE)</f>
        <v>4.1482394455646698</v>
      </c>
      <c r="AK30" s="48">
        <f>VLOOKUP($A30,'ADR Raw Data'!$B$6:$BE$43,'ADR Raw Data'!V$1,FALSE)</f>
        <v>2.7261240189742701</v>
      </c>
      <c r="AL30" s="48">
        <f>VLOOKUP($A30,'ADR Raw Data'!$B$6:$BE$43,'ADR Raw Data'!W$1,FALSE)</f>
        <v>3.83868370896821</v>
      </c>
      <c r="AM30" s="48">
        <f>VLOOKUP($A30,'ADR Raw Data'!$B$6:$BE$43,'ADR Raw Data'!X$1,FALSE)</f>
        <v>4.7879026856477704</v>
      </c>
      <c r="AN30" s="49">
        <f>VLOOKUP($A30,'ADR Raw Data'!$B$6:$BE$43,'ADR Raw Data'!Y$1,FALSE)</f>
        <v>3.1806769312455301</v>
      </c>
      <c r="AO30" s="48">
        <f>VLOOKUP($A30,'ADR Raw Data'!$B$6:$BE$43,'ADR Raw Data'!AA$1,FALSE)</f>
        <v>2.6583812612659399</v>
      </c>
      <c r="AP30" s="48">
        <f>VLOOKUP($A30,'ADR Raw Data'!$B$6:$BE$43,'ADR Raw Data'!AB$1,FALSE)</f>
        <v>-1.4168779703937999</v>
      </c>
      <c r="AQ30" s="49">
        <f>VLOOKUP($A30,'ADR Raw Data'!$B$6:$BE$43,'ADR Raw Data'!AC$1,FALSE)</f>
        <v>0.61543179171581597</v>
      </c>
      <c r="AR30" s="50">
        <f>VLOOKUP($A30,'ADR Raw Data'!$B$6:$BE$43,'ADR Raw Data'!AE$1,FALSE)</f>
        <v>2.48374536357891</v>
      </c>
      <c r="AS30" s="40"/>
      <c r="AT30" s="51">
        <f>VLOOKUP($A30,'RevPAR Raw Data'!$B$6:$BE$43,'RevPAR Raw Data'!G$1,FALSE)</f>
        <v>30.482668289486</v>
      </c>
      <c r="AU30" s="52">
        <f>VLOOKUP($A30,'RevPAR Raw Data'!$B$6:$BE$43,'RevPAR Raw Data'!H$1,FALSE)</f>
        <v>46.215553318977598</v>
      </c>
      <c r="AV30" s="52">
        <f>VLOOKUP($A30,'RevPAR Raw Data'!$B$6:$BE$43,'RevPAR Raw Data'!I$1,FALSE)</f>
        <v>49.399385825297202</v>
      </c>
      <c r="AW30" s="52">
        <f>VLOOKUP($A30,'RevPAR Raw Data'!$B$6:$BE$43,'RevPAR Raw Data'!J$1,FALSE)</f>
        <v>49.262994803857303</v>
      </c>
      <c r="AX30" s="52">
        <f>VLOOKUP($A30,'RevPAR Raw Data'!$B$6:$BE$43,'RevPAR Raw Data'!K$1,FALSE)</f>
        <v>48.181434790749897</v>
      </c>
      <c r="AY30" s="53">
        <f>VLOOKUP($A30,'RevPAR Raw Data'!$B$6:$BE$43,'RevPAR Raw Data'!L$1,FALSE)</f>
        <v>44.708407405673597</v>
      </c>
      <c r="AZ30" s="52">
        <f>VLOOKUP($A30,'RevPAR Raw Data'!$B$6:$BE$43,'RevPAR Raw Data'!N$1,FALSE)</f>
        <v>59.438641512966903</v>
      </c>
      <c r="BA30" s="52">
        <f>VLOOKUP($A30,'RevPAR Raw Data'!$B$6:$BE$43,'RevPAR Raw Data'!O$1,FALSE)</f>
        <v>56.0982031176856</v>
      </c>
      <c r="BB30" s="53">
        <f>VLOOKUP($A30,'RevPAR Raw Data'!$B$6:$BE$43,'RevPAR Raw Data'!P$1,FALSE)</f>
        <v>57.768422315326198</v>
      </c>
      <c r="BC30" s="54">
        <f>VLOOKUP($A30,'RevPAR Raw Data'!$B$6:$BE$43,'RevPAR Raw Data'!R$1,FALSE)</f>
        <v>48.439840237002898</v>
      </c>
      <c r="BE30" s="47">
        <f>VLOOKUP($A30,'RevPAR Raw Data'!$B$6:$BE$43,'RevPAR Raw Data'!T$1,FALSE)</f>
        <v>-4.2344766889832597</v>
      </c>
      <c r="BF30" s="48">
        <f>VLOOKUP($A30,'RevPAR Raw Data'!$B$6:$BE$43,'RevPAR Raw Data'!U$1,FALSE)</f>
        <v>6.4628336735876797</v>
      </c>
      <c r="BG30" s="48">
        <f>VLOOKUP($A30,'RevPAR Raw Data'!$B$6:$BE$43,'RevPAR Raw Data'!V$1,FALSE)</f>
        <v>1.5417571778733501</v>
      </c>
      <c r="BH30" s="48">
        <f>VLOOKUP($A30,'RevPAR Raw Data'!$B$6:$BE$43,'RevPAR Raw Data'!W$1,FALSE)</f>
        <v>6.5373433455923298</v>
      </c>
      <c r="BI30" s="48">
        <f>VLOOKUP($A30,'RevPAR Raw Data'!$B$6:$BE$43,'RevPAR Raw Data'!X$1,FALSE)</f>
        <v>13.105539304353099</v>
      </c>
      <c r="BJ30" s="49">
        <f>VLOOKUP($A30,'RevPAR Raw Data'!$B$6:$BE$43,'RevPAR Raw Data'!Y$1,FALSE)</f>
        <v>5.0831773688433604</v>
      </c>
      <c r="BK30" s="48">
        <f>VLOOKUP($A30,'RevPAR Raw Data'!$B$6:$BE$43,'RevPAR Raw Data'!AA$1,FALSE)</f>
        <v>10.9516187531614</v>
      </c>
      <c r="BL30" s="48">
        <f>VLOOKUP($A30,'RevPAR Raw Data'!$B$6:$BE$43,'RevPAR Raw Data'!AB$1,FALSE)</f>
        <v>4.1715794816318601</v>
      </c>
      <c r="BM30" s="49">
        <f>VLOOKUP($A30,'RevPAR Raw Data'!$B$6:$BE$43,'RevPAR Raw Data'!AC$1,FALSE)</f>
        <v>7.5527611300688298</v>
      </c>
      <c r="BN30" s="50">
        <f>VLOOKUP($A30,'RevPAR Raw Data'!$B$6:$BE$43,'RevPAR Raw Data'!AE$1,FALSE)</f>
        <v>5.9118182988662804</v>
      </c>
    </row>
    <row r="31" spans="1:66" x14ac:dyDescent="0.45">
      <c r="A31" s="63" t="s">
        <v>70</v>
      </c>
      <c r="B31" s="47">
        <f>VLOOKUP($A31,'Occupancy Raw Data'!$B$8:$BE$45,'Occupancy Raw Data'!G$3,FALSE)</f>
        <v>32.214199125072398</v>
      </c>
      <c r="C31" s="48">
        <f>VLOOKUP($A31,'Occupancy Raw Data'!$B$8:$BE$45,'Occupancy Raw Data'!H$3,FALSE)</f>
        <v>44.811047277710401</v>
      </c>
      <c r="D31" s="48">
        <f>VLOOKUP($A31,'Occupancy Raw Data'!$B$8:$BE$45,'Occupancy Raw Data'!I$3,FALSE)</f>
        <v>47.746798081484201</v>
      </c>
      <c r="E31" s="48">
        <f>VLOOKUP($A31,'Occupancy Raw Data'!$B$8:$BE$45,'Occupancy Raw Data'!J$3,FALSE)</f>
        <v>48.015601117377301</v>
      </c>
      <c r="F31" s="48">
        <f>VLOOKUP($A31,'Occupancy Raw Data'!$B$8:$BE$45,'Occupancy Raw Data'!K$3,FALSE)</f>
        <v>47.304063669424899</v>
      </c>
      <c r="G31" s="49">
        <f>VLOOKUP($A31,'Occupancy Raw Data'!$B$8:$BE$45,'Occupancy Raw Data'!L$3,FALSE)</f>
        <v>44.018341854213801</v>
      </c>
      <c r="H31" s="48">
        <f>VLOOKUP($A31,'Occupancy Raw Data'!$B$8:$BE$45,'Occupancy Raw Data'!N$3,FALSE)</f>
        <v>48.584831075739203</v>
      </c>
      <c r="I31" s="48">
        <f>VLOOKUP($A31,'Occupancy Raw Data'!$B$8:$BE$45,'Occupancy Raw Data'!O$3,FALSE)</f>
        <v>46.856058609603103</v>
      </c>
      <c r="J31" s="49">
        <f>VLOOKUP($A31,'Occupancy Raw Data'!$B$8:$BE$45,'Occupancy Raw Data'!P$3,FALSE)</f>
        <v>47.7204448426711</v>
      </c>
      <c r="K31" s="50">
        <f>VLOOKUP($A31,'Occupancy Raw Data'!$B$8:$BE$45,'Occupancy Raw Data'!R$3,FALSE)</f>
        <v>45.076085565201602</v>
      </c>
      <c r="M31" s="47">
        <f>VLOOKUP($A31,'Occupancy Raw Data'!$B$8:$BE$45,'Occupancy Raw Data'!T$3,FALSE)</f>
        <v>-0.16566122124784699</v>
      </c>
      <c r="N31" s="48">
        <f>VLOOKUP($A31,'Occupancy Raw Data'!$B$8:$BE$45,'Occupancy Raw Data'!U$3,FALSE)</f>
        <v>1.9467276344114599</v>
      </c>
      <c r="O31" s="48">
        <f>VLOOKUP($A31,'Occupancy Raw Data'!$B$8:$BE$45,'Occupancy Raw Data'!V$3,FALSE)</f>
        <v>1.0594002002846099</v>
      </c>
      <c r="P31" s="48">
        <f>VLOOKUP($A31,'Occupancy Raw Data'!$B$8:$BE$45,'Occupancy Raw Data'!W$3,FALSE)</f>
        <v>5.2533595317929302</v>
      </c>
      <c r="Q31" s="48">
        <f>VLOOKUP($A31,'Occupancy Raw Data'!$B$8:$BE$45,'Occupancy Raw Data'!X$3,FALSE)</f>
        <v>15.1756338790545</v>
      </c>
      <c r="R31" s="49">
        <f>VLOOKUP($A31,'Occupancy Raw Data'!$B$8:$BE$45,'Occupancy Raw Data'!Y$3,FALSE)</f>
        <v>4.7259885240094501</v>
      </c>
      <c r="S31" s="48">
        <f>VLOOKUP($A31,'Occupancy Raw Data'!$B$8:$BE$45,'Occupancy Raw Data'!AA$3,FALSE)</f>
        <v>13.012926246054001</v>
      </c>
      <c r="T31" s="48">
        <f>VLOOKUP($A31,'Occupancy Raw Data'!$B$8:$BE$45,'Occupancy Raw Data'!AB$3,FALSE)</f>
        <v>13.5513230258506</v>
      </c>
      <c r="U31" s="49">
        <f>VLOOKUP($A31,'Occupancy Raw Data'!$B$8:$BE$45,'Occupancy Raw Data'!AC$3,FALSE)</f>
        <v>13.2766090267257</v>
      </c>
      <c r="V31" s="50">
        <f>VLOOKUP($A31,'Occupancy Raw Data'!$B$8:$BE$45,'Occupancy Raw Data'!AE$3,FALSE)</f>
        <v>7.1729828061546899</v>
      </c>
      <c r="X31" s="51">
        <f>VLOOKUP($A31,'ADR Raw Data'!$B$6:$BE$43,'ADR Raw Data'!G$1,FALSE)</f>
        <v>90.841713023560203</v>
      </c>
      <c r="Y31" s="52">
        <f>VLOOKUP($A31,'ADR Raw Data'!$B$6:$BE$43,'ADR Raw Data'!H$1,FALSE)</f>
        <v>95.068855563396795</v>
      </c>
      <c r="Z31" s="52">
        <f>VLOOKUP($A31,'ADR Raw Data'!$B$6:$BE$43,'ADR Raw Data'!I$1,FALSE)</f>
        <v>97.4429727342973</v>
      </c>
      <c r="AA31" s="52">
        <f>VLOOKUP($A31,'ADR Raw Data'!$B$6:$BE$43,'ADR Raw Data'!J$1,FALSE)</f>
        <v>95.943888035126207</v>
      </c>
      <c r="AB31" s="52">
        <f>VLOOKUP($A31,'ADR Raw Data'!$B$6:$BE$43,'ADR Raw Data'!K$1,FALSE)</f>
        <v>99.745139832869</v>
      </c>
      <c r="AC31" s="53">
        <f>VLOOKUP($A31,'ADR Raw Data'!$B$6:$BE$43,'ADR Raw Data'!L$1,FALSE)</f>
        <v>96.161149959289205</v>
      </c>
      <c r="AD31" s="52">
        <f>VLOOKUP($A31,'ADR Raw Data'!$B$6:$BE$43,'ADR Raw Data'!N$1,FALSE)</f>
        <v>113.064464091993</v>
      </c>
      <c r="AE31" s="52">
        <f>VLOOKUP($A31,'ADR Raw Data'!$B$6:$BE$43,'ADR Raw Data'!O$1,FALSE)</f>
        <v>113.724889763779</v>
      </c>
      <c r="AF31" s="53">
        <f>VLOOKUP($A31,'ADR Raw Data'!$B$6:$BE$43,'ADR Raw Data'!P$1,FALSE)</f>
        <v>113.38869560415201</v>
      </c>
      <c r="AG31" s="54">
        <f>VLOOKUP($A31,'ADR Raw Data'!$B$6:$BE$43,'ADR Raw Data'!R$1,FALSE)</f>
        <v>101.37206093608999</v>
      </c>
      <c r="AI31" s="47">
        <f>VLOOKUP($A31,'ADR Raw Data'!$B$6:$BE$43,'ADR Raw Data'!T$1,FALSE)</f>
        <v>-1.47183868662999</v>
      </c>
      <c r="AJ31" s="48">
        <f>VLOOKUP($A31,'ADR Raw Data'!$B$6:$BE$43,'ADR Raw Data'!U$1,FALSE)</f>
        <v>2.2991815900548702</v>
      </c>
      <c r="AK31" s="48">
        <f>VLOOKUP($A31,'ADR Raw Data'!$B$6:$BE$43,'ADR Raw Data'!V$1,FALSE)</f>
        <v>3.6252525564737801</v>
      </c>
      <c r="AL31" s="48">
        <f>VLOOKUP($A31,'ADR Raw Data'!$B$6:$BE$43,'ADR Raw Data'!W$1,FALSE)</f>
        <v>3.5556280375816902</v>
      </c>
      <c r="AM31" s="48">
        <f>VLOOKUP($A31,'ADR Raw Data'!$B$6:$BE$43,'ADR Raw Data'!X$1,FALSE)</f>
        <v>6.2365893613774102</v>
      </c>
      <c r="AN31" s="49">
        <f>VLOOKUP($A31,'ADR Raw Data'!$B$6:$BE$43,'ADR Raw Data'!Y$1,FALSE)</f>
        <v>3.18489968118342</v>
      </c>
      <c r="AO31" s="48">
        <f>VLOOKUP($A31,'ADR Raw Data'!$B$6:$BE$43,'ADR Raw Data'!AA$1,FALSE)</f>
        <v>4.1221324904700296</v>
      </c>
      <c r="AP31" s="48">
        <f>VLOOKUP($A31,'ADR Raw Data'!$B$6:$BE$43,'ADR Raw Data'!AB$1,FALSE)</f>
        <v>1.1461354532046499</v>
      </c>
      <c r="AQ31" s="49">
        <f>VLOOKUP($A31,'ADR Raw Data'!$B$6:$BE$43,'ADR Raw Data'!AC$1,FALSE)</f>
        <v>2.6394280888124202</v>
      </c>
      <c r="AR31" s="50">
        <f>VLOOKUP($A31,'ADR Raw Data'!$B$6:$BE$43,'ADR Raw Data'!AE$1,FALSE)</f>
        <v>3.2952818101490098</v>
      </c>
      <c r="AS31" s="40"/>
      <c r="AT31" s="51">
        <f>VLOOKUP($A31,'RevPAR Raw Data'!$B$6:$BE$43,'RevPAR Raw Data'!G$1,FALSE)</f>
        <v>29.263930322036501</v>
      </c>
      <c r="AU31" s="52">
        <f>VLOOKUP($A31,'RevPAR Raw Data'!$B$6:$BE$43,'RevPAR Raw Data'!H$1,FALSE)</f>
        <v>42.601349812892003</v>
      </c>
      <c r="AV31" s="52">
        <f>VLOOKUP($A31,'RevPAR Raw Data'!$B$6:$BE$43,'RevPAR Raw Data'!I$1,FALSE)</f>
        <v>46.525899436040604</v>
      </c>
      <c r="AW31" s="52">
        <f>VLOOKUP($A31,'RevPAR Raw Data'!$B$6:$BE$43,'RevPAR Raw Data'!J$1,FALSE)</f>
        <v>46.068034575449303</v>
      </c>
      <c r="AX31" s="52">
        <f>VLOOKUP($A31,'RevPAR Raw Data'!$B$6:$BE$43,'RevPAR Raw Data'!K$1,FALSE)</f>
        <v>47.183504453697303</v>
      </c>
      <c r="AY31" s="53">
        <f>VLOOKUP($A31,'RevPAR Raw Data'!$B$6:$BE$43,'RevPAR Raw Data'!L$1,FALSE)</f>
        <v>42.328543720023099</v>
      </c>
      <c r="AZ31" s="52">
        <f>VLOOKUP($A31,'RevPAR Raw Data'!$B$6:$BE$43,'RevPAR Raw Data'!N$1,FALSE)</f>
        <v>54.932178885785</v>
      </c>
      <c r="BA31" s="52">
        <f>VLOOKUP($A31,'RevPAR Raw Data'!$B$6:$BE$43,'RevPAR Raw Data'!O$1,FALSE)</f>
        <v>53.287001001423</v>
      </c>
      <c r="BB31" s="53">
        <f>VLOOKUP($A31,'RevPAR Raw Data'!$B$6:$BE$43,'RevPAR Raw Data'!P$1,FALSE)</f>
        <v>54.109589943604</v>
      </c>
      <c r="BC31" s="54">
        <f>VLOOKUP($A31,'RevPAR Raw Data'!$B$6:$BE$43,'RevPAR Raw Data'!R$1,FALSE)</f>
        <v>45.694556926760498</v>
      </c>
      <c r="BE31" s="47">
        <f>VLOOKUP($A31,'RevPAR Raw Data'!$B$6:$BE$43,'RevPAR Raw Data'!T$1,FALSE)</f>
        <v>-1.6350616419347701</v>
      </c>
      <c r="BF31" s="48">
        <f>VLOOKUP($A31,'RevPAR Raw Data'!$B$6:$BE$43,'RevPAR Raw Data'!U$1,FALSE)</f>
        <v>4.2906680278452303</v>
      </c>
      <c r="BG31" s="48">
        <f>VLOOKUP($A31,'RevPAR Raw Data'!$B$6:$BE$43,'RevPAR Raw Data'!V$1,FALSE)</f>
        <v>4.7230586896025102</v>
      </c>
      <c r="BH31" s="48">
        <f>VLOOKUP($A31,'RevPAR Raw Data'!$B$6:$BE$43,'RevPAR Raw Data'!W$1,FALSE)</f>
        <v>8.9957774938020307</v>
      </c>
      <c r="BI31" s="48">
        <f>VLOOKUP($A31,'RevPAR Raw Data'!$B$6:$BE$43,'RevPAR Raw Data'!X$1,FALSE)</f>
        <v>22.3586652084546</v>
      </c>
      <c r="BJ31" s="49">
        <f>VLOOKUP($A31,'RevPAR Raw Data'!$B$6:$BE$43,'RevPAR Raw Data'!Y$1,FALSE)</f>
        <v>8.0614061986268197</v>
      </c>
      <c r="BK31" s="48">
        <f>VLOOKUP($A31,'RevPAR Raw Data'!$B$6:$BE$43,'RevPAR Raw Data'!AA$1,FALSE)</f>
        <v>17.671468797273501</v>
      </c>
      <c r="BL31" s="48">
        <f>VLOOKUP($A31,'RevPAR Raw Data'!$B$6:$BE$43,'RevPAR Raw Data'!AB$1,FALSE)</f>
        <v>14.8527749966328</v>
      </c>
      <c r="BM31" s="49">
        <f>VLOOKUP($A31,'RevPAR Raw Data'!$B$6:$BE$43,'RevPAR Raw Data'!AC$1,FALSE)</f>
        <v>16.266463663431299</v>
      </c>
      <c r="BN31" s="50">
        <f>VLOOKUP($A31,'RevPAR Raw Data'!$B$6:$BE$43,'RevPAR Raw Data'!AE$1,FALSE)</f>
        <v>10.70463461396</v>
      </c>
    </row>
    <row r="32" spans="1:66" x14ac:dyDescent="0.45">
      <c r="A32" s="63" t="s">
        <v>52</v>
      </c>
      <c r="B32" s="47">
        <f>VLOOKUP($A32,'Occupancy Raw Data'!$B$8:$BE$45,'Occupancy Raw Data'!G$3,FALSE)</f>
        <v>33.4291187739463</v>
      </c>
      <c r="C32" s="48">
        <f>VLOOKUP($A32,'Occupancy Raw Data'!$B$8:$BE$45,'Occupancy Raw Data'!H$3,FALSE)</f>
        <v>51.4687100893997</v>
      </c>
      <c r="D32" s="48">
        <f>VLOOKUP($A32,'Occupancy Raw Data'!$B$8:$BE$45,'Occupancy Raw Data'!I$3,FALSE)</f>
        <v>56.513409961685802</v>
      </c>
      <c r="E32" s="48">
        <f>VLOOKUP($A32,'Occupancy Raw Data'!$B$8:$BE$45,'Occupancy Raw Data'!J$3,FALSE)</f>
        <v>55.5236270753512</v>
      </c>
      <c r="F32" s="48">
        <f>VLOOKUP($A32,'Occupancy Raw Data'!$B$8:$BE$45,'Occupancy Raw Data'!K$3,FALSE)</f>
        <v>55.747126436781599</v>
      </c>
      <c r="G32" s="49">
        <f>VLOOKUP($A32,'Occupancy Raw Data'!$B$8:$BE$45,'Occupancy Raw Data'!L$3,FALSE)</f>
        <v>50.536398467432903</v>
      </c>
      <c r="H32" s="48">
        <f>VLOOKUP($A32,'Occupancy Raw Data'!$B$8:$BE$45,'Occupancy Raw Data'!N$3,FALSE)</f>
        <v>68.007662835248993</v>
      </c>
      <c r="I32" s="48">
        <f>VLOOKUP($A32,'Occupancy Raw Data'!$B$8:$BE$45,'Occupancy Raw Data'!O$3,FALSE)</f>
        <v>43.710089399744497</v>
      </c>
      <c r="J32" s="49">
        <f>VLOOKUP($A32,'Occupancy Raw Data'!$B$8:$BE$45,'Occupancy Raw Data'!P$3,FALSE)</f>
        <v>55.858876117496798</v>
      </c>
      <c r="K32" s="50">
        <f>VLOOKUP($A32,'Occupancy Raw Data'!$B$8:$BE$45,'Occupancy Raw Data'!R$3,FALSE)</f>
        <v>52.057106367451098</v>
      </c>
      <c r="M32" s="47">
        <f>VLOOKUP($A32,'Occupancy Raw Data'!$B$8:$BE$45,'Occupancy Raw Data'!T$3,FALSE)</f>
        <v>-6.8258449584314604</v>
      </c>
      <c r="N32" s="48">
        <f>VLOOKUP($A32,'Occupancy Raw Data'!$B$8:$BE$45,'Occupancy Raw Data'!U$3,FALSE)</f>
        <v>-1.6066641353997599</v>
      </c>
      <c r="O32" s="48">
        <f>VLOOKUP($A32,'Occupancy Raw Data'!$B$8:$BE$45,'Occupancy Raw Data'!V$3,FALSE)</f>
        <v>-0.94593397134032098</v>
      </c>
      <c r="P32" s="48">
        <f>VLOOKUP($A32,'Occupancy Raw Data'!$B$8:$BE$45,'Occupancy Raw Data'!W$3,FALSE)</f>
        <v>2.7509912679319202</v>
      </c>
      <c r="Q32" s="48">
        <f>VLOOKUP($A32,'Occupancy Raw Data'!$B$8:$BE$45,'Occupancy Raw Data'!X$3,FALSE)</f>
        <v>1.9787950852160101</v>
      </c>
      <c r="R32" s="49">
        <f>VLOOKUP($A32,'Occupancy Raw Data'!$B$8:$BE$45,'Occupancy Raw Data'!Y$3,FALSE)</f>
        <v>-0.49650109993871</v>
      </c>
      <c r="S32" s="48">
        <f>VLOOKUP($A32,'Occupancy Raw Data'!$B$8:$BE$45,'Occupancy Raw Data'!AA$3,FALSE)</f>
        <v>2.8842161618810298</v>
      </c>
      <c r="T32" s="48">
        <f>VLOOKUP($A32,'Occupancy Raw Data'!$B$8:$BE$45,'Occupancy Raw Data'!AB$3,FALSE)</f>
        <v>-9.6563541822162495</v>
      </c>
      <c r="U32" s="49">
        <f>VLOOKUP($A32,'Occupancy Raw Data'!$B$8:$BE$45,'Occupancy Raw Data'!AC$3,FALSE)</f>
        <v>-2.4155857947352701</v>
      </c>
      <c r="V32" s="50">
        <f>VLOOKUP($A32,'Occupancy Raw Data'!$B$8:$BE$45,'Occupancy Raw Data'!AE$3,FALSE)</f>
        <v>-1.0928296262317601</v>
      </c>
      <c r="X32" s="51">
        <f>VLOOKUP($A32,'ADR Raw Data'!$B$6:$BE$43,'ADR Raw Data'!G$1,FALSE)</f>
        <v>96.628309455587299</v>
      </c>
      <c r="Y32" s="52">
        <f>VLOOKUP($A32,'ADR Raw Data'!$B$6:$BE$43,'ADR Raw Data'!H$1,FALSE)</f>
        <v>104.133939205955</v>
      </c>
      <c r="Z32" s="52">
        <f>VLOOKUP($A32,'ADR Raw Data'!$B$6:$BE$43,'ADR Raw Data'!I$1,FALSE)</f>
        <v>104.60615819209001</v>
      </c>
      <c r="AA32" s="52">
        <f>VLOOKUP($A32,'ADR Raw Data'!$B$6:$BE$43,'ADR Raw Data'!J$1,FALSE)</f>
        <v>107.612530189764</v>
      </c>
      <c r="AB32" s="52">
        <f>VLOOKUP($A32,'ADR Raw Data'!$B$6:$BE$43,'ADR Raw Data'!K$1,FALSE)</f>
        <v>115.90297250859101</v>
      </c>
      <c r="AC32" s="53">
        <f>VLOOKUP($A32,'ADR Raw Data'!$B$6:$BE$43,'ADR Raw Data'!L$1,FALSE)</f>
        <v>106.607458933535</v>
      </c>
      <c r="AD32" s="52">
        <f>VLOOKUP($A32,'ADR Raw Data'!$B$6:$BE$43,'ADR Raw Data'!N$1,FALSE)</f>
        <v>132.74527699530501</v>
      </c>
      <c r="AE32" s="52">
        <f>VLOOKUP($A32,'ADR Raw Data'!$B$6:$BE$43,'ADR Raw Data'!O$1,FALSE)</f>
        <v>118.75350620891101</v>
      </c>
      <c r="AF32" s="53">
        <f>VLOOKUP($A32,'ADR Raw Data'!$B$6:$BE$43,'ADR Raw Data'!P$1,FALSE)</f>
        <v>127.270931694769</v>
      </c>
      <c r="AG32" s="54">
        <f>VLOOKUP($A32,'ADR Raw Data'!$B$6:$BE$43,'ADR Raw Data'!R$1,FALSE)</f>
        <v>112.942470866555</v>
      </c>
      <c r="AI32" s="47">
        <f>VLOOKUP($A32,'ADR Raw Data'!$B$6:$BE$43,'ADR Raw Data'!T$1,FALSE)</f>
        <v>2.0737755565063698</v>
      </c>
      <c r="AJ32" s="48">
        <f>VLOOKUP($A32,'ADR Raw Data'!$B$6:$BE$43,'ADR Raw Data'!U$1,FALSE)</f>
        <v>0.43990430389839003</v>
      </c>
      <c r="AK32" s="48">
        <f>VLOOKUP($A32,'ADR Raw Data'!$B$6:$BE$43,'ADR Raw Data'!V$1,FALSE)</f>
        <v>-1.4366695041723301</v>
      </c>
      <c r="AL32" s="48">
        <f>VLOOKUP($A32,'ADR Raw Data'!$B$6:$BE$43,'ADR Raw Data'!W$1,FALSE)</f>
        <v>3.3310155673483299</v>
      </c>
      <c r="AM32" s="48">
        <f>VLOOKUP($A32,'ADR Raw Data'!$B$6:$BE$43,'ADR Raw Data'!X$1,FALSE)</f>
        <v>9.4912528387634101</v>
      </c>
      <c r="AN32" s="49">
        <f>VLOOKUP($A32,'ADR Raw Data'!$B$6:$BE$43,'ADR Raw Data'!Y$1,FALSE)</f>
        <v>2.9789153767525298</v>
      </c>
      <c r="AO32" s="48">
        <f>VLOOKUP($A32,'ADR Raw Data'!$B$6:$BE$43,'ADR Raw Data'!AA$1,FALSE)</f>
        <v>6.5606875096874298</v>
      </c>
      <c r="AP32" s="48">
        <f>VLOOKUP($A32,'ADR Raw Data'!$B$6:$BE$43,'ADR Raw Data'!AB$1,FALSE)</f>
        <v>-6.5442493913360602</v>
      </c>
      <c r="AQ32" s="49">
        <f>VLOOKUP($A32,'ADR Raw Data'!$B$6:$BE$43,'ADR Raw Data'!AC$1,FALSE)</f>
        <v>1.3080720768559899</v>
      </c>
      <c r="AR32" s="50">
        <f>VLOOKUP($A32,'ADR Raw Data'!$B$6:$BE$43,'ADR Raw Data'!AE$1,FALSE)</f>
        <v>2.31028201636305</v>
      </c>
      <c r="AS32" s="40"/>
      <c r="AT32" s="51">
        <f>VLOOKUP($A32,'RevPAR Raw Data'!$B$6:$BE$43,'RevPAR Raw Data'!G$1,FALSE)</f>
        <v>32.301992337164698</v>
      </c>
      <c r="AU32" s="52">
        <f>VLOOKUP($A32,'RevPAR Raw Data'!$B$6:$BE$43,'RevPAR Raw Data'!H$1,FALSE)</f>
        <v>53.5963952745849</v>
      </c>
      <c r="AV32" s="52">
        <f>VLOOKUP($A32,'RevPAR Raw Data'!$B$6:$BE$43,'RevPAR Raw Data'!I$1,FALSE)</f>
        <v>59.116507024265601</v>
      </c>
      <c r="AW32" s="52">
        <f>VLOOKUP($A32,'RevPAR Raw Data'!$B$6:$BE$43,'RevPAR Raw Data'!J$1,FALSE)</f>
        <v>59.7503799489144</v>
      </c>
      <c r="AX32" s="52">
        <f>VLOOKUP($A32,'RevPAR Raw Data'!$B$6:$BE$43,'RevPAR Raw Data'!K$1,FALSE)</f>
        <v>64.6125766283524</v>
      </c>
      <c r="AY32" s="53">
        <f>VLOOKUP($A32,'RevPAR Raw Data'!$B$6:$BE$43,'RevPAR Raw Data'!L$1,FALSE)</f>
        <v>53.875570242656401</v>
      </c>
      <c r="AZ32" s="52">
        <f>VLOOKUP($A32,'RevPAR Raw Data'!$B$6:$BE$43,'RevPAR Raw Data'!N$1,FALSE)</f>
        <v>90.276960408684502</v>
      </c>
      <c r="BA32" s="52">
        <f>VLOOKUP($A32,'RevPAR Raw Data'!$B$6:$BE$43,'RevPAR Raw Data'!O$1,FALSE)</f>
        <v>51.907263729246402</v>
      </c>
      <c r="BB32" s="53">
        <f>VLOOKUP($A32,'RevPAR Raw Data'!$B$6:$BE$43,'RevPAR Raw Data'!P$1,FALSE)</f>
        <v>71.092112068965506</v>
      </c>
      <c r="BC32" s="54">
        <f>VLOOKUP($A32,'RevPAR Raw Data'!$B$6:$BE$43,'RevPAR Raw Data'!R$1,FALSE)</f>
        <v>58.794582193030401</v>
      </c>
      <c r="BE32" s="47">
        <f>VLOOKUP($A32,'RevPAR Raw Data'!$B$6:$BE$43,'RevPAR Raw Data'!T$1,FALSE)</f>
        <v>-4.8936221061980598</v>
      </c>
      <c r="BF32" s="48">
        <f>VLOOKUP($A32,'RevPAR Raw Data'!$B$6:$BE$43,'RevPAR Raw Data'!U$1,FALSE)</f>
        <v>-1.1738276161821899</v>
      </c>
      <c r="BG32" s="48">
        <f>VLOOKUP($A32,'RevPAR Raw Data'!$B$6:$BE$43,'RevPAR Raw Data'!V$1,FALSE)</f>
        <v>-2.3690135306168001</v>
      </c>
      <c r="BH32" s="48">
        <f>VLOOKUP($A32,'RevPAR Raw Data'!$B$6:$BE$43,'RevPAR Raw Data'!W$1,FALSE)</f>
        <v>6.1736427826714602</v>
      </c>
      <c r="BI32" s="48">
        <f>VLOOKUP($A32,'RevPAR Raw Data'!$B$6:$BE$43,'RevPAR Raw Data'!X$1,FALSE)</f>
        <v>11.6578603686782</v>
      </c>
      <c r="BJ32" s="49">
        <f>VLOOKUP($A32,'RevPAR Raw Data'!$B$6:$BE$43,'RevPAR Raw Data'!Y$1,FALSE)</f>
        <v>2.4676239292019999</v>
      </c>
      <c r="BK32" s="48">
        <f>VLOOKUP($A32,'RevPAR Raw Data'!$B$6:$BE$43,'RevPAR Raw Data'!AA$1,FALSE)</f>
        <v>9.6341280810533796</v>
      </c>
      <c r="BL32" s="48">
        <f>VLOOKUP($A32,'RevPAR Raw Data'!$B$6:$BE$43,'RevPAR Raw Data'!AB$1,FALSE)</f>
        <v>-15.5686676737573</v>
      </c>
      <c r="BM32" s="49">
        <f>VLOOKUP($A32,'RevPAR Raw Data'!$B$6:$BE$43,'RevPAR Raw Data'!AC$1,FALSE)</f>
        <v>-1.1391113211527</v>
      </c>
      <c r="BN32" s="50">
        <f>VLOOKUP($A32,'RevPAR Raw Data'!$B$6:$BE$43,'RevPAR Raw Data'!AE$1,FALSE)</f>
        <v>1.19220494380696</v>
      </c>
    </row>
    <row r="33" spans="1:66" x14ac:dyDescent="0.45">
      <c r="A33" s="63" t="s">
        <v>51</v>
      </c>
      <c r="B33" s="47">
        <f>VLOOKUP($A33,'Occupancy Raw Data'!$B$8:$BE$45,'Occupancy Raw Data'!G$3,FALSE)</f>
        <v>30.6629318394024</v>
      </c>
      <c r="C33" s="48">
        <f>VLOOKUP($A33,'Occupancy Raw Data'!$B$8:$BE$45,'Occupancy Raw Data'!H$3,FALSE)</f>
        <v>43.473389355742199</v>
      </c>
      <c r="D33" s="48">
        <f>VLOOKUP($A33,'Occupancy Raw Data'!$B$8:$BE$45,'Occupancy Raw Data'!I$3,FALSE)</f>
        <v>45.919701213818797</v>
      </c>
      <c r="E33" s="48">
        <f>VLOOKUP($A33,'Occupancy Raw Data'!$B$8:$BE$45,'Occupancy Raw Data'!J$3,FALSE)</f>
        <v>46.591970121381799</v>
      </c>
      <c r="F33" s="48">
        <f>VLOOKUP($A33,'Occupancy Raw Data'!$B$8:$BE$45,'Occupancy Raw Data'!K$3,FALSE)</f>
        <v>42.539682539682502</v>
      </c>
      <c r="G33" s="49">
        <f>VLOOKUP($A33,'Occupancy Raw Data'!$B$8:$BE$45,'Occupancy Raw Data'!L$3,FALSE)</f>
        <v>41.837535014005603</v>
      </c>
      <c r="H33" s="48">
        <f>VLOOKUP($A33,'Occupancy Raw Data'!$B$8:$BE$45,'Occupancy Raw Data'!N$3,FALSE)</f>
        <v>46.237161531279099</v>
      </c>
      <c r="I33" s="48">
        <f>VLOOKUP($A33,'Occupancy Raw Data'!$B$8:$BE$45,'Occupancy Raw Data'!O$3,FALSE)</f>
        <v>44.425770308123198</v>
      </c>
      <c r="J33" s="49">
        <f>VLOOKUP($A33,'Occupancy Raw Data'!$B$8:$BE$45,'Occupancy Raw Data'!P$3,FALSE)</f>
        <v>45.331465919701202</v>
      </c>
      <c r="K33" s="50">
        <f>VLOOKUP($A33,'Occupancy Raw Data'!$B$8:$BE$45,'Occupancy Raw Data'!R$3,FALSE)</f>
        <v>42.835800987061397</v>
      </c>
      <c r="M33" s="47">
        <f>VLOOKUP($A33,'Occupancy Raw Data'!$B$8:$BE$45,'Occupancy Raw Data'!T$3,FALSE)</f>
        <v>11.279901123010699</v>
      </c>
      <c r="N33" s="48">
        <f>VLOOKUP($A33,'Occupancy Raw Data'!$B$8:$BE$45,'Occupancy Raw Data'!U$3,FALSE)</f>
        <v>1.4444655690330399</v>
      </c>
      <c r="O33" s="48">
        <f>VLOOKUP($A33,'Occupancy Raw Data'!$B$8:$BE$45,'Occupancy Raw Data'!V$3,FALSE)</f>
        <v>0.25736628266886702</v>
      </c>
      <c r="P33" s="48">
        <f>VLOOKUP($A33,'Occupancy Raw Data'!$B$8:$BE$45,'Occupancy Raw Data'!W$3,FALSE)</f>
        <v>-1.12148563128955</v>
      </c>
      <c r="Q33" s="48">
        <f>VLOOKUP($A33,'Occupancy Raw Data'!$B$8:$BE$45,'Occupancy Raw Data'!X$3,FALSE)</f>
        <v>3.3822539383331001</v>
      </c>
      <c r="R33" s="49">
        <f>VLOOKUP($A33,'Occupancy Raw Data'!$B$8:$BE$45,'Occupancy Raw Data'!Y$3,FALSE)</f>
        <v>2.3025927298373099</v>
      </c>
      <c r="S33" s="48">
        <f>VLOOKUP($A33,'Occupancy Raw Data'!$B$8:$BE$45,'Occupancy Raw Data'!AA$3,FALSE)</f>
        <v>8.18740563375985</v>
      </c>
      <c r="T33" s="48">
        <f>VLOOKUP($A33,'Occupancy Raw Data'!$B$8:$BE$45,'Occupancy Raw Data'!AB$3,FALSE)</f>
        <v>16.0606370207657</v>
      </c>
      <c r="U33" s="49">
        <f>VLOOKUP($A33,'Occupancy Raw Data'!$B$8:$BE$45,'Occupancy Raw Data'!AC$3,FALSE)</f>
        <v>11.907309596888</v>
      </c>
      <c r="V33" s="50">
        <f>VLOOKUP($A33,'Occupancy Raw Data'!$B$8:$BE$45,'Occupancy Raw Data'!AE$3,FALSE)</f>
        <v>5.0281586519006103</v>
      </c>
      <c r="X33" s="51">
        <f>VLOOKUP($A33,'ADR Raw Data'!$B$6:$BE$43,'ADR Raw Data'!G$1,FALSE)</f>
        <v>86.819896467722202</v>
      </c>
      <c r="Y33" s="52">
        <f>VLOOKUP($A33,'ADR Raw Data'!$B$6:$BE$43,'ADR Raw Data'!H$1,FALSE)</f>
        <v>92.672139175257698</v>
      </c>
      <c r="Z33" s="52">
        <f>VLOOKUP($A33,'ADR Raw Data'!$B$6:$BE$43,'ADR Raw Data'!I$1,FALSE)</f>
        <v>92.103411956079697</v>
      </c>
      <c r="AA33" s="52">
        <f>VLOOKUP($A33,'ADR Raw Data'!$B$6:$BE$43,'ADR Raw Data'!J$1,FALSE)</f>
        <v>91.297406813627205</v>
      </c>
      <c r="AB33" s="52">
        <f>VLOOKUP($A33,'ADR Raw Data'!$B$6:$BE$43,'ADR Raw Data'!K$1,FALSE)</f>
        <v>90.6108560140474</v>
      </c>
      <c r="AC33" s="53">
        <f>VLOOKUP($A33,'ADR Raw Data'!$B$6:$BE$43,'ADR Raw Data'!L$1,FALSE)</f>
        <v>90.964101053383303</v>
      </c>
      <c r="AD33" s="52">
        <f>VLOOKUP($A33,'ADR Raw Data'!$B$6:$BE$43,'ADR Raw Data'!N$1,FALSE)</f>
        <v>105.72844911147</v>
      </c>
      <c r="AE33" s="52">
        <f>VLOOKUP($A33,'ADR Raw Data'!$B$6:$BE$43,'ADR Raw Data'!O$1,FALSE)</f>
        <v>105.96378730559</v>
      </c>
      <c r="AF33" s="53">
        <f>VLOOKUP($A33,'ADR Raw Data'!$B$6:$BE$43,'ADR Raw Data'!P$1,FALSE)</f>
        <v>105.843767250257</v>
      </c>
      <c r="AG33" s="54">
        <f>VLOOKUP($A33,'ADR Raw Data'!$B$6:$BE$43,'ADR Raw Data'!R$1,FALSE)</f>
        <v>95.463122002864694</v>
      </c>
      <c r="AI33" s="47">
        <f>VLOOKUP($A33,'ADR Raw Data'!$B$6:$BE$43,'ADR Raw Data'!T$1,FALSE)</f>
        <v>2.7604761179828299</v>
      </c>
      <c r="AJ33" s="48">
        <f>VLOOKUP($A33,'ADR Raw Data'!$B$6:$BE$43,'ADR Raw Data'!U$1,FALSE)</f>
        <v>3.2814530474783399</v>
      </c>
      <c r="AK33" s="48">
        <f>VLOOKUP($A33,'ADR Raw Data'!$B$6:$BE$43,'ADR Raw Data'!V$1,FALSE)</f>
        <v>2.8240172548448799</v>
      </c>
      <c r="AL33" s="48">
        <f>VLOOKUP($A33,'ADR Raw Data'!$B$6:$BE$43,'ADR Raw Data'!W$1,FALSE)</f>
        <v>1.4831679769192201</v>
      </c>
      <c r="AM33" s="48">
        <f>VLOOKUP($A33,'ADR Raw Data'!$B$6:$BE$43,'ADR Raw Data'!X$1,FALSE)</f>
        <v>1.66105855925283</v>
      </c>
      <c r="AN33" s="49">
        <f>VLOOKUP($A33,'ADR Raw Data'!$B$6:$BE$43,'ADR Raw Data'!Y$1,FALSE)</f>
        <v>2.2974759178921</v>
      </c>
      <c r="AO33" s="48">
        <f>VLOOKUP($A33,'ADR Raw Data'!$B$6:$BE$43,'ADR Raw Data'!AA$1,FALSE)</f>
        <v>7.1297046764998502</v>
      </c>
      <c r="AP33" s="48">
        <f>VLOOKUP($A33,'ADR Raw Data'!$B$6:$BE$43,'ADR Raw Data'!AB$1,FALSE)</f>
        <v>9.2548545751837192</v>
      </c>
      <c r="AQ33" s="49">
        <f>VLOOKUP($A33,'ADR Raw Data'!$B$6:$BE$43,'ADR Raw Data'!AC$1,FALSE)</f>
        <v>8.1287783423759503</v>
      </c>
      <c r="AR33" s="50">
        <f>VLOOKUP($A33,'ADR Raw Data'!$B$6:$BE$43,'ADR Raw Data'!AE$1,FALSE)</f>
        <v>4.3707900266077901</v>
      </c>
      <c r="AS33" s="40"/>
      <c r="AT33" s="51">
        <f>VLOOKUP($A33,'RevPAR Raw Data'!$B$6:$BE$43,'RevPAR Raw Data'!G$1,FALSE)</f>
        <v>26.621525676937399</v>
      </c>
      <c r="AU33" s="52">
        <f>VLOOKUP($A33,'RevPAR Raw Data'!$B$6:$BE$43,'RevPAR Raw Data'!H$1,FALSE)</f>
        <v>40.287719887955099</v>
      </c>
      <c r="AV33" s="52">
        <f>VLOOKUP($A33,'RevPAR Raw Data'!$B$6:$BE$43,'RevPAR Raw Data'!I$1,FALSE)</f>
        <v>42.293611577964498</v>
      </c>
      <c r="AW33" s="52">
        <f>VLOOKUP($A33,'RevPAR Raw Data'!$B$6:$BE$43,'RevPAR Raw Data'!J$1,FALSE)</f>
        <v>42.537260504201598</v>
      </c>
      <c r="AX33" s="52">
        <f>VLOOKUP($A33,'RevPAR Raw Data'!$B$6:$BE$43,'RevPAR Raw Data'!K$1,FALSE)</f>
        <v>38.545570494864599</v>
      </c>
      <c r="AY33" s="53">
        <f>VLOOKUP($A33,'RevPAR Raw Data'!$B$6:$BE$43,'RevPAR Raw Data'!L$1,FALSE)</f>
        <v>38.057137628384602</v>
      </c>
      <c r="AZ33" s="52">
        <f>VLOOKUP($A33,'RevPAR Raw Data'!$B$6:$BE$43,'RevPAR Raw Data'!N$1,FALSE)</f>
        <v>48.885833800186703</v>
      </c>
      <c r="BA33" s="52">
        <f>VLOOKUP($A33,'RevPAR Raw Data'!$B$6:$BE$43,'RevPAR Raw Data'!O$1,FALSE)</f>
        <v>47.075228758169899</v>
      </c>
      <c r="BB33" s="53">
        <f>VLOOKUP($A33,'RevPAR Raw Data'!$B$6:$BE$43,'RevPAR Raw Data'!P$1,FALSE)</f>
        <v>47.980531279178301</v>
      </c>
      <c r="BC33" s="54">
        <f>VLOOKUP($A33,'RevPAR Raw Data'!$B$6:$BE$43,'RevPAR Raw Data'!R$1,FALSE)</f>
        <v>40.8923929571828</v>
      </c>
      <c r="BE33" s="47">
        <f>VLOOKUP($A33,'RevPAR Raw Data'!$B$6:$BE$43,'RevPAR Raw Data'!T$1,FALSE)</f>
        <v>14.3517562176264</v>
      </c>
      <c r="BF33" s="48">
        <f>VLOOKUP($A33,'RevPAR Raw Data'!$B$6:$BE$43,'RevPAR Raw Data'!U$1,FALSE)</f>
        <v>4.7733180759462002</v>
      </c>
      <c r="BG33" s="48">
        <f>VLOOKUP($A33,'RevPAR Raw Data'!$B$6:$BE$43,'RevPAR Raw Data'!V$1,FALSE)</f>
        <v>3.0886516057444702</v>
      </c>
      <c r="BH33" s="48">
        <f>VLOOKUP($A33,'RevPAR Raw Data'!$B$6:$BE$43,'RevPAR Raw Data'!W$1,FALSE)</f>
        <v>0.34504882988063001</v>
      </c>
      <c r="BI33" s="48">
        <f>VLOOKUP($A33,'RevPAR Raw Data'!$B$6:$BE$43,'RevPAR Raw Data'!X$1,FALSE)</f>
        <v>5.0994937161242797</v>
      </c>
      <c r="BJ33" s="49">
        <f>VLOOKUP($A33,'RevPAR Raw Data'!$B$6:$BE$43,'RevPAR Raw Data'!Y$1,FALSE)</f>
        <v>4.6529701611845597</v>
      </c>
      <c r="BK33" s="48">
        <f>VLOOKUP($A33,'RevPAR Raw Data'!$B$6:$BE$43,'RevPAR Raw Data'!AA$1,FALSE)</f>
        <v>15.900848152613801</v>
      </c>
      <c r="BL33" s="48">
        <f>VLOOKUP($A33,'RevPAR Raw Data'!$B$6:$BE$43,'RevPAR Raw Data'!AB$1,FALSE)</f>
        <v>26.801880196069401</v>
      </c>
      <c r="BM33" s="49">
        <f>VLOOKUP($A33,'RevPAR Raw Data'!$B$6:$BE$43,'RevPAR Raw Data'!AC$1,FALSE)</f>
        <v>21.004006742935498</v>
      </c>
      <c r="BN33" s="50">
        <f>VLOOKUP($A33,'RevPAR Raw Data'!$B$6:$BE$43,'RevPAR Raw Data'!AE$1,FALSE)</f>
        <v>9.6187189353876903</v>
      </c>
    </row>
    <row r="34" spans="1:66" x14ac:dyDescent="0.45">
      <c r="A34" s="63" t="s">
        <v>50</v>
      </c>
      <c r="B34" s="47">
        <f>VLOOKUP($A34,'Occupancy Raw Data'!$B$8:$BE$45,'Occupancy Raw Data'!G$3,FALSE)</f>
        <v>26.961226330026999</v>
      </c>
      <c r="C34" s="48">
        <f>VLOOKUP($A34,'Occupancy Raw Data'!$B$8:$BE$45,'Occupancy Raw Data'!H$3,FALSE)</f>
        <v>37.493237150586097</v>
      </c>
      <c r="D34" s="48">
        <f>VLOOKUP($A34,'Occupancy Raw Data'!$B$8:$BE$45,'Occupancy Raw Data'!I$3,FALSE)</f>
        <v>41.695220919747499</v>
      </c>
      <c r="E34" s="48">
        <f>VLOOKUP($A34,'Occupancy Raw Data'!$B$8:$BE$45,'Occupancy Raw Data'!J$3,FALSE)</f>
        <v>40.559062218214599</v>
      </c>
      <c r="F34" s="48">
        <f>VLOOKUP($A34,'Occupancy Raw Data'!$B$8:$BE$45,'Occupancy Raw Data'!K$3,FALSE)</f>
        <v>39.260595130748399</v>
      </c>
      <c r="G34" s="49">
        <f>VLOOKUP($A34,'Occupancy Raw Data'!$B$8:$BE$45,'Occupancy Raw Data'!L$3,FALSE)</f>
        <v>37.193868349864701</v>
      </c>
      <c r="H34" s="48">
        <f>VLOOKUP($A34,'Occupancy Raw Data'!$B$8:$BE$45,'Occupancy Raw Data'!N$3,FALSE)</f>
        <v>48.981064021641103</v>
      </c>
      <c r="I34" s="48">
        <f>VLOOKUP($A34,'Occupancy Raw Data'!$B$8:$BE$45,'Occupancy Raw Data'!O$3,FALSE)</f>
        <v>50.892696122632998</v>
      </c>
      <c r="J34" s="49">
        <f>VLOOKUP($A34,'Occupancy Raw Data'!$B$8:$BE$45,'Occupancy Raw Data'!P$3,FALSE)</f>
        <v>49.936880072137001</v>
      </c>
      <c r="K34" s="50">
        <f>VLOOKUP($A34,'Occupancy Raw Data'!$B$8:$BE$45,'Occupancy Raw Data'!R$3,FALSE)</f>
        <v>40.8347288419425</v>
      </c>
      <c r="M34" s="47">
        <f>VLOOKUP($A34,'Occupancy Raw Data'!$B$8:$BE$45,'Occupancy Raw Data'!T$3,FALSE)</f>
        <v>-12.5957636046722</v>
      </c>
      <c r="N34" s="48">
        <f>VLOOKUP($A34,'Occupancy Raw Data'!$B$8:$BE$45,'Occupancy Raw Data'!U$3,FALSE)</f>
        <v>-10.4973749556719</v>
      </c>
      <c r="O34" s="48">
        <f>VLOOKUP($A34,'Occupancy Raw Data'!$B$8:$BE$45,'Occupancy Raw Data'!V$3,FALSE)</f>
        <v>-10.994862135011999</v>
      </c>
      <c r="P34" s="48">
        <f>VLOOKUP($A34,'Occupancy Raw Data'!$B$8:$BE$45,'Occupancy Raw Data'!W$3,FALSE)</f>
        <v>-10.880871325264801</v>
      </c>
      <c r="Q34" s="48">
        <f>VLOOKUP($A34,'Occupancy Raw Data'!$B$8:$BE$45,'Occupancy Raw Data'!X$3,FALSE)</f>
        <v>-3.5850045935953601</v>
      </c>
      <c r="R34" s="49">
        <f>VLOOKUP($A34,'Occupancy Raw Data'!$B$8:$BE$45,'Occupancy Raw Data'!Y$3,FALSE)</f>
        <v>-9.6422947737161095</v>
      </c>
      <c r="S34" s="48">
        <f>VLOOKUP($A34,'Occupancy Raw Data'!$B$8:$BE$45,'Occupancy Raw Data'!AA$3,FALSE)</f>
        <v>1.9708561607747499</v>
      </c>
      <c r="T34" s="48">
        <f>VLOOKUP($A34,'Occupancy Raw Data'!$B$8:$BE$45,'Occupancy Raw Data'!AB$3,FALSE)</f>
        <v>1.10140032498361</v>
      </c>
      <c r="U34" s="49">
        <f>VLOOKUP($A34,'Occupancy Raw Data'!$B$8:$BE$45,'Occupancy Raw Data'!AC$3,FALSE)</f>
        <v>1.52594688272029</v>
      </c>
      <c r="V34" s="50">
        <f>VLOOKUP($A34,'Occupancy Raw Data'!$B$8:$BE$45,'Occupancy Raw Data'!AE$3,FALSE)</f>
        <v>-6.0305407395956596</v>
      </c>
      <c r="X34" s="51">
        <f>VLOOKUP($A34,'ADR Raw Data'!$B$6:$BE$43,'ADR Raw Data'!G$1,FALSE)</f>
        <v>85.915438127090297</v>
      </c>
      <c r="Y34" s="52">
        <f>VLOOKUP($A34,'ADR Raw Data'!$B$6:$BE$43,'ADR Raw Data'!H$1,FALSE)</f>
        <v>88.341688311688301</v>
      </c>
      <c r="Z34" s="52">
        <f>VLOOKUP($A34,'ADR Raw Data'!$B$6:$BE$43,'ADR Raw Data'!I$1,FALSE)</f>
        <v>89.426769031141802</v>
      </c>
      <c r="AA34" s="52">
        <f>VLOOKUP($A34,'ADR Raw Data'!$B$6:$BE$43,'ADR Raw Data'!J$1,FALSE)</f>
        <v>89.607621164962197</v>
      </c>
      <c r="AB34" s="52">
        <f>VLOOKUP($A34,'ADR Raw Data'!$B$6:$BE$43,'ADR Raw Data'!K$1,FALSE)</f>
        <v>91.171332108406006</v>
      </c>
      <c r="AC34" s="53">
        <f>VLOOKUP($A34,'ADR Raw Data'!$B$6:$BE$43,'ADR Raw Data'!L$1,FALSE)</f>
        <v>89.106688324282302</v>
      </c>
      <c r="AD34" s="52">
        <f>VLOOKUP($A34,'ADR Raw Data'!$B$6:$BE$43,'ADR Raw Data'!N$1,FALSE)</f>
        <v>104.813762886597</v>
      </c>
      <c r="AE34" s="52">
        <f>VLOOKUP($A34,'ADR Raw Data'!$B$6:$BE$43,'ADR Raw Data'!O$1,FALSE)</f>
        <v>108.207845499645</v>
      </c>
      <c r="AF34" s="53">
        <f>VLOOKUP($A34,'ADR Raw Data'!$B$6:$BE$43,'ADR Raw Data'!P$1,FALSE)</f>
        <v>106.543286384976</v>
      </c>
      <c r="AG34" s="54">
        <f>VLOOKUP($A34,'ADR Raw Data'!$B$6:$BE$43,'ADR Raw Data'!R$1,FALSE)</f>
        <v>95.199046687697106</v>
      </c>
      <c r="AI34" s="47">
        <f>VLOOKUP($A34,'ADR Raw Data'!$B$6:$BE$43,'ADR Raw Data'!T$1,FALSE)</f>
        <v>-2.7092292196093402</v>
      </c>
      <c r="AJ34" s="48">
        <f>VLOOKUP($A34,'ADR Raw Data'!$B$6:$BE$43,'ADR Raw Data'!U$1,FALSE)</f>
        <v>0.46907783320547702</v>
      </c>
      <c r="AK34" s="48">
        <f>VLOOKUP($A34,'ADR Raw Data'!$B$6:$BE$43,'ADR Raw Data'!V$1,FALSE)</f>
        <v>-0.59129307260064701</v>
      </c>
      <c r="AL34" s="48">
        <f>VLOOKUP($A34,'ADR Raw Data'!$B$6:$BE$43,'ADR Raw Data'!W$1,FALSE)</f>
        <v>0.547994331380107</v>
      </c>
      <c r="AM34" s="48">
        <f>VLOOKUP($A34,'ADR Raw Data'!$B$6:$BE$43,'ADR Raw Data'!X$1,FALSE)</f>
        <v>3.4899494435057998</v>
      </c>
      <c r="AN34" s="49">
        <f>VLOOKUP($A34,'ADR Raw Data'!$B$6:$BE$43,'ADR Raw Data'!Y$1,FALSE)</f>
        <v>0.40845069258824501</v>
      </c>
      <c r="AO34" s="48">
        <f>VLOOKUP($A34,'ADR Raw Data'!$B$6:$BE$43,'ADR Raw Data'!AA$1,FALSE)</f>
        <v>-1.2849426401247499E-2</v>
      </c>
      <c r="AP34" s="48">
        <f>VLOOKUP($A34,'ADR Raw Data'!$B$6:$BE$43,'ADR Raw Data'!AB$1,FALSE)</f>
        <v>-0.59120500897094796</v>
      </c>
      <c r="AQ34" s="49">
        <f>VLOOKUP($A34,'ADR Raw Data'!$B$6:$BE$43,'ADR Raw Data'!AC$1,FALSE)</f>
        <v>-0.321035125864022</v>
      </c>
      <c r="AR34" s="50">
        <f>VLOOKUP($A34,'ADR Raw Data'!$B$6:$BE$43,'ADR Raw Data'!AE$1,FALSE)</f>
        <v>0.62120631800294501</v>
      </c>
      <c r="AS34" s="40"/>
      <c r="AT34" s="51">
        <f>VLOOKUP($A34,'RevPAR Raw Data'!$B$6:$BE$43,'RevPAR Raw Data'!G$1,FALSE)</f>
        <v>23.163855725879099</v>
      </c>
      <c r="AU34" s="52">
        <f>VLOOKUP($A34,'RevPAR Raw Data'!$B$6:$BE$43,'RevPAR Raw Data'!H$1,FALSE)</f>
        <v>33.122158701532904</v>
      </c>
      <c r="AV34" s="52">
        <f>VLOOKUP($A34,'RevPAR Raw Data'!$B$6:$BE$43,'RevPAR Raw Data'!I$1,FALSE)</f>
        <v>37.286688908926898</v>
      </c>
      <c r="AW34" s="52">
        <f>VLOOKUP($A34,'RevPAR Raw Data'!$B$6:$BE$43,'RevPAR Raw Data'!J$1,FALSE)</f>
        <v>36.344010820558999</v>
      </c>
      <c r="AX34" s="52">
        <f>VLOOKUP($A34,'RevPAR Raw Data'!$B$6:$BE$43,'RevPAR Raw Data'!K$1,FALSE)</f>
        <v>35.7944075743913</v>
      </c>
      <c r="AY34" s="53">
        <f>VLOOKUP($A34,'RevPAR Raw Data'!$B$6:$BE$43,'RevPAR Raw Data'!L$1,FALSE)</f>
        <v>33.142224346257798</v>
      </c>
      <c r="AZ34" s="52">
        <f>VLOOKUP($A34,'RevPAR Raw Data'!$B$6:$BE$43,'RevPAR Raw Data'!N$1,FALSE)</f>
        <v>51.338896302975598</v>
      </c>
      <c r="BA34" s="52">
        <f>VLOOKUP($A34,'RevPAR Raw Data'!$B$6:$BE$43,'RevPAR Raw Data'!O$1,FALSE)</f>
        <v>55.069889990982801</v>
      </c>
      <c r="BB34" s="53">
        <f>VLOOKUP($A34,'RevPAR Raw Data'!$B$6:$BE$43,'RevPAR Raw Data'!P$1,FALSE)</f>
        <v>53.2043931469792</v>
      </c>
      <c r="BC34" s="54">
        <f>VLOOKUP($A34,'RevPAR Raw Data'!$B$6:$BE$43,'RevPAR Raw Data'!R$1,FALSE)</f>
        <v>38.874272575035398</v>
      </c>
      <c r="BE34" s="47">
        <f>VLOOKUP($A34,'RevPAR Raw Data'!$B$6:$BE$43,'RevPAR Raw Data'!T$1,FALSE)</f>
        <v>-14.963744716270799</v>
      </c>
      <c r="BF34" s="48">
        <f>VLOOKUP($A34,'RevPAR Raw Data'!$B$6:$BE$43,'RevPAR Raw Data'!U$1,FALSE)</f>
        <v>-10.077537981452</v>
      </c>
      <c r="BG34" s="48">
        <f>VLOOKUP($A34,'RevPAR Raw Data'!$B$6:$BE$43,'RevPAR Raw Data'!V$1,FALSE)</f>
        <v>-11.5211433494663</v>
      </c>
      <c r="BH34" s="48">
        <f>VLOOKUP($A34,'RevPAR Raw Data'!$B$6:$BE$43,'RevPAR Raw Data'!W$1,FALSE)</f>
        <v>-10.392503551951901</v>
      </c>
      <c r="BI34" s="48">
        <f>VLOOKUP($A34,'RevPAR Raw Data'!$B$6:$BE$43,'RevPAR Raw Data'!X$1,FALSE)</f>
        <v>-0.220169997953399</v>
      </c>
      <c r="BJ34" s="49">
        <f>VLOOKUP($A34,'RevPAR Raw Data'!$B$6:$BE$43,'RevPAR Raw Data'!Y$1,FALSE)</f>
        <v>-9.2732281009125099</v>
      </c>
      <c r="BK34" s="48">
        <f>VLOOKUP($A34,'RevPAR Raw Data'!$B$6:$BE$43,'RevPAR Raw Data'!AA$1,FALSE)</f>
        <v>1.9577534906616501</v>
      </c>
      <c r="BL34" s="48">
        <f>VLOOKUP($A34,'RevPAR Raw Data'!$B$6:$BE$43,'RevPAR Raw Data'!AB$1,FALSE)</f>
        <v>0.50368378212253995</v>
      </c>
      <c r="BM34" s="49">
        <f>VLOOKUP($A34,'RevPAR Raw Data'!$B$6:$BE$43,'RevPAR Raw Data'!AC$1,FALSE)</f>
        <v>1.2000129313607</v>
      </c>
      <c r="BN34" s="50">
        <f>VLOOKUP($A34,'RevPAR Raw Data'!$B$6:$BE$43,'RevPAR Raw Data'!AE$1,FALSE)</f>
        <v>-5.4467965216768199</v>
      </c>
    </row>
    <row r="35" spans="1:66" x14ac:dyDescent="0.45">
      <c r="A35" s="63" t="s">
        <v>47</v>
      </c>
      <c r="B35" s="47">
        <f>VLOOKUP($A35,'Occupancy Raw Data'!$B$8:$BE$45,'Occupancy Raw Data'!G$3,FALSE)</f>
        <v>35.324675324675297</v>
      </c>
      <c r="C35" s="48">
        <f>VLOOKUP($A35,'Occupancy Raw Data'!$B$8:$BE$45,'Occupancy Raw Data'!H$3,FALSE)</f>
        <v>50.426716141001798</v>
      </c>
      <c r="D35" s="48">
        <f>VLOOKUP($A35,'Occupancy Raw Data'!$B$8:$BE$45,'Occupancy Raw Data'!I$3,FALSE)</f>
        <v>55.714285714285701</v>
      </c>
      <c r="E35" s="48">
        <f>VLOOKUP($A35,'Occupancy Raw Data'!$B$8:$BE$45,'Occupancy Raw Data'!J$3,FALSE)</f>
        <v>56.512059369202198</v>
      </c>
      <c r="F35" s="48">
        <f>VLOOKUP($A35,'Occupancy Raw Data'!$B$8:$BE$45,'Occupancy Raw Data'!K$3,FALSE)</f>
        <v>51.243042671614099</v>
      </c>
      <c r="G35" s="49">
        <f>VLOOKUP($A35,'Occupancy Raw Data'!$B$8:$BE$45,'Occupancy Raw Data'!L$3,FALSE)</f>
        <v>49.8441558441558</v>
      </c>
      <c r="H35" s="48">
        <f>VLOOKUP($A35,'Occupancy Raw Data'!$B$8:$BE$45,'Occupancy Raw Data'!N$3,FALSE)</f>
        <v>52.5974025974025</v>
      </c>
      <c r="I35" s="48">
        <f>VLOOKUP($A35,'Occupancy Raw Data'!$B$8:$BE$45,'Occupancy Raw Data'!O$3,FALSE)</f>
        <v>52.430426716141</v>
      </c>
      <c r="J35" s="49">
        <f>VLOOKUP($A35,'Occupancy Raw Data'!$B$8:$BE$45,'Occupancy Raw Data'!P$3,FALSE)</f>
        <v>52.513914656771703</v>
      </c>
      <c r="K35" s="50">
        <f>VLOOKUP($A35,'Occupancy Raw Data'!$B$8:$BE$45,'Occupancy Raw Data'!R$3,FALSE)</f>
        <v>50.6069440763318</v>
      </c>
      <c r="M35" s="47">
        <f>VLOOKUP($A35,'Occupancy Raw Data'!$B$8:$BE$45,'Occupancy Raw Data'!T$3,FALSE)</f>
        <v>3.3241987370427699</v>
      </c>
      <c r="N35" s="48">
        <f>VLOOKUP($A35,'Occupancy Raw Data'!$B$8:$BE$45,'Occupancy Raw Data'!U$3,FALSE)</f>
        <v>5.2822810031702803</v>
      </c>
      <c r="O35" s="48">
        <f>VLOOKUP($A35,'Occupancy Raw Data'!$B$8:$BE$45,'Occupancy Raw Data'!V$3,FALSE)</f>
        <v>6.17842073538276</v>
      </c>
      <c r="P35" s="48">
        <f>VLOOKUP($A35,'Occupancy Raw Data'!$B$8:$BE$45,'Occupancy Raw Data'!W$3,FALSE)</f>
        <v>11.3396444133319</v>
      </c>
      <c r="Q35" s="48">
        <f>VLOOKUP($A35,'Occupancy Raw Data'!$B$8:$BE$45,'Occupancy Raw Data'!X$3,FALSE)</f>
        <v>7.4418921780071203</v>
      </c>
      <c r="R35" s="49">
        <f>VLOOKUP($A35,'Occupancy Raw Data'!$B$8:$BE$45,'Occupancy Raw Data'!Y$3,FALSE)</f>
        <v>6.9583200076509097</v>
      </c>
      <c r="S35" s="48">
        <f>VLOOKUP($A35,'Occupancy Raw Data'!$B$8:$BE$45,'Occupancy Raw Data'!AA$3,FALSE)</f>
        <v>10.968439890199299</v>
      </c>
      <c r="T35" s="48">
        <f>VLOOKUP($A35,'Occupancy Raw Data'!$B$8:$BE$45,'Occupancy Raw Data'!AB$3,FALSE)</f>
        <v>13.5783024786108</v>
      </c>
      <c r="U35" s="49">
        <f>VLOOKUP($A35,'Occupancy Raw Data'!$B$8:$BE$45,'Occupancy Raw Data'!AC$3,FALSE)</f>
        <v>12.256129930863001</v>
      </c>
      <c r="V35" s="50">
        <f>VLOOKUP($A35,'Occupancy Raw Data'!$B$8:$BE$45,'Occupancy Raw Data'!AE$3,FALSE)</f>
        <v>8.4761275850864202</v>
      </c>
      <c r="X35" s="51">
        <f>VLOOKUP($A35,'ADR Raw Data'!$B$6:$BE$43,'ADR Raw Data'!G$1,FALSE)</f>
        <v>86.357195378151204</v>
      </c>
      <c r="Y35" s="52">
        <f>VLOOKUP($A35,'ADR Raw Data'!$B$6:$BE$43,'ADR Raw Data'!H$1,FALSE)</f>
        <v>94.967950699043399</v>
      </c>
      <c r="Z35" s="52">
        <f>VLOOKUP($A35,'ADR Raw Data'!$B$6:$BE$43,'ADR Raw Data'!I$1,FALSE)</f>
        <v>102.115248085248</v>
      </c>
      <c r="AA35" s="52">
        <f>VLOOKUP($A35,'ADR Raw Data'!$B$6:$BE$43,'ADR Raw Data'!J$1,FALSE)</f>
        <v>101.90524950755</v>
      </c>
      <c r="AB35" s="52">
        <f>VLOOKUP($A35,'ADR Raw Data'!$B$6:$BE$43,'ADR Raw Data'!K$1,FALSE)</f>
        <v>91.825459811730596</v>
      </c>
      <c r="AC35" s="53">
        <f>VLOOKUP($A35,'ADR Raw Data'!$B$6:$BE$43,'ADR Raw Data'!L$1,FALSE)</f>
        <v>96.272194595399299</v>
      </c>
      <c r="AD35" s="52">
        <f>VLOOKUP($A35,'ADR Raw Data'!$B$6:$BE$43,'ADR Raw Data'!N$1,FALSE)</f>
        <v>97.390525573192207</v>
      </c>
      <c r="AE35" s="52">
        <f>VLOOKUP($A35,'ADR Raw Data'!$B$6:$BE$43,'ADR Raw Data'!O$1,FALSE)</f>
        <v>99.940258315640406</v>
      </c>
      <c r="AF35" s="53">
        <f>VLOOKUP($A35,'ADR Raw Data'!$B$6:$BE$43,'ADR Raw Data'!P$1,FALSE)</f>
        <v>98.663365129835697</v>
      </c>
      <c r="AG35" s="54">
        <f>VLOOKUP($A35,'ADR Raw Data'!$B$6:$BE$43,'ADR Raw Data'!R$1,FALSE)</f>
        <v>96.9811301979679</v>
      </c>
      <c r="AI35" s="47">
        <f>VLOOKUP($A35,'ADR Raw Data'!$B$6:$BE$43,'ADR Raw Data'!T$1,FALSE)</f>
        <v>-1.50726673065788</v>
      </c>
      <c r="AJ35" s="48">
        <f>VLOOKUP($A35,'ADR Raw Data'!$B$6:$BE$43,'ADR Raw Data'!U$1,FALSE)</f>
        <v>3.0412354671234798</v>
      </c>
      <c r="AK35" s="48">
        <f>VLOOKUP($A35,'ADR Raw Data'!$B$6:$BE$43,'ADR Raw Data'!V$1,FALSE)</f>
        <v>6.6615582401994899</v>
      </c>
      <c r="AL35" s="48">
        <f>VLOOKUP($A35,'ADR Raw Data'!$B$6:$BE$43,'ADR Raw Data'!W$1,FALSE)</f>
        <v>5.69187312982001</v>
      </c>
      <c r="AM35" s="48">
        <f>VLOOKUP($A35,'ADR Raw Data'!$B$6:$BE$43,'ADR Raw Data'!X$1,FALSE)</f>
        <v>-4.69821877349536</v>
      </c>
      <c r="AN35" s="49">
        <f>VLOOKUP($A35,'ADR Raw Data'!$B$6:$BE$43,'ADR Raw Data'!Y$1,FALSE)</f>
        <v>2.31418720916743</v>
      </c>
      <c r="AO35" s="48">
        <f>VLOOKUP($A35,'ADR Raw Data'!$B$6:$BE$43,'ADR Raw Data'!AA$1,FALSE)</f>
        <v>-1.28800165045974</v>
      </c>
      <c r="AP35" s="48">
        <f>VLOOKUP($A35,'ADR Raw Data'!$B$6:$BE$43,'ADR Raw Data'!AB$1,FALSE)</f>
        <v>-0.85702240633219395</v>
      </c>
      <c r="AQ35" s="49">
        <f>VLOOKUP($A35,'ADR Raw Data'!$B$6:$BE$43,'ADR Raw Data'!AC$1,FALSE)</f>
        <v>-1.0581851703423499</v>
      </c>
      <c r="AR35" s="50">
        <f>VLOOKUP($A35,'ADR Raw Data'!$B$6:$BE$43,'ADR Raw Data'!AE$1,FALSE)</f>
        <v>1.3324461976411599</v>
      </c>
      <c r="AS35" s="40"/>
      <c r="AT35" s="51">
        <f>VLOOKUP($A35,'RevPAR Raw Data'!$B$6:$BE$43,'RevPAR Raw Data'!G$1,FALSE)</f>
        <v>30.5053988868274</v>
      </c>
      <c r="AU35" s="52">
        <f>VLOOKUP($A35,'RevPAR Raw Data'!$B$6:$BE$43,'RevPAR Raw Data'!H$1,FALSE)</f>
        <v>47.8892189239332</v>
      </c>
      <c r="AV35" s="52">
        <f>VLOOKUP($A35,'RevPAR Raw Data'!$B$6:$BE$43,'RevPAR Raw Data'!I$1,FALSE)</f>
        <v>56.892781076066697</v>
      </c>
      <c r="AW35" s="52">
        <f>VLOOKUP($A35,'RevPAR Raw Data'!$B$6:$BE$43,'RevPAR Raw Data'!J$1,FALSE)</f>
        <v>57.5887551020408</v>
      </c>
      <c r="AX35" s="52">
        <f>VLOOKUP($A35,'RevPAR Raw Data'!$B$6:$BE$43,'RevPAR Raw Data'!K$1,FALSE)</f>
        <v>47.054159554730902</v>
      </c>
      <c r="AY35" s="53">
        <f>VLOOKUP($A35,'RevPAR Raw Data'!$B$6:$BE$43,'RevPAR Raw Data'!L$1,FALSE)</f>
        <v>47.9860627087198</v>
      </c>
      <c r="AZ35" s="52">
        <f>VLOOKUP($A35,'RevPAR Raw Data'!$B$6:$BE$43,'RevPAR Raw Data'!N$1,FALSE)</f>
        <v>51.224886827458199</v>
      </c>
      <c r="BA35" s="52">
        <f>VLOOKUP($A35,'RevPAR Raw Data'!$B$6:$BE$43,'RevPAR Raw Data'!O$1,FALSE)</f>
        <v>52.399103896103803</v>
      </c>
      <c r="BB35" s="53">
        <f>VLOOKUP($A35,'RevPAR Raw Data'!$B$6:$BE$43,'RevPAR Raw Data'!P$1,FALSE)</f>
        <v>51.811995361781001</v>
      </c>
      <c r="BC35" s="54">
        <f>VLOOKUP($A35,'RevPAR Raw Data'!$B$6:$BE$43,'RevPAR Raw Data'!R$1,FALSE)</f>
        <v>49.079186323880201</v>
      </c>
      <c r="BE35" s="47">
        <f>VLOOKUP($A35,'RevPAR Raw Data'!$B$6:$BE$43,'RevPAR Raw Data'!T$1,FALSE)</f>
        <v>1.76682746476049</v>
      </c>
      <c r="BF35" s="48">
        <f>VLOOKUP($A35,'RevPAR Raw Data'!$B$6:$BE$43,'RevPAR Raw Data'!U$1,FALSE)</f>
        <v>8.48416307363531</v>
      </c>
      <c r="BG35" s="48">
        <f>VLOOKUP($A35,'RevPAR Raw Data'!$B$6:$BE$43,'RevPAR Raw Data'!V$1,FALSE)</f>
        <v>13.2515580711943</v>
      </c>
      <c r="BH35" s="48">
        <f>VLOOKUP($A35,'RevPAR Raw Data'!$B$6:$BE$43,'RevPAR Raw Data'!W$1,FALSE)</f>
        <v>17.676955716531399</v>
      </c>
      <c r="BI35" s="48">
        <f>VLOOKUP($A35,'RevPAR Raw Data'!$B$6:$BE$43,'RevPAR Raw Data'!X$1,FALSE)</f>
        <v>2.39403702910134</v>
      </c>
      <c r="BJ35" s="49">
        <f>VLOOKUP($A35,'RevPAR Raw Data'!$B$6:$BE$43,'RevPAR Raw Data'!Y$1,FALSE)</f>
        <v>9.4335357684083405</v>
      </c>
      <c r="BK35" s="48">
        <f>VLOOKUP($A35,'RevPAR Raw Data'!$B$6:$BE$43,'RevPAR Raw Data'!AA$1,FALSE)</f>
        <v>9.5391645529241291</v>
      </c>
      <c r="BL35" s="48">
        <f>VLOOKUP($A35,'RevPAR Raw Data'!$B$6:$BE$43,'RevPAR Raw Data'!AB$1,FALSE)</f>
        <v>12.604910977637299</v>
      </c>
      <c r="BM35" s="49">
        <f>VLOOKUP($A35,'RevPAR Raw Data'!$B$6:$BE$43,'RevPAR Raw Data'!AC$1,FALSE)</f>
        <v>11.0682522111343</v>
      </c>
      <c r="BN35" s="50">
        <f>VLOOKUP($A35,'RevPAR Raw Data'!$B$6:$BE$43,'RevPAR Raw Data'!AE$1,FALSE)</f>
        <v>9.92151362244228</v>
      </c>
    </row>
    <row r="36" spans="1:66" x14ac:dyDescent="0.45">
      <c r="A36" s="63" t="s">
        <v>48</v>
      </c>
      <c r="B36" s="47">
        <f>VLOOKUP($A36,'Occupancy Raw Data'!$B$8:$BE$45,'Occupancy Raw Data'!G$3,FALSE)</f>
        <v>39.270039270039199</v>
      </c>
      <c r="C36" s="48">
        <f>VLOOKUP($A36,'Occupancy Raw Data'!$B$8:$BE$45,'Occupancy Raw Data'!H$3,FALSE)</f>
        <v>60.568260568260499</v>
      </c>
      <c r="D36" s="48">
        <f>VLOOKUP($A36,'Occupancy Raw Data'!$B$8:$BE$45,'Occupancy Raw Data'!I$3,FALSE)</f>
        <v>57.311157311157302</v>
      </c>
      <c r="E36" s="48">
        <f>VLOOKUP($A36,'Occupancy Raw Data'!$B$8:$BE$45,'Occupancy Raw Data'!J$3,FALSE)</f>
        <v>57.264957264957197</v>
      </c>
      <c r="F36" s="48">
        <f>VLOOKUP($A36,'Occupancy Raw Data'!$B$8:$BE$45,'Occupancy Raw Data'!K$3,FALSE)</f>
        <v>55.324555324555298</v>
      </c>
      <c r="G36" s="49">
        <f>VLOOKUP($A36,'Occupancy Raw Data'!$B$8:$BE$45,'Occupancy Raw Data'!L$3,FALSE)</f>
        <v>53.947793947793897</v>
      </c>
      <c r="H36" s="48">
        <f>VLOOKUP($A36,'Occupancy Raw Data'!$B$8:$BE$45,'Occupancy Raw Data'!N$3,FALSE)</f>
        <v>60.360360360360303</v>
      </c>
      <c r="I36" s="48">
        <f>VLOOKUP($A36,'Occupancy Raw Data'!$B$8:$BE$45,'Occupancy Raw Data'!O$3,FALSE)</f>
        <v>56.964656964656903</v>
      </c>
      <c r="J36" s="49">
        <f>VLOOKUP($A36,'Occupancy Raw Data'!$B$8:$BE$45,'Occupancy Raw Data'!P$3,FALSE)</f>
        <v>58.6625086625086</v>
      </c>
      <c r="K36" s="50">
        <f>VLOOKUP($A36,'Occupancy Raw Data'!$B$8:$BE$45,'Occupancy Raw Data'!R$3,FALSE)</f>
        <v>55.294855294855203</v>
      </c>
      <c r="M36" s="47">
        <f>VLOOKUP($A36,'Occupancy Raw Data'!$B$8:$BE$45,'Occupancy Raw Data'!T$3,FALSE)</f>
        <v>-19.138634331599601</v>
      </c>
      <c r="N36" s="48">
        <f>VLOOKUP($A36,'Occupancy Raw Data'!$B$8:$BE$45,'Occupancy Raw Data'!U$3,FALSE)</f>
        <v>16.519953580656399</v>
      </c>
      <c r="O36" s="48">
        <f>VLOOKUP($A36,'Occupancy Raw Data'!$B$8:$BE$45,'Occupancy Raw Data'!V$3,FALSE)</f>
        <v>-8.2890933688200192</v>
      </c>
      <c r="P36" s="48">
        <f>VLOOKUP($A36,'Occupancy Raw Data'!$B$8:$BE$45,'Occupancy Raw Data'!W$3,FALSE)</f>
        <v>0.781542743964455</v>
      </c>
      <c r="Q36" s="48">
        <f>VLOOKUP($A36,'Occupancy Raw Data'!$B$8:$BE$45,'Occupancy Raw Data'!X$3,FALSE)</f>
        <v>4.0111510673508803</v>
      </c>
      <c r="R36" s="49">
        <f>VLOOKUP($A36,'Occupancy Raw Data'!$B$8:$BE$45,'Occupancy Raw Data'!Y$3,FALSE)</f>
        <v>-1.2121159570981399</v>
      </c>
      <c r="S36" s="48">
        <f>VLOOKUP($A36,'Occupancy Raw Data'!$B$8:$BE$45,'Occupancy Raw Data'!AA$3,FALSE)</f>
        <v>-0.110357707530852</v>
      </c>
      <c r="T36" s="48">
        <f>VLOOKUP($A36,'Occupancy Raw Data'!$B$8:$BE$45,'Occupancy Raw Data'!AB$3,FALSE)</f>
        <v>-17.460973150213398</v>
      </c>
      <c r="U36" s="49">
        <f>VLOOKUP($A36,'Occupancy Raw Data'!$B$8:$BE$45,'Occupancy Raw Data'!AC$3,FALSE)</f>
        <v>-9.3612631919083498</v>
      </c>
      <c r="V36" s="50">
        <f>VLOOKUP($A36,'Occupancy Raw Data'!$B$8:$BE$45,'Occupancy Raw Data'!AE$3,FALSE)</f>
        <v>-3.8329086074444101</v>
      </c>
      <c r="X36" s="51">
        <f>VLOOKUP($A36,'ADR Raw Data'!$B$6:$BE$43,'ADR Raw Data'!G$1,FALSE)</f>
        <v>123.835988235294</v>
      </c>
      <c r="Y36" s="52">
        <f>VLOOKUP($A36,'ADR Raw Data'!$B$6:$BE$43,'ADR Raw Data'!H$1,FALSE)</f>
        <v>129.995415713196</v>
      </c>
      <c r="Z36" s="52">
        <f>VLOOKUP($A36,'ADR Raw Data'!$B$6:$BE$43,'ADR Raw Data'!I$1,FALSE)</f>
        <v>122.032043530834</v>
      </c>
      <c r="AA36" s="52">
        <f>VLOOKUP($A36,'ADR Raw Data'!$B$6:$BE$43,'ADR Raw Data'!J$1,FALSE)</f>
        <v>122.552327551432</v>
      </c>
      <c r="AB36" s="52">
        <f>VLOOKUP($A36,'ADR Raw Data'!$B$6:$BE$43,'ADR Raw Data'!K$1,FALSE)</f>
        <v>126.267624217118</v>
      </c>
      <c r="AC36" s="53">
        <f>VLOOKUP($A36,'ADR Raw Data'!$B$6:$BE$43,'ADR Raw Data'!L$1,FALSE)</f>
        <v>125.06198852444901</v>
      </c>
      <c r="AD36" s="52">
        <f>VLOOKUP($A36,'ADR Raw Data'!$B$6:$BE$43,'ADR Raw Data'!N$1,FALSE)</f>
        <v>149.988859548411</v>
      </c>
      <c r="AE36" s="52">
        <f>VLOOKUP($A36,'ADR Raw Data'!$B$6:$BE$43,'ADR Raw Data'!O$1,FALSE)</f>
        <v>155.42183698296799</v>
      </c>
      <c r="AF36" s="53">
        <f>VLOOKUP($A36,'ADR Raw Data'!$B$6:$BE$43,'ADR Raw Data'!P$1,FALSE)</f>
        <v>152.626725733412</v>
      </c>
      <c r="AG36" s="54">
        <f>VLOOKUP($A36,'ADR Raw Data'!$B$6:$BE$43,'ADR Raw Data'!R$1,FALSE)</f>
        <v>133.41728216758099</v>
      </c>
      <c r="AI36" s="47">
        <f>VLOOKUP($A36,'ADR Raw Data'!$B$6:$BE$43,'ADR Raw Data'!T$1,FALSE)</f>
        <v>2.8320101340881298</v>
      </c>
      <c r="AJ36" s="48">
        <f>VLOOKUP($A36,'ADR Raw Data'!$B$6:$BE$43,'ADR Raw Data'!U$1,FALSE)</f>
        <v>11.6116827564635</v>
      </c>
      <c r="AK36" s="48">
        <f>VLOOKUP($A36,'ADR Raw Data'!$B$6:$BE$43,'ADR Raw Data'!V$1,FALSE)</f>
        <v>2.2289427969740498</v>
      </c>
      <c r="AL36" s="48">
        <f>VLOOKUP($A36,'ADR Raw Data'!$B$6:$BE$43,'ADR Raw Data'!W$1,FALSE)</f>
        <v>6.5551360201938698</v>
      </c>
      <c r="AM36" s="48">
        <f>VLOOKUP($A36,'ADR Raw Data'!$B$6:$BE$43,'ADR Raw Data'!X$1,FALSE)</f>
        <v>9.9376469723656804</v>
      </c>
      <c r="AN36" s="49">
        <f>VLOOKUP($A36,'ADR Raw Data'!$B$6:$BE$43,'ADR Raw Data'!Y$1,FALSE)</f>
        <v>6.6902065688215497</v>
      </c>
      <c r="AO36" s="48">
        <f>VLOOKUP($A36,'ADR Raw Data'!$B$6:$BE$43,'ADR Raw Data'!AA$1,FALSE)</f>
        <v>0.64732199481732999</v>
      </c>
      <c r="AP36" s="48">
        <f>VLOOKUP($A36,'ADR Raw Data'!$B$6:$BE$43,'ADR Raw Data'!AB$1,FALSE)</f>
        <v>-3.0691147745830398</v>
      </c>
      <c r="AQ36" s="49">
        <f>VLOOKUP($A36,'ADR Raw Data'!$B$6:$BE$43,'ADR Raw Data'!AC$1,FALSE)</f>
        <v>-1.5686523763386699</v>
      </c>
      <c r="AR36" s="50">
        <f>VLOOKUP($A36,'ADR Raw Data'!$B$6:$BE$43,'ADR Raw Data'!AE$1,FALSE)</f>
        <v>3.11331514571101</v>
      </c>
      <c r="AS36" s="40"/>
      <c r="AT36" s="51">
        <f>VLOOKUP($A36,'RevPAR Raw Data'!$B$6:$BE$43,'RevPAR Raw Data'!G$1,FALSE)</f>
        <v>48.630441210441198</v>
      </c>
      <c r="AU36" s="52">
        <f>VLOOKUP($A36,'RevPAR Raw Data'!$B$6:$BE$43,'RevPAR Raw Data'!H$1,FALSE)</f>
        <v>78.735962115962096</v>
      </c>
      <c r="AV36" s="52">
        <f>VLOOKUP($A36,'RevPAR Raw Data'!$B$6:$BE$43,'RevPAR Raw Data'!I$1,FALSE)</f>
        <v>69.937976437976403</v>
      </c>
      <c r="AW36" s="52">
        <f>VLOOKUP($A36,'RevPAR Raw Data'!$B$6:$BE$43,'RevPAR Raw Data'!J$1,FALSE)</f>
        <v>70.179537999537899</v>
      </c>
      <c r="AX36" s="52">
        <f>VLOOKUP($A36,'RevPAR Raw Data'!$B$6:$BE$43,'RevPAR Raw Data'!K$1,FALSE)</f>
        <v>69.8570016170016</v>
      </c>
      <c r="AY36" s="53">
        <f>VLOOKUP($A36,'RevPAR Raw Data'!$B$6:$BE$43,'RevPAR Raw Data'!L$1,FALSE)</f>
        <v>67.468183876183801</v>
      </c>
      <c r="AZ36" s="52">
        <f>VLOOKUP($A36,'RevPAR Raw Data'!$B$6:$BE$43,'RevPAR Raw Data'!N$1,FALSE)</f>
        <v>90.533816123816095</v>
      </c>
      <c r="BA36" s="52">
        <f>VLOOKUP($A36,'RevPAR Raw Data'!$B$6:$BE$43,'RevPAR Raw Data'!O$1,FALSE)</f>
        <v>88.535516285516195</v>
      </c>
      <c r="BB36" s="53">
        <f>VLOOKUP($A36,'RevPAR Raw Data'!$B$6:$BE$43,'RevPAR Raw Data'!P$1,FALSE)</f>
        <v>89.534666204666195</v>
      </c>
      <c r="BC36" s="54">
        <f>VLOOKUP($A36,'RevPAR Raw Data'!$B$6:$BE$43,'RevPAR Raw Data'!R$1,FALSE)</f>
        <v>73.772893112893101</v>
      </c>
      <c r="BE36" s="47">
        <f>VLOOKUP($A36,'RevPAR Raw Data'!$B$6:$BE$43,'RevPAR Raw Data'!T$1,FALSE)</f>
        <v>-16.848632261308399</v>
      </c>
      <c r="BF36" s="48">
        <f>VLOOKUP($A36,'RevPAR Raw Data'!$B$6:$BE$43,'RevPAR Raw Data'!U$1,FALSE)</f>
        <v>30.049880938420799</v>
      </c>
      <c r="BG36" s="48">
        <f>VLOOKUP($A36,'RevPAR Raw Data'!$B$6:$BE$43,'RevPAR Raw Data'!V$1,FALSE)</f>
        <v>-6.2449097214247304</v>
      </c>
      <c r="BH36" s="48">
        <f>VLOOKUP($A36,'RevPAR Raw Data'!$B$6:$BE$43,'RevPAR Raw Data'!W$1,FALSE)</f>
        <v>7.3879099540811604</v>
      </c>
      <c r="BI36" s="48">
        <f>VLOOKUP($A36,'RevPAR Raw Data'!$B$6:$BE$43,'RevPAR Raw Data'!X$1,FALSE)</f>
        <v>14.3474120723181</v>
      </c>
      <c r="BJ36" s="49">
        <f>VLOOKUP($A36,'RevPAR Raw Data'!$B$6:$BE$43,'RevPAR Raw Data'!Y$1,FALSE)</f>
        <v>5.3969975503398899</v>
      </c>
      <c r="BK36" s="48">
        <f>VLOOKUP($A36,'RevPAR Raw Data'!$B$6:$BE$43,'RevPAR Raw Data'!AA$1,FALSE)</f>
        <v>0.53624991757265505</v>
      </c>
      <c r="BL36" s="48">
        <f>VLOOKUP($A36,'RevPAR Raw Data'!$B$6:$BE$43,'RevPAR Raw Data'!AB$1,FALSE)</f>
        <v>-19.994190618057299</v>
      </c>
      <c r="BM36" s="49">
        <f>VLOOKUP($A36,'RevPAR Raw Data'!$B$6:$BE$43,'RevPAR Raw Data'!AC$1,FALSE)</f>
        <v>-10.783069890731801</v>
      </c>
      <c r="BN36" s="50">
        <f>VLOOKUP($A36,'RevPAR Raw Data'!$B$6:$BE$43,'RevPAR Raw Data'!AE$1,FALSE)</f>
        <v>-0.83892398593022999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Data'!G$3,FALSE)</f>
        <v>32.027409503947503</v>
      </c>
      <c r="C38" s="48">
        <f>VLOOKUP($A38,'Occupancy Raw Data'!$B$8:$BE$45,'Occupancy Raw Data'!H$3,FALSE)</f>
        <v>49.456278861909702</v>
      </c>
      <c r="D38" s="48">
        <f>VLOOKUP($A38,'Occupancy Raw Data'!$B$8:$BE$45,'Occupancy Raw Data'!I$3,FALSE)</f>
        <v>54.759422016981901</v>
      </c>
      <c r="E38" s="48">
        <f>VLOOKUP($A38,'Occupancy Raw Data'!$B$8:$BE$45,'Occupancy Raw Data'!J$3,FALSE)</f>
        <v>54.372113809027198</v>
      </c>
      <c r="F38" s="48">
        <f>VLOOKUP($A38,'Occupancy Raw Data'!$B$8:$BE$45,'Occupancy Raw Data'!K$3,FALSE)</f>
        <v>45.255474452554701</v>
      </c>
      <c r="G38" s="49">
        <f>VLOOKUP($A38,'Occupancy Raw Data'!$B$8:$BE$45,'Occupancy Raw Data'!L$3,FALSE)</f>
        <v>47.174139728884199</v>
      </c>
      <c r="H38" s="48">
        <f>VLOOKUP($A38,'Occupancy Raw Data'!$B$8:$BE$45,'Occupancy Raw Data'!N$3,FALSE)</f>
        <v>49.277521227469002</v>
      </c>
      <c r="I38" s="48">
        <f>VLOOKUP($A38,'Occupancy Raw Data'!$B$8:$BE$45,'Occupancy Raw Data'!O$3,FALSE)</f>
        <v>45.255474452554701</v>
      </c>
      <c r="J38" s="49">
        <f>VLOOKUP($A38,'Occupancy Raw Data'!$B$8:$BE$45,'Occupancy Raw Data'!P$3,FALSE)</f>
        <v>47.266497840011901</v>
      </c>
      <c r="K38" s="50">
        <f>VLOOKUP($A38,'Occupancy Raw Data'!$B$8:$BE$45,'Occupancy Raw Data'!R$3,FALSE)</f>
        <v>47.200527760634998</v>
      </c>
      <c r="M38" s="47">
        <f>VLOOKUP($A38,'Occupancy Raw Data'!$B$8:$BE$45,'Occupancy Raw Data'!T$3,FALSE)</f>
        <v>-4.3449934913224499</v>
      </c>
      <c r="N38" s="48">
        <f>VLOOKUP($A38,'Occupancy Raw Data'!$B$8:$BE$45,'Occupancy Raw Data'!U$3,FALSE)</f>
        <v>1.1564631898439801</v>
      </c>
      <c r="O38" s="48">
        <f>VLOOKUP($A38,'Occupancy Raw Data'!$B$8:$BE$45,'Occupancy Raw Data'!V$3,FALSE)</f>
        <v>3.46527079833134</v>
      </c>
      <c r="P38" s="48">
        <f>VLOOKUP($A38,'Occupancy Raw Data'!$B$8:$BE$45,'Occupancy Raw Data'!W$3,FALSE)</f>
        <v>1.9875700796526401</v>
      </c>
      <c r="Q38" s="48">
        <f>VLOOKUP($A38,'Occupancy Raw Data'!$B$8:$BE$45,'Occupancy Raw Data'!X$3,FALSE)</f>
        <v>-0.10482356299368401</v>
      </c>
      <c r="R38" s="49">
        <f>VLOOKUP($A38,'Occupancy Raw Data'!$B$8:$BE$45,'Occupancy Raw Data'!Y$3,FALSE)</f>
        <v>0.83652512694613501</v>
      </c>
      <c r="S38" s="48">
        <f>VLOOKUP($A38,'Occupancy Raw Data'!$B$8:$BE$45,'Occupancy Raw Data'!AA$3,FALSE)</f>
        <v>0.54590221291308505</v>
      </c>
      <c r="T38" s="48">
        <f>VLOOKUP($A38,'Occupancy Raw Data'!$B$8:$BE$45,'Occupancy Raw Data'!AB$3,FALSE)</f>
        <v>-3.92508789576162</v>
      </c>
      <c r="U38" s="49">
        <f>VLOOKUP($A38,'Occupancy Raw Data'!$B$8:$BE$45,'Occupancy Raw Data'!AC$3,FALSE)</f>
        <v>-1.6452707585625601</v>
      </c>
      <c r="V38" s="50">
        <f>VLOOKUP($A38,'Occupancy Raw Data'!$B$8:$BE$45,'Occupancy Raw Data'!AE$3,FALSE)</f>
        <v>0.11375021550423001</v>
      </c>
      <c r="X38" s="51">
        <f>VLOOKUP($A38,'ADR Raw Data'!$B$6:$BE$43,'ADR Raw Data'!G$1,FALSE)</f>
        <v>86.329967441860404</v>
      </c>
      <c r="Y38" s="52">
        <f>VLOOKUP($A38,'ADR Raw Data'!$B$6:$BE$43,'ADR Raw Data'!H$1,FALSE)</f>
        <v>96.653936746987895</v>
      </c>
      <c r="Z38" s="52">
        <f>VLOOKUP($A38,'ADR Raw Data'!$B$6:$BE$43,'ADR Raw Data'!I$1,FALSE)</f>
        <v>100.322565288356</v>
      </c>
      <c r="AA38" s="52">
        <f>VLOOKUP($A38,'ADR Raw Data'!$B$6:$BE$43,'ADR Raw Data'!J$1,FALSE)</f>
        <v>99.994534246575299</v>
      </c>
      <c r="AB38" s="52">
        <f>VLOOKUP($A38,'ADR Raw Data'!$B$6:$BE$43,'ADR Raw Data'!K$1,FALSE)</f>
        <v>95.409272547728705</v>
      </c>
      <c r="AC38" s="53">
        <f>VLOOKUP($A38,'ADR Raw Data'!$B$6:$BE$43,'ADR Raw Data'!L$1,FALSE)</f>
        <v>96.635068207654399</v>
      </c>
      <c r="AD38" s="52">
        <f>VLOOKUP($A38,'ADR Raw Data'!$B$6:$BE$43,'ADR Raw Data'!N$1,FALSE)</f>
        <v>102.00102478839101</v>
      </c>
      <c r="AE38" s="52">
        <f>VLOOKUP($A38,'ADR Raw Data'!$B$6:$BE$43,'ADR Raw Data'!O$1,FALSE)</f>
        <v>101.521632653061</v>
      </c>
      <c r="AF38" s="53">
        <f>VLOOKUP($A38,'ADR Raw Data'!$B$6:$BE$43,'ADR Raw Data'!P$1,FALSE)</f>
        <v>101.771526946107</v>
      </c>
      <c r="AG38" s="54">
        <f>VLOOKUP($A38,'ADR Raw Data'!$B$6:$BE$43,'ADR Raw Data'!R$1,FALSE)</f>
        <v>98.104678990081098</v>
      </c>
      <c r="AH38" s="65"/>
      <c r="AI38" s="47">
        <f>VLOOKUP($A38,'ADR Raw Data'!$B$6:$BE$43,'ADR Raw Data'!T$1,FALSE)</f>
        <v>0.607469071620519</v>
      </c>
      <c r="AJ38" s="48">
        <f>VLOOKUP($A38,'ADR Raw Data'!$B$6:$BE$43,'ADR Raw Data'!U$1,FALSE)</f>
        <v>2.1680430988986199</v>
      </c>
      <c r="AK38" s="48">
        <f>VLOOKUP($A38,'ADR Raw Data'!$B$6:$BE$43,'ADR Raw Data'!V$1,FALSE)</f>
        <v>2.8034926240831499</v>
      </c>
      <c r="AL38" s="48">
        <f>VLOOKUP($A38,'ADR Raw Data'!$B$6:$BE$43,'ADR Raw Data'!W$1,FALSE)</f>
        <v>3.4659482744806298</v>
      </c>
      <c r="AM38" s="48">
        <f>VLOOKUP($A38,'ADR Raw Data'!$B$6:$BE$43,'ADR Raw Data'!X$1,FALSE)</f>
        <v>3.0745468870429602</v>
      </c>
      <c r="AN38" s="49">
        <f>VLOOKUP($A38,'ADR Raw Data'!$B$6:$BE$43,'ADR Raw Data'!Y$1,FALSE)</f>
        <v>2.70534082577444</v>
      </c>
      <c r="AO38" s="48">
        <f>VLOOKUP($A38,'ADR Raw Data'!$B$6:$BE$43,'ADR Raw Data'!AA$1,FALSE)</f>
        <v>3.8994945317309799</v>
      </c>
      <c r="AP38" s="48">
        <f>VLOOKUP($A38,'ADR Raw Data'!$B$6:$BE$43,'ADR Raw Data'!AB$1,FALSE)</f>
        <v>-0.66412702127636802</v>
      </c>
      <c r="AQ38" s="49">
        <f>VLOOKUP($A38,'ADR Raw Data'!$B$6:$BE$43,'ADR Raw Data'!AC$1,FALSE)</f>
        <v>1.62249635889793</v>
      </c>
      <c r="AR38" s="50">
        <f>VLOOKUP($A38,'ADR Raw Data'!$B$6:$BE$43,'ADR Raw Data'!AE$1,FALSE)</f>
        <v>2.3484391969431901</v>
      </c>
      <c r="AS38" s="40"/>
      <c r="AT38" s="51">
        <f>VLOOKUP($A38,'RevPAR Raw Data'!$B$6:$BE$43,'RevPAR Raw Data'!G$1,FALSE)</f>
        <v>27.649252197229199</v>
      </c>
      <c r="AU38" s="52">
        <f>VLOOKUP($A38,'RevPAR Raw Data'!$B$6:$BE$43,'RevPAR Raw Data'!H$1,FALSE)</f>
        <v>47.8014404886042</v>
      </c>
      <c r="AV38" s="52">
        <f>VLOOKUP($A38,'RevPAR Raw Data'!$B$6:$BE$43,'RevPAR Raw Data'!I$1,FALSE)</f>
        <v>54.936056904513599</v>
      </c>
      <c r="AW38" s="52">
        <f>VLOOKUP($A38,'RevPAR Raw Data'!$B$6:$BE$43,'RevPAR Raw Data'!J$1,FALSE)</f>
        <v>54.3691419633546</v>
      </c>
      <c r="AX38" s="52">
        <f>VLOOKUP($A38,'RevPAR Raw Data'!$B$6:$BE$43,'RevPAR Raw Data'!K$1,FALSE)</f>
        <v>43.177918963205698</v>
      </c>
      <c r="AY38" s="53">
        <f>VLOOKUP($A38,'RevPAR Raw Data'!$B$6:$BE$43,'RevPAR Raw Data'!L$1,FALSE)</f>
        <v>45.586762103381403</v>
      </c>
      <c r="AZ38" s="52">
        <f>VLOOKUP($A38,'RevPAR Raw Data'!$B$6:$BE$43,'RevPAR Raw Data'!N$1,FALSE)</f>
        <v>50.2635766423357</v>
      </c>
      <c r="BA38" s="52">
        <f>VLOOKUP($A38,'RevPAR Raw Data'!$B$6:$BE$43,'RevPAR Raw Data'!O$1,FALSE)</f>
        <v>45.944096529122497</v>
      </c>
      <c r="BB38" s="53">
        <f>VLOOKUP($A38,'RevPAR Raw Data'!$B$6:$BE$43,'RevPAR Raw Data'!P$1,FALSE)</f>
        <v>48.103836585729098</v>
      </c>
      <c r="BC38" s="54">
        <f>VLOOKUP($A38,'RevPAR Raw Data'!$B$6:$BE$43,'RevPAR Raw Data'!R$1,FALSE)</f>
        <v>46.305926241195102</v>
      </c>
      <c r="BE38" s="47">
        <f>VLOOKUP($A38,'RevPAR Raw Data'!$B$6:$BE$43,'RevPAR Raw Data'!T$1,FALSE)</f>
        <v>-3.7639189113256402</v>
      </c>
      <c r="BF38" s="48">
        <f>VLOOKUP($A38,'RevPAR Raw Data'!$B$6:$BE$43,'RevPAR Raw Data'!U$1,FALSE)</f>
        <v>3.3495789091213202</v>
      </c>
      <c r="BG38" s="48">
        <f>VLOOKUP($A38,'RevPAR Raw Data'!$B$6:$BE$43,'RevPAR Raw Data'!V$1,FALSE)</f>
        <v>6.36591203365023</v>
      </c>
      <c r="BH38" s="48">
        <f>VLOOKUP($A38,'RevPAR Raw Data'!$B$6:$BE$43,'RevPAR Raw Data'!W$1,FALSE)</f>
        <v>5.5224065050130902</v>
      </c>
      <c r="BI38" s="48">
        <f>VLOOKUP($A38,'RevPAR Raw Data'!$B$6:$BE$43,'RevPAR Raw Data'!X$1,FALSE)</f>
        <v>2.9665004744563599</v>
      </c>
      <c r="BJ38" s="49">
        <f>VLOOKUP($A38,'RevPAR Raw Data'!$B$6:$BE$43,'RevPAR Raw Data'!Y$1,FALSE)</f>
        <v>3.5644968084977098</v>
      </c>
      <c r="BK38" s="48">
        <f>VLOOKUP($A38,'RevPAR Raw Data'!$B$6:$BE$43,'RevPAR Raw Data'!AA$1,FALSE)</f>
        <v>4.4666841715852099</v>
      </c>
      <c r="BL38" s="48">
        <f>VLOOKUP($A38,'RevPAR Raw Data'!$B$6:$BE$43,'RevPAR Raw Data'!AB$1,FALSE)</f>
        <v>-4.5631473477133904</v>
      </c>
      <c r="BM38" s="49">
        <f>VLOOKUP($A38,'RevPAR Raw Data'!$B$6:$BE$43,'RevPAR Raw Data'!AC$1,FALSE)</f>
        <v>-4.9468857816315499E-2</v>
      </c>
      <c r="BN38" s="50">
        <f>VLOOKUP($A38,'RevPAR Raw Data'!$B$6:$BE$43,'RevPAR Raw Data'!AE$1,FALSE)</f>
        <v>2.4648607670949301</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Data'!G$3,FALSE)</f>
        <v>41.729987630323301</v>
      </c>
      <c r="C40" s="48">
        <f>VLOOKUP($A40,'Occupancy Raw Data'!$B$8:$BE$45,'Occupancy Raw Data'!H$3,FALSE)</f>
        <v>56.242268952111601</v>
      </c>
      <c r="D40" s="48">
        <f>VLOOKUP($A40,'Occupancy Raw Data'!$B$8:$BE$45,'Occupancy Raw Data'!I$3,FALSE)</f>
        <v>62.625905637038301</v>
      </c>
      <c r="E40" s="48">
        <f>VLOOKUP($A40,'Occupancy Raw Data'!$B$8:$BE$45,'Occupancy Raw Data'!J$3,FALSE)</f>
        <v>61.9190669729634</v>
      </c>
      <c r="F40" s="48">
        <f>VLOOKUP($A40,'Occupancy Raw Data'!$B$8:$BE$45,'Occupancy Raw Data'!K$3,FALSE)</f>
        <v>53.198444954938999</v>
      </c>
      <c r="G40" s="49">
        <f>VLOOKUP($A40,'Occupancy Raw Data'!$B$8:$BE$45,'Occupancy Raw Data'!L$3,FALSE)</f>
        <v>55.143134829475102</v>
      </c>
      <c r="H40" s="48">
        <f>VLOOKUP($A40,'Occupancy Raw Data'!$B$8:$BE$45,'Occupancy Raw Data'!N$3,FALSE)</f>
        <v>49.761441950874698</v>
      </c>
      <c r="I40" s="48">
        <f>VLOOKUP($A40,'Occupancy Raw Data'!$B$8:$BE$45,'Occupancy Raw Data'!O$3,FALSE)</f>
        <v>50.229722565824297</v>
      </c>
      <c r="J40" s="49">
        <f>VLOOKUP($A40,'Occupancy Raw Data'!$B$8:$BE$45,'Occupancy Raw Data'!P$3,FALSE)</f>
        <v>49.995582258349501</v>
      </c>
      <c r="K40" s="50">
        <f>VLOOKUP($A40,'Occupancy Raw Data'!$B$8:$BE$45,'Occupancy Raw Data'!R$3,FALSE)</f>
        <v>53.672405523439203</v>
      </c>
      <c r="M40" s="47">
        <f>VLOOKUP($A40,'Occupancy Raw Data'!$B$8:$BE$45,'Occupancy Raw Data'!T$3,FALSE)</f>
        <v>-6.8558328047637103</v>
      </c>
      <c r="N40" s="48">
        <f>VLOOKUP($A40,'Occupancy Raw Data'!$B$8:$BE$45,'Occupancy Raw Data'!U$3,FALSE)</f>
        <v>-2.3832039775474798</v>
      </c>
      <c r="O40" s="48">
        <f>VLOOKUP($A40,'Occupancy Raw Data'!$B$8:$BE$45,'Occupancy Raw Data'!V$3,FALSE)</f>
        <v>-0.44463823206348102</v>
      </c>
      <c r="P40" s="48">
        <f>VLOOKUP($A40,'Occupancy Raw Data'!$B$8:$BE$45,'Occupancy Raw Data'!W$3,FALSE)</f>
        <v>-2.9561087698567801</v>
      </c>
      <c r="Q40" s="48">
        <f>VLOOKUP($A40,'Occupancy Raw Data'!$B$8:$BE$45,'Occupancy Raw Data'!X$3,FALSE)</f>
        <v>-5.4405047232933201</v>
      </c>
      <c r="R40" s="49">
        <f>VLOOKUP($A40,'Occupancy Raw Data'!$B$8:$BE$45,'Occupancy Raw Data'!Y$3,FALSE)</f>
        <v>-3.3888195929549698</v>
      </c>
      <c r="S40" s="48">
        <f>VLOOKUP($A40,'Occupancy Raw Data'!$B$8:$BE$45,'Occupancy Raw Data'!AA$3,FALSE)</f>
        <v>-15.1541592255499</v>
      </c>
      <c r="T40" s="48">
        <f>VLOOKUP($A40,'Occupancy Raw Data'!$B$8:$BE$45,'Occupancy Raw Data'!AB$3,FALSE)</f>
        <v>-14.997902651805299</v>
      </c>
      <c r="U40" s="49">
        <f>VLOOKUP($A40,'Occupancy Raw Data'!$B$8:$BE$45,'Occupancy Raw Data'!AC$3,FALSE)</f>
        <v>-15.0757369218608</v>
      </c>
      <c r="V40" s="50">
        <f>VLOOKUP($A40,'Occupancy Raw Data'!$B$8:$BE$45,'Occupancy Raw Data'!AE$3,FALSE)</f>
        <v>-6.80221274026683</v>
      </c>
      <c r="X40" s="51">
        <f>VLOOKUP($A40,'ADR Raw Data'!$B$6:$BE$43,'ADR Raw Data'!G$1,FALSE)</f>
        <v>93.746632299385894</v>
      </c>
      <c r="Y40" s="52">
        <f>VLOOKUP($A40,'ADR Raw Data'!$B$6:$BE$43,'ADR Raw Data'!H$1,FALSE)</f>
        <v>105.59350632314801</v>
      </c>
      <c r="Z40" s="52">
        <f>VLOOKUP($A40,'ADR Raw Data'!$B$6:$BE$43,'ADR Raw Data'!I$1,FALSE)</f>
        <v>111.71219687499899</v>
      </c>
      <c r="AA40" s="52">
        <f>VLOOKUP($A40,'ADR Raw Data'!$B$6:$BE$43,'ADR Raw Data'!J$1,FALSE)</f>
        <v>110.71447897402901</v>
      </c>
      <c r="AB40" s="52">
        <f>VLOOKUP($A40,'ADR Raw Data'!$B$6:$BE$43,'ADR Raw Data'!K$1,FALSE)</f>
        <v>101.650598779272</v>
      </c>
      <c r="AC40" s="53">
        <f>VLOOKUP($A40,'ADR Raw Data'!$B$6:$BE$43,'ADR Raw Data'!L$1,FALSE)</f>
        <v>105.579535152457</v>
      </c>
      <c r="AD40" s="52">
        <f>VLOOKUP($A40,'ADR Raw Data'!$B$6:$BE$43,'ADR Raw Data'!N$1,FALSE)</f>
        <v>101.715426411576</v>
      </c>
      <c r="AE40" s="52">
        <f>VLOOKUP($A40,'ADR Raw Data'!$B$6:$BE$43,'ADR Raw Data'!O$1,FALSE)</f>
        <v>103.428189507475</v>
      </c>
      <c r="AF40" s="53">
        <f>VLOOKUP($A40,'ADR Raw Data'!$B$6:$BE$43,'ADR Raw Data'!P$1,FALSE)</f>
        <v>102.575818582663</v>
      </c>
      <c r="AG40" s="54">
        <f>VLOOKUP($A40,'ADR Raw Data'!$B$6:$BE$43,'ADR Raw Data'!R$1,FALSE)</f>
        <v>104.780121655594</v>
      </c>
      <c r="AI40" s="47">
        <f>VLOOKUP($A40,'ADR Raw Data'!$B$6:$BE$43,'ADR Raw Data'!T$1,FALSE)</f>
        <v>1.4278243401558399</v>
      </c>
      <c r="AJ40" s="48">
        <f>VLOOKUP($A40,'ADR Raw Data'!$B$6:$BE$43,'ADR Raw Data'!U$1,FALSE)</f>
        <v>3.0529603911393601</v>
      </c>
      <c r="AK40" s="48">
        <f>VLOOKUP($A40,'ADR Raw Data'!$B$6:$BE$43,'ADR Raw Data'!V$1,FALSE)</f>
        <v>6.9855127968353896</v>
      </c>
      <c r="AL40" s="48">
        <f>VLOOKUP($A40,'ADR Raw Data'!$B$6:$BE$43,'ADR Raw Data'!W$1,FALSE)</f>
        <v>6.3345387296436</v>
      </c>
      <c r="AM40" s="48">
        <f>VLOOKUP($A40,'ADR Raw Data'!$B$6:$BE$43,'ADR Raw Data'!X$1,FALSE)</f>
        <v>3.7515189423823698</v>
      </c>
      <c r="AN40" s="49">
        <f>VLOOKUP($A40,'ADR Raw Data'!$B$6:$BE$43,'ADR Raw Data'!Y$1,FALSE)</f>
        <v>4.7370245138082803</v>
      </c>
      <c r="AO40" s="48">
        <f>VLOOKUP($A40,'ADR Raw Data'!$B$6:$BE$43,'ADR Raw Data'!AA$1,FALSE)</f>
        <v>-2.5727875276849099</v>
      </c>
      <c r="AP40" s="48">
        <f>VLOOKUP($A40,'ADR Raw Data'!$B$6:$BE$43,'ADR Raw Data'!AB$1,FALSE)</f>
        <v>-4.4433831844001999</v>
      </c>
      <c r="AQ40" s="49">
        <f>VLOOKUP($A40,'ADR Raw Data'!$B$6:$BE$43,'ADR Raw Data'!AC$1,FALSE)</f>
        <v>-3.5277361582019702</v>
      </c>
      <c r="AR40" s="50">
        <f>VLOOKUP($A40,'ADR Raw Data'!$B$6:$BE$43,'ADR Raw Data'!AE$1,FALSE)</f>
        <v>2.3070399842168201</v>
      </c>
      <c r="AS40" s="40"/>
      <c r="AT40" s="51">
        <f>VLOOKUP($A40,'RevPAR Raw Data'!$B$6:$BE$43,'RevPAR Raw Data'!G$1,FALSE)</f>
        <v>39.120458062378503</v>
      </c>
      <c r="AU40" s="52">
        <f>VLOOKUP($A40,'RevPAR Raw Data'!$B$6:$BE$43,'RevPAR Raw Data'!H$1,FALSE)</f>
        <v>59.388183822229998</v>
      </c>
      <c r="AV40" s="52">
        <f>VLOOKUP($A40,'RevPAR Raw Data'!$B$6:$BE$43,'RevPAR Raw Data'!I$1,FALSE)</f>
        <v>69.960774999999998</v>
      </c>
      <c r="AW40" s="52">
        <f>VLOOKUP($A40,'RevPAR Raw Data'!$B$6:$BE$43,'RevPAR Raw Data'!J$1,FALSE)</f>
        <v>68.5533723846969</v>
      </c>
      <c r="AX40" s="52">
        <f>VLOOKUP($A40,'RevPAR Raw Data'!$B$6:$BE$43,'RevPAR Raw Data'!K$1,FALSE)</f>
        <v>54.076537837957197</v>
      </c>
      <c r="AY40" s="53">
        <f>VLOOKUP($A40,'RevPAR Raw Data'!$B$6:$BE$43,'RevPAR Raw Data'!L$1,FALSE)</f>
        <v>58.219865421452504</v>
      </c>
      <c r="AZ40" s="52">
        <f>VLOOKUP($A40,'RevPAR Raw Data'!$B$6:$BE$43,'RevPAR Raw Data'!N$1,FALSE)</f>
        <v>50.615062868881402</v>
      </c>
      <c r="BA40" s="52">
        <f>VLOOKUP($A40,'RevPAR Raw Data'!$B$6:$BE$43,'RevPAR Raw Data'!O$1,FALSE)</f>
        <v>51.951692644460103</v>
      </c>
      <c r="BB40" s="53">
        <f>VLOOKUP($A40,'RevPAR Raw Data'!$B$6:$BE$43,'RevPAR Raw Data'!P$1,FALSE)</f>
        <v>51.283377756670703</v>
      </c>
      <c r="BC40" s="54">
        <f>VLOOKUP($A40,'RevPAR Raw Data'!$B$6:$BE$43,'RevPAR Raw Data'!R$1,FALSE)</f>
        <v>56.238011802943397</v>
      </c>
      <c r="BD40" s="65"/>
      <c r="BE40" s="47">
        <f>VLOOKUP($A40,'RevPAR Raw Data'!$B$6:$BE$43,'RevPAR Raw Data'!T$1,FALSE)</f>
        <v>-5.5258977141146701</v>
      </c>
      <c r="BF40" s="48">
        <f>VLOOKUP($A40,'RevPAR Raw Data'!$B$6:$BE$43,'RevPAR Raw Data'!U$1,FALSE)</f>
        <v>0.59699814011730101</v>
      </c>
      <c r="BG40" s="48">
        <f>VLOOKUP($A40,'RevPAR Raw Data'!$B$6:$BE$43,'RevPAR Raw Data'!V$1,FALSE)</f>
        <v>6.5098143041715</v>
      </c>
      <c r="BH40" s="48">
        <f>VLOOKUP($A40,'RevPAR Raw Data'!$B$6:$BE$43,'RevPAR Raw Data'!W$1,FALSE)</f>
        <v>3.1911741048698499</v>
      </c>
      <c r="BI40" s="48">
        <f>VLOOKUP($A40,'RevPAR Raw Data'!$B$6:$BE$43,'RevPAR Raw Data'!X$1,FALSE)</f>
        <v>-1.8930873461665101</v>
      </c>
      <c r="BJ40" s="49">
        <f>VLOOKUP($A40,'RevPAR Raw Data'!$B$6:$BE$43,'RevPAR Raw Data'!Y$1,FALSE)</f>
        <v>1.1876757060062899</v>
      </c>
      <c r="BK40" s="48">
        <f>VLOOKUP($A40,'RevPAR Raw Data'!$B$6:$BE$43,'RevPAR Raw Data'!AA$1,FALSE)</f>
        <v>-17.337062434754301</v>
      </c>
      <c r="BL40" s="48">
        <f>VLOOKUP($A40,'RevPAR Raw Data'!$B$6:$BE$43,'RevPAR Raw Data'!AB$1,FALSE)</f>
        <v>-18.774871551762502</v>
      </c>
      <c r="BM40" s="49">
        <f>VLOOKUP($A40,'RevPAR Raw Data'!$B$6:$BE$43,'RevPAR Raw Data'!AC$1,FALSE)</f>
        <v>-18.0716408575549</v>
      </c>
      <c r="BN40" s="50">
        <f>VLOOKUP($A40,'RevPAR Raw Data'!$B$6:$BE$43,'RevPAR Raw Data'!AE$1,FALSE)</f>
        <v>-4.6521025237794502</v>
      </c>
    </row>
    <row r="41" spans="1:66" x14ac:dyDescent="0.45">
      <c r="A41" s="63" t="s">
        <v>45</v>
      </c>
      <c r="B41" s="47">
        <f>VLOOKUP($A41,'Occupancy Raw Data'!$B$8:$BE$45,'Occupancy Raw Data'!G$3,FALSE)</f>
        <v>50.650575146143602</v>
      </c>
      <c r="C41" s="48">
        <f>VLOOKUP($A41,'Occupancy Raw Data'!$B$8:$BE$45,'Occupancy Raw Data'!H$3,FALSE)</f>
        <v>62.7946445408259</v>
      </c>
      <c r="D41" s="48">
        <f>VLOOKUP($A41,'Occupancy Raw Data'!$B$8:$BE$45,'Occupancy Raw Data'!I$3,FALSE)</f>
        <v>64.416368093531901</v>
      </c>
      <c r="E41" s="48">
        <f>VLOOKUP($A41,'Occupancy Raw Data'!$B$8:$BE$45,'Occupancy Raw Data'!J$3,FALSE)</f>
        <v>61.870639260795699</v>
      </c>
      <c r="F41" s="48">
        <f>VLOOKUP($A41,'Occupancy Raw Data'!$B$8:$BE$45,'Occupancy Raw Data'!K$3,FALSE)</f>
        <v>56.062606072034598</v>
      </c>
      <c r="G41" s="49">
        <f>VLOOKUP($A41,'Occupancy Raw Data'!$B$8:$BE$45,'Occupancy Raw Data'!L$3,FALSE)</f>
        <v>59.158966622666398</v>
      </c>
      <c r="H41" s="48">
        <f>VLOOKUP($A41,'Occupancy Raw Data'!$B$8:$BE$45,'Occupancy Raw Data'!N$3,FALSE)</f>
        <v>50.047143126532099</v>
      </c>
      <c r="I41" s="48">
        <f>VLOOKUP($A41,'Occupancy Raw Data'!$B$8:$BE$45,'Occupancy Raw Data'!O$3,FALSE)</f>
        <v>49.028851593437601</v>
      </c>
      <c r="J41" s="49">
        <f>VLOOKUP($A41,'Occupancy Raw Data'!$B$8:$BE$45,'Occupancy Raw Data'!P$3,FALSE)</f>
        <v>49.5379973599849</v>
      </c>
      <c r="K41" s="50">
        <f>VLOOKUP($A41,'Occupancy Raw Data'!$B$8:$BE$45,'Occupancy Raw Data'!R$3,FALSE)</f>
        <v>56.410118261900202</v>
      </c>
      <c r="M41" s="47">
        <f>VLOOKUP($A41,'Occupancy Raw Data'!$B$8:$BE$45,'Occupancy Raw Data'!T$3,FALSE)</f>
        <v>-9.2919755346761796</v>
      </c>
      <c r="N41" s="48">
        <f>VLOOKUP($A41,'Occupancy Raw Data'!$B$8:$BE$45,'Occupancy Raw Data'!U$3,FALSE)</f>
        <v>-2.3530061439711898</v>
      </c>
      <c r="O41" s="48">
        <f>VLOOKUP($A41,'Occupancy Raw Data'!$B$8:$BE$45,'Occupancy Raw Data'!V$3,FALSE)</f>
        <v>-1.2854945837785701</v>
      </c>
      <c r="P41" s="48">
        <f>VLOOKUP($A41,'Occupancy Raw Data'!$B$8:$BE$45,'Occupancy Raw Data'!W$3,FALSE)</f>
        <v>-8.5989870731688693</v>
      </c>
      <c r="Q41" s="48">
        <f>VLOOKUP($A41,'Occupancy Raw Data'!$B$8:$BE$45,'Occupancy Raw Data'!X$3,FALSE)</f>
        <v>-11.4097773893787</v>
      </c>
      <c r="R41" s="49">
        <f>VLOOKUP($A41,'Occupancy Raw Data'!$B$8:$BE$45,'Occupancy Raw Data'!Y$3,FALSE)</f>
        <v>-6.5054771825366</v>
      </c>
      <c r="S41" s="48">
        <f>VLOOKUP($A41,'Occupancy Raw Data'!$B$8:$BE$45,'Occupancy Raw Data'!AA$3,FALSE)</f>
        <v>-17.801262543529901</v>
      </c>
      <c r="T41" s="48">
        <f>VLOOKUP($A41,'Occupancy Raw Data'!$B$8:$BE$45,'Occupancy Raw Data'!AB$3,FALSE)</f>
        <v>-16.668675504022399</v>
      </c>
      <c r="U41" s="49">
        <f>VLOOKUP($A41,'Occupancy Raw Data'!$B$8:$BE$45,'Occupancy Raw Data'!AC$3,FALSE)</f>
        <v>-17.244663324986401</v>
      </c>
      <c r="V41" s="50">
        <f>VLOOKUP($A41,'Occupancy Raw Data'!$B$8:$BE$45,'Occupancy Raw Data'!AE$3,FALSE)</f>
        <v>-9.4536944556046301</v>
      </c>
      <c r="X41" s="51">
        <f>VLOOKUP($A41,'ADR Raw Data'!$B$6:$BE$43,'ADR Raw Data'!G$1,FALSE)</f>
        <v>85.982572226358798</v>
      </c>
      <c r="Y41" s="52">
        <f>VLOOKUP($A41,'ADR Raw Data'!$B$6:$BE$43,'ADR Raw Data'!H$1,FALSE)</f>
        <v>92.785612792792705</v>
      </c>
      <c r="Z41" s="52">
        <f>VLOOKUP($A41,'ADR Raw Data'!$B$6:$BE$43,'ADR Raw Data'!I$1,FALSE)</f>
        <v>93.928056381733001</v>
      </c>
      <c r="AA41" s="52">
        <f>VLOOKUP($A41,'ADR Raw Data'!$B$6:$BE$43,'ADR Raw Data'!J$1,FALSE)</f>
        <v>92.029688448643697</v>
      </c>
      <c r="AB41" s="52">
        <f>VLOOKUP($A41,'ADR Raw Data'!$B$6:$BE$43,'ADR Raw Data'!K$1,FALSE)</f>
        <v>87.444502623612493</v>
      </c>
      <c r="AC41" s="53">
        <f>VLOOKUP($A41,'ADR Raw Data'!$B$6:$BE$43,'ADR Raw Data'!L$1,FALSE)</f>
        <v>90.6990586701517</v>
      </c>
      <c r="AD41" s="52">
        <f>VLOOKUP($A41,'ADR Raw Data'!$B$6:$BE$43,'ADR Raw Data'!N$1,FALSE)</f>
        <v>86.748381085154406</v>
      </c>
      <c r="AE41" s="52">
        <f>VLOOKUP($A41,'ADR Raw Data'!$B$6:$BE$43,'ADR Raw Data'!O$1,FALSE)</f>
        <v>87.260973846153803</v>
      </c>
      <c r="AF41" s="53">
        <f>VLOOKUP($A41,'ADR Raw Data'!$B$6:$BE$43,'ADR Raw Data'!P$1,FALSE)</f>
        <v>87.002043281309398</v>
      </c>
      <c r="AG41" s="54">
        <f>VLOOKUP($A41,'ADR Raw Data'!$B$6:$BE$43,'ADR Raw Data'!R$1,FALSE)</f>
        <v>89.771450319961701</v>
      </c>
      <c r="AI41" s="47">
        <f>VLOOKUP($A41,'ADR Raw Data'!$B$6:$BE$43,'ADR Raw Data'!T$1,FALSE)</f>
        <v>5.3601182869723196</v>
      </c>
      <c r="AJ41" s="48">
        <f>VLOOKUP($A41,'ADR Raw Data'!$B$6:$BE$43,'ADR Raw Data'!U$1,FALSE)</f>
        <v>7.7621647865355303</v>
      </c>
      <c r="AK41" s="48">
        <f>VLOOKUP($A41,'ADR Raw Data'!$B$6:$BE$43,'ADR Raw Data'!V$1,FALSE)</f>
        <v>9.3505239617098201</v>
      </c>
      <c r="AL41" s="48">
        <f>VLOOKUP($A41,'ADR Raw Data'!$B$6:$BE$43,'ADR Raw Data'!W$1,FALSE)</f>
        <v>4.5326049764450298</v>
      </c>
      <c r="AM41" s="48">
        <f>VLOOKUP($A41,'ADR Raw Data'!$B$6:$BE$43,'ADR Raw Data'!X$1,FALSE)</f>
        <v>4.7460706671108799</v>
      </c>
      <c r="AN41" s="49">
        <f>VLOOKUP($A41,'ADR Raw Data'!$B$6:$BE$43,'ADR Raw Data'!Y$1,FALSE)</f>
        <v>6.5080640215778001</v>
      </c>
      <c r="AO41" s="48">
        <f>VLOOKUP($A41,'ADR Raw Data'!$B$6:$BE$43,'ADR Raw Data'!AA$1,FALSE)</f>
        <v>3.6275099148453198</v>
      </c>
      <c r="AP41" s="48">
        <f>VLOOKUP($A41,'ADR Raw Data'!$B$6:$BE$43,'ADR Raw Data'!AB$1,FALSE)</f>
        <v>2.4576412656123199</v>
      </c>
      <c r="AQ41" s="49">
        <f>VLOOKUP($A41,'ADR Raw Data'!$B$6:$BE$43,'ADR Raw Data'!AC$1,FALSE)</f>
        <v>3.0496229973614501</v>
      </c>
      <c r="AR41" s="50">
        <f>VLOOKUP($A41,'ADR Raw Data'!$B$6:$BE$43,'ADR Raw Data'!AE$1,FALSE)</f>
        <v>5.66733045743341</v>
      </c>
      <c r="AS41" s="40"/>
      <c r="AT41" s="51">
        <f>VLOOKUP($A41,'RevPAR Raw Data'!$B$6:$BE$43,'RevPAR Raw Data'!G$1,FALSE)</f>
        <v>43.550667358099098</v>
      </c>
      <c r="AU41" s="52">
        <f>VLOOKUP($A41,'RevPAR Raw Data'!$B$6:$BE$43,'RevPAR Raw Data'!H$1,FALSE)</f>
        <v>58.2643957382613</v>
      </c>
      <c r="AV41" s="52">
        <f>VLOOKUP($A41,'RevPAR Raw Data'!$B$6:$BE$43,'RevPAR Raw Data'!I$1,FALSE)</f>
        <v>60.505042541957302</v>
      </c>
      <c r="AW41" s="52">
        <f>VLOOKUP($A41,'RevPAR Raw Data'!$B$6:$BE$43,'RevPAR Raw Data'!J$1,FALSE)</f>
        <v>56.939356552894502</v>
      </c>
      <c r="AX41" s="52">
        <f>VLOOKUP($A41,'RevPAR Raw Data'!$B$6:$BE$43,'RevPAR Raw Data'!K$1,FALSE)</f>
        <v>49.023667037525897</v>
      </c>
      <c r="AY41" s="53">
        <f>VLOOKUP($A41,'RevPAR Raw Data'!$B$6:$BE$43,'RevPAR Raw Data'!L$1,FALSE)</f>
        <v>53.656625845747598</v>
      </c>
      <c r="AZ41" s="52">
        <f>VLOOKUP($A41,'RevPAR Raw Data'!$B$6:$BE$43,'RevPAR Raw Data'!N$1,FALSE)</f>
        <v>43.415086441636802</v>
      </c>
      <c r="BA41" s="52">
        <f>VLOOKUP($A41,'RevPAR Raw Data'!$B$6:$BE$43,'RevPAR Raw Data'!O$1,FALSE)</f>
        <v>42.783053366019203</v>
      </c>
      <c r="BB41" s="53">
        <f>VLOOKUP($A41,'RevPAR Raw Data'!$B$6:$BE$43,'RevPAR Raw Data'!P$1,FALSE)</f>
        <v>43.099069903828003</v>
      </c>
      <c r="BC41" s="54">
        <f>VLOOKUP($A41,'RevPAR Raw Data'!$B$6:$BE$43,'RevPAR Raw Data'!R$1,FALSE)</f>
        <v>50.640181290913397</v>
      </c>
      <c r="BE41" s="47">
        <f>VLOOKUP($A41,'RevPAR Raw Data'!$B$6:$BE$43,'RevPAR Raw Data'!T$1,FALSE)</f>
        <v>-4.4299181275590298</v>
      </c>
      <c r="BF41" s="48">
        <f>VLOOKUP($A41,'RevPAR Raw Data'!$B$6:$BE$43,'RevPAR Raw Data'!U$1,FALSE)</f>
        <v>5.2265144282319804</v>
      </c>
      <c r="BG41" s="48">
        <f>VLOOKUP($A41,'RevPAR Raw Data'!$B$6:$BE$43,'RevPAR Raw Data'!V$1,FALSE)</f>
        <v>7.9448288988485496</v>
      </c>
      <c r="BH41" s="48">
        <f>VLOOKUP($A41,'RevPAR Raw Data'!$B$6:$BE$43,'RevPAR Raw Data'!W$1,FALSE)</f>
        <v>-4.4561402127261598</v>
      </c>
      <c r="BI41" s="48">
        <f>VLOOKUP($A41,'RevPAR Raw Data'!$B$6:$BE$43,'RevPAR Raw Data'!X$1,FALSE)</f>
        <v>-7.2052228201277799</v>
      </c>
      <c r="BJ41" s="49">
        <f>VLOOKUP($A41,'RevPAR Raw Data'!$B$6:$BE$43,'RevPAR Raw Data'!Y$1,FALSE)</f>
        <v>-0.42079378090741598</v>
      </c>
      <c r="BK41" s="48">
        <f>VLOOKUP($A41,'RevPAR Raw Data'!$B$6:$BE$43,'RevPAR Raw Data'!AA$1,FALSE)</f>
        <v>-14.8194951924187</v>
      </c>
      <c r="BL41" s="48">
        <f>VLOOKUP($A41,'RevPAR Raw Data'!$B$6:$BE$43,'RevPAR Raw Data'!AB$1,FALSE)</f>
        <v>-14.620690486028</v>
      </c>
      <c r="BM41" s="49">
        <f>VLOOKUP($A41,'RevPAR Raw Data'!$B$6:$BE$43,'RevPAR Raw Data'!AC$1,FALSE)</f>
        <v>-14.7209375462013</v>
      </c>
      <c r="BN41" s="50">
        <f>VLOOKUP($A41,'RevPAR Raw Data'!$B$6:$BE$43,'RevPAR Raw Data'!AE$1,FALSE)</f>
        <v>-4.3221361034063897</v>
      </c>
    </row>
    <row r="42" spans="1:66" x14ac:dyDescent="0.45">
      <c r="A42" s="63" t="s">
        <v>109</v>
      </c>
      <c r="B42" s="47">
        <f>VLOOKUP($A42,'Occupancy Raw Data'!$B$8:$BE$45,'Occupancy Raw Data'!G$3,FALSE)</f>
        <v>34.303265438086001</v>
      </c>
      <c r="C42" s="48">
        <f>VLOOKUP($A42,'Occupancy Raw Data'!$B$8:$BE$45,'Occupancy Raw Data'!H$3,FALSE)</f>
        <v>57.1290009699321</v>
      </c>
      <c r="D42" s="48">
        <f>VLOOKUP($A42,'Occupancy Raw Data'!$B$8:$BE$45,'Occupancy Raw Data'!I$3,FALSE)</f>
        <v>70.902036857419901</v>
      </c>
      <c r="E42" s="48">
        <f>VLOOKUP($A42,'Occupancy Raw Data'!$B$8:$BE$45,'Occupancy Raw Data'!J$3,FALSE)</f>
        <v>70.287746524409897</v>
      </c>
      <c r="F42" s="48">
        <f>VLOOKUP($A42,'Occupancy Raw Data'!$B$8:$BE$45,'Occupancy Raw Data'!K$3,FALSE)</f>
        <v>51.826705463950802</v>
      </c>
      <c r="G42" s="49">
        <f>VLOOKUP($A42,'Occupancy Raw Data'!$B$8:$BE$45,'Occupancy Raw Data'!L$3,FALSE)</f>
        <v>56.889751050759699</v>
      </c>
      <c r="H42" s="48">
        <f>VLOOKUP($A42,'Occupancy Raw Data'!$B$8:$BE$45,'Occupancy Raw Data'!N$3,FALSE)</f>
        <v>52.602651147752901</v>
      </c>
      <c r="I42" s="48">
        <f>VLOOKUP($A42,'Occupancy Raw Data'!$B$8:$BE$45,'Occupancy Raw Data'!O$3,FALSE)</f>
        <v>56.611703847397301</v>
      </c>
      <c r="J42" s="49">
        <f>VLOOKUP($A42,'Occupancy Raw Data'!$B$8:$BE$45,'Occupancy Raw Data'!P$3,FALSE)</f>
        <v>54.607177497575101</v>
      </c>
      <c r="K42" s="50">
        <f>VLOOKUP($A42,'Occupancy Raw Data'!$B$8:$BE$45,'Occupancy Raw Data'!R$3,FALSE)</f>
        <v>56.2375871784213</v>
      </c>
      <c r="M42" s="47">
        <f>VLOOKUP($A42,'Occupancy Raw Data'!$B$8:$BE$45,'Occupancy Raw Data'!T$3,FALSE)</f>
        <v>-1.5769944341372899</v>
      </c>
      <c r="N42" s="48">
        <f>VLOOKUP($A42,'Occupancy Raw Data'!$B$8:$BE$45,'Occupancy Raw Data'!U$3,FALSE)</f>
        <v>7.4164133738601796</v>
      </c>
      <c r="O42" s="48">
        <f>VLOOKUP($A42,'Occupancy Raw Data'!$B$8:$BE$45,'Occupancy Raw Data'!V$3,FALSE)</f>
        <v>11.2068965517241</v>
      </c>
      <c r="P42" s="48">
        <f>VLOOKUP($A42,'Occupancy Raw Data'!$B$8:$BE$45,'Occupancy Raw Data'!W$3,FALSE)</f>
        <v>8.8088088088088004</v>
      </c>
      <c r="Q42" s="48">
        <f>VLOOKUP($A42,'Occupancy Raw Data'!$B$8:$BE$45,'Occupancy Raw Data'!X$3,FALSE)</f>
        <v>-0.55831265508684802</v>
      </c>
      <c r="R42" s="49">
        <f>VLOOKUP($A42,'Occupancy Raw Data'!$B$8:$BE$45,'Occupancy Raw Data'!Y$3,FALSE)</f>
        <v>5.9361830222757304</v>
      </c>
      <c r="S42" s="48">
        <f>VLOOKUP($A42,'Occupancy Raw Data'!$B$8:$BE$45,'Occupancy Raw Data'!AA$3,FALSE)</f>
        <v>-15.083507306889301</v>
      </c>
      <c r="T42" s="48">
        <f>VLOOKUP($A42,'Occupancy Raw Data'!$B$8:$BE$45,'Occupancy Raw Data'!AB$3,FALSE)</f>
        <v>-17.014218009478601</v>
      </c>
      <c r="U42" s="49">
        <f>VLOOKUP($A42,'Occupancy Raw Data'!$B$8:$BE$45,'Occupancy Raw Data'!AC$3,FALSE)</f>
        <v>-16.095380029806201</v>
      </c>
      <c r="V42" s="50">
        <f>VLOOKUP($A42,'Occupancy Raw Data'!$B$8:$BE$45,'Occupancy Raw Data'!AE$3,FALSE)</f>
        <v>-1.2569945665396101</v>
      </c>
      <c r="X42" s="51">
        <f>VLOOKUP($A42,'ADR Raw Data'!$B$6:$BE$43,'ADR Raw Data'!G$1,FALSE)</f>
        <v>143.30185673892501</v>
      </c>
      <c r="Y42" s="52">
        <f>VLOOKUP($A42,'ADR Raw Data'!$B$6:$BE$43,'ADR Raw Data'!H$1,FALSE)</f>
        <v>166.963293718166</v>
      </c>
      <c r="Z42" s="52">
        <f>VLOOKUP($A42,'ADR Raw Data'!$B$6:$BE$43,'ADR Raw Data'!I$1,FALSE)</f>
        <v>177.440898312813</v>
      </c>
      <c r="AA42" s="52">
        <f>VLOOKUP($A42,'ADR Raw Data'!$B$6:$BE$43,'ADR Raw Data'!J$1,FALSE)</f>
        <v>176.37630634774601</v>
      </c>
      <c r="AB42" s="52">
        <f>VLOOKUP($A42,'ADR Raw Data'!$B$6:$BE$43,'ADR Raw Data'!K$1,FALSE)</f>
        <v>162.18857142857101</v>
      </c>
      <c r="AC42" s="53">
        <f>VLOOKUP($A42,'ADR Raw Data'!$B$6:$BE$43,'ADR Raw Data'!L$1,FALSE)</f>
        <v>168.177502841554</v>
      </c>
      <c r="AD42" s="52">
        <f>VLOOKUP($A42,'ADR Raw Data'!$B$6:$BE$43,'ADR Raw Data'!N$1,FALSE)</f>
        <v>153.32597418561701</v>
      </c>
      <c r="AE42" s="52">
        <f>VLOOKUP($A42,'ADR Raw Data'!$B$6:$BE$43,'ADR Raw Data'!O$1,FALSE)</f>
        <v>155.01947458595001</v>
      </c>
      <c r="AF42" s="53">
        <f>VLOOKUP($A42,'ADR Raw Data'!$B$6:$BE$43,'ADR Raw Data'!P$1,FALSE)</f>
        <v>154.20380698638201</v>
      </c>
      <c r="AG42" s="54">
        <f>VLOOKUP($A42,'ADR Raw Data'!$B$6:$BE$43,'ADR Raw Data'!R$1,FALSE)</f>
        <v>164.30076626149801</v>
      </c>
      <c r="AI42" s="47">
        <f>VLOOKUP($A42,'ADR Raw Data'!$B$6:$BE$43,'ADR Raw Data'!T$1,FALSE)</f>
        <v>-7.1949142252149603</v>
      </c>
      <c r="AJ42" s="48">
        <f>VLOOKUP($A42,'ADR Raw Data'!$B$6:$BE$43,'ADR Raw Data'!U$1,FALSE)</f>
        <v>0.56988208288375197</v>
      </c>
      <c r="AK42" s="48">
        <f>VLOOKUP($A42,'ADR Raw Data'!$B$6:$BE$43,'ADR Raw Data'!V$1,FALSE)</f>
        <v>7.8877801398991396</v>
      </c>
      <c r="AL42" s="48">
        <f>VLOOKUP($A42,'ADR Raw Data'!$B$6:$BE$43,'ADR Raw Data'!W$1,FALSE)</f>
        <v>5.3207124807952999</v>
      </c>
      <c r="AM42" s="48">
        <f>VLOOKUP($A42,'ADR Raw Data'!$B$6:$BE$43,'ADR Raw Data'!X$1,FALSE)</f>
        <v>1.78647533341981</v>
      </c>
      <c r="AN42" s="49">
        <f>VLOOKUP($A42,'ADR Raw Data'!$B$6:$BE$43,'ADR Raw Data'!Y$1,FALSE)</f>
        <v>3.05259095869497</v>
      </c>
      <c r="AO42" s="48">
        <f>VLOOKUP($A42,'ADR Raw Data'!$B$6:$BE$43,'ADR Raw Data'!AA$1,FALSE)</f>
        <v>-10.4151621769198</v>
      </c>
      <c r="AP42" s="48">
        <f>VLOOKUP($A42,'ADR Raw Data'!$B$6:$BE$43,'ADR Raw Data'!AB$1,FALSE)</f>
        <v>-15.089113980911</v>
      </c>
      <c r="AQ42" s="49">
        <f>VLOOKUP($A42,'ADR Raw Data'!$B$6:$BE$43,'ADR Raw Data'!AC$1,FALSE)</f>
        <v>-12.945365695833701</v>
      </c>
      <c r="AR42" s="50">
        <f>VLOOKUP($A42,'ADR Raw Data'!$B$6:$BE$43,'ADR Raw Data'!AE$1,FALSE)</f>
        <v>-2.0542555148724202</v>
      </c>
      <c r="AS42" s="40"/>
      <c r="AT42" s="51">
        <f>VLOOKUP($A42,'RevPAR Raw Data'!$B$6:$BE$43,'RevPAR Raw Data'!G$1,FALSE)</f>
        <v>49.157216294859303</v>
      </c>
      <c r="AU42" s="52">
        <f>VLOOKUP($A42,'RevPAR Raw Data'!$B$6:$BE$43,'RevPAR Raw Data'!H$1,FALSE)</f>
        <v>95.384461687681807</v>
      </c>
      <c r="AV42" s="52">
        <f>VLOOKUP($A42,'RevPAR Raw Data'!$B$6:$BE$43,'RevPAR Raw Data'!I$1,FALSE)</f>
        <v>125.809211121888</v>
      </c>
      <c r="AW42" s="52">
        <f>VLOOKUP($A42,'RevPAR Raw Data'!$B$6:$BE$43,'RevPAR Raw Data'!J$1,FALSE)</f>
        <v>123.97093113482001</v>
      </c>
      <c r="AX42" s="52">
        <f>VLOOKUP($A42,'RevPAR Raw Data'!$B$6:$BE$43,'RevPAR Raw Data'!K$1,FALSE)</f>
        <v>84.056993210475198</v>
      </c>
      <c r="AY42" s="53">
        <f>VLOOKUP($A42,'RevPAR Raw Data'!$B$6:$BE$43,'RevPAR Raw Data'!L$1,FALSE)</f>
        <v>95.675762689945003</v>
      </c>
      <c r="AZ42" s="52">
        <f>VLOOKUP($A42,'RevPAR Raw Data'!$B$6:$BE$43,'RevPAR Raw Data'!N$1,FALSE)</f>
        <v>80.653527319754204</v>
      </c>
      <c r="BA42" s="52">
        <f>VLOOKUP($A42,'RevPAR Raw Data'!$B$6:$BE$43,'RevPAR Raw Data'!O$1,FALSE)</f>
        <v>87.759165858389906</v>
      </c>
      <c r="BB42" s="53">
        <f>VLOOKUP($A42,'RevPAR Raw Data'!$B$6:$BE$43,'RevPAR Raw Data'!P$1,FALSE)</f>
        <v>84.206346589071998</v>
      </c>
      <c r="BC42" s="54">
        <f>VLOOKUP($A42,'RevPAR Raw Data'!$B$6:$BE$43,'RevPAR Raw Data'!R$1,FALSE)</f>
        <v>92.398786661124106</v>
      </c>
      <c r="BE42" s="47">
        <f>VLOOKUP($A42,'RevPAR Raw Data'!$B$6:$BE$43,'RevPAR Raw Data'!T$1,FALSE)</f>
        <v>-8.6584452624796597</v>
      </c>
      <c r="BF42" s="48">
        <f>VLOOKUP($A42,'RevPAR Raw Data'!$B$6:$BE$43,'RevPAR Raw Data'!U$1,FALSE)</f>
        <v>8.0285602677541501</v>
      </c>
      <c r="BG42" s="48">
        <f>VLOOKUP($A42,'RevPAR Raw Data'!$B$6:$BE$43,'RevPAR Raw Data'!V$1,FALSE)</f>
        <v>19.978652052129199</v>
      </c>
      <c r="BH42" s="48">
        <f>VLOOKUP($A42,'RevPAR Raw Data'!$B$6:$BE$43,'RevPAR Raw Data'!W$1,FALSE)</f>
        <v>14.598212679303799</v>
      </c>
      <c r="BI42" s="48">
        <f>VLOOKUP($A42,'RevPAR Raw Data'!$B$6:$BE$43,'RevPAR Raw Data'!X$1,FALSE)</f>
        <v>1.2181885604664799</v>
      </c>
      <c r="BJ42" s="49">
        <f>VLOOKUP($A42,'RevPAR Raw Data'!$B$6:$BE$43,'RevPAR Raw Data'!Y$1,FALSE)</f>
        <v>9.1699813672002897</v>
      </c>
      <c r="BK42" s="48">
        <f>VLOOKUP($A42,'RevPAR Raw Data'!$B$6:$BE$43,'RevPAR Raw Data'!AA$1,FALSE)</f>
        <v>-23.927697735829099</v>
      </c>
      <c r="BL42" s="48">
        <f>VLOOKUP($A42,'RevPAR Raw Data'!$B$6:$BE$43,'RevPAR Raw Data'!AB$1,FALSE)</f>
        <v>-29.5360372419788</v>
      </c>
      <c r="BM42" s="49">
        <f>VLOOKUP($A42,'RevPAR Raw Data'!$B$6:$BE$43,'RevPAR Raw Data'!AC$1,FALSE)</f>
        <v>-26.9571399206473</v>
      </c>
      <c r="BN42" s="50">
        <f>VLOOKUP($A42,'RevPAR Raw Data'!$B$6:$BE$43,'RevPAR Raw Data'!AE$1,FALSE)</f>
        <v>-3.2854282012072402</v>
      </c>
    </row>
    <row r="43" spans="1:66" x14ac:dyDescent="0.45">
      <c r="A43" s="63" t="s">
        <v>94</v>
      </c>
      <c r="B43" s="47">
        <f>VLOOKUP($A43,'Occupancy Raw Data'!$B$8:$BE$45,'Occupancy Raw Data'!G$3,FALSE)</f>
        <v>38.998538011695899</v>
      </c>
      <c r="C43" s="48">
        <f>VLOOKUP($A43,'Occupancy Raw Data'!$B$8:$BE$45,'Occupancy Raw Data'!H$3,FALSE)</f>
        <v>54.7027290448343</v>
      </c>
      <c r="D43" s="48">
        <f>VLOOKUP($A43,'Occupancy Raw Data'!$B$8:$BE$45,'Occupancy Raw Data'!I$3,FALSE)</f>
        <v>63.0360623781676</v>
      </c>
      <c r="E43" s="48">
        <f>VLOOKUP($A43,'Occupancy Raw Data'!$B$8:$BE$45,'Occupancy Raw Data'!J$3,FALSE)</f>
        <v>62.487816764132504</v>
      </c>
      <c r="F43" s="48">
        <f>VLOOKUP($A43,'Occupancy Raw Data'!$B$8:$BE$45,'Occupancy Raw Data'!K$3,FALSE)</f>
        <v>53.216374269005797</v>
      </c>
      <c r="G43" s="49">
        <f>VLOOKUP($A43,'Occupancy Raw Data'!$B$8:$BE$45,'Occupancy Raw Data'!L$3,FALSE)</f>
        <v>54.488304093567201</v>
      </c>
      <c r="H43" s="48">
        <f>VLOOKUP($A43,'Occupancy Raw Data'!$B$8:$BE$45,'Occupancy Raw Data'!N$3,FALSE)</f>
        <v>49.829434697855703</v>
      </c>
      <c r="I43" s="48">
        <f>VLOOKUP($A43,'Occupancy Raw Data'!$B$8:$BE$45,'Occupancy Raw Data'!O$3,FALSE)</f>
        <v>50.755360623781598</v>
      </c>
      <c r="J43" s="49">
        <f>VLOOKUP($A43,'Occupancy Raw Data'!$B$8:$BE$45,'Occupancy Raw Data'!P$3,FALSE)</f>
        <v>50.2923976608187</v>
      </c>
      <c r="K43" s="50">
        <f>VLOOKUP($A43,'Occupancy Raw Data'!$B$8:$BE$45,'Occupancy Raw Data'!R$3,FALSE)</f>
        <v>53.289473684210499</v>
      </c>
      <c r="M43" s="47">
        <f>VLOOKUP($A43,'Occupancy Raw Data'!$B$8:$BE$45,'Occupancy Raw Data'!T$3,FALSE)</f>
        <v>-5.7993885193319503</v>
      </c>
      <c r="N43" s="48">
        <f>VLOOKUP($A43,'Occupancy Raw Data'!$B$8:$BE$45,'Occupancy Raw Data'!U$3,FALSE)</f>
        <v>-4.5874359647221201</v>
      </c>
      <c r="O43" s="48">
        <f>VLOOKUP($A43,'Occupancy Raw Data'!$B$8:$BE$45,'Occupancy Raw Data'!V$3,FALSE)</f>
        <v>-1.4977358914863299</v>
      </c>
      <c r="P43" s="48">
        <f>VLOOKUP($A43,'Occupancy Raw Data'!$B$8:$BE$45,'Occupancy Raw Data'!W$3,FALSE)</f>
        <v>-0.98917414647291702</v>
      </c>
      <c r="Q43" s="48">
        <f>VLOOKUP($A43,'Occupancy Raw Data'!$B$8:$BE$45,'Occupancy Raw Data'!X$3,FALSE)</f>
        <v>-1.0905642484589799</v>
      </c>
      <c r="R43" s="49">
        <f>VLOOKUP($A43,'Occupancy Raw Data'!$B$8:$BE$45,'Occupancy Raw Data'!Y$3,FALSE)</f>
        <v>-2.5749122807017502</v>
      </c>
      <c r="S43" s="48">
        <f>VLOOKUP($A43,'Occupancy Raw Data'!$B$8:$BE$45,'Occupancy Raw Data'!AA$3,FALSE)</f>
        <v>-10.825704719985</v>
      </c>
      <c r="T43" s="48">
        <f>VLOOKUP($A43,'Occupancy Raw Data'!$B$8:$BE$45,'Occupancy Raw Data'!AB$3,FALSE)</f>
        <v>-11.183638195096201</v>
      </c>
      <c r="U43" s="49">
        <f>VLOOKUP($A43,'Occupancy Raw Data'!$B$8:$BE$45,'Occupancy Raw Data'!AC$3,FALSE)</f>
        <v>-11.0066787818457</v>
      </c>
      <c r="V43" s="50">
        <f>VLOOKUP($A43,'Occupancy Raw Data'!$B$8:$BE$45,'Occupancy Raw Data'!AE$3,FALSE)</f>
        <v>-5.0019074241278298</v>
      </c>
      <c r="X43" s="51">
        <f>VLOOKUP($A43,'ADR Raw Data'!$B$6:$BE$43,'ADR Raw Data'!G$1,FALSE)</f>
        <v>91.002602311777494</v>
      </c>
      <c r="Y43" s="52">
        <f>VLOOKUP($A43,'ADR Raw Data'!$B$6:$BE$43,'ADR Raw Data'!H$1,FALSE)</f>
        <v>101.037293986636</v>
      </c>
      <c r="Z43" s="52">
        <f>VLOOKUP($A43,'ADR Raw Data'!$B$6:$BE$43,'ADR Raw Data'!I$1,FALSE)</f>
        <v>106.857897178198</v>
      </c>
      <c r="AA43" s="52">
        <f>VLOOKUP($A43,'ADR Raw Data'!$B$6:$BE$43,'ADR Raw Data'!J$1,FALSE)</f>
        <v>105.765010723337</v>
      </c>
      <c r="AB43" s="52">
        <f>VLOOKUP($A43,'ADR Raw Data'!$B$6:$BE$43,'ADR Raw Data'!K$1,FALSE)</f>
        <v>98.118523351648307</v>
      </c>
      <c r="AC43" s="53">
        <f>VLOOKUP($A43,'ADR Raw Data'!$B$6:$BE$43,'ADR Raw Data'!L$1,FALSE)</f>
        <v>101.46185448528701</v>
      </c>
      <c r="AD43" s="52">
        <f>VLOOKUP($A43,'ADR Raw Data'!$B$6:$BE$43,'ADR Raw Data'!N$1,FALSE)</f>
        <v>99.026867970660106</v>
      </c>
      <c r="AE43" s="52">
        <f>VLOOKUP($A43,'ADR Raw Data'!$B$6:$BE$43,'ADR Raw Data'!O$1,FALSE)</f>
        <v>101.20478156505</v>
      </c>
      <c r="AF43" s="53">
        <f>VLOOKUP($A43,'ADR Raw Data'!$B$6:$BE$43,'ADR Raw Data'!P$1,FALSE)</f>
        <v>100.125849079457</v>
      </c>
      <c r="AG43" s="54">
        <f>VLOOKUP($A43,'ADR Raw Data'!$B$6:$BE$43,'ADR Raw Data'!R$1,FALSE)</f>
        <v>101.101606897903</v>
      </c>
      <c r="AI43" s="47">
        <f>VLOOKUP($A43,'ADR Raw Data'!$B$6:$BE$43,'ADR Raw Data'!T$1,FALSE)</f>
        <v>0.118663618503475</v>
      </c>
      <c r="AJ43" s="48">
        <f>VLOOKUP($A43,'ADR Raw Data'!$B$6:$BE$43,'ADR Raw Data'!U$1,FALSE)</f>
        <v>-1.2990158638270699</v>
      </c>
      <c r="AK43" s="48">
        <f>VLOOKUP($A43,'ADR Raw Data'!$B$6:$BE$43,'ADR Raw Data'!V$1,FALSE)</f>
        <v>2.7164244088457199</v>
      </c>
      <c r="AL43" s="48">
        <f>VLOOKUP($A43,'ADR Raw Data'!$B$6:$BE$43,'ADR Raw Data'!W$1,FALSE)</f>
        <v>4.8986261565168103</v>
      </c>
      <c r="AM43" s="48">
        <f>VLOOKUP($A43,'ADR Raw Data'!$B$6:$BE$43,'ADR Raw Data'!X$1,FALSE)</f>
        <v>2.5856509497314599</v>
      </c>
      <c r="AN43" s="49">
        <f>VLOOKUP($A43,'ADR Raw Data'!$B$6:$BE$43,'ADR Raw Data'!Y$1,FALSE)</f>
        <v>2.0654742361635101</v>
      </c>
      <c r="AO43" s="48">
        <f>VLOOKUP($A43,'ADR Raw Data'!$B$6:$BE$43,'ADR Raw Data'!AA$1,FALSE)</f>
        <v>-2.80094766939325</v>
      </c>
      <c r="AP43" s="48">
        <f>VLOOKUP($A43,'ADR Raw Data'!$B$6:$BE$43,'ADR Raw Data'!AB$1,FALSE)</f>
        <v>-1.90257078017001</v>
      </c>
      <c r="AQ43" s="49">
        <f>VLOOKUP($A43,'ADR Raw Data'!$B$6:$BE$43,'ADR Raw Data'!AC$1,FALSE)</f>
        <v>-2.3460375170896501</v>
      </c>
      <c r="AR43" s="50">
        <f>VLOOKUP($A43,'ADR Raw Data'!$B$6:$BE$43,'ADR Raw Data'!AE$1,FALSE)</f>
        <v>0.79174804035700797</v>
      </c>
      <c r="AS43" s="40"/>
      <c r="AT43" s="51">
        <f>VLOOKUP($A43,'RevPAR Raw Data'!$B$6:$BE$43,'RevPAR Raw Data'!G$1,FALSE)</f>
        <v>35.489684454191</v>
      </c>
      <c r="AU43" s="52">
        <f>VLOOKUP($A43,'RevPAR Raw Data'!$B$6:$BE$43,'RevPAR Raw Data'!H$1,FALSE)</f>
        <v>55.270157163742603</v>
      </c>
      <c r="AV43" s="52">
        <f>VLOOKUP($A43,'RevPAR Raw Data'!$B$6:$BE$43,'RevPAR Raw Data'!I$1,FALSE)</f>
        <v>67.3590107212475</v>
      </c>
      <c r="AW43" s="52">
        <f>VLOOKUP($A43,'RevPAR Raw Data'!$B$6:$BE$43,'RevPAR Raw Data'!J$1,FALSE)</f>
        <v>66.0902461013645</v>
      </c>
      <c r="AX43" s="52">
        <f>VLOOKUP($A43,'RevPAR Raw Data'!$B$6:$BE$43,'RevPAR Raw Data'!K$1,FALSE)</f>
        <v>52.215120614035001</v>
      </c>
      <c r="AY43" s="53">
        <f>VLOOKUP($A43,'RevPAR Raw Data'!$B$6:$BE$43,'RevPAR Raw Data'!L$1,FALSE)</f>
        <v>55.284843810916101</v>
      </c>
      <c r="AZ43" s="52">
        <f>VLOOKUP($A43,'RevPAR Raw Data'!$B$6:$BE$43,'RevPAR Raw Data'!N$1,FALSE)</f>
        <v>49.344528508771901</v>
      </c>
      <c r="BA43" s="52">
        <f>VLOOKUP($A43,'RevPAR Raw Data'!$B$6:$BE$43,'RevPAR Raw Data'!O$1,FALSE)</f>
        <v>51.366851851851798</v>
      </c>
      <c r="BB43" s="53">
        <f>VLOOKUP($A43,'RevPAR Raw Data'!$B$6:$BE$43,'RevPAR Raw Data'!P$1,FALSE)</f>
        <v>50.355690180311797</v>
      </c>
      <c r="BC43" s="54">
        <f>VLOOKUP($A43,'RevPAR Raw Data'!$B$6:$BE$43,'RevPAR Raw Data'!R$1,FALSE)</f>
        <v>53.876514202171997</v>
      </c>
      <c r="BE43" s="47">
        <f>VLOOKUP($A43,'RevPAR Raw Data'!$B$6:$BE$43,'RevPAR Raw Data'!T$1,FALSE)</f>
        <v>-5.68760666509659</v>
      </c>
      <c r="BF43" s="48">
        <f>VLOOKUP($A43,'RevPAR Raw Data'!$B$6:$BE$43,'RevPAR Raw Data'!U$1,FALSE)</f>
        <v>-5.8268603076245498</v>
      </c>
      <c r="BG43" s="48">
        <f>VLOOKUP($A43,'RevPAR Raw Data'!$B$6:$BE$43,'RevPAR Raw Data'!V$1,FALSE)</f>
        <v>1.1780036540229999</v>
      </c>
      <c r="BH43" s="48">
        <f>VLOOKUP($A43,'RevPAR Raw Data'!$B$6:$BE$43,'RevPAR Raw Data'!W$1,FALSE)</f>
        <v>3.8609960665712699</v>
      </c>
      <c r="BI43" s="48">
        <f>VLOOKUP($A43,'RevPAR Raw Data'!$B$6:$BE$43,'RevPAR Raw Data'!X$1,FALSE)</f>
        <v>1.46688851642476</v>
      </c>
      <c r="BJ43" s="49">
        <f>VLOOKUP($A43,'RevPAR Raw Data'!$B$6:$BE$43,'RevPAR Raw Data'!Y$1,FALSE)</f>
        <v>-0.56262219429994698</v>
      </c>
      <c r="BK43" s="48">
        <f>VLOOKUP($A43,'RevPAR Raw Data'!$B$6:$BE$43,'RevPAR Raw Data'!AA$1,FALSE)</f>
        <v>-13.323430065328401</v>
      </c>
      <c r="BL43" s="48">
        <f>VLOOKUP($A43,'RevPAR Raw Data'!$B$6:$BE$43,'RevPAR Raw Data'!AB$1,FALSE)</f>
        <v>-12.873432342806399</v>
      </c>
      <c r="BM43" s="49">
        <f>VLOOKUP($A43,'RevPAR Raw Data'!$B$6:$BE$43,'RevPAR Raw Data'!AC$1,FALSE)</f>
        <v>-13.0944954853277</v>
      </c>
      <c r="BN43" s="50">
        <f>VLOOKUP($A43,'RevPAR Raw Data'!$B$6:$BE$43,'RevPAR Raw Data'!AE$1,FALSE)</f>
        <v>-4.24976188778182</v>
      </c>
    </row>
    <row r="44" spans="1:66" x14ac:dyDescent="0.45">
      <c r="A44" s="63" t="s">
        <v>44</v>
      </c>
      <c r="B44" s="47">
        <f>VLOOKUP($A44,'Occupancy Raw Data'!$B$8:$BE$45,'Occupancy Raw Data'!G$3,FALSE)</f>
        <v>41.144646924829097</v>
      </c>
      <c r="C44" s="48">
        <f>VLOOKUP($A44,'Occupancy Raw Data'!$B$8:$BE$45,'Occupancy Raw Data'!H$3,FALSE)</f>
        <v>49.572892938496501</v>
      </c>
      <c r="D44" s="48">
        <f>VLOOKUP($A44,'Occupancy Raw Data'!$B$8:$BE$45,'Occupancy Raw Data'!I$3,FALSE)</f>
        <v>51.822323462414502</v>
      </c>
      <c r="E44" s="48">
        <f>VLOOKUP($A44,'Occupancy Raw Data'!$B$8:$BE$45,'Occupancy Raw Data'!J$3,FALSE)</f>
        <v>54.413439635535298</v>
      </c>
      <c r="F44" s="48">
        <f>VLOOKUP($A44,'Occupancy Raw Data'!$B$8:$BE$45,'Occupancy Raw Data'!K$3,FALSE)</f>
        <v>47.750569476081999</v>
      </c>
      <c r="G44" s="49">
        <f>VLOOKUP($A44,'Occupancy Raw Data'!$B$8:$BE$45,'Occupancy Raw Data'!L$3,FALSE)</f>
        <v>48.940774487471501</v>
      </c>
      <c r="H44" s="48">
        <f>VLOOKUP($A44,'Occupancy Raw Data'!$B$8:$BE$45,'Occupancy Raw Data'!N$3,FALSE)</f>
        <v>46.7255125284738</v>
      </c>
      <c r="I44" s="48">
        <f>VLOOKUP($A44,'Occupancy Raw Data'!$B$8:$BE$45,'Occupancy Raw Data'!O$3,FALSE)</f>
        <v>47.636674259681001</v>
      </c>
      <c r="J44" s="49">
        <f>VLOOKUP($A44,'Occupancy Raw Data'!$B$8:$BE$45,'Occupancy Raw Data'!P$3,FALSE)</f>
        <v>47.181093394077401</v>
      </c>
      <c r="K44" s="50">
        <f>VLOOKUP($A44,'Occupancy Raw Data'!$B$8:$BE$45,'Occupancy Raw Data'!R$3,FALSE)</f>
        <v>48.438008460787501</v>
      </c>
      <c r="M44" s="47">
        <f>VLOOKUP($A44,'Occupancy Raw Data'!$B$8:$BE$45,'Occupancy Raw Data'!T$3,FALSE)</f>
        <v>-6.29053177691309</v>
      </c>
      <c r="N44" s="48">
        <f>VLOOKUP($A44,'Occupancy Raw Data'!$B$8:$BE$45,'Occupancy Raw Data'!U$3,FALSE)</f>
        <v>-6.2970936490850304</v>
      </c>
      <c r="O44" s="48">
        <f>VLOOKUP($A44,'Occupancy Raw Data'!$B$8:$BE$45,'Occupancy Raw Data'!V$3,FALSE)</f>
        <v>-6.2339000515198304</v>
      </c>
      <c r="P44" s="48">
        <f>VLOOKUP($A44,'Occupancy Raw Data'!$B$8:$BE$45,'Occupancy Raw Data'!W$3,FALSE)</f>
        <v>-4.0180813661476602</v>
      </c>
      <c r="Q44" s="48">
        <f>VLOOKUP($A44,'Occupancy Raw Data'!$B$8:$BE$45,'Occupancy Raw Data'!X$3,FALSE)</f>
        <v>-9.9838969404186706</v>
      </c>
      <c r="R44" s="49">
        <f>VLOOKUP($A44,'Occupancy Raw Data'!$B$8:$BE$45,'Occupancy Raw Data'!Y$3,FALSE)</f>
        <v>-6.5361609570418704</v>
      </c>
      <c r="S44" s="48">
        <f>VLOOKUP($A44,'Occupancy Raw Data'!$B$8:$BE$45,'Occupancy Raw Data'!AA$3,FALSE)</f>
        <v>-19.951219512195099</v>
      </c>
      <c r="T44" s="48">
        <f>VLOOKUP($A44,'Occupancy Raw Data'!$B$8:$BE$45,'Occupancy Raw Data'!AB$3,FALSE)</f>
        <v>-17.2191984166254</v>
      </c>
      <c r="U44" s="49">
        <f>VLOOKUP($A44,'Occupancy Raw Data'!$B$8:$BE$45,'Occupancy Raw Data'!AC$3,FALSE)</f>
        <v>-18.594939818226401</v>
      </c>
      <c r="V44" s="50">
        <f>VLOOKUP($A44,'Occupancy Raw Data'!$B$8:$BE$45,'Occupancy Raw Data'!AE$3,FALSE)</f>
        <v>-10.2366953113221</v>
      </c>
      <c r="X44" s="51">
        <f>VLOOKUP($A44,'ADR Raw Data'!$B$6:$BE$43,'ADR Raw Data'!G$1,FALSE)</f>
        <v>79.563037854671194</v>
      </c>
      <c r="Y44" s="52">
        <f>VLOOKUP($A44,'ADR Raw Data'!$B$6:$BE$43,'ADR Raw Data'!H$1,FALSE)</f>
        <v>83.655467202756995</v>
      </c>
      <c r="Z44" s="52">
        <f>VLOOKUP($A44,'ADR Raw Data'!$B$6:$BE$43,'ADR Raw Data'!I$1,FALSE)</f>
        <v>87.9435836813186</v>
      </c>
      <c r="AA44" s="52">
        <f>VLOOKUP($A44,'ADR Raw Data'!$B$6:$BE$43,'ADR Raw Data'!J$1,FALSE)</f>
        <v>85.2301043956043</v>
      </c>
      <c r="AB44" s="52">
        <f>VLOOKUP($A44,'ADR Raw Data'!$B$6:$BE$43,'ADR Raw Data'!K$1,FALSE)</f>
        <v>80.262566607036305</v>
      </c>
      <c r="AC44" s="53">
        <f>VLOOKUP($A44,'ADR Raw Data'!$B$6:$BE$43,'ADR Raw Data'!L$1,FALSE)</f>
        <v>83.563548301140301</v>
      </c>
      <c r="AD44" s="52">
        <f>VLOOKUP($A44,'ADR Raw Data'!$B$6:$BE$43,'ADR Raw Data'!N$1,FALSE)</f>
        <v>86.305015051797596</v>
      </c>
      <c r="AE44" s="52">
        <f>VLOOKUP($A44,'ADR Raw Data'!$B$6:$BE$43,'ADR Raw Data'!O$1,FALSE)</f>
        <v>87.182272982665793</v>
      </c>
      <c r="AF44" s="53">
        <f>VLOOKUP($A44,'ADR Raw Data'!$B$6:$BE$43,'ADR Raw Data'!P$1,FALSE)</f>
        <v>86.747879420639705</v>
      </c>
      <c r="AG44" s="54">
        <f>VLOOKUP($A44,'ADR Raw Data'!$B$6:$BE$43,'ADR Raw Data'!R$1,FALSE)</f>
        <v>84.449748614376801</v>
      </c>
      <c r="AI44" s="47">
        <f>VLOOKUP($A44,'ADR Raw Data'!$B$6:$BE$43,'ADR Raw Data'!T$1,FALSE)</f>
        <v>3.06588322918088</v>
      </c>
      <c r="AJ44" s="48">
        <f>VLOOKUP($A44,'ADR Raw Data'!$B$6:$BE$43,'ADR Raw Data'!U$1,FALSE)</f>
        <v>1.6743976101393501</v>
      </c>
      <c r="AK44" s="48">
        <f>VLOOKUP($A44,'ADR Raw Data'!$B$6:$BE$43,'ADR Raw Data'!V$1,FALSE)</f>
        <v>6.2193918653255604</v>
      </c>
      <c r="AL44" s="48">
        <f>VLOOKUP($A44,'ADR Raw Data'!$B$6:$BE$43,'ADR Raw Data'!W$1,FALSE)</f>
        <v>3.2149952271646902</v>
      </c>
      <c r="AM44" s="48">
        <f>VLOOKUP($A44,'ADR Raw Data'!$B$6:$BE$43,'ADR Raw Data'!X$1,FALSE)</f>
        <v>0.37292310298892001</v>
      </c>
      <c r="AN44" s="49">
        <f>VLOOKUP($A44,'ADR Raw Data'!$B$6:$BE$43,'ADR Raw Data'!Y$1,FALSE)</f>
        <v>2.9991173983274302</v>
      </c>
      <c r="AO44" s="48">
        <f>VLOOKUP($A44,'ADR Raw Data'!$B$6:$BE$43,'ADR Raw Data'!AA$1,FALSE)</f>
        <v>-2.5423960375226899</v>
      </c>
      <c r="AP44" s="48">
        <f>VLOOKUP($A44,'ADR Raw Data'!$B$6:$BE$43,'ADR Raw Data'!AB$1,FALSE)</f>
        <v>-1.1243068688921301</v>
      </c>
      <c r="AQ44" s="49">
        <f>VLOOKUP($A44,'ADR Raw Data'!$B$6:$BE$43,'ADR Raw Data'!AC$1,FALSE)</f>
        <v>-1.83160933889397</v>
      </c>
      <c r="AR44" s="50">
        <f>VLOOKUP($A44,'ADR Raw Data'!$B$6:$BE$43,'ADR Raw Data'!AE$1,FALSE)</f>
        <v>1.31832161944979</v>
      </c>
      <c r="AS44" s="40"/>
      <c r="AT44" s="51">
        <f>VLOOKUP($A44,'RevPAR Raw Data'!$B$6:$BE$43,'RevPAR Raw Data'!G$1,FALSE)</f>
        <v>32.735931007972603</v>
      </c>
      <c r="AU44" s="52">
        <f>VLOOKUP($A44,'RevPAR Raw Data'!$B$6:$BE$43,'RevPAR Raw Data'!H$1,FALSE)</f>
        <v>41.470435193621803</v>
      </c>
      <c r="AV44" s="52">
        <f>VLOOKUP($A44,'RevPAR Raw Data'!$B$6:$BE$43,'RevPAR Raw Data'!I$1,FALSE)</f>
        <v>45.574408399772203</v>
      </c>
      <c r="AW44" s="52">
        <f>VLOOKUP($A44,'RevPAR Raw Data'!$B$6:$BE$43,'RevPAR Raw Data'!J$1,FALSE)</f>
        <v>46.376631406605902</v>
      </c>
      <c r="AX44" s="52">
        <f>VLOOKUP($A44,'RevPAR Raw Data'!$B$6:$BE$43,'RevPAR Raw Data'!K$1,FALSE)</f>
        <v>38.325832630979399</v>
      </c>
      <c r="AY44" s="53">
        <f>VLOOKUP($A44,'RevPAR Raw Data'!$B$6:$BE$43,'RevPAR Raw Data'!L$1,FALSE)</f>
        <v>40.896647727790402</v>
      </c>
      <c r="AZ44" s="52">
        <f>VLOOKUP($A44,'RevPAR Raw Data'!$B$6:$BE$43,'RevPAR Raw Data'!N$1,FALSE)</f>
        <v>40.326460620728902</v>
      </c>
      <c r="BA44" s="52">
        <f>VLOOKUP($A44,'RevPAR Raw Data'!$B$6:$BE$43,'RevPAR Raw Data'!O$1,FALSE)</f>
        <v>41.530735392938404</v>
      </c>
      <c r="BB44" s="53">
        <f>VLOOKUP($A44,'RevPAR Raw Data'!$B$6:$BE$43,'RevPAR Raw Data'!P$1,FALSE)</f>
        <v>40.928598006833703</v>
      </c>
      <c r="BC44" s="54">
        <f>VLOOKUP($A44,'RevPAR Raw Data'!$B$6:$BE$43,'RevPAR Raw Data'!R$1,FALSE)</f>
        <v>40.905776378945603</v>
      </c>
      <c r="BE44" s="47">
        <f>VLOOKUP($A44,'RevPAR Raw Data'!$B$6:$BE$43,'RevPAR Raw Data'!T$1,FALSE)</f>
        <v>-3.4175089065068902</v>
      </c>
      <c r="BF44" s="48">
        <f>VLOOKUP($A44,'RevPAR Raw Data'!$B$6:$BE$43,'RevPAR Raw Data'!U$1,FALSE)</f>
        <v>-4.7281344245141899</v>
      </c>
      <c r="BG44" s="48">
        <f>VLOOKUP($A44,'RevPAR Raw Data'!$B$6:$BE$43,'RevPAR Raw Data'!V$1,FALSE)</f>
        <v>-0.40221885889102299</v>
      </c>
      <c r="BH44" s="48">
        <f>VLOOKUP($A44,'RevPAR Raw Data'!$B$6:$BE$43,'RevPAR Raw Data'!W$1,FALSE)</f>
        <v>-0.93226726312821495</v>
      </c>
      <c r="BI44" s="48">
        <f>VLOOKUP($A44,'RevPAR Raw Data'!$B$6:$BE$43,'RevPAR Raw Data'!X$1,FALSE)</f>
        <v>-9.6482060956991802</v>
      </c>
      <c r="BJ44" s="49">
        <f>VLOOKUP($A44,'RevPAR Raw Data'!$B$6:$BE$43,'RevPAR Raw Data'!Y$1,FALSE)</f>
        <v>-3.73307069915976</v>
      </c>
      <c r="BK44" s="48">
        <f>VLOOKUP($A44,'RevPAR Raw Data'!$B$6:$BE$43,'RevPAR Raw Data'!AA$1,FALSE)</f>
        <v>-21.9863765354023</v>
      </c>
      <c r="BL44" s="48">
        <f>VLOOKUP($A44,'RevPAR Raw Data'!$B$6:$BE$43,'RevPAR Raw Data'!AB$1,FALSE)</f>
        <v>-18.149908654951201</v>
      </c>
      <c r="BM44" s="49">
        <f>VLOOKUP($A44,'RevPAR Raw Data'!$B$6:$BE$43,'RevPAR Raw Data'!AC$1,FALSE)</f>
        <v>-20.085962502848101</v>
      </c>
      <c r="BN44" s="50">
        <f>VLOOKUP($A44,'RevPAR Raw Data'!$B$6:$BE$43,'RevPAR Raw Data'!AE$1,FALSE)</f>
        <v>-9.0533262592787391</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Data'!G$3,FALSE)</f>
        <v>40.019316447019897</v>
      </c>
      <c r="C47" s="48">
        <f>VLOOKUP($A47,'Occupancy Raw Data'!$B$8:$BE$45,'Occupancy Raw Data'!H$3,FALSE)</f>
        <v>55.752874100383202</v>
      </c>
      <c r="D47" s="48">
        <f>VLOOKUP($A47,'Occupancy Raw Data'!$B$8:$BE$45,'Occupancy Raw Data'!I$3,FALSE)</f>
        <v>60.6006791912016</v>
      </c>
      <c r="E47" s="48">
        <f>VLOOKUP($A47,'Occupancy Raw Data'!$B$8:$BE$45,'Occupancy Raw Data'!J$3,FALSE)</f>
        <v>60.080381344050799</v>
      </c>
      <c r="F47" s="48">
        <f>VLOOKUP($A47,'Occupancy Raw Data'!$B$8:$BE$45,'Occupancy Raw Data'!K$3,FALSE)</f>
        <v>53.385051562451302</v>
      </c>
      <c r="G47" s="49">
        <f>VLOOKUP($A47,'Occupancy Raw Data'!$B$8:$BE$45,'Occupancy Raw Data'!L$3,FALSE)</f>
        <v>53.967660529021401</v>
      </c>
      <c r="H47" s="48">
        <f>VLOOKUP($A47,'Occupancy Raw Data'!$B$8:$BE$45,'Occupancy Raw Data'!N$3,FALSE)</f>
        <v>52.899024830980999</v>
      </c>
      <c r="I47" s="48">
        <f>VLOOKUP($A47,'Occupancy Raw Data'!$B$8:$BE$45,'Occupancy Raw Data'!O$3,FALSE)</f>
        <v>50.297535595226897</v>
      </c>
      <c r="J47" s="49">
        <f>VLOOKUP($A47,'Occupancy Raw Data'!$B$8:$BE$45,'Occupancy Raw Data'!P$3,FALSE)</f>
        <v>51.598280213103997</v>
      </c>
      <c r="K47" s="50">
        <f>VLOOKUP($A47,'Occupancy Raw Data'!$B$8:$BE$45,'Occupancy Raw Data'!R$3,FALSE)</f>
        <v>53.290694724473497</v>
      </c>
      <c r="M47" s="47">
        <f>VLOOKUP($A47,'Occupancy Raw Data'!$B$8:$BE$45,'Occupancy Raw Data'!T$3,FALSE)</f>
        <v>-8.9003770323215701</v>
      </c>
      <c r="N47" s="48">
        <f>VLOOKUP($A47,'Occupancy Raw Data'!$B$8:$BE$45,'Occupancy Raw Data'!U$3,FALSE)</f>
        <v>-0.26444264571889298</v>
      </c>
      <c r="O47" s="48">
        <f>VLOOKUP($A47,'Occupancy Raw Data'!$B$8:$BE$45,'Occupancy Raw Data'!V$3,FALSE)</f>
        <v>-1.83778531908943</v>
      </c>
      <c r="P47" s="48">
        <f>VLOOKUP($A47,'Occupancy Raw Data'!$B$8:$BE$45,'Occupancy Raw Data'!W$3,FALSE)</f>
        <v>-1.83902282155332</v>
      </c>
      <c r="Q47" s="48">
        <f>VLOOKUP($A47,'Occupancy Raw Data'!$B$8:$BE$45,'Occupancy Raw Data'!X$3,FALSE)</f>
        <v>-3.29576518316899</v>
      </c>
      <c r="R47" s="49">
        <f>VLOOKUP($A47,'Occupancy Raw Data'!$B$8:$BE$45,'Occupancy Raw Data'!Y$3,FALSE)</f>
        <v>-2.92732586206168</v>
      </c>
      <c r="S47" s="48">
        <f>VLOOKUP($A47,'Occupancy Raw Data'!$B$8:$BE$45,'Occupancy Raw Data'!AA$3,FALSE)</f>
        <v>-10.456439516584799</v>
      </c>
      <c r="T47" s="48">
        <f>VLOOKUP($A47,'Occupancy Raw Data'!$B$8:$BE$45,'Occupancy Raw Data'!AB$3,FALSE)</f>
        <v>-14.2288398590472</v>
      </c>
      <c r="U47" s="49">
        <f>VLOOKUP($A47,'Occupancy Raw Data'!$B$8:$BE$45,'Occupancy Raw Data'!AC$3,FALSE)</f>
        <v>-12.3356735789569</v>
      </c>
      <c r="V47" s="50">
        <f>VLOOKUP($A47,'Occupancy Raw Data'!$B$8:$BE$45,'Occupancy Raw Data'!AE$3,FALSE)</f>
        <v>-5.7262870231153897</v>
      </c>
      <c r="X47" s="51">
        <f>VLOOKUP($A47,'ADR Raw Data'!$B$6:$BE$43,'ADR Raw Data'!G$1,FALSE)</f>
        <v>99.361050992604106</v>
      </c>
      <c r="Y47" s="52">
        <f>VLOOKUP($A47,'ADR Raw Data'!$B$6:$BE$43,'ADR Raw Data'!H$1,FALSE)</f>
        <v>109.584649902207</v>
      </c>
      <c r="Z47" s="52">
        <f>VLOOKUP($A47,'ADR Raw Data'!$B$6:$BE$43,'ADR Raw Data'!I$1,FALSE)</f>
        <v>112.675190478638</v>
      </c>
      <c r="AA47" s="52">
        <f>VLOOKUP($A47,'ADR Raw Data'!$B$6:$BE$43,'ADR Raw Data'!J$1,FALSE)</f>
        <v>112.17103505496701</v>
      </c>
      <c r="AB47" s="52">
        <f>VLOOKUP($A47,'ADR Raw Data'!$B$6:$BE$43,'ADR Raw Data'!K$1,FALSE)</f>
        <v>106.836162824627</v>
      </c>
      <c r="AC47" s="53">
        <f>VLOOKUP($A47,'ADR Raw Data'!$B$6:$BE$43,'ADR Raw Data'!L$1,FALSE)</f>
        <v>108.79458526729</v>
      </c>
      <c r="AD47" s="52">
        <f>VLOOKUP($A47,'ADR Raw Data'!$B$6:$BE$43,'ADR Raw Data'!N$1,FALSE)</f>
        <v>114.58218505212299</v>
      </c>
      <c r="AE47" s="52">
        <f>VLOOKUP($A47,'ADR Raw Data'!$B$6:$BE$43,'ADR Raw Data'!O$1,FALSE)</f>
        <v>114.21037970763101</v>
      </c>
      <c r="AF47" s="53">
        <f>VLOOKUP($A47,'ADR Raw Data'!$B$6:$BE$43,'ADR Raw Data'!P$1,FALSE)</f>
        <v>114.40096881321099</v>
      </c>
      <c r="AG47" s="54">
        <f>VLOOKUP($A47,'ADR Raw Data'!$B$6:$BE$43,'ADR Raw Data'!R$1,FALSE)</f>
        <v>110.345538155729</v>
      </c>
      <c r="AI47" s="47">
        <f>VLOOKUP($A47,'ADR Raw Data'!$B$6:$BE$43,'ADR Raw Data'!T$1,FALSE)</f>
        <v>1.8965804935755599</v>
      </c>
      <c r="AJ47" s="48">
        <f>VLOOKUP($A47,'ADR Raw Data'!$B$6:$BE$43,'ADR Raw Data'!U$1,FALSE)</f>
        <v>5.2104791677100399</v>
      </c>
      <c r="AK47" s="48">
        <f>VLOOKUP($A47,'ADR Raw Data'!$B$6:$BE$43,'ADR Raw Data'!V$1,FALSE)</f>
        <v>5.8831033317454704</v>
      </c>
      <c r="AL47" s="48">
        <f>VLOOKUP($A47,'ADR Raw Data'!$B$6:$BE$43,'ADR Raw Data'!W$1,FALSE)</f>
        <v>6.5808012602680499</v>
      </c>
      <c r="AM47" s="48">
        <f>VLOOKUP($A47,'ADR Raw Data'!$B$6:$BE$43,'ADR Raw Data'!X$1,FALSE)</f>
        <v>5.4995938109407296</v>
      </c>
      <c r="AN47" s="49">
        <f>VLOOKUP($A47,'ADR Raw Data'!$B$6:$BE$43,'ADR Raw Data'!Y$1,FALSE)</f>
        <v>5.3456155416298001</v>
      </c>
      <c r="AO47" s="48">
        <f>VLOOKUP($A47,'ADR Raw Data'!$B$6:$BE$43,'ADR Raw Data'!AA$1,FALSE)</f>
        <v>0.78609221377299199</v>
      </c>
      <c r="AP47" s="48">
        <f>VLOOKUP($A47,'ADR Raw Data'!$B$6:$BE$43,'ADR Raw Data'!AB$1,FALSE)</f>
        <v>-4.0175272207649604</v>
      </c>
      <c r="AQ47" s="49">
        <f>VLOOKUP($A47,'ADR Raw Data'!$B$6:$BE$43,'ADR Raw Data'!AC$1,FALSE)</f>
        <v>-1.65814594283008</v>
      </c>
      <c r="AR47" s="50">
        <f>VLOOKUP($A47,'ADR Raw Data'!$B$6:$BE$43,'ADR Raw Data'!AE$1,FALSE)</f>
        <v>2.9745524470957898</v>
      </c>
      <c r="AS47" s="40"/>
      <c r="AT47" s="51">
        <f>VLOOKUP($A47,'RevPAR Raw Data'!$B$6:$BE$43,'RevPAR Raw Data'!G$1,FALSE)</f>
        <v>39.763613421815101</v>
      </c>
      <c r="AU47" s="52">
        <f>VLOOKUP($A47,'RevPAR Raw Data'!$B$6:$BE$43,'RevPAR Raw Data'!H$1,FALSE)</f>
        <v>61.0965918933233</v>
      </c>
      <c r="AV47" s="52">
        <f>VLOOKUP($A47,'RevPAR Raw Data'!$B$6:$BE$43,'RevPAR Raw Data'!I$1,FALSE)</f>
        <v>68.281930710035198</v>
      </c>
      <c r="AW47" s="52">
        <f>VLOOKUP($A47,'RevPAR Raw Data'!$B$6:$BE$43,'RevPAR Raw Data'!J$1,FALSE)</f>
        <v>67.392785618593607</v>
      </c>
      <c r="AX47" s="52">
        <f>VLOOKUP($A47,'RevPAR Raw Data'!$B$6:$BE$43,'RevPAR Raw Data'!K$1,FALSE)</f>
        <v>57.034540611272</v>
      </c>
      <c r="AY47" s="53">
        <f>VLOOKUP($A47,'RevPAR Raw Data'!$B$6:$BE$43,'RevPAR Raw Data'!L$1,FALSE)</f>
        <v>58.713892451007801</v>
      </c>
      <c r="AZ47" s="52">
        <f>VLOOKUP($A47,'RevPAR Raw Data'!$B$6:$BE$43,'RevPAR Raw Data'!N$1,FALSE)</f>
        <v>60.612858522603297</v>
      </c>
      <c r="BA47" s="52">
        <f>VLOOKUP($A47,'RevPAR Raw Data'!$B$6:$BE$43,'RevPAR Raw Data'!O$1,FALSE)</f>
        <v>57.445006386889702</v>
      </c>
      <c r="BB47" s="53">
        <f>VLOOKUP($A47,'RevPAR Raw Data'!$B$6:$BE$43,'RevPAR Raw Data'!P$1,FALSE)</f>
        <v>59.028932454746503</v>
      </c>
      <c r="BC47" s="54">
        <f>VLOOKUP($A47,'RevPAR Raw Data'!$B$6:$BE$43,'RevPAR Raw Data'!R$1,FALSE)</f>
        <v>58.803903880647503</v>
      </c>
      <c r="BE47" s="47">
        <f>VLOOKUP($A47,'RevPAR Raw Data'!$B$6:$BE$43,'RevPAR Raw Data'!T$1,FALSE)</f>
        <v>-7.1725993533957002</v>
      </c>
      <c r="BF47" s="48">
        <f>VLOOKUP($A47,'RevPAR Raw Data'!$B$6:$BE$43,'RevPAR Raw Data'!U$1,FALSE)</f>
        <v>4.9322577930254203</v>
      </c>
      <c r="BG47" s="48">
        <f>VLOOKUP($A47,'RevPAR Raw Data'!$B$6:$BE$43,'RevPAR Raw Data'!V$1,FALSE)</f>
        <v>3.9371992033183498</v>
      </c>
      <c r="BH47" s="48">
        <f>VLOOKUP($A47,'RevPAR Raw Data'!$B$6:$BE$43,'RevPAR Raw Data'!W$1,FALSE)</f>
        <v>4.6207560016973197</v>
      </c>
      <c r="BI47" s="48">
        <f>VLOOKUP($A47,'RevPAR Raw Data'!$B$6:$BE$43,'RevPAR Raw Data'!X$1,FALSE)</f>
        <v>2.0225749297350299</v>
      </c>
      <c r="BJ47" s="49">
        <f>VLOOKUP($A47,'RevPAR Raw Data'!$B$6:$BE$43,'RevPAR Raw Data'!Y$1,FALSE)</f>
        <v>2.26180609333159</v>
      </c>
      <c r="BK47" s="48">
        <f>VLOOKUP($A47,'RevPAR Raw Data'!$B$6:$BE$43,'RevPAR Raw Data'!AA$1,FALSE)</f>
        <v>-9.7525445596895608</v>
      </c>
      <c r="BL47" s="48">
        <f>VLOOKUP($A47,'RevPAR Raw Data'!$B$6:$BE$43,'RevPAR Raw Data'!AB$1,FALSE)</f>
        <v>-17.6747195652759</v>
      </c>
      <c r="BM47" s="49">
        <f>VLOOKUP($A47,'RevPAR Raw Data'!$B$6:$BE$43,'RevPAR Raw Data'!AC$1,FALSE)</f>
        <v>-13.789276050816699</v>
      </c>
      <c r="BN47" s="50">
        <f>VLOOKUP($A47,'RevPAR Raw Data'!$B$6:$BE$43,'RevPAR Raw Data'!AE$1,FALSE)</f>
        <v>-2.9220659867933998</v>
      </c>
    </row>
    <row r="48" spans="1:66" x14ac:dyDescent="0.45">
      <c r="A48" s="63" t="s">
        <v>78</v>
      </c>
      <c r="B48" s="47">
        <f>VLOOKUP($A48,'Occupancy Raw Data'!$B$8:$BE$45,'Occupancy Raw Data'!G$3,FALSE)</f>
        <v>41.660261337432701</v>
      </c>
      <c r="C48" s="48">
        <f>VLOOKUP($A48,'Occupancy Raw Data'!$B$8:$BE$45,'Occupancy Raw Data'!H$3,FALSE)</f>
        <v>55.572636433512599</v>
      </c>
      <c r="D48" s="48">
        <f>VLOOKUP($A48,'Occupancy Raw Data'!$B$8:$BE$45,'Occupancy Raw Data'!I$3,FALSE)</f>
        <v>59.338970023059098</v>
      </c>
      <c r="E48" s="48">
        <f>VLOOKUP($A48,'Occupancy Raw Data'!$B$8:$BE$45,'Occupancy Raw Data'!J$3,FALSE)</f>
        <v>57.724827056110598</v>
      </c>
      <c r="F48" s="48">
        <f>VLOOKUP($A48,'Occupancy Raw Data'!$B$8:$BE$45,'Occupancy Raw Data'!K$3,FALSE)</f>
        <v>52.5749423520368</v>
      </c>
      <c r="G48" s="49">
        <f>VLOOKUP($A48,'Occupancy Raw Data'!$B$8:$BE$45,'Occupancy Raw Data'!L$3,FALSE)</f>
        <v>53.374327440430399</v>
      </c>
      <c r="H48" s="48">
        <f>VLOOKUP($A48,'Occupancy Raw Data'!$B$8:$BE$45,'Occupancy Raw Data'!N$3,FALSE)</f>
        <v>54.803996925441901</v>
      </c>
      <c r="I48" s="48">
        <f>VLOOKUP($A48,'Occupancy Raw Data'!$B$8:$BE$45,'Occupancy Raw Data'!O$3,FALSE)</f>
        <v>53.1129900076863</v>
      </c>
      <c r="J48" s="49">
        <f>VLOOKUP($A48,'Occupancy Raw Data'!$B$8:$BE$45,'Occupancy Raw Data'!P$3,FALSE)</f>
        <v>53.9584934665641</v>
      </c>
      <c r="K48" s="50">
        <f>VLOOKUP($A48,'Occupancy Raw Data'!$B$8:$BE$45,'Occupancy Raw Data'!R$3,FALSE)</f>
        <v>53.541232019325697</v>
      </c>
      <c r="M48" s="47">
        <f>VLOOKUP($A48,'Occupancy Raw Data'!$B$8:$BE$45,'Occupancy Raw Data'!T$3,FALSE)</f>
        <v>26.635514018691499</v>
      </c>
      <c r="N48" s="48">
        <f>VLOOKUP($A48,'Occupancy Raw Data'!$B$8:$BE$45,'Occupancy Raw Data'!U$3,FALSE)</f>
        <v>3.2857142857142798</v>
      </c>
      <c r="O48" s="48">
        <f>VLOOKUP($A48,'Occupancy Raw Data'!$B$8:$BE$45,'Occupancy Raw Data'!V$3,FALSE)</f>
        <v>9.6590909090908994</v>
      </c>
      <c r="P48" s="48">
        <f>VLOOKUP($A48,'Occupancy Raw Data'!$B$8:$BE$45,'Occupancy Raw Data'!W$3,FALSE)</f>
        <v>11.4243323442136</v>
      </c>
      <c r="Q48" s="48">
        <f>VLOOKUP($A48,'Occupancy Raw Data'!$B$8:$BE$45,'Occupancy Raw Data'!X$3,FALSE)</f>
        <v>17.123287671232799</v>
      </c>
      <c r="R48" s="49">
        <f>VLOOKUP($A48,'Occupancy Raw Data'!$B$8:$BE$45,'Occupancy Raw Data'!Y$3,FALSE)</f>
        <v>12.3624595469255</v>
      </c>
      <c r="S48" s="48">
        <f>VLOOKUP($A48,'Occupancy Raw Data'!$B$8:$BE$45,'Occupancy Raw Data'!AA$3,FALSE)</f>
        <v>21.880341880341799</v>
      </c>
      <c r="T48" s="48">
        <f>VLOOKUP($A48,'Occupancy Raw Data'!$B$8:$BE$45,'Occupancy Raw Data'!AB$3,FALSE)</f>
        <v>13.2786885245901</v>
      </c>
      <c r="U48" s="49">
        <f>VLOOKUP($A48,'Occupancy Raw Data'!$B$8:$BE$45,'Occupancy Raw Data'!AC$3,FALSE)</f>
        <v>17.489539748953899</v>
      </c>
      <c r="V48" s="50">
        <f>VLOOKUP($A48,'Occupancy Raw Data'!$B$8:$BE$45,'Occupancy Raw Data'!AE$3,FALSE)</f>
        <v>13.7922987164527</v>
      </c>
      <c r="X48" s="51">
        <f>VLOOKUP($A48,'ADR Raw Data'!$B$6:$BE$43,'ADR Raw Data'!G$1,FALSE)</f>
        <v>87.426033210332093</v>
      </c>
      <c r="Y48" s="52">
        <f>VLOOKUP($A48,'ADR Raw Data'!$B$6:$BE$43,'ADR Raw Data'!H$1,FALSE)</f>
        <v>92.069294605809105</v>
      </c>
      <c r="Z48" s="52">
        <f>VLOOKUP($A48,'ADR Raw Data'!$B$6:$BE$43,'ADR Raw Data'!I$1,FALSE)</f>
        <v>93.941930051813401</v>
      </c>
      <c r="AA48" s="52">
        <f>VLOOKUP($A48,'ADR Raw Data'!$B$6:$BE$43,'ADR Raw Data'!J$1,FALSE)</f>
        <v>93.063848202396798</v>
      </c>
      <c r="AB48" s="52">
        <f>VLOOKUP($A48,'ADR Raw Data'!$B$6:$BE$43,'ADR Raw Data'!K$1,FALSE)</f>
        <v>94.905906432748495</v>
      </c>
      <c r="AC48" s="53">
        <f>VLOOKUP($A48,'ADR Raw Data'!$B$6:$BE$43,'ADR Raw Data'!L$1,FALSE)</f>
        <v>92.5347839861751</v>
      </c>
      <c r="AD48" s="52">
        <f>VLOOKUP($A48,'ADR Raw Data'!$B$6:$BE$43,'ADR Raw Data'!N$1,FALSE)</f>
        <v>105.853520336605</v>
      </c>
      <c r="AE48" s="52">
        <f>VLOOKUP($A48,'ADR Raw Data'!$B$6:$BE$43,'ADR Raw Data'!O$1,FALSE)</f>
        <v>109.105586107091</v>
      </c>
      <c r="AF48" s="53">
        <f>VLOOKUP($A48,'ADR Raw Data'!$B$6:$BE$43,'ADR Raw Data'!P$1,FALSE)</f>
        <v>107.454074074074</v>
      </c>
      <c r="AG48" s="54">
        <f>VLOOKUP($A48,'ADR Raw Data'!$B$6:$BE$43,'ADR Raw Data'!R$1,FALSE)</f>
        <v>96.830658326497101</v>
      </c>
      <c r="AI48" s="47">
        <f>VLOOKUP($A48,'ADR Raw Data'!$B$6:$BE$43,'ADR Raw Data'!T$1,FALSE)</f>
        <v>4.6572650352111999</v>
      </c>
      <c r="AJ48" s="48">
        <f>VLOOKUP($A48,'ADR Raw Data'!$B$6:$BE$43,'ADR Raw Data'!U$1,FALSE)</f>
        <v>-0.88946847525194905</v>
      </c>
      <c r="AK48" s="48">
        <f>VLOOKUP($A48,'ADR Raw Data'!$B$6:$BE$43,'ADR Raw Data'!V$1,FALSE)</f>
        <v>1.7950885654570901</v>
      </c>
      <c r="AL48" s="48">
        <f>VLOOKUP($A48,'ADR Raw Data'!$B$6:$BE$43,'ADR Raw Data'!W$1,FALSE)</f>
        <v>2.16512365257825</v>
      </c>
      <c r="AM48" s="48">
        <f>VLOOKUP($A48,'ADR Raw Data'!$B$6:$BE$43,'ADR Raw Data'!X$1,FALSE)</f>
        <v>6.1354962870804002</v>
      </c>
      <c r="AN48" s="49">
        <f>VLOOKUP($A48,'ADR Raw Data'!$B$6:$BE$43,'ADR Raw Data'!Y$1,FALSE)</f>
        <v>2.35058244692588</v>
      </c>
      <c r="AO48" s="48">
        <f>VLOOKUP($A48,'ADR Raw Data'!$B$6:$BE$43,'ADR Raw Data'!AA$1,FALSE)</f>
        <v>-0.76948073149461005</v>
      </c>
      <c r="AP48" s="48">
        <f>VLOOKUP($A48,'ADR Raw Data'!$B$6:$BE$43,'ADR Raw Data'!AB$1,FALSE)</f>
        <v>-2.7787406373938</v>
      </c>
      <c r="AQ48" s="49">
        <f>VLOOKUP($A48,'ADR Raw Data'!$B$6:$BE$43,'ADR Raw Data'!AC$1,FALSE)</f>
        <v>-1.87490456027013</v>
      </c>
      <c r="AR48" s="50">
        <f>VLOOKUP($A48,'ADR Raw Data'!$B$6:$BE$43,'ADR Raw Data'!AE$1,FALSE)</f>
        <v>1.14387206910131</v>
      </c>
      <c r="AS48" s="40"/>
      <c r="AT48" s="51">
        <f>VLOOKUP($A48,'RevPAR Raw Data'!$B$6:$BE$43,'RevPAR Raw Data'!G$1,FALSE)</f>
        <v>36.421913912374997</v>
      </c>
      <c r="AU48" s="52">
        <f>VLOOKUP($A48,'RevPAR Raw Data'!$B$6:$BE$43,'RevPAR Raw Data'!H$1,FALSE)</f>
        <v>51.165334358186001</v>
      </c>
      <c r="AV48" s="52">
        <f>VLOOKUP($A48,'RevPAR Raw Data'!$B$6:$BE$43,'RevPAR Raw Data'!I$1,FALSE)</f>
        <v>55.744173712528799</v>
      </c>
      <c r="AW48" s="52">
        <f>VLOOKUP($A48,'RevPAR Raw Data'!$B$6:$BE$43,'RevPAR Raw Data'!J$1,FALSE)</f>
        <v>53.720945426594902</v>
      </c>
      <c r="AX48" s="52">
        <f>VLOOKUP($A48,'RevPAR Raw Data'!$B$6:$BE$43,'RevPAR Raw Data'!K$1,FALSE)</f>
        <v>49.8967255956956</v>
      </c>
      <c r="AY48" s="53">
        <f>VLOOKUP($A48,'RevPAR Raw Data'!$B$6:$BE$43,'RevPAR Raw Data'!L$1,FALSE)</f>
        <v>49.389818601076001</v>
      </c>
      <c r="AZ48" s="52">
        <f>VLOOKUP($A48,'RevPAR Raw Data'!$B$6:$BE$43,'RevPAR Raw Data'!N$1,FALSE)</f>
        <v>58.011960030745499</v>
      </c>
      <c r="BA48" s="52">
        <f>VLOOKUP($A48,'RevPAR Raw Data'!$B$6:$BE$43,'RevPAR Raw Data'!O$1,FALSE)</f>
        <v>57.949239046887001</v>
      </c>
      <c r="BB48" s="53">
        <f>VLOOKUP($A48,'RevPAR Raw Data'!$B$6:$BE$43,'RevPAR Raw Data'!P$1,FALSE)</f>
        <v>57.9805995388162</v>
      </c>
      <c r="BC48" s="54">
        <f>VLOOKUP($A48,'RevPAR Raw Data'!$B$6:$BE$43,'RevPAR Raw Data'!R$1,FALSE)</f>
        <v>51.844327440430398</v>
      </c>
      <c r="BE48" s="47">
        <f>VLOOKUP($A48,'RevPAR Raw Data'!$B$6:$BE$43,'RevPAR Raw Data'!T$1,FALSE)</f>
        <v>32.533265535243999</v>
      </c>
      <c r="BF48" s="48">
        <f>VLOOKUP($A48,'RevPAR Raw Data'!$B$6:$BE$43,'RevPAR Raw Data'!U$1,FALSE)</f>
        <v>2.3670204177040501</v>
      </c>
      <c r="BG48" s="48">
        <f>VLOOKUP($A48,'RevPAR Raw Data'!$B$6:$BE$43,'RevPAR Raw Data'!V$1,FALSE)</f>
        <v>11.6275687109841</v>
      </c>
      <c r="BH48" s="48">
        <f>VLOOKUP($A48,'RevPAR Raw Data'!$B$6:$BE$43,'RevPAR Raw Data'!W$1,FALSE)</f>
        <v>13.8368069185256</v>
      </c>
      <c r="BI48" s="48">
        <f>VLOOKUP($A48,'RevPAR Raw Data'!$B$6:$BE$43,'RevPAR Raw Data'!X$1,FALSE)</f>
        <v>24.309382637607801</v>
      </c>
      <c r="BJ48" s="49">
        <f>VLOOKUP($A48,'RevPAR Raw Data'!$B$6:$BE$43,'RevPAR Raw Data'!Y$1,FALSE)</f>
        <v>15.003631797969801</v>
      </c>
      <c r="BK48" s="48">
        <f>VLOOKUP($A48,'RevPAR Raw Data'!$B$6:$BE$43,'RevPAR Raw Data'!AA$1,FALSE)</f>
        <v>20.942496134092799</v>
      </c>
      <c r="BL48" s="48">
        <f>VLOOKUP($A48,'RevPAR Raw Data'!$B$6:$BE$43,'RevPAR Raw Data'!AB$1,FALSE)</f>
        <v>10.130967573050601</v>
      </c>
      <c r="BM48" s="49">
        <f>VLOOKUP($A48,'RevPAR Raw Data'!$B$6:$BE$43,'RevPAR Raw Data'!AC$1,FALSE)</f>
        <v>15.286723010360401</v>
      </c>
      <c r="BN48" s="50">
        <f>VLOOKUP($A48,'RevPAR Raw Data'!$B$6:$BE$43,'RevPAR Raw Data'!AE$1,FALSE)</f>
        <v>15.093937038258501</v>
      </c>
    </row>
    <row r="49" spans="1:66" x14ac:dyDescent="0.45">
      <c r="A49" s="63" t="s">
        <v>79</v>
      </c>
      <c r="B49" s="47">
        <f>VLOOKUP($A49,'Occupancy Raw Data'!$B$8:$BE$45,'Occupancy Raw Data'!G$3,FALSE)</f>
        <v>34.299858557284203</v>
      </c>
      <c r="C49" s="48">
        <f>VLOOKUP($A49,'Occupancy Raw Data'!$B$8:$BE$45,'Occupancy Raw Data'!H$3,FALSE)</f>
        <v>46.039603960396001</v>
      </c>
      <c r="D49" s="48">
        <f>VLOOKUP($A49,'Occupancy Raw Data'!$B$8:$BE$45,'Occupancy Raw Data'!I$3,FALSE)</f>
        <v>45.403111739745398</v>
      </c>
      <c r="E49" s="48">
        <f>VLOOKUP($A49,'Occupancy Raw Data'!$B$8:$BE$45,'Occupancy Raw Data'!J$3,FALSE)</f>
        <v>45.261669024045197</v>
      </c>
      <c r="F49" s="48">
        <f>VLOOKUP($A49,'Occupancy Raw Data'!$B$8:$BE$45,'Occupancy Raw Data'!K$3,FALSE)</f>
        <v>46.676096181046603</v>
      </c>
      <c r="G49" s="49">
        <f>VLOOKUP($A49,'Occupancy Raw Data'!$B$8:$BE$45,'Occupancy Raw Data'!L$3,FALSE)</f>
        <v>43.536067892503503</v>
      </c>
      <c r="H49" s="48">
        <f>VLOOKUP($A49,'Occupancy Raw Data'!$B$8:$BE$45,'Occupancy Raw Data'!N$3,FALSE)</f>
        <v>49.646393210749601</v>
      </c>
      <c r="I49" s="48">
        <f>VLOOKUP($A49,'Occupancy Raw Data'!$B$8:$BE$45,'Occupancy Raw Data'!O$3,FALSE)</f>
        <v>50.777934936350697</v>
      </c>
      <c r="J49" s="49">
        <f>VLOOKUP($A49,'Occupancy Raw Data'!$B$8:$BE$45,'Occupancy Raw Data'!P$3,FALSE)</f>
        <v>50.212164073550198</v>
      </c>
      <c r="K49" s="50">
        <f>VLOOKUP($A49,'Occupancy Raw Data'!$B$8:$BE$45,'Occupancy Raw Data'!R$3,FALSE)</f>
        <v>45.443523944231103</v>
      </c>
      <c r="M49" s="47">
        <f>VLOOKUP($A49,'Occupancy Raw Data'!$B$8:$BE$45,'Occupancy Raw Data'!T$3,FALSE)</f>
        <v>19.458128078817701</v>
      </c>
      <c r="N49" s="48">
        <f>VLOOKUP($A49,'Occupancy Raw Data'!$B$8:$BE$45,'Occupancy Raw Data'!U$3,FALSE)</f>
        <v>13.2173913043478</v>
      </c>
      <c r="O49" s="48">
        <f>VLOOKUP($A49,'Occupancy Raw Data'!$B$8:$BE$45,'Occupancy Raw Data'!V$3,FALSE)</f>
        <v>3.88349514563106</v>
      </c>
      <c r="P49" s="48">
        <f>VLOOKUP($A49,'Occupancy Raw Data'!$B$8:$BE$45,'Occupancy Raw Data'!W$3,FALSE)</f>
        <v>5.6105610561056096</v>
      </c>
      <c r="Q49" s="48">
        <f>VLOOKUP($A49,'Occupancy Raw Data'!$B$8:$BE$45,'Occupancy Raw Data'!X$3,FALSE)</f>
        <v>13.4020618556701</v>
      </c>
      <c r="R49" s="49">
        <f>VLOOKUP($A49,'Occupancy Raw Data'!$B$8:$BE$45,'Occupancy Raw Data'!Y$3,FALSE)</f>
        <v>10.4413347685683</v>
      </c>
      <c r="S49" s="48">
        <f>VLOOKUP($A49,'Occupancy Raw Data'!$B$8:$BE$45,'Occupancy Raw Data'!AA$3,FALSE)</f>
        <v>9.8591549295774605</v>
      </c>
      <c r="T49" s="48">
        <f>VLOOKUP($A49,'Occupancy Raw Data'!$B$8:$BE$45,'Occupancy Raw Data'!AB$3,FALSE)</f>
        <v>10.6317411402157</v>
      </c>
      <c r="U49" s="49">
        <f>VLOOKUP($A49,'Occupancy Raw Data'!$B$8:$BE$45,'Occupancy Raw Data'!AC$3,FALSE)</f>
        <v>10.248447204968899</v>
      </c>
      <c r="V49" s="50">
        <f>VLOOKUP($A49,'Occupancy Raw Data'!$B$8:$BE$45,'Occupancy Raw Data'!AE$3,FALSE)</f>
        <v>10.380368098159501</v>
      </c>
      <c r="X49" s="51">
        <f>VLOOKUP($A49,'ADR Raw Data'!$B$6:$BE$43,'ADR Raw Data'!G$1,FALSE)</f>
        <v>81.455134020618502</v>
      </c>
      <c r="Y49" s="52">
        <f>VLOOKUP($A49,'ADR Raw Data'!$B$6:$BE$43,'ADR Raw Data'!H$1,FALSE)</f>
        <v>89.415007680491499</v>
      </c>
      <c r="Z49" s="52">
        <f>VLOOKUP($A49,'ADR Raw Data'!$B$6:$BE$43,'ADR Raw Data'!I$1,FALSE)</f>
        <v>88.676510903426703</v>
      </c>
      <c r="AA49" s="52">
        <f>VLOOKUP($A49,'ADR Raw Data'!$B$6:$BE$43,'ADR Raw Data'!J$1,FALSE)</f>
        <v>87.940921875000001</v>
      </c>
      <c r="AB49" s="52">
        <f>VLOOKUP($A49,'ADR Raw Data'!$B$6:$BE$43,'ADR Raw Data'!K$1,FALSE)</f>
        <v>94.568954545454503</v>
      </c>
      <c r="AC49" s="53">
        <f>VLOOKUP($A49,'ADR Raw Data'!$B$6:$BE$43,'ADR Raw Data'!L$1,FALSE)</f>
        <v>88.805370370370298</v>
      </c>
      <c r="AD49" s="52">
        <f>VLOOKUP($A49,'ADR Raw Data'!$B$6:$BE$43,'ADR Raw Data'!N$1,FALSE)</f>
        <v>102.600455840455</v>
      </c>
      <c r="AE49" s="52">
        <f>VLOOKUP($A49,'ADR Raw Data'!$B$6:$BE$43,'ADR Raw Data'!O$1,FALSE)</f>
        <v>103.307869080779</v>
      </c>
      <c r="AF49" s="53">
        <f>VLOOKUP($A49,'ADR Raw Data'!$B$6:$BE$43,'ADR Raw Data'!P$1,FALSE)</f>
        <v>102.95814788732299</v>
      </c>
      <c r="AG49" s="54">
        <f>VLOOKUP($A49,'ADR Raw Data'!$B$6:$BE$43,'ADR Raw Data'!R$1,FALSE)</f>
        <v>93.273343708314798</v>
      </c>
      <c r="AI49" s="47">
        <f>VLOOKUP($A49,'ADR Raw Data'!$B$6:$BE$43,'ADR Raw Data'!T$1,FALSE)</f>
        <v>-10.7166997323693</v>
      </c>
      <c r="AJ49" s="48">
        <f>VLOOKUP($A49,'ADR Raw Data'!$B$6:$BE$43,'ADR Raw Data'!U$1,FALSE)</f>
        <v>-4.7373041610004796</v>
      </c>
      <c r="AK49" s="48">
        <f>VLOOKUP($A49,'ADR Raw Data'!$B$6:$BE$43,'ADR Raw Data'!V$1,FALSE)</f>
        <v>-5.3556252572091703</v>
      </c>
      <c r="AL49" s="48">
        <f>VLOOKUP($A49,'ADR Raw Data'!$B$6:$BE$43,'ADR Raw Data'!W$1,FALSE)</f>
        <v>-4.9225930632751496</v>
      </c>
      <c r="AM49" s="48">
        <f>VLOOKUP($A49,'ADR Raw Data'!$B$6:$BE$43,'ADR Raw Data'!X$1,FALSE)</f>
        <v>7.30609594699522</v>
      </c>
      <c r="AN49" s="49">
        <f>VLOOKUP($A49,'ADR Raw Data'!$B$6:$BE$43,'ADR Raw Data'!Y$1,FALSE)</f>
        <v>-3.4170134649165602</v>
      </c>
      <c r="AO49" s="48">
        <f>VLOOKUP($A49,'ADR Raw Data'!$B$6:$BE$43,'ADR Raw Data'!AA$1,FALSE)</f>
        <v>-4.9914829553504996</v>
      </c>
      <c r="AP49" s="48">
        <f>VLOOKUP($A49,'ADR Raw Data'!$B$6:$BE$43,'ADR Raw Data'!AB$1,FALSE)</f>
        <v>-2.8302215541293498</v>
      </c>
      <c r="AQ49" s="49">
        <f>VLOOKUP($A49,'ADR Raw Data'!$B$6:$BE$43,'ADR Raw Data'!AC$1,FALSE)</f>
        <v>-3.9097463251911502</v>
      </c>
      <c r="AR49" s="50">
        <f>VLOOKUP($A49,'ADR Raw Data'!$B$6:$BE$43,'ADR Raw Data'!AE$1,FALSE)</f>
        <v>-3.5950130375308298</v>
      </c>
      <c r="AS49" s="40"/>
      <c r="AT49" s="51">
        <f>VLOOKUP($A49,'RevPAR Raw Data'!$B$6:$BE$43,'RevPAR Raw Data'!G$1,FALSE)</f>
        <v>27.938995756718501</v>
      </c>
      <c r="AU49" s="52">
        <f>VLOOKUP($A49,'RevPAR Raw Data'!$B$6:$BE$43,'RevPAR Raw Data'!H$1,FALSE)</f>
        <v>41.166315417256001</v>
      </c>
      <c r="AV49" s="52">
        <f>VLOOKUP($A49,'RevPAR Raw Data'!$B$6:$BE$43,'RevPAR Raw Data'!I$1,FALSE)</f>
        <v>40.261895332390303</v>
      </c>
      <c r="AW49" s="52">
        <f>VLOOKUP($A49,'RevPAR Raw Data'!$B$6:$BE$43,'RevPAR Raw Data'!J$1,FALSE)</f>
        <v>39.8035289957567</v>
      </c>
      <c r="AX49" s="52">
        <f>VLOOKUP($A49,'RevPAR Raw Data'!$B$6:$BE$43,'RevPAR Raw Data'!K$1,FALSE)</f>
        <v>44.141096181046599</v>
      </c>
      <c r="AY49" s="53">
        <f>VLOOKUP($A49,'RevPAR Raw Data'!$B$6:$BE$43,'RevPAR Raw Data'!L$1,FALSE)</f>
        <v>38.662366336633603</v>
      </c>
      <c r="AZ49" s="52">
        <f>VLOOKUP($A49,'RevPAR Raw Data'!$B$6:$BE$43,'RevPAR Raw Data'!N$1,FALSE)</f>
        <v>50.937425742574199</v>
      </c>
      <c r="BA49" s="52">
        <f>VLOOKUP($A49,'RevPAR Raw Data'!$B$6:$BE$43,'RevPAR Raw Data'!O$1,FALSE)</f>
        <v>52.457602545968797</v>
      </c>
      <c r="BB49" s="53">
        <f>VLOOKUP($A49,'RevPAR Raw Data'!$B$6:$BE$43,'RevPAR Raw Data'!P$1,FALSE)</f>
        <v>51.697514144271501</v>
      </c>
      <c r="BC49" s="54">
        <f>VLOOKUP($A49,'RevPAR Raw Data'!$B$6:$BE$43,'RevPAR Raw Data'!R$1,FALSE)</f>
        <v>42.386694281673002</v>
      </c>
      <c r="BE49" s="47">
        <f>VLOOKUP($A49,'RevPAR Raw Data'!$B$6:$BE$43,'RevPAR Raw Data'!T$1,FALSE)</f>
        <v>6.6561591867016103</v>
      </c>
      <c r="BF49" s="48">
        <f>VLOOKUP($A49,'RevPAR Raw Data'!$B$6:$BE$43,'RevPAR Raw Data'!U$1,FALSE)</f>
        <v>7.8539391151107498</v>
      </c>
      <c r="BG49" s="48">
        <f>VLOOKUP($A49,'RevPAR Raw Data'!$B$6:$BE$43,'RevPAR Raw Data'!V$1,FALSE)</f>
        <v>-1.68011555846002</v>
      </c>
      <c r="BH49" s="48">
        <f>VLOOKUP($A49,'RevPAR Raw Data'!$B$6:$BE$43,'RevPAR Raw Data'!W$1,FALSE)</f>
        <v>0.41178290347177798</v>
      </c>
      <c r="BI49" s="48">
        <f>VLOOKUP($A49,'RevPAR Raw Data'!$B$6:$BE$43,'RevPAR Raw Data'!X$1,FALSE)</f>
        <v>21.6873253007162</v>
      </c>
      <c r="BJ49" s="49">
        <f>VLOOKUP($A49,'RevPAR Raw Data'!$B$6:$BE$43,'RevPAR Raw Data'!Y$1,FALSE)</f>
        <v>6.6675394886927899</v>
      </c>
      <c r="BK49" s="48">
        <f>VLOOKUP($A49,'RevPAR Raw Data'!$B$6:$BE$43,'RevPAR Raw Data'!AA$1,FALSE)</f>
        <v>4.3755539363754901</v>
      </c>
      <c r="BL49" s="48">
        <f>VLOOKUP($A49,'RevPAR Raw Data'!$B$6:$BE$43,'RevPAR Raw Data'!AB$1,FALSE)</f>
        <v>7.5006177567567303</v>
      </c>
      <c r="BM49" s="49">
        <f>VLOOKUP($A49,'RevPAR Raw Data'!$B$6:$BE$43,'RevPAR Raw Data'!AC$1,FALSE)</f>
        <v>5.9380125917923499</v>
      </c>
      <c r="BN49" s="50">
        <f>VLOOKUP($A49,'RevPAR Raw Data'!$B$6:$BE$43,'RevPAR Raw Data'!AE$1,FALSE)</f>
        <v>6.41217947415615</v>
      </c>
    </row>
    <row r="50" spans="1:66" x14ac:dyDescent="0.45">
      <c r="A50" s="63" t="s">
        <v>80</v>
      </c>
      <c r="B50" s="47">
        <f>VLOOKUP($A50,'Occupancy Raw Data'!$B$8:$BE$45,'Occupancy Raw Data'!G$3,FALSE)</f>
        <v>38.294202450828898</v>
      </c>
      <c r="C50" s="48">
        <f>VLOOKUP($A50,'Occupancy Raw Data'!$B$8:$BE$45,'Occupancy Raw Data'!H$3,FALSE)</f>
        <v>46.174441355164198</v>
      </c>
      <c r="D50" s="48">
        <f>VLOOKUP($A50,'Occupancy Raw Data'!$B$8:$BE$45,'Occupancy Raw Data'!I$3,FALSE)</f>
        <v>50.628153640201802</v>
      </c>
      <c r="E50" s="48">
        <f>VLOOKUP($A50,'Occupancy Raw Data'!$B$8:$BE$45,'Occupancy Raw Data'!J$3,FALSE)</f>
        <v>49.678199979404702</v>
      </c>
      <c r="F50" s="48">
        <f>VLOOKUP($A50,'Occupancy Raw Data'!$B$8:$BE$45,'Occupancy Raw Data'!K$3,FALSE)</f>
        <v>45.376377304088102</v>
      </c>
      <c r="G50" s="49">
        <f>VLOOKUP($A50,'Occupancy Raw Data'!$B$8:$BE$45,'Occupancy Raw Data'!L$3,FALSE)</f>
        <v>46.030274945937499</v>
      </c>
      <c r="H50" s="48">
        <f>VLOOKUP($A50,'Occupancy Raw Data'!$B$8:$BE$45,'Occupancy Raw Data'!N$3,FALSE)</f>
        <v>48.905879929976301</v>
      </c>
      <c r="I50" s="48">
        <f>VLOOKUP($A50,'Occupancy Raw Data'!$B$8:$BE$45,'Occupancy Raw Data'!O$3,FALSE)</f>
        <v>51.073524868705498</v>
      </c>
      <c r="J50" s="49">
        <f>VLOOKUP($A50,'Occupancy Raw Data'!$B$8:$BE$45,'Occupancy Raw Data'!P$3,FALSE)</f>
        <v>49.989702399340899</v>
      </c>
      <c r="K50" s="50">
        <f>VLOOKUP($A50,'Occupancy Raw Data'!$B$8:$BE$45,'Occupancy Raw Data'!R$3,FALSE)</f>
        <v>47.161539932624201</v>
      </c>
      <c r="M50" s="47">
        <f>VLOOKUP($A50,'Occupancy Raw Data'!$B$8:$BE$45,'Occupancy Raw Data'!T$3,FALSE)</f>
        <v>-4.2125577936543301</v>
      </c>
      <c r="N50" s="48">
        <f>VLOOKUP($A50,'Occupancy Raw Data'!$B$8:$BE$45,'Occupancy Raw Data'!U$3,FALSE)</f>
        <v>-5.0853259671549402</v>
      </c>
      <c r="O50" s="48">
        <f>VLOOKUP($A50,'Occupancy Raw Data'!$B$8:$BE$45,'Occupancy Raw Data'!V$3,FALSE)</f>
        <v>-3.08989727000804</v>
      </c>
      <c r="P50" s="48">
        <f>VLOOKUP($A50,'Occupancy Raw Data'!$B$8:$BE$45,'Occupancy Raw Data'!W$3,FALSE)</f>
        <v>-6.9275691287027801</v>
      </c>
      <c r="Q50" s="48">
        <f>VLOOKUP($A50,'Occupancy Raw Data'!$B$8:$BE$45,'Occupancy Raw Data'!X$3,FALSE)</f>
        <v>-6.9036725625257898</v>
      </c>
      <c r="R50" s="49">
        <f>VLOOKUP($A50,'Occupancy Raw Data'!$B$8:$BE$45,'Occupancy Raw Data'!Y$3,FALSE)</f>
        <v>-5.2821360451430097</v>
      </c>
      <c r="S50" s="48">
        <f>VLOOKUP($A50,'Occupancy Raw Data'!$B$8:$BE$45,'Occupancy Raw Data'!AA$3,FALSE)</f>
        <v>-7.0298598425487002</v>
      </c>
      <c r="T50" s="48">
        <f>VLOOKUP($A50,'Occupancy Raw Data'!$B$8:$BE$45,'Occupancy Raw Data'!AB$3,FALSE)</f>
        <v>-4.8885137181538401</v>
      </c>
      <c r="U50" s="49">
        <f>VLOOKUP($A50,'Occupancy Raw Data'!$B$8:$BE$45,'Occupancy Raw Data'!AC$3,FALSE)</f>
        <v>-5.9481607097602902</v>
      </c>
      <c r="V50" s="50">
        <f>VLOOKUP($A50,'Occupancy Raw Data'!$B$8:$BE$45,'Occupancy Raw Data'!AE$3,FALSE)</f>
        <v>-5.48483385264006</v>
      </c>
      <c r="X50" s="51">
        <f>VLOOKUP($A50,'ADR Raw Data'!$B$6:$BE$43,'ADR Raw Data'!G$1,FALSE)</f>
        <v>91.018675630252105</v>
      </c>
      <c r="Y50" s="52">
        <f>VLOOKUP($A50,'ADR Raw Data'!$B$6:$BE$43,'ADR Raw Data'!H$1,FALSE)</f>
        <v>94.168605040142694</v>
      </c>
      <c r="Z50" s="52">
        <f>VLOOKUP($A50,'ADR Raw Data'!$B$6:$BE$43,'ADR Raw Data'!I$1,FALSE)</f>
        <v>98.5406112071595</v>
      </c>
      <c r="AA50" s="52">
        <f>VLOOKUP($A50,'ADR Raw Data'!$B$6:$BE$43,'ADR Raw Data'!J$1,FALSE)</f>
        <v>98.594936000414506</v>
      </c>
      <c r="AB50" s="52">
        <f>VLOOKUP($A50,'ADR Raw Data'!$B$6:$BE$43,'ADR Raw Data'!K$1,FALSE)</f>
        <v>93.865516282764005</v>
      </c>
      <c r="AC50" s="53">
        <f>VLOOKUP($A50,'ADR Raw Data'!$B$6:$BE$43,'ADR Raw Data'!L$1,FALSE)</f>
        <v>95.501908612975299</v>
      </c>
      <c r="AD50" s="52">
        <f>VLOOKUP($A50,'ADR Raw Data'!$B$6:$BE$43,'ADR Raw Data'!N$1,FALSE)</f>
        <v>104.503459493604</v>
      </c>
      <c r="AE50" s="52">
        <f>VLOOKUP($A50,'ADR Raw Data'!$B$6:$BE$43,'ADR Raw Data'!O$1,FALSE)</f>
        <v>109.508998437421</v>
      </c>
      <c r="AF50" s="53">
        <f>VLOOKUP($A50,'ADR Raw Data'!$B$6:$BE$43,'ADR Raw Data'!P$1,FALSE)</f>
        <v>107.060491296734</v>
      </c>
      <c r="AG50" s="54">
        <f>VLOOKUP($A50,'ADR Raw Data'!$B$6:$BE$43,'ADR Raw Data'!R$1,FALSE)</f>
        <v>99.002400807885394</v>
      </c>
      <c r="AI50" s="47">
        <f>VLOOKUP($A50,'ADR Raw Data'!$B$6:$BE$43,'ADR Raw Data'!T$1,FALSE)</f>
        <v>2.25003056682471</v>
      </c>
      <c r="AJ50" s="48">
        <f>VLOOKUP($A50,'ADR Raw Data'!$B$6:$BE$43,'ADR Raw Data'!U$1,FALSE)</f>
        <v>2.52392869463687</v>
      </c>
      <c r="AK50" s="48">
        <f>VLOOKUP($A50,'ADR Raw Data'!$B$6:$BE$43,'ADR Raw Data'!V$1,FALSE)</f>
        <v>4.8425616236815303</v>
      </c>
      <c r="AL50" s="48">
        <f>VLOOKUP($A50,'ADR Raw Data'!$B$6:$BE$43,'ADR Raw Data'!W$1,FALSE)</f>
        <v>3.4437918118049202</v>
      </c>
      <c r="AM50" s="48">
        <f>VLOOKUP($A50,'ADR Raw Data'!$B$6:$BE$43,'ADR Raw Data'!X$1,FALSE)</f>
        <v>2.0362127667035299</v>
      </c>
      <c r="AN50" s="49">
        <f>VLOOKUP($A50,'ADR Raw Data'!$B$6:$BE$43,'ADR Raw Data'!Y$1,FALSE)</f>
        <v>3.0972424370722198</v>
      </c>
      <c r="AO50" s="48">
        <f>VLOOKUP($A50,'ADR Raw Data'!$B$6:$BE$43,'ADR Raw Data'!AA$1,FALSE)</f>
        <v>-0.51917148588534601</v>
      </c>
      <c r="AP50" s="48">
        <f>VLOOKUP($A50,'ADR Raw Data'!$B$6:$BE$43,'ADR Raw Data'!AB$1,FALSE)</f>
        <v>-0.84991351056155695</v>
      </c>
      <c r="AQ50" s="49">
        <f>VLOOKUP($A50,'ADR Raw Data'!$B$6:$BE$43,'ADR Raw Data'!AC$1,FALSE)</f>
        <v>-0.66395435809719106</v>
      </c>
      <c r="AR50" s="50">
        <f>VLOOKUP($A50,'ADR Raw Data'!$B$6:$BE$43,'ADR Raw Data'!AE$1,FALSE)</f>
        <v>1.8108192527253899</v>
      </c>
      <c r="AS50" s="40"/>
      <c r="AT50" s="51">
        <f>VLOOKUP($A50,'RevPAR Raw Data'!$B$6:$BE$43,'RevPAR Raw Data'!G$1,FALSE)</f>
        <v>34.854875913911997</v>
      </c>
      <c r="AU50" s="52">
        <f>VLOOKUP($A50,'RevPAR Raw Data'!$B$6:$BE$43,'RevPAR Raw Data'!H$1,FALSE)</f>
        <v>43.481827309236898</v>
      </c>
      <c r="AV50" s="52">
        <f>VLOOKUP($A50,'RevPAR Raw Data'!$B$6:$BE$43,'RevPAR Raw Data'!I$1,FALSE)</f>
        <v>49.889292039954597</v>
      </c>
      <c r="AW50" s="52">
        <f>VLOOKUP($A50,'RevPAR Raw Data'!$B$6:$BE$43,'RevPAR Raw Data'!J$1,FALSE)</f>
        <v>48.9801894758521</v>
      </c>
      <c r="AX50" s="52">
        <f>VLOOKUP($A50,'RevPAR Raw Data'!$B$6:$BE$43,'RevPAR Raw Data'!K$1,FALSE)</f>
        <v>42.592770826897301</v>
      </c>
      <c r="AY50" s="53">
        <f>VLOOKUP($A50,'RevPAR Raw Data'!$B$6:$BE$43,'RevPAR Raw Data'!L$1,FALSE)</f>
        <v>43.959791113170603</v>
      </c>
      <c r="AZ50" s="52">
        <f>VLOOKUP($A50,'RevPAR Raw Data'!$B$6:$BE$43,'RevPAR Raw Data'!N$1,FALSE)</f>
        <v>51.108336422613498</v>
      </c>
      <c r="BA50" s="52">
        <f>VLOOKUP($A50,'RevPAR Raw Data'!$B$6:$BE$43,'RevPAR Raw Data'!O$1,FALSE)</f>
        <v>55.930105550406701</v>
      </c>
      <c r="BB50" s="53">
        <f>VLOOKUP($A50,'RevPAR Raw Data'!$B$6:$BE$43,'RevPAR Raw Data'!P$1,FALSE)</f>
        <v>53.519220986510099</v>
      </c>
      <c r="BC50" s="54">
        <f>VLOOKUP($A50,'RevPAR Raw Data'!$B$6:$BE$43,'RevPAR Raw Data'!R$1,FALSE)</f>
        <v>46.691056791267599</v>
      </c>
      <c r="BE50" s="47">
        <f>VLOOKUP($A50,'RevPAR Raw Data'!$B$6:$BE$43,'RevPAR Raw Data'!T$1,FALSE)</f>
        <v>-2.0573110648319899</v>
      </c>
      <c r="BF50" s="48">
        <f>VLOOKUP($A50,'RevPAR Raw Data'!$B$6:$BE$43,'RevPAR Raw Data'!U$1,FALSE)</f>
        <v>-2.6897472738189099</v>
      </c>
      <c r="BG50" s="48">
        <f>VLOOKUP($A50,'RevPAR Raw Data'!$B$6:$BE$43,'RevPAR Raw Data'!V$1,FALSE)</f>
        <v>1.6030341742648899</v>
      </c>
      <c r="BH50" s="48">
        <f>VLOOKUP($A50,'RevPAR Raw Data'!$B$6:$BE$43,'RevPAR Raw Data'!W$1,FALSE)</f>
        <v>-3.7223483753092501</v>
      </c>
      <c r="BI50" s="48">
        <f>VLOOKUP($A50,'RevPAR Raw Data'!$B$6:$BE$43,'RevPAR Raw Data'!X$1,FALSE)</f>
        <v>-5.0080332579118103</v>
      </c>
      <c r="BJ50" s="49">
        <f>VLOOKUP($A50,'RevPAR Raw Data'!$B$6:$BE$43,'RevPAR Raw Data'!Y$1,FALSE)</f>
        <v>-2.3484941672448501</v>
      </c>
      <c r="BK50" s="48">
        <f>VLOOKUP($A50,'RevPAR Raw Data'!$B$6:$BE$43,'RevPAR Raw Data'!AA$1,FALSE)</f>
        <v>-7.5125343006338303</v>
      </c>
      <c r="BL50" s="48">
        <f>VLOOKUP($A50,'RevPAR Raw Data'!$B$6:$BE$43,'RevPAR Raw Data'!AB$1,FALSE)</f>
        <v>-5.6968790901591602</v>
      </c>
      <c r="BM50" s="49">
        <f>VLOOKUP($A50,'RevPAR Raw Data'!$B$6:$BE$43,'RevPAR Raw Data'!AC$1,FALSE)</f>
        <v>-6.5726219955984098</v>
      </c>
      <c r="BN50" s="50">
        <f>VLOOKUP($A50,'RevPAR Raw Data'!$B$6:$BE$43,'RevPAR Raw Data'!AE$1,FALSE)</f>
        <v>-3.7733350272982702</v>
      </c>
    </row>
    <row r="51" spans="1:66" x14ac:dyDescent="0.45">
      <c r="A51" s="66" t="s">
        <v>81</v>
      </c>
      <c r="B51" s="47">
        <f>VLOOKUP($A51,'Occupancy Raw Data'!$B$8:$BE$45,'Occupancy Raw Data'!G$3,FALSE)</f>
        <v>42.853059980184398</v>
      </c>
      <c r="C51" s="48">
        <f>VLOOKUP($A51,'Occupancy Raw Data'!$B$8:$BE$45,'Occupancy Raw Data'!H$3,FALSE)</f>
        <v>61.254858623580503</v>
      </c>
      <c r="D51" s="48">
        <f>VLOOKUP($A51,'Occupancy Raw Data'!$B$8:$BE$45,'Occupancy Raw Data'!I$3,FALSE)</f>
        <v>69.607880496913296</v>
      </c>
      <c r="E51" s="48">
        <f>VLOOKUP($A51,'Occupancy Raw Data'!$B$8:$BE$45,'Occupancy Raw Data'!J$3,FALSE)</f>
        <v>68.596143586616805</v>
      </c>
      <c r="F51" s="48">
        <f>VLOOKUP($A51,'Occupancy Raw Data'!$B$8:$BE$45,'Occupancy Raw Data'!K$3,FALSE)</f>
        <v>55.660772806950597</v>
      </c>
      <c r="G51" s="49">
        <f>VLOOKUP($A51,'Occupancy Raw Data'!$B$8:$BE$45,'Occupancy Raw Data'!L$3,FALSE)</f>
        <v>59.594543098849101</v>
      </c>
      <c r="H51" s="48">
        <f>VLOOKUP($A51,'Occupancy Raw Data'!$B$8:$BE$45,'Occupancy Raw Data'!N$3,FALSE)</f>
        <v>47.502095876838602</v>
      </c>
      <c r="I51" s="48">
        <f>VLOOKUP($A51,'Occupancy Raw Data'!$B$8:$BE$45,'Occupancy Raw Data'!O$3,FALSE)</f>
        <v>49.298833930340599</v>
      </c>
      <c r="J51" s="49">
        <f>VLOOKUP($A51,'Occupancy Raw Data'!$B$8:$BE$45,'Occupancy Raw Data'!P$3,FALSE)</f>
        <v>48.400464903589601</v>
      </c>
      <c r="K51" s="50">
        <f>VLOOKUP($A51,'Occupancy Raw Data'!$B$8:$BE$45,'Occupancy Raw Data'!R$3,FALSE)</f>
        <v>56.396235043060699</v>
      </c>
      <c r="M51" s="47">
        <f>VLOOKUP($A51,'Occupancy Raw Data'!$B$8:$BE$45,'Occupancy Raw Data'!T$3,FALSE)</f>
        <v>1.3169057645720501</v>
      </c>
      <c r="N51" s="48">
        <f>VLOOKUP($A51,'Occupancy Raw Data'!$B$8:$BE$45,'Occupancy Raw Data'!U$3,FALSE)</f>
        <v>3.0816076400497701</v>
      </c>
      <c r="O51" s="48">
        <f>VLOOKUP($A51,'Occupancy Raw Data'!$B$8:$BE$45,'Occupancy Raw Data'!V$3,FALSE)</f>
        <v>3.5972561411463002</v>
      </c>
      <c r="P51" s="48">
        <f>VLOOKUP($A51,'Occupancy Raw Data'!$B$8:$BE$45,'Occupancy Raw Data'!W$3,FALSE)</f>
        <v>3.3205851559434501</v>
      </c>
      <c r="Q51" s="48">
        <f>VLOOKUP($A51,'Occupancy Raw Data'!$B$8:$BE$45,'Occupancy Raw Data'!X$3,FALSE)</f>
        <v>-2.3206324977970598</v>
      </c>
      <c r="R51" s="49">
        <f>VLOOKUP($A51,'Occupancy Raw Data'!$B$8:$BE$45,'Occupancy Raw Data'!Y$3,FALSE)</f>
        <v>1.94583349839179</v>
      </c>
      <c r="S51" s="48">
        <f>VLOOKUP($A51,'Occupancy Raw Data'!$B$8:$BE$45,'Occupancy Raw Data'!AA$3,FALSE)</f>
        <v>-5.2619885641009096</v>
      </c>
      <c r="T51" s="48">
        <f>VLOOKUP($A51,'Occupancy Raw Data'!$B$8:$BE$45,'Occupancy Raw Data'!AB$3,FALSE)</f>
        <v>-4.6001949557175603</v>
      </c>
      <c r="U51" s="49">
        <f>VLOOKUP($A51,'Occupancy Raw Data'!$B$8:$BE$45,'Occupancy Raw Data'!AC$3,FALSE)</f>
        <v>-4.92610132653249</v>
      </c>
      <c r="V51" s="50">
        <f>VLOOKUP($A51,'Occupancy Raw Data'!$B$8:$BE$45,'Occupancy Raw Data'!AE$3,FALSE)</f>
        <v>0.170410371724357</v>
      </c>
      <c r="X51" s="51">
        <f>VLOOKUP($A51,'ADR Raw Data'!$B$6:$BE$43,'ADR Raw Data'!G$1,FALSE)</f>
        <v>119.437988973367</v>
      </c>
      <c r="Y51" s="52">
        <f>VLOOKUP($A51,'ADR Raw Data'!$B$6:$BE$43,'ADR Raw Data'!H$1,FALSE)</f>
        <v>142.41757224174901</v>
      </c>
      <c r="Z51" s="52">
        <f>VLOOKUP($A51,'ADR Raw Data'!$B$6:$BE$43,'ADR Raw Data'!I$1,FALSE)</f>
        <v>149.58810445350699</v>
      </c>
      <c r="AA51" s="52">
        <f>VLOOKUP($A51,'ADR Raw Data'!$B$6:$BE$43,'ADR Raw Data'!J$1,FALSE)</f>
        <v>146.23171518248901</v>
      </c>
      <c r="AB51" s="52">
        <f>VLOOKUP($A51,'ADR Raw Data'!$B$6:$BE$43,'ADR Raw Data'!K$1,FALSE)</f>
        <v>131.00918563653099</v>
      </c>
      <c r="AC51" s="53">
        <f>VLOOKUP($A51,'ADR Raw Data'!$B$6:$BE$43,'ADR Raw Data'!L$1,FALSE)</f>
        <v>139.53481155843099</v>
      </c>
      <c r="AD51" s="52">
        <f>VLOOKUP($A51,'ADR Raw Data'!$B$6:$BE$43,'ADR Raw Data'!N$1,FALSE)</f>
        <v>113.46388111186801</v>
      </c>
      <c r="AE51" s="52">
        <f>VLOOKUP($A51,'ADR Raw Data'!$B$6:$BE$43,'ADR Raw Data'!O$1,FALSE)</f>
        <v>112.831424982608</v>
      </c>
      <c r="AF51" s="53">
        <f>VLOOKUP($A51,'ADR Raw Data'!$B$6:$BE$43,'ADR Raw Data'!P$1,FALSE)</f>
        <v>113.141783485877</v>
      </c>
      <c r="AG51" s="54">
        <f>VLOOKUP($A51,'ADR Raw Data'!$B$6:$BE$43,'ADR Raw Data'!R$1,FALSE)</f>
        <v>133.063078482381</v>
      </c>
      <c r="AI51" s="47">
        <f>VLOOKUP($A51,'ADR Raw Data'!$B$6:$BE$43,'ADR Raw Data'!T$1,FALSE)</f>
        <v>0.60081298266065397</v>
      </c>
      <c r="AJ51" s="48">
        <f>VLOOKUP($A51,'ADR Raw Data'!$B$6:$BE$43,'ADR Raw Data'!U$1,FALSE)</f>
        <v>5.0352392002652202</v>
      </c>
      <c r="AK51" s="48">
        <f>VLOOKUP($A51,'ADR Raw Data'!$B$6:$BE$43,'ADR Raw Data'!V$1,FALSE)</f>
        <v>5.2882996948318297</v>
      </c>
      <c r="AL51" s="48">
        <f>VLOOKUP($A51,'ADR Raw Data'!$B$6:$BE$43,'ADR Raw Data'!W$1,FALSE)</f>
        <v>5.6483489452734403</v>
      </c>
      <c r="AM51" s="48">
        <f>VLOOKUP($A51,'ADR Raw Data'!$B$6:$BE$43,'ADR Raw Data'!X$1,FALSE)</f>
        <v>2.20243032260348</v>
      </c>
      <c r="AN51" s="49">
        <f>VLOOKUP($A51,'ADR Raw Data'!$B$6:$BE$43,'ADR Raw Data'!Y$1,FALSE)</f>
        <v>4.2563528507484403</v>
      </c>
      <c r="AO51" s="48">
        <f>VLOOKUP($A51,'ADR Raw Data'!$B$6:$BE$43,'ADR Raw Data'!AA$1,FALSE)</f>
        <v>7.5320105518088598E-2</v>
      </c>
      <c r="AP51" s="48">
        <f>VLOOKUP($A51,'ADR Raw Data'!$B$6:$BE$43,'ADR Raw Data'!AB$1,FALSE)</f>
        <v>-0.187067126297633</v>
      </c>
      <c r="AQ51" s="49">
        <f>VLOOKUP($A51,'ADR Raw Data'!$B$6:$BE$43,'ADR Raw Data'!AC$1,FALSE)</f>
        <v>-5.86296769505927E-2</v>
      </c>
      <c r="AR51" s="50">
        <f>VLOOKUP($A51,'ADR Raw Data'!$B$6:$BE$43,'ADR Raw Data'!AE$1,FALSE)</f>
        <v>3.5442012385269099</v>
      </c>
      <c r="AS51" s="40"/>
      <c r="AT51" s="51">
        <f>VLOOKUP($A51,'RevPAR Raw Data'!$B$6:$BE$43,'RevPAR Raw Data'!G$1,FALSE)</f>
        <v>51.182833053883002</v>
      </c>
      <c r="AU51" s="52">
        <f>VLOOKUP($A51,'RevPAR Raw Data'!$B$6:$BE$43,'RevPAR Raw Data'!H$1,FALSE)</f>
        <v>87.237682531819203</v>
      </c>
      <c r="AV51" s="52">
        <f>VLOOKUP($A51,'RevPAR Raw Data'!$B$6:$BE$43,'RevPAR Raw Data'!I$1,FALSE)</f>
        <v>104.12510898559501</v>
      </c>
      <c r="AW51" s="52">
        <f>VLOOKUP($A51,'RevPAR Raw Data'!$B$6:$BE$43,'RevPAR Raw Data'!J$1,FALSE)</f>
        <v>100.30931731575301</v>
      </c>
      <c r="AX51" s="52">
        <f>VLOOKUP($A51,'RevPAR Raw Data'!$B$6:$BE$43,'RevPAR Raw Data'!K$1,FALSE)</f>
        <v>72.920725173386103</v>
      </c>
      <c r="AY51" s="53">
        <f>VLOOKUP($A51,'RevPAR Raw Data'!$B$6:$BE$43,'RevPAR Raw Data'!L$1,FALSE)</f>
        <v>83.155133412087395</v>
      </c>
      <c r="AZ51" s="52">
        <f>VLOOKUP($A51,'RevPAR Raw Data'!$B$6:$BE$43,'RevPAR Raw Data'!N$1,FALSE)</f>
        <v>53.897721591342098</v>
      </c>
      <c r="BA51" s="52">
        <f>VLOOKUP($A51,'RevPAR Raw Data'!$B$6:$BE$43,'RevPAR Raw Data'!O$1,FALSE)</f>
        <v>55.624576823412802</v>
      </c>
      <c r="BB51" s="53">
        <f>VLOOKUP($A51,'RevPAR Raw Data'!$B$6:$BE$43,'RevPAR Raw Data'!P$1,FALSE)</f>
        <v>54.7611492073774</v>
      </c>
      <c r="BC51" s="54">
        <f>VLOOKUP($A51,'RevPAR Raw Data'!$B$6:$BE$43,'RevPAR Raw Data'!R$1,FALSE)</f>
        <v>75.042566496456004</v>
      </c>
      <c r="BE51" s="47">
        <f>VLOOKUP($A51,'RevPAR Raw Data'!$B$6:$BE$43,'RevPAR Raw Data'!T$1,FALSE)</f>
        <v>1.9256308880356601</v>
      </c>
      <c r="BF51" s="48">
        <f>VLOOKUP($A51,'RevPAR Raw Data'!$B$6:$BE$43,'RevPAR Raw Data'!U$1,FALSE)</f>
        <v>8.2720131562051407</v>
      </c>
      <c r="BG51" s="48">
        <f>VLOOKUP($A51,'RevPAR Raw Data'!$B$6:$BE$43,'RevPAR Raw Data'!V$1,FALSE)</f>
        <v>9.0757895215127</v>
      </c>
      <c r="BH51" s="48">
        <f>VLOOKUP($A51,'RevPAR Raw Data'!$B$6:$BE$43,'RevPAR Raw Data'!W$1,FALSE)</f>
        <v>9.1564923378495404</v>
      </c>
      <c r="BI51" s="48">
        <f>VLOOKUP($A51,'RevPAR Raw Data'!$B$6:$BE$43,'RevPAR Raw Data'!X$1,FALSE)</f>
        <v>-0.16931248900125201</v>
      </c>
      <c r="BJ51" s="49">
        <f>VLOOKUP($A51,'RevPAR Raw Data'!$B$6:$BE$43,'RevPAR Raw Data'!Y$1,FALSE)</f>
        <v>6.2850078887198499</v>
      </c>
      <c r="BK51" s="48">
        <f>VLOOKUP($A51,'RevPAR Raw Data'!$B$6:$BE$43,'RevPAR Raw Data'!AA$1,FALSE)</f>
        <v>-5.19063179392165</v>
      </c>
      <c r="BL51" s="48">
        <f>VLOOKUP($A51,'RevPAR Raw Data'!$B$6:$BE$43,'RevPAR Raw Data'!AB$1,FALSE)</f>
        <v>-4.7786566295074397</v>
      </c>
      <c r="BM51" s="49">
        <f>VLOOKUP($A51,'RevPAR Raw Data'!$B$6:$BE$43,'RevPAR Raw Data'!AC$1,FALSE)</f>
        <v>-4.9818428461890703</v>
      </c>
      <c r="BN51" s="50">
        <f>VLOOKUP($A51,'RevPAR Raw Data'!$B$6:$BE$43,'RevPAR Raw Data'!AE$1,FALSE)</f>
        <v>3.7206512967565</v>
      </c>
    </row>
    <row r="52" spans="1:66" x14ac:dyDescent="0.45">
      <c r="A52" s="63" t="s">
        <v>82</v>
      </c>
      <c r="B52" s="47">
        <f>VLOOKUP($A52,'Occupancy Raw Data'!$B$8:$BE$45,'Occupancy Raw Data'!G$3,FALSE)</f>
        <v>27.6870457460453</v>
      </c>
      <c r="C52" s="48">
        <f>VLOOKUP($A52,'Occupancy Raw Data'!$B$8:$BE$45,'Occupancy Raw Data'!H$3,FALSE)</f>
        <v>38.264215476699398</v>
      </c>
      <c r="D52" s="48">
        <f>VLOOKUP($A52,'Occupancy Raw Data'!$B$8:$BE$45,'Occupancy Raw Data'!I$3,FALSE)</f>
        <v>42.043608379649399</v>
      </c>
      <c r="E52" s="48">
        <f>VLOOKUP($A52,'Occupancy Raw Data'!$B$8:$BE$45,'Occupancy Raw Data'!J$3,FALSE)</f>
        <v>41.966652415562201</v>
      </c>
      <c r="F52" s="48">
        <f>VLOOKUP($A52,'Occupancy Raw Data'!$B$8:$BE$45,'Occupancy Raw Data'!K$3,FALSE)</f>
        <v>44.480547242411198</v>
      </c>
      <c r="G52" s="49">
        <f>VLOOKUP($A52,'Occupancy Raw Data'!$B$8:$BE$45,'Occupancy Raw Data'!L$3,FALSE)</f>
        <v>38.888413852073498</v>
      </c>
      <c r="H52" s="48">
        <f>VLOOKUP($A52,'Occupancy Raw Data'!$B$8:$BE$45,'Occupancy Raw Data'!N$3,FALSE)</f>
        <v>51.628901239846002</v>
      </c>
      <c r="I52" s="48">
        <f>VLOOKUP($A52,'Occupancy Raw Data'!$B$8:$BE$45,'Occupancy Raw Data'!O$3,FALSE)</f>
        <v>50.500213766566901</v>
      </c>
      <c r="J52" s="49">
        <f>VLOOKUP($A52,'Occupancy Raw Data'!$B$8:$BE$45,'Occupancy Raw Data'!P$3,FALSE)</f>
        <v>51.064557503206402</v>
      </c>
      <c r="K52" s="50">
        <f>VLOOKUP($A52,'Occupancy Raw Data'!$B$8:$BE$45,'Occupancy Raw Data'!R$3,FALSE)</f>
        <v>42.3673120381115</v>
      </c>
      <c r="M52" s="47">
        <f>VLOOKUP($A52,'Occupancy Raw Data'!$B$8:$BE$45,'Occupancy Raw Data'!T$3,FALSE)</f>
        <v>-9.9285089419137798</v>
      </c>
      <c r="N52" s="48">
        <f>VLOOKUP($A52,'Occupancy Raw Data'!$B$8:$BE$45,'Occupancy Raw Data'!U$3,FALSE)</f>
        <v>-6.2675031733563999</v>
      </c>
      <c r="O52" s="48">
        <f>VLOOKUP($A52,'Occupancy Raw Data'!$B$8:$BE$45,'Occupancy Raw Data'!V$3,FALSE)</f>
        <v>-5.6661160670003703</v>
      </c>
      <c r="P52" s="48">
        <f>VLOOKUP($A52,'Occupancy Raw Data'!$B$8:$BE$45,'Occupancy Raw Data'!W$3,FALSE)</f>
        <v>-2.9904903039238202</v>
      </c>
      <c r="Q52" s="48">
        <f>VLOOKUP($A52,'Occupancy Raw Data'!$B$8:$BE$45,'Occupancy Raw Data'!X$3,FALSE)</f>
        <v>11.8663278894972</v>
      </c>
      <c r="R52" s="49">
        <f>VLOOKUP($A52,'Occupancy Raw Data'!$B$8:$BE$45,'Occupancy Raw Data'!Y$3,FALSE)</f>
        <v>-2.3656141811372602</v>
      </c>
      <c r="S52" s="48">
        <f>VLOOKUP($A52,'Occupancy Raw Data'!$B$8:$BE$45,'Occupancy Raw Data'!AA$3,FALSE)</f>
        <v>15.0019267091408</v>
      </c>
      <c r="T52" s="48">
        <f>VLOOKUP($A52,'Occupancy Raw Data'!$B$8:$BE$45,'Occupancy Raw Data'!AB$3,FALSE)</f>
        <v>11.237471619951</v>
      </c>
      <c r="U52" s="49">
        <f>VLOOKUP($A52,'Occupancy Raw Data'!$B$8:$BE$45,'Occupancy Raw Data'!AC$3,FALSE)</f>
        <v>13.109179942690201</v>
      </c>
      <c r="V52" s="50">
        <f>VLOOKUP($A52,'Occupancy Raw Data'!$B$8:$BE$45,'Occupancy Raw Data'!AE$3,FALSE)</f>
        <v>2.4617424043259701</v>
      </c>
      <c r="X52" s="51">
        <f>VLOOKUP($A52,'ADR Raw Data'!$B$6:$BE$43,'ADR Raw Data'!G$1,FALSE)</f>
        <v>85.811361951822093</v>
      </c>
      <c r="Y52" s="52">
        <f>VLOOKUP($A52,'ADR Raw Data'!$B$6:$BE$43,'ADR Raw Data'!H$1,FALSE)</f>
        <v>89.017564245809993</v>
      </c>
      <c r="Z52" s="52">
        <f>VLOOKUP($A52,'ADR Raw Data'!$B$6:$BE$43,'ADR Raw Data'!I$1,FALSE)</f>
        <v>91.204553589587107</v>
      </c>
      <c r="AA52" s="52">
        <f>VLOOKUP($A52,'ADR Raw Data'!$B$6:$BE$43,'ADR Raw Data'!J$1,FALSE)</f>
        <v>90.451259168704098</v>
      </c>
      <c r="AB52" s="52">
        <f>VLOOKUP($A52,'ADR Raw Data'!$B$6:$BE$43,'ADR Raw Data'!K$1,FALSE)</f>
        <v>95.705311418685099</v>
      </c>
      <c r="AC52" s="53">
        <f>VLOOKUP($A52,'ADR Raw Data'!$B$6:$BE$43,'ADR Raw Data'!L$1,FALSE)</f>
        <v>90.873236147757197</v>
      </c>
      <c r="AD52" s="52">
        <f>VLOOKUP($A52,'ADR Raw Data'!$B$6:$BE$43,'ADR Raw Data'!N$1,FALSE)</f>
        <v>106.755515071215</v>
      </c>
      <c r="AE52" s="52">
        <f>VLOOKUP($A52,'ADR Raw Data'!$B$6:$BE$43,'ADR Raw Data'!O$1,FALSE)</f>
        <v>107.504966136132</v>
      </c>
      <c r="AF52" s="53">
        <f>VLOOKUP($A52,'ADR Raw Data'!$B$6:$BE$43,'ADR Raw Data'!P$1,FALSE)</f>
        <v>107.126099296718</v>
      </c>
      <c r="AG52" s="54">
        <f>VLOOKUP($A52,'ADR Raw Data'!$B$6:$BE$43,'ADR Raw Data'!R$1,FALSE)</f>
        <v>96.470174143697307</v>
      </c>
      <c r="AI52" s="47">
        <f>VLOOKUP($A52,'ADR Raw Data'!$B$6:$BE$43,'ADR Raw Data'!T$1,FALSE)</f>
        <v>-0.18777701723912599</v>
      </c>
      <c r="AJ52" s="48">
        <f>VLOOKUP($A52,'ADR Raw Data'!$B$6:$BE$43,'ADR Raw Data'!U$1,FALSE)</f>
        <v>1.13083708411849</v>
      </c>
      <c r="AK52" s="48">
        <f>VLOOKUP($A52,'ADR Raw Data'!$B$6:$BE$43,'ADR Raw Data'!V$1,FALSE)</f>
        <v>1.6868936511165999</v>
      </c>
      <c r="AL52" s="48">
        <f>VLOOKUP($A52,'ADR Raw Data'!$B$6:$BE$43,'ADR Raw Data'!W$1,FALSE)</f>
        <v>2.0035459307572898</v>
      </c>
      <c r="AM52" s="48">
        <f>VLOOKUP($A52,'ADR Raw Data'!$B$6:$BE$43,'ADR Raw Data'!X$1,FALSE)</f>
        <v>8.6475347624712899</v>
      </c>
      <c r="AN52" s="49">
        <f>VLOOKUP($A52,'ADR Raw Data'!$B$6:$BE$43,'ADR Raw Data'!Y$1,FALSE)</f>
        <v>2.9908332860125499</v>
      </c>
      <c r="AO52" s="48">
        <f>VLOOKUP($A52,'ADR Raw Data'!$B$6:$BE$43,'ADR Raw Data'!AA$1,FALSE)</f>
        <v>4.7025237830110997</v>
      </c>
      <c r="AP52" s="48">
        <f>VLOOKUP($A52,'ADR Raw Data'!$B$6:$BE$43,'ADR Raw Data'!AB$1,FALSE)</f>
        <v>1.93244714629262</v>
      </c>
      <c r="AQ52" s="49">
        <f>VLOOKUP($A52,'ADR Raw Data'!$B$6:$BE$43,'ADR Raw Data'!AC$1,FALSE)</f>
        <v>3.2803252436396702</v>
      </c>
      <c r="AR52" s="50">
        <f>VLOOKUP($A52,'ADR Raw Data'!$B$6:$BE$43,'ADR Raw Data'!AE$1,FALSE)</f>
        <v>3.65759817537527</v>
      </c>
      <c r="AS52" s="40"/>
      <c r="AT52" s="51">
        <f>VLOOKUP($A52,'RevPAR Raw Data'!$B$6:$BE$43,'RevPAR Raw Data'!G$1,FALSE)</f>
        <v>23.758631038905499</v>
      </c>
      <c r="AU52" s="52">
        <f>VLOOKUP($A52,'RevPAR Raw Data'!$B$6:$BE$43,'RevPAR Raw Data'!H$1,FALSE)</f>
        <v>34.061872595126097</v>
      </c>
      <c r="AV52" s="52">
        <f>VLOOKUP($A52,'RevPAR Raw Data'!$B$6:$BE$43,'RevPAR Raw Data'!I$1,FALSE)</f>
        <v>38.345685335613503</v>
      </c>
      <c r="AW52" s="52">
        <f>VLOOKUP($A52,'RevPAR Raw Data'!$B$6:$BE$43,'RevPAR Raw Data'!J$1,FALSE)</f>
        <v>37.959365540829403</v>
      </c>
      <c r="AX52" s="52">
        <f>VLOOKUP($A52,'RevPAR Raw Data'!$B$6:$BE$43,'RevPAR Raw Data'!K$1,FALSE)</f>
        <v>42.570246259085003</v>
      </c>
      <c r="AY52" s="53">
        <f>VLOOKUP($A52,'RevPAR Raw Data'!$B$6:$BE$43,'RevPAR Raw Data'!L$1,FALSE)</f>
        <v>35.339160153911898</v>
      </c>
      <c r="AZ52" s="52">
        <f>VLOOKUP($A52,'RevPAR Raw Data'!$B$6:$BE$43,'RevPAR Raw Data'!N$1,FALSE)</f>
        <v>55.116699444206901</v>
      </c>
      <c r="BA52" s="52">
        <f>VLOOKUP($A52,'RevPAR Raw Data'!$B$6:$BE$43,'RevPAR Raw Data'!O$1,FALSE)</f>
        <v>54.290237708422403</v>
      </c>
      <c r="BB52" s="53">
        <f>VLOOKUP($A52,'RevPAR Raw Data'!$B$6:$BE$43,'RevPAR Raw Data'!P$1,FALSE)</f>
        <v>54.703468576314599</v>
      </c>
      <c r="BC52" s="54">
        <f>VLOOKUP($A52,'RevPAR Raw Data'!$B$6:$BE$43,'RevPAR Raw Data'!R$1,FALSE)</f>
        <v>40.871819703169798</v>
      </c>
      <c r="BE52" s="47">
        <f>VLOOKUP($A52,'RevPAR Raw Data'!$B$6:$BE$43,'RevPAR Raw Data'!T$1,FALSE)</f>
        <v>-10.097642501205399</v>
      </c>
      <c r="BF52" s="48">
        <f>VLOOKUP($A52,'RevPAR Raw Data'!$B$6:$BE$43,'RevPAR Raw Data'!U$1,FALSE)</f>
        <v>-5.2075413393705201</v>
      </c>
      <c r="BG52" s="48">
        <f>VLOOKUP($A52,'RevPAR Raw Data'!$B$6:$BE$43,'RevPAR Raw Data'!V$1,FALSE)</f>
        <v>-4.0748037680828899</v>
      </c>
      <c r="BH52" s="48">
        <f>VLOOKUP($A52,'RevPAR Raw Data'!$B$6:$BE$43,'RevPAR Raw Data'!W$1,FALSE)</f>
        <v>-1.04686021996048</v>
      </c>
      <c r="BI52" s="48">
        <f>VLOOKUP($A52,'RevPAR Raw Data'!$B$6:$BE$43,'RevPAR Raw Data'!X$1,FALSE)</f>
        <v>21.540007481241599</v>
      </c>
      <c r="BJ52" s="49">
        <f>VLOOKUP($A52,'RevPAR Raw Data'!$B$6:$BE$43,'RevPAR Raw Data'!Y$1,FALSE)</f>
        <v>0.55446752852720405</v>
      </c>
      <c r="BK52" s="48">
        <f>VLOOKUP($A52,'RevPAR Raw Data'!$B$6:$BE$43,'RevPAR Raw Data'!AA$1,FALSE)</f>
        <v>20.409919663559201</v>
      </c>
      <c r="BL52" s="48">
        <f>VLOOKUP($A52,'RevPAR Raw Data'!$B$6:$BE$43,'RevPAR Raw Data'!AB$1,FALSE)</f>
        <v>13.3870769658788</v>
      </c>
      <c r="BM52" s="49">
        <f>VLOOKUP($A52,'RevPAR Raw Data'!$B$6:$BE$43,'RevPAR Raw Data'!AC$1,FALSE)</f>
        <v>16.819528925224098</v>
      </c>
      <c r="BN52" s="50">
        <f>VLOOKUP($A52,'RevPAR Raw Data'!$B$6:$BE$43,'RevPAR Raw Data'!AE$1,FALSE)</f>
        <v>6.2093812249643099</v>
      </c>
    </row>
    <row r="53" spans="1:66" x14ac:dyDescent="0.45">
      <c r="A53" s="63" t="s">
        <v>83</v>
      </c>
      <c r="B53" s="47">
        <f>VLOOKUP($A53,'Occupancy Raw Data'!$B$8:$BE$45,'Occupancy Raw Data'!G$3,FALSE)</f>
        <v>39.540449976065098</v>
      </c>
      <c r="C53" s="48">
        <f>VLOOKUP($A53,'Occupancy Raw Data'!$B$8:$BE$45,'Occupancy Raw Data'!H$3,FALSE)</f>
        <v>54.356151268549503</v>
      </c>
      <c r="D53" s="48">
        <f>VLOOKUP($A53,'Occupancy Raw Data'!$B$8:$BE$45,'Occupancy Raw Data'!I$3,FALSE)</f>
        <v>57.826711345141199</v>
      </c>
      <c r="E53" s="48">
        <f>VLOOKUP($A53,'Occupancy Raw Data'!$B$8:$BE$45,'Occupancy Raw Data'!J$3,FALSE)</f>
        <v>57.0368597415031</v>
      </c>
      <c r="F53" s="48">
        <f>VLOOKUP($A53,'Occupancy Raw Data'!$B$8:$BE$45,'Occupancy Raw Data'!K$3,FALSE)</f>
        <v>51.029200574437503</v>
      </c>
      <c r="G53" s="49">
        <f>VLOOKUP($A53,'Occupancy Raw Data'!$B$8:$BE$45,'Occupancy Raw Data'!L$3,FALSE)</f>
        <v>51.957874581139301</v>
      </c>
      <c r="H53" s="48">
        <f>VLOOKUP($A53,'Occupancy Raw Data'!$B$8:$BE$45,'Occupancy Raw Data'!N$3,FALSE)</f>
        <v>46.888463379607401</v>
      </c>
      <c r="I53" s="48">
        <f>VLOOKUP($A53,'Occupancy Raw Data'!$B$8:$BE$45,'Occupancy Raw Data'!O$3,FALSE)</f>
        <v>46.936333173767302</v>
      </c>
      <c r="J53" s="49">
        <f>VLOOKUP($A53,'Occupancy Raw Data'!$B$8:$BE$45,'Occupancy Raw Data'!P$3,FALSE)</f>
        <v>46.912398276687398</v>
      </c>
      <c r="K53" s="50">
        <f>VLOOKUP($A53,'Occupancy Raw Data'!$B$8:$BE$45,'Occupancy Raw Data'!R$3,FALSE)</f>
        <v>50.516309922724403</v>
      </c>
      <c r="M53" s="47">
        <f>VLOOKUP($A53,'Occupancy Raw Data'!$B$8:$BE$45,'Occupancy Raw Data'!T$3,FALSE)</f>
        <v>9.7976401987370494</v>
      </c>
      <c r="N53" s="48">
        <f>VLOOKUP($A53,'Occupancy Raw Data'!$B$8:$BE$45,'Occupancy Raw Data'!U$3,FALSE)</f>
        <v>5.4931995460593104</v>
      </c>
      <c r="O53" s="48">
        <f>VLOOKUP($A53,'Occupancy Raw Data'!$B$8:$BE$45,'Occupancy Raw Data'!V$3,FALSE)</f>
        <v>2.07650978811317</v>
      </c>
      <c r="P53" s="48">
        <f>VLOOKUP($A53,'Occupancy Raw Data'!$B$8:$BE$45,'Occupancy Raw Data'!W$3,FALSE)</f>
        <v>5.9538030593997604</v>
      </c>
      <c r="Q53" s="48">
        <f>VLOOKUP($A53,'Occupancy Raw Data'!$B$8:$BE$45,'Occupancy Raw Data'!X$3,FALSE)</f>
        <v>10.3063232961028</v>
      </c>
      <c r="R53" s="49">
        <f>VLOOKUP($A53,'Occupancy Raw Data'!$B$8:$BE$45,'Occupancy Raw Data'!Y$3,FALSE)</f>
        <v>6.3484102111333103</v>
      </c>
      <c r="S53" s="48">
        <f>VLOOKUP($A53,'Occupancy Raw Data'!$B$8:$BE$45,'Occupancy Raw Data'!AA$3,FALSE)</f>
        <v>7.35582575394925</v>
      </c>
      <c r="T53" s="48">
        <f>VLOOKUP($A53,'Occupancy Raw Data'!$B$8:$BE$45,'Occupancy Raw Data'!AB$3,FALSE)</f>
        <v>13.583809647679301</v>
      </c>
      <c r="U53" s="49">
        <f>VLOOKUP($A53,'Occupancy Raw Data'!$B$8:$BE$45,'Occupancy Raw Data'!AC$3,FALSE)</f>
        <v>10.383626090336501</v>
      </c>
      <c r="V53" s="50">
        <f>VLOOKUP($A53,'Occupancy Raw Data'!$B$8:$BE$45,'Occupancy Raw Data'!AE$3,FALSE)</f>
        <v>7.3900417011738204</v>
      </c>
      <c r="X53" s="51">
        <f>VLOOKUP($A53,'ADR Raw Data'!$B$6:$BE$43,'ADR Raw Data'!G$1,FALSE)</f>
        <v>92.270133171912804</v>
      </c>
      <c r="Y53" s="52">
        <f>VLOOKUP($A53,'ADR Raw Data'!$B$6:$BE$43,'ADR Raw Data'!H$1,FALSE)</f>
        <v>102.131704095112</v>
      </c>
      <c r="Z53" s="52">
        <f>VLOOKUP($A53,'ADR Raw Data'!$B$6:$BE$43,'ADR Raw Data'!I$1,FALSE)</f>
        <v>105.55417218543001</v>
      </c>
      <c r="AA53" s="52">
        <f>VLOOKUP($A53,'ADR Raw Data'!$B$6:$BE$43,'ADR Raw Data'!J$1,FALSE)</f>
        <v>103.008615190935</v>
      </c>
      <c r="AB53" s="52">
        <f>VLOOKUP($A53,'ADR Raw Data'!$B$6:$BE$43,'ADR Raw Data'!K$1,FALSE)</f>
        <v>99.331965290806707</v>
      </c>
      <c r="AC53" s="53">
        <f>VLOOKUP($A53,'ADR Raw Data'!$B$6:$BE$43,'ADR Raw Data'!L$1,FALSE)</f>
        <v>101.03515017505001</v>
      </c>
      <c r="AD53" s="52">
        <f>VLOOKUP($A53,'ADR Raw Data'!$B$6:$BE$43,'ADR Raw Data'!N$1,FALSE)</f>
        <v>96.937452782031599</v>
      </c>
      <c r="AE53" s="52">
        <f>VLOOKUP($A53,'ADR Raw Data'!$B$6:$BE$43,'ADR Raw Data'!O$1,FALSE)</f>
        <v>97.958827129015802</v>
      </c>
      <c r="AF53" s="53">
        <f>VLOOKUP($A53,'ADR Raw Data'!$B$6:$BE$43,'ADR Raw Data'!P$1,FALSE)</f>
        <v>97.448400510203996</v>
      </c>
      <c r="AG53" s="54">
        <f>VLOOKUP($A53,'ADR Raw Data'!$B$6:$BE$43,'ADR Raw Data'!R$1,FALSE)</f>
        <v>100.083474346825</v>
      </c>
      <c r="AI53" s="47">
        <f>VLOOKUP($A53,'ADR Raw Data'!$B$6:$BE$43,'ADR Raw Data'!T$1,FALSE)</f>
        <v>10.517562021725301</v>
      </c>
      <c r="AJ53" s="48">
        <f>VLOOKUP($A53,'ADR Raw Data'!$B$6:$BE$43,'ADR Raw Data'!U$1,FALSE)</f>
        <v>8.5966564874688807</v>
      </c>
      <c r="AK53" s="48">
        <f>VLOOKUP($A53,'ADR Raw Data'!$B$6:$BE$43,'ADR Raw Data'!V$1,FALSE)</f>
        <v>8.7025594572636393</v>
      </c>
      <c r="AL53" s="48">
        <f>VLOOKUP($A53,'ADR Raw Data'!$B$6:$BE$43,'ADR Raw Data'!W$1,FALSE)</f>
        <v>9.7480476133595708</v>
      </c>
      <c r="AM53" s="48">
        <f>VLOOKUP($A53,'ADR Raw Data'!$B$6:$BE$43,'ADR Raw Data'!X$1,FALSE)</f>
        <v>10.4184008430448</v>
      </c>
      <c r="AN53" s="49">
        <f>VLOOKUP($A53,'ADR Raw Data'!$B$6:$BE$43,'ADR Raw Data'!Y$1,FALSE)</f>
        <v>9.3644282506174505</v>
      </c>
      <c r="AO53" s="48">
        <f>VLOOKUP($A53,'ADR Raw Data'!$B$6:$BE$43,'ADR Raw Data'!AA$1,FALSE)</f>
        <v>6.0914781760333501</v>
      </c>
      <c r="AP53" s="48">
        <f>VLOOKUP($A53,'ADR Raw Data'!$B$6:$BE$43,'ADR Raw Data'!AB$1,FALSE)</f>
        <v>5.2355255939042502</v>
      </c>
      <c r="AQ53" s="49">
        <f>VLOOKUP($A53,'ADR Raw Data'!$B$6:$BE$43,'ADR Raw Data'!AC$1,FALSE)</f>
        <v>5.6869863873453603</v>
      </c>
      <c r="AR53" s="50">
        <f>VLOOKUP($A53,'ADR Raw Data'!$B$6:$BE$43,'ADR Raw Data'!AE$1,FALSE)</f>
        <v>8.3885665366257598</v>
      </c>
      <c r="AS53" s="40"/>
      <c r="AT53" s="51">
        <f>VLOOKUP($A53,'RevPAR Raw Data'!$B$6:$BE$43,'RevPAR Raw Data'!G$1,FALSE)</f>
        <v>36.484025849688798</v>
      </c>
      <c r="AU53" s="52">
        <f>VLOOKUP($A53,'RevPAR Raw Data'!$B$6:$BE$43,'RevPAR Raw Data'!H$1,FALSE)</f>
        <v>55.5148635710866</v>
      </c>
      <c r="AV53" s="52">
        <f>VLOOKUP($A53,'RevPAR Raw Data'!$B$6:$BE$43,'RevPAR Raw Data'!I$1,FALSE)</f>
        <v>61.038506462422198</v>
      </c>
      <c r="AW53" s="52">
        <f>VLOOKUP($A53,'RevPAR Raw Data'!$B$6:$BE$43,'RevPAR Raw Data'!J$1,FALSE)</f>
        <v>58.752879368118698</v>
      </c>
      <c r="AX53" s="52">
        <f>VLOOKUP($A53,'RevPAR Raw Data'!$B$6:$BE$43,'RevPAR Raw Data'!K$1,FALSE)</f>
        <v>50.6883078027764</v>
      </c>
      <c r="AY53" s="53">
        <f>VLOOKUP($A53,'RevPAR Raw Data'!$B$6:$BE$43,'RevPAR Raw Data'!L$1,FALSE)</f>
        <v>52.495716610818498</v>
      </c>
      <c r="AZ53" s="52">
        <f>VLOOKUP($A53,'RevPAR Raw Data'!$B$6:$BE$43,'RevPAR Raw Data'!N$1,FALSE)</f>
        <v>45.4524820488271</v>
      </c>
      <c r="BA53" s="52">
        <f>VLOOKUP($A53,'RevPAR Raw Data'!$B$6:$BE$43,'RevPAR Raw Data'!O$1,FALSE)</f>
        <v>45.978281474389597</v>
      </c>
      <c r="BB53" s="53">
        <f>VLOOKUP($A53,'RevPAR Raw Data'!$B$6:$BE$43,'RevPAR Raw Data'!P$1,FALSE)</f>
        <v>45.715381761608398</v>
      </c>
      <c r="BC53" s="54">
        <f>VLOOKUP($A53,'RevPAR Raw Data'!$B$6:$BE$43,'RevPAR Raw Data'!R$1,FALSE)</f>
        <v>50.558478082472803</v>
      </c>
      <c r="BE53" s="47">
        <f>VLOOKUP($A53,'RevPAR Raw Data'!$B$6:$BE$43,'RevPAR Raw Data'!T$1,FALSE)</f>
        <v>21.345675105030001</v>
      </c>
      <c r="BF53" s="48">
        <f>VLOOKUP($A53,'RevPAR Raw Data'!$B$6:$BE$43,'RevPAR Raw Data'!U$1,FALSE)</f>
        <v>14.5620875286741</v>
      </c>
      <c r="BG53" s="48">
        <f>VLOOKUP($A53,'RevPAR Raw Data'!$B$6:$BE$43,'RevPAR Raw Data'!V$1,FALSE)</f>
        <v>10.9597787443232</v>
      </c>
      <c r="BH53" s="48">
        <f>VLOOKUP($A53,'RevPAR Raw Data'!$B$6:$BE$43,'RevPAR Raw Data'!W$1,FALSE)</f>
        <v>16.2822302297952</v>
      </c>
      <c r="BI53" s="48">
        <f>VLOOKUP($A53,'RevPAR Raw Data'!$B$6:$BE$43,'RevPAR Raw Data'!X$1,FALSE)</f>
        <v>21.7984782123158</v>
      </c>
      <c r="BJ53" s="49">
        <f>VLOOKUP($A53,'RevPAR Raw Data'!$B$6:$BE$43,'RevPAR Raw Data'!Y$1,FALSE)</f>
        <v>16.307330781027201</v>
      </c>
      <c r="BK53" s="48">
        <f>VLOOKUP($A53,'RevPAR Raw Data'!$B$6:$BE$43,'RevPAR Raw Data'!AA$1,FALSE)</f>
        <v>13.8953824504514</v>
      </c>
      <c r="BL53" s="48">
        <f>VLOOKUP($A53,'RevPAR Raw Data'!$B$6:$BE$43,'RevPAR Raw Data'!AB$1,FALSE)</f>
        <v>19.530519072315101</v>
      </c>
      <c r="BM53" s="49">
        <f>VLOOKUP($A53,'RevPAR Raw Data'!$B$6:$BE$43,'RevPAR Raw Data'!AC$1,FALSE)</f>
        <v>16.6611278799522</v>
      </c>
      <c r="BN53" s="50">
        <f>VLOOKUP($A53,'RevPAR Raw Data'!$B$6:$BE$43,'RevPAR Raw Data'!AE$1,FALSE)</f>
        <v>16.3985268029869</v>
      </c>
    </row>
    <row r="54" spans="1:66" x14ac:dyDescent="0.45">
      <c r="A54" s="66" t="s">
        <v>84</v>
      </c>
      <c r="B54" s="47">
        <f>VLOOKUP($A54,'Occupancy Raw Data'!$B$8:$BE$45,'Occupancy Raw Data'!G$3,FALSE)</f>
        <v>29.7886843899113</v>
      </c>
      <c r="C54" s="48">
        <f>VLOOKUP($A54,'Occupancy Raw Data'!$B$8:$BE$45,'Occupancy Raw Data'!H$3,FALSE)</f>
        <v>42.910702113156098</v>
      </c>
      <c r="D54" s="48">
        <f>VLOOKUP($A54,'Occupancy Raw Data'!$B$8:$BE$45,'Occupancy Raw Data'!I$3,FALSE)</f>
        <v>45.978186775732702</v>
      </c>
      <c r="E54" s="48">
        <f>VLOOKUP($A54,'Occupancy Raw Data'!$B$8:$BE$45,'Occupancy Raw Data'!J$3,FALSE)</f>
        <v>46.114519427402797</v>
      </c>
      <c r="F54" s="48">
        <f>VLOOKUP($A54,'Occupancy Raw Data'!$B$8:$BE$45,'Occupancy Raw Data'!K$3,FALSE)</f>
        <v>41.615541922290298</v>
      </c>
      <c r="G54" s="49">
        <f>VLOOKUP($A54,'Occupancy Raw Data'!$B$8:$BE$45,'Occupancy Raw Data'!L$3,FALSE)</f>
        <v>41.281526925698699</v>
      </c>
      <c r="H54" s="48">
        <f>VLOOKUP($A54,'Occupancy Raw Data'!$B$8:$BE$45,'Occupancy Raw Data'!N$3,FALSE)</f>
        <v>46.000908884344398</v>
      </c>
      <c r="I54" s="48">
        <f>VLOOKUP($A54,'Occupancy Raw Data'!$B$8:$BE$45,'Occupancy Raw Data'!O$3,FALSE)</f>
        <v>42.5698704839809</v>
      </c>
      <c r="J54" s="49">
        <f>VLOOKUP($A54,'Occupancy Raw Data'!$B$8:$BE$45,'Occupancy Raw Data'!P$3,FALSE)</f>
        <v>44.285389684162602</v>
      </c>
      <c r="K54" s="50">
        <f>VLOOKUP($A54,'Occupancy Raw Data'!$B$8:$BE$45,'Occupancy Raw Data'!R$3,FALSE)</f>
        <v>42.139773428116897</v>
      </c>
      <c r="M54" s="47">
        <f>VLOOKUP($A54,'Occupancy Raw Data'!$B$8:$BE$45,'Occupancy Raw Data'!T$3,FALSE)</f>
        <v>9.1238540405937396</v>
      </c>
      <c r="N54" s="48">
        <f>VLOOKUP($A54,'Occupancy Raw Data'!$B$8:$BE$45,'Occupancy Raw Data'!U$3,FALSE)</f>
        <v>2.8138513367499902</v>
      </c>
      <c r="O54" s="48">
        <f>VLOOKUP($A54,'Occupancy Raw Data'!$B$8:$BE$45,'Occupancy Raw Data'!V$3,FALSE)</f>
        <v>2.5758822526446599</v>
      </c>
      <c r="P54" s="48">
        <f>VLOOKUP($A54,'Occupancy Raw Data'!$B$8:$BE$45,'Occupancy Raw Data'!W$3,FALSE)</f>
        <v>1.4613634796994499</v>
      </c>
      <c r="Q54" s="48">
        <f>VLOOKUP($A54,'Occupancy Raw Data'!$B$8:$BE$45,'Occupancy Raw Data'!X$3,FALSE)</f>
        <v>5.6762479229159899</v>
      </c>
      <c r="R54" s="49">
        <f>VLOOKUP($A54,'Occupancy Raw Data'!$B$8:$BE$45,'Occupancy Raw Data'!Y$3,FALSE)</f>
        <v>3.8850505262632198</v>
      </c>
      <c r="S54" s="48">
        <f>VLOOKUP($A54,'Occupancy Raw Data'!$B$8:$BE$45,'Occupancy Raw Data'!AA$3,FALSE)</f>
        <v>9.42678932841301</v>
      </c>
      <c r="T54" s="48">
        <f>VLOOKUP($A54,'Occupancy Raw Data'!$B$8:$BE$45,'Occupancy Raw Data'!AB$3,FALSE)</f>
        <v>11.823781734749801</v>
      </c>
      <c r="U54" s="49">
        <f>VLOOKUP($A54,'Occupancy Raw Data'!$B$8:$BE$45,'Occupancy Raw Data'!AC$3,FALSE)</f>
        <v>10.5658990202102</v>
      </c>
      <c r="V54" s="50">
        <f>VLOOKUP($A54,'Occupancy Raw Data'!$B$8:$BE$45,'Occupancy Raw Data'!AE$3,FALSE)</f>
        <v>5.8046715372628803</v>
      </c>
      <c r="X54" s="51">
        <f>VLOOKUP($A54,'ADR Raw Data'!$B$6:$BE$43,'ADR Raw Data'!G$1,FALSE)</f>
        <v>89.978222730739802</v>
      </c>
      <c r="Y54" s="52">
        <f>VLOOKUP($A54,'ADR Raw Data'!$B$6:$BE$43,'ADR Raw Data'!H$1,FALSE)</f>
        <v>95.378080487159096</v>
      </c>
      <c r="Z54" s="52">
        <f>VLOOKUP($A54,'ADR Raw Data'!$B$6:$BE$43,'ADR Raw Data'!I$1,FALSE)</f>
        <v>95.477052137385698</v>
      </c>
      <c r="AA54" s="52">
        <f>VLOOKUP($A54,'ADR Raw Data'!$B$6:$BE$43,'ADR Raw Data'!J$1,FALSE)</f>
        <v>93.830477950233998</v>
      </c>
      <c r="AB54" s="52">
        <f>VLOOKUP($A54,'ADR Raw Data'!$B$6:$BE$43,'ADR Raw Data'!K$1,FALSE)</f>
        <v>95.057824187824096</v>
      </c>
      <c r="AC54" s="53">
        <f>VLOOKUP($A54,'ADR Raw Data'!$B$6:$BE$43,'ADR Raw Data'!L$1,FALSE)</f>
        <v>94.210494275649395</v>
      </c>
      <c r="AD54" s="52">
        <f>VLOOKUP($A54,'ADR Raw Data'!$B$6:$BE$43,'ADR Raw Data'!N$1,FALSE)</f>
        <v>111.93340824895</v>
      </c>
      <c r="AE54" s="52">
        <f>VLOOKUP($A54,'ADR Raw Data'!$B$6:$BE$43,'ADR Raw Data'!O$1,FALSE)</f>
        <v>111.945236188951</v>
      </c>
      <c r="AF54" s="53">
        <f>VLOOKUP($A54,'ADR Raw Data'!$B$6:$BE$43,'ADR Raw Data'!P$1,FALSE)</f>
        <v>111.939093124679</v>
      </c>
      <c r="AG54" s="54">
        <f>VLOOKUP($A54,'ADR Raw Data'!$B$6:$BE$43,'ADR Raw Data'!R$1,FALSE)</f>
        <v>99.533717069788906</v>
      </c>
      <c r="AI54" s="47">
        <f>VLOOKUP($A54,'ADR Raw Data'!$B$6:$BE$43,'ADR Raw Data'!T$1,FALSE)</f>
        <v>1.66581958082591</v>
      </c>
      <c r="AJ54" s="48">
        <f>VLOOKUP($A54,'ADR Raw Data'!$B$6:$BE$43,'ADR Raw Data'!U$1,FALSE)</f>
        <v>1.55159571833695</v>
      </c>
      <c r="AK54" s="48">
        <f>VLOOKUP($A54,'ADR Raw Data'!$B$6:$BE$43,'ADR Raw Data'!V$1,FALSE)</f>
        <v>1.65194731836475</v>
      </c>
      <c r="AL54" s="48">
        <f>VLOOKUP($A54,'ADR Raw Data'!$B$6:$BE$43,'ADR Raw Data'!W$1,FALSE)</f>
        <v>-0.46063980259537601</v>
      </c>
      <c r="AM54" s="48">
        <f>VLOOKUP($A54,'ADR Raw Data'!$B$6:$BE$43,'ADR Raw Data'!X$1,FALSE)</f>
        <v>-1.44569384877185</v>
      </c>
      <c r="AN54" s="49">
        <f>VLOOKUP($A54,'ADR Raw Data'!$B$6:$BE$43,'ADR Raw Data'!Y$1,FALSE)</f>
        <v>0.48260134713506603</v>
      </c>
      <c r="AO54" s="48">
        <f>VLOOKUP($A54,'ADR Raw Data'!$B$6:$BE$43,'ADR Raw Data'!AA$1,FALSE)</f>
        <v>3.3089268920480901</v>
      </c>
      <c r="AP54" s="48">
        <f>VLOOKUP($A54,'ADR Raw Data'!$B$6:$BE$43,'ADR Raw Data'!AB$1,FALSE)</f>
        <v>1.87975551318657</v>
      </c>
      <c r="AQ54" s="49">
        <f>VLOOKUP($A54,'ADR Raw Data'!$B$6:$BE$43,'ADR Raw Data'!AC$1,FALSE)</f>
        <v>2.62480378166202</v>
      </c>
      <c r="AR54" s="50">
        <f>VLOOKUP($A54,'ADR Raw Data'!$B$6:$BE$43,'ADR Raw Data'!AE$1,FALSE)</f>
        <v>1.4001080329118101</v>
      </c>
      <c r="AS54" s="40"/>
      <c r="AT54" s="51">
        <f>VLOOKUP($A54,'RevPAR Raw Data'!$B$6:$BE$43,'RevPAR Raw Data'!G$1,FALSE)</f>
        <v>26.8033287889116</v>
      </c>
      <c r="AU54" s="52">
        <f>VLOOKUP($A54,'RevPAR Raw Data'!$B$6:$BE$43,'RevPAR Raw Data'!H$1,FALSE)</f>
        <v>40.927403999091098</v>
      </c>
      <c r="AV54" s="52">
        <f>VLOOKUP($A54,'RevPAR Raw Data'!$B$6:$BE$43,'RevPAR Raw Data'!I$1,FALSE)</f>
        <v>43.898617359690903</v>
      </c>
      <c r="AW54" s="52">
        <f>VLOOKUP($A54,'RevPAR Raw Data'!$B$6:$BE$43,'RevPAR Raw Data'!J$1,FALSE)</f>
        <v>43.269473983185598</v>
      </c>
      <c r="AX54" s="52">
        <f>VLOOKUP($A54,'RevPAR Raw Data'!$B$6:$BE$43,'RevPAR Raw Data'!K$1,FALSE)</f>
        <v>39.558828675301001</v>
      </c>
      <c r="AY54" s="53">
        <f>VLOOKUP($A54,'RevPAR Raw Data'!$B$6:$BE$43,'RevPAR Raw Data'!L$1,FALSE)</f>
        <v>38.891530561236003</v>
      </c>
      <c r="AZ54" s="52">
        <f>VLOOKUP($A54,'RevPAR Raw Data'!$B$6:$BE$43,'RevPAR Raw Data'!N$1,FALSE)</f>
        <v>51.490385139740901</v>
      </c>
      <c r="BA54" s="52">
        <f>VLOOKUP($A54,'RevPAR Raw Data'!$B$6:$BE$43,'RevPAR Raw Data'!O$1,FALSE)</f>
        <v>47.654942058623</v>
      </c>
      <c r="BB54" s="53">
        <f>VLOOKUP($A54,'RevPAR Raw Data'!$B$6:$BE$43,'RevPAR Raw Data'!P$1,FALSE)</f>
        <v>49.572663599182</v>
      </c>
      <c r="BC54" s="54">
        <f>VLOOKUP($A54,'RevPAR Raw Data'!$B$6:$BE$43,'RevPAR Raw Data'!R$1,FALSE)</f>
        <v>41.943282857791999</v>
      </c>
      <c r="BE54" s="47">
        <f>VLOOKUP($A54,'RevPAR Raw Data'!$B$6:$BE$43,'RevPAR Raw Data'!T$1,FALSE)</f>
        <v>10.9416605685538</v>
      </c>
      <c r="BF54" s="48">
        <f>VLOOKUP($A54,'RevPAR Raw Data'!$B$6:$BE$43,'RevPAR Raw Data'!U$1,FALSE)</f>
        <v>4.4091066519483197</v>
      </c>
      <c r="BG54" s="48">
        <f>VLOOKUP($A54,'RevPAR Raw Data'!$B$6:$BE$43,'RevPAR Raw Data'!V$1,FALSE)</f>
        <v>4.2703817888062199</v>
      </c>
      <c r="BH54" s="48">
        <f>VLOOKUP($A54,'RevPAR Raw Data'!$B$6:$BE$43,'RevPAR Raw Data'!W$1,FALSE)</f>
        <v>0.99399205525598999</v>
      </c>
      <c r="BI54" s="48">
        <f>VLOOKUP($A54,'RevPAR Raw Data'!$B$6:$BE$43,'RevPAR Raw Data'!X$1,FALSE)</f>
        <v>4.1484929070814998</v>
      </c>
      <c r="BJ54" s="49">
        <f>VLOOKUP($A54,'RevPAR Raw Data'!$B$6:$BE$43,'RevPAR Raw Data'!Y$1,FALSE)</f>
        <v>4.3864011795749098</v>
      </c>
      <c r="BK54" s="48">
        <f>VLOOKUP($A54,'RevPAR Raw Data'!$B$6:$BE$43,'RevPAR Raw Data'!AA$1,FALSE)</f>
        <v>13.047641787605601</v>
      </c>
      <c r="BL54" s="48">
        <f>VLOOKUP($A54,'RevPAR Raw Data'!$B$6:$BE$43,'RevPAR Raw Data'!AB$1,FALSE)</f>
        <v>13.925795436962501</v>
      </c>
      <c r="BM54" s="49">
        <f>VLOOKUP($A54,'RevPAR Raw Data'!$B$6:$BE$43,'RevPAR Raw Data'!AC$1,FALSE)</f>
        <v>13.4680369189213</v>
      </c>
      <c r="BN54" s="50">
        <f>VLOOKUP($A54,'RevPAR Raw Data'!$B$6:$BE$43,'RevPAR Raw Data'!AE$1,FALSE)</f>
        <v>7.2860512426520598</v>
      </c>
    </row>
    <row r="55" spans="1:66" x14ac:dyDescent="0.45">
      <c r="A55" s="63" t="s">
        <v>85</v>
      </c>
      <c r="B55" s="47">
        <f>VLOOKUP($A55,'Occupancy Raw Data'!$B$8:$BE$45,'Occupancy Raw Data'!G$3,FALSE)</f>
        <v>33.430656934306498</v>
      </c>
      <c r="C55" s="48">
        <f>VLOOKUP($A55,'Occupancy Raw Data'!$B$8:$BE$45,'Occupancy Raw Data'!H$3,FALSE)</f>
        <v>50.948905109488997</v>
      </c>
      <c r="D55" s="48">
        <f>VLOOKUP($A55,'Occupancy Raw Data'!$B$8:$BE$45,'Occupancy Raw Data'!I$3,FALSE)</f>
        <v>52.846715328467099</v>
      </c>
      <c r="E55" s="48">
        <f>VLOOKUP($A55,'Occupancy Raw Data'!$B$8:$BE$45,'Occupancy Raw Data'!J$3,FALSE)</f>
        <v>51.751824817518198</v>
      </c>
      <c r="F55" s="48">
        <f>VLOOKUP($A55,'Occupancy Raw Data'!$B$8:$BE$45,'Occupancy Raw Data'!K$3,FALSE)</f>
        <v>44.890510948905103</v>
      </c>
      <c r="G55" s="49">
        <f>VLOOKUP($A55,'Occupancy Raw Data'!$B$8:$BE$45,'Occupancy Raw Data'!L$3,FALSE)</f>
        <v>46.7737226277372</v>
      </c>
      <c r="H55" s="48">
        <f>VLOOKUP($A55,'Occupancy Raw Data'!$B$8:$BE$45,'Occupancy Raw Data'!N$3,FALSE)</f>
        <v>40.583941605839399</v>
      </c>
      <c r="I55" s="48">
        <f>VLOOKUP($A55,'Occupancy Raw Data'!$B$8:$BE$45,'Occupancy Raw Data'!O$3,FALSE)</f>
        <v>36.934306569343001</v>
      </c>
      <c r="J55" s="49">
        <f>VLOOKUP($A55,'Occupancy Raw Data'!$B$8:$BE$45,'Occupancy Raw Data'!P$3,FALSE)</f>
        <v>38.759124087591204</v>
      </c>
      <c r="K55" s="50">
        <f>VLOOKUP($A55,'Occupancy Raw Data'!$B$8:$BE$45,'Occupancy Raw Data'!R$3,FALSE)</f>
        <v>44.483837330552603</v>
      </c>
      <c r="M55" s="47">
        <f>VLOOKUP($A55,'Occupancy Raw Data'!$B$8:$BE$45,'Occupancy Raw Data'!T$3,FALSE)</f>
        <v>11.9804400977995</v>
      </c>
      <c r="N55" s="48">
        <f>VLOOKUP($A55,'Occupancy Raw Data'!$B$8:$BE$45,'Occupancy Raw Data'!U$3,FALSE)</f>
        <v>11.1464968152866</v>
      </c>
      <c r="O55" s="48">
        <f>VLOOKUP($A55,'Occupancy Raw Data'!$B$8:$BE$45,'Occupancy Raw Data'!V$3,FALSE)</f>
        <v>8.5457271364317808</v>
      </c>
      <c r="P55" s="48">
        <f>VLOOKUP($A55,'Occupancy Raw Data'!$B$8:$BE$45,'Occupancy Raw Data'!W$3,FALSE)</f>
        <v>12.718600953895001</v>
      </c>
      <c r="Q55" s="48">
        <f>VLOOKUP($A55,'Occupancy Raw Data'!$B$8:$BE$45,'Occupancy Raw Data'!X$3,FALSE)</f>
        <v>10.2150537634408</v>
      </c>
      <c r="R55" s="49">
        <f>VLOOKUP($A55,'Occupancy Raw Data'!$B$8:$BE$45,'Occupancy Raw Data'!Y$3,FALSE)</f>
        <v>10.826703562781001</v>
      </c>
      <c r="S55" s="48">
        <f>VLOOKUP($A55,'Occupancy Raw Data'!$B$8:$BE$45,'Occupancy Raw Data'!AA$3,FALSE)</f>
        <v>-8.5526315789473593</v>
      </c>
      <c r="T55" s="48">
        <f>VLOOKUP($A55,'Occupancy Raw Data'!$B$8:$BE$45,'Occupancy Raw Data'!AB$3,FALSE)</f>
        <v>0.59642147117296196</v>
      </c>
      <c r="U55" s="49">
        <f>VLOOKUP($A55,'Occupancy Raw Data'!$B$8:$BE$45,'Occupancy Raw Data'!AC$3,FALSE)</f>
        <v>-4.4104410441044104</v>
      </c>
      <c r="V55" s="50">
        <f>VLOOKUP($A55,'Occupancy Raw Data'!$B$8:$BE$45,'Occupancy Raw Data'!AE$3,FALSE)</f>
        <v>6.5967016491754098</v>
      </c>
      <c r="X55" s="51">
        <f>VLOOKUP($A55,'ADR Raw Data'!$B$6:$BE$43,'ADR Raw Data'!G$1,FALSE)</f>
        <v>79.327510917030494</v>
      </c>
      <c r="Y55" s="52">
        <f>VLOOKUP($A55,'ADR Raw Data'!$B$6:$BE$43,'ADR Raw Data'!H$1,FALSE)</f>
        <v>89.057277936962706</v>
      </c>
      <c r="Z55" s="52">
        <f>VLOOKUP($A55,'ADR Raw Data'!$B$6:$BE$43,'ADR Raw Data'!I$1,FALSE)</f>
        <v>88.988825966850797</v>
      </c>
      <c r="AA55" s="52">
        <f>VLOOKUP($A55,'ADR Raw Data'!$B$6:$BE$43,'ADR Raw Data'!J$1,FALSE)</f>
        <v>88.584612129760202</v>
      </c>
      <c r="AB55" s="52">
        <f>VLOOKUP($A55,'ADR Raw Data'!$B$6:$BE$43,'ADR Raw Data'!K$1,FALSE)</f>
        <v>86.709154471544707</v>
      </c>
      <c r="AC55" s="53">
        <f>VLOOKUP($A55,'ADR Raw Data'!$B$6:$BE$43,'ADR Raw Data'!L$1,FALSE)</f>
        <v>87.095664794007405</v>
      </c>
      <c r="AD55" s="52">
        <f>VLOOKUP($A55,'ADR Raw Data'!$B$6:$BE$43,'ADR Raw Data'!N$1,FALSE)</f>
        <v>85.830899280575494</v>
      </c>
      <c r="AE55" s="52">
        <f>VLOOKUP($A55,'ADR Raw Data'!$B$6:$BE$43,'ADR Raw Data'!O$1,FALSE)</f>
        <v>83.479071146245005</v>
      </c>
      <c r="AF55" s="53">
        <f>VLOOKUP($A55,'ADR Raw Data'!$B$6:$BE$43,'ADR Raw Data'!P$1,FALSE)</f>
        <v>84.710348399246698</v>
      </c>
      <c r="AG55" s="54">
        <f>VLOOKUP($A55,'ADR Raw Data'!$B$6:$BE$43,'ADR Raw Data'!R$1,FALSE)</f>
        <v>86.501851851851796</v>
      </c>
      <c r="AI55" s="47">
        <f>VLOOKUP($A55,'ADR Raw Data'!$B$6:$BE$43,'ADR Raw Data'!T$1,FALSE)</f>
        <v>6.4487183977434599</v>
      </c>
      <c r="AJ55" s="48">
        <f>VLOOKUP($A55,'ADR Raw Data'!$B$6:$BE$43,'ADR Raw Data'!U$1,FALSE)</f>
        <v>5.9199739109099898</v>
      </c>
      <c r="AK55" s="48">
        <f>VLOOKUP($A55,'ADR Raw Data'!$B$6:$BE$43,'ADR Raw Data'!V$1,FALSE)</f>
        <v>6.5001106526752199</v>
      </c>
      <c r="AL55" s="48">
        <f>VLOOKUP($A55,'ADR Raw Data'!$B$6:$BE$43,'ADR Raw Data'!W$1,FALSE)</f>
        <v>7.6856703507497102</v>
      </c>
      <c r="AM55" s="48">
        <f>VLOOKUP($A55,'ADR Raw Data'!$B$6:$BE$43,'ADR Raw Data'!X$1,FALSE)</f>
        <v>6.9080513073400702</v>
      </c>
      <c r="AN55" s="49">
        <f>VLOOKUP($A55,'ADR Raw Data'!$B$6:$BE$43,'ADR Raw Data'!Y$1,FALSE)</f>
        <v>6.6855848116672298</v>
      </c>
      <c r="AO55" s="48">
        <f>VLOOKUP($A55,'ADR Raw Data'!$B$6:$BE$43,'ADR Raw Data'!AA$1,FALSE)</f>
        <v>2.7764141186142601</v>
      </c>
      <c r="AP55" s="48">
        <f>VLOOKUP($A55,'ADR Raw Data'!$B$6:$BE$43,'ADR Raw Data'!AB$1,FALSE)</f>
        <v>0.89050594629965296</v>
      </c>
      <c r="AQ55" s="49">
        <f>VLOOKUP($A55,'ADR Raw Data'!$B$6:$BE$43,'ADR Raw Data'!AC$1,FALSE)</f>
        <v>1.8598417568554499</v>
      </c>
      <c r="AR55" s="50">
        <f>VLOOKUP($A55,'ADR Raw Data'!$B$6:$BE$43,'ADR Raw Data'!AE$1,FALSE)</f>
        <v>5.4112338349595701</v>
      </c>
      <c r="AS55" s="40"/>
      <c r="AT55" s="51">
        <f>VLOOKUP($A55,'RevPAR Raw Data'!$B$6:$BE$43,'RevPAR Raw Data'!G$1,FALSE)</f>
        <v>26.519708029197002</v>
      </c>
      <c r="AU55" s="52">
        <f>VLOOKUP($A55,'RevPAR Raw Data'!$B$6:$BE$43,'RevPAR Raw Data'!H$1,FALSE)</f>
        <v>45.373708029196997</v>
      </c>
      <c r="AV55" s="52">
        <f>VLOOKUP($A55,'RevPAR Raw Data'!$B$6:$BE$43,'RevPAR Raw Data'!I$1,FALSE)</f>
        <v>47.027671532846703</v>
      </c>
      <c r="AW55" s="52">
        <f>VLOOKUP($A55,'RevPAR Raw Data'!$B$6:$BE$43,'RevPAR Raw Data'!J$1,FALSE)</f>
        <v>45.844153284671499</v>
      </c>
      <c r="AX55" s="52">
        <f>VLOOKUP($A55,'RevPAR Raw Data'!$B$6:$BE$43,'RevPAR Raw Data'!K$1,FALSE)</f>
        <v>38.924182481751799</v>
      </c>
      <c r="AY55" s="53">
        <f>VLOOKUP($A55,'RevPAR Raw Data'!$B$6:$BE$43,'RevPAR Raw Data'!L$1,FALSE)</f>
        <v>40.737884671532797</v>
      </c>
      <c r="AZ55" s="52">
        <f>VLOOKUP($A55,'RevPAR Raw Data'!$B$6:$BE$43,'RevPAR Raw Data'!N$1,FALSE)</f>
        <v>34.833562043795602</v>
      </c>
      <c r="BA55" s="52">
        <f>VLOOKUP($A55,'RevPAR Raw Data'!$B$6:$BE$43,'RevPAR Raw Data'!O$1,FALSE)</f>
        <v>30.832416058394099</v>
      </c>
      <c r="BB55" s="53">
        <f>VLOOKUP($A55,'RevPAR Raw Data'!$B$6:$BE$43,'RevPAR Raw Data'!P$1,FALSE)</f>
        <v>32.832989051094799</v>
      </c>
      <c r="BC55" s="54">
        <f>VLOOKUP($A55,'RevPAR Raw Data'!$B$6:$BE$43,'RevPAR Raw Data'!R$1,FALSE)</f>
        <v>38.479343065693399</v>
      </c>
      <c r="BE55" s="47">
        <f>VLOOKUP($A55,'RevPAR Raw Data'!$B$6:$BE$43,'RevPAR Raw Data'!T$1,FALSE)</f>
        <v>19.2017433402604</v>
      </c>
      <c r="BF55" s="48">
        <f>VLOOKUP($A55,'RevPAR Raw Data'!$B$6:$BE$43,'RevPAR Raw Data'!U$1,FALSE)</f>
        <v>17.726340429642001</v>
      </c>
      <c r="BG55" s="48">
        <f>VLOOKUP($A55,'RevPAR Raw Data'!$B$6:$BE$43,'RevPAR Raw Data'!V$1,FALSE)</f>
        <v>15.6013195090507</v>
      </c>
      <c r="BH55" s="48">
        <f>VLOOKUP($A55,'RevPAR Raw Data'!$B$6:$BE$43,'RevPAR Raw Data'!W$1,FALSE)</f>
        <v>21.381781047188401</v>
      </c>
      <c r="BI55" s="48">
        <f>VLOOKUP($A55,'RevPAR Raw Data'!$B$6:$BE$43,'RevPAR Raw Data'!X$1,FALSE)</f>
        <v>17.828766225831799</v>
      </c>
      <c r="BJ55" s="49">
        <f>VLOOKUP($A55,'RevPAR Raw Data'!$B$6:$BE$43,'RevPAR Raw Data'!Y$1,FALSE)</f>
        <v>18.236116823445801</v>
      </c>
      <c r="BK55" s="48">
        <f>VLOOKUP($A55,'RevPAR Raw Data'!$B$6:$BE$43,'RevPAR Raw Data'!AA$1,FALSE)</f>
        <v>-6.0136739310040497</v>
      </c>
      <c r="BL55" s="48">
        <f>VLOOKUP($A55,'RevPAR Raw Data'!$B$6:$BE$43,'RevPAR Raw Data'!AB$1,FALSE)</f>
        <v>1.49223858613841</v>
      </c>
      <c r="BM55" s="49">
        <f>VLOOKUP($A55,'RevPAR Raw Data'!$B$6:$BE$43,'RevPAR Raw Data'!AC$1,FALSE)</f>
        <v>-2.6326265114486902</v>
      </c>
      <c r="BN55" s="50">
        <f>VLOOKUP($A55,'RevPAR Raw Data'!$B$6:$BE$43,'RevPAR Raw Data'!AE$1,FALSE)</f>
        <v>12.3648984357665</v>
      </c>
    </row>
    <row r="56" spans="1:66" ht="16.5" thickBot="1" x14ac:dyDescent="0.5">
      <c r="A56" s="63" t="s">
        <v>86</v>
      </c>
      <c r="B56" s="67">
        <f>VLOOKUP($A56,'Occupancy Raw Data'!$B$8:$BE$45,'Occupancy Raw Data'!G$3,FALSE)</f>
        <v>32.654780289203899</v>
      </c>
      <c r="C56" s="68">
        <f>VLOOKUP($A56,'Occupancy Raw Data'!$B$8:$BE$45,'Occupancy Raw Data'!H$3,FALSE)</f>
        <v>46.455145303944903</v>
      </c>
      <c r="D56" s="68">
        <f>VLOOKUP($A56,'Occupancy Raw Data'!$B$8:$BE$45,'Occupancy Raw Data'!I$3,FALSE)</f>
        <v>50.751088024708601</v>
      </c>
      <c r="E56" s="68">
        <f>VLOOKUP($A56,'Occupancy Raw Data'!$B$8:$BE$45,'Occupancy Raw Data'!J$3,FALSE)</f>
        <v>51.537273620665403</v>
      </c>
      <c r="F56" s="68">
        <f>VLOOKUP($A56,'Occupancy Raw Data'!$B$8:$BE$45,'Occupancy Raw Data'!K$3,FALSE)</f>
        <v>47.732696897374701</v>
      </c>
      <c r="G56" s="69">
        <f>VLOOKUP($A56,'Occupancy Raw Data'!$B$8:$BE$45,'Occupancy Raw Data'!L$3,FALSE)</f>
        <v>45.826196827179501</v>
      </c>
      <c r="H56" s="68">
        <f>VLOOKUP($A56,'Occupancy Raw Data'!$B$8:$BE$45,'Occupancy Raw Data'!N$3,FALSE)</f>
        <v>49.936824371753403</v>
      </c>
      <c r="I56" s="68">
        <f>VLOOKUP($A56,'Occupancy Raw Data'!$B$8:$BE$45,'Occupancy Raw Data'!O$3,FALSE)</f>
        <v>49.796434086761103</v>
      </c>
      <c r="J56" s="69">
        <f>VLOOKUP($A56,'Occupancy Raw Data'!$B$8:$BE$45,'Occupancy Raw Data'!P$3,FALSE)</f>
        <v>49.866629229257299</v>
      </c>
      <c r="K56" s="70">
        <f>VLOOKUP($A56,'Occupancy Raw Data'!$B$8:$BE$45,'Occupancy Raw Data'!R$3,FALSE)</f>
        <v>46.980606084915998</v>
      </c>
      <c r="M56" s="67">
        <f>VLOOKUP($A56,'Occupancy Raw Data'!$B$8:$BE$45,'Occupancy Raw Data'!T$3,FALSE)</f>
        <v>-2.91785394485614</v>
      </c>
      <c r="N56" s="68">
        <f>VLOOKUP($A56,'Occupancy Raw Data'!$B$8:$BE$45,'Occupancy Raw Data'!U$3,FALSE)</f>
        <v>3.42161666950462</v>
      </c>
      <c r="O56" s="68">
        <f>VLOOKUP($A56,'Occupancy Raw Data'!$B$8:$BE$45,'Occupancy Raw Data'!V$3,FALSE)</f>
        <v>3.5136962192019499</v>
      </c>
      <c r="P56" s="68">
        <f>VLOOKUP($A56,'Occupancy Raw Data'!$B$8:$BE$45,'Occupancy Raw Data'!W$3,FALSE)</f>
        <v>8.9379781940366296</v>
      </c>
      <c r="Q56" s="68">
        <f>VLOOKUP($A56,'Occupancy Raw Data'!$B$8:$BE$45,'Occupancy Raw Data'!X$3,FALSE)</f>
        <v>7.1663468006658002</v>
      </c>
      <c r="R56" s="69">
        <f>VLOOKUP($A56,'Occupancy Raw Data'!$B$8:$BE$45,'Occupancy Raw Data'!Y$3,FALSE)</f>
        <v>4.4198477015849198</v>
      </c>
      <c r="S56" s="68">
        <f>VLOOKUP($A56,'Occupancy Raw Data'!$B$8:$BE$45,'Occupancy Raw Data'!AA$3,FALSE)</f>
        <v>9.6035915100192</v>
      </c>
      <c r="T56" s="68">
        <f>VLOOKUP($A56,'Occupancy Raw Data'!$B$8:$BE$45,'Occupancy Raw Data'!AB$3,FALSE)</f>
        <v>12.5059674739743</v>
      </c>
      <c r="U56" s="69">
        <f>VLOOKUP($A56,'Occupancy Raw Data'!$B$8:$BE$45,'Occupancy Raw Data'!AC$3,FALSE)</f>
        <v>11.033773969456</v>
      </c>
      <c r="V56" s="70">
        <f>VLOOKUP($A56,'Occupancy Raw Data'!$B$8:$BE$45,'Occupancy Raw Data'!AE$3,FALSE)</f>
        <v>6.3408492960459402</v>
      </c>
      <c r="X56" s="71">
        <f>VLOOKUP($A56,'ADR Raw Data'!$B$6:$BE$43,'ADR Raw Data'!G$1,FALSE)</f>
        <v>92.944264832330106</v>
      </c>
      <c r="Y56" s="72">
        <f>VLOOKUP($A56,'ADR Raw Data'!$B$6:$BE$43,'ADR Raw Data'!H$1,FALSE)</f>
        <v>97.449598065880906</v>
      </c>
      <c r="Z56" s="72">
        <f>VLOOKUP($A56,'ADR Raw Data'!$B$6:$BE$43,'ADR Raw Data'!I$1,FALSE)</f>
        <v>103.55905117565599</v>
      </c>
      <c r="AA56" s="72">
        <f>VLOOKUP($A56,'ADR Raw Data'!$B$6:$BE$43,'ADR Raw Data'!J$1,FALSE)</f>
        <v>103.204186870062</v>
      </c>
      <c r="AB56" s="72">
        <f>VLOOKUP($A56,'ADR Raw Data'!$B$6:$BE$43,'ADR Raw Data'!K$1,FALSE)</f>
        <v>97.065864705882305</v>
      </c>
      <c r="AC56" s="73">
        <f>VLOOKUP($A56,'ADR Raw Data'!$B$6:$BE$43,'ADR Raw Data'!L$1,FALSE)</f>
        <v>99.3751338766006</v>
      </c>
      <c r="AD56" s="72">
        <f>VLOOKUP($A56,'ADR Raw Data'!$B$6:$BE$43,'ADR Raw Data'!N$1,FALSE)</f>
        <v>114.520210851841</v>
      </c>
      <c r="AE56" s="72">
        <f>VLOOKUP($A56,'ADR Raw Data'!$B$6:$BE$43,'ADR Raw Data'!O$1,FALSE)</f>
        <v>117.55917676910001</v>
      </c>
      <c r="AF56" s="73">
        <f>VLOOKUP($A56,'ADR Raw Data'!$B$6:$BE$43,'ADR Raw Data'!P$1,FALSE)</f>
        <v>116.037554898648</v>
      </c>
      <c r="AG56" s="74">
        <f>VLOOKUP($A56,'ADR Raw Data'!$B$6:$BE$43,'ADR Raw Data'!R$1,FALSE)</f>
        <v>104.428275346851</v>
      </c>
      <c r="AI56" s="67">
        <f>VLOOKUP($A56,'ADR Raw Data'!$B$6:$BE$43,'ADR Raw Data'!T$1,FALSE)</f>
        <v>-8.1545970830346395</v>
      </c>
      <c r="AJ56" s="68">
        <f>VLOOKUP($A56,'ADR Raw Data'!$B$6:$BE$43,'ADR Raw Data'!U$1,FALSE)</f>
        <v>2.5150709656821602</v>
      </c>
      <c r="AK56" s="68">
        <f>VLOOKUP($A56,'ADR Raw Data'!$B$6:$BE$43,'ADR Raw Data'!V$1,FALSE)</f>
        <v>5.3477826280327703</v>
      </c>
      <c r="AL56" s="68">
        <f>VLOOKUP($A56,'ADR Raw Data'!$B$6:$BE$43,'ADR Raw Data'!W$1,FALSE)</f>
        <v>5.2147683381109502</v>
      </c>
      <c r="AM56" s="68">
        <f>VLOOKUP($A56,'ADR Raw Data'!$B$6:$BE$43,'ADR Raw Data'!X$1,FALSE)</f>
        <v>-2.6997075556266599</v>
      </c>
      <c r="AN56" s="69">
        <f>VLOOKUP($A56,'ADR Raw Data'!$B$6:$BE$43,'ADR Raw Data'!Y$1,FALSE)</f>
        <v>1.06118090264733</v>
      </c>
      <c r="AO56" s="68">
        <f>VLOOKUP($A56,'ADR Raw Data'!$B$6:$BE$43,'ADR Raw Data'!AA$1,FALSE)</f>
        <v>1.4887087538846999</v>
      </c>
      <c r="AP56" s="68">
        <f>VLOOKUP($A56,'ADR Raw Data'!$B$6:$BE$43,'ADR Raw Data'!AB$1,FALSE)</f>
        <v>-0.32219366301994601</v>
      </c>
      <c r="AQ56" s="69">
        <f>VLOOKUP($A56,'ADR Raw Data'!$B$6:$BE$43,'ADR Raw Data'!AC$1,FALSE)</f>
        <v>0.59356906372172902</v>
      </c>
      <c r="AR56" s="70">
        <f>VLOOKUP($A56,'ADR Raw Data'!$B$6:$BE$43,'ADR Raw Data'!AE$1,FALSE)</f>
        <v>1.1162821700101899</v>
      </c>
      <c r="AS56" s="40"/>
      <c r="AT56" s="71">
        <f>VLOOKUP($A56,'RevPAR Raw Data'!$B$6:$BE$43,'RevPAR Raw Data'!G$1,FALSE)</f>
        <v>30.350745472413301</v>
      </c>
      <c r="AU56" s="72">
        <f>VLOOKUP($A56,'RevPAR Raw Data'!$B$6:$BE$43,'RevPAR Raw Data'!H$1,FALSE)</f>
        <v>45.270352379615304</v>
      </c>
      <c r="AV56" s="72">
        <f>VLOOKUP($A56,'RevPAR Raw Data'!$B$6:$BE$43,'RevPAR Raw Data'!I$1,FALSE)</f>
        <v>52.557345219710697</v>
      </c>
      <c r="AW56" s="72">
        <f>VLOOKUP($A56,'RevPAR Raw Data'!$B$6:$BE$43,'RevPAR Raw Data'!J$1,FALSE)</f>
        <v>53.188624175207003</v>
      </c>
      <c r="AX56" s="72">
        <f>VLOOKUP($A56,'RevPAR Raw Data'!$B$6:$BE$43,'RevPAR Raw Data'!K$1,FALSE)</f>
        <v>46.332154990874599</v>
      </c>
      <c r="AY56" s="73">
        <f>VLOOKUP($A56,'RevPAR Raw Data'!$B$6:$BE$43,'RevPAR Raw Data'!L$1,FALSE)</f>
        <v>45.539844447564199</v>
      </c>
      <c r="AZ56" s="72">
        <f>VLOOKUP($A56,'RevPAR Raw Data'!$B$6:$BE$43,'RevPAR Raw Data'!N$1,FALSE)</f>
        <v>57.187756563245799</v>
      </c>
      <c r="BA56" s="72">
        <f>VLOOKUP($A56,'RevPAR Raw Data'!$B$6:$BE$43,'RevPAR Raw Data'!O$1,FALSE)</f>
        <v>58.540277972764201</v>
      </c>
      <c r="BB56" s="73">
        <f>VLOOKUP($A56,'RevPAR Raw Data'!$B$6:$BE$43,'RevPAR Raw Data'!P$1,FALSE)</f>
        <v>57.864017268005</v>
      </c>
      <c r="BC56" s="74">
        <f>VLOOKUP($A56,'RevPAR Raw Data'!$B$6:$BE$43,'RevPAR Raw Data'!R$1,FALSE)</f>
        <v>49.0610366819758</v>
      </c>
      <c r="BE56" s="67">
        <f>VLOOKUP($A56,'RevPAR Raw Data'!$B$6:$BE$43,'RevPAR Raw Data'!T$1,FALSE)</f>
        <v>-10.834511795216301</v>
      </c>
      <c r="BF56" s="68">
        <f>VLOOKUP($A56,'RevPAR Raw Data'!$B$6:$BE$43,'RevPAR Raw Data'!U$1,FALSE)</f>
        <v>6.0227437225984399</v>
      </c>
      <c r="BG56" s="68">
        <f>VLOOKUP($A56,'RevPAR Raw Data'!$B$6:$BE$43,'RevPAR Raw Data'!V$1,FALSE)</f>
        <v>9.0493836832470507</v>
      </c>
      <c r="BH56" s="68">
        <f>VLOOKUP($A56,'RevPAR Raw Data'!$B$6:$BE$43,'RevPAR Raw Data'!W$1,FALSE)</f>
        <v>14.618841389077399</v>
      </c>
      <c r="BI56" s="68">
        <f>VLOOKUP($A56,'RevPAR Raw Data'!$B$6:$BE$43,'RevPAR Raw Data'!X$1,FALSE)</f>
        <v>4.2731688389991396</v>
      </c>
      <c r="BJ56" s="69">
        <f>VLOOKUP($A56,'RevPAR Raw Data'!$B$6:$BE$43,'RevPAR Raw Data'!Y$1,FALSE)</f>
        <v>5.5279311839675698</v>
      </c>
      <c r="BK56" s="68">
        <f>VLOOKUP($A56,'RevPAR Raw Data'!$B$6:$BE$43,'RevPAR Raw Data'!AA$1,FALSE)</f>
        <v>11.2352697714008</v>
      </c>
      <c r="BL56" s="68">
        <f>VLOOKUP($A56,'RevPAR Raw Data'!$B$6:$BE$43,'RevPAR Raw Data'!AB$1,FALSE)</f>
        <v>12.143480376253899</v>
      </c>
      <c r="BM56" s="69">
        <f>VLOOKUP($A56,'RevPAR Raw Data'!$B$6:$BE$43,'RevPAR Raw Data'!AC$1,FALSE)</f>
        <v>11.6928361020215</v>
      </c>
      <c r="BN56" s="70">
        <f>VLOOKUP($A56,'RevPAR Raw Data'!$B$6:$BE$43,'RevPAR Raw Data'!AE$1,FALSE)</f>
        <v>7.5279132361751104</v>
      </c>
    </row>
    <row r="57" spans="1:66" ht="14.25" customHeight="1" x14ac:dyDescent="0.45">
      <c r="A57" s="172" t="s">
        <v>124</v>
      </c>
      <c r="B57" s="172"/>
      <c r="C57" s="172"/>
      <c r="D57" s="172"/>
      <c r="E57" s="172"/>
      <c r="F57" s="172"/>
      <c r="G57" s="172"/>
      <c r="H57" s="172"/>
      <c r="I57" s="172"/>
      <c r="J57" s="172"/>
      <c r="K57" s="172"/>
      <c r="AS57" s="40"/>
    </row>
    <row r="58" spans="1:66" x14ac:dyDescent="0.45">
      <c r="A58" s="172"/>
      <c r="B58" s="172"/>
      <c r="C58" s="172"/>
      <c r="D58" s="172"/>
      <c r="E58" s="172"/>
      <c r="F58" s="172"/>
      <c r="G58" s="172"/>
      <c r="H58" s="172"/>
      <c r="I58" s="172"/>
      <c r="J58" s="172"/>
      <c r="K58" s="172"/>
      <c r="AS58" s="40"/>
    </row>
    <row r="59" spans="1:66" x14ac:dyDescent="0.45">
      <c r="A59" s="172"/>
      <c r="B59" s="172"/>
      <c r="C59" s="172"/>
      <c r="D59" s="172"/>
      <c r="E59" s="172"/>
      <c r="F59" s="172"/>
      <c r="G59" s="172"/>
      <c r="H59" s="172"/>
      <c r="I59" s="172"/>
      <c r="J59" s="172"/>
      <c r="K59" s="172"/>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DF7ZiIwJZavbbJ7r+5m8f/Dfsk9JsbJz4yeq7kJLugsSFsSkMLS1jy16C7acHrtLp96xiTwBiY1lwVgrBPfVDA==" saltValue="z0BWCMpEPtxOZB20jEi5Bw=="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4" t="str">
        <f>'Occupancy Raw Data'!B2</f>
        <v>January 14, 2024 - February 10, 2024
Rolling-28 Day Period</v>
      </c>
      <c r="B1" s="169" t="s">
        <v>66</v>
      </c>
      <c r="C1" s="170"/>
      <c r="D1" s="170"/>
      <c r="E1" s="170"/>
      <c r="F1" s="170"/>
      <c r="G1" s="170"/>
      <c r="H1" s="170"/>
      <c r="I1" s="170"/>
      <c r="J1" s="170"/>
      <c r="K1" s="171"/>
      <c r="L1" s="40"/>
      <c r="M1" s="169" t="s">
        <v>73</v>
      </c>
      <c r="N1" s="170"/>
      <c r="O1" s="170"/>
      <c r="P1" s="170"/>
      <c r="Q1" s="170"/>
      <c r="R1" s="170"/>
      <c r="S1" s="170"/>
      <c r="T1" s="170"/>
      <c r="U1" s="170"/>
      <c r="V1" s="171"/>
      <c r="X1" s="169" t="s">
        <v>67</v>
      </c>
      <c r="Y1" s="170"/>
      <c r="Z1" s="170"/>
      <c r="AA1" s="170"/>
      <c r="AB1" s="170"/>
      <c r="AC1" s="170"/>
      <c r="AD1" s="170"/>
      <c r="AE1" s="170"/>
      <c r="AF1" s="170"/>
      <c r="AG1" s="171"/>
      <c r="AI1" s="169" t="s">
        <v>74</v>
      </c>
      <c r="AJ1" s="170"/>
      <c r="AK1" s="170"/>
      <c r="AL1" s="170"/>
      <c r="AM1" s="170"/>
      <c r="AN1" s="170"/>
      <c r="AO1" s="170"/>
      <c r="AP1" s="170"/>
      <c r="AQ1" s="170"/>
      <c r="AR1" s="171"/>
      <c r="AS1" s="40"/>
      <c r="AT1" s="169" t="s">
        <v>68</v>
      </c>
      <c r="AU1" s="170"/>
      <c r="AV1" s="170"/>
      <c r="AW1" s="170"/>
      <c r="AX1" s="170"/>
      <c r="AY1" s="170"/>
      <c r="AZ1" s="170"/>
      <c r="BA1" s="170"/>
      <c r="BB1" s="170"/>
      <c r="BC1" s="171"/>
      <c r="BE1" s="169" t="s">
        <v>75</v>
      </c>
      <c r="BF1" s="170"/>
      <c r="BG1" s="170"/>
      <c r="BH1" s="170"/>
      <c r="BI1" s="170"/>
      <c r="BJ1" s="170"/>
      <c r="BK1" s="170"/>
      <c r="BL1" s="170"/>
      <c r="BM1" s="170"/>
      <c r="BN1" s="171"/>
    </row>
    <row r="2" spans="1:66" x14ac:dyDescent="0.45">
      <c r="A2" s="174"/>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X2" s="42"/>
      <c r="Y2" s="43"/>
      <c r="Z2" s="43"/>
      <c r="AA2" s="43"/>
      <c r="AB2" s="43"/>
      <c r="AC2" s="167" t="s">
        <v>64</v>
      </c>
      <c r="AD2" s="43"/>
      <c r="AE2" s="43"/>
      <c r="AF2" s="167" t="s">
        <v>65</v>
      </c>
      <c r="AG2" s="168" t="s">
        <v>56</v>
      </c>
      <c r="AI2" s="42"/>
      <c r="AJ2" s="43"/>
      <c r="AK2" s="43"/>
      <c r="AL2" s="43"/>
      <c r="AM2" s="43"/>
      <c r="AN2" s="167" t="s">
        <v>64</v>
      </c>
      <c r="AO2" s="43"/>
      <c r="AP2" s="43"/>
      <c r="AQ2" s="167" t="s">
        <v>65</v>
      </c>
      <c r="AR2" s="168" t="s">
        <v>56</v>
      </c>
      <c r="AS2" s="44"/>
      <c r="AT2" s="42"/>
      <c r="AU2" s="43"/>
      <c r="AV2" s="43"/>
      <c r="AW2" s="43"/>
      <c r="AX2" s="43"/>
      <c r="AY2" s="167" t="s">
        <v>64</v>
      </c>
      <c r="AZ2" s="43"/>
      <c r="BA2" s="43"/>
      <c r="BB2" s="167" t="s">
        <v>65</v>
      </c>
      <c r="BC2" s="168" t="s">
        <v>56</v>
      </c>
      <c r="BE2" s="42"/>
      <c r="BF2" s="43"/>
      <c r="BG2" s="43"/>
      <c r="BH2" s="43"/>
      <c r="BI2" s="43"/>
      <c r="BJ2" s="167" t="s">
        <v>64</v>
      </c>
      <c r="BK2" s="43"/>
      <c r="BL2" s="43"/>
      <c r="BM2" s="167" t="s">
        <v>65</v>
      </c>
      <c r="BN2" s="168" t="s">
        <v>56</v>
      </c>
    </row>
    <row r="3" spans="1:66" x14ac:dyDescent="0.45">
      <c r="A3" s="174"/>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X3" s="45" t="s">
        <v>57</v>
      </c>
      <c r="Y3" s="44" t="s">
        <v>58</v>
      </c>
      <c r="Z3" s="44" t="s">
        <v>59</v>
      </c>
      <c r="AA3" s="44" t="s">
        <v>60</v>
      </c>
      <c r="AB3" s="44" t="s">
        <v>61</v>
      </c>
      <c r="AC3" s="167"/>
      <c r="AD3" s="44" t="s">
        <v>62</v>
      </c>
      <c r="AE3" s="44" t="s">
        <v>63</v>
      </c>
      <c r="AF3" s="167"/>
      <c r="AG3" s="168"/>
      <c r="AI3" s="45" t="s">
        <v>57</v>
      </c>
      <c r="AJ3" s="44" t="s">
        <v>58</v>
      </c>
      <c r="AK3" s="44" t="s">
        <v>59</v>
      </c>
      <c r="AL3" s="44" t="s">
        <v>60</v>
      </c>
      <c r="AM3" s="44" t="s">
        <v>61</v>
      </c>
      <c r="AN3" s="167"/>
      <c r="AO3" s="44" t="s">
        <v>62</v>
      </c>
      <c r="AP3" s="44" t="s">
        <v>63</v>
      </c>
      <c r="AQ3" s="167"/>
      <c r="AR3" s="168"/>
      <c r="AS3" s="44"/>
      <c r="AT3" s="45" t="s">
        <v>57</v>
      </c>
      <c r="AU3" s="44" t="s">
        <v>58</v>
      </c>
      <c r="AV3" s="44" t="s">
        <v>59</v>
      </c>
      <c r="AW3" s="44" t="s">
        <v>60</v>
      </c>
      <c r="AX3" s="44" t="s">
        <v>61</v>
      </c>
      <c r="AY3" s="167"/>
      <c r="AZ3" s="44" t="s">
        <v>62</v>
      </c>
      <c r="BA3" s="44" t="s">
        <v>63</v>
      </c>
      <c r="BB3" s="167"/>
      <c r="BC3" s="168"/>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Data'!AG$3,FALSE)</f>
        <v>44.468082622055903</v>
      </c>
      <c r="C4" s="48">
        <f>VLOOKUP($A4,'Occupancy Raw Data'!$B$8:$BE$45,'Occupancy Raw Data'!AH$3,FALSE)</f>
        <v>52.961798870635199</v>
      </c>
      <c r="D4" s="48">
        <f>VLOOKUP($A4,'Occupancy Raw Data'!$B$8:$BE$45,'Occupancy Raw Data'!AI$3,FALSE)</f>
        <v>58.092517168240498</v>
      </c>
      <c r="E4" s="48">
        <f>VLOOKUP($A4,'Occupancy Raw Data'!$B$8:$BE$45,'Occupancy Raw Data'!AJ$3,FALSE)</f>
        <v>58.445054636348303</v>
      </c>
      <c r="F4" s="48">
        <f>VLOOKUP($A4,'Occupancy Raw Data'!$B$8:$BE$45,'Occupancy Raw Data'!AK$3,FALSE)</f>
        <v>54.7494328285864</v>
      </c>
      <c r="G4" s="49">
        <f>VLOOKUP($A4,'Occupancy Raw Data'!$B$8:$BE$45,'Occupancy Raw Data'!AL$3,FALSE)</f>
        <v>53.743394596151198</v>
      </c>
      <c r="H4" s="48">
        <f>VLOOKUP($A4,'Occupancy Raw Data'!$B$8:$BE$45,'Occupancy Raw Data'!AN$3,FALSE)</f>
        <v>57.028519840138202</v>
      </c>
      <c r="I4" s="48">
        <f>VLOOKUP($A4,'Occupancy Raw Data'!$B$8:$BE$45,'Occupancy Raw Data'!AO$3,FALSE)</f>
        <v>58.177677230219601</v>
      </c>
      <c r="J4" s="49">
        <f>VLOOKUP($A4,'Occupancy Raw Data'!$B$8:$BE$45,'Occupancy Raw Data'!AP$3,FALSE)</f>
        <v>57.6031026919417</v>
      </c>
      <c r="K4" s="50">
        <f>VLOOKUP($A4,'Occupancy Raw Data'!$B$8:$BE$45,'Occupancy Raw Data'!AR$3,FALSE)</f>
        <v>54.846239092534603</v>
      </c>
      <c r="M4" s="47">
        <f>VLOOKUP($A4,'Occupancy Raw Data'!$B$8:$BE$45,'Occupancy Raw Data'!AT$3,FALSE)</f>
        <v>-1.76904299566253</v>
      </c>
      <c r="N4" s="48">
        <f>VLOOKUP($A4,'Occupancy Raw Data'!$B$8:$BE$45,'Occupancy Raw Data'!AU$3,FALSE)</f>
        <v>-0.51751092532466403</v>
      </c>
      <c r="O4" s="48">
        <f>VLOOKUP($A4,'Occupancy Raw Data'!$B$8:$BE$45,'Occupancy Raw Data'!AV$3,FALSE)</f>
        <v>-1.0929090727431201</v>
      </c>
      <c r="P4" s="48">
        <f>VLOOKUP($A4,'Occupancy Raw Data'!$B$8:$BE$45,'Occupancy Raw Data'!AW$3,FALSE)</f>
        <v>-0.94090449419069899</v>
      </c>
      <c r="Q4" s="48">
        <f>VLOOKUP($A4,'Occupancy Raw Data'!$B$8:$BE$45,'Occupancy Raw Data'!AX$3,FALSE)</f>
        <v>-1.37664575142959</v>
      </c>
      <c r="R4" s="49">
        <f>VLOOKUP($A4,'Occupancy Raw Data'!$B$8:$BE$45,'Occupancy Raw Data'!AY$3,FALSE)</f>
        <v>-1.1179371063782799</v>
      </c>
      <c r="S4" s="48">
        <f>VLOOKUP($A4,'Occupancy Raw Data'!$B$8:$BE$45,'Occupancy Raw Data'!BA$3,FALSE)</f>
        <v>-3.0439624580915301</v>
      </c>
      <c r="T4" s="48">
        <f>VLOOKUP($A4,'Occupancy Raw Data'!$B$8:$BE$45,'Occupancy Raw Data'!BB$3,FALSE)</f>
        <v>-4.2397979012351197</v>
      </c>
      <c r="U4" s="49">
        <f>VLOOKUP($A4,'Occupancy Raw Data'!$B$8:$BE$45,'Occupancy Raw Data'!BC$3,FALSE)</f>
        <v>-3.6515494348419302</v>
      </c>
      <c r="V4" s="50">
        <f>VLOOKUP($A4,'Occupancy Raw Data'!$B$8:$BE$45,'Occupancy Raw Data'!BE$3,FALSE)</f>
        <v>-1.89226939765249</v>
      </c>
      <c r="X4" s="51">
        <f>VLOOKUP($A4,'ADR Raw Data'!$B$6:$BE$43,'ADR Raw Data'!AG$1,FALSE)</f>
        <v>139.01276047051499</v>
      </c>
      <c r="Y4" s="52">
        <f>VLOOKUP($A4,'ADR Raw Data'!$B$6:$BE$43,'ADR Raw Data'!AH$1,FALSE)</f>
        <v>143.59066296038901</v>
      </c>
      <c r="Z4" s="52">
        <f>VLOOKUP($A4,'ADR Raw Data'!$B$6:$BE$43,'ADR Raw Data'!AI$1,FALSE)</f>
        <v>149.29581286550899</v>
      </c>
      <c r="AA4" s="52">
        <f>VLOOKUP($A4,'ADR Raw Data'!$B$6:$BE$43,'ADR Raw Data'!AJ$1,FALSE)</f>
        <v>148.91629587213001</v>
      </c>
      <c r="AB4" s="52">
        <f>VLOOKUP($A4,'ADR Raw Data'!$B$6:$BE$43,'ADR Raw Data'!AK$1,FALSE)</f>
        <v>147.23955040296701</v>
      </c>
      <c r="AC4" s="53">
        <f>VLOOKUP($A4,'ADR Raw Data'!$B$6:$BE$43,'ADR Raw Data'!AL$1,FALSE)</f>
        <v>145.96823057949501</v>
      </c>
      <c r="AD4" s="52">
        <f>VLOOKUP($A4,'ADR Raw Data'!$B$6:$BE$43,'ADR Raw Data'!AN$1,FALSE)</f>
        <v>155.45198722935899</v>
      </c>
      <c r="AE4" s="52">
        <f>VLOOKUP($A4,'ADR Raw Data'!$B$6:$BE$43,'ADR Raw Data'!AO$1,FALSE)</f>
        <v>158.12536357533099</v>
      </c>
      <c r="AF4" s="53">
        <f>VLOOKUP($A4,'ADR Raw Data'!$B$6:$BE$43,'ADR Raw Data'!AP$1,FALSE)</f>
        <v>156.80201825271499</v>
      </c>
      <c r="AG4" s="54">
        <f>VLOOKUP($A4,'ADR Raw Data'!$B$6:$BE$43,'ADR Raw Data'!AR$1,FALSE)</f>
        <v>149.21939671917301</v>
      </c>
      <c r="AI4" s="47">
        <f>VLOOKUP($A4,'ADR Raw Data'!$B$6:$BE$43,'ADR Raw Data'!AT$1,FALSE)</f>
        <v>1.72044434737304</v>
      </c>
      <c r="AJ4" s="48">
        <f>VLOOKUP($A4,'ADR Raw Data'!$B$6:$BE$43,'ADR Raw Data'!AU$1,FALSE)</f>
        <v>2.1077213329941902</v>
      </c>
      <c r="AK4" s="48">
        <f>VLOOKUP($A4,'ADR Raw Data'!$B$6:$BE$43,'ADR Raw Data'!AV$1,FALSE)</f>
        <v>2.9016945262226099</v>
      </c>
      <c r="AL4" s="48">
        <f>VLOOKUP($A4,'ADR Raw Data'!$B$6:$BE$43,'ADR Raw Data'!AW$1,FALSE)</f>
        <v>2.4879488796801801</v>
      </c>
      <c r="AM4" s="48">
        <f>VLOOKUP($A4,'ADR Raw Data'!$B$6:$BE$43,'ADR Raw Data'!AX$1,FALSE)</f>
        <v>3.73621156231617</v>
      </c>
      <c r="AN4" s="49">
        <f>VLOOKUP($A4,'ADR Raw Data'!$B$6:$BE$43,'ADR Raw Data'!AY$1,FALSE)</f>
        <v>2.64096978507202</v>
      </c>
      <c r="AO4" s="48">
        <f>VLOOKUP($A4,'ADR Raw Data'!$B$6:$BE$43,'ADR Raw Data'!BA$1,FALSE)</f>
        <v>4.7023263981368704</v>
      </c>
      <c r="AP4" s="48">
        <f>VLOOKUP($A4,'ADR Raw Data'!$B$6:$BE$43,'ADR Raw Data'!BB$1,FALSE)</f>
        <v>4.0365529177683097</v>
      </c>
      <c r="AQ4" s="49">
        <f>VLOOKUP($A4,'ADR Raw Data'!$B$6:$BE$43,'ADR Raw Data'!BC$1,FALSE)</f>
        <v>4.3546413157818202</v>
      </c>
      <c r="AR4" s="50">
        <f>VLOOKUP($A4,'ADR Raw Data'!$B$6:$BE$43,'ADR Raw Data'!BE$1,FALSE)</f>
        <v>3.1437354926141499</v>
      </c>
      <c r="AT4" s="51">
        <f>VLOOKUP($A4,'RevPAR Raw Data'!$B$6:$BE$43,'RevPAR Raw Data'!AG$1,FALSE)</f>
        <v>61.816309181229599</v>
      </c>
      <c r="AU4" s="52">
        <f>VLOOKUP($A4,'RevPAR Raw Data'!$B$6:$BE$43,'RevPAR Raw Data'!AH$1,FALSE)</f>
        <v>76.048198114092997</v>
      </c>
      <c r="AV4" s="52">
        <f>VLOOKUP($A4,'RevPAR Raw Data'!$B$6:$BE$43,'RevPAR Raw Data'!AI$1,FALSE)</f>
        <v>86.729695720360397</v>
      </c>
      <c r="AW4" s="52">
        <f>VLOOKUP($A4,'RevPAR Raw Data'!$B$6:$BE$43,'RevPAR Raw Data'!AJ$1,FALSE)</f>
        <v>87.034210484892498</v>
      </c>
      <c r="AX4" s="52">
        <f>VLOOKUP($A4,'RevPAR Raw Data'!$B$6:$BE$43,'RevPAR Raw Data'!AK$1,FALSE)</f>
        <v>80.612818744985304</v>
      </c>
      <c r="AY4" s="53">
        <f>VLOOKUP($A4,'RevPAR Raw Data'!$B$6:$BE$43,'RevPAR Raw Data'!AL$1,FALSE)</f>
        <v>78.448282145357894</v>
      </c>
      <c r="AZ4" s="52">
        <f>VLOOKUP($A4,'RevPAR Raw Data'!$B$6:$BE$43,'RevPAR Raw Data'!AN$1,FALSE)</f>
        <v>88.651967378984494</v>
      </c>
      <c r="BA4" s="52">
        <f>VLOOKUP($A4,'RevPAR Raw Data'!$B$6:$BE$43,'RevPAR Raw Data'!AO$1,FALSE)</f>
        <v>91.993663639967593</v>
      </c>
      <c r="BB4" s="53">
        <f>VLOOKUP($A4,'RevPAR Raw Data'!$B$6:$BE$43,'RevPAR Raw Data'!AP$1,FALSE)</f>
        <v>90.322827597148802</v>
      </c>
      <c r="BC4" s="54">
        <f>VLOOKUP($A4,'RevPAR Raw Data'!$B$6:$BE$43,'RevPAR Raw Data'!AR$1,FALSE)</f>
        <v>81.841227097035599</v>
      </c>
      <c r="BE4" s="47">
        <f>VLOOKUP($A4,'RevPAR Raw Data'!$B$6:$BE$43,'RevPAR Raw Data'!AT$1,FALSE)</f>
        <v>-7.9034048510969901E-2</v>
      </c>
      <c r="BF4" s="48">
        <f>VLOOKUP($A4,'RevPAR Raw Data'!$B$6:$BE$43,'RevPAR Raw Data'!AU$1,FALSE)</f>
        <v>1.57930271949588</v>
      </c>
      <c r="BG4" s="48">
        <f>VLOOKUP($A4,'RevPAR Raw Data'!$B$6:$BE$43,'RevPAR Raw Data'!AV$1,FALSE)</f>
        <v>1.77707257073911</v>
      </c>
      <c r="BH4" s="48">
        <f>VLOOKUP($A4,'RevPAR Raw Data'!$B$6:$BE$43,'RevPAR Raw Data'!AW$1,FALSE)</f>
        <v>1.5236351626674001</v>
      </c>
      <c r="BI4" s="48">
        <f>VLOOKUP($A4,'RevPAR Raw Data'!$B$6:$BE$43,'RevPAR Raw Data'!AX$1,FALSE)</f>
        <v>2.3081314131495301</v>
      </c>
      <c r="BJ4" s="49">
        <f>VLOOKUP($A4,'RevPAR Raw Data'!$B$6:$BE$43,'RevPAR Raw Data'!AY$1,FALSE)</f>
        <v>1.4935082974981799</v>
      </c>
      <c r="BK4" s="48">
        <f>VLOOKUP($A4,'RevPAR Raw Data'!$B$6:$BE$43,'RevPAR Raw Data'!BA$1,FALSE)</f>
        <v>1.5152268898291199</v>
      </c>
      <c r="BL4" s="48">
        <f>VLOOKUP($A4,'RevPAR Raw Data'!$B$6:$BE$43,'RevPAR Raw Data'!BB$1,FALSE)</f>
        <v>-0.37438666935659598</v>
      </c>
      <c r="BM4" s="49">
        <f>VLOOKUP($A4,'RevPAR Raw Data'!$B$6:$BE$43,'RevPAR Raw Data'!BC$1,FALSE)</f>
        <v>0.54408000058406703</v>
      </c>
      <c r="BN4" s="50">
        <f>VLOOKUP($A4,'RevPAR Raw Data'!$B$6:$BE$43,'RevPAR Raw Data'!BE$1,FALSE)</f>
        <v>1.1919781502917799</v>
      </c>
    </row>
    <row r="5" spans="1:66" x14ac:dyDescent="0.45">
      <c r="A5" s="46" t="s">
        <v>69</v>
      </c>
      <c r="B5" s="47">
        <f>VLOOKUP($A5,'Occupancy Raw Data'!$B$8:$BE$45,'Occupancy Raw Data'!AG$3,FALSE)</f>
        <v>40.237906436471299</v>
      </c>
      <c r="C5" s="48">
        <f>VLOOKUP($A5,'Occupancy Raw Data'!$B$8:$BE$45,'Occupancy Raw Data'!AH$3,FALSE)</f>
        <v>51.059039079601497</v>
      </c>
      <c r="D5" s="48">
        <f>VLOOKUP($A5,'Occupancy Raw Data'!$B$8:$BE$45,'Occupancy Raw Data'!AI$3,FALSE)</f>
        <v>55.736213569583697</v>
      </c>
      <c r="E5" s="48">
        <f>VLOOKUP($A5,'Occupancy Raw Data'!$B$8:$BE$45,'Occupancy Raw Data'!AJ$3,FALSE)</f>
        <v>56.098356065820703</v>
      </c>
      <c r="F5" s="48">
        <f>VLOOKUP($A5,'Occupancy Raw Data'!$B$8:$BE$45,'Occupancy Raw Data'!AK$3,FALSE)</f>
        <v>50.430158745291301</v>
      </c>
      <c r="G5" s="49">
        <f>VLOOKUP($A5,'Occupancy Raw Data'!$B$8:$BE$45,'Occupancy Raw Data'!AL$3,FALSE)</f>
        <v>50.712342845846798</v>
      </c>
      <c r="H5" s="48">
        <f>VLOOKUP($A5,'Occupancy Raw Data'!$B$8:$BE$45,'Occupancy Raw Data'!AN$3,FALSE)</f>
        <v>49.5000889939773</v>
      </c>
      <c r="I5" s="48">
        <f>VLOOKUP($A5,'Occupancy Raw Data'!$B$8:$BE$45,'Occupancy Raw Data'!AO$3,FALSE)</f>
        <v>50.385008178883901</v>
      </c>
      <c r="J5" s="49">
        <f>VLOOKUP($A5,'Occupancy Raw Data'!$B$8:$BE$45,'Occupancy Raw Data'!AP$3,FALSE)</f>
        <v>49.942548586430597</v>
      </c>
      <c r="K5" s="50">
        <f>VLOOKUP($A5,'Occupancy Raw Data'!$B$8:$BE$45,'Occupancy Raw Data'!AR$3,FALSE)</f>
        <v>50.492419593464902</v>
      </c>
      <c r="M5" s="47">
        <f>VLOOKUP($A5,'Occupancy Raw Data'!$B$8:$BE$45,'Occupancy Raw Data'!AT$3,FALSE)</f>
        <v>-0.36403302861766301</v>
      </c>
      <c r="N5" s="48">
        <f>VLOOKUP($A5,'Occupancy Raw Data'!$B$8:$BE$45,'Occupancy Raw Data'!AU$3,FALSE)</f>
        <v>3.0814562550445799</v>
      </c>
      <c r="O5" s="48">
        <f>VLOOKUP($A5,'Occupancy Raw Data'!$B$8:$BE$45,'Occupancy Raw Data'!AV$3,FALSE)</f>
        <v>1.3104880014511999</v>
      </c>
      <c r="P5" s="48">
        <f>VLOOKUP($A5,'Occupancy Raw Data'!$B$8:$BE$45,'Occupancy Raw Data'!AW$3,FALSE)</f>
        <v>1.77183905074074</v>
      </c>
      <c r="Q5" s="48">
        <f>VLOOKUP($A5,'Occupancy Raw Data'!$B$8:$BE$45,'Occupancy Raw Data'!AX$3,FALSE)</f>
        <v>0.761870797860982</v>
      </c>
      <c r="R5" s="49">
        <f>VLOOKUP($A5,'Occupancy Raw Data'!$B$8:$BE$45,'Occupancy Raw Data'!AY$3,FALSE)</f>
        <v>1.38351567584638</v>
      </c>
      <c r="S5" s="48">
        <f>VLOOKUP($A5,'Occupancy Raw Data'!$B$8:$BE$45,'Occupancy Raw Data'!BA$3,FALSE)</f>
        <v>-2.27858077962681</v>
      </c>
      <c r="T5" s="48">
        <f>VLOOKUP($A5,'Occupancy Raw Data'!$B$8:$BE$45,'Occupancy Raw Data'!BB$3,FALSE)</f>
        <v>-2.3218833630901101</v>
      </c>
      <c r="U5" s="49">
        <f>VLOOKUP($A5,'Occupancy Raw Data'!$B$8:$BE$45,'Occupancy Raw Data'!BC$3,FALSE)</f>
        <v>-2.3004286859627099</v>
      </c>
      <c r="V5" s="50">
        <f>VLOOKUP($A5,'Occupancy Raw Data'!$B$8:$BE$45,'Occupancy Raw Data'!BE$3,FALSE)</f>
        <v>0.31456880436240597</v>
      </c>
      <c r="X5" s="51">
        <f>VLOOKUP($A5,'ADR Raw Data'!$B$6:$BE$43,'ADR Raw Data'!AG$1,FALSE)</f>
        <v>103.420465035717</v>
      </c>
      <c r="Y5" s="52">
        <f>VLOOKUP($A5,'ADR Raw Data'!$B$6:$BE$43,'ADR Raw Data'!AH$1,FALSE)</f>
        <v>112.398021083982</v>
      </c>
      <c r="Z5" s="52">
        <f>VLOOKUP($A5,'ADR Raw Data'!$B$6:$BE$43,'ADR Raw Data'!AI$1,FALSE)</f>
        <v>118.38838347492501</v>
      </c>
      <c r="AA5" s="52">
        <f>VLOOKUP($A5,'ADR Raw Data'!$B$6:$BE$43,'ADR Raw Data'!AJ$1,FALSE)</f>
        <v>117.36843990717099</v>
      </c>
      <c r="AB5" s="52">
        <f>VLOOKUP($A5,'ADR Raw Data'!$B$6:$BE$43,'ADR Raw Data'!AK$1,FALSE)</f>
        <v>109.669405928868</v>
      </c>
      <c r="AC5" s="53">
        <f>VLOOKUP($A5,'ADR Raw Data'!$B$6:$BE$43,'ADR Raw Data'!AL$1,FALSE)</f>
        <v>112.84719303657801</v>
      </c>
      <c r="AD5" s="52">
        <f>VLOOKUP($A5,'ADR Raw Data'!$B$6:$BE$43,'ADR Raw Data'!AN$1,FALSE)</f>
        <v>109.57727180988999</v>
      </c>
      <c r="AE5" s="52">
        <f>VLOOKUP($A5,'ADR Raw Data'!$B$6:$BE$43,'ADR Raw Data'!AO$1,FALSE)</f>
        <v>110.737938331023</v>
      </c>
      <c r="AF5" s="53">
        <f>VLOOKUP($A5,'ADR Raw Data'!$B$6:$BE$43,'ADR Raw Data'!AP$1,FALSE)</f>
        <v>110.162746458415</v>
      </c>
      <c r="AG5" s="54">
        <f>VLOOKUP($A5,'ADR Raw Data'!$B$6:$BE$43,'ADR Raw Data'!AR$1,FALSE)</f>
        <v>112.088622858102</v>
      </c>
      <c r="AI5" s="47">
        <f>VLOOKUP($A5,'ADR Raw Data'!$B$6:$BE$43,'ADR Raw Data'!AT$1,FALSE)</f>
        <v>2.3418292197378499</v>
      </c>
      <c r="AJ5" s="48">
        <f>VLOOKUP($A5,'ADR Raw Data'!$B$6:$BE$43,'ADR Raw Data'!AU$1,FALSE)</f>
        <v>4.5106830451766102</v>
      </c>
      <c r="AK5" s="48">
        <f>VLOOKUP($A5,'ADR Raw Data'!$B$6:$BE$43,'ADR Raw Data'!AV$1,FALSE)</f>
        <v>5.3662871164988601</v>
      </c>
      <c r="AL5" s="48">
        <f>VLOOKUP($A5,'ADR Raw Data'!$B$6:$BE$43,'ADR Raw Data'!AW$1,FALSE)</f>
        <v>5.3605796058215303</v>
      </c>
      <c r="AM5" s="48">
        <f>VLOOKUP($A5,'ADR Raw Data'!$B$6:$BE$43,'ADR Raw Data'!AX$1,FALSE)</f>
        <v>4.1771275970239401</v>
      </c>
      <c r="AN5" s="49">
        <f>VLOOKUP($A5,'ADR Raw Data'!$B$6:$BE$43,'ADR Raw Data'!AY$1,FALSE)</f>
        <v>4.5365799500366704</v>
      </c>
      <c r="AO5" s="48">
        <f>VLOOKUP($A5,'ADR Raw Data'!$B$6:$BE$43,'ADR Raw Data'!BA$1,FALSE)</f>
        <v>1.6832717807336</v>
      </c>
      <c r="AP5" s="48">
        <f>VLOOKUP($A5,'ADR Raw Data'!$B$6:$BE$43,'ADR Raw Data'!BB$1,FALSE)</f>
        <v>0.62369472462818698</v>
      </c>
      <c r="AQ5" s="49">
        <f>VLOOKUP($A5,'ADR Raw Data'!$B$6:$BE$43,'ADR Raw Data'!BC$1,FALSE)</f>
        <v>1.1429895478907499</v>
      </c>
      <c r="AR5" s="50">
        <f>VLOOKUP($A5,'ADR Raw Data'!$B$6:$BE$43,'ADR Raw Data'!BE$1,FALSE)</f>
        <v>3.56442992238502</v>
      </c>
      <c r="AT5" s="51">
        <f>VLOOKUP($A5,'RevPAR Raw Data'!$B$6:$BE$43,'RevPAR Raw Data'!AG$1,FALSE)</f>
        <v>41.614229957235402</v>
      </c>
      <c r="AU5" s="52">
        <f>VLOOKUP($A5,'RevPAR Raw Data'!$B$6:$BE$43,'RevPAR Raw Data'!AH$1,FALSE)</f>
        <v>57.389349509969399</v>
      </c>
      <c r="AV5" s="52">
        <f>VLOOKUP($A5,'RevPAR Raw Data'!$B$6:$BE$43,'RevPAR Raw Data'!AI$1,FALSE)</f>
        <v>65.985202255161994</v>
      </c>
      <c r="AW5" s="52">
        <f>VLOOKUP($A5,'RevPAR Raw Data'!$B$6:$BE$43,'RevPAR Raw Data'!AJ$1,FALSE)</f>
        <v>65.841765328023897</v>
      </c>
      <c r="AX5" s="52">
        <f>VLOOKUP($A5,'RevPAR Raw Data'!$B$6:$BE$43,'RevPAR Raw Data'!AK$1,FALSE)</f>
        <v>55.3064555049462</v>
      </c>
      <c r="AY5" s="53">
        <f>VLOOKUP($A5,'RevPAR Raw Data'!$B$6:$BE$43,'RevPAR Raw Data'!AL$1,FALSE)</f>
        <v>57.227455424624097</v>
      </c>
      <c r="AZ5" s="52">
        <f>VLOOKUP($A5,'RevPAR Raw Data'!$B$6:$BE$43,'RevPAR Raw Data'!AN$1,FALSE)</f>
        <v>54.240847063068102</v>
      </c>
      <c r="BA5" s="52">
        <f>VLOOKUP($A5,'RevPAR Raw Data'!$B$6:$BE$43,'RevPAR Raw Data'!AO$1,FALSE)</f>
        <v>55.795319285213303</v>
      </c>
      <c r="BB5" s="53">
        <f>VLOOKUP($A5,'RevPAR Raw Data'!$B$6:$BE$43,'RevPAR Raw Data'!AP$1,FALSE)</f>
        <v>55.018083174140699</v>
      </c>
      <c r="BC5" s="54">
        <f>VLOOKUP($A5,'RevPAR Raw Data'!$B$6:$BE$43,'RevPAR Raw Data'!AR$1,FALSE)</f>
        <v>56.596257770049299</v>
      </c>
      <c r="BE5" s="47">
        <f>VLOOKUP($A5,'RevPAR Raw Data'!$B$6:$BE$43,'RevPAR Raw Data'!AT$1,FALSE)</f>
        <v>1.96927115928652</v>
      </c>
      <c r="BF5" s="48">
        <f>VLOOKUP($A5,'RevPAR Raw Data'!$B$6:$BE$43,'RevPAR Raw Data'!AU$1,FALSE)</f>
        <v>7.7311340250620297</v>
      </c>
      <c r="BG5" s="48">
        <f>VLOOKUP($A5,'RevPAR Raw Data'!$B$6:$BE$43,'RevPAR Raw Data'!AV$1,FALSE)</f>
        <v>6.7470996667352097</v>
      </c>
      <c r="BH5" s="48">
        <f>VLOOKUP($A5,'RevPAR Raw Data'!$B$6:$BE$43,'RevPAR Raw Data'!AW$1,FALSE)</f>
        <v>7.2273994993642701</v>
      </c>
      <c r="BI5" s="48">
        <f>VLOOKUP($A5,'RevPAR Raw Data'!$B$6:$BE$43,'RevPAR Raw Data'!AX$1,FALSE)</f>
        <v>4.9708227102360398</v>
      </c>
      <c r="BJ5" s="49">
        <f>VLOOKUP($A5,'RevPAR Raw Data'!$B$6:$BE$43,'RevPAR Raw Data'!AY$1,FALSE)</f>
        <v>5.98285992063912</v>
      </c>
      <c r="BK5" s="48">
        <f>VLOOKUP($A5,'RevPAR Raw Data'!$B$6:$BE$43,'RevPAR Raw Data'!BA$1,FALSE)</f>
        <v>-0.63366370615788703</v>
      </c>
      <c r="BL5" s="48">
        <f>VLOOKUP($A5,'RevPAR Raw Data'!$B$6:$BE$43,'RevPAR Raw Data'!BB$1,FALSE)</f>
        <v>-1.7126701025095299</v>
      </c>
      <c r="BM5" s="49">
        <f>VLOOKUP($A5,'RevPAR Raw Data'!$B$6:$BE$43,'RevPAR Raw Data'!BC$1,FALSE)</f>
        <v>-1.18373279750919</v>
      </c>
      <c r="BN5" s="50">
        <f>VLOOKUP($A5,'RevPAR Raw Data'!$B$6:$BE$43,'RevPAR Raw Data'!BE$1,FALSE)</f>
        <v>3.8902113113366101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125</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45">
      <c r="A8" s="63" t="s">
        <v>118</v>
      </c>
      <c r="B8" s="47">
        <f>VLOOKUP($A8,'Occupancy Raw Data'!$B$8:$BE$51,'Occupancy Raw Data'!AG$3,FALSE)</f>
        <v>32.320319432120598</v>
      </c>
      <c r="C8" s="48">
        <f>VLOOKUP($A8,'Occupancy Raw Data'!$B$8:$BE$51,'Occupancy Raw Data'!AH$3,FALSE)</f>
        <v>43.300798580301603</v>
      </c>
      <c r="D8" s="48">
        <f>VLOOKUP($A8,'Occupancy Raw Data'!$B$8:$BE$51,'Occupancy Raw Data'!AI$3,FALSE)</f>
        <v>51.160899142265599</v>
      </c>
      <c r="E8" s="48">
        <f>VLOOKUP($A8,'Occupancy Raw Data'!$B$8:$BE$51,'Occupancy Raw Data'!AJ$3,FALSE)</f>
        <v>53.556640047323199</v>
      </c>
      <c r="F8" s="48">
        <f>VLOOKUP($A8,'Occupancy Raw Data'!$B$8:$BE$51,'Occupancy Raw Data'!AK$3,FALSE)</f>
        <v>45.674356699201397</v>
      </c>
      <c r="G8" s="49">
        <f>VLOOKUP($A8,'Occupancy Raw Data'!$B$8:$BE$51,'Occupancy Raw Data'!AL$3,FALSE)</f>
        <v>45.202602780242501</v>
      </c>
      <c r="H8" s="48">
        <f>VLOOKUP($A8,'Occupancy Raw Data'!$B$8:$BE$51,'Occupancy Raw Data'!AN$3,FALSE)</f>
        <v>45.711328009464602</v>
      </c>
      <c r="I8" s="48">
        <f>VLOOKUP($A8,'Occupancy Raw Data'!$B$8:$BE$51,'Occupancy Raw Data'!AO$3,FALSE)</f>
        <v>54.362614611061801</v>
      </c>
      <c r="J8" s="49">
        <f>VLOOKUP($A8,'Occupancy Raw Data'!$B$8:$BE$51,'Occupancy Raw Data'!AP$3,FALSE)</f>
        <v>50.036971310263198</v>
      </c>
      <c r="K8" s="50">
        <f>VLOOKUP($A8,'Occupancy Raw Data'!$B$8:$BE$51,'Occupancy Raw Data'!AR$3,FALSE)</f>
        <v>46.583850931676999</v>
      </c>
      <c r="M8" s="47">
        <f>VLOOKUP($A8,'Occupancy Raw Data'!$B$8:$BE$51,'Occupancy Raw Data'!AT$3,FALSE)</f>
        <v>-7.3801529749120398</v>
      </c>
      <c r="N8" s="48">
        <f>VLOOKUP($A8,'Occupancy Raw Data'!$B$8:$BE$51,'Occupancy Raw Data'!AU$3,FALSE)</f>
        <v>7.5589196442097499</v>
      </c>
      <c r="O8" s="48">
        <f>VLOOKUP($A8,'Occupancy Raw Data'!$B$8:$BE$51,'Occupancy Raw Data'!AV$3,FALSE)</f>
        <v>6.6752209242761298</v>
      </c>
      <c r="P8" s="48">
        <f>VLOOKUP($A8,'Occupancy Raw Data'!$B$8:$BE$51,'Occupancy Raw Data'!AW$3,FALSE)</f>
        <v>9.3102175758425307</v>
      </c>
      <c r="Q8" s="48">
        <f>VLOOKUP($A8,'Occupancy Raw Data'!$B$8:$BE$51,'Occupancy Raw Data'!AX$3,FALSE)</f>
        <v>5.2706707798425896</v>
      </c>
      <c r="R8" s="49">
        <f>VLOOKUP($A8,'Occupancy Raw Data'!$B$8:$BE$51,'Occupancy Raw Data'!AY$3,FALSE)</f>
        <v>4.8805940914213304</v>
      </c>
      <c r="S8" s="48">
        <f>VLOOKUP($A8,'Occupancy Raw Data'!$B$8:$BE$51,'Occupancy Raw Data'!BA$3,FALSE)</f>
        <v>-5.0521236565676704</v>
      </c>
      <c r="T8" s="48">
        <f>VLOOKUP($A8,'Occupancy Raw Data'!$B$8:$BE$51,'Occupancy Raw Data'!BB$3,FALSE)</f>
        <v>-7.2055723360217501</v>
      </c>
      <c r="U8" s="49">
        <f>VLOOKUP($A8,'Occupancy Raw Data'!$B$8:$BE$51,'Occupancy Raw Data'!BC$3,FALSE)</f>
        <v>-6.2341755192134602</v>
      </c>
      <c r="V8" s="50">
        <f>VLOOKUP($A8,'Occupancy Raw Data'!$B$8:$BE$51,'Occupancy Raw Data'!BE$3,FALSE)</f>
        <v>1.1991326084368801</v>
      </c>
      <c r="X8" s="51">
        <f>VLOOKUP($A8,'ADR Raw Data'!$B$6:$BE$49,'ADR Raw Data'!AG$1,FALSE)</f>
        <v>236.670709219858</v>
      </c>
      <c r="Y8" s="52">
        <f>VLOOKUP($A8,'ADR Raw Data'!$B$6:$BE$49,'ADR Raw Data'!AH$1,FALSE)</f>
        <v>233.30545935792301</v>
      </c>
      <c r="Z8" s="52">
        <f>VLOOKUP($A8,'ADR Raw Data'!$B$6:$BE$49,'ADR Raw Data'!AI$1,FALSE)</f>
        <v>238.90964590258699</v>
      </c>
      <c r="AA8" s="52">
        <f>VLOOKUP($A8,'ADR Raw Data'!$B$6:$BE$49,'ADR Raw Data'!AJ$1,FALSE)</f>
        <v>235.76220626812</v>
      </c>
      <c r="AB8" s="52">
        <f>VLOOKUP($A8,'ADR Raw Data'!$B$6:$BE$49,'ADR Raw Data'!AK$1,FALSE)</f>
        <v>226.15346932167699</v>
      </c>
      <c r="AC8" s="53">
        <f>VLOOKUP($A8,'ADR Raw Data'!$B$6:$BE$49,'ADR Raw Data'!AL$1,FALSE)</f>
        <v>234.19210626185901</v>
      </c>
      <c r="AD8" s="52">
        <f>VLOOKUP($A8,'ADR Raw Data'!$B$6:$BE$49,'ADR Raw Data'!AN$1,FALSE)</f>
        <v>264.72762374636</v>
      </c>
      <c r="AE8" s="52">
        <f>VLOOKUP($A8,'ADR Raw Data'!$B$6:$BE$49,'ADR Raw Data'!AO$1,FALSE)</f>
        <v>273.78939064200199</v>
      </c>
      <c r="AF8" s="53">
        <f>VLOOKUP($A8,'ADR Raw Data'!$B$6:$BE$49,'ADR Raw Data'!AP$1,FALSE)</f>
        <v>269.65019728092199</v>
      </c>
      <c r="AG8" s="54">
        <f>VLOOKUP($A8,'ADR Raw Data'!$B$6:$BE$49,'ADR Raw Data'!AR$1,FALSE)</f>
        <v>245.07396122448901</v>
      </c>
      <c r="AI8" s="47">
        <f>VLOOKUP($A8,'ADR Raw Data'!$B$6:$BE$49,'ADR Raw Data'!AT$1,FALSE)</f>
        <v>4.2697018934627504</v>
      </c>
      <c r="AJ8" s="48">
        <f>VLOOKUP($A8,'ADR Raw Data'!$B$6:$BE$49,'ADR Raw Data'!AU$1,FALSE)</f>
        <v>1.07197862190981</v>
      </c>
      <c r="AK8" s="48">
        <f>VLOOKUP($A8,'ADR Raw Data'!$B$6:$BE$49,'ADR Raw Data'!AV$1,FALSE)</f>
        <v>6.7347577102581901</v>
      </c>
      <c r="AL8" s="48">
        <f>VLOOKUP($A8,'ADR Raw Data'!$B$6:$BE$49,'ADR Raw Data'!AW$1,FALSE)</f>
        <v>3.48540084059869</v>
      </c>
      <c r="AM8" s="48">
        <f>VLOOKUP($A8,'ADR Raw Data'!$B$6:$BE$49,'ADR Raw Data'!AX$1,FALSE)</f>
        <v>0.60147023274494205</v>
      </c>
      <c r="AN8" s="49">
        <f>VLOOKUP($A8,'ADR Raw Data'!$B$6:$BE$49,'ADR Raw Data'!AY$1,FALSE)</f>
        <v>3.28112246820413</v>
      </c>
      <c r="AO8" s="48">
        <f>VLOOKUP($A8,'ADR Raw Data'!$B$6:$BE$49,'ADR Raw Data'!BA$1,FALSE)</f>
        <v>-2.4118687497170401</v>
      </c>
      <c r="AP8" s="48">
        <f>VLOOKUP($A8,'ADR Raw Data'!$B$6:$BE$49,'ADR Raw Data'!BB$1,FALSE)</f>
        <v>-2.00048280879794</v>
      </c>
      <c r="AQ8" s="49">
        <f>VLOOKUP($A8,'ADR Raw Data'!$B$6:$BE$49,'ADR Raw Data'!BC$1,FALSE)</f>
        <v>-2.2017485104826102</v>
      </c>
      <c r="AR8" s="50">
        <f>VLOOKUP($A8,'ADR Raw Data'!$B$6:$BE$49,'ADR Raw Data'!BE$1,FALSE)</f>
        <v>0.86524770279128205</v>
      </c>
      <c r="AT8" s="51">
        <f>VLOOKUP($A8,'RevPAR Raw Data'!$B$6:$BE$49,'RevPAR Raw Data'!AG$1,FALSE)</f>
        <v>76.4927292221236</v>
      </c>
      <c r="AU8" s="52">
        <f>VLOOKUP($A8,'RevPAR Raw Data'!$B$6:$BE$49,'RevPAR Raw Data'!AH$1,FALSE)</f>
        <v>101.023127033422</v>
      </c>
      <c r="AV8" s="52">
        <f>VLOOKUP($A8,'RevPAR Raw Data'!$B$6:$BE$49,'RevPAR Raw Data'!AI$1,FALSE)</f>
        <v>122.22832298136601</v>
      </c>
      <c r="AW8" s="52">
        <f>VLOOKUP($A8,'RevPAR Raw Data'!$B$6:$BE$49,'RevPAR Raw Data'!AJ$1,FALSE)</f>
        <v>126.266316178645</v>
      </c>
      <c r="AX8" s="52">
        <f>VLOOKUP($A8,'RevPAR Raw Data'!$B$6:$BE$49,'RevPAR Raw Data'!AK$1,FALSE)</f>
        <v>103.294142265601</v>
      </c>
      <c r="AY8" s="53">
        <f>VLOOKUP($A8,'RevPAR Raw Data'!$B$6:$BE$49,'RevPAR Raw Data'!AL$1,FALSE)</f>
        <v>105.860927536231</v>
      </c>
      <c r="AZ8" s="52">
        <f>VLOOKUP($A8,'RevPAR Raw Data'!$B$6:$BE$49,'RevPAR Raw Data'!AN$1,FALSE)</f>
        <v>121.01051242235999</v>
      </c>
      <c r="BA8" s="52">
        <f>VLOOKUP($A8,'RevPAR Raw Data'!$B$6:$BE$49,'RevPAR Raw Data'!AO$1,FALSE)</f>
        <v>148.839071280686</v>
      </c>
      <c r="BB8" s="53">
        <f>VLOOKUP($A8,'RevPAR Raw Data'!$B$6:$BE$49,'RevPAR Raw Data'!AP$1,FALSE)</f>
        <v>134.924791851523</v>
      </c>
      <c r="BC8" s="54">
        <f>VLOOKUP($A8,'RevPAR Raw Data'!$B$6:$BE$49,'RevPAR Raw Data'!AR$1,FALSE)</f>
        <v>114.16488876917199</v>
      </c>
      <c r="BE8" s="47">
        <f>VLOOKUP($A8,'RevPAR Raw Data'!$B$6:$BE$49,'RevPAR Raw Data'!AT$1,FALSE)</f>
        <v>-3.4255616127595498</v>
      </c>
      <c r="BF8" s="48">
        <f>VLOOKUP($A8,'RevPAR Raw Data'!$B$6:$BE$49,'RevPAR Raw Data'!AU$1,FALSE)</f>
        <v>8.7119282687528301</v>
      </c>
      <c r="BG8" s="48">
        <f>VLOOKUP($A8,'RevPAR Raw Data'!$B$6:$BE$49,'RevPAR Raw Data'!AV$1,FALSE)</f>
        <v>13.8595385904087</v>
      </c>
      <c r="BH8" s="48">
        <f>VLOOKUP($A8,'RevPAR Raw Data'!$B$6:$BE$49,'RevPAR Raw Data'!AW$1,FALSE)</f>
        <v>13.1201168180912</v>
      </c>
      <c r="BI8" s="48">
        <f>VLOOKUP($A8,'RevPAR Raw Data'!$B$6:$BE$49,'RevPAR Raw Data'!AX$1,FALSE)</f>
        <v>5.9038425283942697</v>
      </c>
      <c r="BJ8" s="49">
        <f>VLOOKUP($A8,'RevPAR Raw Data'!$B$6:$BE$49,'RevPAR Raw Data'!AY$1,FALSE)</f>
        <v>8.3218548289409409</v>
      </c>
      <c r="BK8" s="48">
        <f>VLOOKUP($A8,'RevPAR Raw Data'!$B$6:$BE$49,'RevPAR Raw Data'!BA$1,FALSE)</f>
        <v>-7.3421418146148998</v>
      </c>
      <c r="BL8" s="48">
        <f>VLOOKUP($A8,'RevPAR Raw Data'!$B$6:$BE$49,'RevPAR Raw Data'!BB$1,FALSE)</f>
        <v>-9.0619089089620797</v>
      </c>
      <c r="BM8" s="49">
        <f>VLOOKUP($A8,'RevPAR Raw Data'!$B$6:$BE$49,'RevPAR Raw Data'!BC$1,FALSE)</f>
        <v>-8.2986631630609207</v>
      </c>
      <c r="BN8" s="50">
        <f>VLOOKUP($A8,'RevPAR Raw Data'!$B$6:$BE$49,'RevPAR Raw Data'!BE$1,FALSE)</f>
        <v>2.0747557785760802</v>
      </c>
    </row>
    <row r="9" spans="1:66" x14ac:dyDescent="0.45">
      <c r="A9" s="63" t="s">
        <v>119</v>
      </c>
      <c r="B9" s="47">
        <f>VLOOKUP($A9,'Occupancy Raw Data'!$B$8:$BE$51,'Occupancy Raw Data'!AG$3,FALSE)</f>
        <v>40.778021645349199</v>
      </c>
      <c r="C9" s="48">
        <f>VLOOKUP($A9,'Occupancy Raw Data'!$B$8:$BE$51,'Occupancy Raw Data'!AH$3,FALSE)</f>
        <v>58.600431393324698</v>
      </c>
      <c r="D9" s="48">
        <f>VLOOKUP($A9,'Occupancy Raw Data'!$B$8:$BE$51,'Occupancy Raw Data'!AI$3,FALSE)</f>
        <v>69.418375841973798</v>
      </c>
      <c r="E9" s="48">
        <f>VLOOKUP($A9,'Occupancy Raw Data'!$B$8:$BE$51,'Occupancy Raw Data'!AJ$3,FALSE)</f>
        <v>69.314311662756296</v>
      </c>
      <c r="F9" s="48">
        <f>VLOOKUP($A9,'Occupancy Raw Data'!$B$8:$BE$51,'Occupancy Raw Data'!AK$3,FALSE)</f>
        <v>56.436842503594903</v>
      </c>
      <c r="G9" s="49">
        <f>VLOOKUP($A9,'Occupancy Raw Data'!$B$8:$BE$51,'Occupancy Raw Data'!AL$3,FALSE)</f>
        <v>58.909596609399799</v>
      </c>
      <c r="H9" s="48">
        <f>VLOOKUP($A9,'Occupancy Raw Data'!$B$8:$BE$51,'Occupancy Raw Data'!AN$3,FALSE)</f>
        <v>52.744456217361602</v>
      </c>
      <c r="I9" s="48">
        <f>VLOOKUP($A9,'Occupancy Raw Data'!$B$8:$BE$51,'Occupancy Raw Data'!AO$3,FALSE)</f>
        <v>53.637516082645803</v>
      </c>
      <c r="J9" s="49">
        <f>VLOOKUP($A9,'Occupancy Raw Data'!$B$8:$BE$51,'Occupancy Raw Data'!AP$3,FALSE)</f>
        <v>53.190986150003702</v>
      </c>
      <c r="K9" s="50">
        <f>VLOOKUP($A9,'Occupancy Raw Data'!$B$8:$BE$51,'Occupancy Raw Data'!AR$3,FALSE)</f>
        <v>57.275707906715198</v>
      </c>
      <c r="M9" s="47">
        <f>VLOOKUP($A9,'Occupancy Raw Data'!$B$8:$BE$51,'Occupancy Raw Data'!AT$3,FALSE)</f>
        <v>2.1712929499120901</v>
      </c>
      <c r="N9" s="48">
        <f>VLOOKUP($A9,'Occupancy Raw Data'!$B$8:$BE$51,'Occupancy Raw Data'!AU$3,FALSE)</f>
        <v>7.1004712374318197</v>
      </c>
      <c r="O9" s="48">
        <f>VLOOKUP($A9,'Occupancy Raw Data'!$B$8:$BE$51,'Occupancy Raw Data'!AV$3,FALSE)</f>
        <v>6.4138421881405501</v>
      </c>
      <c r="P9" s="48">
        <f>VLOOKUP($A9,'Occupancy Raw Data'!$B$8:$BE$51,'Occupancy Raw Data'!AW$3,FALSE)</f>
        <v>6.8733557205991298</v>
      </c>
      <c r="Q9" s="48">
        <f>VLOOKUP($A9,'Occupancy Raw Data'!$B$8:$BE$51,'Occupancy Raw Data'!AX$3,FALSE)</f>
        <v>3.3812339813558299</v>
      </c>
      <c r="R9" s="49">
        <f>VLOOKUP($A9,'Occupancy Raw Data'!$B$8:$BE$51,'Occupancy Raw Data'!AY$3,FALSE)</f>
        <v>5.4515290088230604</v>
      </c>
      <c r="S9" s="48">
        <f>VLOOKUP($A9,'Occupancy Raw Data'!$B$8:$BE$51,'Occupancy Raw Data'!BA$3,FALSE)</f>
        <v>0.89693337289790098</v>
      </c>
      <c r="T9" s="48">
        <f>VLOOKUP($A9,'Occupancy Raw Data'!$B$8:$BE$51,'Occupancy Raw Data'!BB$3,FALSE)</f>
        <v>-0.84944054927554102</v>
      </c>
      <c r="U9" s="49">
        <f>VLOOKUP($A9,'Occupancy Raw Data'!$B$8:$BE$51,'Occupancy Raw Data'!BC$3,FALSE)</f>
        <v>8.7944962968923603E-3</v>
      </c>
      <c r="V9" s="50">
        <f>VLOOKUP($A9,'Occupancy Raw Data'!$B$8:$BE$51,'Occupancy Raw Data'!BE$3,FALSE)</f>
        <v>3.951413409892</v>
      </c>
      <c r="X9" s="51">
        <f>VLOOKUP($A9,'ADR Raw Data'!$B$6:$BE$49,'ADR Raw Data'!AG$1,FALSE)</f>
        <v>157.059106811432</v>
      </c>
      <c r="Y9" s="52">
        <f>VLOOKUP($A9,'ADR Raw Data'!$B$6:$BE$49,'ADR Raw Data'!AH$1,FALSE)</f>
        <v>172.51006715851599</v>
      </c>
      <c r="Z9" s="52">
        <f>VLOOKUP($A9,'ADR Raw Data'!$B$6:$BE$49,'ADR Raw Data'!AI$1,FALSE)</f>
        <v>180.51202894600499</v>
      </c>
      <c r="AA9" s="52">
        <f>VLOOKUP($A9,'ADR Raw Data'!$B$6:$BE$49,'ADR Raw Data'!AJ$1,FALSE)</f>
        <v>177.62236979308801</v>
      </c>
      <c r="AB9" s="52">
        <f>VLOOKUP($A9,'ADR Raw Data'!$B$6:$BE$49,'ADR Raw Data'!AK$1,FALSE)</f>
        <v>161.092318626793</v>
      </c>
      <c r="AC9" s="53">
        <f>VLOOKUP($A9,'ADR Raw Data'!$B$6:$BE$49,'ADR Raw Data'!AL$1,FALSE)</f>
        <v>171.27223032673899</v>
      </c>
      <c r="AD9" s="52">
        <f>VLOOKUP($A9,'ADR Raw Data'!$B$6:$BE$49,'ADR Raw Data'!AN$1,FALSE)</f>
        <v>155.14630172367399</v>
      </c>
      <c r="AE9" s="52">
        <f>VLOOKUP($A9,'ADR Raw Data'!$B$6:$BE$49,'ADR Raw Data'!AO$1,FALSE)</f>
        <v>159.556463834065</v>
      </c>
      <c r="AF9" s="53">
        <f>VLOOKUP($A9,'ADR Raw Data'!$B$6:$BE$49,'ADR Raw Data'!AP$1,FALSE)</f>
        <v>157.36989408625999</v>
      </c>
      <c r="AG9" s="54">
        <f>VLOOKUP($A9,'ADR Raw Data'!$B$6:$BE$49,'ADR Raw Data'!AR$1,FALSE)</f>
        <v>167.583411546511</v>
      </c>
      <c r="AI9" s="47">
        <f>VLOOKUP($A9,'ADR Raw Data'!$B$6:$BE$49,'ADR Raw Data'!AT$1,FALSE)</f>
        <v>4.2378891969988297</v>
      </c>
      <c r="AJ9" s="48">
        <f>VLOOKUP($A9,'ADR Raw Data'!$B$6:$BE$49,'ADR Raw Data'!AU$1,FALSE)</f>
        <v>7.0898674440682301</v>
      </c>
      <c r="AK9" s="48">
        <f>VLOOKUP($A9,'ADR Raw Data'!$B$6:$BE$49,'ADR Raw Data'!AV$1,FALSE)</f>
        <v>7.43437625433</v>
      </c>
      <c r="AL9" s="48">
        <f>VLOOKUP($A9,'ADR Raw Data'!$B$6:$BE$49,'ADR Raw Data'!AW$1,FALSE)</f>
        <v>7.4395730373206597</v>
      </c>
      <c r="AM9" s="48">
        <f>VLOOKUP($A9,'ADR Raw Data'!$B$6:$BE$49,'ADR Raw Data'!AX$1,FALSE)</f>
        <v>4.8852509563565603</v>
      </c>
      <c r="AN9" s="49">
        <f>VLOOKUP($A9,'ADR Raw Data'!$B$6:$BE$49,'ADR Raw Data'!AY$1,FALSE)</f>
        <v>6.5546792460640599</v>
      </c>
      <c r="AO9" s="48">
        <f>VLOOKUP($A9,'ADR Raw Data'!$B$6:$BE$49,'ADR Raw Data'!BA$1,FALSE)</f>
        <v>1.84215146519026</v>
      </c>
      <c r="AP9" s="48">
        <f>VLOOKUP($A9,'ADR Raw Data'!$B$6:$BE$49,'ADR Raw Data'!BB$1,FALSE)</f>
        <v>0.92306777317711797</v>
      </c>
      <c r="AQ9" s="49">
        <f>VLOOKUP($A9,'ADR Raw Data'!$B$6:$BE$49,'ADR Raw Data'!BC$1,FALSE)</f>
        <v>1.3538274752394599</v>
      </c>
      <c r="AR9" s="50">
        <f>VLOOKUP($A9,'ADR Raw Data'!$B$6:$BE$49,'ADR Raw Data'!BE$1,FALSE)</f>
        <v>5.2479679097170298</v>
      </c>
      <c r="AT9" s="51">
        <f>VLOOKUP($A9,'RevPAR Raw Data'!$B$6:$BE$49,'RevPAR Raw Data'!AG$1,FALSE)</f>
        <v>64.045596571558306</v>
      </c>
      <c r="AU9" s="52">
        <f>VLOOKUP($A9,'RevPAR Raw Data'!$B$6:$BE$49,'RevPAR Raw Data'!AH$1,FALSE)</f>
        <v>101.09164355180501</v>
      </c>
      <c r="AV9" s="52">
        <f>VLOOKUP($A9,'RevPAR Raw Data'!$B$6:$BE$49,'RevPAR Raw Data'!AI$1,FALSE)</f>
        <v>125.30851869371</v>
      </c>
      <c r="AW9" s="52">
        <f>VLOOKUP($A9,'RevPAR Raw Data'!$B$6:$BE$49,'RevPAR Raw Data'!AJ$1,FALSE)</f>
        <v>123.117722981154</v>
      </c>
      <c r="AX9" s="52">
        <f>VLOOKUP($A9,'RevPAR Raw Data'!$B$6:$BE$49,'RevPAR Raw Data'!AK$1,FALSE)</f>
        <v>90.915418148792796</v>
      </c>
      <c r="AY9" s="53">
        <f>VLOOKUP($A9,'RevPAR Raw Data'!$B$6:$BE$49,'RevPAR Raw Data'!AL$1,FALSE)</f>
        <v>100.89577998940401</v>
      </c>
      <c r="AZ9" s="52">
        <f>VLOOKUP($A9,'RevPAR Raw Data'!$B$6:$BE$49,'RevPAR Raw Data'!AN$1,FALSE)</f>
        <v>81.831073185499093</v>
      </c>
      <c r="BA9" s="52">
        <f>VLOOKUP($A9,'RevPAR Raw Data'!$B$6:$BE$49,'RevPAR Raw Data'!AO$1,FALSE)</f>
        <v>85.582123949897806</v>
      </c>
      <c r="BB9" s="53">
        <f>VLOOKUP($A9,'RevPAR Raw Data'!$B$6:$BE$49,'RevPAR Raw Data'!AP$1,FALSE)</f>
        <v>83.706598567698407</v>
      </c>
      <c r="BC9" s="54">
        <f>VLOOKUP($A9,'RevPAR Raw Data'!$B$6:$BE$49,'RevPAR Raw Data'!AR$1,FALSE)</f>
        <v>95.984585297488394</v>
      </c>
      <c r="BE9" s="47">
        <f>VLOOKUP($A9,'RevPAR Raw Data'!$B$6:$BE$49,'RevPAR Raw Data'!AT$1,FALSE)</f>
        <v>6.50119913627044</v>
      </c>
      <c r="BF9" s="48">
        <f>VLOOKUP($A9,'RevPAR Raw Data'!$B$6:$BE$49,'RevPAR Raw Data'!AU$1,FALSE)</f>
        <v>14.6937526801381</v>
      </c>
      <c r="BG9" s="48">
        <f>VLOOKUP($A9,'RevPAR Raw Data'!$B$6:$BE$49,'RevPAR Raw Data'!AV$1,FALSE)</f>
        <v>14.3250476030958</v>
      </c>
      <c r="BH9" s="48">
        <f>VLOOKUP($A9,'RevPAR Raw Data'!$B$6:$BE$49,'RevPAR Raw Data'!AW$1,FALSE)</f>
        <v>14.824277076868601</v>
      </c>
      <c r="BI9" s="48">
        <f>VLOOKUP($A9,'RevPAR Raw Data'!$B$6:$BE$49,'RevPAR Raw Data'!AX$1,FALSE)</f>
        <v>8.4316667031232306</v>
      </c>
      <c r="BJ9" s="49">
        <f>VLOOKUP($A9,'RevPAR Raw Data'!$B$6:$BE$49,'RevPAR Raw Data'!AY$1,FALSE)</f>
        <v>12.363538495421601</v>
      </c>
      <c r="BK9" s="48">
        <f>VLOOKUP($A9,'RevPAR Raw Data'!$B$6:$BE$49,'RevPAR Raw Data'!BA$1,FALSE)</f>
        <v>2.7556077093587801</v>
      </c>
      <c r="BL9" s="48">
        <f>VLOOKUP($A9,'RevPAR Raw Data'!$B$6:$BE$49,'RevPAR Raw Data'!BB$1,FALSE)</f>
        <v>6.5786311938915099E-2</v>
      </c>
      <c r="BM9" s="49">
        <f>VLOOKUP($A9,'RevPAR Raw Data'!$B$6:$BE$49,'RevPAR Raw Data'!BC$1,FALSE)</f>
        <v>1.36274103384353</v>
      </c>
      <c r="BN9" s="50">
        <f>VLOOKUP($A9,'RevPAR Raw Data'!$B$6:$BE$49,'RevPAR Raw Data'!BE$1,FALSE)</f>
        <v>9.4067502273404102</v>
      </c>
    </row>
    <row r="10" spans="1:66" x14ac:dyDescent="0.45">
      <c r="A10" s="63" t="s">
        <v>120</v>
      </c>
      <c r="B10" s="47">
        <f>VLOOKUP($A10,'Occupancy Raw Data'!$B$8:$BE$51,'Occupancy Raw Data'!AG$3,FALSE)</f>
        <v>42.022096989470498</v>
      </c>
      <c r="C10" s="48">
        <f>VLOOKUP($A10,'Occupancy Raw Data'!$B$8:$BE$51,'Occupancy Raw Data'!AH$3,FALSE)</f>
        <v>54.637401749962898</v>
      </c>
      <c r="D10" s="48">
        <f>VLOOKUP($A10,'Occupancy Raw Data'!$B$8:$BE$51,'Occupancy Raw Data'!AI$3,FALSE)</f>
        <v>61.523060952098398</v>
      </c>
      <c r="E10" s="48">
        <f>VLOOKUP($A10,'Occupancy Raw Data'!$B$8:$BE$51,'Occupancy Raw Data'!AJ$3,FALSE)</f>
        <v>61.827821444460902</v>
      </c>
      <c r="F10" s="48">
        <f>VLOOKUP($A10,'Occupancy Raw Data'!$B$8:$BE$51,'Occupancy Raw Data'!AK$3,FALSE)</f>
        <v>53.938158089870903</v>
      </c>
      <c r="G10" s="49">
        <f>VLOOKUP($A10,'Occupancy Raw Data'!$B$8:$BE$51,'Occupancy Raw Data'!AL$3,FALSE)</f>
        <v>54.7897078451727</v>
      </c>
      <c r="H10" s="48">
        <f>VLOOKUP($A10,'Occupancy Raw Data'!$B$8:$BE$51,'Occupancy Raw Data'!AN$3,FALSE)</f>
        <v>52.604182114785701</v>
      </c>
      <c r="I10" s="48">
        <f>VLOOKUP($A10,'Occupancy Raw Data'!$B$8:$BE$51,'Occupancy Raw Data'!AO$3,FALSE)</f>
        <v>54.439418656384298</v>
      </c>
      <c r="J10" s="49">
        <f>VLOOKUP($A10,'Occupancy Raw Data'!$B$8:$BE$51,'Occupancy Raw Data'!AP$3,FALSE)</f>
        <v>53.521800385585003</v>
      </c>
      <c r="K10" s="50">
        <f>VLOOKUP($A10,'Occupancy Raw Data'!$B$8:$BE$51,'Occupancy Raw Data'!AR$3,FALSE)</f>
        <v>54.427448571004803</v>
      </c>
      <c r="M10" s="47">
        <f>VLOOKUP($A10,'Occupancy Raw Data'!$B$8:$BE$51,'Occupancy Raw Data'!AT$3,FALSE)</f>
        <v>-2.2913411705544302</v>
      </c>
      <c r="N10" s="48">
        <f>VLOOKUP($A10,'Occupancy Raw Data'!$B$8:$BE$51,'Occupancy Raw Data'!AU$3,FALSE)</f>
        <v>0.91131879210435596</v>
      </c>
      <c r="O10" s="48">
        <f>VLOOKUP($A10,'Occupancy Raw Data'!$B$8:$BE$51,'Occupancy Raw Data'!AV$3,FALSE)</f>
        <v>-1.66184112413276</v>
      </c>
      <c r="P10" s="48">
        <f>VLOOKUP($A10,'Occupancy Raw Data'!$B$8:$BE$51,'Occupancy Raw Data'!AW$3,FALSE)</f>
        <v>-1.20394616315907</v>
      </c>
      <c r="Q10" s="48">
        <f>VLOOKUP($A10,'Occupancy Raw Data'!$B$8:$BE$51,'Occupancy Raw Data'!AX$3,FALSE)</f>
        <v>-0.95399161161658397</v>
      </c>
      <c r="R10" s="49">
        <f>VLOOKUP($A10,'Occupancy Raw Data'!$B$8:$BE$51,'Occupancy Raw Data'!AY$3,FALSE)</f>
        <v>-1.0092189653408401</v>
      </c>
      <c r="S10" s="48">
        <f>VLOOKUP($A10,'Occupancy Raw Data'!$B$8:$BE$51,'Occupancy Raw Data'!BA$3,FALSE)</f>
        <v>-4.5845019239567897</v>
      </c>
      <c r="T10" s="48">
        <f>VLOOKUP($A10,'Occupancy Raw Data'!$B$8:$BE$51,'Occupancy Raw Data'!BB$3,FALSE)</f>
        <v>-4.4399040819112496</v>
      </c>
      <c r="U10" s="49">
        <f>VLOOKUP($A10,'Occupancy Raw Data'!$B$8:$BE$51,'Occupancy Raw Data'!BC$3,FALSE)</f>
        <v>-4.5110181814912602</v>
      </c>
      <c r="V10" s="50">
        <f>VLOOKUP($A10,'Occupancy Raw Data'!$B$8:$BE$51,'Occupancy Raw Data'!BE$3,FALSE)</f>
        <v>-2.0188460209054702</v>
      </c>
      <c r="X10" s="51">
        <f>VLOOKUP($A10,'ADR Raw Data'!$B$6:$BE$49,'ADR Raw Data'!AG$1,FALSE)</f>
        <v>121.340247922217</v>
      </c>
      <c r="Y10" s="52">
        <f>VLOOKUP($A10,'ADR Raw Data'!$B$6:$BE$49,'ADR Raw Data'!AH$1,FALSE)</f>
        <v>129.03413861896701</v>
      </c>
      <c r="Z10" s="52">
        <f>VLOOKUP($A10,'ADR Raw Data'!$B$6:$BE$49,'ADR Raw Data'!AI$1,FALSE)</f>
        <v>134.38269422682799</v>
      </c>
      <c r="AA10" s="52">
        <f>VLOOKUP($A10,'ADR Raw Data'!$B$6:$BE$49,'ADR Raw Data'!AJ$1,FALSE)</f>
        <v>133.06880536333199</v>
      </c>
      <c r="AB10" s="52">
        <f>VLOOKUP($A10,'ADR Raw Data'!$B$6:$BE$49,'ADR Raw Data'!AK$1,FALSE)</f>
        <v>126.665447546775</v>
      </c>
      <c r="AC10" s="53">
        <f>VLOOKUP($A10,'ADR Raw Data'!$B$6:$BE$49,'ADR Raw Data'!AL$1,FALSE)</f>
        <v>129.49932786028799</v>
      </c>
      <c r="AD10" s="52">
        <f>VLOOKUP($A10,'ADR Raw Data'!$B$6:$BE$49,'ADR Raw Data'!AN$1,FALSE)</f>
        <v>123.600648839897</v>
      </c>
      <c r="AE10" s="52">
        <f>VLOOKUP($A10,'ADR Raw Data'!$B$6:$BE$49,'ADR Raw Data'!AO$1,FALSE)</f>
        <v>121.99261533432301</v>
      </c>
      <c r="AF10" s="53">
        <f>VLOOKUP($A10,'ADR Raw Data'!$B$6:$BE$49,'ADR Raw Data'!AP$1,FALSE)</f>
        <v>122.782847415124</v>
      </c>
      <c r="AG10" s="54">
        <f>VLOOKUP($A10,'ADR Raw Data'!$B$6:$BE$49,'ADR Raw Data'!AR$1,FALSE)</f>
        <v>127.612264648524</v>
      </c>
      <c r="AI10" s="47">
        <f>VLOOKUP($A10,'ADR Raw Data'!$B$6:$BE$49,'ADR Raw Data'!AT$1,FALSE)</f>
        <v>2.0418235006964101</v>
      </c>
      <c r="AJ10" s="48">
        <f>VLOOKUP($A10,'ADR Raw Data'!$B$6:$BE$49,'ADR Raw Data'!AU$1,FALSE)</f>
        <v>3.5619343769345502</v>
      </c>
      <c r="AK10" s="48">
        <f>VLOOKUP($A10,'ADR Raw Data'!$B$6:$BE$49,'ADR Raw Data'!AV$1,FALSE)</f>
        <v>4.1032626864791997</v>
      </c>
      <c r="AL10" s="48">
        <f>VLOOKUP($A10,'ADR Raw Data'!$B$6:$BE$49,'ADR Raw Data'!AW$1,FALSE)</f>
        <v>4.0273174895394401</v>
      </c>
      <c r="AM10" s="48">
        <f>VLOOKUP($A10,'ADR Raw Data'!$B$6:$BE$49,'ADR Raw Data'!AX$1,FALSE)</f>
        <v>4.1444993180673402</v>
      </c>
      <c r="AN10" s="49">
        <f>VLOOKUP($A10,'ADR Raw Data'!$B$6:$BE$49,'ADR Raw Data'!AY$1,FALSE)</f>
        <v>3.6884076097435301</v>
      </c>
      <c r="AO10" s="48">
        <f>VLOOKUP($A10,'ADR Raw Data'!$B$6:$BE$49,'ADR Raw Data'!BA$1,FALSE)</f>
        <v>1.5377154647887299</v>
      </c>
      <c r="AP10" s="48">
        <f>VLOOKUP($A10,'ADR Raw Data'!$B$6:$BE$49,'ADR Raw Data'!BB$1,FALSE)</f>
        <v>8.6857337903135295E-2</v>
      </c>
      <c r="AQ10" s="49">
        <f>VLOOKUP($A10,'ADR Raw Data'!$B$6:$BE$49,'ADR Raw Data'!BC$1,FALSE)</f>
        <v>0.79942839325469095</v>
      </c>
      <c r="AR10" s="50">
        <f>VLOOKUP($A10,'ADR Raw Data'!$B$6:$BE$49,'ADR Raw Data'!BE$1,FALSE)</f>
        <v>2.9101646074408798</v>
      </c>
      <c r="AT10" s="51">
        <f>VLOOKUP($A10,'RevPAR Raw Data'!$B$6:$BE$49,'RevPAR Raw Data'!AG$1,FALSE)</f>
        <v>50.989716669138303</v>
      </c>
      <c r="AU10" s="52">
        <f>VLOOKUP($A10,'RevPAR Raw Data'!$B$6:$BE$49,'RevPAR Raw Data'!AH$1,FALSE)</f>
        <v>70.500900711849297</v>
      </c>
      <c r="AV10" s="52">
        <f>VLOOKUP($A10,'RevPAR Raw Data'!$B$6:$BE$49,'RevPAR Raw Data'!AI$1,FALSE)</f>
        <v>82.676346878244104</v>
      </c>
      <c r="AW10" s="52">
        <f>VLOOKUP($A10,'RevPAR Raw Data'!$B$6:$BE$49,'RevPAR Raw Data'!AJ$1,FALSE)</f>
        <v>82.273543378318195</v>
      </c>
      <c r="AX10" s="52">
        <f>VLOOKUP($A10,'RevPAR Raw Data'!$B$6:$BE$49,'RevPAR Raw Data'!AK$1,FALSE)</f>
        <v>68.321009343022297</v>
      </c>
      <c r="AY10" s="53">
        <f>VLOOKUP($A10,'RevPAR Raw Data'!$B$6:$BE$49,'RevPAR Raw Data'!AL$1,FALSE)</f>
        <v>70.952303396114402</v>
      </c>
      <c r="AZ10" s="52">
        <f>VLOOKUP($A10,'RevPAR Raw Data'!$B$6:$BE$49,'RevPAR Raw Data'!AN$1,FALSE)</f>
        <v>65.019110410796301</v>
      </c>
      <c r="BA10" s="52">
        <f>VLOOKUP($A10,'RevPAR Raw Data'!$B$6:$BE$49,'RevPAR Raw Data'!AO$1,FALSE)</f>
        <v>66.412070591724699</v>
      </c>
      <c r="BB10" s="53">
        <f>VLOOKUP($A10,'RevPAR Raw Data'!$B$6:$BE$49,'RevPAR Raw Data'!AP$1,FALSE)</f>
        <v>65.715590501260493</v>
      </c>
      <c r="BC10" s="54">
        <f>VLOOKUP($A10,'RevPAR Raw Data'!$B$6:$BE$49,'RevPAR Raw Data'!AR$1,FALSE)</f>
        <v>69.456099711870493</v>
      </c>
      <c r="BE10" s="47">
        <f>VLOOKUP($A10,'RevPAR Raw Data'!$B$6:$BE$49,'RevPAR Raw Data'!AT$1,FALSE)</f>
        <v>-0.29630281235953398</v>
      </c>
      <c r="BF10" s="48">
        <f>VLOOKUP($A10,'RevPAR Raw Data'!$B$6:$BE$49,'RevPAR Raw Data'!AU$1,FALSE)</f>
        <v>4.5057137463783397</v>
      </c>
      <c r="BG10" s="48">
        <f>VLOOKUP($A10,'RevPAR Raw Data'!$B$6:$BE$49,'RevPAR Raw Data'!AV$1,FALSE)</f>
        <v>2.3732318555913299</v>
      </c>
      <c r="BH10" s="48">
        <f>VLOOKUP($A10,'RevPAR Raw Data'!$B$6:$BE$49,'RevPAR Raw Data'!AW$1,FALSE)</f>
        <v>2.7748845919868201</v>
      </c>
      <c r="BI10" s="48">
        <f>VLOOKUP($A10,'RevPAR Raw Data'!$B$6:$BE$49,'RevPAR Raw Data'!AX$1,FALSE)</f>
        <v>3.15096953061289</v>
      </c>
      <c r="BJ10" s="49">
        <f>VLOOKUP($A10,'RevPAR Raw Data'!$B$6:$BE$49,'RevPAR Raw Data'!AY$1,FALSE)</f>
        <v>2.6419645352860801</v>
      </c>
      <c r="BK10" s="48">
        <f>VLOOKUP($A10,'RevPAR Raw Data'!$B$6:$BE$49,'RevPAR Raw Data'!BA$1,FALSE)</f>
        <v>-3.1172830542362702</v>
      </c>
      <c r="BL10" s="48">
        <f>VLOOKUP($A10,'RevPAR Raw Data'!$B$6:$BE$49,'RevPAR Raw Data'!BB$1,FALSE)</f>
        <v>-4.3569031264991098</v>
      </c>
      <c r="BM10" s="49">
        <f>VLOOKUP($A10,'RevPAR Raw Data'!$B$6:$BE$49,'RevPAR Raw Data'!BC$1,FALSE)</f>
        <v>-3.7476521484042902</v>
      </c>
      <c r="BN10" s="50">
        <f>VLOOKUP($A10,'RevPAR Raw Data'!$B$6:$BE$49,'RevPAR Raw Data'!BE$1,FALSE)</f>
        <v>0.83256684415628901</v>
      </c>
    </row>
    <row r="11" spans="1:66" x14ac:dyDescent="0.45">
      <c r="A11" s="63" t="s">
        <v>121</v>
      </c>
      <c r="B11" s="47">
        <f>VLOOKUP($A11,'Occupancy Raw Data'!$B$8:$BE$51,'Occupancy Raw Data'!AG$3,FALSE)</f>
        <v>38.597234160893898</v>
      </c>
      <c r="C11" s="48">
        <f>VLOOKUP($A11,'Occupancy Raw Data'!$B$8:$BE$51,'Occupancy Raw Data'!AH$3,FALSE)</f>
        <v>51.765308186276897</v>
      </c>
      <c r="D11" s="48">
        <f>VLOOKUP($A11,'Occupancy Raw Data'!$B$8:$BE$51,'Occupancy Raw Data'!AI$3,FALSE)</f>
        <v>56.173838297011599</v>
      </c>
      <c r="E11" s="48">
        <f>VLOOKUP($A11,'Occupancy Raw Data'!$B$8:$BE$51,'Occupancy Raw Data'!AJ$3,FALSE)</f>
        <v>56.257900591596197</v>
      </c>
      <c r="F11" s="48">
        <f>VLOOKUP($A11,'Occupancy Raw Data'!$B$8:$BE$51,'Occupancy Raw Data'!AK$3,FALSE)</f>
        <v>50.530287707943501</v>
      </c>
      <c r="G11" s="49">
        <f>VLOOKUP($A11,'Occupancy Raw Data'!$B$8:$BE$51,'Occupancy Raw Data'!AL$3,FALSE)</f>
        <v>50.664913788744499</v>
      </c>
      <c r="H11" s="48">
        <f>VLOOKUP($A11,'Occupancy Raw Data'!$B$8:$BE$51,'Occupancy Raw Data'!AN$3,FALSE)</f>
        <v>49.5493502553471</v>
      </c>
      <c r="I11" s="48">
        <f>VLOOKUP($A11,'Occupancy Raw Data'!$B$8:$BE$51,'Occupancy Raw Data'!AO$3,FALSE)</f>
        <v>49.819234464276597</v>
      </c>
      <c r="J11" s="49">
        <f>VLOOKUP($A11,'Occupancy Raw Data'!$B$8:$BE$51,'Occupancy Raw Data'!AP$3,FALSE)</f>
        <v>49.684292359811899</v>
      </c>
      <c r="K11" s="50">
        <f>VLOOKUP($A11,'Occupancy Raw Data'!$B$8:$BE$51,'Occupancy Raw Data'!AR$3,FALSE)</f>
        <v>50.384736237620899</v>
      </c>
      <c r="M11" s="47">
        <f>VLOOKUP($A11,'Occupancy Raw Data'!$B$8:$BE$51,'Occupancy Raw Data'!AT$3,FALSE)</f>
        <v>-0.28718365109168897</v>
      </c>
      <c r="N11" s="48">
        <f>VLOOKUP($A11,'Occupancy Raw Data'!$B$8:$BE$51,'Occupancy Raw Data'!AU$3,FALSE)</f>
        <v>3.7828322038031401</v>
      </c>
      <c r="O11" s="48">
        <f>VLOOKUP($A11,'Occupancy Raw Data'!$B$8:$BE$51,'Occupancy Raw Data'!AV$3,FALSE)</f>
        <v>1.9400915866711601</v>
      </c>
      <c r="P11" s="48">
        <f>VLOOKUP($A11,'Occupancy Raw Data'!$B$8:$BE$51,'Occupancy Raw Data'!AW$3,FALSE)</f>
        <v>2.2265874759230702</v>
      </c>
      <c r="Q11" s="48">
        <f>VLOOKUP($A11,'Occupancy Raw Data'!$B$8:$BE$51,'Occupancy Raw Data'!AX$3,FALSE)</f>
        <v>0.40559716599703399</v>
      </c>
      <c r="R11" s="49">
        <f>VLOOKUP($A11,'Occupancy Raw Data'!$B$8:$BE$51,'Occupancy Raw Data'!AY$3,FALSE)</f>
        <v>1.7162320629779699</v>
      </c>
      <c r="S11" s="48">
        <f>VLOOKUP($A11,'Occupancy Raw Data'!$B$8:$BE$51,'Occupancy Raw Data'!BA$3,FALSE)</f>
        <v>-3.1194369880758401</v>
      </c>
      <c r="T11" s="48">
        <f>VLOOKUP($A11,'Occupancy Raw Data'!$B$8:$BE$51,'Occupancy Raw Data'!BB$3,FALSE)</f>
        <v>-2.4368125431687901</v>
      </c>
      <c r="U11" s="49">
        <f>VLOOKUP($A11,'Occupancy Raw Data'!$B$8:$BE$51,'Occupancy Raw Data'!BC$3,FALSE)</f>
        <v>-2.7783959958087898</v>
      </c>
      <c r="V11" s="50">
        <f>VLOOKUP($A11,'Occupancy Raw Data'!$B$8:$BE$51,'Occupancy Raw Data'!BE$3,FALSE)</f>
        <v>0.40840073251592501</v>
      </c>
      <c r="X11" s="51">
        <f>VLOOKUP($A11,'ADR Raw Data'!$B$6:$BE$49,'ADR Raw Data'!AG$1,FALSE)</f>
        <v>98.882388687834606</v>
      </c>
      <c r="Y11" s="52">
        <f>VLOOKUP($A11,'ADR Raw Data'!$B$6:$BE$49,'ADR Raw Data'!AH$1,FALSE)</f>
        <v>102.715786864629</v>
      </c>
      <c r="Z11" s="52">
        <f>VLOOKUP($A11,'ADR Raw Data'!$B$6:$BE$49,'ADR Raw Data'!AI$1,FALSE)</f>
        <v>104.92200920383399</v>
      </c>
      <c r="AA11" s="52">
        <f>VLOOKUP($A11,'ADR Raw Data'!$B$6:$BE$49,'ADR Raw Data'!AJ$1,FALSE)</f>
        <v>105.073223718949</v>
      </c>
      <c r="AB11" s="52">
        <f>VLOOKUP($A11,'ADR Raw Data'!$B$6:$BE$49,'ADR Raw Data'!AK$1,FALSE)</f>
        <v>102.964038425456</v>
      </c>
      <c r="AC11" s="53">
        <f>VLOOKUP($A11,'ADR Raw Data'!$B$6:$BE$49,'ADR Raw Data'!AL$1,FALSE)</f>
        <v>103.19399583333301</v>
      </c>
      <c r="AD11" s="52">
        <f>VLOOKUP($A11,'ADR Raw Data'!$B$6:$BE$49,'ADR Raw Data'!AN$1,FALSE)</f>
        <v>106.595460807449</v>
      </c>
      <c r="AE11" s="52">
        <f>VLOOKUP($A11,'ADR Raw Data'!$B$6:$BE$49,'ADR Raw Data'!AO$1,FALSE)</f>
        <v>105.73810306767101</v>
      </c>
      <c r="AF11" s="53">
        <f>VLOOKUP($A11,'ADR Raw Data'!$B$6:$BE$49,'ADR Raw Data'!AP$1,FALSE)</f>
        <v>106.16561764949</v>
      </c>
      <c r="AG11" s="54">
        <f>VLOOKUP($A11,'ADR Raw Data'!$B$6:$BE$49,'ADR Raw Data'!AR$1,FALSE)</f>
        <v>104.031227435723</v>
      </c>
      <c r="AI11" s="47">
        <f>VLOOKUP($A11,'ADR Raw Data'!$B$6:$BE$49,'ADR Raw Data'!AT$1,FALSE)</f>
        <v>3.5399123187028598</v>
      </c>
      <c r="AJ11" s="48">
        <f>VLOOKUP($A11,'ADR Raw Data'!$B$6:$BE$49,'ADR Raw Data'!AU$1,FALSE)</f>
        <v>4.1304838419659902</v>
      </c>
      <c r="AK11" s="48">
        <f>VLOOKUP($A11,'ADR Raw Data'!$B$6:$BE$49,'ADR Raw Data'!AV$1,FALSE)</f>
        <v>4.4574106118311798</v>
      </c>
      <c r="AL11" s="48">
        <f>VLOOKUP($A11,'ADR Raw Data'!$B$6:$BE$49,'ADR Raw Data'!AW$1,FALSE)</f>
        <v>4.6987376876732201</v>
      </c>
      <c r="AM11" s="48">
        <f>VLOOKUP($A11,'ADR Raw Data'!$B$6:$BE$49,'ADR Raw Data'!AX$1,FALSE)</f>
        <v>5.2065367942555101</v>
      </c>
      <c r="AN11" s="49">
        <f>VLOOKUP($A11,'ADR Raw Data'!$B$6:$BE$49,'ADR Raw Data'!AY$1,FALSE)</f>
        <v>4.4732793115657898</v>
      </c>
      <c r="AO11" s="48">
        <f>VLOOKUP($A11,'ADR Raw Data'!$B$6:$BE$49,'ADR Raw Data'!BA$1,FALSE)</f>
        <v>3.8690693772358302</v>
      </c>
      <c r="AP11" s="48">
        <f>VLOOKUP($A11,'ADR Raw Data'!$B$6:$BE$49,'ADR Raw Data'!BB$1,FALSE)</f>
        <v>2.85623256122879</v>
      </c>
      <c r="AQ11" s="49">
        <f>VLOOKUP($A11,'ADR Raw Data'!$B$6:$BE$49,'ADR Raw Data'!BC$1,FALSE)</f>
        <v>3.3611518508387199</v>
      </c>
      <c r="AR11" s="50">
        <f>VLOOKUP($A11,'ADR Raw Data'!$B$6:$BE$49,'ADR Raw Data'!BE$1,FALSE)</f>
        <v>4.1131748151918002</v>
      </c>
      <c r="AT11" s="51">
        <f>VLOOKUP($A11,'RevPAR Raw Data'!$B$6:$BE$49,'RevPAR Raw Data'!AG$1,FALSE)</f>
        <v>38.1658671057288</v>
      </c>
      <c r="AU11" s="52">
        <f>VLOOKUP($A11,'RevPAR Raw Data'!$B$6:$BE$49,'RevPAR Raw Data'!AH$1,FALSE)</f>
        <v>53.171143626434699</v>
      </c>
      <c r="AV11" s="52">
        <f>VLOOKUP($A11,'RevPAR Raw Data'!$B$6:$BE$49,'RevPAR Raw Data'!AI$1,FALSE)</f>
        <v>58.938719788137703</v>
      </c>
      <c r="AW11" s="52">
        <f>VLOOKUP($A11,'RevPAR Raw Data'!$B$6:$BE$49,'RevPAR Raw Data'!AJ$1,FALSE)</f>
        <v>59.1119897481923</v>
      </c>
      <c r="AX11" s="52">
        <f>VLOOKUP($A11,'RevPAR Raw Data'!$B$6:$BE$49,'RevPAR Raw Data'!AK$1,FALSE)</f>
        <v>52.028024852100899</v>
      </c>
      <c r="AY11" s="53">
        <f>VLOOKUP($A11,'RevPAR Raw Data'!$B$6:$BE$49,'RevPAR Raw Data'!AL$1,FALSE)</f>
        <v>52.283149024118899</v>
      </c>
      <c r="AZ11" s="52">
        <f>VLOOKUP($A11,'RevPAR Raw Data'!$B$6:$BE$49,'RevPAR Raw Data'!AN$1,FALSE)</f>
        <v>52.817358231784297</v>
      </c>
      <c r="BA11" s="52">
        <f>VLOOKUP($A11,'RevPAR Raw Data'!$B$6:$BE$49,'RevPAR Raw Data'!AO$1,FALSE)</f>
        <v>52.677913485361699</v>
      </c>
      <c r="BB11" s="53">
        <f>VLOOKUP($A11,'RevPAR Raw Data'!$B$6:$BE$49,'RevPAR Raw Data'!AP$1,FALSE)</f>
        <v>52.747635858572998</v>
      </c>
      <c r="BC11" s="54">
        <f>VLOOKUP($A11,'RevPAR Raw Data'!$B$6:$BE$49,'RevPAR Raw Data'!AR$1,FALSE)</f>
        <v>52.415859548248598</v>
      </c>
      <c r="BE11" s="47">
        <f>VLOOKUP($A11,'RevPAR Raw Data'!$B$6:$BE$49,'RevPAR Raw Data'!AT$1,FALSE)</f>
        <v>3.2425626181688698</v>
      </c>
      <c r="BF11" s="48">
        <f>VLOOKUP($A11,'RevPAR Raw Data'!$B$6:$BE$49,'RevPAR Raw Data'!AU$1,FALSE)</f>
        <v>8.0695653187159095</v>
      </c>
      <c r="BG11" s="48">
        <f>VLOOKUP($A11,'RevPAR Raw Data'!$B$6:$BE$49,'RevPAR Raw Data'!AV$1,FALSE)</f>
        <v>6.4839800467658701</v>
      </c>
      <c r="BH11" s="48">
        <f>VLOOKUP($A11,'RevPAR Raw Data'!$B$6:$BE$49,'RevPAR Raw Data'!AW$1,FALSE)</f>
        <v>7.0299466684765104</v>
      </c>
      <c r="BI11" s="48">
        <f>VLOOKUP($A11,'RevPAR Raw Data'!$B$6:$BE$49,'RevPAR Raw Data'!AX$1,FALSE)</f>
        <v>5.6332515259366396</v>
      </c>
      <c r="BJ11" s="49">
        <f>VLOOKUP($A11,'RevPAR Raw Data'!$B$6:$BE$49,'RevPAR Raw Data'!AY$1,FALSE)</f>
        <v>6.2662832283554097</v>
      </c>
      <c r="BK11" s="48">
        <f>VLOOKUP($A11,'RevPAR Raw Data'!$B$6:$BE$49,'RevPAR Raw Data'!BA$1,FALSE)</f>
        <v>0.62893920791217395</v>
      </c>
      <c r="BL11" s="48">
        <f>VLOOKUP($A11,'RevPAR Raw Data'!$B$6:$BE$49,'RevPAR Raw Data'!BB$1,FALSE)</f>
        <v>0.349818984745905</v>
      </c>
      <c r="BM11" s="49">
        <f>VLOOKUP($A11,'RevPAR Raw Data'!$B$6:$BE$49,'RevPAR Raw Data'!BC$1,FALSE)</f>
        <v>0.489369746593175</v>
      </c>
      <c r="BN11" s="50">
        <f>VLOOKUP($A11,'RevPAR Raw Data'!$B$6:$BE$49,'RevPAR Raw Data'!BE$1,FALSE)</f>
        <v>4.5383737837826201</v>
      </c>
    </row>
    <row r="12" spans="1:66" x14ac:dyDescent="0.45">
      <c r="A12" s="63" t="s">
        <v>122</v>
      </c>
      <c r="B12" s="47">
        <f>VLOOKUP($A12,'Occupancy Raw Data'!$B$8:$BE$51,'Occupancy Raw Data'!AG$3,FALSE)</f>
        <v>41.317205856820401</v>
      </c>
      <c r="C12" s="48">
        <f>VLOOKUP($A12,'Occupancy Raw Data'!$B$8:$BE$51,'Occupancy Raw Data'!AH$3,FALSE)</f>
        <v>49.172984547716801</v>
      </c>
      <c r="D12" s="48">
        <f>VLOOKUP($A12,'Occupancy Raw Data'!$B$8:$BE$51,'Occupancy Raw Data'!AI$3,FALSE)</f>
        <v>50.6753863070779</v>
      </c>
      <c r="E12" s="48">
        <f>VLOOKUP($A12,'Occupancy Raw Data'!$B$8:$BE$51,'Occupancy Raw Data'!AJ$3,FALSE)</f>
        <v>51.139533537820398</v>
      </c>
      <c r="F12" s="48">
        <f>VLOOKUP($A12,'Occupancy Raw Data'!$B$8:$BE$51,'Occupancy Raw Data'!AK$3,FALSE)</f>
        <v>48.462233759009798</v>
      </c>
      <c r="G12" s="49">
        <f>VLOOKUP($A12,'Occupancy Raw Data'!$B$8:$BE$51,'Occupancy Raw Data'!AL$3,FALSE)</f>
        <v>48.153396592524601</v>
      </c>
      <c r="H12" s="48">
        <f>VLOOKUP($A12,'Occupancy Raw Data'!$B$8:$BE$51,'Occupancy Raw Data'!AN$3,FALSE)</f>
        <v>48.249009201103199</v>
      </c>
      <c r="I12" s="48">
        <f>VLOOKUP($A12,'Occupancy Raw Data'!$B$8:$BE$51,'Occupancy Raw Data'!AO$3,FALSE)</f>
        <v>47.754189167265302</v>
      </c>
      <c r="J12" s="49">
        <f>VLOOKUP($A12,'Occupancy Raw Data'!$B$8:$BE$51,'Occupancy Raw Data'!AP$3,FALSE)</f>
        <v>48.0015991841843</v>
      </c>
      <c r="K12" s="50">
        <f>VLOOKUP($A12,'Occupancy Raw Data'!$B$8:$BE$51,'Occupancy Raw Data'!AR$3,FALSE)</f>
        <v>48.110054891788003</v>
      </c>
      <c r="M12" s="47">
        <f>VLOOKUP($A12,'Occupancy Raw Data'!$B$8:$BE$51,'Occupancy Raw Data'!AT$3,FALSE)</f>
        <v>2.13956028529158</v>
      </c>
      <c r="N12" s="48">
        <f>VLOOKUP($A12,'Occupancy Raw Data'!$B$8:$BE$51,'Occupancy Raw Data'!AU$3,FALSE)</f>
        <v>3.4517387581618602</v>
      </c>
      <c r="O12" s="48">
        <f>VLOOKUP($A12,'Occupancy Raw Data'!$B$8:$BE$51,'Occupancy Raw Data'!AV$3,FALSE)</f>
        <v>1.4197250781700601</v>
      </c>
      <c r="P12" s="48">
        <f>VLOOKUP($A12,'Occupancy Raw Data'!$B$8:$BE$51,'Occupancy Raw Data'!AW$3,FALSE)</f>
        <v>2.44315366555709</v>
      </c>
      <c r="Q12" s="48">
        <f>VLOOKUP($A12,'Occupancy Raw Data'!$B$8:$BE$51,'Occupancy Raw Data'!AX$3,FALSE)</f>
        <v>1.8601314629102299</v>
      </c>
      <c r="R12" s="49">
        <f>VLOOKUP($A12,'Occupancy Raw Data'!$B$8:$BE$51,'Occupancy Raw Data'!AY$3,FALSE)</f>
        <v>2.2594196203208798</v>
      </c>
      <c r="S12" s="48">
        <f>VLOOKUP($A12,'Occupancy Raw Data'!$B$8:$BE$51,'Occupancy Raw Data'!BA$3,FALSE)</f>
        <v>0.46300848123559801</v>
      </c>
      <c r="T12" s="48">
        <f>VLOOKUP($A12,'Occupancy Raw Data'!$B$8:$BE$51,'Occupancy Raw Data'!BB$3,FALSE)</f>
        <v>5.9306326495358101E-2</v>
      </c>
      <c r="U12" s="49">
        <f>VLOOKUP($A12,'Occupancy Raw Data'!$B$8:$BE$51,'Occupancy Raw Data'!BC$3,FALSE)</f>
        <v>0.26179141471081901</v>
      </c>
      <c r="V12" s="50">
        <f>VLOOKUP($A12,'Occupancy Raw Data'!$B$8:$BE$51,'Occupancy Raw Data'!BE$3,FALSE)</f>
        <v>1.68194965136119</v>
      </c>
      <c r="X12" s="51">
        <f>VLOOKUP($A12,'ADR Raw Data'!$B$6:$BE$49,'ADR Raw Data'!AG$1,FALSE)</f>
        <v>74.593694811743603</v>
      </c>
      <c r="Y12" s="52">
        <f>VLOOKUP($A12,'ADR Raw Data'!$B$6:$BE$49,'ADR Raw Data'!AH$1,FALSE)</f>
        <v>76.323089941858996</v>
      </c>
      <c r="Z12" s="52">
        <f>VLOOKUP($A12,'ADR Raw Data'!$B$6:$BE$49,'ADR Raw Data'!AI$1,FALSE)</f>
        <v>77.035370366140498</v>
      </c>
      <c r="AA12" s="52">
        <f>VLOOKUP($A12,'ADR Raw Data'!$B$6:$BE$49,'ADR Raw Data'!AJ$1,FALSE)</f>
        <v>76.941972070073703</v>
      </c>
      <c r="AB12" s="52">
        <f>VLOOKUP($A12,'ADR Raw Data'!$B$6:$BE$49,'ADR Raw Data'!AK$1,FALSE)</f>
        <v>77.127840267814406</v>
      </c>
      <c r="AC12" s="53">
        <f>VLOOKUP($A12,'ADR Raw Data'!$B$6:$BE$49,'ADR Raw Data'!AL$1,FALSE)</f>
        <v>76.469510776007098</v>
      </c>
      <c r="AD12" s="52">
        <f>VLOOKUP($A12,'ADR Raw Data'!$B$6:$BE$49,'ADR Raw Data'!AN$1,FALSE)</f>
        <v>79.649744451916604</v>
      </c>
      <c r="AE12" s="52">
        <f>VLOOKUP($A12,'ADR Raw Data'!$B$6:$BE$49,'ADR Raw Data'!AO$1,FALSE)</f>
        <v>79.647335048168998</v>
      </c>
      <c r="AF12" s="53">
        <f>VLOOKUP($A12,'ADR Raw Data'!$B$6:$BE$49,'ADR Raw Data'!AP$1,FALSE)</f>
        <v>79.648545959321595</v>
      </c>
      <c r="AG12" s="54">
        <f>VLOOKUP($A12,'ADR Raw Data'!$B$6:$BE$49,'ADR Raw Data'!AR$1,FALSE)</f>
        <v>77.375153245967198</v>
      </c>
      <c r="AI12" s="47">
        <f>VLOOKUP($A12,'ADR Raw Data'!$B$6:$BE$49,'ADR Raw Data'!AT$1,FALSE)</f>
        <v>-1.1731681823240601</v>
      </c>
      <c r="AJ12" s="48">
        <f>VLOOKUP($A12,'ADR Raw Data'!$B$6:$BE$49,'ADR Raw Data'!AU$1,FALSE)</f>
        <v>-0.84376244257984601</v>
      </c>
      <c r="AK12" s="48">
        <f>VLOOKUP($A12,'ADR Raw Data'!$B$6:$BE$49,'ADR Raw Data'!AV$1,FALSE)</f>
        <v>-0.61470815234913301</v>
      </c>
      <c r="AL12" s="48">
        <f>VLOOKUP($A12,'ADR Raw Data'!$B$6:$BE$49,'ADR Raw Data'!AW$1,FALSE)</f>
        <v>5.5392489511940902E-2</v>
      </c>
      <c r="AM12" s="48">
        <f>VLOOKUP($A12,'ADR Raw Data'!$B$6:$BE$49,'ADR Raw Data'!AX$1,FALSE)</f>
        <v>-9.4069193286887703E-2</v>
      </c>
      <c r="AN12" s="49">
        <f>VLOOKUP($A12,'ADR Raw Data'!$B$6:$BE$49,'ADR Raw Data'!AY$1,FALSE)</f>
        <v>-0.50930856068120101</v>
      </c>
      <c r="AO12" s="48">
        <f>VLOOKUP($A12,'ADR Raw Data'!$B$6:$BE$49,'ADR Raw Data'!BA$1,FALSE)</f>
        <v>-1.3976990422456299</v>
      </c>
      <c r="AP12" s="48">
        <f>VLOOKUP($A12,'ADR Raw Data'!$B$6:$BE$49,'ADR Raw Data'!BB$1,FALSE)</f>
        <v>-1.3546750187023899</v>
      </c>
      <c r="AQ12" s="49">
        <f>VLOOKUP($A12,'ADR Raw Data'!$B$6:$BE$49,'ADR Raw Data'!BC$1,FALSE)</f>
        <v>-1.3762566137702701</v>
      </c>
      <c r="AR12" s="50">
        <f>VLOOKUP($A12,'ADR Raw Data'!$B$6:$BE$49,'ADR Raw Data'!BE$1,FALSE)</f>
        <v>-0.78609697711178605</v>
      </c>
      <c r="AT12" s="51">
        <f>VLOOKUP($A12,'RevPAR Raw Data'!$B$6:$BE$49,'RevPAR Raw Data'!AG$1,FALSE)</f>
        <v>30.820030441576399</v>
      </c>
      <c r="AU12" s="52">
        <f>VLOOKUP($A12,'RevPAR Raw Data'!$B$6:$BE$49,'RevPAR Raw Data'!AH$1,FALSE)</f>
        <v>37.530341223450399</v>
      </c>
      <c r="AV12" s="52">
        <f>VLOOKUP($A12,'RevPAR Raw Data'!$B$6:$BE$49,'RevPAR Raw Data'!AI$1,FALSE)</f>
        <v>39.037971526129901</v>
      </c>
      <c r="AW12" s="52">
        <f>VLOOKUP($A12,'RevPAR Raw Data'!$B$6:$BE$49,'RevPAR Raw Data'!AJ$1,FALSE)</f>
        <v>39.347765611435797</v>
      </c>
      <c r="AX12" s="52">
        <f>VLOOKUP($A12,'RevPAR Raw Data'!$B$6:$BE$49,'RevPAR Raw Data'!AK$1,FALSE)</f>
        <v>37.3778742438639</v>
      </c>
      <c r="AY12" s="53">
        <f>VLOOKUP($A12,'RevPAR Raw Data'!$B$6:$BE$49,'RevPAR Raw Data'!AL$1,FALSE)</f>
        <v>36.822666796334097</v>
      </c>
      <c r="AZ12" s="52">
        <f>VLOOKUP($A12,'RevPAR Raw Data'!$B$6:$BE$49,'RevPAR Raw Data'!AN$1,FALSE)</f>
        <v>38.430212529260402</v>
      </c>
      <c r="BA12" s="52">
        <f>VLOOKUP($A12,'RevPAR Raw Data'!$B$6:$BE$49,'RevPAR Raw Data'!AO$1,FALSE)</f>
        <v>38.034939045588303</v>
      </c>
      <c r="BB12" s="53">
        <f>VLOOKUP($A12,'RevPAR Raw Data'!$B$6:$BE$49,'RevPAR Raw Data'!AP$1,FALSE)</f>
        <v>38.232575787424302</v>
      </c>
      <c r="BC12" s="54">
        <f>VLOOKUP($A12,'RevPAR Raw Data'!$B$6:$BE$49,'RevPAR Raw Data'!AR$1,FALSE)</f>
        <v>37.225228699239899</v>
      </c>
      <c r="BE12" s="47">
        <f>VLOOKUP($A12,'RevPAR Raw Data'!$B$6:$BE$49,'RevPAR Raw Data'!AT$1,FALSE)</f>
        <v>0.94129146245883699</v>
      </c>
      <c r="BF12" s="48">
        <f>VLOOKUP($A12,'RevPAR Raw Data'!$B$6:$BE$49,'RevPAR Raw Data'!AU$1,FALSE)</f>
        <v>2.5788518403246701</v>
      </c>
      <c r="BG12" s="48">
        <f>VLOOKUP($A12,'RevPAR Raw Data'!$B$6:$BE$49,'RevPAR Raw Data'!AV$1,FALSE)</f>
        <v>0.79628976002447205</v>
      </c>
      <c r="BH12" s="48">
        <f>VLOOKUP($A12,'RevPAR Raw Data'!$B$6:$BE$49,'RevPAR Raw Data'!AW$1,FALSE)</f>
        <v>2.4998994787069799</v>
      </c>
      <c r="BI12" s="48">
        <f>VLOOKUP($A12,'RevPAR Raw Data'!$B$6:$BE$49,'RevPAR Raw Data'!AX$1,FALSE)</f>
        <v>1.76431245896211</v>
      </c>
      <c r="BJ12" s="49">
        <f>VLOOKUP($A12,'RevPAR Raw Data'!$B$6:$BE$49,'RevPAR Raw Data'!AY$1,FALSE)</f>
        <v>1.7386036420916799</v>
      </c>
      <c r="BK12" s="48">
        <f>VLOOKUP($A12,'RevPAR Raw Data'!$B$6:$BE$49,'RevPAR Raw Data'!BA$1,FALSE)</f>
        <v>-0.94116202611778199</v>
      </c>
      <c r="BL12" s="48">
        <f>VLOOKUP($A12,'RevPAR Raw Data'!$B$6:$BE$49,'RevPAR Raw Data'!BB$1,FALSE)</f>
        <v>-1.29617210019657</v>
      </c>
      <c r="BM12" s="49">
        <f>VLOOKUP($A12,'RevPAR Raw Data'!$B$6:$BE$49,'RevPAR Raw Data'!BC$1,FALSE)</f>
        <v>-1.11806812071869</v>
      </c>
      <c r="BN12" s="50">
        <f>VLOOKUP($A12,'RevPAR Raw Data'!$B$6:$BE$49,'RevPAR Raw Data'!BE$1,FALSE)</f>
        <v>0.88263091888351297</v>
      </c>
    </row>
    <row r="13" spans="1:66" x14ac:dyDescent="0.45">
      <c r="A13" s="63" t="s">
        <v>123</v>
      </c>
      <c r="B13" s="47">
        <f>VLOOKUP($A13,'Occupancy Raw Data'!$B$8:$BE$51,'Occupancy Raw Data'!AG$3,FALSE)</f>
        <v>40.099870993926501</v>
      </c>
      <c r="C13" s="48">
        <f>VLOOKUP($A13,'Occupancy Raw Data'!$B$8:$BE$51,'Occupancy Raw Data'!AH$3,FALSE)</f>
        <v>43.322123816840303</v>
      </c>
      <c r="D13" s="48">
        <f>VLOOKUP($A13,'Occupancy Raw Data'!$B$8:$BE$51,'Occupancy Raw Data'!AI$3,FALSE)</f>
        <v>43.363434750467398</v>
      </c>
      <c r="E13" s="48">
        <f>VLOOKUP($A13,'Occupancy Raw Data'!$B$8:$BE$51,'Occupancy Raw Data'!AJ$3,FALSE)</f>
        <v>44.191102929452498</v>
      </c>
      <c r="F13" s="48">
        <f>VLOOKUP($A13,'Occupancy Raw Data'!$B$8:$BE$51,'Occupancy Raw Data'!AK$3,FALSE)</f>
        <v>44.235730643244302</v>
      </c>
      <c r="G13" s="49">
        <f>VLOOKUP($A13,'Occupancy Raw Data'!$B$8:$BE$51,'Occupancy Raw Data'!AL$3,FALSE)</f>
        <v>43.042469923177201</v>
      </c>
      <c r="H13" s="48">
        <f>VLOOKUP($A13,'Occupancy Raw Data'!$B$8:$BE$51,'Occupancy Raw Data'!AN$3,FALSE)</f>
        <v>45.235092906629497</v>
      </c>
      <c r="I13" s="48">
        <f>VLOOKUP($A13,'Occupancy Raw Data'!$B$8:$BE$51,'Occupancy Raw Data'!AO$3,FALSE)</f>
        <v>45.987332231788201</v>
      </c>
      <c r="J13" s="49">
        <f>VLOOKUP($A13,'Occupancy Raw Data'!$B$8:$BE$51,'Occupancy Raw Data'!AP$3,FALSE)</f>
        <v>45.611212569208902</v>
      </c>
      <c r="K13" s="50">
        <f>VLOOKUP($A13,'Occupancy Raw Data'!$B$8:$BE$51,'Occupancy Raw Data'!AR$3,FALSE)</f>
        <v>43.7764267877035</v>
      </c>
      <c r="M13" s="47">
        <f>VLOOKUP($A13,'Occupancy Raw Data'!$B$8:$BE$51,'Occupancy Raw Data'!AT$3,FALSE)</f>
        <v>-1.0772276983597699</v>
      </c>
      <c r="N13" s="48">
        <f>VLOOKUP($A13,'Occupancy Raw Data'!$B$8:$BE$51,'Occupancy Raw Data'!AU$3,FALSE)</f>
        <v>0.77749393884905704</v>
      </c>
      <c r="O13" s="48">
        <f>VLOOKUP($A13,'Occupancy Raw Data'!$B$8:$BE$51,'Occupancy Raw Data'!AV$3,FALSE)</f>
        <v>-1.3027323588856701</v>
      </c>
      <c r="P13" s="48">
        <f>VLOOKUP($A13,'Occupancy Raw Data'!$B$8:$BE$51,'Occupancy Raw Data'!AW$3,FALSE)</f>
        <v>-1.0655527561752001</v>
      </c>
      <c r="Q13" s="48">
        <f>VLOOKUP($A13,'Occupancy Raw Data'!$B$8:$BE$51,'Occupancy Raw Data'!AX$3,FALSE)</f>
        <v>-0.10654837687878201</v>
      </c>
      <c r="R13" s="49">
        <f>VLOOKUP($A13,'Occupancy Raw Data'!$B$8:$BE$51,'Occupancy Raw Data'!AY$3,FALSE)</f>
        <v>-0.55213534281619803</v>
      </c>
      <c r="S13" s="48">
        <f>VLOOKUP($A13,'Occupancy Raw Data'!$B$8:$BE$51,'Occupancy Raw Data'!BA$3,FALSE)</f>
        <v>-2.5404095284203398</v>
      </c>
      <c r="T13" s="48">
        <f>VLOOKUP($A13,'Occupancy Raw Data'!$B$8:$BE$51,'Occupancy Raw Data'!BB$3,FALSE)</f>
        <v>-1.7787157757993199</v>
      </c>
      <c r="U13" s="49">
        <f>VLOOKUP($A13,'Occupancy Raw Data'!$B$8:$BE$51,'Occupancy Raw Data'!BC$3,FALSE)</f>
        <v>-2.1579045133962098</v>
      </c>
      <c r="V13" s="50">
        <f>VLOOKUP($A13,'Occupancy Raw Data'!$B$8:$BE$51,'Occupancy Raw Data'!BE$3,FALSE)</f>
        <v>-1.03442288425281</v>
      </c>
      <c r="X13" s="51">
        <f>VLOOKUP($A13,'ADR Raw Data'!$B$6:$BE$49,'ADR Raw Data'!AG$1,FALSE)</f>
        <v>58.917596142548</v>
      </c>
      <c r="Y13" s="52">
        <f>VLOOKUP($A13,'ADR Raw Data'!$B$6:$BE$49,'ADR Raw Data'!AH$1,FALSE)</f>
        <v>59.597302536979498</v>
      </c>
      <c r="Z13" s="52">
        <f>VLOOKUP($A13,'ADR Raw Data'!$B$6:$BE$49,'ADR Raw Data'!AI$1,FALSE)</f>
        <v>59.630500434321903</v>
      </c>
      <c r="AA13" s="52">
        <f>VLOOKUP($A13,'ADR Raw Data'!$B$6:$BE$49,'ADR Raw Data'!AJ$1,FALSE)</f>
        <v>59.892384552402099</v>
      </c>
      <c r="AB13" s="52">
        <f>VLOOKUP($A13,'ADR Raw Data'!$B$6:$BE$49,'ADR Raw Data'!AK$1,FALSE)</f>
        <v>60.319798618688601</v>
      </c>
      <c r="AC13" s="53">
        <f>VLOOKUP($A13,'ADR Raw Data'!$B$6:$BE$49,'ADR Raw Data'!AL$1,FALSE)</f>
        <v>59.686449912403603</v>
      </c>
      <c r="AD13" s="52">
        <f>VLOOKUP($A13,'ADR Raw Data'!$B$6:$BE$49,'ADR Raw Data'!AN$1,FALSE)</f>
        <v>63.008233044375103</v>
      </c>
      <c r="AE13" s="52">
        <f>VLOOKUP($A13,'ADR Raw Data'!$B$6:$BE$49,'ADR Raw Data'!AO$1,FALSE)</f>
        <v>63.350330696337899</v>
      </c>
      <c r="AF13" s="53">
        <f>VLOOKUP($A13,'ADR Raw Data'!$B$6:$BE$49,'ADR Raw Data'!AP$1,FALSE)</f>
        <v>63.180692374990997</v>
      </c>
      <c r="AG13" s="54">
        <f>VLOOKUP($A13,'ADR Raw Data'!$B$6:$BE$49,'ADR Raw Data'!AR$1,FALSE)</f>
        <v>60.726691676677</v>
      </c>
      <c r="AI13" s="47">
        <f>VLOOKUP($A13,'ADR Raw Data'!$B$6:$BE$49,'ADR Raw Data'!AT$1,FALSE)</f>
        <v>0.226659506104472</v>
      </c>
      <c r="AJ13" s="48">
        <f>VLOOKUP($A13,'ADR Raw Data'!$B$6:$BE$49,'ADR Raw Data'!AU$1,FALSE)</f>
        <v>0.97016163287061696</v>
      </c>
      <c r="AK13" s="48">
        <f>VLOOKUP($A13,'ADR Raw Data'!$B$6:$BE$49,'ADR Raw Data'!AV$1,FALSE)</f>
        <v>0.52249256727173798</v>
      </c>
      <c r="AL13" s="48">
        <f>VLOOKUP($A13,'ADR Raw Data'!$B$6:$BE$49,'ADR Raw Data'!AW$1,FALSE)</f>
        <v>1.0777000254651801</v>
      </c>
      <c r="AM13" s="48">
        <f>VLOOKUP($A13,'ADR Raw Data'!$B$6:$BE$49,'ADR Raw Data'!AX$1,FALSE)</f>
        <v>1.2495591149754799</v>
      </c>
      <c r="AN13" s="49">
        <f>VLOOKUP($A13,'ADR Raw Data'!$B$6:$BE$49,'ADR Raw Data'!AY$1,FALSE)</f>
        <v>0.82239349897062597</v>
      </c>
      <c r="AO13" s="48">
        <f>VLOOKUP($A13,'ADR Raw Data'!$B$6:$BE$49,'ADR Raw Data'!BA$1,FALSE)</f>
        <v>0.26232016335401698</v>
      </c>
      <c r="AP13" s="48">
        <f>VLOOKUP($A13,'ADR Raw Data'!$B$6:$BE$49,'ADR Raw Data'!BB$1,FALSE)</f>
        <v>0.25589903507224099</v>
      </c>
      <c r="AQ13" s="49">
        <f>VLOOKUP($A13,'ADR Raw Data'!$B$6:$BE$49,'ADR Raw Data'!BC$1,FALSE)</f>
        <v>0.26014335296997099</v>
      </c>
      <c r="AR13" s="50">
        <f>VLOOKUP($A13,'ADR Raw Data'!$B$6:$BE$49,'ADR Raw Data'!BE$1,FALSE)</f>
        <v>0.62692254635058897</v>
      </c>
      <c r="AT13" s="51">
        <f>VLOOKUP($A13,'RevPAR Raw Data'!$B$6:$BE$49,'RevPAR Raw Data'!AG$1,FALSE)</f>
        <v>23.625880045884401</v>
      </c>
      <c r="AU13" s="52">
        <f>VLOOKUP($A13,'RevPAR Raw Data'!$B$6:$BE$49,'RevPAR Raw Data'!AH$1,FALSE)</f>
        <v>25.818817196567199</v>
      </c>
      <c r="AV13" s="52">
        <f>VLOOKUP($A13,'RevPAR Raw Data'!$B$6:$BE$49,'RevPAR Raw Data'!AI$1,FALSE)</f>
        <v>25.8578331472144</v>
      </c>
      <c r="AW13" s="52">
        <f>VLOOKUP($A13,'RevPAR Raw Data'!$B$6:$BE$49,'RevPAR Raw Data'!AJ$1,FALSE)</f>
        <v>26.467105304455501</v>
      </c>
      <c r="AX13" s="52">
        <f>VLOOKUP($A13,'RevPAR Raw Data'!$B$6:$BE$49,'RevPAR Raw Data'!AK$1,FALSE)</f>
        <v>26.682903641510499</v>
      </c>
      <c r="AY13" s="53">
        <f>VLOOKUP($A13,'RevPAR Raw Data'!$B$6:$BE$49,'RevPAR Raw Data'!AL$1,FALSE)</f>
        <v>25.690522251758601</v>
      </c>
      <c r="AZ13" s="52">
        <f>VLOOKUP($A13,'RevPAR Raw Data'!$B$6:$BE$49,'RevPAR Raw Data'!AN$1,FALSE)</f>
        <v>28.5018327564487</v>
      </c>
      <c r="BA13" s="52">
        <f>VLOOKUP($A13,'RevPAR Raw Data'!$B$6:$BE$49,'RevPAR Raw Data'!AO$1,FALSE)</f>
        <v>29.1331270472614</v>
      </c>
      <c r="BB13" s="53">
        <f>VLOOKUP($A13,'RevPAR Raw Data'!$B$6:$BE$49,'RevPAR Raw Data'!AP$1,FALSE)</f>
        <v>28.817479901855101</v>
      </c>
      <c r="BC13" s="54">
        <f>VLOOKUP($A13,'RevPAR Raw Data'!$B$6:$BE$49,'RevPAR Raw Data'!AR$1,FALSE)</f>
        <v>26.583975722435</v>
      </c>
      <c r="BE13" s="47">
        <f>VLOOKUP($A13,'RevPAR Raw Data'!$B$6:$BE$49,'RevPAR Raw Data'!AT$1,FALSE)</f>
        <v>-0.85300983123602703</v>
      </c>
      <c r="BF13" s="48">
        <f>VLOOKUP($A13,'RevPAR Raw Data'!$B$6:$BE$49,'RevPAR Raw Data'!AU$1,FALSE)</f>
        <v>1.7551985196122799</v>
      </c>
      <c r="BG13" s="48">
        <f>VLOOKUP($A13,'RevPAR Raw Data'!$B$6:$BE$49,'RevPAR Raw Data'!AV$1,FALSE)</f>
        <v>-0.78704647136056105</v>
      </c>
      <c r="BH13" s="48">
        <f>VLOOKUP($A13,'RevPAR Raw Data'!$B$6:$BE$49,'RevPAR Raw Data'!AW$1,FALSE)</f>
        <v>6.6380696533238604E-4</v>
      </c>
      <c r="BI13" s="48">
        <f>VLOOKUP($A13,'RevPAR Raw Data'!$B$6:$BE$49,'RevPAR Raw Data'!AX$1,FALSE)</f>
        <v>1.1416793531415499</v>
      </c>
      <c r="BJ13" s="49">
        <f>VLOOKUP($A13,'RevPAR Raw Data'!$B$6:$BE$49,'RevPAR Raw Data'!AY$1,FALSE)</f>
        <v>0.265717430989588</v>
      </c>
      <c r="BK13" s="48">
        <f>VLOOKUP($A13,'RevPAR Raw Data'!$B$6:$BE$49,'RevPAR Raw Data'!BA$1,FALSE)</f>
        <v>-2.2847533714911301</v>
      </c>
      <c r="BL13" s="48">
        <f>VLOOKUP($A13,'RevPAR Raw Data'!$B$6:$BE$49,'RevPAR Raw Data'!BB$1,FALSE)</f>
        <v>-1.52736845723402</v>
      </c>
      <c r="BM13" s="49">
        <f>VLOOKUP($A13,'RevPAR Raw Data'!$B$6:$BE$49,'RevPAR Raw Data'!BC$1,FALSE)</f>
        <v>-1.90337480558128</v>
      </c>
      <c r="BN13" s="50">
        <f>VLOOKUP($A13,'RevPAR Raw Data'!$B$6:$BE$49,'RevPAR Raw Data'!BE$1,FALSE)</f>
        <v>-0.41398536818821202</v>
      </c>
    </row>
    <row r="14" spans="1:66" x14ac:dyDescent="0.4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Data'!AG$3,FALSE)</f>
        <v>41.930353809848199</v>
      </c>
      <c r="C15" s="48">
        <f>VLOOKUP($A15,'Occupancy Raw Data'!$B$8:$BE$45,'Occupancy Raw Data'!AH$3,FALSE)</f>
        <v>55.208195519136503</v>
      </c>
      <c r="D15" s="48">
        <f>VLOOKUP($A15,'Occupancy Raw Data'!$B$8:$BE$45,'Occupancy Raw Data'!AI$3,FALSE)</f>
        <v>63.6655480377974</v>
      </c>
      <c r="E15" s="48">
        <f>VLOOKUP($A15,'Occupancy Raw Data'!$B$8:$BE$45,'Occupancy Raw Data'!AJ$3,FALSE)</f>
        <v>63.888315919035698</v>
      </c>
      <c r="F15" s="48">
        <f>VLOOKUP($A15,'Occupancy Raw Data'!$B$8:$BE$45,'Occupancy Raw Data'!AK$3,FALSE)</f>
        <v>54.833211474392499</v>
      </c>
      <c r="G15" s="49">
        <f>VLOOKUP($A15,'Occupancy Raw Data'!$B$8:$BE$45,'Occupancy Raw Data'!AL$3,FALSE)</f>
        <v>55.9051727861033</v>
      </c>
      <c r="H15" s="48">
        <f>VLOOKUP($A15,'Occupancy Raw Data'!$B$8:$BE$45,'Occupancy Raw Data'!AN$3,FALSE)</f>
        <v>50.037300526061003</v>
      </c>
      <c r="I15" s="48">
        <f>VLOOKUP($A15,'Occupancy Raw Data'!$B$8:$BE$45,'Occupancy Raw Data'!AO$3,FALSE)</f>
        <v>51.769233272604502</v>
      </c>
      <c r="J15" s="49">
        <f>VLOOKUP($A15,'Occupancy Raw Data'!$B$8:$BE$45,'Occupancy Raw Data'!AP$3,FALSE)</f>
        <v>50.903266899332799</v>
      </c>
      <c r="K15" s="50">
        <f>VLOOKUP($A15,'Occupancy Raw Data'!$B$8:$BE$45,'Occupancy Raw Data'!AR$3,FALSE)</f>
        <v>54.476218741892602</v>
      </c>
      <c r="M15" s="47">
        <f>VLOOKUP($A15,'Occupancy Raw Data'!$B$8:$BE$45,'Occupancy Raw Data'!AT$3,FALSE)</f>
        <v>-0.33579468321759598</v>
      </c>
      <c r="N15" s="48">
        <f>VLOOKUP($A15,'Occupancy Raw Data'!$B$8:$BE$45,'Occupancy Raw Data'!AU$3,FALSE)</f>
        <v>6.0834382288403601</v>
      </c>
      <c r="O15" s="48">
        <f>VLOOKUP($A15,'Occupancy Raw Data'!$B$8:$BE$45,'Occupancy Raw Data'!AV$3,FALSE)</f>
        <v>5.4013025926704197</v>
      </c>
      <c r="P15" s="48">
        <f>VLOOKUP($A15,'Occupancy Raw Data'!$B$8:$BE$45,'Occupancy Raw Data'!AW$3,FALSE)</f>
        <v>4.9271288094400099</v>
      </c>
      <c r="Q15" s="48">
        <f>VLOOKUP($A15,'Occupancy Raw Data'!$B$8:$BE$45,'Occupancy Raw Data'!AX$3,FALSE)</f>
        <v>2.67963049754754</v>
      </c>
      <c r="R15" s="49">
        <f>VLOOKUP($A15,'Occupancy Raw Data'!$B$8:$BE$45,'Occupancy Raw Data'!AY$3,FALSE)</f>
        <v>3.98863875660044</v>
      </c>
      <c r="S15" s="48">
        <f>VLOOKUP($A15,'Occupancy Raw Data'!$B$8:$BE$45,'Occupancy Raw Data'!BA$3,FALSE)</f>
        <v>-0.41062774221215398</v>
      </c>
      <c r="T15" s="48">
        <f>VLOOKUP($A15,'Occupancy Raw Data'!$B$8:$BE$45,'Occupancy Raw Data'!BB$3,FALSE)</f>
        <v>-1.56269907390862</v>
      </c>
      <c r="U15" s="49">
        <f>VLOOKUP($A15,'Occupancy Raw Data'!$B$8:$BE$45,'Occupancy Raw Data'!BC$3,FALSE)</f>
        <v>-0.99981286165316297</v>
      </c>
      <c r="V15" s="50">
        <f>VLOOKUP($A15,'Occupancy Raw Data'!$B$8:$BE$45,'Occupancy Raw Data'!BE$3,FALSE)</f>
        <v>2.6083511967617898</v>
      </c>
      <c r="X15" s="51">
        <f>VLOOKUP($A15,'ADR Raw Data'!$B$6:$BE$43,'ADR Raw Data'!AG$1,FALSE)</f>
        <v>140.162350302611</v>
      </c>
      <c r="Y15" s="52">
        <f>VLOOKUP($A15,'ADR Raw Data'!$B$6:$BE$43,'ADR Raw Data'!AH$1,FALSE)</f>
        <v>159.378873490742</v>
      </c>
      <c r="Z15" s="52">
        <f>VLOOKUP($A15,'ADR Raw Data'!$B$6:$BE$43,'ADR Raw Data'!AI$1,FALSE)</f>
        <v>171.96494686435699</v>
      </c>
      <c r="AA15" s="52">
        <f>VLOOKUP($A15,'ADR Raw Data'!$B$6:$BE$43,'ADR Raw Data'!AJ$1,FALSE)</f>
        <v>168.77127526870001</v>
      </c>
      <c r="AB15" s="52">
        <f>VLOOKUP($A15,'ADR Raw Data'!$B$6:$BE$43,'ADR Raw Data'!AK$1,FALSE)</f>
        <v>155.67236474324599</v>
      </c>
      <c r="AC15" s="53">
        <f>VLOOKUP($A15,'ADR Raw Data'!$B$6:$BE$43,'ADR Raw Data'!AL$1,FALSE)</f>
        <v>160.78279171301699</v>
      </c>
      <c r="AD15" s="52">
        <f>VLOOKUP($A15,'ADR Raw Data'!$B$6:$BE$43,'ADR Raw Data'!AN$1,FALSE)</f>
        <v>139.91239333218601</v>
      </c>
      <c r="AE15" s="52">
        <f>VLOOKUP($A15,'ADR Raw Data'!$B$6:$BE$43,'ADR Raw Data'!AO$1,FALSE)</f>
        <v>140.34986182677699</v>
      </c>
      <c r="AF15" s="53">
        <f>VLOOKUP($A15,'ADR Raw Data'!$B$6:$BE$43,'ADR Raw Data'!AP$1,FALSE)</f>
        <v>140.134848686483</v>
      </c>
      <c r="AG15" s="54">
        <f>VLOOKUP($A15,'ADR Raw Data'!$B$6:$BE$43,'ADR Raw Data'!AR$1,FALSE)</f>
        <v>155.270930931089</v>
      </c>
      <c r="AI15" s="47">
        <f>VLOOKUP($A15,'ADR Raw Data'!$B$6:$BE$43,'ADR Raw Data'!AT$1,FALSE)</f>
        <v>0.652629736944488</v>
      </c>
      <c r="AJ15" s="48">
        <f>VLOOKUP($A15,'ADR Raw Data'!$B$6:$BE$43,'ADR Raw Data'!AU$1,FALSE)</f>
        <v>2.6942487350185602</v>
      </c>
      <c r="AK15" s="48">
        <f>VLOOKUP($A15,'ADR Raw Data'!$B$6:$BE$43,'ADR Raw Data'!AV$1,FALSE)</f>
        <v>4.90059505596248</v>
      </c>
      <c r="AL15" s="48">
        <f>VLOOKUP($A15,'ADR Raw Data'!$B$6:$BE$43,'ADR Raw Data'!AW$1,FALSE)</f>
        <v>3.0096810258372102</v>
      </c>
      <c r="AM15" s="48">
        <f>VLOOKUP($A15,'ADR Raw Data'!$B$6:$BE$43,'ADR Raw Data'!AX$1,FALSE)</f>
        <v>2.1131054114969698</v>
      </c>
      <c r="AN15" s="49">
        <f>VLOOKUP($A15,'ADR Raw Data'!$B$6:$BE$43,'ADR Raw Data'!AY$1,FALSE)</f>
        <v>3.0155828640067401</v>
      </c>
      <c r="AO15" s="48">
        <f>VLOOKUP($A15,'ADR Raw Data'!$B$6:$BE$43,'ADR Raw Data'!BA$1,FALSE)</f>
        <v>0.199921069451934</v>
      </c>
      <c r="AP15" s="48">
        <f>VLOOKUP($A15,'ADR Raw Data'!$B$6:$BE$43,'ADR Raw Data'!BB$1,FALSE)</f>
        <v>0.38011393995324999</v>
      </c>
      <c r="AQ15" s="49">
        <f>VLOOKUP($A15,'ADR Raw Data'!$B$6:$BE$43,'ADR Raw Data'!BC$1,FALSE)</f>
        <v>0.29122346845424102</v>
      </c>
      <c r="AR15" s="50">
        <f>VLOOKUP($A15,'ADR Raw Data'!$B$6:$BE$43,'ADR Raw Data'!BE$1,FALSE)</f>
        <v>2.4529237475806598</v>
      </c>
      <c r="AT15" s="51">
        <f>VLOOKUP($A15,'RevPAR Raw Data'!$B$6:$BE$43,'RevPAR Raw Data'!AG$1,FALSE)</f>
        <v>58.770569390083899</v>
      </c>
      <c r="AU15" s="52">
        <f>VLOOKUP($A15,'RevPAR Raw Data'!$B$6:$BE$43,'RevPAR Raw Data'!AH$1,FALSE)</f>
        <v>87.990200092966404</v>
      </c>
      <c r="AV15" s="52">
        <f>VLOOKUP($A15,'RevPAR Raw Data'!$B$6:$BE$43,'RevPAR Raw Data'!AI$1,FALSE)</f>
        <v>109.4824258541</v>
      </c>
      <c r="AW15" s="52">
        <f>VLOOKUP($A15,'RevPAR Raw Data'!$B$6:$BE$43,'RevPAR Raw Data'!AJ$1,FALSE)</f>
        <v>107.825125524252</v>
      </c>
      <c r="AX15" s="52">
        <f>VLOOKUP($A15,'RevPAR Raw Data'!$B$6:$BE$43,'RevPAR Raw Data'!AK$1,FALSE)</f>
        <v>85.360156966851804</v>
      </c>
      <c r="AY15" s="53">
        <f>VLOOKUP($A15,'RevPAR Raw Data'!$B$6:$BE$43,'RevPAR Raw Data'!AL$1,FALSE)</f>
        <v>89.885897517482803</v>
      </c>
      <c r="AZ15" s="52">
        <f>VLOOKUP($A15,'RevPAR Raw Data'!$B$6:$BE$43,'RevPAR Raw Data'!AN$1,FALSE)</f>
        <v>70.008384724830606</v>
      </c>
      <c r="BA15" s="52">
        <f>VLOOKUP($A15,'RevPAR Raw Data'!$B$6:$BE$43,'RevPAR Raw Data'!AO$1,FALSE)</f>
        <v>72.658047366882698</v>
      </c>
      <c r="BB15" s="53">
        <f>VLOOKUP($A15,'RevPAR Raw Data'!$B$6:$BE$43,'RevPAR Raw Data'!AP$1,FALSE)</f>
        <v>71.333216045856602</v>
      </c>
      <c r="BC15" s="54">
        <f>VLOOKUP($A15,'RevPAR Raw Data'!$B$6:$BE$43,'RevPAR Raw Data'!AR$1,FALSE)</f>
        <v>84.585731976593607</v>
      </c>
      <c r="BE15" s="47">
        <f>VLOOKUP($A15,'RevPAR Raw Data'!$B$6:$BE$43,'RevPAR Raw Data'!AT$1,FALSE)</f>
        <v>0.314643557769135</v>
      </c>
      <c r="BF15" s="48">
        <f>VLOOKUP($A15,'RevPAR Raw Data'!$B$6:$BE$43,'RevPAR Raw Data'!AU$1,FALSE)</f>
        <v>8.9415899213850896</v>
      </c>
      <c r="BG15" s="48">
        <f>VLOOKUP($A15,'RevPAR Raw Data'!$B$6:$BE$43,'RevPAR Raw Data'!AV$1,FALSE)</f>
        <v>10.5665936164468</v>
      </c>
      <c r="BH15" s="48">
        <f>VLOOKUP($A15,'RevPAR Raw Data'!$B$6:$BE$43,'RevPAR Raw Data'!AW$1,FALSE)</f>
        <v>8.0851006961734999</v>
      </c>
      <c r="BI15" s="48">
        <f>VLOOKUP($A15,'RevPAR Raw Data'!$B$6:$BE$43,'RevPAR Raw Data'!AX$1,FALSE)</f>
        <v>4.8493593260963097</v>
      </c>
      <c r="BJ15" s="49">
        <f>VLOOKUP($A15,'RevPAR Raw Data'!$B$6:$BE$43,'RevPAR Raw Data'!AY$1,FALSE)</f>
        <v>7.1245023274583597</v>
      </c>
      <c r="BK15" s="48">
        <f>VLOOKUP($A15,'RevPAR Raw Data'!$B$6:$BE$43,'RevPAR Raw Data'!BA$1,FALSE)</f>
        <v>-0.211527604133916</v>
      </c>
      <c r="BL15" s="48">
        <f>VLOOKUP($A15,'RevPAR Raw Data'!$B$6:$BE$43,'RevPAR Raw Data'!BB$1,FALSE)</f>
        <v>-1.1885251709748099</v>
      </c>
      <c r="BM15" s="49">
        <f>VLOOKUP($A15,'RevPAR Raw Data'!$B$6:$BE$43,'RevPAR Raw Data'!BC$1,FALSE)</f>
        <v>-0.71150108289267899</v>
      </c>
      <c r="BN15" s="50">
        <f>VLOOKUP($A15,'RevPAR Raw Data'!$B$6:$BE$43,'RevPAR Raw Data'!BE$1,FALSE)</f>
        <v>5.12525581026813</v>
      </c>
    </row>
    <row r="16" spans="1:66" x14ac:dyDescent="0.45">
      <c r="A16" s="63" t="s">
        <v>88</v>
      </c>
      <c r="B16" s="47">
        <f>VLOOKUP($A16,'Occupancy Raw Data'!$B$8:$BE$45,'Occupancy Raw Data'!AG$3,FALSE)</f>
        <v>44.351011143210798</v>
      </c>
      <c r="C16" s="48">
        <f>VLOOKUP($A16,'Occupancy Raw Data'!$B$8:$BE$45,'Occupancy Raw Data'!AH$3,FALSE)</f>
        <v>65.680458109781199</v>
      </c>
      <c r="D16" s="48">
        <f>VLOOKUP($A16,'Occupancy Raw Data'!$B$8:$BE$45,'Occupancy Raw Data'!AI$3,FALSE)</f>
        <v>75.077383408997093</v>
      </c>
      <c r="E16" s="48">
        <f>VLOOKUP($A16,'Occupancy Raw Data'!$B$8:$BE$45,'Occupancy Raw Data'!AJ$3,FALSE)</f>
        <v>74.922616591002793</v>
      </c>
      <c r="F16" s="48">
        <f>VLOOKUP($A16,'Occupancy Raw Data'!$B$8:$BE$45,'Occupancy Raw Data'!AK$3,FALSE)</f>
        <v>62.760524143623599</v>
      </c>
      <c r="G16" s="49">
        <f>VLOOKUP($A16,'Occupancy Raw Data'!$B$8:$BE$45,'Occupancy Raw Data'!AL$3,FALSE)</f>
        <v>64.558398679323105</v>
      </c>
      <c r="H16" s="48">
        <f>VLOOKUP($A16,'Occupancy Raw Data'!$B$8:$BE$45,'Occupancy Raw Data'!AN$3,FALSE)</f>
        <v>50.301795295088702</v>
      </c>
      <c r="I16" s="48">
        <f>VLOOKUP($A16,'Occupancy Raw Data'!$B$8:$BE$45,'Occupancy Raw Data'!AO$3,FALSE)</f>
        <v>47.294160132067603</v>
      </c>
      <c r="J16" s="49">
        <f>VLOOKUP($A16,'Occupancy Raw Data'!$B$8:$BE$45,'Occupancy Raw Data'!AP$3,FALSE)</f>
        <v>48.797977713578199</v>
      </c>
      <c r="K16" s="50">
        <f>VLOOKUP($A16,'Occupancy Raw Data'!$B$8:$BE$45,'Occupancy Raw Data'!AR$3,FALSE)</f>
        <v>60.0554212605388</v>
      </c>
      <c r="M16" s="47">
        <f>VLOOKUP($A16,'Occupancy Raw Data'!$B$8:$BE$45,'Occupancy Raw Data'!AT$3,FALSE)</f>
        <v>8.0296556923850204</v>
      </c>
      <c r="N16" s="48">
        <f>VLOOKUP($A16,'Occupancy Raw Data'!$B$8:$BE$45,'Occupancy Raw Data'!AU$3,FALSE)</f>
        <v>18.730765643942899</v>
      </c>
      <c r="O16" s="48">
        <f>VLOOKUP($A16,'Occupancy Raw Data'!$B$8:$BE$45,'Occupancy Raw Data'!AV$3,FALSE)</f>
        <v>12.517396010514901</v>
      </c>
      <c r="P16" s="48">
        <f>VLOOKUP($A16,'Occupancy Raw Data'!$B$8:$BE$45,'Occupancy Raw Data'!AW$3,FALSE)</f>
        <v>9.4449527005357492</v>
      </c>
      <c r="Q16" s="48">
        <f>VLOOKUP($A16,'Occupancy Raw Data'!$B$8:$BE$45,'Occupancy Raw Data'!AX$3,FALSE)</f>
        <v>8.0169809515056194</v>
      </c>
      <c r="R16" s="49">
        <f>VLOOKUP($A16,'Occupancy Raw Data'!$B$8:$BE$45,'Occupancy Raw Data'!AY$3,FALSE)</f>
        <v>11.439299027582299</v>
      </c>
      <c r="S16" s="48">
        <f>VLOOKUP($A16,'Occupancy Raw Data'!$B$8:$BE$45,'Occupancy Raw Data'!BA$3,FALSE)</f>
        <v>8.0751203463620094</v>
      </c>
      <c r="T16" s="48">
        <f>VLOOKUP($A16,'Occupancy Raw Data'!$B$8:$BE$45,'Occupancy Raw Data'!BB$3,FALSE)</f>
        <v>4.4318416313360496</v>
      </c>
      <c r="U16" s="49">
        <f>VLOOKUP($A16,'Occupancy Raw Data'!$B$8:$BE$45,'Occupancy Raw Data'!BC$3,FALSE)</f>
        <v>6.2784013059115598</v>
      </c>
      <c r="V16" s="50">
        <f>VLOOKUP($A16,'Occupancy Raw Data'!$B$8:$BE$45,'Occupancy Raw Data'!BE$3,FALSE)</f>
        <v>10.1968311569325</v>
      </c>
      <c r="X16" s="51">
        <f>VLOOKUP($A16,'ADR Raw Data'!$B$6:$BE$43,'ADR Raw Data'!AG$1,FALSE)</f>
        <v>148.745249505641</v>
      </c>
      <c r="Y16" s="52">
        <f>VLOOKUP($A16,'ADR Raw Data'!$B$6:$BE$43,'ADR Raw Data'!AH$1,FALSE)</f>
        <v>171.807018418882</v>
      </c>
      <c r="Z16" s="52">
        <f>VLOOKUP($A16,'ADR Raw Data'!$B$6:$BE$43,'ADR Raw Data'!AI$1,FALSE)</f>
        <v>183.93153370439001</v>
      </c>
      <c r="AA16" s="52">
        <f>VLOOKUP($A16,'ADR Raw Data'!$B$6:$BE$43,'ADR Raw Data'!AJ$1,FALSE)</f>
        <v>181.616332025063</v>
      </c>
      <c r="AB16" s="52">
        <f>VLOOKUP($A16,'ADR Raw Data'!$B$6:$BE$43,'ADR Raw Data'!AK$1,FALSE)</f>
        <v>163.50310632526401</v>
      </c>
      <c r="AC16" s="53">
        <f>VLOOKUP($A16,'ADR Raw Data'!$B$6:$BE$43,'ADR Raw Data'!AL$1,FALSE)</f>
        <v>172.12067452453201</v>
      </c>
      <c r="AD16" s="52">
        <f>VLOOKUP($A16,'ADR Raw Data'!$B$6:$BE$43,'ADR Raw Data'!AN$1,FALSE)</f>
        <v>130.63367827290901</v>
      </c>
      <c r="AE16" s="52">
        <f>VLOOKUP($A16,'ADR Raw Data'!$B$6:$BE$43,'ADR Raw Data'!AO$1,FALSE)</f>
        <v>126.386940278156</v>
      </c>
      <c r="AF16" s="53">
        <f>VLOOKUP($A16,'ADR Raw Data'!$B$6:$BE$43,'ADR Raw Data'!AP$1,FALSE)</f>
        <v>128.575745586214</v>
      </c>
      <c r="AG16" s="54">
        <f>VLOOKUP($A16,'ADR Raw Data'!$B$6:$BE$43,'ADR Raw Data'!AR$1,FALSE)</f>
        <v>162.01141959552299</v>
      </c>
      <c r="AI16" s="47">
        <f>VLOOKUP($A16,'ADR Raw Data'!$B$6:$BE$43,'ADR Raw Data'!AT$1,FALSE)</f>
        <v>0.96723142796280503</v>
      </c>
      <c r="AJ16" s="48">
        <f>VLOOKUP($A16,'ADR Raw Data'!$B$6:$BE$43,'ADR Raw Data'!AU$1,FALSE)</f>
        <v>2.47562006970628</v>
      </c>
      <c r="AK16" s="48">
        <f>VLOOKUP($A16,'ADR Raw Data'!$B$6:$BE$43,'ADR Raw Data'!AV$1,FALSE)</f>
        <v>4.2080019007964404</v>
      </c>
      <c r="AL16" s="48">
        <f>VLOOKUP($A16,'ADR Raw Data'!$B$6:$BE$43,'ADR Raw Data'!AW$1,FALSE)</f>
        <v>5.1861761209171897</v>
      </c>
      <c r="AM16" s="48">
        <f>VLOOKUP($A16,'ADR Raw Data'!$B$6:$BE$43,'ADR Raw Data'!AX$1,FALSE)</f>
        <v>3.5424624930995301</v>
      </c>
      <c r="AN16" s="49">
        <f>VLOOKUP($A16,'ADR Raw Data'!$B$6:$BE$43,'ADR Raw Data'!AY$1,FALSE)</f>
        <v>3.6621469142294298</v>
      </c>
      <c r="AO16" s="48">
        <f>VLOOKUP($A16,'ADR Raw Data'!$B$6:$BE$43,'ADR Raw Data'!BA$1,FALSE)</f>
        <v>1.2905798578779899</v>
      </c>
      <c r="AP16" s="48">
        <f>VLOOKUP($A16,'ADR Raw Data'!$B$6:$BE$43,'ADR Raw Data'!BB$1,FALSE)</f>
        <v>0.81594376045731798</v>
      </c>
      <c r="AQ16" s="49">
        <f>VLOOKUP($A16,'ADR Raw Data'!$B$6:$BE$43,'ADR Raw Data'!BC$1,FALSE)</f>
        <v>1.08848017158374</v>
      </c>
      <c r="AR16" s="50">
        <f>VLOOKUP($A16,'ADR Raw Data'!$B$6:$BE$43,'ADR Raw Data'!BE$1,FALSE)</f>
        <v>3.3969895996680899</v>
      </c>
      <c r="AT16" s="51">
        <f>VLOOKUP($A16,'RevPAR Raw Data'!$B$6:$BE$43,'RevPAR Raw Data'!AG$1,FALSE)</f>
        <v>65.970022183243898</v>
      </c>
      <c r="AU16" s="52">
        <f>VLOOKUP($A16,'RevPAR Raw Data'!$B$6:$BE$43,'RevPAR Raw Data'!AH$1,FALSE)</f>
        <v>112.843636762278</v>
      </c>
      <c r="AV16" s="52">
        <f>VLOOKUP($A16,'RevPAR Raw Data'!$B$6:$BE$43,'RevPAR Raw Data'!AI$1,FALSE)</f>
        <v>138.09098276929399</v>
      </c>
      <c r="AW16" s="52">
        <f>VLOOKUP($A16,'RevPAR Raw Data'!$B$6:$BE$43,'RevPAR Raw Data'!AJ$1,FALSE)</f>
        <v>136.07170810978101</v>
      </c>
      <c r="AX16" s="52">
        <f>VLOOKUP($A16,'RevPAR Raw Data'!$B$6:$BE$43,'RevPAR Raw Data'!AK$1,FALSE)</f>
        <v>102.61540652084101</v>
      </c>
      <c r="AY16" s="53">
        <f>VLOOKUP($A16,'RevPAR Raw Data'!$B$6:$BE$43,'RevPAR Raw Data'!AL$1,FALSE)</f>
        <v>111.118351269087</v>
      </c>
      <c r="AZ16" s="52">
        <f>VLOOKUP($A16,'RevPAR Raw Data'!$B$6:$BE$43,'RevPAR Raw Data'!AN$1,FALSE)</f>
        <v>65.711085431283493</v>
      </c>
      <c r="BA16" s="52">
        <f>VLOOKUP($A16,'RevPAR Raw Data'!$B$6:$BE$43,'RevPAR Raw Data'!AO$1,FALSE)</f>
        <v>59.7736419211721</v>
      </c>
      <c r="BB16" s="53">
        <f>VLOOKUP($A16,'RevPAR Raw Data'!$B$6:$BE$43,'RevPAR Raw Data'!AP$1,FALSE)</f>
        <v>62.742363676227797</v>
      </c>
      <c r="BC16" s="54">
        <f>VLOOKUP($A16,'RevPAR Raw Data'!$B$6:$BE$43,'RevPAR Raw Data'!AR$1,FALSE)</f>
        <v>97.2966405282707</v>
      </c>
      <c r="BE16" s="47">
        <f>VLOOKUP($A16,'RevPAR Raw Data'!$B$6:$BE$43,'RevPAR Raw Data'!AT$1,FALSE)</f>
        <v>9.07455247376177</v>
      </c>
      <c r="BF16" s="48">
        <f>VLOOKUP($A16,'RevPAR Raw Data'!$B$6:$BE$43,'RevPAR Raw Data'!AU$1,FALSE)</f>
        <v>21.670088307140301</v>
      </c>
      <c r="BG16" s="48">
        <f>VLOOKUP($A16,'RevPAR Raw Data'!$B$6:$BE$43,'RevPAR Raw Data'!AV$1,FALSE)</f>
        <v>17.252130173364002</v>
      </c>
      <c r="BH16" s="48">
        <f>VLOOKUP($A16,'RevPAR Raw Data'!$B$6:$BE$43,'RevPAR Raw Data'!AW$1,FALSE)</f>
        <v>15.12096070304</v>
      </c>
      <c r="BI16" s="48">
        <f>VLOOKUP($A16,'RevPAR Raw Data'!$B$6:$BE$43,'RevPAR Raw Data'!AX$1,FALSE)</f>
        <v>11.843441987891101</v>
      </c>
      <c r="BJ16" s="49">
        <f>VLOOKUP($A16,'RevPAR Raw Data'!$B$6:$BE$43,'RevPAR Raw Data'!AY$1,FALSE)</f>
        <v>15.520369878159901</v>
      </c>
      <c r="BK16" s="48">
        <f>VLOOKUP($A16,'RevPAR Raw Data'!$B$6:$BE$43,'RevPAR Raw Data'!BA$1,FALSE)</f>
        <v>9.4699160809295595</v>
      </c>
      <c r="BL16" s="48">
        <f>VLOOKUP($A16,'RevPAR Raw Data'!$B$6:$BE$43,'RevPAR Raw Data'!BB$1,FALSE)</f>
        <v>5.2839467270576099</v>
      </c>
      <c r="BM16" s="49">
        <f>VLOOKUP($A16,'RevPAR Raw Data'!$B$6:$BE$43,'RevPAR Raw Data'!BC$1,FALSE)</f>
        <v>7.4352206308025997</v>
      </c>
      <c r="BN16" s="50">
        <f>VLOOKUP($A16,'RevPAR Raw Data'!$B$6:$BE$43,'RevPAR Raw Data'!BE$1,FALSE)</f>
        <v>13.9402060504973</v>
      </c>
    </row>
    <row r="17" spans="1:66" x14ac:dyDescent="0.45">
      <c r="A17" s="63" t="s">
        <v>89</v>
      </c>
      <c r="B17" s="47">
        <f>VLOOKUP($A17,'Occupancy Raw Data'!$B$8:$BE$45,'Occupancy Raw Data'!AG$3,FALSE)</f>
        <v>41.881453868131601</v>
      </c>
      <c r="C17" s="48">
        <f>VLOOKUP($A17,'Occupancy Raw Data'!$B$8:$BE$45,'Occupancy Raw Data'!AH$3,FALSE)</f>
        <v>51.5375796617286</v>
      </c>
      <c r="D17" s="48">
        <f>VLOOKUP($A17,'Occupancy Raw Data'!$B$8:$BE$45,'Occupancy Raw Data'!AI$3,FALSE)</f>
        <v>57.366811924790298</v>
      </c>
      <c r="E17" s="48">
        <f>VLOOKUP($A17,'Occupancy Raw Data'!$B$8:$BE$45,'Occupancy Raw Data'!AJ$3,FALSE)</f>
        <v>58.267717284087901</v>
      </c>
      <c r="F17" s="48">
        <f>VLOOKUP($A17,'Occupancy Raw Data'!$B$8:$BE$45,'Occupancy Raw Data'!AK$3,FALSE)</f>
        <v>53.642097255359303</v>
      </c>
      <c r="G17" s="49">
        <f>VLOOKUP($A17,'Occupancy Raw Data'!$B$8:$BE$45,'Occupancy Raw Data'!AL$3,FALSE)</f>
        <v>52.539131998819499</v>
      </c>
      <c r="H17" s="48">
        <f>VLOOKUP($A17,'Occupancy Raw Data'!$B$8:$BE$45,'Occupancy Raw Data'!AN$3,FALSE)</f>
        <v>49.939189984345603</v>
      </c>
      <c r="I17" s="48">
        <f>VLOOKUP($A17,'Occupancy Raw Data'!$B$8:$BE$45,'Occupancy Raw Data'!AO$3,FALSE)</f>
        <v>51.802142655763099</v>
      </c>
      <c r="J17" s="49">
        <f>VLOOKUP($A17,'Occupancy Raw Data'!$B$8:$BE$45,'Occupancy Raw Data'!AP$3,FALSE)</f>
        <v>50.870666320054298</v>
      </c>
      <c r="K17" s="50">
        <f>VLOOKUP($A17,'Occupancy Raw Data'!$B$8:$BE$45,'Occupancy Raw Data'!AR$3,FALSE)</f>
        <v>52.062427519172303</v>
      </c>
      <c r="M17" s="47">
        <f>VLOOKUP($A17,'Occupancy Raw Data'!$B$8:$BE$45,'Occupancy Raw Data'!AT$3,FALSE)</f>
        <v>-3.6287936730019301</v>
      </c>
      <c r="N17" s="48">
        <f>VLOOKUP($A17,'Occupancy Raw Data'!$B$8:$BE$45,'Occupancy Raw Data'!AU$3,FALSE)</f>
        <v>1.5823675115021301</v>
      </c>
      <c r="O17" s="48">
        <f>VLOOKUP($A17,'Occupancy Raw Data'!$B$8:$BE$45,'Occupancy Raw Data'!AV$3,FALSE)</f>
        <v>-2.21374424908714</v>
      </c>
      <c r="P17" s="48">
        <f>VLOOKUP($A17,'Occupancy Raw Data'!$B$8:$BE$45,'Occupancy Raw Data'!AW$3,FALSE)</f>
        <v>-3.9180033247375499</v>
      </c>
      <c r="Q17" s="48">
        <f>VLOOKUP($A17,'Occupancy Raw Data'!$B$8:$BE$45,'Occupancy Raw Data'!AX$3,FALSE)</f>
        <v>-3.23408954461169</v>
      </c>
      <c r="R17" s="49">
        <f>VLOOKUP($A17,'Occupancy Raw Data'!$B$8:$BE$45,'Occupancy Raw Data'!AY$3,FALSE)</f>
        <v>-2.3208934543990698</v>
      </c>
      <c r="S17" s="48">
        <f>VLOOKUP($A17,'Occupancy Raw Data'!$B$8:$BE$45,'Occupancy Raw Data'!BA$3,FALSE)</f>
        <v>-4.5347847305225004</v>
      </c>
      <c r="T17" s="48">
        <f>VLOOKUP($A17,'Occupancy Raw Data'!$B$8:$BE$45,'Occupancy Raw Data'!BB$3,FALSE)</f>
        <v>-4.6080072574015603</v>
      </c>
      <c r="U17" s="49">
        <f>VLOOKUP($A17,'Occupancy Raw Data'!$B$8:$BE$45,'Occupancy Raw Data'!BC$3,FALSE)</f>
        <v>-4.5720804121122702</v>
      </c>
      <c r="V17" s="50">
        <f>VLOOKUP($A17,'Occupancy Raw Data'!$B$8:$BE$45,'Occupancy Raw Data'!BE$3,FALSE)</f>
        <v>-2.9599833310244001</v>
      </c>
      <c r="X17" s="51">
        <f>VLOOKUP($A17,'ADR Raw Data'!$B$6:$BE$43,'ADR Raw Data'!AG$1,FALSE)</f>
        <v>120.021182402324</v>
      </c>
      <c r="Y17" s="52">
        <f>VLOOKUP($A17,'ADR Raw Data'!$B$6:$BE$43,'ADR Raw Data'!AH$1,FALSE)</f>
        <v>132.93768446721401</v>
      </c>
      <c r="Z17" s="52">
        <f>VLOOKUP($A17,'ADR Raw Data'!$B$6:$BE$43,'ADR Raw Data'!AI$1,FALSE)</f>
        <v>138.390483124029</v>
      </c>
      <c r="AA17" s="52">
        <f>VLOOKUP($A17,'ADR Raw Data'!$B$6:$BE$43,'ADR Raw Data'!AJ$1,FALSE)</f>
        <v>137.17895917633501</v>
      </c>
      <c r="AB17" s="52">
        <f>VLOOKUP($A17,'ADR Raw Data'!$B$6:$BE$43,'ADR Raw Data'!AK$1,FALSE)</f>
        <v>131.85646901603201</v>
      </c>
      <c r="AC17" s="53">
        <f>VLOOKUP($A17,'ADR Raw Data'!$B$6:$BE$43,'ADR Raw Data'!AL$1,FALSE)</f>
        <v>132.78914193297101</v>
      </c>
      <c r="AD17" s="52">
        <f>VLOOKUP($A17,'ADR Raw Data'!$B$6:$BE$43,'ADR Raw Data'!AN$1,FALSE)</f>
        <v>121.247932057006</v>
      </c>
      <c r="AE17" s="52">
        <f>VLOOKUP($A17,'ADR Raw Data'!$B$6:$BE$43,'ADR Raw Data'!AO$1,FALSE)</f>
        <v>119.922856892929</v>
      </c>
      <c r="AF17" s="53">
        <f>VLOOKUP($A17,'ADR Raw Data'!$B$6:$BE$43,'ADR Raw Data'!AP$1,FALSE)</f>
        <v>120.57326296335501</v>
      </c>
      <c r="AG17" s="54">
        <f>VLOOKUP($A17,'ADR Raw Data'!$B$6:$BE$43,'ADR Raw Data'!AR$1,FALSE)</f>
        <v>129.37878614895601</v>
      </c>
      <c r="AI17" s="47">
        <f>VLOOKUP($A17,'ADR Raw Data'!$B$6:$BE$43,'ADR Raw Data'!AT$1,FALSE)</f>
        <v>2.5617356729499998</v>
      </c>
      <c r="AJ17" s="48">
        <f>VLOOKUP($A17,'ADR Raw Data'!$B$6:$BE$43,'ADR Raw Data'!AU$1,FALSE)</f>
        <v>2.9269709321465398</v>
      </c>
      <c r="AK17" s="48">
        <f>VLOOKUP($A17,'ADR Raw Data'!$B$6:$BE$43,'ADR Raw Data'!AV$1,FALSE)</f>
        <v>3.0708915402531098</v>
      </c>
      <c r="AL17" s="48">
        <f>VLOOKUP($A17,'ADR Raw Data'!$B$6:$BE$43,'ADR Raw Data'!AW$1,FALSE)</f>
        <v>2.6829718889773999</v>
      </c>
      <c r="AM17" s="48">
        <f>VLOOKUP($A17,'ADR Raw Data'!$B$6:$BE$43,'ADR Raw Data'!AX$1,FALSE)</f>
        <v>2.45265918868582</v>
      </c>
      <c r="AN17" s="49">
        <f>VLOOKUP($A17,'ADR Raw Data'!$B$6:$BE$43,'ADR Raw Data'!AY$1,FALSE)</f>
        <v>2.76403099713621</v>
      </c>
      <c r="AO17" s="48">
        <f>VLOOKUP($A17,'ADR Raw Data'!$B$6:$BE$43,'ADR Raw Data'!BA$1,FALSE)</f>
        <v>1.5489049331825799</v>
      </c>
      <c r="AP17" s="48">
        <f>VLOOKUP($A17,'ADR Raw Data'!$B$6:$BE$43,'ADR Raw Data'!BB$1,FALSE)</f>
        <v>1.37737053702467</v>
      </c>
      <c r="AQ17" s="49">
        <f>VLOOKUP($A17,'ADR Raw Data'!$B$6:$BE$43,'ADR Raw Data'!BC$1,FALSE)</f>
        <v>1.4621468398203299</v>
      </c>
      <c r="AR17" s="50">
        <f>VLOOKUP($A17,'ADR Raw Data'!$B$6:$BE$43,'ADR Raw Data'!BE$1,FALSE)</f>
        <v>2.4618258788502501</v>
      </c>
      <c r="AT17" s="51">
        <f>VLOOKUP($A17,'RevPAR Raw Data'!$B$6:$BE$43,'RevPAR Raw Data'!AG$1,FALSE)</f>
        <v>50.266616139815802</v>
      </c>
      <c r="AU17" s="52">
        <f>VLOOKUP($A17,'RevPAR Raw Data'!$B$6:$BE$43,'RevPAR Raw Data'!AH$1,FALSE)</f>
        <v>68.512865032748195</v>
      </c>
      <c r="AV17" s="52">
        <f>VLOOKUP($A17,'RevPAR Raw Data'!$B$6:$BE$43,'RevPAR Raw Data'!AI$1,FALSE)</f>
        <v>79.390208175570706</v>
      </c>
      <c r="AW17" s="52">
        <f>VLOOKUP($A17,'RevPAR Raw Data'!$B$6:$BE$43,'RevPAR Raw Data'!AJ$1,FALSE)</f>
        <v>79.931048106121693</v>
      </c>
      <c r="AX17" s="52">
        <f>VLOOKUP($A17,'RevPAR Raw Data'!$B$6:$BE$43,'RevPAR Raw Data'!AK$1,FALSE)</f>
        <v>70.730575347062796</v>
      </c>
      <c r="AY17" s="53">
        <f>VLOOKUP($A17,'RevPAR Raw Data'!$B$6:$BE$43,'RevPAR Raw Data'!AL$1,FALSE)</f>
        <v>69.766262560263797</v>
      </c>
      <c r="AZ17" s="52">
        <f>VLOOKUP($A17,'RevPAR Raw Data'!$B$6:$BE$43,'RevPAR Raw Data'!AN$1,FALSE)</f>
        <v>60.550235142038801</v>
      </c>
      <c r="BA17" s="52">
        <f>VLOOKUP($A17,'RevPAR Raw Data'!$B$6:$BE$43,'RevPAR Raw Data'!AO$1,FALSE)</f>
        <v>62.122609404541898</v>
      </c>
      <c r="BB17" s="53">
        <f>VLOOKUP($A17,'RevPAR Raw Data'!$B$6:$BE$43,'RevPAR Raw Data'!AP$1,FALSE)</f>
        <v>61.336422273290303</v>
      </c>
      <c r="BC17" s="54">
        <f>VLOOKUP($A17,'RevPAR Raw Data'!$B$6:$BE$43,'RevPAR Raw Data'!AR$1,FALSE)</f>
        <v>67.357736763985699</v>
      </c>
      <c r="BE17" s="47">
        <f>VLOOKUP($A17,'RevPAR Raw Data'!$B$6:$BE$43,'RevPAR Raw Data'!AT$1,FALSE)</f>
        <v>-1.1600181020709699</v>
      </c>
      <c r="BF17" s="48">
        <f>VLOOKUP($A17,'RevPAR Raw Data'!$B$6:$BE$43,'RevPAR Raw Data'!AU$1,FALSE)</f>
        <v>4.5556538807500697</v>
      </c>
      <c r="BG17" s="48">
        <f>VLOOKUP($A17,'RevPAR Raw Data'!$B$6:$BE$43,'RevPAR Raw Data'!AV$1,FALSE)</f>
        <v>0.789165606297907</v>
      </c>
      <c r="BH17" s="48">
        <f>VLOOKUP($A17,'RevPAR Raw Data'!$B$6:$BE$43,'RevPAR Raw Data'!AW$1,FALSE)</f>
        <v>-1.34015036357205</v>
      </c>
      <c r="BI17" s="48">
        <f>VLOOKUP($A17,'RevPAR Raw Data'!$B$6:$BE$43,'RevPAR Raw Data'!AX$1,FALSE)</f>
        <v>-0.86075155031212003</v>
      </c>
      <c r="BJ17" s="49">
        <f>VLOOKUP($A17,'RevPAR Raw Data'!$B$6:$BE$43,'RevPAR Raw Data'!AY$1,FALSE)</f>
        <v>0.37898732824704301</v>
      </c>
      <c r="BK17" s="48">
        <f>VLOOKUP($A17,'RevPAR Raw Data'!$B$6:$BE$43,'RevPAR Raw Data'!BA$1,FALSE)</f>
        <v>-3.05611930174019</v>
      </c>
      <c r="BL17" s="48">
        <f>VLOOKUP($A17,'RevPAR Raw Data'!$B$6:$BE$43,'RevPAR Raw Data'!BB$1,FALSE)</f>
        <v>-3.2941060546842902</v>
      </c>
      <c r="BM17" s="49">
        <f>VLOOKUP($A17,'RevPAR Raw Data'!$B$6:$BE$43,'RevPAR Raw Data'!BC$1,FALSE)</f>
        <v>-3.17678410155168</v>
      </c>
      <c r="BN17" s="50">
        <f>VLOOKUP($A17,'RevPAR Raw Data'!$B$6:$BE$43,'RevPAR Raw Data'!BE$1,FALSE)</f>
        <v>-0.57102708782696099</v>
      </c>
    </row>
    <row r="18" spans="1:66" x14ac:dyDescent="0.45">
      <c r="A18" s="63" t="s">
        <v>26</v>
      </c>
      <c r="B18" s="47">
        <f>VLOOKUP($A18,'Occupancy Raw Data'!$B$8:$BE$45,'Occupancy Raw Data'!AG$3,FALSE)</f>
        <v>42.237972258660797</v>
      </c>
      <c r="C18" s="48">
        <f>VLOOKUP($A18,'Occupancy Raw Data'!$B$8:$BE$45,'Occupancy Raw Data'!AH$3,FALSE)</f>
        <v>60.858733991577303</v>
      </c>
      <c r="D18" s="48">
        <f>VLOOKUP($A18,'Occupancy Raw Data'!$B$8:$BE$45,'Occupancy Raw Data'!AI$3,FALSE)</f>
        <v>70.606226190578298</v>
      </c>
      <c r="E18" s="48">
        <f>VLOOKUP($A18,'Occupancy Raw Data'!$B$8:$BE$45,'Occupancy Raw Data'!AJ$3,FALSE)</f>
        <v>69.595815140854398</v>
      </c>
      <c r="F18" s="48">
        <f>VLOOKUP($A18,'Occupancy Raw Data'!$B$8:$BE$45,'Occupancy Raw Data'!AK$3,FALSE)</f>
        <v>53.874885740165702</v>
      </c>
      <c r="G18" s="49">
        <f>VLOOKUP($A18,'Occupancy Raw Data'!$B$8:$BE$45,'Occupancy Raw Data'!AL$3,FALSE)</f>
        <v>59.437944423018997</v>
      </c>
      <c r="H18" s="48">
        <f>VLOOKUP($A18,'Occupancy Raw Data'!$B$8:$BE$45,'Occupancy Raw Data'!AN$3,FALSE)</f>
        <v>45.701984062079802</v>
      </c>
      <c r="I18" s="48">
        <f>VLOOKUP($A18,'Occupancy Raw Data'!$B$8:$BE$45,'Occupancy Raw Data'!AO$3,FALSE)</f>
        <v>49.919843553065498</v>
      </c>
      <c r="J18" s="49">
        <f>VLOOKUP($A18,'Occupancy Raw Data'!$B$8:$BE$45,'Occupancy Raw Data'!AP$3,FALSE)</f>
        <v>47.810913807572703</v>
      </c>
      <c r="K18" s="50">
        <f>VLOOKUP($A18,'Occupancy Raw Data'!$B$8:$BE$45,'Occupancy Raw Data'!AR$3,FALSE)</f>
        <v>56.121432491474103</v>
      </c>
      <c r="M18" s="47">
        <f>VLOOKUP($A18,'Occupancy Raw Data'!$B$8:$BE$45,'Occupancy Raw Data'!AT$3,FALSE)</f>
        <v>9.8339579105923001</v>
      </c>
      <c r="N18" s="48">
        <f>VLOOKUP($A18,'Occupancy Raw Data'!$B$8:$BE$45,'Occupancy Raw Data'!AU$3,FALSE)</f>
        <v>20.661328441376298</v>
      </c>
      <c r="O18" s="48">
        <f>VLOOKUP($A18,'Occupancy Raw Data'!$B$8:$BE$45,'Occupancy Raw Data'!AV$3,FALSE)</f>
        <v>14.518846087206599</v>
      </c>
      <c r="P18" s="48">
        <f>VLOOKUP($A18,'Occupancy Raw Data'!$B$8:$BE$45,'Occupancy Raw Data'!AW$3,FALSE)</f>
        <v>15.488151705620901</v>
      </c>
      <c r="Q18" s="48">
        <f>VLOOKUP($A18,'Occupancy Raw Data'!$B$8:$BE$45,'Occupancy Raw Data'!AX$3,FALSE)</f>
        <v>9.1018439023819795</v>
      </c>
      <c r="R18" s="49">
        <f>VLOOKUP($A18,'Occupancy Raw Data'!$B$8:$BE$45,'Occupancy Raw Data'!AY$3,FALSE)</f>
        <v>14.219575580257899</v>
      </c>
      <c r="S18" s="48">
        <f>VLOOKUP($A18,'Occupancy Raw Data'!$B$8:$BE$45,'Occupancy Raw Data'!BA$3,FALSE)</f>
        <v>0.81988161337098897</v>
      </c>
      <c r="T18" s="48">
        <f>VLOOKUP($A18,'Occupancy Raw Data'!$B$8:$BE$45,'Occupancy Raw Data'!BB$3,FALSE)</f>
        <v>-5.9266423198723703E-2</v>
      </c>
      <c r="U18" s="49">
        <f>VLOOKUP($A18,'Occupancy Raw Data'!$B$8:$BE$45,'Occupancy Raw Data'!BC$3,FALSE)</f>
        <v>0.35899725778396202</v>
      </c>
      <c r="V18" s="50">
        <f>VLOOKUP($A18,'Occupancy Raw Data'!$B$8:$BE$45,'Occupancy Raw Data'!BE$3,FALSE)</f>
        <v>10.515251789627399</v>
      </c>
      <c r="X18" s="51">
        <f>VLOOKUP($A18,'ADR Raw Data'!$B$6:$BE$43,'ADR Raw Data'!AG$1,FALSE)</f>
        <v>131.349606379493</v>
      </c>
      <c r="Y18" s="52">
        <f>VLOOKUP($A18,'ADR Raw Data'!$B$6:$BE$43,'ADR Raw Data'!AH$1,FALSE)</f>
        <v>160.981746269019</v>
      </c>
      <c r="Z18" s="52">
        <f>VLOOKUP($A18,'ADR Raw Data'!$B$6:$BE$43,'ADR Raw Data'!AI$1,FALSE)</f>
        <v>172.948677345238</v>
      </c>
      <c r="AA18" s="52">
        <f>VLOOKUP($A18,'ADR Raw Data'!$B$6:$BE$43,'ADR Raw Data'!AJ$1,FALSE)</f>
        <v>168.304753117232</v>
      </c>
      <c r="AB18" s="52">
        <f>VLOOKUP($A18,'ADR Raw Data'!$B$6:$BE$43,'ADR Raw Data'!AK$1,FALSE)</f>
        <v>142.28626313195599</v>
      </c>
      <c r="AC18" s="53">
        <f>VLOOKUP($A18,'ADR Raw Data'!$B$6:$BE$43,'ADR Raw Data'!AL$1,FALSE)</f>
        <v>157.94719740234601</v>
      </c>
      <c r="AD18" s="52">
        <f>VLOOKUP($A18,'ADR Raw Data'!$B$6:$BE$43,'ADR Raw Data'!AN$1,FALSE)</f>
        <v>120.467146815768</v>
      </c>
      <c r="AE18" s="52">
        <f>VLOOKUP($A18,'ADR Raw Data'!$B$6:$BE$43,'ADR Raw Data'!AO$1,FALSE)</f>
        <v>121.989818883376</v>
      </c>
      <c r="AF18" s="53">
        <f>VLOOKUP($A18,'ADR Raw Data'!$B$6:$BE$43,'ADR Raw Data'!AP$1,FALSE)</f>
        <v>121.262065228157</v>
      </c>
      <c r="AG18" s="54">
        <f>VLOOKUP($A18,'ADR Raw Data'!$B$6:$BE$43,'ADR Raw Data'!AR$1,FALSE)</f>
        <v>149.03261235081999</v>
      </c>
      <c r="AI18" s="47">
        <f>VLOOKUP($A18,'ADR Raw Data'!$B$6:$BE$43,'ADR Raw Data'!AT$1,FALSE)</f>
        <v>1.83048840530601</v>
      </c>
      <c r="AJ18" s="48">
        <f>VLOOKUP($A18,'ADR Raw Data'!$B$6:$BE$43,'ADR Raw Data'!AU$1,FALSE)</f>
        <v>3.1954885350539199</v>
      </c>
      <c r="AK18" s="48">
        <f>VLOOKUP($A18,'ADR Raw Data'!$B$6:$BE$43,'ADR Raw Data'!AV$1,FALSE)</f>
        <v>4.2913884980215604</v>
      </c>
      <c r="AL18" s="48">
        <f>VLOOKUP($A18,'ADR Raw Data'!$B$6:$BE$43,'ADR Raw Data'!AW$1,FALSE)</f>
        <v>3.38013060174994</v>
      </c>
      <c r="AM18" s="48">
        <f>VLOOKUP($A18,'ADR Raw Data'!$B$6:$BE$43,'ADR Raw Data'!AX$1,FALSE)</f>
        <v>1.4718559766003201</v>
      </c>
      <c r="AN18" s="49">
        <f>VLOOKUP($A18,'ADR Raw Data'!$B$6:$BE$43,'ADR Raw Data'!AY$1,FALSE)</f>
        <v>3.28879816347238</v>
      </c>
      <c r="AO18" s="48">
        <f>VLOOKUP($A18,'ADR Raw Data'!$B$6:$BE$43,'ADR Raw Data'!BA$1,FALSE)</f>
        <v>3.1913987726395101</v>
      </c>
      <c r="AP18" s="48">
        <f>VLOOKUP($A18,'ADR Raw Data'!$B$6:$BE$43,'ADR Raw Data'!BB$1,FALSE)</f>
        <v>2.2876245718852801</v>
      </c>
      <c r="AQ18" s="49">
        <f>VLOOKUP($A18,'ADR Raw Data'!$B$6:$BE$43,'ADR Raw Data'!BC$1,FALSE)</f>
        <v>2.7099750181559399</v>
      </c>
      <c r="AR18" s="50">
        <f>VLOOKUP($A18,'ADR Raw Data'!$B$6:$BE$43,'ADR Raw Data'!BE$1,FALSE)</f>
        <v>3.8009258101177799</v>
      </c>
      <c r="AT18" s="51">
        <f>VLOOKUP($A18,'RevPAR Raw Data'!$B$6:$BE$43,'RevPAR Raw Data'!AG$1,FALSE)</f>
        <v>55.479410304430701</v>
      </c>
      <c r="AU18" s="52">
        <f>VLOOKUP($A18,'RevPAR Raw Data'!$B$6:$BE$43,'RevPAR Raw Data'!AH$1,FALSE)</f>
        <v>97.971452736858197</v>
      </c>
      <c r="AV18" s="52">
        <f>VLOOKUP($A18,'RevPAR Raw Data'!$B$6:$BE$43,'RevPAR Raw Data'!AI$1,FALSE)</f>
        <v>122.11253431999199</v>
      </c>
      <c r="AW18" s="52">
        <f>VLOOKUP($A18,'RevPAR Raw Data'!$B$6:$BE$43,'RevPAR Raw Data'!AJ$1,FALSE)</f>
        <v>117.13306485274001</v>
      </c>
      <c r="AX18" s="52">
        <f>VLOOKUP($A18,'RevPAR Raw Data'!$B$6:$BE$43,'RevPAR Raw Data'!AK$1,FALSE)</f>
        <v>76.656561686293301</v>
      </c>
      <c r="AY18" s="53">
        <f>VLOOKUP($A18,'RevPAR Raw Data'!$B$6:$BE$43,'RevPAR Raw Data'!AL$1,FALSE)</f>
        <v>93.880567409723</v>
      </c>
      <c r="AZ18" s="52">
        <f>VLOOKUP($A18,'RevPAR Raw Data'!$B$6:$BE$43,'RevPAR Raw Data'!AN$1,FALSE)</f>
        <v>55.055876237784702</v>
      </c>
      <c r="BA18" s="52">
        <f>VLOOKUP($A18,'RevPAR Raw Data'!$B$6:$BE$43,'RevPAR Raw Data'!AO$1,FALSE)</f>
        <v>60.897126737249501</v>
      </c>
      <c r="BB18" s="53">
        <f>VLOOKUP($A18,'RevPAR Raw Data'!$B$6:$BE$43,'RevPAR Raw Data'!AP$1,FALSE)</f>
        <v>57.976501487517098</v>
      </c>
      <c r="BC18" s="54">
        <f>VLOOKUP($A18,'RevPAR Raw Data'!$B$6:$BE$43,'RevPAR Raw Data'!AR$1,FALSE)</f>
        <v>83.639236930745795</v>
      </c>
      <c r="BE18" s="47">
        <f>VLOOKUP($A18,'RevPAR Raw Data'!$B$6:$BE$43,'RevPAR Raw Data'!AT$1,FALSE)</f>
        <v>11.8444557752343</v>
      </c>
      <c r="BF18" s="48">
        <f>VLOOKUP($A18,'RevPAR Raw Data'!$B$6:$BE$43,'RevPAR Raw Data'!AU$1,FALSE)</f>
        <v>24.517047357964302</v>
      </c>
      <c r="BG18" s="48">
        <f>VLOOKUP($A18,'RevPAR Raw Data'!$B$6:$BE$43,'RevPAR Raw Data'!AV$1,FALSE)</f>
        <v>19.433294676260001</v>
      </c>
      <c r="BH18" s="48">
        <f>VLOOKUP($A18,'RevPAR Raw Data'!$B$6:$BE$43,'RevPAR Raw Data'!AW$1,FALSE)</f>
        <v>19.391802062818002</v>
      </c>
      <c r="BI18" s="48">
        <f>VLOOKUP($A18,'RevPAR Raw Data'!$B$6:$BE$43,'RevPAR Raw Data'!AX$1,FALSE)</f>
        <v>10.7076659124403</v>
      </c>
      <c r="BJ18" s="49">
        <f>VLOOKUP($A18,'RevPAR Raw Data'!$B$6:$BE$43,'RevPAR Raw Data'!AY$1,FALSE)</f>
        <v>17.976026884267402</v>
      </c>
      <c r="BK18" s="48">
        <f>VLOOKUP($A18,'RevPAR Raw Data'!$B$6:$BE$43,'RevPAR Raw Data'!BA$1,FALSE)</f>
        <v>4.0374460777567203</v>
      </c>
      <c r="BL18" s="48">
        <f>VLOOKUP($A18,'RevPAR Raw Data'!$B$6:$BE$43,'RevPAR Raw Data'!BB$1,FALSE)</f>
        <v>2.2270023554265799</v>
      </c>
      <c r="BM18" s="49">
        <f>VLOOKUP($A18,'RevPAR Raw Data'!$B$6:$BE$43,'RevPAR Raw Data'!BC$1,FALSE)</f>
        <v>3.07870101194171</v>
      </c>
      <c r="BN18" s="50">
        <f>VLOOKUP($A18,'RevPAR Raw Data'!$B$6:$BE$43,'RevPAR Raw Data'!BE$1,FALSE)</f>
        <v>14.715854519016</v>
      </c>
    </row>
    <row r="19" spans="1:66" x14ac:dyDescent="0.45">
      <c r="A19" s="63" t="s">
        <v>24</v>
      </c>
      <c r="B19" s="47">
        <f>VLOOKUP($A19,'Occupancy Raw Data'!$B$8:$BE$45,'Occupancy Raw Data'!AG$3,FALSE)</f>
        <v>39.161367493321102</v>
      </c>
      <c r="C19" s="48">
        <f>VLOOKUP($A19,'Occupancy Raw Data'!$B$8:$BE$45,'Occupancy Raw Data'!AH$3,FALSE)</f>
        <v>52.602250429237102</v>
      </c>
      <c r="D19" s="48">
        <f>VLOOKUP($A19,'Occupancy Raw Data'!$B$8:$BE$45,'Occupancy Raw Data'!AI$3,FALSE)</f>
        <v>56.348194220710702</v>
      </c>
      <c r="E19" s="48">
        <f>VLOOKUP($A19,'Occupancy Raw Data'!$B$8:$BE$45,'Occupancy Raw Data'!AJ$3,FALSE)</f>
        <v>57.574772620302397</v>
      </c>
      <c r="F19" s="48">
        <f>VLOOKUP($A19,'Occupancy Raw Data'!$B$8:$BE$45,'Occupancy Raw Data'!AK$3,FALSE)</f>
        <v>50.204737021790002</v>
      </c>
      <c r="G19" s="49">
        <f>VLOOKUP($A19,'Occupancy Raw Data'!$B$8:$BE$45,'Occupancy Raw Data'!AL$3,FALSE)</f>
        <v>51.178264357072301</v>
      </c>
      <c r="H19" s="48">
        <f>VLOOKUP($A19,'Occupancy Raw Data'!$B$8:$BE$45,'Occupancy Raw Data'!AN$3,FALSE)</f>
        <v>45.524083686335302</v>
      </c>
      <c r="I19" s="48">
        <f>VLOOKUP($A19,'Occupancy Raw Data'!$B$8:$BE$45,'Occupancy Raw Data'!AO$3,FALSE)</f>
        <v>47.597183275991199</v>
      </c>
      <c r="J19" s="49">
        <f>VLOOKUP($A19,'Occupancy Raw Data'!$B$8:$BE$45,'Occupancy Raw Data'!AP$3,FALSE)</f>
        <v>46.560633481163201</v>
      </c>
      <c r="K19" s="50">
        <f>VLOOKUP($A19,'Occupancy Raw Data'!$B$8:$BE$45,'Occupancy Raw Data'!AR$3,FALSE)</f>
        <v>49.858941249669698</v>
      </c>
      <c r="M19" s="47">
        <f>VLOOKUP($A19,'Occupancy Raw Data'!$B$8:$BE$45,'Occupancy Raw Data'!AT$3,FALSE)</f>
        <v>-3.4095919493282199</v>
      </c>
      <c r="N19" s="48">
        <f>VLOOKUP($A19,'Occupancy Raw Data'!$B$8:$BE$45,'Occupancy Raw Data'!AU$3,FALSE)</f>
        <v>3.7366003932063201</v>
      </c>
      <c r="O19" s="48">
        <f>VLOOKUP($A19,'Occupancy Raw Data'!$B$8:$BE$45,'Occupancy Raw Data'!AV$3,FALSE)</f>
        <v>1.8672328192098899</v>
      </c>
      <c r="P19" s="48">
        <f>VLOOKUP($A19,'Occupancy Raw Data'!$B$8:$BE$45,'Occupancy Raw Data'!AW$3,FALSE)</f>
        <v>5.4470807629875999</v>
      </c>
      <c r="Q19" s="48">
        <f>VLOOKUP($A19,'Occupancy Raw Data'!$B$8:$BE$45,'Occupancy Raw Data'!AX$3,FALSE)</f>
        <v>3.80964634150607</v>
      </c>
      <c r="R19" s="49">
        <f>VLOOKUP($A19,'Occupancy Raw Data'!$B$8:$BE$45,'Occupancy Raw Data'!AY$3,FALSE)</f>
        <v>2.5495180384232001</v>
      </c>
      <c r="S19" s="48">
        <f>VLOOKUP($A19,'Occupancy Raw Data'!$B$8:$BE$45,'Occupancy Raw Data'!BA$3,FALSE)</f>
        <v>-5.4262041212921499</v>
      </c>
      <c r="T19" s="48">
        <f>VLOOKUP($A19,'Occupancy Raw Data'!$B$8:$BE$45,'Occupancy Raw Data'!BB$3,FALSE)</f>
        <v>-9.4990459480538298</v>
      </c>
      <c r="U19" s="49">
        <f>VLOOKUP($A19,'Occupancy Raw Data'!$B$8:$BE$45,'Occupancy Raw Data'!BC$3,FALSE)</f>
        <v>-7.5527308696466298</v>
      </c>
      <c r="V19" s="50">
        <f>VLOOKUP($A19,'Occupancy Raw Data'!$B$8:$BE$45,'Occupancy Raw Data'!BE$3,FALSE)</f>
        <v>-0.35573569006596101</v>
      </c>
      <c r="X19" s="51">
        <f>VLOOKUP($A19,'ADR Raw Data'!$B$6:$BE$43,'ADR Raw Data'!AG$1,FALSE)</f>
        <v>111.556744017752</v>
      </c>
      <c r="Y19" s="52">
        <f>VLOOKUP($A19,'ADR Raw Data'!$B$6:$BE$43,'ADR Raw Data'!AH$1,FALSE)</f>
        <v>117.931714036591</v>
      </c>
      <c r="Z19" s="52">
        <f>VLOOKUP($A19,'ADR Raw Data'!$B$6:$BE$43,'ADR Raw Data'!AI$1,FALSE)</f>
        <v>126.311202038071</v>
      </c>
      <c r="AA19" s="52">
        <f>VLOOKUP($A19,'ADR Raw Data'!$B$6:$BE$43,'ADR Raw Data'!AJ$1,FALSE)</f>
        <v>125.465963883534</v>
      </c>
      <c r="AB19" s="52">
        <f>VLOOKUP($A19,'ADR Raw Data'!$B$6:$BE$43,'ADR Raw Data'!AK$1,FALSE)</f>
        <v>119.658883339447</v>
      </c>
      <c r="AC19" s="53">
        <f>VLOOKUP($A19,'ADR Raw Data'!$B$6:$BE$43,'ADR Raw Data'!AL$1,FALSE)</f>
        <v>120.83533449144301</v>
      </c>
      <c r="AD19" s="52">
        <f>VLOOKUP($A19,'ADR Raw Data'!$B$6:$BE$43,'ADR Raw Data'!AN$1,FALSE)</f>
        <v>122.109052206028</v>
      </c>
      <c r="AE19" s="52">
        <f>VLOOKUP($A19,'ADR Raw Data'!$B$6:$BE$43,'ADR Raw Data'!AO$1,FALSE)</f>
        <v>125.573371236718</v>
      </c>
      <c r="AF19" s="53">
        <f>VLOOKUP($A19,'ADR Raw Data'!$B$6:$BE$43,'ADR Raw Data'!AP$1,FALSE)</f>
        <v>123.87977368791</v>
      </c>
      <c r="AG19" s="54">
        <f>VLOOKUP($A19,'ADR Raw Data'!$B$6:$BE$43,'ADR Raw Data'!AR$1,FALSE)</f>
        <v>121.64763193945799</v>
      </c>
      <c r="AI19" s="47">
        <f>VLOOKUP($A19,'ADR Raw Data'!$B$6:$BE$43,'ADR Raw Data'!AT$1,FALSE)</f>
        <v>12.0257946006931</v>
      </c>
      <c r="AJ19" s="48">
        <f>VLOOKUP($A19,'ADR Raw Data'!$B$6:$BE$43,'ADR Raw Data'!AU$1,FALSE)</f>
        <v>14.830804893306899</v>
      </c>
      <c r="AK19" s="48">
        <f>VLOOKUP($A19,'ADR Raw Data'!$B$6:$BE$43,'ADR Raw Data'!AV$1,FALSE)</f>
        <v>20.670372927519701</v>
      </c>
      <c r="AL19" s="48">
        <f>VLOOKUP($A19,'ADR Raw Data'!$B$6:$BE$43,'ADR Raw Data'!AW$1,FALSE)</f>
        <v>19.0132387691785</v>
      </c>
      <c r="AM19" s="48">
        <f>VLOOKUP($A19,'ADR Raw Data'!$B$6:$BE$43,'ADR Raw Data'!AX$1,FALSE)</f>
        <v>19.692477407348601</v>
      </c>
      <c r="AN19" s="49">
        <f>VLOOKUP($A19,'ADR Raw Data'!$B$6:$BE$43,'ADR Raw Data'!AY$1,FALSE)</f>
        <v>17.6609359531077</v>
      </c>
      <c r="AO19" s="48">
        <f>VLOOKUP($A19,'ADR Raw Data'!$B$6:$BE$43,'ADR Raw Data'!BA$1,FALSE)</f>
        <v>5.5486916489523201</v>
      </c>
      <c r="AP19" s="48">
        <f>VLOOKUP($A19,'ADR Raw Data'!$B$6:$BE$43,'ADR Raw Data'!BB$1,FALSE)</f>
        <v>1.5429701059993799</v>
      </c>
      <c r="AQ19" s="49">
        <f>VLOOKUP($A19,'ADR Raw Data'!$B$6:$BE$43,'ADR Raw Data'!BC$1,FALSE)</f>
        <v>3.3589290593315502</v>
      </c>
      <c r="AR19" s="50">
        <f>VLOOKUP($A19,'ADR Raw Data'!$B$6:$BE$43,'ADR Raw Data'!BE$1,FALSE)</f>
        <v>13.022081953571099</v>
      </c>
      <c r="AT19" s="51">
        <f>VLOOKUP($A19,'RevPAR Raw Data'!$B$6:$BE$43,'RevPAR Raw Data'!AG$1,FALSE)</f>
        <v>43.687146488375703</v>
      </c>
      <c r="AU19" s="52">
        <f>VLOOKUP($A19,'RevPAR Raw Data'!$B$6:$BE$43,'RevPAR Raw Data'!AH$1,FALSE)</f>
        <v>62.0347355530199</v>
      </c>
      <c r="AV19" s="52">
        <f>VLOOKUP($A19,'RevPAR Raw Data'!$B$6:$BE$43,'RevPAR Raw Data'!AI$1,FALSE)</f>
        <v>71.174081446927005</v>
      </c>
      <c r="AW19" s="52">
        <f>VLOOKUP($A19,'RevPAR Raw Data'!$B$6:$BE$43,'RevPAR Raw Data'!AJ$1,FALSE)</f>
        <v>72.236743421815802</v>
      </c>
      <c r="AX19" s="52">
        <f>VLOOKUP($A19,'RevPAR Raw Data'!$B$6:$BE$43,'RevPAR Raw Data'!AK$1,FALSE)</f>
        <v>60.074427703779897</v>
      </c>
      <c r="AY19" s="53">
        <f>VLOOKUP($A19,'RevPAR Raw Data'!$B$6:$BE$43,'RevPAR Raw Data'!AL$1,FALSE)</f>
        <v>61.841426922783697</v>
      </c>
      <c r="AZ19" s="52">
        <f>VLOOKUP($A19,'RevPAR Raw Data'!$B$6:$BE$43,'RevPAR Raw Data'!AN$1,FALSE)</f>
        <v>55.5890271148632</v>
      </c>
      <c r="BA19" s="52">
        <f>VLOOKUP($A19,'RevPAR Raw Data'!$B$6:$BE$43,'RevPAR Raw Data'!AO$1,FALSE)</f>
        <v>59.769387653381798</v>
      </c>
      <c r="BB19" s="53">
        <f>VLOOKUP($A19,'RevPAR Raw Data'!$B$6:$BE$43,'RevPAR Raw Data'!AP$1,FALSE)</f>
        <v>57.679207384122499</v>
      </c>
      <c r="BC19" s="54">
        <f>VLOOKUP($A19,'RevPAR Raw Data'!$B$6:$BE$43,'RevPAR Raw Data'!AR$1,FALSE)</f>
        <v>60.652221340308998</v>
      </c>
      <c r="BE19" s="47">
        <f>VLOOKUP($A19,'RevPAR Raw Data'!$B$6:$BE$43,'RevPAR Raw Data'!AT$1,FALSE)</f>
        <v>8.2061721268169503</v>
      </c>
      <c r="BF19" s="48">
        <f>VLOOKUP($A19,'RevPAR Raw Data'!$B$6:$BE$43,'RevPAR Raw Data'!AU$1,FALSE)</f>
        <v>19.121573200472199</v>
      </c>
      <c r="BG19" s="48">
        <f>VLOOKUP($A19,'RevPAR Raw Data'!$B$6:$BE$43,'RevPAR Raw Data'!AV$1,FALSE)</f>
        <v>22.923569733885302</v>
      </c>
      <c r="BH19" s="48">
        <f>VLOOKUP($A19,'RevPAR Raw Data'!$B$6:$BE$43,'RevPAR Raw Data'!AW$1,FALSE)</f>
        <v>25.4959860035829</v>
      </c>
      <c r="BI19" s="48">
        <f>VLOOKUP($A19,'RevPAR Raw Data'!$B$6:$BE$43,'RevPAR Raw Data'!AX$1,FALSE)</f>
        <v>24.252337493955601</v>
      </c>
      <c r="BJ19" s="49">
        <f>VLOOKUP($A19,'RevPAR Raw Data'!$B$6:$BE$43,'RevPAR Raw Data'!AY$1,FALSE)</f>
        <v>20.660722739409699</v>
      </c>
      <c r="BK19" s="48">
        <f>VLOOKUP($A19,'RevPAR Raw Data'!$B$6:$BE$43,'RevPAR Raw Data'!BA$1,FALSE)</f>
        <v>-0.178595807273073</v>
      </c>
      <c r="BL19" s="48">
        <f>VLOOKUP($A19,'RevPAR Raw Data'!$B$6:$BE$43,'RevPAR Raw Data'!BB$1,FALSE)</f>
        <v>-8.1026432813880707</v>
      </c>
      <c r="BM19" s="49">
        <f>VLOOKUP($A19,'RevPAR Raw Data'!$B$6:$BE$43,'RevPAR Raw Data'!BC$1,FALSE)</f>
        <v>-4.44749268226873</v>
      </c>
      <c r="BN19" s="50">
        <f>VLOOKUP($A19,'RevPAR Raw Data'!$B$6:$BE$43,'RevPAR Raw Data'!BE$1,FALSE)</f>
        <v>12.6200220704066</v>
      </c>
    </row>
    <row r="20" spans="1:66" x14ac:dyDescent="0.45">
      <c r="A20" s="63" t="s">
        <v>27</v>
      </c>
      <c r="B20" s="47">
        <f>VLOOKUP($A20,'Occupancy Raw Data'!$B$8:$BE$45,'Occupancy Raw Data'!AG$3,FALSE)</f>
        <v>42.971862698431302</v>
      </c>
      <c r="C20" s="48">
        <f>VLOOKUP($A20,'Occupancy Raw Data'!$B$8:$BE$45,'Occupancy Raw Data'!AH$3,FALSE)</f>
        <v>49.959336518934897</v>
      </c>
      <c r="D20" s="48">
        <f>VLOOKUP($A20,'Occupancy Raw Data'!$B$8:$BE$45,'Occupancy Raw Data'!AI$3,FALSE)</f>
        <v>52.922108564301098</v>
      </c>
      <c r="E20" s="48">
        <f>VLOOKUP($A20,'Occupancy Raw Data'!$B$8:$BE$45,'Occupancy Raw Data'!AJ$3,FALSE)</f>
        <v>54.529286198627503</v>
      </c>
      <c r="F20" s="48">
        <f>VLOOKUP($A20,'Occupancy Raw Data'!$B$8:$BE$45,'Occupancy Raw Data'!AK$3,FALSE)</f>
        <v>51.400416183177498</v>
      </c>
      <c r="G20" s="49">
        <f>VLOOKUP($A20,'Occupancy Raw Data'!$B$8:$BE$45,'Occupancy Raw Data'!AL$3,FALSE)</f>
        <v>50.356602032694397</v>
      </c>
      <c r="H20" s="48">
        <f>VLOOKUP($A20,'Occupancy Raw Data'!$B$8:$BE$45,'Occupancy Raw Data'!AN$3,FALSE)</f>
        <v>49.7472182284178</v>
      </c>
      <c r="I20" s="48">
        <f>VLOOKUP($A20,'Occupancy Raw Data'!$B$8:$BE$45,'Occupancy Raw Data'!AO$3,FALSE)</f>
        <v>52.868359065697199</v>
      </c>
      <c r="J20" s="49">
        <f>VLOOKUP($A20,'Occupancy Raw Data'!$B$8:$BE$45,'Occupancy Raw Data'!AP$3,FALSE)</f>
        <v>51.3077886470575</v>
      </c>
      <c r="K20" s="50">
        <f>VLOOKUP($A20,'Occupancy Raw Data'!$B$8:$BE$45,'Occupancy Raw Data'!AR$3,FALSE)</f>
        <v>50.628369636798197</v>
      </c>
      <c r="M20" s="47">
        <f>VLOOKUP($A20,'Occupancy Raw Data'!$B$8:$BE$45,'Occupancy Raw Data'!AT$3,FALSE)</f>
        <v>-4.44613608739557</v>
      </c>
      <c r="N20" s="48">
        <f>VLOOKUP($A20,'Occupancy Raw Data'!$B$8:$BE$45,'Occupancy Raw Data'!AU$3,FALSE)</f>
        <v>-2.7174890704048602</v>
      </c>
      <c r="O20" s="48">
        <f>VLOOKUP($A20,'Occupancy Raw Data'!$B$8:$BE$45,'Occupancy Raw Data'!AV$3,FALSE)</f>
        <v>-4.696403838738</v>
      </c>
      <c r="P20" s="48">
        <f>VLOOKUP($A20,'Occupancy Raw Data'!$B$8:$BE$45,'Occupancy Raw Data'!AW$3,FALSE)</f>
        <v>-2.8050788901744199</v>
      </c>
      <c r="Q20" s="48">
        <f>VLOOKUP($A20,'Occupancy Raw Data'!$B$8:$BE$45,'Occupancy Raw Data'!AX$3,FALSE)</f>
        <v>-1.0385459971320199</v>
      </c>
      <c r="R20" s="49">
        <f>VLOOKUP($A20,'Occupancy Raw Data'!$B$8:$BE$45,'Occupancy Raw Data'!AY$3,FALSE)</f>
        <v>-3.1227955428750902</v>
      </c>
      <c r="S20" s="48">
        <f>VLOOKUP($A20,'Occupancy Raw Data'!$B$8:$BE$45,'Occupancy Raw Data'!BA$3,FALSE)</f>
        <v>-3.3271595199313002</v>
      </c>
      <c r="T20" s="48">
        <f>VLOOKUP($A20,'Occupancy Raw Data'!$B$8:$BE$45,'Occupancy Raw Data'!BB$3,FALSE)</f>
        <v>-2.7976419438473301</v>
      </c>
      <c r="U20" s="49">
        <f>VLOOKUP($A20,'Occupancy Raw Data'!$B$8:$BE$45,'Occupancy Raw Data'!BC$3,FALSE)</f>
        <v>-3.0550703741060401</v>
      </c>
      <c r="V20" s="50">
        <f>VLOOKUP($A20,'Occupancy Raw Data'!$B$8:$BE$45,'Occupancy Raw Data'!BE$3,FALSE)</f>
        <v>-3.10319555686146</v>
      </c>
      <c r="X20" s="51">
        <f>VLOOKUP($A20,'ADR Raw Data'!$B$6:$BE$43,'ADR Raw Data'!AG$1,FALSE)</f>
        <v>86.4660324481152</v>
      </c>
      <c r="Y20" s="52">
        <f>VLOOKUP($A20,'ADR Raw Data'!$B$6:$BE$43,'ADR Raw Data'!AH$1,FALSE)</f>
        <v>90.348802687582307</v>
      </c>
      <c r="Z20" s="52">
        <f>VLOOKUP($A20,'ADR Raw Data'!$B$6:$BE$43,'ADR Raw Data'!AI$1,FALSE)</f>
        <v>91.939301815890303</v>
      </c>
      <c r="AA20" s="52">
        <f>VLOOKUP($A20,'ADR Raw Data'!$B$6:$BE$43,'ADR Raw Data'!AJ$1,FALSE)</f>
        <v>91.700184151078503</v>
      </c>
      <c r="AB20" s="52">
        <f>VLOOKUP($A20,'ADR Raw Data'!$B$6:$BE$43,'ADR Raw Data'!AK$1,FALSE)</f>
        <v>90.785403684314701</v>
      </c>
      <c r="AC20" s="53">
        <f>VLOOKUP($A20,'ADR Raw Data'!$B$6:$BE$43,'ADR Raw Data'!AL$1,FALSE)</f>
        <v>90.402237736418996</v>
      </c>
      <c r="AD20" s="52">
        <f>VLOOKUP($A20,'ADR Raw Data'!$B$6:$BE$43,'ADR Raw Data'!AN$1,FALSE)</f>
        <v>92.647706437271793</v>
      </c>
      <c r="AE20" s="52">
        <f>VLOOKUP($A20,'ADR Raw Data'!$B$6:$BE$43,'ADR Raw Data'!AO$1,FALSE)</f>
        <v>93.341521042945303</v>
      </c>
      <c r="AF20" s="53">
        <f>VLOOKUP($A20,'ADR Raw Data'!$B$6:$BE$43,'ADR Raw Data'!AP$1,FALSE)</f>
        <v>93.005165223403694</v>
      </c>
      <c r="AG20" s="54">
        <f>VLOOKUP($A20,'ADR Raw Data'!$B$6:$BE$43,'ADR Raw Data'!AR$1,FALSE)</f>
        <v>91.155911470413798</v>
      </c>
      <c r="AI20" s="47">
        <f>VLOOKUP($A20,'ADR Raw Data'!$B$6:$BE$43,'ADR Raw Data'!AT$1,FALSE)</f>
        <v>2.1531474154207801</v>
      </c>
      <c r="AJ20" s="48">
        <f>VLOOKUP($A20,'ADR Raw Data'!$B$6:$BE$43,'ADR Raw Data'!AU$1,FALSE)</f>
        <v>3.03626489719406</v>
      </c>
      <c r="AK20" s="48">
        <f>VLOOKUP($A20,'ADR Raw Data'!$B$6:$BE$43,'ADR Raw Data'!AV$1,FALSE)</f>
        <v>2.4117702697994901</v>
      </c>
      <c r="AL20" s="48">
        <f>VLOOKUP($A20,'ADR Raw Data'!$B$6:$BE$43,'ADR Raw Data'!AW$1,FALSE)</f>
        <v>3.3150532508030599</v>
      </c>
      <c r="AM20" s="48">
        <f>VLOOKUP($A20,'ADR Raw Data'!$B$6:$BE$43,'ADR Raw Data'!AX$1,FALSE)</f>
        <v>4.8979699664341103</v>
      </c>
      <c r="AN20" s="49">
        <f>VLOOKUP($A20,'ADR Raw Data'!$B$6:$BE$43,'ADR Raw Data'!AY$1,FALSE)</f>
        <v>3.18782152598774</v>
      </c>
      <c r="AO20" s="48">
        <f>VLOOKUP($A20,'ADR Raw Data'!$B$6:$BE$43,'ADR Raw Data'!BA$1,FALSE)</f>
        <v>5.39116437182832</v>
      </c>
      <c r="AP20" s="48">
        <f>VLOOKUP($A20,'ADR Raw Data'!$B$6:$BE$43,'ADR Raw Data'!BB$1,FALSE)</f>
        <v>4.8920978510986197</v>
      </c>
      <c r="AQ20" s="49">
        <f>VLOOKUP($A20,'ADR Raw Data'!$B$6:$BE$43,'ADR Raw Data'!BC$1,FALSE)</f>
        <v>5.1342708074961303</v>
      </c>
      <c r="AR20" s="50">
        <f>VLOOKUP($A20,'ADR Raw Data'!$B$6:$BE$43,'ADR Raw Data'!BE$1,FALSE)</f>
        <v>3.7554491703053001</v>
      </c>
      <c r="AT20" s="51">
        <f>VLOOKUP($A20,'RevPAR Raw Data'!$B$6:$BE$43,'RevPAR Raw Data'!AG$1,FALSE)</f>
        <v>37.156064744385098</v>
      </c>
      <c r="AU20" s="52">
        <f>VLOOKUP($A20,'RevPAR Raw Data'!$B$6:$BE$43,'RevPAR Raw Data'!AH$1,FALSE)</f>
        <v>45.137662375517799</v>
      </c>
      <c r="AV20" s="52">
        <f>VLOOKUP($A20,'RevPAR Raw Data'!$B$6:$BE$43,'RevPAR Raw Data'!AI$1,FALSE)</f>
        <v>48.6562171202659</v>
      </c>
      <c r="AW20" s="52">
        <f>VLOOKUP($A20,'RevPAR Raw Data'!$B$6:$BE$43,'RevPAR Raw Data'!AJ$1,FALSE)</f>
        <v>50.00345586041</v>
      </c>
      <c r="AX20" s="52">
        <f>VLOOKUP($A20,'RevPAR Raw Data'!$B$6:$BE$43,'RevPAR Raw Data'!AK$1,FALSE)</f>
        <v>46.664075327315601</v>
      </c>
      <c r="AY20" s="53">
        <f>VLOOKUP($A20,'RevPAR Raw Data'!$B$6:$BE$43,'RevPAR Raw Data'!AL$1,FALSE)</f>
        <v>45.523495085578901</v>
      </c>
      <c r="AZ20" s="52">
        <f>VLOOKUP($A20,'RevPAR Raw Data'!$B$6:$BE$43,'RevPAR Raw Data'!AN$1,FALSE)</f>
        <v>46.0896567049735</v>
      </c>
      <c r="BA20" s="52">
        <f>VLOOKUP($A20,'RevPAR Raw Data'!$B$6:$BE$43,'RevPAR Raw Data'!AO$1,FALSE)</f>
        <v>49.348130502367603</v>
      </c>
      <c r="BB20" s="53">
        <f>VLOOKUP($A20,'RevPAR Raw Data'!$B$6:$BE$43,'RevPAR Raw Data'!AP$1,FALSE)</f>
        <v>47.718893603670601</v>
      </c>
      <c r="BC20" s="54">
        <f>VLOOKUP($A20,'RevPAR Raw Data'!$B$6:$BE$43,'RevPAR Raw Data'!AR$1,FALSE)</f>
        <v>46.1507518050336</v>
      </c>
      <c r="BE20" s="47">
        <f>VLOOKUP($A20,'RevPAR Raw Data'!$B$6:$BE$43,'RevPAR Raw Data'!AT$1,FALSE)</f>
        <v>-2.3887205362266299</v>
      </c>
      <c r="BF20" s="48">
        <f>VLOOKUP($A20,'RevPAR Raw Data'!$B$6:$BE$43,'RevPAR Raw Data'!AU$1,FALSE)</f>
        <v>0.23626566005941299</v>
      </c>
      <c r="BG20" s="48">
        <f>VLOOKUP($A20,'RevPAR Raw Data'!$B$6:$BE$43,'RevPAR Raw Data'!AV$1,FALSE)</f>
        <v>-2.3979000404709101</v>
      </c>
      <c r="BH20" s="48">
        <f>VLOOKUP($A20,'RevPAR Raw Data'!$B$6:$BE$43,'RevPAR Raw Data'!AW$1,FALSE)</f>
        <v>0.41698450169231599</v>
      </c>
      <c r="BI20" s="48">
        <f>VLOOKUP($A20,'RevPAR Raw Data'!$B$6:$BE$43,'RevPAR Raw Data'!AX$1,FALSE)</f>
        <v>3.8085562982749499</v>
      </c>
      <c r="BJ20" s="49">
        <f>VLOOKUP($A20,'RevPAR Raw Data'!$B$6:$BE$43,'RevPAR Raw Data'!AY$1,FALSE)</f>
        <v>-3.4523165415712501E-2</v>
      </c>
      <c r="BK20" s="48">
        <f>VLOOKUP($A20,'RevPAR Raw Data'!$B$6:$BE$43,'RevPAR Raw Data'!BA$1,FALSE)</f>
        <v>1.8846322132645901</v>
      </c>
      <c r="BL20" s="48">
        <f>VLOOKUP($A20,'RevPAR Raw Data'!$B$6:$BE$43,'RevPAR Raw Data'!BB$1,FALSE)</f>
        <v>1.9575925258348901</v>
      </c>
      <c r="BM20" s="49">
        <f>VLOOKUP($A20,'RevPAR Raw Data'!$B$6:$BE$43,'RevPAR Raw Data'!BC$1,FALSE)</f>
        <v>1.92234484702389</v>
      </c>
      <c r="BN20" s="50">
        <f>VLOOKUP($A20,'RevPAR Raw Data'!$B$6:$BE$43,'RevPAR Raw Data'!BE$1,FALSE)</f>
        <v>0.53571468165073599</v>
      </c>
    </row>
    <row r="21" spans="1:66" x14ac:dyDescent="0.45">
      <c r="A21" s="63" t="s">
        <v>90</v>
      </c>
      <c r="B21" s="47">
        <f>VLOOKUP($A21,'Occupancy Raw Data'!$B$8:$BE$45,'Occupancy Raw Data'!AG$3,FALSE)</f>
        <v>48.6624928856004</v>
      </c>
      <c r="C21" s="48">
        <f>VLOOKUP($A21,'Occupancy Raw Data'!$B$8:$BE$45,'Occupancy Raw Data'!AH$3,FALSE)</f>
        <v>66.699867197875093</v>
      </c>
      <c r="D21" s="48">
        <f>VLOOKUP($A21,'Occupancy Raw Data'!$B$8:$BE$45,'Occupancy Raw Data'!AI$3,FALSE)</f>
        <v>74.959685069246802</v>
      </c>
      <c r="E21" s="48">
        <f>VLOOKUP($A21,'Occupancy Raw Data'!$B$8:$BE$45,'Occupancy Raw Data'!AJ$3,FALSE)</f>
        <v>74.188958451906601</v>
      </c>
      <c r="F21" s="48">
        <f>VLOOKUP($A21,'Occupancy Raw Data'!$B$8:$BE$45,'Occupancy Raw Data'!AK$3,FALSE)</f>
        <v>61.9403339024852</v>
      </c>
      <c r="G21" s="49">
        <f>VLOOKUP($A21,'Occupancy Raw Data'!$B$8:$BE$45,'Occupancy Raw Data'!AL$3,FALSE)</f>
        <v>65.290267501422804</v>
      </c>
      <c r="H21" s="48">
        <f>VLOOKUP($A21,'Occupancy Raw Data'!$B$8:$BE$45,'Occupancy Raw Data'!AN$3,FALSE)</f>
        <v>50.607095427812503</v>
      </c>
      <c r="I21" s="48">
        <f>VLOOKUP($A21,'Occupancy Raw Data'!$B$8:$BE$45,'Occupancy Raw Data'!AO$3,FALSE)</f>
        <v>50.765983684310299</v>
      </c>
      <c r="J21" s="49">
        <f>VLOOKUP($A21,'Occupancy Raw Data'!$B$8:$BE$45,'Occupancy Raw Data'!AP$3,FALSE)</f>
        <v>50.686539556061398</v>
      </c>
      <c r="K21" s="50">
        <f>VLOOKUP($A21,'Occupancy Raw Data'!$B$8:$BE$45,'Occupancy Raw Data'!AR$3,FALSE)</f>
        <v>61.117773802748097</v>
      </c>
      <c r="M21" s="47">
        <f>VLOOKUP($A21,'Occupancy Raw Data'!$B$8:$BE$45,'Occupancy Raw Data'!AT$3,FALSE)</f>
        <v>5.32799507237449</v>
      </c>
      <c r="N21" s="48">
        <f>VLOOKUP($A21,'Occupancy Raw Data'!$B$8:$BE$45,'Occupancy Raw Data'!AU$3,FALSE)</f>
        <v>9.0958457778984503</v>
      </c>
      <c r="O21" s="48">
        <f>VLOOKUP($A21,'Occupancy Raw Data'!$B$8:$BE$45,'Occupancy Raw Data'!AV$3,FALSE)</f>
        <v>7.8179895623699496</v>
      </c>
      <c r="P21" s="48">
        <f>VLOOKUP($A21,'Occupancy Raw Data'!$B$8:$BE$45,'Occupancy Raw Data'!AW$3,FALSE)</f>
        <v>8.3916568498371493</v>
      </c>
      <c r="Q21" s="48">
        <f>VLOOKUP($A21,'Occupancy Raw Data'!$B$8:$BE$45,'Occupancy Raw Data'!AX$3,FALSE)</f>
        <v>7.5962924819773399</v>
      </c>
      <c r="R21" s="49">
        <f>VLOOKUP($A21,'Occupancy Raw Data'!$B$8:$BE$45,'Occupancy Raw Data'!AY$3,FALSE)</f>
        <v>7.7836153370342203</v>
      </c>
      <c r="S21" s="48">
        <f>VLOOKUP($A21,'Occupancy Raw Data'!$B$8:$BE$45,'Occupancy Raw Data'!BA$3,FALSE)</f>
        <v>4.8339555904892899</v>
      </c>
      <c r="T21" s="48">
        <f>VLOOKUP($A21,'Occupancy Raw Data'!$B$8:$BE$45,'Occupancy Raw Data'!BB$3,FALSE)</f>
        <v>4.2616403662575397</v>
      </c>
      <c r="U21" s="49">
        <f>VLOOKUP($A21,'Occupancy Raw Data'!$B$8:$BE$45,'Occupancy Raw Data'!BC$3,FALSE)</f>
        <v>4.5465662297006402</v>
      </c>
      <c r="V21" s="50">
        <f>VLOOKUP($A21,'Occupancy Raw Data'!$B$8:$BE$45,'Occupancy Raw Data'!BE$3,FALSE)</f>
        <v>6.9986062097802497</v>
      </c>
      <c r="X21" s="51">
        <f>VLOOKUP($A21,'ADR Raw Data'!$B$6:$BE$43,'ADR Raw Data'!AG$1,FALSE)</f>
        <v>108.35118957115</v>
      </c>
      <c r="Y21" s="52">
        <f>VLOOKUP($A21,'ADR Raw Data'!$B$6:$BE$43,'ADR Raw Data'!AH$1,FALSE)</f>
        <v>128.94995769039301</v>
      </c>
      <c r="Z21" s="52">
        <f>VLOOKUP($A21,'ADR Raw Data'!$B$6:$BE$43,'ADR Raw Data'!AI$1,FALSE)</f>
        <v>136.38707868012199</v>
      </c>
      <c r="AA21" s="52">
        <f>VLOOKUP($A21,'ADR Raw Data'!$B$6:$BE$43,'ADR Raw Data'!AJ$1,FALSE)</f>
        <v>134.12461705664199</v>
      </c>
      <c r="AB21" s="52">
        <f>VLOOKUP($A21,'ADR Raw Data'!$B$6:$BE$43,'ADR Raw Data'!AK$1,FALSE)</f>
        <v>119.544530035606</v>
      </c>
      <c r="AC21" s="53">
        <f>VLOOKUP($A21,'ADR Raw Data'!$B$6:$BE$43,'ADR Raw Data'!AL$1,FALSE)</f>
        <v>126.97852787342499</v>
      </c>
      <c r="AD21" s="52">
        <f>VLOOKUP($A21,'ADR Raw Data'!$B$6:$BE$43,'ADR Raw Data'!AN$1,FALSE)</f>
        <v>99.584533270852802</v>
      </c>
      <c r="AE21" s="52">
        <f>VLOOKUP($A21,'ADR Raw Data'!$B$6:$BE$43,'ADR Raw Data'!AO$1,FALSE)</f>
        <v>97.825993366655695</v>
      </c>
      <c r="AF21" s="53">
        <f>VLOOKUP($A21,'ADR Raw Data'!$B$6:$BE$43,'ADR Raw Data'!AP$1,FALSE)</f>
        <v>98.703885184925198</v>
      </c>
      <c r="AG21" s="54">
        <f>VLOOKUP($A21,'ADR Raw Data'!$B$6:$BE$43,'ADR Raw Data'!AR$1,FALSE)</f>
        <v>120.278845763698</v>
      </c>
      <c r="AI21" s="47">
        <f>VLOOKUP($A21,'ADR Raw Data'!$B$6:$BE$43,'ADR Raw Data'!AT$1,FALSE)</f>
        <v>1.2916590246456201</v>
      </c>
      <c r="AJ21" s="48">
        <f>VLOOKUP($A21,'ADR Raw Data'!$B$6:$BE$43,'ADR Raw Data'!AU$1,FALSE)</f>
        <v>3.9804288056453299</v>
      </c>
      <c r="AK21" s="48">
        <f>VLOOKUP($A21,'ADR Raw Data'!$B$6:$BE$43,'ADR Raw Data'!AV$1,FALSE)</f>
        <v>5.1967287219348899</v>
      </c>
      <c r="AL21" s="48">
        <f>VLOOKUP($A21,'ADR Raw Data'!$B$6:$BE$43,'ADR Raw Data'!AW$1,FALSE)</f>
        <v>5.0010272514023901</v>
      </c>
      <c r="AM21" s="48">
        <f>VLOOKUP($A21,'ADR Raw Data'!$B$6:$BE$43,'ADR Raw Data'!AX$1,FALSE)</f>
        <v>3.7911050017783401</v>
      </c>
      <c r="AN21" s="49">
        <f>VLOOKUP($A21,'ADR Raw Data'!$B$6:$BE$43,'ADR Raw Data'!AY$1,FALSE)</f>
        <v>4.1923329629480302</v>
      </c>
      <c r="AO21" s="48">
        <f>VLOOKUP($A21,'ADR Raw Data'!$B$6:$BE$43,'ADR Raw Data'!BA$1,FALSE)</f>
        <v>0.82599669508400597</v>
      </c>
      <c r="AP21" s="48">
        <f>VLOOKUP($A21,'ADR Raw Data'!$B$6:$BE$43,'ADR Raw Data'!BB$1,FALSE)</f>
        <v>-0.16823714928476199</v>
      </c>
      <c r="AQ21" s="49">
        <f>VLOOKUP($A21,'ADR Raw Data'!$B$6:$BE$43,'ADR Raw Data'!BC$1,FALSE)</f>
        <v>0.33115153820164001</v>
      </c>
      <c r="AR21" s="50">
        <f>VLOOKUP($A21,'ADR Raw Data'!$B$6:$BE$43,'ADR Raw Data'!BE$1,FALSE)</f>
        <v>3.5346522545746799</v>
      </c>
      <c r="AT21" s="51">
        <f>VLOOKUP($A21,'RevPAR Raw Data'!$B$6:$BE$43,'RevPAR Raw Data'!AG$1,FALSE)</f>
        <v>52.726389916524298</v>
      </c>
      <c r="AU21" s="52">
        <f>VLOOKUP($A21,'RevPAR Raw Data'!$B$6:$BE$43,'RevPAR Raw Data'!AH$1,FALSE)</f>
        <v>86.009450531208401</v>
      </c>
      <c r="AV21" s="52">
        <f>VLOOKUP($A21,'RevPAR Raw Data'!$B$6:$BE$43,'RevPAR Raw Data'!AI$1,FALSE)</f>
        <v>102.23532465376501</v>
      </c>
      <c r="AW21" s="52">
        <f>VLOOKUP($A21,'RevPAR Raw Data'!$B$6:$BE$43,'RevPAR Raw Data'!AJ$1,FALSE)</f>
        <v>99.505656421931306</v>
      </c>
      <c r="AX21" s="52">
        <f>VLOOKUP($A21,'RevPAR Raw Data'!$B$6:$BE$43,'RevPAR Raw Data'!AK$1,FALSE)</f>
        <v>74.046281066211293</v>
      </c>
      <c r="AY21" s="53">
        <f>VLOOKUP($A21,'RevPAR Raw Data'!$B$6:$BE$43,'RevPAR Raw Data'!AL$1,FALSE)</f>
        <v>82.904620517928194</v>
      </c>
      <c r="AZ21" s="52">
        <f>VLOOKUP($A21,'RevPAR Raw Data'!$B$6:$BE$43,'RevPAR Raw Data'!AN$1,FALSE)</f>
        <v>50.3968397837222</v>
      </c>
      <c r="BA21" s="52">
        <f>VLOOKUP($A21,'RevPAR Raw Data'!$B$6:$BE$43,'RevPAR Raw Data'!AO$1,FALSE)</f>
        <v>49.662327831531002</v>
      </c>
      <c r="BB21" s="53">
        <f>VLOOKUP($A21,'RevPAR Raw Data'!$B$6:$BE$43,'RevPAR Raw Data'!AP$1,FALSE)</f>
        <v>50.029583807626601</v>
      </c>
      <c r="BC21" s="54">
        <f>VLOOKUP($A21,'RevPAR Raw Data'!$B$6:$BE$43,'RevPAR Raw Data'!AR$1,FALSE)</f>
        <v>73.511752886413504</v>
      </c>
      <c r="BE21" s="47">
        <f>VLOOKUP($A21,'RevPAR Raw Data'!$B$6:$BE$43,'RevPAR Raw Data'!AT$1,FALSE)</f>
        <v>6.6884736262051101</v>
      </c>
      <c r="BF21" s="48">
        <f>VLOOKUP($A21,'RevPAR Raw Data'!$B$6:$BE$43,'RevPAR Raw Data'!AU$1,FALSE)</f>
        <v>13.4383282490043</v>
      </c>
      <c r="BG21" s="48">
        <f>VLOOKUP($A21,'RevPAR Raw Data'!$B$6:$BE$43,'RevPAR Raw Data'!AV$1,FALSE)</f>
        <v>13.420997993370399</v>
      </c>
      <c r="BH21" s="48">
        <f>VLOOKUP($A21,'RevPAR Raw Data'!$B$6:$BE$43,'RevPAR Raw Data'!AW$1,FALSE)</f>
        <v>13.812353147144</v>
      </c>
      <c r="BI21" s="48">
        <f>VLOOKUP($A21,'RevPAR Raw Data'!$B$6:$BE$43,'RevPAR Raw Data'!AX$1,FALSE)</f>
        <v>11.6753809079896</v>
      </c>
      <c r="BJ21" s="49">
        <f>VLOOKUP($A21,'RevPAR Raw Data'!$B$6:$BE$43,'RevPAR Raw Data'!AY$1,FALSE)</f>
        <v>12.3022633714658</v>
      </c>
      <c r="BK21" s="48">
        <f>VLOOKUP($A21,'RevPAR Raw Data'!$B$6:$BE$43,'RevPAR Raw Data'!BA$1,FALSE)</f>
        <v>5.6998805989925598</v>
      </c>
      <c r="BL21" s="48">
        <f>VLOOKUP($A21,'RevPAR Raw Data'!$B$6:$BE$43,'RevPAR Raw Data'!BB$1,FALSE)</f>
        <v>4.0862335547078201</v>
      </c>
      <c r="BM21" s="49">
        <f>VLOOKUP($A21,'RevPAR Raw Data'!$B$6:$BE$43,'RevPAR Raw Data'!BC$1,FALSE)</f>
        <v>4.89277379190729</v>
      </c>
      <c r="BN21" s="50">
        <f>VLOOKUP($A21,'RevPAR Raw Data'!$B$6:$BE$43,'RevPAR Raw Data'!BE$1,FALSE)</f>
        <v>10.7806348565377</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Data'!AG$3,FALSE)</f>
        <v>38.809078166551402</v>
      </c>
      <c r="C23" s="48">
        <f>VLOOKUP($A23,'Occupancy Raw Data'!$B$8:$BE$45,'Occupancy Raw Data'!AH$3,FALSE)</f>
        <v>43.9255809365836</v>
      </c>
      <c r="D23" s="48">
        <f>VLOOKUP($A23,'Occupancy Raw Data'!$B$8:$BE$45,'Occupancy Raw Data'!AI$3,FALSE)</f>
        <v>47.497590162501901</v>
      </c>
      <c r="E23" s="48">
        <f>VLOOKUP($A23,'Occupancy Raw Data'!$B$8:$BE$45,'Occupancy Raw Data'!AJ$3,FALSE)</f>
        <v>48.645907333815103</v>
      </c>
      <c r="F23" s="48">
        <f>VLOOKUP($A23,'Occupancy Raw Data'!$B$8:$BE$45,'Occupancy Raw Data'!AK$3,FALSE)</f>
        <v>47.032276840466402</v>
      </c>
      <c r="G23" s="49">
        <f>VLOOKUP($A23,'Occupancy Raw Data'!$B$8:$BE$45,'Occupancy Raw Data'!AL$3,FALSE)</f>
        <v>45.182139238532102</v>
      </c>
      <c r="H23" s="48">
        <f>VLOOKUP($A23,'Occupancy Raw Data'!$B$8:$BE$45,'Occupancy Raw Data'!AN$3,FALSE)</f>
        <v>51.684319605254501</v>
      </c>
      <c r="I23" s="48">
        <f>VLOOKUP($A23,'Occupancy Raw Data'!$B$8:$BE$45,'Occupancy Raw Data'!AO$3,FALSE)</f>
        <v>53.7028088273292</v>
      </c>
      <c r="J23" s="49">
        <f>VLOOKUP($A23,'Occupancy Raw Data'!$B$8:$BE$45,'Occupancy Raw Data'!AP$3,FALSE)</f>
        <v>52.693564216291797</v>
      </c>
      <c r="K23" s="50">
        <f>VLOOKUP($A23,'Occupancy Raw Data'!$B$8:$BE$45,'Occupancy Raw Data'!AR$3,FALSE)</f>
        <v>47.3284348145813</v>
      </c>
      <c r="M23" s="47">
        <f>VLOOKUP($A23,'Occupancy Raw Data'!$B$8:$BE$45,'Occupancy Raw Data'!AT$3,FALSE)</f>
        <v>-3.6595650621018301</v>
      </c>
      <c r="N23" s="48">
        <f>VLOOKUP($A23,'Occupancy Raw Data'!$B$8:$BE$45,'Occupancy Raw Data'!AU$3,FALSE)</f>
        <v>-3.9086185495061501</v>
      </c>
      <c r="O23" s="48">
        <f>VLOOKUP($A23,'Occupancy Raw Data'!$B$8:$BE$45,'Occupancy Raw Data'!AV$3,FALSE)</f>
        <v>-2.8306542213155699</v>
      </c>
      <c r="P23" s="48">
        <f>VLOOKUP($A23,'Occupancy Raw Data'!$B$8:$BE$45,'Occupancy Raw Data'!AW$3,FALSE)</f>
        <v>-2.8834359218548999</v>
      </c>
      <c r="Q23" s="48">
        <f>VLOOKUP($A23,'Occupancy Raw Data'!$B$8:$BE$45,'Occupancy Raw Data'!AX$3,FALSE)</f>
        <v>-1.4304242606395099</v>
      </c>
      <c r="R23" s="49">
        <f>VLOOKUP($A23,'Occupancy Raw Data'!$B$8:$BE$45,'Occupancy Raw Data'!AY$3,FALSE)</f>
        <v>-2.91058440300101</v>
      </c>
      <c r="S23" s="48">
        <f>VLOOKUP($A23,'Occupancy Raw Data'!$B$8:$BE$45,'Occupancy Raw Data'!BA$3,FALSE)</f>
        <v>-2.1230736995912398</v>
      </c>
      <c r="T23" s="48">
        <f>VLOOKUP($A23,'Occupancy Raw Data'!$B$8:$BE$45,'Occupancy Raw Data'!BB$3,FALSE)</f>
        <v>-1.81742771127984</v>
      </c>
      <c r="U23" s="49">
        <f>VLOOKUP($A23,'Occupancy Raw Data'!$B$8:$BE$45,'Occupancy Raw Data'!BC$3,FALSE)</f>
        <v>-1.96756183514521</v>
      </c>
      <c r="V23" s="50">
        <f>VLOOKUP($A23,'Occupancy Raw Data'!$B$8:$BE$45,'Occupancy Raw Data'!BE$3,FALSE)</f>
        <v>-2.6151201755804698</v>
      </c>
      <c r="X23" s="51">
        <f>VLOOKUP($A23,'ADR Raw Data'!$B$6:$BE$43,'ADR Raw Data'!AG$1,FALSE)</f>
        <v>92.395674519134502</v>
      </c>
      <c r="Y23" s="52">
        <f>VLOOKUP($A23,'ADR Raw Data'!$B$6:$BE$43,'ADR Raw Data'!AH$1,FALSE)</f>
        <v>92.158609116026398</v>
      </c>
      <c r="Z23" s="52">
        <f>VLOOKUP($A23,'ADR Raw Data'!$B$6:$BE$43,'ADR Raw Data'!AI$1,FALSE)</f>
        <v>94.794069027558294</v>
      </c>
      <c r="AA23" s="52">
        <f>VLOOKUP($A23,'ADR Raw Data'!$B$6:$BE$43,'ADR Raw Data'!AJ$1,FALSE)</f>
        <v>95.113837929465504</v>
      </c>
      <c r="AB23" s="52">
        <f>VLOOKUP($A23,'ADR Raw Data'!$B$6:$BE$43,'ADR Raw Data'!AK$1,FALSE)</f>
        <v>94.149108310177297</v>
      </c>
      <c r="AC23" s="53">
        <f>VLOOKUP($A23,'ADR Raw Data'!$B$6:$BE$43,'ADR Raw Data'!AL$1,FALSE)</f>
        <v>93.804208563375198</v>
      </c>
      <c r="AD23" s="52">
        <f>VLOOKUP($A23,'ADR Raw Data'!$B$6:$BE$43,'ADR Raw Data'!AN$1,FALSE)</f>
        <v>105.602196628844</v>
      </c>
      <c r="AE23" s="52">
        <f>VLOOKUP($A23,'ADR Raw Data'!$B$6:$BE$43,'ADR Raw Data'!AO$1,FALSE)</f>
        <v>109.339932800009</v>
      </c>
      <c r="AF23" s="53">
        <f>VLOOKUP($A23,'ADR Raw Data'!$B$6:$BE$43,'ADR Raw Data'!AP$1,FALSE)</f>
        <v>107.506859314244</v>
      </c>
      <c r="AG23" s="54">
        <f>VLOOKUP($A23,'ADR Raw Data'!$B$6:$BE$43,'ADR Raw Data'!AR$1,FALSE)</f>
        <v>98.163412813133306</v>
      </c>
      <c r="AI23" s="47">
        <f>VLOOKUP($A23,'ADR Raw Data'!$B$6:$BE$43,'ADR Raw Data'!AT$1,FALSE)</f>
        <v>0.50114526819785898</v>
      </c>
      <c r="AJ23" s="48">
        <f>VLOOKUP($A23,'ADR Raw Data'!$B$6:$BE$43,'ADR Raw Data'!AU$1,FALSE)</f>
        <v>1.12225858086067</v>
      </c>
      <c r="AK23" s="48">
        <f>VLOOKUP($A23,'ADR Raw Data'!$B$6:$BE$43,'ADR Raw Data'!AV$1,FALSE)</f>
        <v>1.92637103765535</v>
      </c>
      <c r="AL23" s="48">
        <f>VLOOKUP($A23,'ADR Raw Data'!$B$6:$BE$43,'ADR Raw Data'!AW$1,FALSE)</f>
        <v>1.9733765082501999</v>
      </c>
      <c r="AM23" s="48">
        <f>VLOOKUP($A23,'ADR Raw Data'!$B$6:$BE$43,'ADR Raw Data'!AX$1,FALSE)</f>
        <v>1.9842819416489399</v>
      </c>
      <c r="AN23" s="49">
        <f>VLOOKUP($A23,'ADR Raw Data'!$B$6:$BE$43,'ADR Raw Data'!AY$1,FALSE)</f>
        <v>1.55411268666042</v>
      </c>
      <c r="AO23" s="48">
        <f>VLOOKUP($A23,'ADR Raw Data'!$B$6:$BE$43,'ADR Raw Data'!BA$1,FALSE)</f>
        <v>-8.8356441198805702E-2</v>
      </c>
      <c r="AP23" s="48">
        <f>VLOOKUP($A23,'ADR Raw Data'!$B$6:$BE$43,'ADR Raw Data'!BB$1,FALSE)</f>
        <v>-0.72095423247546797</v>
      </c>
      <c r="AQ23" s="49">
        <f>VLOOKUP($A23,'ADR Raw Data'!$B$6:$BE$43,'ADR Raw Data'!BC$1,FALSE)</f>
        <v>-0.41402268621663901</v>
      </c>
      <c r="AR23" s="50">
        <f>VLOOKUP($A23,'ADR Raw Data'!$B$6:$BE$43,'ADR Raw Data'!BE$1,FALSE)</f>
        <v>0.89040757354065403</v>
      </c>
      <c r="AT23" s="51">
        <f>VLOOKUP($A23,'RevPAR Raw Data'!$B$6:$BE$43,'RevPAR Raw Data'!AG$1,FALSE)</f>
        <v>35.857909546643299</v>
      </c>
      <c r="AU23" s="52">
        <f>VLOOKUP($A23,'RevPAR Raw Data'!$B$6:$BE$43,'RevPAR Raw Data'!AH$1,FALSE)</f>
        <v>40.481204437289897</v>
      </c>
      <c r="AV23" s="52">
        <f>VLOOKUP($A23,'RevPAR Raw Data'!$B$6:$BE$43,'RevPAR Raw Data'!AI$1,FALSE)</f>
        <v>45.024898405068797</v>
      </c>
      <c r="AW23" s="52">
        <f>VLOOKUP($A23,'RevPAR Raw Data'!$B$6:$BE$43,'RevPAR Raw Data'!AJ$1,FALSE)</f>
        <v>46.268989460802899</v>
      </c>
      <c r="AX23" s="52">
        <f>VLOOKUP($A23,'RevPAR Raw Data'!$B$6:$BE$43,'RevPAR Raw Data'!AK$1,FALSE)</f>
        <v>44.280469263273197</v>
      </c>
      <c r="AY23" s="53">
        <f>VLOOKUP($A23,'RevPAR Raw Data'!$B$6:$BE$43,'RevPAR Raw Data'!AL$1,FALSE)</f>
        <v>42.382748124707199</v>
      </c>
      <c r="AZ23" s="52">
        <f>VLOOKUP($A23,'RevPAR Raw Data'!$B$6:$BE$43,'RevPAR Raw Data'!AN$1,FALSE)</f>
        <v>54.579776815821099</v>
      </c>
      <c r="BA23" s="52">
        <f>VLOOKUP($A23,'RevPAR Raw Data'!$B$6:$BE$43,'RevPAR Raw Data'!AO$1,FALSE)</f>
        <v>58.718615083519197</v>
      </c>
      <c r="BB23" s="53">
        <f>VLOOKUP($A23,'RevPAR Raw Data'!$B$6:$BE$43,'RevPAR Raw Data'!AP$1,FALSE)</f>
        <v>56.649195949670201</v>
      </c>
      <c r="BC23" s="54">
        <f>VLOOKUP($A23,'RevPAR Raw Data'!$B$6:$BE$43,'RevPAR Raw Data'!AR$1,FALSE)</f>
        <v>46.459206845032199</v>
      </c>
      <c r="BE23" s="47">
        <f>VLOOKUP($A23,'RevPAR Raw Data'!$B$6:$BE$43,'RevPAR Raw Data'!AT$1,FALSE)</f>
        <v>-3.1767595310493202</v>
      </c>
      <c r="BF23" s="48">
        <f>VLOOKUP($A23,'RevPAR Raw Data'!$B$6:$BE$43,'RevPAR Raw Data'!AU$1,FALSE)</f>
        <v>-2.8302247757104202</v>
      </c>
      <c r="BG23" s="48">
        <f>VLOOKUP($A23,'RevPAR Raw Data'!$B$6:$BE$43,'RevPAR Raw Data'!AV$1,FALSE)</f>
        <v>-0.95881208675581797</v>
      </c>
      <c r="BH23" s="48">
        <f>VLOOKUP($A23,'RevPAR Raw Data'!$B$6:$BE$43,'RevPAR Raw Data'!AW$1,FALSE)</f>
        <v>-0.96696046071702502</v>
      </c>
      <c r="BI23" s="48">
        <f>VLOOKUP($A23,'RevPAR Raw Data'!$B$6:$BE$43,'RevPAR Raw Data'!AX$1,FALSE)</f>
        <v>0.52547403071658805</v>
      </c>
      <c r="BJ23" s="49">
        <f>VLOOKUP($A23,'RevPAR Raw Data'!$B$6:$BE$43,'RevPAR Raw Data'!AY$1,FALSE)</f>
        <v>-1.40170547780359</v>
      </c>
      <c r="BK23" s="48">
        <f>VLOOKUP($A23,'RevPAR Raw Data'!$B$6:$BE$43,'RevPAR Raw Data'!BA$1,FALSE)</f>
        <v>-2.2095542684250602</v>
      </c>
      <c r="BL23" s="48">
        <f>VLOOKUP($A23,'RevPAR Raw Data'!$B$6:$BE$43,'RevPAR Raw Data'!BB$1,FALSE)</f>
        <v>-2.5252791217486599</v>
      </c>
      <c r="BM23" s="49">
        <f>VLOOKUP($A23,'RevPAR Raw Data'!$B$6:$BE$43,'RevPAR Raw Data'!BC$1,FALSE)</f>
        <v>-2.373438368999</v>
      </c>
      <c r="BN23" s="50">
        <f>VLOOKUP($A23,'RevPAR Raw Data'!$B$6:$BE$43,'RevPAR Raw Data'!BE$1,FALSE)</f>
        <v>-1.74799783014037</v>
      </c>
    </row>
    <row r="24" spans="1:66" x14ac:dyDescent="0.45">
      <c r="A24" s="63" t="s">
        <v>91</v>
      </c>
      <c r="B24" s="47">
        <f>VLOOKUP($A24,'Occupancy Raw Data'!$B$8:$BE$45,'Occupancy Raw Data'!AG$3,FALSE)</f>
        <v>49.213241616509002</v>
      </c>
      <c r="C24" s="48">
        <f>VLOOKUP($A24,'Occupancy Raw Data'!$B$8:$BE$45,'Occupancy Raw Data'!AH$3,FALSE)</f>
        <v>60.713671539122899</v>
      </c>
      <c r="D24" s="48">
        <f>VLOOKUP($A24,'Occupancy Raw Data'!$B$8:$BE$45,'Occupancy Raw Data'!AI$3,FALSE)</f>
        <v>65.730868443680095</v>
      </c>
      <c r="E24" s="48">
        <f>VLOOKUP($A24,'Occupancy Raw Data'!$B$8:$BE$45,'Occupancy Raw Data'!AJ$3,FALSE)</f>
        <v>65.3826311263972</v>
      </c>
      <c r="F24" s="48">
        <f>VLOOKUP($A24,'Occupancy Raw Data'!$B$8:$BE$45,'Occupancy Raw Data'!AK$3,FALSE)</f>
        <v>59.608770421324103</v>
      </c>
      <c r="G24" s="49">
        <f>VLOOKUP($A24,'Occupancy Raw Data'!$B$8:$BE$45,'Occupancy Raw Data'!AL$3,FALSE)</f>
        <v>60.129836629406697</v>
      </c>
      <c r="H24" s="48">
        <f>VLOOKUP($A24,'Occupancy Raw Data'!$B$8:$BE$45,'Occupancy Raw Data'!AN$3,FALSE)</f>
        <v>56.668099742046401</v>
      </c>
      <c r="I24" s="48">
        <f>VLOOKUP($A24,'Occupancy Raw Data'!$B$8:$BE$45,'Occupancy Raw Data'!AO$3,FALSE)</f>
        <v>58.770421324161603</v>
      </c>
      <c r="J24" s="49">
        <f>VLOOKUP($A24,'Occupancy Raw Data'!$B$8:$BE$45,'Occupancy Raw Data'!AP$3,FALSE)</f>
        <v>57.719260533103999</v>
      </c>
      <c r="K24" s="50">
        <f>VLOOKUP($A24,'Occupancy Raw Data'!$B$8:$BE$45,'Occupancy Raw Data'!AR$3,FALSE)</f>
        <v>59.441100601891598</v>
      </c>
      <c r="M24" s="47">
        <f>VLOOKUP($A24,'Occupancy Raw Data'!$B$8:$BE$45,'Occupancy Raw Data'!AT$3,FALSE)</f>
        <v>-9.88326782982708</v>
      </c>
      <c r="N24" s="48">
        <f>VLOOKUP($A24,'Occupancy Raw Data'!$B$8:$BE$45,'Occupancy Raw Data'!AU$3,FALSE)</f>
        <v>-7.0215343051569699</v>
      </c>
      <c r="O24" s="48">
        <f>VLOOKUP($A24,'Occupancy Raw Data'!$B$8:$BE$45,'Occupancy Raw Data'!AV$3,FALSE)</f>
        <v>-5.0517273691946301</v>
      </c>
      <c r="P24" s="48">
        <f>VLOOKUP($A24,'Occupancy Raw Data'!$B$8:$BE$45,'Occupancy Raw Data'!AW$3,FALSE)</f>
        <v>-5.4712925565583497</v>
      </c>
      <c r="Q24" s="48">
        <f>VLOOKUP($A24,'Occupancy Raw Data'!$B$8:$BE$45,'Occupancy Raw Data'!AX$3,FALSE)</f>
        <v>-6.0695371358783197</v>
      </c>
      <c r="R24" s="49">
        <f>VLOOKUP($A24,'Occupancy Raw Data'!$B$8:$BE$45,'Occupancy Raw Data'!AY$3,FALSE)</f>
        <v>-6.56242600377686</v>
      </c>
      <c r="S24" s="48">
        <f>VLOOKUP($A24,'Occupancy Raw Data'!$B$8:$BE$45,'Occupancy Raw Data'!BA$3,FALSE)</f>
        <v>-5.4954014495535501</v>
      </c>
      <c r="T24" s="48">
        <f>VLOOKUP($A24,'Occupancy Raw Data'!$B$8:$BE$45,'Occupancy Raw Data'!BB$3,FALSE)</f>
        <v>-6.6714463004507696</v>
      </c>
      <c r="U24" s="49">
        <f>VLOOKUP($A24,'Occupancy Raw Data'!$B$8:$BE$45,'Occupancy Raw Data'!BC$3,FALSE)</f>
        <v>-6.0978127463710603</v>
      </c>
      <c r="V24" s="50">
        <f>VLOOKUP($A24,'Occupancy Raw Data'!$B$8:$BE$45,'Occupancy Raw Data'!BE$3,FALSE)</f>
        <v>-6.4339861242554397</v>
      </c>
      <c r="X24" s="51">
        <f>VLOOKUP($A24,'ADR Raw Data'!$B$6:$BE$43,'ADR Raw Data'!AG$1,FALSE)</f>
        <v>82.309637241198502</v>
      </c>
      <c r="Y24" s="52">
        <f>VLOOKUP($A24,'ADR Raw Data'!$B$6:$BE$43,'ADR Raw Data'!AH$1,FALSE)</f>
        <v>86.504706613793999</v>
      </c>
      <c r="Z24" s="52">
        <f>VLOOKUP($A24,'ADR Raw Data'!$B$6:$BE$43,'ADR Raw Data'!AI$1,FALSE)</f>
        <v>88.626877205834205</v>
      </c>
      <c r="AA24" s="52">
        <f>VLOOKUP($A24,'ADR Raw Data'!$B$6:$BE$43,'ADR Raw Data'!AJ$1,FALSE)</f>
        <v>88.9166587651236</v>
      </c>
      <c r="AB24" s="52">
        <f>VLOOKUP($A24,'ADR Raw Data'!$B$6:$BE$43,'ADR Raw Data'!AK$1,FALSE)</f>
        <v>85.939018002163706</v>
      </c>
      <c r="AC24" s="53">
        <f>VLOOKUP($A24,'ADR Raw Data'!$B$6:$BE$43,'ADR Raw Data'!AL$1,FALSE)</f>
        <v>86.694359311321094</v>
      </c>
      <c r="AD24" s="52">
        <f>VLOOKUP($A24,'ADR Raw Data'!$B$6:$BE$43,'ADR Raw Data'!AN$1,FALSE)</f>
        <v>85.656561512783497</v>
      </c>
      <c r="AE24" s="52">
        <f>VLOOKUP($A24,'ADR Raw Data'!$B$6:$BE$43,'ADR Raw Data'!AO$1,FALSE)</f>
        <v>85.944997761521506</v>
      </c>
      <c r="AF24" s="53">
        <f>VLOOKUP($A24,'ADR Raw Data'!$B$6:$BE$43,'ADR Raw Data'!AP$1,FALSE)</f>
        <v>85.803406081710094</v>
      </c>
      <c r="AG24" s="54">
        <f>VLOOKUP($A24,'ADR Raw Data'!$B$6:$BE$43,'ADR Raw Data'!AR$1,FALSE)</f>
        <v>86.447175070777604</v>
      </c>
      <c r="AI24" s="47">
        <f>VLOOKUP($A24,'ADR Raw Data'!$B$6:$BE$43,'ADR Raw Data'!AT$1,FALSE)</f>
        <v>9.4701238008493602E-2</v>
      </c>
      <c r="AJ24" s="48">
        <f>VLOOKUP($A24,'ADR Raw Data'!$B$6:$BE$43,'ADR Raw Data'!AU$1,FALSE)</f>
        <v>7.9516959390423594E-2</v>
      </c>
      <c r="AK24" s="48">
        <f>VLOOKUP($A24,'ADR Raw Data'!$B$6:$BE$43,'ADR Raw Data'!AV$1,FALSE)</f>
        <v>-7.5314153885123599E-3</v>
      </c>
      <c r="AL24" s="48">
        <f>VLOOKUP($A24,'ADR Raw Data'!$B$6:$BE$43,'ADR Raw Data'!AW$1,FALSE)</f>
        <v>0.86380612110867805</v>
      </c>
      <c r="AM24" s="48">
        <f>VLOOKUP($A24,'ADR Raw Data'!$B$6:$BE$43,'ADR Raw Data'!AX$1,FALSE)</f>
        <v>1.93489749836313</v>
      </c>
      <c r="AN24" s="49">
        <f>VLOOKUP($A24,'ADR Raw Data'!$B$6:$BE$43,'ADR Raw Data'!AY$1,FALSE)</f>
        <v>0.63764800095294205</v>
      </c>
      <c r="AO24" s="48">
        <f>VLOOKUP($A24,'ADR Raw Data'!$B$6:$BE$43,'ADR Raw Data'!BA$1,FALSE)</f>
        <v>0.37717507700506298</v>
      </c>
      <c r="AP24" s="48">
        <f>VLOOKUP($A24,'ADR Raw Data'!$B$6:$BE$43,'ADR Raw Data'!BB$1,FALSE)</f>
        <v>-0.88701271028059103</v>
      </c>
      <c r="AQ24" s="49">
        <f>VLOOKUP($A24,'ADR Raw Data'!$B$6:$BE$43,'ADR Raw Data'!BC$1,FALSE)</f>
        <v>-0.27649911296330099</v>
      </c>
      <c r="AR24" s="50">
        <f>VLOOKUP($A24,'ADR Raw Data'!$B$6:$BE$43,'ADR Raw Data'!BE$1,FALSE)</f>
        <v>0.38412955267494198</v>
      </c>
      <c r="AT24" s="51">
        <f>VLOOKUP($A24,'RevPAR Raw Data'!$B$6:$BE$43,'RevPAR Raw Data'!AG$1,FALSE)</f>
        <v>40.507240649183103</v>
      </c>
      <c r="AU24" s="52">
        <f>VLOOKUP($A24,'RevPAR Raw Data'!$B$6:$BE$43,'RevPAR Raw Data'!AH$1,FALSE)</f>
        <v>52.520183439380901</v>
      </c>
      <c r="AV24" s="52">
        <f>VLOOKUP($A24,'RevPAR Raw Data'!$B$6:$BE$43,'RevPAR Raw Data'!AI$1,FALSE)</f>
        <v>58.255216061908797</v>
      </c>
      <c r="AW24" s="52">
        <f>VLOOKUP($A24,'RevPAR Raw Data'!$B$6:$BE$43,'RevPAR Raw Data'!AJ$1,FALSE)</f>
        <v>58.136051010318099</v>
      </c>
      <c r="AX24" s="52">
        <f>VLOOKUP($A24,'RevPAR Raw Data'!$B$6:$BE$43,'RevPAR Raw Data'!AK$1,FALSE)</f>
        <v>51.227191943250197</v>
      </c>
      <c r="AY24" s="53">
        <f>VLOOKUP($A24,'RevPAR Raw Data'!$B$6:$BE$43,'RevPAR Raw Data'!AL$1,FALSE)</f>
        <v>52.129176620808202</v>
      </c>
      <c r="AZ24" s="52">
        <f>VLOOKUP($A24,'RevPAR Raw Data'!$B$6:$BE$43,'RevPAR Raw Data'!AN$1,FALSE)</f>
        <v>48.5399457136715</v>
      </c>
      <c r="BA24" s="52">
        <f>VLOOKUP($A24,'RevPAR Raw Data'!$B$6:$BE$43,'RevPAR Raw Data'!AO$1,FALSE)</f>
        <v>50.510237291487499</v>
      </c>
      <c r="BB24" s="53">
        <f>VLOOKUP($A24,'RevPAR Raw Data'!$B$6:$BE$43,'RevPAR Raw Data'!AP$1,FALSE)</f>
        <v>49.5250915025795</v>
      </c>
      <c r="BC24" s="54">
        <f>VLOOKUP($A24,'RevPAR Raw Data'!$B$6:$BE$43,'RevPAR Raw Data'!AR$1,FALSE)</f>
        <v>51.385152301314299</v>
      </c>
      <c r="BE24" s="47">
        <f>VLOOKUP($A24,'RevPAR Raw Data'!$B$6:$BE$43,'RevPAR Raw Data'!AT$1,FALSE)</f>
        <v>-9.7979261688091306</v>
      </c>
      <c r="BF24" s="48">
        <f>VLOOKUP($A24,'RevPAR Raw Data'!$B$6:$BE$43,'RevPAR Raw Data'!AU$1,FALSE)</f>
        <v>-6.9476006563485697</v>
      </c>
      <c r="BG24" s="48">
        <f>VLOOKUP($A24,'RevPAR Raw Data'!$B$6:$BE$43,'RevPAR Raw Data'!AV$1,FALSE)</f>
        <v>-5.0588783180106702</v>
      </c>
      <c r="BH24" s="48">
        <f>VLOOKUP($A24,'RevPAR Raw Data'!$B$6:$BE$43,'RevPAR Raw Data'!AW$1,FALSE)</f>
        <v>-4.6547477954569798</v>
      </c>
      <c r="BI24" s="48">
        <f>VLOOKUP($A24,'RevPAR Raw Data'!$B$6:$BE$43,'RevPAR Raw Data'!AX$1,FALSE)</f>
        <v>-4.2520789597195101</v>
      </c>
      <c r="BJ24" s="49">
        <f>VLOOKUP($A24,'RevPAR Raw Data'!$B$6:$BE$43,'RevPAR Raw Data'!AY$1,FALSE)</f>
        <v>-5.9666231810510197</v>
      </c>
      <c r="BK24" s="48">
        <f>VLOOKUP($A24,'RevPAR Raw Data'!$B$6:$BE$43,'RevPAR Raw Data'!BA$1,FALSE)</f>
        <v>-5.1389536571975798</v>
      </c>
      <c r="BL24" s="48">
        <f>VLOOKUP($A24,'RevPAR Raw Data'!$B$6:$BE$43,'RevPAR Raw Data'!BB$1,FALSE)</f>
        <v>-7.4992824340868198</v>
      </c>
      <c r="BM24" s="49">
        <f>VLOOKUP($A24,'RevPAR Raw Data'!$B$6:$BE$43,'RevPAR Raw Data'!BC$1,FALSE)</f>
        <v>-6.3574514611804798</v>
      </c>
      <c r="BN24" s="50">
        <f>VLOOKUP($A24,'RevPAR Raw Data'!$B$6:$BE$43,'RevPAR Raw Data'!BE$1,FALSE)</f>
        <v>-6.0745714136987701</v>
      </c>
    </row>
    <row r="25" spans="1:66" x14ac:dyDescent="0.45">
      <c r="A25" s="63" t="s">
        <v>32</v>
      </c>
      <c r="B25" s="47">
        <f>VLOOKUP($A25,'Occupancy Raw Data'!$B$8:$BE$45,'Occupancy Raw Data'!AG$3,FALSE)</f>
        <v>45.780774320549703</v>
      </c>
      <c r="C25" s="48">
        <f>VLOOKUP($A25,'Occupancy Raw Data'!$B$8:$BE$45,'Occupancy Raw Data'!AH$3,FALSE)</f>
        <v>51.9064277554032</v>
      </c>
      <c r="D25" s="48">
        <f>VLOOKUP($A25,'Occupancy Raw Data'!$B$8:$BE$45,'Occupancy Raw Data'!AI$3,FALSE)</f>
        <v>55.746910702846897</v>
      </c>
      <c r="E25" s="48">
        <f>VLOOKUP($A25,'Occupancy Raw Data'!$B$8:$BE$45,'Occupancy Raw Data'!AJ$3,FALSE)</f>
        <v>57.576460233699699</v>
      </c>
      <c r="F25" s="48">
        <f>VLOOKUP($A25,'Occupancy Raw Data'!$B$8:$BE$45,'Occupancy Raw Data'!AK$3,FALSE)</f>
        <v>55.360445026026099</v>
      </c>
      <c r="G25" s="49">
        <f>VLOOKUP($A25,'Occupancy Raw Data'!$B$8:$BE$45,'Occupancy Raw Data'!AL$3,FALSE)</f>
        <v>53.274203607705097</v>
      </c>
      <c r="H25" s="48">
        <f>VLOOKUP($A25,'Occupancy Raw Data'!$B$8:$BE$45,'Occupancy Raw Data'!AN$3,FALSE)</f>
        <v>58.025085531638602</v>
      </c>
      <c r="I25" s="48">
        <f>VLOOKUP($A25,'Occupancy Raw Data'!$B$8:$BE$45,'Occupancy Raw Data'!AO$3,FALSE)</f>
        <v>58.5676440147883</v>
      </c>
      <c r="J25" s="49">
        <f>VLOOKUP($A25,'Occupancy Raw Data'!$B$8:$BE$45,'Occupancy Raw Data'!AP$3,FALSE)</f>
        <v>58.296364773213398</v>
      </c>
      <c r="K25" s="50">
        <f>VLOOKUP($A25,'Occupancy Raw Data'!$B$8:$BE$45,'Occupancy Raw Data'!AR$3,FALSE)</f>
        <v>54.709106797850303</v>
      </c>
      <c r="M25" s="47">
        <f>VLOOKUP($A25,'Occupancy Raw Data'!$B$8:$BE$45,'Occupancy Raw Data'!AT$3,FALSE)</f>
        <v>-0.65282424324830302</v>
      </c>
      <c r="N25" s="48">
        <f>VLOOKUP($A25,'Occupancy Raw Data'!$B$8:$BE$45,'Occupancy Raw Data'!AU$3,FALSE)</f>
        <v>-3.2083037991031298</v>
      </c>
      <c r="O25" s="48">
        <f>VLOOKUP($A25,'Occupancy Raw Data'!$B$8:$BE$45,'Occupancy Raw Data'!AV$3,FALSE)</f>
        <v>-2.5402187674703498</v>
      </c>
      <c r="P25" s="48">
        <f>VLOOKUP($A25,'Occupancy Raw Data'!$B$8:$BE$45,'Occupancy Raw Data'!AW$3,FALSE)</f>
        <v>-1.2670461643128099</v>
      </c>
      <c r="Q25" s="48">
        <f>VLOOKUP($A25,'Occupancy Raw Data'!$B$8:$BE$45,'Occupancy Raw Data'!AX$3,FALSE)</f>
        <v>1.80386246712473E-2</v>
      </c>
      <c r="R25" s="49">
        <f>VLOOKUP($A25,'Occupancy Raw Data'!$B$8:$BE$45,'Occupancy Raw Data'!AY$3,FALSE)</f>
        <v>-1.553454435933</v>
      </c>
      <c r="S25" s="48">
        <f>VLOOKUP($A25,'Occupancy Raw Data'!$B$8:$BE$45,'Occupancy Raw Data'!BA$3,FALSE)</f>
        <v>-0.69381260574532899</v>
      </c>
      <c r="T25" s="48">
        <f>VLOOKUP($A25,'Occupancy Raw Data'!$B$8:$BE$45,'Occupancy Raw Data'!BB$3,FALSE)</f>
        <v>-0.476186948395184</v>
      </c>
      <c r="U25" s="49">
        <f>VLOOKUP($A25,'Occupancy Raw Data'!$B$8:$BE$45,'Occupancy Raw Data'!BC$3,FALSE)</f>
        <v>-0.58461251904343203</v>
      </c>
      <c r="V25" s="50">
        <f>VLOOKUP($A25,'Occupancy Raw Data'!$B$8:$BE$45,'Occupancy Raw Data'!BE$3,FALSE)</f>
        <v>-1.2604973200143901</v>
      </c>
      <c r="X25" s="51">
        <f>VLOOKUP($A25,'ADR Raw Data'!$B$6:$BE$43,'ADR Raw Data'!AG$1,FALSE)</f>
        <v>77.657365603427095</v>
      </c>
      <c r="Y25" s="52">
        <f>VLOOKUP($A25,'ADR Raw Data'!$B$6:$BE$43,'ADR Raw Data'!AH$1,FALSE)</f>
        <v>80.449002029791501</v>
      </c>
      <c r="Z25" s="52">
        <f>VLOOKUP($A25,'ADR Raw Data'!$B$6:$BE$43,'ADR Raw Data'!AI$1,FALSE)</f>
        <v>83.888355653284606</v>
      </c>
      <c r="AA25" s="52">
        <f>VLOOKUP($A25,'ADR Raw Data'!$B$6:$BE$43,'ADR Raw Data'!AJ$1,FALSE)</f>
        <v>85.808161874668599</v>
      </c>
      <c r="AB25" s="52">
        <f>VLOOKUP($A25,'ADR Raw Data'!$B$6:$BE$43,'ADR Raw Data'!AK$1,FALSE)</f>
        <v>84.927215528706</v>
      </c>
      <c r="AC25" s="53">
        <f>VLOOKUP($A25,'ADR Raw Data'!$B$6:$BE$43,'ADR Raw Data'!AL$1,FALSE)</f>
        <v>82.778112053053505</v>
      </c>
      <c r="AD25" s="52">
        <f>VLOOKUP($A25,'ADR Raw Data'!$B$6:$BE$43,'ADR Raw Data'!AN$1,FALSE)</f>
        <v>94.484888909875707</v>
      </c>
      <c r="AE25" s="52">
        <f>VLOOKUP($A25,'ADR Raw Data'!$B$6:$BE$43,'ADR Raw Data'!AO$1,FALSE)</f>
        <v>94.540696253986695</v>
      </c>
      <c r="AF25" s="53">
        <f>VLOOKUP($A25,'ADR Raw Data'!$B$6:$BE$43,'ADR Raw Data'!AP$1,FALSE)</f>
        <v>94.512922430284902</v>
      </c>
      <c r="AG25" s="54">
        <f>VLOOKUP($A25,'ADR Raw Data'!$B$6:$BE$43,'ADR Raw Data'!AR$1,FALSE)</f>
        <v>86.350757195627097</v>
      </c>
      <c r="AI25" s="47">
        <f>VLOOKUP($A25,'ADR Raw Data'!$B$6:$BE$43,'ADR Raw Data'!AT$1,FALSE)</f>
        <v>5.6066979552961902</v>
      </c>
      <c r="AJ25" s="48">
        <f>VLOOKUP($A25,'ADR Raw Data'!$B$6:$BE$43,'ADR Raw Data'!AU$1,FALSE)</f>
        <v>3.6454360056877002</v>
      </c>
      <c r="AK25" s="48">
        <f>VLOOKUP($A25,'ADR Raw Data'!$B$6:$BE$43,'ADR Raw Data'!AV$1,FALSE)</f>
        <v>4.2307338862725601</v>
      </c>
      <c r="AL25" s="48">
        <f>VLOOKUP($A25,'ADR Raw Data'!$B$6:$BE$43,'ADR Raw Data'!AW$1,FALSE)</f>
        <v>6.0352461909828401</v>
      </c>
      <c r="AM25" s="48">
        <f>VLOOKUP($A25,'ADR Raw Data'!$B$6:$BE$43,'ADR Raw Data'!AX$1,FALSE)</f>
        <v>7.1504607683388803</v>
      </c>
      <c r="AN25" s="49">
        <f>VLOOKUP($A25,'ADR Raw Data'!$B$6:$BE$43,'ADR Raw Data'!AY$1,FALSE)</f>
        <v>5.3465254066245897</v>
      </c>
      <c r="AO25" s="48">
        <f>VLOOKUP($A25,'ADR Raw Data'!$B$6:$BE$43,'ADR Raw Data'!BA$1,FALSE)</f>
        <v>3.5385354138368998</v>
      </c>
      <c r="AP25" s="48">
        <f>VLOOKUP($A25,'ADR Raw Data'!$B$6:$BE$43,'ADR Raw Data'!BB$1,FALSE)</f>
        <v>3.9299153571829502</v>
      </c>
      <c r="AQ25" s="49">
        <f>VLOOKUP($A25,'ADR Raw Data'!$B$6:$BE$43,'ADR Raw Data'!BC$1,FALSE)</f>
        <v>3.73464397123655</v>
      </c>
      <c r="AR25" s="50">
        <f>VLOOKUP($A25,'ADR Raw Data'!$B$6:$BE$43,'ADR Raw Data'!BE$1,FALSE)</f>
        <v>4.8368767169615996</v>
      </c>
      <c r="AT25" s="51">
        <f>VLOOKUP($A25,'RevPAR Raw Data'!$B$6:$BE$43,'RevPAR Raw Data'!AG$1,FALSE)</f>
        <v>35.5521432901891</v>
      </c>
      <c r="AU25" s="52">
        <f>VLOOKUP($A25,'RevPAR Raw Data'!$B$6:$BE$43,'RevPAR Raw Data'!AH$1,FALSE)</f>
        <v>41.758203118536599</v>
      </c>
      <c r="AV25" s="52">
        <f>VLOOKUP($A25,'RevPAR Raw Data'!$B$6:$BE$43,'RevPAR Raw Data'!AI$1,FALSE)</f>
        <v>46.765166716123197</v>
      </c>
      <c r="AW25" s="52">
        <f>VLOOKUP($A25,'RevPAR Raw Data'!$B$6:$BE$43,'RevPAR Raw Data'!AJ$1,FALSE)</f>
        <v>49.405302199037202</v>
      </c>
      <c r="AX25" s="52">
        <f>VLOOKUP($A25,'RevPAR Raw Data'!$B$6:$BE$43,'RevPAR Raw Data'!AK$1,FALSE)</f>
        <v>47.016084464903997</v>
      </c>
      <c r="AY25" s="53">
        <f>VLOOKUP($A25,'RevPAR Raw Data'!$B$6:$BE$43,'RevPAR Raw Data'!AL$1,FALSE)</f>
        <v>44.099379957758003</v>
      </c>
      <c r="AZ25" s="52">
        <f>VLOOKUP($A25,'RevPAR Raw Data'!$B$6:$BE$43,'RevPAR Raw Data'!AN$1,FALSE)</f>
        <v>54.824937604429103</v>
      </c>
      <c r="BA25" s="52">
        <f>VLOOKUP($A25,'RevPAR Raw Data'!$B$6:$BE$43,'RevPAR Raw Data'!AO$1,FALSE)</f>
        <v>55.370258431137202</v>
      </c>
      <c r="BB25" s="53">
        <f>VLOOKUP($A25,'RevPAR Raw Data'!$B$6:$BE$43,'RevPAR Raw Data'!AP$1,FALSE)</f>
        <v>55.097598017783199</v>
      </c>
      <c r="BC25" s="54">
        <f>VLOOKUP($A25,'RevPAR Raw Data'!$B$6:$BE$43,'RevPAR Raw Data'!AR$1,FALSE)</f>
        <v>47.241727974908102</v>
      </c>
      <c r="BE25" s="47">
        <f>VLOOKUP($A25,'RevPAR Raw Data'!$B$6:$BE$43,'RevPAR Raw Data'!AT$1,FALSE)</f>
        <v>4.9172718285500103</v>
      </c>
      <c r="BF25" s="48">
        <f>VLOOKUP($A25,'RevPAR Raw Data'!$B$6:$BE$43,'RevPAR Raw Data'!AU$1,FALSE)</f>
        <v>0.32017554472021298</v>
      </c>
      <c r="BG25" s="48">
        <f>VLOOKUP($A25,'RevPAR Raw Data'!$B$6:$BE$43,'RevPAR Raw Data'!AV$1,FALSE)</f>
        <v>1.58304522262137</v>
      </c>
      <c r="BH25" s="48">
        <f>VLOOKUP($A25,'RevPAR Raw Data'!$B$6:$BE$43,'RevPAR Raw Data'!AW$1,FALSE)</f>
        <v>4.6917306713003502</v>
      </c>
      <c r="BI25" s="48">
        <f>VLOOKUP($A25,'RevPAR Raw Data'!$B$6:$BE$43,'RevPAR Raw Data'!AX$1,FALSE)</f>
        <v>7.1697892377903898</v>
      </c>
      <c r="BJ25" s="49">
        <f>VLOOKUP($A25,'RevPAR Raw Data'!$B$6:$BE$43,'RevPAR Raw Data'!AY$1,FALSE)</f>
        <v>3.7100151345940899</v>
      </c>
      <c r="BK25" s="48">
        <f>VLOOKUP($A25,'RevPAR Raw Data'!$B$6:$BE$43,'RevPAR Raw Data'!BA$1,FALSE)</f>
        <v>2.8201720033315998</v>
      </c>
      <c r="BL25" s="48">
        <f>VLOOKUP($A25,'RevPAR Raw Data'!$B$6:$BE$43,'RevPAR Raw Data'!BB$1,FALSE)</f>
        <v>3.4350146647738802</v>
      </c>
      <c r="BM25" s="49">
        <f>VLOOKUP($A25,'RevPAR Raw Data'!$B$6:$BE$43,'RevPAR Raw Data'!BC$1,FALSE)</f>
        <v>3.1281982559955699</v>
      </c>
      <c r="BN25" s="50">
        <f>VLOOKUP($A25,'RevPAR Raw Data'!$B$6:$BE$43,'RevPAR Raw Data'!BE$1,FALSE)</f>
        <v>3.5154106955575002</v>
      </c>
    </row>
    <row r="26" spans="1:66" x14ac:dyDescent="0.45">
      <c r="A26" s="63" t="s">
        <v>92</v>
      </c>
      <c r="B26" s="47">
        <f>VLOOKUP($A26,'Occupancy Raw Data'!$B$8:$BE$45,'Occupancy Raw Data'!AG$3,FALSE)</f>
        <v>44.963851925318799</v>
      </c>
      <c r="C26" s="48">
        <f>VLOOKUP($A26,'Occupancy Raw Data'!$B$8:$BE$45,'Occupancy Raw Data'!AH$3,FALSE)</f>
        <v>52.598077227917798</v>
      </c>
      <c r="D26" s="48">
        <f>VLOOKUP($A26,'Occupancy Raw Data'!$B$8:$BE$45,'Occupancy Raw Data'!AI$3,FALSE)</f>
        <v>56.8513333780799</v>
      </c>
      <c r="E26" s="48">
        <f>VLOOKUP($A26,'Occupancy Raw Data'!$B$8:$BE$45,'Occupancy Raw Data'!AJ$3,FALSE)</f>
        <v>59.890712313938501</v>
      </c>
      <c r="F26" s="48">
        <f>VLOOKUP($A26,'Occupancy Raw Data'!$B$8:$BE$45,'Occupancy Raw Data'!AK$3,FALSE)</f>
        <v>55.610194638306801</v>
      </c>
      <c r="G26" s="49">
        <f>VLOOKUP($A26,'Occupancy Raw Data'!$B$8:$BE$45,'Occupancy Raw Data'!AL$3,FALSE)</f>
        <v>53.9828338967124</v>
      </c>
      <c r="H26" s="48">
        <f>VLOOKUP($A26,'Occupancy Raw Data'!$B$8:$BE$45,'Occupancy Raw Data'!AN$3,FALSE)</f>
        <v>58.189316284630401</v>
      </c>
      <c r="I26" s="48">
        <f>VLOOKUP($A26,'Occupancy Raw Data'!$B$8:$BE$45,'Occupancy Raw Data'!AO$3,FALSE)</f>
        <v>58.128621977639</v>
      </c>
      <c r="J26" s="49">
        <f>VLOOKUP($A26,'Occupancy Raw Data'!$B$8:$BE$45,'Occupancy Raw Data'!AP$3,FALSE)</f>
        <v>58.158969131134697</v>
      </c>
      <c r="K26" s="50">
        <f>VLOOKUP($A26,'Occupancy Raw Data'!$B$8:$BE$45,'Occupancy Raw Data'!AR$3,FALSE)</f>
        <v>55.176015392261597</v>
      </c>
      <c r="M26" s="47">
        <f>VLOOKUP($A26,'Occupancy Raw Data'!$B$8:$BE$45,'Occupancy Raw Data'!AT$3,FALSE)</f>
        <v>-12.3883942805373</v>
      </c>
      <c r="N26" s="48">
        <f>VLOOKUP($A26,'Occupancy Raw Data'!$B$8:$BE$45,'Occupancy Raw Data'!AU$3,FALSE)</f>
        <v>-11.3883691178407</v>
      </c>
      <c r="O26" s="48">
        <f>VLOOKUP($A26,'Occupancy Raw Data'!$B$8:$BE$45,'Occupancy Raw Data'!AV$3,FALSE)</f>
        <v>-10.139615208882001</v>
      </c>
      <c r="P26" s="48">
        <f>VLOOKUP($A26,'Occupancy Raw Data'!$B$8:$BE$45,'Occupancy Raw Data'!AW$3,FALSE)</f>
        <v>-8.3569882533928102</v>
      </c>
      <c r="Q26" s="48">
        <f>VLOOKUP($A26,'Occupancy Raw Data'!$B$8:$BE$45,'Occupancy Raw Data'!AX$3,FALSE)</f>
        <v>-12.113585099346</v>
      </c>
      <c r="R26" s="49">
        <f>VLOOKUP($A26,'Occupancy Raw Data'!$B$8:$BE$45,'Occupancy Raw Data'!AY$3,FALSE)</f>
        <v>-10.7938018130145</v>
      </c>
      <c r="S26" s="48">
        <f>VLOOKUP($A26,'Occupancy Raw Data'!$B$8:$BE$45,'Occupancy Raw Data'!BA$3,FALSE)</f>
        <v>-8.0375383139978904</v>
      </c>
      <c r="T26" s="48">
        <f>VLOOKUP($A26,'Occupancy Raw Data'!$B$8:$BE$45,'Occupancy Raw Data'!BB$3,FALSE)</f>
        <v>-8.5144115229250907</v>
      </c>
      <c r="U26" s="49">
        <f>VLOOKUP($A26,'Occupancy Raw Data'!$B$8:$BE$45,'Occupancy Raw Data'!BC$3,FALSE)</f>
        <v>-8.2764703196758393</v>
      </c>
      <c r="V26" s="50">
        <f>VLOOKUP($A26,'Occupancy Raw Data'!$B$8:$BE$45,'Occupancy Raw Data'!BE$3,FALSE)</f>
        <v>-10.0503420168942</v>
      </c>
      <c r="X26" s="51">
        <f>VLOOKUP($A26,'ADR Raw Data'!$B$6:$BE$43,'ADR Raw Data'!AG$1,FALSE)</f>
        <v>95.367995990041607</v>
      </c>
      <c r="Y26" s="52">
        <f>VLOOKUP($A26,'ADR Raw Data'!$B$6:$BE$43,'ADR Raw Data'!AH$1,FALSE)</f>
        <v>102.397588960601</v>
      </c>
      <c r="Z26" s="52">
        <f>VLOOKUP($A26,'ADR Raw Data'!$B$6:$BE$43,'ADR Raw Data'!AI$1,FALSE)</f>
        <v>106.017237095627</v>
      </c>
      <c r="AA26" s="52">
        <f>VLOOKUP($A26,'ADR Raw Data'!$B$6:$BE$43,'ADR Raw Data'!AJ$1,FALSE)</f>
        <v>106.13604356650799</v>
      </c>
      <c r="AB26" s="52">
        <f>VLOOKUP($A26,'ADR Raw Data'!$B$6:$BE$43,'ADR Raw Data'!AK$1,FALSE)</f>
        <v>101.130778688728</v>
      </c>
      <c r="AC26" s="53">
        <f>VLOOKUP($A26,'ADR Raw Data'!$B$6:$BE$43,'ADR Raw Data'!AL$1,FALSE)</f>
        <v>102.557474560557</v>
      </c>
      <c r="AD26" s="52">
        <f>VLOOKUP($A26,'ADR Raw Data'!$B$6:$BE$43,'ADR Raw Data'!AN$1,FALSE)</f>
        <v>105.01957341468901</v>
      </c>
      <c r="AE26" s="52">
        <f>VLOOKUP($A26,'ADR Raw Data'!$B$6:$BE$43,'ADR Raw Data'!AO$1,FALSE)</f>
        <v>105.759759403545</v>
      </c>
      <c r="AF26" s="53">
        <f>VLOOKUP($A26,'ADR Raw Data'!$B$6:$BE$43,'ADR Raw Data'!AP$1,FALSE)</f>
        <v>105.389473295844</v>
      </c>
      <c r="AG26" s="54">
        <f>VLOOKUP($A26,'ADR Raw Data'!$B$6:$BE$43,'ADR Raw Data'!AR$1,FALSE)</f>
        <v>103.410361328497</v>
      </c>
      <c r="AI26" s="47">
        <f>VLOOKUP($A26,'ADR Raw Data'!$B$6:$BE$43,'ADR Raw Data'!AT$1,FALSE)</f>
        <v>6.99056846280505</v>
      </c>
      <c r="AJ26" s="48">
        <f>VLOOKUP($A26,'ADR Raw Data'!$B$6:$BE$43,'ADR Raw Data'!AU$1,FALSE)</f>
        <v>6.3171757529461701</v>
      </c>
      <c r="AK26" s="48">
        <f>VLOOKUP($A26,'ADR Raw Data'!$B$6:$BE$43,'ADR Raw Data'!AV$1,FALSE)</f>
        <v>7.33835823461561</v>
      </c>
      <c r="AL26" s="48">
        <f>VLOOKUP($A26,'ADR Raw Data'!$B$6:$BE$43,'ADR Raw Data'!AW$1,FALSE)</f>
        <v>7.0836841988021799</v>
      </c>
      <c r="AM26" s="48">
        <f>VLOOKUP($A26,'ADR Raw Data'!$B$6:$BE$43,'ADR Raw Data'!AX$1,FALSE)</f>
        <v>6.1607466481184998</v>
      </c>
      <c r="AN26" s="49">
        <f>VLOOKUP($A26,'ADR Raw Data'!$B$6:$BE$43,'ADR Raw Data'!AY$1,FALSE)</f>
        <v>6.8364490169874399</v>
      </c>
      <c r="AO26" s="48">
        <f>VLOOKUP($A26,'ADR Raw Data'!$B$6:$BE$43,'ADR Raw Data'!BA$1,FALSE)</f>
        <v>4.6866627651602304</v>
      </c>
      <c r="AP26" s="48">
        <f>VLOOKUP($A26,'ADR Raw Data'!$B$6:$BE$43,'ADR Raw Data'!BB$1,FALSE)</f>
        <v>4.1436142935200504</v>
      </c>
      <c r="AQ26" s="49">
        <f>VLOOKUP($A26,'ADR Raw Data'!$B$6:$BE$43,'ADR Raw Data'!BC$1,FALSE)</f>
        <v>4.4119617093344496</v>
      </c>
      <c r="AR26" s="50">
        <f>VLOOKUP($A26,'ADR Raw Data'!$B$6:$BE$43,'ADR Raw Data'!BE$1,FALSE)</f>
        <v>6.1117508023279203</v>
      </c>
      <c r="AT26" s="51">
        <f>VLOOKUP($A26,'RevPAR Raw Data'!$B$6:$BE$43,'RevPAR Raw Data'!AG$1,FALSE)</f>
        <v>42.881124501106299</v>
      </c>
      <c r="AU26" s="52">
        <f>VLOOKUP($A26,'RevPAR Raw Data'!$B$6:$BE$43,'RevPAR Raw Data'!AH$1,FALSE)</f>
        <v>53.8591629210229</v>
      </c>
      <c r="AV26" s="52">
        <f>VLOOKUP($A26,'RevPAR Raw Data'!$B$6:$BE$43,'RevPAR Raw Data'!AI$1,FALSE)</f>
        <v>60.272212899464797</v>
      </c>
      <c r="AW26" s="52">
        <f>VLOOKUP($A26,'RevPAR Raw Data'!$B$6:$BE$43,'RevPAR Raw Data'!AJ$1,FALSE)</f>
        <v>63.565632513814002</v>
      </c>
      <c r="AX26" s="52">
        <f>VLOOKUP($A26,'RevPAR Raw Data'!$B$6:$BE$43,'RevPAR Raw Data'!AK$1,FALSE)</f>
        <v>56.239022868037402</v>
      </c>
      <c r="AY26" s="53">
        <f>VLOOKUP($A26,'RevPAR Raw Data'!$B$6:$BE$43,'RevPAR Raw Data'!AL$1,FALSE)</f>
        <v>55.363431140689102</v>
      </c>
      <c r="AZ26" s="52">
        <f>VLOOKUP($A26,'RevPAR Raw Data'!$B$6:$BE$43,'RevPAR Raw Data'!AN$1,FALSE)</f>
        <v>61.110171735043302</v>
      </c>
      <c r="BA26" s="52">
        <f>VLOOKUP($A26,'RevPAR Raw Data'!$B$6:$BE$43,'RevPAR Raw Data'!AO$1,FALSE)</f>
        <v>61.476690748147597</v>
      </c>
      <c r="BB26" s="53">
        <f>VLOOKUP($A26,'RevPAR Raw Data'!$B$6:$BE$43,'RevPAR Raw Data'!AP$1,FALSE)</f>
        <v>61.293431241595499</v>
      </c>
      <c r="BC26" s="54">
        <f>VLOOKUP($A26,'RevPAR Raw Data'!$B$6:$BE$43,'RevPAR Raw Data'!AR$1,FALSE)</f>
        <v>57.057716883805199</v>
      </c>
      <c r="BE26" s="47">
        <f>VLOOKUP($A26,'RevPAR Raw Data'!$B$6:$BE$43,'RevPAR Raw Data'!AT$1,FALSE)</f>
        <v>-6.2638450013554303</v>
      </c>
      <c r="BF26" s="48">
        <f>VLOOKUP($A26,'RevPAR Raw Data'!$B$6:$BE$43,'RevPAR Raw Data'!AU$1,FALSE)</f>
        <v>-5.7906166574628299</v>
      </c>
      <c r="BG26" s="48">
        <f>VLOOKUP($A26,'RevPAR Raw Data'!$B$6:$BE$43,'RevPAR Raw Data'!AV$1,FALSE)</f>
        <v>-3.5453382619057199</v>
      </c>
      <c r="BH26" s="48">
        <f>VLOOKUP($A26,'RevPAR Raw Data'!$B$6:$BE$43,'RevPAR Raw Data'!AW$1,FALSE)</f>
        <v>-1.86528671099197</v>
      </c>
      <c r="BI26" s="48">
        <f>VLOOKUP($A26,'RevPAR Raw Data'!$B$6:$BE$43,'RevPAR Raw Data'!AX$1,FALSE)</f>
        <v>-6.6991257392024703</v>
      </c>
      <c r="BJ26" s="49">
        <f>VLOOKUP($A26,'RevPAR Raw Data'!$B$6:$BE$43,'RevPAR Raw Data'!AY$1,FALSE)</f>
        <v>-4.6952655539684498</v>
      </c>
      <c r="BK26" s="48">
        <f>VLOOKUP($A26,'RevPAR Raw Data'!$B$6:$BE$43,'RevPAR Raw Data'!BA$1,FALSE)</f>
        <v>-3.7275678642352799</v>
      </c>
      <c r="BL26" s="48">
        <f>VLOOKUP($A26,'RevPAR Raw Data'!$B$6:$BE$43,'RevPAR Raw Data'!BB$1,FALSE)</f>
        <v>-4.7236016022780802</v>
      </c>
      <c r="BM26" s="49">
        <f>VLOOKUP($A26,'RevPAR Raw Data'!$B$6:$BE$43,'RevPAR Raw Data'!BC$1,FALSE)</f>
        <v>-4.2296633117299098</v>
      </c>
      <c r="BN26" s="50">
        <f>VLOOKUP($A26,'RevPAR Raw Data'!$B$6:$BE$43,'RevPAR Raw Data'!BE$1,FALSE)</f>
        <v>-4.5528430734205996</v>
      </c>
    </row>
    <row r="27" spans="1:66" x14ac:dyDescent="0.45">
      <c r="A27" s="63" t="s">
        <v>93</v>
      </c>
      <c r="B27" s="47">
        <f>VLOOKUP($A27,'Occupancy Raw Data'!$B$8:$BE$45,'Occupancy Raw Data'!AG$3,FALSE)</f>
        <v>34.577959741619701</v>
      </c>
      <c r="C27" s="48">
        <f>VLOOKUP($A27,'Occupancy Raw Data'!$B$8:$BE$45,'Occupancy Raw Data'!AH$3,FALSE)</f>
        <v>37.775152567156198</v>
      </c>
      <c r="D27" s="48">
        <f>VLOOKUP($A27,'Occupancy Raw Data'!$B$8:$BE$45,'Occupancy Raw Data'!AI$3,FALSE)</f>
        <v>42.336077646067402</v>
      </c>
      <c r="E27" s="48">
        <f>VLOOKUP($A27,'Occupancy Raw Data'!$B$8:$BE$45,'Occupancy Raw Data'!AJ$3,FALSE)</f>
        <v>43.001320113732802</v>
      </c>
      <c r="F27" s="48">
        <f>VLOOKUP($A27,'Occupancy Raw Data'!$B$8:$BE$45,'Occupancy Raw Data'!AK$3,FALSE)</f>
        <v>41.791966804488197</v>
      </c>
      <c r="G27" s="49">
        <f>VLOOKUP($A27,'Occupancy Raw Data'!$B$8:$BE$45,'Occupancy Raw Data'!AL$3,FALSE)</f>
        <v>39.896495374612897</v>
      </c>
      <c r="H27" s="48">
        <f>VLOOKUP($A27,'Occupancy Raw Data'!$B$8:$BE$45,'Occupancy Raw Data'!AN$3,FALSE)</f>
        <v>51.239575485881304</v>
      </c>
      <c r="I27" s="48">
        <f>VLOOKUP($A27,'Occupancy Raw Data'!$B$8:$BE$45,'Occupancy Raw Data'!AO$3,FALSE)</f>
        <v>55.502600340139601</v>
      </c>
      <c r="J27" s="49">
        <f>VLOOKUP($A27,'Occupancy Raw Data'!$B$8:$BE$45,'Occupancy Raw Data'!AP$3,FALSE)</f>
        <v>53.371087913010399</v>
      </c>
      <c r="K27" s="50">
        <f>VLOOKUP($A27,'Occupancy Raw Data'!$B$8:$BE$45,'Occupancy Raw Data'!AR$3,FALSE)</f>
        <v>43.746378957012197</v>
      </c>
      <c r="M27" s="47">
        <f>VLOOKUP($A27,'Occupancy Raw Data'!$B$8:$BE$45,'Occupancy Raw Data'!AT$3,FALSE)</f>
        <v>4.8369823689890996</v>
      </c>
      <c r="N27" s="48">
        <f>VLOOKUP($A27,'Occupancy Raw Data'!$B$8:$BE$45,'Occupancy Raw Data'!AU$3,FALSE)</f>
        <v>2.7534591118318001</v>
      </c>
      <c r="O27" s="48">
        <f>VLOOKUP($A27,'Occupancy Raw Data'!$B$8:$BE$45,'Occupancy Raw Data'!AV$3,FALSE)</f>
        <v>3.2229374591572202</v>
      </c>
      <c r="P27" s="48">
        <f>VLOOKUP($A27,'Occupancy Raw Data'!$B$8:$BE$45,'Occupancy Raw Data'!AW$3,FALSE)</f>
        <v>3.30782163785977</v>
      </c>
      <c r="Q27" s="48">
        <f>VLOOKUP($A27,'Occupancy Raw Data'!$B$8:$BE$45,'Occupancy Raw Data'!AX$3,FALSE)</f>
        <v>9.4104299488286607</v>
      </c>
      <c r="R27" s="49">
        <f>VLOOKUP($A27,'Occupancy Raw Data'!$B$8:$BE$45,'Occupancy Raw Data'!AY$3,FALSE)</f>
        <v>4.6719371858308198</v>
      </c>
      <c r="S27" s="48">
        <f>VLOOKUP($A27,'Occupancy Raw Data'!$B$8:$BE$45,'Occupancy Raw Data'!BA$3,FALSE)</f>
        <v>1.0643873764642899</v>
      </c>
      <c r="T27" s="48">
        <f>VLOOKUP($A27,'Occupancy Raw Data'!$B$8:$BE$45,'Occupancy Raw Data'!BB$3,FALSE)</f>
        <v>2.91438243873568</v>
      </c>
      <c r="U27" s="49">
        <f>VLOOKUP($A27,'Occupancy Raw Data'!$B$8:$BE$45,'Occupancy Raw Data'!BC$3,FALSE)</f>
        <v>2.01794811364663</v>
      </c>
      <c r="V27" s="50">
        <f>VLOOKUP($A27,'Occupancy Raw Data'!$B$8:$BE$45,'Occupancy Raw Data'!BE$3,FALSE)</f>
        <v>3.7114955355636301</v>
      </c>
      <c r="X27" s="51">
        <f>VLOOKUP($A27,'ADR Raw Data'!$B$6:$BE$43,'ADR Raw Data'!AG$1,FALSE)</f>
        <v>96.719202437059295</v>
      </c>
      <c r="Y27" s="52">
        <f>VLOOKUP($A27,'ADR Raw Data'!$B$6:$BE$43,'ADR Raw Data'!AH$1,FALSE)</f>
        <v>98.719796519611904</v>
      </c>
      <c r="Z27" s="52">
        <f>VLOOKUP($A27,'ADR Raw Data'!$B$6:$BE$43,'ADR Raw Data'!AI$1,FALSE)</f>
        <v>101.325404126425</v>
      </c>
      <c r="AA27" s="52">
        <f>VLOOKUP($A27,'ADR Raw Data'!$B$6:$BE$43,'ADR Raw Data'!AJ$1,FALSE)</f>
        <v>102.072696363818</v>
      </c>
      <c r="AB27" s="52">
        <f>VLOOKUP($A27,'ADR Raw Data'!$B$6:$BE$43,'ADR Raw Data'!AK$1,FALSE)</f>
        <v>99.931188516981905</v>
      </c>
      <c r="AC27" s="53">
        <f>VLOOKUP($A27,'ADR Raw Data'!$B$6:$BE$43,'ADR Raw Data'!AL$1,FALSE)</f>
        <v>99.902558643188698</v>
      </c>
      <c r="AD27" s="52">
        <f>VLOOKUP($A27,'ADR Raw Data'!$B$6:$BE$43,'ADR Raw Data'!AN$1,FALSE)</f>
        <v>112.577871183802</v>
      </c>
      <c r="AE27" s="52">
        <f>VLOOKUP($A27,'ADR Raw Data'!$B$6:$BE$43,'ADR Raw Data'!AO$1,FALSE)</f>
        <v>115.650337311553</v>
      </c>
      <c r="AF27" s="53">
        <f>VLOOKUP($A27,'ADR Raw Data'!$B$6:$BE$43,'ADR Raw Data'!AP$1,FALSE)</f>
        <v>114.175457688176</v>
      </c>
      <c r="AG27" s="54">
        <f>VLOOKUP($A27,'ADR Raw Data'!$B$6:$BE$43,'ADR Raw Data'!AR$1,FALSE)</f>
        <v>104.877730583065</v>
      </c>
      <c r="AI27" s="47">
        <f>VLOOKUP($A27,'ADR Raw Data'!$B$6:$BE$43,'ADR Raw Data'!AT$1,FALSE)</f>
        <v>0.575608088031488</v>
      </c>
      <c r="AJ27" s="48">
        <f>VLOOKUP($A27,'ADR Raw Data'!$B$6:$BE$43,'ADR Raw Data'!AU$1,FALSE)</f>
        <v>5.8984323056766798E-2</v>
      </c>
      <c r="AK27" s="48">
        <f>VLOOKUP($A27,'ADR Raw Data'!$B$6:$BE$43,'ADR Raw Data'!AV$1,FALSE)</f>
        <v>-0.68942636287109405</v>
      </c>
      <c r="AL27" s="48">
        <f>VLOOKUP($A27,'ADR Raw Data'!$B$6:$BE$43,'ADR Raw Data'!AW$1,FALSE)</f>
        <v>0.52519227794745205</v>
      </c>
      <c r="AM27" s="48">
        <f>VLOOKUP($A27,'ADR Raw Data'!$B$6:$BE$43,'ADR Raw Data'!AX$1,FALSE)</f>
        <v>1.2701432272573101</v>
      </c>
      <c r="AN27" s="49">
        <f>VLOOKUP($A27,'ADR Raw Data'!$B$6:$BE$43,'ADR Raw Data'!AY$1,FALSE)</f>
        <v>0.31913572754652803</v>
      </c>
      <c r="AO27" s="48">
        <f>VLOOKUP($A27,'ADR Raw Data'!$B$6:$BE$43,'ADR Raw Data'!BA$1,FALSE)</f>
        <v>3.6808068514751699E-2</v>
      </c>
      <c r="AP27" s="48">
        <f>VLOOKUP($A27,'ADR Raw Data'!$B$6:$BE$43,'ADR Raw Data'!BB$1,FALSE)</f>
        <v>-1.04224043162526</v>
      </c>
      <c r="AQ27" s="49">
        <f>VLOOKUP($A27,'ADR Raw Data'!$B$6:$BE$43,'ADR Raw Data'!BC$1,FALSE)</f>
        <v>-0.51742368538050199</v>
      </c>
      <c r="AR27" s="50">
        <f>VLOOKUP($A27,'ADR Raw Data'!$B$6:$BE$43,'ADR Raw Data'!BE$1,FALSE)</f>
        <v>-9.3838780866113802E-2</v>
      </c>
      <c r="AT27" s="51">
        <f>VLOOKUP($A27,'RevPAR Raw Data'!$B$6:$BE$43,'RevPAR Raw Data'!AG$1,FALSE)</f>
        <v>33.443526881102002</v>
      </c>
      <c r="AU27" s="52">
        <f>VLOOKUP($A27,'RevPAR Raw Data'!$B$6:$BE$43,'RevPAR Raw Data'!AH$1,FALSE)</f>
        <v>37.291553749269603</v>
      </c>
      <c r="AV27" s="52">
        <f>VLOOKUP($A27,'RevPAR Raw Data'!$B$6:$BE$43,'RevPAR Raw Data'!AI$1,FALSE)</f>
        <v>42.897201766155</v>
      </c>
      <c r="AW27" s="52">
        <f>VLOOKUP($A27,'RevPAR Raw Data'!$B$6:$BE$43,'RevPAR Raw Data'!AJ$1,FALSE)</f>
        <v>43.8926069121243</v>
      </c>
      <c r="AX27" s="52">
        <f>VLOOKUP($A27,'RevPAR Raw Data'!$B$6:$BE$43,'RevPAR Raw Data'!AK$1,FALSE)</f>
        <v>41.763209132347598</v>
      </c>
      <c r="AY27" s="53">
        <f>VLOOKUP($A27,'RevPAR Raw Data'!$B$6:$BE$43,'RevPAR Raw Data'!AL$1,FALSE)</f>
        <v>39.857619688199698</v>
      </c>
      <c r="AZ27" s="52">
        <f>VLOOKUP($A27,'RevPAR Raw Data'!$B$6:$BE$43,'RevPAR Raw Data'!AN$1,FALSE)</f>
        <v>57.684423285622799</v>
      </c>
      <c r="BA27" s="52">
        <f>VLOOKUP($A27,'RevPAR Raw Data'!$B$6:$BE$43,'RevPAR Raw Data'!AO$1,FALSE)</f>
        <v>64.188944510054796</v>
      </c>
      <c r="BB27" s="53">
        <f>VLOOKUP($A27,'RevPAR Raw Data'!$B$6:$BE$43,'RevPAR Raw Data'!AP$1,FALSE)</f>
        <v>60.936683897838797</v>
      </c>
      <c r="BC27" s="54">
        <f>VLOOKUP($A27,'RevPAR Raw Data'!$B$6:$BE$43,'RevPAR Raw Data'!AR$1,FALSE)</f>
        <v>45.880209462382297</v>
      </c>
      <c r="BE27" s="47">
        <f>VLOOKUP($A27,'RevPAR Raw Data'!$B$6:$BE$43,'RevPAR Raw Data'!AT$1,FALSE)</f>
        <v>5.4404325187531501</v>
      </c>
      <c r="BF27" s="48">
        <f>VLOOKUP($A27,'RevPAR Raw Data'!$B$6:$BE$43,'RevPAR Raw Data'!AU$1,FALSE)</f>
        <v>2.8140675441063201</v>
      </c>
      <c r="BG27" s="48">
        <f>VLOOKUP($A27,'RevPAR Raw Data'!$B$6:$BE$43,'RevPAR Raw Data'!AV$1,FALSE)</f>
        <v>2.5112913157838501</v>
      </c>
      <c r="BH27" s="48">
        <f>VLOOKUP($A27,'RevPAR Raw Data'!$B$6:$BE$43,'RevPAR Raw Data'!AW$1,FALSE)</f>
        <v>3.85038633961753</v>
      </c>
      <c r="BI27" s="48">
        <f>VLOOKUP($A27,'RevPAR Raw Data'!$B$6:$BE$43,'RevPAR Raw Data'!AX$1,FALSE)</f>
        <v>10.800099114736801</v>
      </c>
      <c r="BJ27" s="49">
        <f>VLOOKUP($A27,'RevPAR Raw Data'!$B$6:$BE$43,'RevPAR Raw Data'!AY$1,FALSE)</f>
        <v>5.0059827341058698</v>
      </c>
      <c r="BK27" s="48">
        <f>VLOOKUP($A27,'RevPAR Raw Data'!$B$6:$BE$43,'RevPAR Raw Data'!BA$1,FALSE)</f>
        <v>1.1015872254138299</v>
      </c>
      <c r="BL27" s="48">
        <f>VLOOKUP($A27,'RevPAR Raw Data'!$B$6:$BE$43,'RevPAR Raw Data'!BB$1,FALSE)</f>
        <v>1.84176713500172</v>
      </c>
      <c r="BM27" s="49">
        <f>VLOOKUP($A27,'RevPAR Raw Data'!$B$6:$BE$43,'RevPAR Raw Data'!BC$1,FALSE)</f>
        <v>1.49008308676743</v>
      </c>
      <c r="BN27" s="50">
        <f>VLOOKUP($A27,'RevPAR Raw Data'!$B$6:$BE$43,'RevPAR Raw Data'!BE$1,FALSE)</f>
        <v>3.6141739325350399</v>
      </c>
    </row>
    <row r="28" spans="1:66" x14ac:dyDescent="0.45">
      <c r="A28" s="63" t="s">
        <v>29</v>
      </c>
      <c r="B28" s="47">
        <f>VLOOKUP($A28,'Occupancy Raw Data'!$B$8:$BE$45,'Occupancy Raw Data'!AG$3,FALSE)</f>
        <v>26.705621205196799</v>
      </c>
      <c r="C28" s="48">
        <f>VLOOKUP($A28,'Occupancy Raw Data'!$B$8:$BE$45,'Occupancy Raw Data'!AH$3,FALSE)</f>
        <v>27.283410589540999</v>
      </c>
      <c r="D28" s="48">
        <f>VLOOKUP($A28,'Occupancy Raw Data'!$B$8:$BE$45,'Occupancy Raw Data'!AI$3,FALSE)</f>
        <v>27.335640138408301</v>
      </c>
      <c r="E28" s="48">
        <f>VLOOKUP($A28,'Occupancy Raw Data'!$B$8:$BE$45,'Occupancy Raw Data'!AJ$3,FALSE)</f>
        <v>28.360645034928499</v>
      </c>
      <c r="F28" s="48">
        <f>VLOOKUP($A28,'Occupancy Raw Data'!$B$8:$BE$45,'Occupancy Raw Data'!AK$3,FALSE)</f>
        <v>31.967640918580301</v>
      </c>
      <c r="G28" s="49">
        <f>VLOOKUP($A28,'Occupancy Raw Data'!$B$8:$BE$45,'Occupancy Raw Data'!AL$3,FALSE)</f>
        <v>28.331113896287</v>
      </c>
      <c r="H28" s="48">
        <f>VLOOKUP($A28,'Occupancy Raw Data'!$B$8:$BE$45,'Occupancy Raw Data'!AN$3,FALSE)</f>
        <v>37.822938413361101</v>
      </c>
      <c r="I28" s="48">
        <f>VLOOKUP($A28,'Occupancy Raw Data'!$B$8:$BE$45,'Occupancy Raw Data'!AO$3,FALSE)</f>
        <v>38.977687891440503</v>
      </c>
      <c r="J28" s="49">
        <f>VLOOKUP($A28,'Occupancy Raw Data'!$B$8:$BE$45,'Occupancy Raw Data'!AP$3,FALSE)</f>
        <v>38.400313152400798</v>
      </c>
      <c r="K28" s="50">
        <f>VLOOKUP($A28,'Occupancy Raw Data'!$B$8:$BE$45,'Occupancy Raw Data'!AR$3,FALSE)</f>
        <v>31.209208219893299</v>
      </c>
      <c r="M28" s="47">
        <f>VLOOKUP($A28,'Occupancy Raw Data'!$B$8:$BE$45,'Occupancy Raw Data'!AT$3,FALSE)</f>
        <v>-4.7009829974597004</v>
      </c>
      <c r="N28" s="48">
        <f>VLOOKUP($A28,'Occupancy Raw Data'!$B$8:$BE$45,'Occupancy Raw Data'!AU$3,FALSE)</f>
        <v>-3.8198130756072</v>
      </c>
      <c r="O28" s="48">
        <f>VLOOKUP($A28,'Occupancy Raw Data'!$B$8:$BE$45,'Occupancy Raw Data'!AV$3,FALSE)</f>
        <v>-3.3592915070085398</v>
      </c>
      <c r="P28" s="48">
        <f>VLOOKUP($A28,'Occupancy Raw Data'!$B$8:$BE$45,'Occupancy Raw Data'!AW$3,FALSE)</f>
        <v>-8.2052219694494006</v>
      </c>
      <c r="Q28" s="48">
        <f>VLOOKUP($A28,'Occupancy Raw Data'!$B$8:$BE$45,'Occupancy Raw Data'!AX$3,FALSE)</f>
        <v>-3.2341047054732002</v>
      </c>
      <c r="R28" s="49">
        <f>VLOOKUP($A28,'Occupancy Raw Data'!$B$8:$BE$45,'Occupancy Raw Data'!AY$3,FALSE)</f>
        <v>-4.6801448060870401</v>
      </c>
      <c r="S28" s="48">
        <f>VLOOKUP($A28,'Occupancy Raw Data'!$B$8:$BE$45,'Occupancy Raw Data'!BA$3,FALSE)</f>
        <v>-0.70593147331814898</v>
      </c>
      <c r="T28" s="48">
        <f>VLOOKUP($A28,'Occupancy Raw Data'!$B$8:$BE$45,'Occupancy Raw Data'!BB$3,FALSE)</f>
        <v>-1.3691134235631599</v>
      </c>
      <c r="U28" s="49">
        <f>VLOOKUP($A28,'Occupancy Raw Data'!$B$8:$BE$45,'Occupancy Raw Data'!BC$3,FALSE)</f>
        <v>-1.0436188895677601</v>
      </c>
      <c r="V28" s="50">
        <f>VLOOKUP($A28,'Occupancy Raw Data'!$B$8:$BE$45,'Occupancy Raw Data'!BE$3,FALSE)</f>
        <v>-3.4312683911511099</v>
      </c>
      <c r="X28" s="51">
        <f>VLOOKUP($A28,'ADR Raw Data'!$B$6:$BE$43,'ADR Raw Data'!AG$1,FALSE)</f>
        <v>117.128684757364</v>
      </c>
      <c r="Y28" s="52">
        <f>VLOOKUP($A28,'ADR Raw Data'!$B$6:$BE$43,'ADR Raw Data'!AH$1,FALSE)</f>
        <v>92.394447236180895</v>
      </c>
      <c r="Z28" s="52">
        <f>VLOOKUP($A28,'ADR Raw Data'!$B$6:$BE$43,'ADR Raw Data'!AI$1,FALSE)</f>
        <v>92.227333412944802</v>
      </c>
      <c r="AA28" s="52">
        <f>VLOOKUP($A28,'ADR Raw Data'!$B$6:$BE$43,'ADR Raw Data'!AJ$1,FALSE)</f>
        <v>88.421313305709006</v>
      </c>
      <c r="AB28" s="52">
        <f>VLOOKUP($A28,'ADR Raw Data'!$B$6:$BE$43,'ADR Raw Data'!AK$1,FALSE)</f>
        <v>98.912795918367294</v>
      </c>
      <c r="AC28" s="53">
        <f>VLOOKUP($A28,'ADR Raw Data'!$B$6:$BE$43,'ADR Raw Data'!AL$1,FALSE)</f>
        <v>97.701067256514804</v>
      </c>
      <c r="AD28" s="52">
        <f>VLOOKUP($A28,'ADR Raw Data'!$B$6:$BE$43,'ADR Raw Data'!AN$1,FALSE)</f>
        <v>129.07046140577799</v>
      </c>
      <c r="AE28" s="52">
        <f>VLOOKUP($A28,'ADR Raw Data'!$B$6:$BE$43,'ADR Raw Data'!AO$1,FALSE)</f>
        <v>145.7730990041</v>
      </c>
      <c r="AF28" s="53">
        <f>VLOOKUP($A28,'ADR Raw Data'!$B$6:$BE$43,'ADR Raw Data'!AP$1,FALSE)</f>
        <v>137.54734794427401</v>
      </c>
      <c r="AG28" s="54">
        <f>VLOOKUP($A28,'ADR Raw Data'!$B$6:$BE$43,'ADR Raw Data'!AR$1,FALSE)</f>
        <v>111.71467294047299</v>
      </c>
      <c r="AI28" s="47">
        <f>VLOOKUP($A28,'ADR Raw Data'!$B$6:$BE$43,'ADR Raw Data'!AT$1,FALSE)</f>
        <v>-9.2276988518160792</v>
      </c>
      <c r="AJ28" s="48">
        <f>VLOOKUP($A28,'ADR Raw Data'!$B$6:$BE$43,'ADR Raw Data'!AU$1,FALSE)</f>
        <v>-6.1840092100669102</v>
      </c>
      <c r="AK28" s="48">
        <f>VLOOKUP($A28,'ADR Raw Data'!$B$6:$BE$43,'ADR Raw Data'!AV$1,FALSE)</f>
        <v>-1.0295665992354199</v>
      </c>
      <c r="AL28" s="48">
        <f>VLOOKUP($A28,'ADR Raw Data'!$B$6:$BE$43,'ADR Raw Data'!AW$1,FALSE)</f>
        <v>-7.6034185804996204</v>
      </c>
      <c r="AM28" s="48">
        <f>VLOOKUP($A28,'ADR Raw Data'!$B$6:$BE$43,'ADR Raw Data'!AX$1,FALSE)</f>
        <v>-7.9075802590883004</v>
      </c>
      <c r="AN28" s="49">
        <f>VLOOKUP($A28,'ADR Raw Data'!$B$6:$BE$43,'ADR Raw Data'!AY$1,FALSE)</f>
        <v>-6.6314497440421798</v>
      </c>
      <c r="AO28" s="48">
        <f>VLOOKUP($A28,'ADR Raw Data'!$B$6:$BE$43,'ADR Raw Data'!BA$1,FALSE)</f>
        <v>-8.6805245962697306</v>
      </c>
      <c r="AP28" s="48">
        <f>VLOOKUP($A28,'ADR Raw Data'!$B$6:$BE$43,'ADR Raw Data'!BB$1,FALSE)</f>
        <v>-8.2655581561758709</v>
      </c>
      <c r="AQ28" s="49">
        <f>VLOOKUP($A28,'ADR Raw Data'!$B$6:$BE$43,'ADR Raw Data'!BC$1,FALSE)</f>
        <v>-8.47571796882964</v>
      </c>
      <c r="AR28" s="50">
        <f>VLOOKUP($A28,'ADR Raw Data'!$B$6:$BE$43,'ADR Raw Data'!BE$1,FALSE)</f>
        <v>-7.1398273305555202</v>
      </c>
      <c r="AT28" s="51">
        <f>VLOOKUP($A28,'RevPAR Raw Data'!$B$6:$BE$43,'RevPAR Raw Data'!AG$1,FALSE)</f>
        <v>31.279942873930899</v>
      </c>
      <c r="AU28" s="52">
        <f>VLOOKUP($A28,'RevPAR Raw Data'!$B$6:$BE$43,'RevPAR Raw Data'!AH$1,FALSE)</f>
        <v>25.208356401383998</v>
      </c>
      <c r="AV28" s="52">
        <f>VLOOKUP($A28,'RevPAR Raw Data'!$B$6:$BE$43,'RevPAR Raw Data'!AI$1,FALSE)</f>
        <v>25.210931971012599</v>
      </c>
      <c r="AW28" s="52">
        <f>VLOOKUP($A28,'RevPAR Raw Data'!$B$6:$BE$43,'RevPAR Raw Data'!AJ$1,FALSE)</f>
        <v>25.0768548018541</v>
      </c>
      <c r="AX28" s="52">
        <f>VLOOKUP($A28,'RevPAR Raw Data'!$B$6:$BE$43,'RevPAR Raw Data'!AK$1,FALSE)</f>
        <v>31.620087421711801</v>
      </c>
      <c r="AY28" s="53">
        <f>VLOOKUP($A28,'RevPAR Raw Data'!$B$6:$BE$43,'RevPAR Raw Data'!AL$1,FALSE)</f>
        <v>27.679800642331099</v>
      </c>
      <c r="AZ28" s="52">
        <f>VLOOKUP($A28,'RevPAR Raw Data'!$B$6:$BE$43,'RevPAR Raw Data'!AN$1,FALSE)</f>
        <v>48.8182411273486</v>
      </c>
      <c r="BA28" s="52">
        <f>VLOOKUP($A28,'RevPAR Raw Data'!$B$6:$BE$43,'RevPAR Raw Data'!AO$1,FALSE)</f>
        <v>56.818983559498903</v>
      </c>
      <c r="BB28" s="53">
        <f>VLOOKUP($A28,'RevPAR Raw Data'!$B$6:$BE$43,'RevPAR Raw Data'!AP$1,FALSE)</f>
        <v>52.818612343423702</v>
      </c>
      <c r="BC28" s="54">
        <f>VLOOKUP($A28,'RevPAR Raw Data'!$B$6:$BE$43,'RevPAR Raw Data'!AR$1,FALSE)</f>
        <v>34.8652648901652</v>
      </c>
      <c r="BE28" s="47">
        <f>VLOOKUP($A28,'RevPAR Raw Data'!$B$6:$BE$43,'RevPAR Raw Data'!AT$1,FALSE)</f>
        <v>-13.494889295195099</v>
      </c>
      <c r="BF28" s="48">
        <f>VLOOKUP($A28,'RevPAR Raw Data'!$B$6:$BE$43,'RevPAR Raw Data'!AU$1,FALSE)</f>
        <v>-9.7676046932712293</v>
      </c>
      <c r="BG28" s="48">
        <f>VLOOKUP($A28,'RevPAR Raw Data'!$B$6:$BE$43,'RevPAR Raw Data'!AV$1,FALSE)</f>
        <v>-4.3542719629168598</v>
      </c>
      <c r="BH28" s="48">
        <f>VLOOKUP($A28,'RevPAR Raw Data'!$B$6:$BE$43,'RevPAR Raw Data'!AW$1,FALSE)</f>
        <v>-15.1847631781526</v>
      </c>
      <c r="BI28" s="48">
        <f>VLOOKUP($A28,'RevPAR Raw Data'!$B$6:$BE$43,'RevPAR Raw Data'!AX$1,FALSE)</f>
        <v>-10.8859455393132</v>
      </c>
      <c r="BJ28" s="49">
        <f>VLOOKUP($A28,'RevPAR Raw Data'!$B$6:$BE$43,'RevPAR Raw Data'!AY$1,FALSE)</f>
        <v>-11.0012330993651</v>
      </c>
      <c r="BK28" s="48">
        <f>VLOOKUP($A28,'RevPAR Raw Data'!$B$6:$BE$43,'RevPAR Raw Data'!BA$1,FALSE)</f>
        <v>-9.3251775144136797</v>
      </c>
      <c r="BL28" s="48">
        <f>VLOOKUP($A28,'RevPAR Raw Data'!$B$6:$BE$43,'RevPAR Raw Data'!BB$1,FALSE)</f>
        <v>-9.5215067134904103</v>
      </c>
      <c r="BM28" s="49">
        <f>VLOOKUP($A28,'RevPAR Raw Data'!$B$6:$BE$43,'RevPAR Raw Data'!BC$1,FALSE)</f>
        <v>-9.4308826646482107</v>
      </c>
      <c r="BN28" s="50">
        <f>VLOOKUP($A28,'RevPAR Raw Data'!$B$6:$BE$43,'RevPAR Raw Data'!BE$1,FALSE)</f>
        <v>-10.3261090833305</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Data'!AG$3,FALSE)</f>
        <v>34.7268506865245</v>
      </c>
      <c r="C30" s="48">
        <f>VLOOKUP($A30,'Occupancy Raw Data'!$B$8:$BE$45,'Occupancy Raw Data'!AH$3,FALSE)</f>
        <v>46.026999754867603</v>
      </c>
      <c r="D30" s="48">
        <f>VLOOKUP($A30,'Occupancy Raw Data'!$B$8:$BE$45,'Occupancy Raw Data'!AI$3,FALSE)</f>
        <v>48.4522019776538</v>
      </c>
      <c r="E30" s="48">
        <f>VLOOKUP($A30,'Occupancy Raw Data'!$B$8:$BE$45,'Occupancy Raw Data'!AJ$3,FALSE)</f>
        <v>48.920899770844301</v>
      </c>
      <c r="F30" s="48">
        <f>VLOOKUP($A30,'Occupancy Raw Data'!$B$8:$BE$45,'Occupancy Raw Data'!AK$3,FALSE)</f>
        <v>45.6357082991656</v>
      </c>
      <c r="G30" s="49">
        <f>VLOOKUP($A30,'Occupancy Raw Data'!$B$8:$BE$45,'Occupancy Raw Data'!AL$3,FALSE)</f>
        <v>44.752519697250399</v>
      </c>
      <c r="H30" s="48">
        <f>VLOOKUP($A30,'Occupancy Raw Data'!$B$8:$BE$45,'Occupancy Raw Data'!AN$3,FALSE)</f>
        <v>46.997173003030198</v>
      </c>
      <c r="I30" s="48">
        <f>VLOOKUP($A30,'Occupancy Raw Data'!$B$8:$BE$45,'Occupancy Raw Data'!AO$3,FALSE)</f>
        <v>46.069123718850001</v>
      </c>
      <c r="J30" s="49">
        <f>VLOOKUP($A30,'Occupancy Raw Data'!$B$8:$BE$45,'Occupancy Raw Data'!AP$3,FALSE)</f>
        <v>46.533148360940103</v>
      </c>
      <c r="K30" s="50">
        <f>VLOOKUP($A30,'Occupancy Raw Data'!$B$8:$BE$45,'Occupancy Raw Data'!AR$3,FALSE)</f>
        <v>45.261250334244401</v>
      </c>
      <c r="M30" s="47">
        <f>VLOOKUP($A30,'Occupancy Raw Data'!$B$8:$BE$45,'Occupancy Raw Data'!AT$3,FALSE)</f>
        <v>-0.42707058339952503</v>
      </c>
      <c r="N30" s="48">
        <f>VLOOKUP($A30,'Occupancy Raw Data'!$B$8:$BE$45,'Occupancy Raw Data'!AU$3,FALSE)</f>
        <v>3.5443779330205101</v>
      </c>
      <c r="O30" s="48">
        <f>VLOOKUP($A30,'Occupancy Raw Data'!$B$8:$BE$45,'Occupancy Raw Data'!AV$3,FALSE)</f>
        <v>0.26889554904422602</v>
      </c>
      <c r="P30" s="48">
        <f>VLOOKUP($A30,'Occupancy Raw Data'!$B$8:$BE$45,'Occupancy Raw Data'!AW$3,FALSE)</f>
        <v>2.9244590987482502</v>
      </c>
      <c r="Q30" s="48">
        <f>VLOOKUP($A30,'Occupancy Raw Data'!$B$8:$BE$45,'Occupancy Raw Data'!AX$3,FALSE)</f>
        <v>2.6417029823277298</v>
      </c>
      <c r="R30" s="49">
        <f>VLOOKUP($A30,'Occupancy Raw Data'!$B$8:$BE$45,'Occupancy Raw Data'!AY$3,FALSE)</f>
        <v>1.87734483761322</v>
      </c>
      <c r="S30" s="48">
        <f>VLOOKUP($A30,'Occupancy Raw Data'!$B$8:$BE$45,'Occupancy Raw Data'!BA$3,FALSE)</f>
        <v>-1.1788985279405899</v>
      </c>
      <c r="T30" s="48">
        <f>VLOOKUP($A30,'Occupancy Raw Data'!$B$8:$BE$45,'Occupancy Raw Data'!BB$3,FALSE)</f>
        <v>-0.40250298508167498</v>
      </c>
      <c r="U30" s="49">
        <f>VLOOKUP($A30,'Occupancy Raw Data'!$B$8:$BE$45,'Occupancy Raw Data'!BC$3,FALSE)</f>
        <v>-0.79609060746197002</v>
      </c>
      <c r="V30" s="50">
        <f>VLOOKUP($A30,'Occupancy Raw Data'!$B$8:$BE$45,'Occupancy Raw Data'!BE$3,FALSE)</f>
        <v>1.07763956835859</v>
      </c>
      <c r="X30" s="51">
        <f>VLOOKUP($A30,'ADR Raw Data'!$B$6:$BE$43,'ADR Raw Data'!AG$1,FALSE)</f>
        <v>94.664376499407794</v>
      </c>
      <c r="Y30" s="52">
        <f>VLOOKUP($A30,'ADR Raw Data'!$B$6:$BE$43,'ADR Raw Data'!AH$1,FALSE)</f>
        <v>96.323893938337093</v>
      </c>
      <c r="Z30" s="52">
        <f>VLOOKUP($A30,'ADR Raw Data'!$B$6:$BE$43,'ADR Raw Data'!AI$1,FALSE)</f>
        <v>98.5630620280225</v>
      </c>
      <c r="AA30" s="52">
        <f>VLOOKUP($A30,'ADR Raw Data'!$B$6:$BE$43,'ADR Raw Data'!AJ$1,FALSE)</f>
        <v>99.175922838845906</v>
      </c>
      <c r="AB30" s="52">
        <f>VLOOKUP($A30,'ADR Raw Data'!$B$6:$BE$43,'ADR Raw Data'!AK$1,FALSE)</f>
        <v>98.764508097359695</v>
      </c>
      <c r="AC30" s="53">
        <f>VLOOKUP($A30,'ADR Raw Data'!$B$6:$BE$43,'ADR Raw Data'!AL$1,FALSE)</f>
        <v>97.672475899049303</v>
      </c>
      <c r="AD30" s="52">
        <f>VLOOKUP($A30,'ADR Raw Data'!$B$6:$BE$43,'ADR Raw Data'!AN$1,FALSE)</f>
        <v>109.472607462677</v>
      </c>
      <c r="AE30" s="52">
        <f>VLOOKUP($A30,'ADR Raw Data'!$B$6:$BE$43,'ADR Raw Data'!AO$1,FALSE)</f>
        <v>110.21761296223799</v>
      </c>
      <c r="AF30" s="53">
        <f>VLOOKUP($A30,'ADR Raw Data'!$B$6:$BE$43,'ADR Raw Data'!AP$1,FALSE)</f>
        <v>109.84139564636401</v>
      </c>
      <c r="AG30" s="54">
        <f>VLOOKUP($A30,'ADR Raw Data'!$B$6:$BE$43,'ADR Raw Data'!AR$1,FALSE)</f>
        <v>101.246870123072</v>
      </c>
      <c r="AH30" s="65"/>
      <c r="AI30" s="47">
        <f>VLOOKUP($A30,'ADR Raw Data'!$B$6:$BE$43,'ADR Raw Data'!AT$1,FALSE)</f>
        <v>0.75030404114931104</v>
      </c>
      <c r="AJ30" s="48">
        <f>VLOOKUP($A30,'ADR Raw Data'!$B$6:$BE$43,'ADR Raw Data'!AU$1,FALSE)</f>
        <v>2.59555142813725</v>
      </c>
      <c r="AK30" s="48">
        <f>VLOOKUP($A30,'ADR Raw Data'!$B$6:$BE$43,'ADR Raw Data'!AV$1,FALSE)</f>
        <v>2.4873529234187202</v>
      </c>
      <c r="AL30" s="48">
        <f>VLOOKUP($A30,'ADR Raw Data'!$B$6:$BE$43,'ADR Raw Data'!AW$1,FALSE)</f>
        <v>3.8683251331185202</v>
      </c>
      <c r="AM30" s="48">
        <f>VLOOKUP($A30,'ADR Raw Data'!$B$6:$BE$43,'ADR Raw Data'!AX$1,FALSE)</f>
        <v>3.61159494447277</v>
      </c>
      <c r="AN30" s="49">
        <f>VLOOKUP($A30,'ADR Raw Data'!$B$6:$BE$43,'ADR Raw Data'!AY$1,FALSE)</f>
        <v>2.77355709872946</v>
      </c>
      <c r="AO30" s="48">
        <f>VLOOKUP($A30,'ADR Raw Data'!$B$6:$BE$43,'ADR Raw Data'!BA$1,FALSE)</f>
        <v>2.1032517421622301</v>
      </c>
      <c r="AP30" s="48">
        <f>VLOOKUP($A30,'ADR Raw Data'!$B$6:$BE$43,'ADR Raw Data'!BB$1,FALSE)</f>
        <v>0.93461734875194002</v>
      </c>
      <c r="AQ30" s="49">
        <f>VLOOKUP($A30,'ADR Raw Data'!$B$6:$BE$43,'ADR Raw Data'!BC$1,FALSE)</f>
        <v>1.5230501381349899</v>
      </c>
      <c r="AR30" s="50">
        <f>VLOOKUP($A30,'ADR Raw Data'!$B$6:$BE$43,'ADR Raw Data'!BE$1,FALSE)</f>
        <v>2.2970714403157602</v>
      </c>
      <c r="AT30" s="51">
        <f>VLOOKUP($A30,'RevPAR Raw Data'!$B$6:$BE$43,'RevPAR Raw Data'!AG$1,FALSE)</f>
        <v>32.873956680278802</v>
      </c>
      <c r="AU30" s="52">
        <f>VLOOKUP($A30,'RevPAR Raw Data'!$B$6:$BE$43,'RevPAR Raw Data'!AH$1,FALSE)</f>
        <v>44.334998426877299</v>
      </c>
      <c r="AV30" s="52">
        <f>VLOOKUP($A30,'RevPAR Raw Data'!$B$6:$BE$43,'RevPAR Raw Data'!AI$1,FALSE)</f>
        <v>47.755973889177604</v>
      </c>
      <c r="AW30" s="52">
        <f>VLOOKUP($A30,'RevPAR Raw Data'!$B$6:$BE$43,'RevPAR Raw Data'!AJ$1,FALSE)</f>
        <v>48.5177538088017</v>
      </c>
      <c r="AX30" s="52">
        <f>VLOOKUP($A30,'RevPAR Raw Data'!$B$6:$BE$43,'RevPAR Raw Data'!AK$1,FALSE)</f>
        <v>45.071882818416903</v>
      </c>
      <c r="AY30" s="53">
        <f>VLOOKUP($A30,'RevPAR Raw Data'!$B$6:$BE$43,'RevPAR Raw Data'!AL$1,FALSE)</f>
        <v>43.710894015514199</v>
      </c>
      <c r="AZ30" s="52">
        <f>VLOOKUP($A30,'RevPAR Raw Data'!$B$6:$BE$43,'RevPAR Raw Data'!AN$1,FALSE)</f>
        <v>51.449030720163002</v>
      </c>
      <c r="BA30" s="52">
        <f>VLOOKUP($A30,'RevPAR Raw Data'!$B$6:$BE$43,'RevPAR Raw Data'!AO$1,FALSE)</f>
        <v>50.776288475536802</v>
      </c>
      <c r="BB30" s="53">
        <f>VLOOKUP($A30,'RevPAR Raw Data'!$B$6:$BE$43,'RevPAR Raw Data'!AP$1,FALSE)</f>
        <v>51.112659597849898</v>
      </c>
      <c r="BC30" s="54">
        <f>VLOOKUP($A30,'RevPAR Raw Data'!$B$6:$BE$43,'RevPAR Raw Data'!AR$1,FALSE)</f>
        <v>45.825599341991101</v>
      </c>
      <c r="BE30" s="47">
        <f>VLOOKUP($A30,'RevPAR Raw Data'!$B$6:$BE$43,'RevPAR Raw Data'!AT$1,FALSE)</f>
        <v>0.32002912990397903</v>
      </c>
      <c r="BF30" s="48">
        <f>VLOOKUP($A30,'RevPAR Raw Data'!$B$6:$BE$43,'RevPAR Raw Data'!AU$1,FALSE)</f>
        <v>6.2319255132168596</v>
      </c>
      <c r="BG30" s="48">
        <f>VLOOKUP($A30,'RevPAR Raw Data'!$B$6:$BE$43,'RevPAR Raw Data'!AV$1,FALSE)</f>
        <v>2.7629368537630401</v>
      </c>
      <c r="BH30" s="48">
        <f>VLOOKUP($A30,'RevPAR Raw Data'!$B$6:$BE$43,'RevPAR Raw Data'!AW$1,FALSE)</f>
        <v>6.9059118181914201</v>
      </c>
      <c r="BI30" s="48">
        <f>VLOOKUP($A30,'RevPAR Raw Data'!$B$6:$BE$43,'RevPAR Raw Data'!AX$1,FALSE)</f>
        <v>6.3487055381582396</v>
      </c>
      <c r="BJ30" s="49">
        <f>VLOOKUP($A30,'RevPAR Raw Data'!$B$6:$BE$43,'RevPAR Raw Data'!AY$1,FALSE)</f>
        <v>4.7029711673539403</v>
      </c>
      <c r="BK30" s="48">
        <f>VLOOKUP($A30,'RevPAR Raw Data'!$B$6:$BE$43,'RevPAR Raw Data'!BA$1,FALSE)</f>
        <v>0.89955801039440497</v>
      </c>
      <c r="BL30" s="48">
        <f>VLOOKUP($A30,'RevPAR Raw Data'!$B$6:$BE$43,'RevPAR Raw Data'!BB$1,FALSE)</f>
        <v>0.52835250094244701</v>
      </c>
      <c r="BM30" s="49">
        <f>VLOOKUP($A30,'RevPAR Raw Data'!$B$6:$BE$43,'RevPAR Raw Data'!BC$1,FALSE)</f>
        <v>0.71483467157639402</v>
      </c>
      <c r="BN30" s="50">
        <f>VLOOKUP($A30,'RevPAR Raw Data'!$B$6:$BE$43,'RevPAR Raw Data'!BE$1,FALSE)</f>
        <v>3.3994651594286598</v>
      </c>
    </row>
    <row r="31" spans="1:66" x14ac:dyDescent="0.45">
      <c r="A31" s="63" t="s">
        <v>70</v>
      </c>
      <c r="B31" s="47">
        <f>VLOOKUP($A31,'Occupancy Raw Data'!$B$8:$BE$45,'Occupancy Raw Data'!AG$3,FALSE)</f>
        <v>34.231825095852898</v>
      </c>
      <c r="C31" s="48">
        <f>VLOOKUP($A31,'Occupancy Raw Data'!$B$8:$BE$45,'Occupancy Raw Data'!AH$3,FALSE)</f>
        <v>45.317183483522001</v>
      </c>
      <c r="D31" s="48">
        <f>VLOOKUP($A31,'Occupancy Raw Data'!$B$8:$BE$45,'Occupancy Raw Data'!AI$3,FALSE)</f>
        <v>47.357815494514597</v>
      </c>
      <c r="E31" s="48">
        <f>VLOOKUP($A31,'Occupancy Raw Data'!$B$8:$BE$45,'Occupancy Raw Data'!AJ$3,FALSE)</f>
        <v>47.404360449835004</v>
      </c>
      <c r="F31" s="48">
        <f>VLOOKUP($A31,'Occupancy Raw Data'!$B$8:$BE$45,'Occupancy Raw Data'!AK$3,FALSE)</f>
        <v>44.1173464139017</v>
      </c>
      <c r="G31" s="49">
        <f>VLOOKUP($A31,'Occupancy Raw Data'!$B$8:$BE$45,'Occupancy Raw Data'!AL$3,FALSE)</f>
        <v>43.685692543424402</v>
      </c>
      <c r="H31" s="48">
        <f>VLOOKUP($A31,'Occupancy Raw Data'!$B$8:$BE$45,'Occupancy Raw Data'!AN$3,FALSE)</f>
        <v>44.4497988293734</v>
      </c>
      <c r="I31" s="48">
        <f>VLOOKUP($A31,'Occupancy Raw Data'!$B$8:$BE$45,'Occupancy Raw Data'!AO$3,FALSE)</f>
        <v>44.164958267727002</v>
      </c>
      <c r="J31" s="49">
        <f>VLOOKUP($A31,'Occupancy Raw Data'!$B$8:$BE$45,'Occupancy Raw Data'!AP$3,FALSE)</f>
        <v>44.307378548550197</v>
      </c>
      <c r="K31" s="50">
        <f>VLOOKUP($A31,'Occupancy Raw Data'!$B$8:$BE$45,'Occupancy Raw Data'!AR$3,FALSE)</f>
        <v>43.863301073756404</v>
      </c>
      <c r="M31" s="47">
        <f>VLOOKUP($A31,'Occupancy Raw Data'!$B$8:$BE$45,'Occupancy Raw Data'!AT$3,FALSE)</f>
        <v>3.0960518947436002</v>
      </c>
      <c r="N31" s="48">
        <f>VLOOKUP($A31,'Occupancy Raw Data'!$B$8:$BE$45,'Occupancy Raw Data'!AU$3,FALSE)</f>
        <v>4.2641879241699199</v>
      </c>
      <c r="O31" s="48">
        <f>VLOOKUP($A31,'Occupancy Raw Data'!$B$8:$BE$45,'Occupancy Raw Data'!AV$3,FALSE)</f>
        <v>1.59305821121334</v>
      </c>
      <c r="P31" s="48">
        <f>VLOOKUP($A31,'Occupancy Raw Data'!$B$8:$BE$45,'Occupancy Raw Data'!AW$3,FALSE)</f>
        <v>4.0502784345643903</v>
      </c>
      <c r="Q31" s="48">
        <f>VLOOKUP($A31,'Occupancy Raw Data'!$B$8:$BE$45,'Occupancy Raw Data'!AX$3,FALSE)</f>
        <v>5.4285536411981097</v>
      </c>
      <c r="R31" s="49">
        <f>VLOOKUP($A31,'Occupancy Raw Data'!$B$8:$BE$45,'Occupancy Raw Data'!AY$3,FALSE)</f>
        <v>3.6740704908899202</v>
      </c>
      <c r="S31" s="48">
        <f>VLOOKUP($A31,'Occupancy Raw Data'!$B$8:$BE$45,'Occupancy Raw Data'!BA$3,FALSE)</f>
        <v>2.2133472556479399</v>
      </c>
      <c r="T31" s="48">
        <f>VLOOKUP($A31,'Occupancy Raw Data'!$B$8:$BE$45,'Occupancy Raw Data'!BB$3,FALSE)</f>
        <v>5.0350596701167598</v>
      </c>
      <c r="U31" s="49">
        <f>VLOOKUP($A31,'Occupancy Raw Data'!$B$8:$BE$45,'Occupancy Raw Data'!BC$3,FALSE)</f>
        <v>3.6004605091189399</v>
      </c>
      <c r="V31" s="50">
        <f>VLOOKUP($A31,'Occupancy Raw Data'!$B$8:$BE$45,'Occupancy Raw Data'!BE$3,FALSE)</f>
        <v>3.65277750469778</v>
      </c>
      <c r="X31" s="51">
        <f>VLOOKUP($A31,'ADR Raw Data'!$B$6:$BE$43,'ADR Raw Data'!AG$1,FALSE)</f>
        <v>92.660499287843095</v>
      </c>
      <c r="Y31" s="52">
        <f>VLOOKUP($A31,'ADR Raw Data'!$B$6:$BE$43,'ADR Raw Data'!AH$1,FALSE)</f>
        <v>93.315731582991802</v>
      </c>
      <c r="Z31" s="52">
        <f>VLOOKUP($A31,'ADR Raw Data'!$B$6:$BE$43,'ADR Raw Data'!AI$1,FALSE)</f>
        <v>95.140696950058398</v>
      </c>
      <c r="AA31" s="52">
        <f>VLOOKUP($A31,'ADR Raw Data'!$B$6:$BE$43,'ADR Raw Data'!AJ$1,FALSE)</f>
        <v>95.1926972580154</v>
      </c>
      <c r="AB31" s="52">
        <f>VLOOKUP($A31,'ADR Raw Data'!$B$6:$BE$43,'ADR Raw Data'!AK$1,FALSE)</f>
        <v>95.989162284088806</v>
      </c>
      <c r="AC31" s="53">
        <f>VLOOKUP($A31,'ADR Raw Data'!$B$6:$BE$43,'ADR Raw Data'!AL$1,FALSE)</f>
        <v>94.555989014612706</v>
      </c>
      <c r="AD31" s="52">
        <f>VLOOKUP($A31,'ADR Raw Data'!$B$6:$BE$43,'ADR Raw Data'!AN$1,FALSE)</f>
        <v>106.230834155984</v>
      </c>
      <c r="AE31" s="52">
        <f>VLOOKUP($A31,'ADR Raw Data'!$B$6:$BE$43,'ADR Raw Data'!AO$1,FALSE)</f>
        <v>108.009370511372</v>
      </c>
      <c r="AF31" s="53">
        <f>VLOOKUP($A31,'ADR Raw Data'!$B$6:$BE$43,'ADR Raw Data'!AP$1,FALSE)</f>
        <v>107.117243897278</v>
      </c>
      <c r="AG31" s="54">
        <f>VLOOKUP($A31,'ADR Raw Data'!$B$6:$BE$43,'ADR Raw Data'!AR$1,FALSE)</f>
        <v>98.180926327203494</v>
      </c>
      <c r="AH31" s="65"/>
      <c r="AI31" s="47">
        <f>VLOOKUP($A31,'ADR Raw Data'!$B$6:$BE$43,'ADR Raw Data'!AT$1,FALSE)</f>
        <v>1.8501790599608301</v>
      </c>
      <c r="AJ31" s="48">
        <f>VLOOKUP($A31,'ADR Raw Data'!$B$6:$BE$43,'ADR Raw Data'!AU$1,FALSE)</f>
        <v>1.87184601184025</v>
      </c>
      <c r="AK31" s="48">
        <f>VLOOKUP($A31,'ADR Raw Data'!$B$6:$BE$43,'ADR Raw Data'!AV$1,FALSE)</f>
        <v>1.7065141327631801</v>
      </c>
      <c r="AL31" s="48">
        <f>VLOOKUP($A31,'ADR Raw Data'!$B$6:$BE$43,'ADR Raw Data'!AW$1,FALSE)</f>
        <v>2.4731623543469201</v>
      </c>
      <c r="AM31" s="48">
        <f>VLOOKUP($A31,'ADR Raw Data'!$B$6:$BE$43,'ADR Raw Data'!AX$1,FALSE)</f>
        <v>3.71994349397839</v>
      </c>
      <c r="AN31" s="49">
        <f>VLOOKUP($A31,'ADR Raw Data'!$B$6:$BE$43,'ADR Raw Data'!AY$1,FALSE)</f>
        <v>2.3329369459875302</v>
      </c>
      <c r="AO31" s="48">
        <f>VLOOKUP($A31,'ADR Raw Data'!$B$6:$BE$43,'ADR Raw Data'!BA$1,FALSE)</f>
        <v>3.025237244181</v>
      </c>
      <c r="AP31" s="48">
        <f>VLOOKUP($A31,'ADR Raw Data'!$B$6:$BE$43,'ADR Raw Data'!BB$1,FALSE)</f>
        <v>3.5732901077839099</v>
      </c>
      <c r="AQ31" s="49">
        <f>VLOOKUP($A31,'ADR Raw Data'!$B$6:$BE$43,'ADR Raw Data'!BC$1,FALSE)</f>
        <v>3.3078761203064699</v>
      </c>
      <c r="AR31" s="50">
        <f>VLOOKUP($A31,'ADR Raw Data'!$B$6:$BE$43,'ADR Raw Data'!BE$1,FALSE)</f>
        <v>2.63582238190551</v>
      </c>
      <c r="AT31" s="51">
        <f>VLOOKUP($A31,'RevPAR Raw Data'!$B$6:$BE$43,'RevPAR Raw Data'!AG$1,FALSE)</f>
        <v>31.719380049158499</v>
      </c>
      <c r="AU31" s="52">
        <f>VLOOKUP($A31,'RevPAR Raw Data'!$B$6:$BE$43,'RevPAR Raw Data'!AH$1,FALSE)</f>
        <v>42.288061300455297</v>
      </c>
      <c r="AV31" s="52">
        <f>VLOOKUP($A31,'RevPAR Raw Data'!$B$6:$BE$43,'RevPAR Raw Data'!AI$1,FALSE)</f>
        <v>45.056555721804003</v>
      </c>
      <c r="AW31" s="52">
        <f>VLOOKUP($A31,'RevPAR Raw Data'!$B$6:$BE$43,'RevPAR Raw Data'!AJ$1,FALSE)</f>
        <v>45.125489330109801</v>
      </c>
      <c r="AX31" s="52">
        <f>VLOOKUP($A31,'RevPAR Raw Data'!$B$6:$BE$43,'RevPAR Raw Data'!AK$1,FALSE)</f>
        <v>42.347871244673797</v>
      </c>
      <c r="AY31" s="53">
        <f>VLOOKUP($A31,'RevPAR Raw Data'!$B$6:$BE$43,'RevPAR Raw Data'!AL$1,FALSE)</f>
        <v>41.307438642317898</v>
      </c>
      <c r="AZ31" s="52">
        <f>VLOOKUP($A31,'RevPAR Raw Data'!$B$6:$BE$43,'RevPAR Raw Data'!AN$1,FALSE)</f>
        <v>47.219392077100302</v>
      </c>
      <c r="BA31" s="52">
        <f>VLOOKUP($A31,'RevPAR Raw Data'!$B$6:$BE$43,'RevPAR Raw Data'!AO$1,FALSE)</f>
        <v>47.702293411582097</v>
      </c>
      <c r="BB31" s="53">
        <f>VLOOKUP($A31,'RevPAR Raw Data'!$B$6:$BE$43,'RevPAR Raw Data'!AP$1,FALSE)</f>
        <v>47.4608427443412</v>
      </c>
      <c r="BC31" s="54">
        <f>VLOOKUP($A31,'RevPAR Raw Data'!$B$6:$BE$43,'RevPAR Raw Data'!AR$1,FALSE)</f>
        <v>43.065395311904297</v>
      </c>
      <c r="BE31" s="47">
        <f>VLOOKUP($A31,'RevPAR Raw Data'!$B$6:$BE$43,'RevPAR Raw Data'!AT$1,FALSE)</f>
        <v>5.0035134585465002</v>
      </c>
      <c r="BF31" s="48">
        <f>VLOOKUP($A31,'RevPAR Raw Data'!$B$6:$BE$43,'RevPAR Raw Data'!AU$1,FALSE)</f>
        <v>6.2158529676061196</v>
      </c>
      <c r="BG31" s="48">
        <f>VLOOKUP($A31,'RevPAR Raw Data'!$B$6:$BE$43,'RevPAR Raw Data'!AV$1,FALSE)</f>
        <v>3.32675810749403</v>
      </c>
      <c r="BH31" s="48">
        <f>VLOOKUP($A31,'RevPAR Raw Data'!$B$6:$BE$43,'RevPAR Raw Data'!AW$1,FALSE)</f>
        <v>6.6236107504011903</v>
      </c>
      <c r="BI31" s="48">
        <f>VLOOKUP($A31,'RevPAR Raw Data'!$B$6:$BE$43,'RevPAR Raw Data'!AX$1,FALSE)</f>
        <v>9.3504362631693798</v>
      </c>
      <c r="BJ31" s="49">
        <f>VLOOKUP($A31,'RevPAR Raw Data'!$B$6:$BE$43,'RevPAR Raw Data'!AY$1,FALSE)</f>
        <v>6.0927211847810598</v>
      </c>
      <c r="BK31" s="48">
        <f>VLOOKUP($A31,'RevPAR Raw Data'!$B$6:$BE$43,'RevPAR Raw Data'!BA$1,FALSE)</f>
        <v>5.3055435053498599</v>
      </c>
      <c r="BL31" s="48">
        <f>VLOOKUP($A31,'RevPAR Raw Data'!$B$6:$BE$43,'RevPAR Raw Data'!BB$1,FALSE)</f>
        <v>8.7882670670139706</v>
      </c>
      <c r="BM31" s="49">
        <f>VLOOKUP($A31,'RevPAR Raw Data'!$B$6:$BE$43,'RevPAR Raw Data'!BC$1,FALSE)</f>
        <v>7.0274354028276296</v>
      </c>
      <c r="BN31" s="50">
        <f>VLOOKUP($A31,'RevPAR Raw Data'!$B$6:$BE$43,'RevPAR Raw Data'!BE$1,FALSE)</f>
        <v>6.3848806136333298</v>
      </c>
    </row>
    <row r="32" spans="1:66" x14ac:dyDescent="0.45">
      <c r="A32" s="63" t="s">
        <v>52</v>
      </c>
      <c r="B32" s="47">
        <f>VLOOKUP($A32,'Occupancy Raw Data'!$B$8:$BE$45,'Occupancy Raw Data'!AG$3,FALSE)</f>
        <v>34.243295019157003</v>
      </c>
      <c r="C32" s="48">
        <f>VLOOKUP($A32,'Occupancy Raw Data'!$B$8:$BE$45,'Occupancy Raw Data'!AH$3,FALSE)</f>
        <v>50.383141762452098</v>
      </c>
      <c r="D32" s="48">
        <f>VLOOKUP($A32,'Occupancy Raw Data'!$B$8:$BE$45,'Occupancy Raw Data'!AI$3,FALSE)</f>
        <v>54.725415070242597</v>
      </c>
      <c r="E32" s="48">
        <f>VLOOKUP($A32,'Occupancy Raw Data'!$B$8:$BE$45,'Occupancy Raw Data'!AJ$3,FALSE)</f>
        <v>53.927203065134002</v>
      </c>
      <c r="F32" s="48">
        <f>VLOOKUP($A32,'Occupancy Raw Data'!$B$8:$BE$45,'Occupancy Raw Data'!AK$3,FALSE)</f>
        <v>49.9840357598978</v>
      </c>
      <c r="G32" s="49">
        <f>VLOOKUP($A32,'Occupancy Raw Data'!$B$8:$BE$45,'Occupancy Raw Data'!AL$3,FALSE)</f>
        <v>48.652618135376699</v>
      </c>
      <c r="H32" s="48">
        <f>VLOOKUP($A32,'Occupancy Raw Data'!$B$8:$BE$45,'Occupancy Raw Data'!AN$3,FALSE)</f>
        <v>56.521392081736899</v>
      </c>
      <c r="I32" s="48">
        <f>VLOOKUP($A32,'Occupancy Raw Data'!$B$8:$BE$45,'Occupancy Raw Data'!AO$3,FALSE)</f>
        <v>45.601851851851798</v>
      </c>
      <c r="J32" s="49">
        <f>VLOOKUP($A32,'Occupancy Raw Data'!$B$8:$BE$45,'Occupancy Raw Data'!AP$3,FALSE)</f>
        <v>51.061621966794299</v>
      </c>
      <c r="K32" s="50">
        <f>VLOOKUP($A32,'Occupancy Raw Data'!$B$8:$BE$45,'Occupancy Raw Data'!AR$3,FALSE)</f>
        <v>49.340904944353198</v>
      </c>
      <c r="M32" s="47">
        <f>VLOOKUP($A32,'Occupancy Raw Data'!$B$8:$BE$45,'Occupancy Raw Data'!AT$3,FALSE)</f>
        <v>-3.0496704060689201</v>
      </c>
      <c r="N32" s="48">
        <f>VLOOKUP($A32,'Occupancy Raw Data'!$B$8:$BE$45,'Occupancy Raw Data'!AU$3,FALSE)</f>
        <v>2.1624718776142999</v>
      </c>
      <c r="O32" s="48">
        <f>VLOOKUP($A32,'Occupancy Raw Data'!$B$8:$BE$45,'Occupancy Raw Data'!AV$3,FALSE)</f>
        <v>-0.61845889682933897</v>
      </c>
      <c r="P32" s="48">
        <f>VLOOKUP($A32,'Occupancy Raw Data'!$B$8:$BE$45,'Occupancy Raw Data'!AW$3,FALSE)</f>
        <v>0.33627786428282203</v>
      </c>
      <c r="Q32" s="48">
        <f>VLOOKUP($A32,'Occupancy Raw Data'!$B$8:$BE$45,'Occupancy Raw Data'!AX$3,FALSE)</f>
        <v>-1.6844209338762299</v>
      </c>
      <c r="R32" s="49">
        <f>VLOOKUP($A32,'Occupancy Raw Data'!$B$8:$BE$45,'Occupancy Raw Data'!AY$3,FALSE)</f>
        <v>-0.42035589820646502</v>
      </c>
      <c r="S32" s="48">
        <f>VLOOKUP($A32,'Occupancy Raw Data'!$B$8:$BE$45,'Occupancy Raw Data'!BA$3,FALSE)</f>
        <v>-3.62523583973827</v>
      </c>
      <c r="T32" s="48">
        <f>VLOOKUP($A32,'Occupancy Raw Data'!$B$8:$BE$45,'Occupancy Raw Data'!BB$3,FALSE)</f>
        <v>-9.0106914625015193</v>
      </c>
      <c r="U32" s="49">
        <f>VLOOKUP($A32,'Occupancy Raw Data'!$B$8:$BE$45,'Occupancy Raw Data'!BC$3,FALSE)</f>
        <v>-6.10679218930877</v>
      </c>
      <c r="V32" s="50">
        <f>VLOOKUP($A32,'Occupancy Raw Data'!$B$8:$BE$45,'Occupancy Raw Data'!BE$3,FALSE)</f>
        <v>-2.17216942313771</v>
      </c>
      <c r="X32" s="51">
        <f>VLOOKUP($A32,'ADR Raw Data'!$B$6:$BE$43,'ADR Raw Data'!AG$1,FALSE)</f>
        <v>95.650503496503404</v>
      </c>
      <c r="Y32" s="52">
        <f>VLOOKUP($A32,'ADR Raw Data'!$B$6:$BE$43,'ADR Raw Data'!AH$1,FALSE)</f>
        <v>100.886533586818</v>
      </c>
      <c r="Z32" s="52">
        <f>VLOOKUP($A32,'ADR Raw Data'!$B$6:$BE$43,'ADR Raw Data'!AI$1,FALSE)</f>
        <v>105.489948949824</v>
      </c>
      <c r="AA32" s="52">
        <f>VLOOKUP($A32,'ADR Raw Data'!$B$6:$BE$43,'ADR Raw Data'!AJ$1,FALSE)</f>
        <v>106.88815423327399</v>
      </c>
      <c r="AB32" s="52">
        <f>VLOOKUP($A32,'ADR Raw Data'!$B$6:$BE$43,'ADR Raw Data'!AK$1,FALSE)</f>
        <v>106.507083998722</v>
      </c>
      <c r="AC32" s="53">
        <f>VLOOKUP($A32,'ADR Raw Data'!$B$6:$BE$43,'ADR Raw Data'!AL$1,FALSE)</f>
        <v>103.670405565034</v>
      </c>
      <c r="AD32" s="52">
        <f>VLOOKUP($A32,'ADR Raw Data'!$B$6:$BE$43,'ADR Raw Data'!AN$1,FALSE)</f>
        <v>120.00618133032</v>
      </c>
      <c r="AE32" s="52">
        <f>VLOOKUP($A32,'ADR Raw Data'!$B$6:$BE$43,'ADR Raw Data'!AO$1,FALSE)</f>
        <v>113.152805881323</v>
      </c>
      <c r="AF32" s="53">
        <f>VLOOKUP($A32,'ADR Raw Data'!$B$6:$BE$43,'ADR Raw Data'!AP$1,FALSE)</f>
        <v>116.94589260590899</v>
      </c>
      <c r="AG32" s="54">
        <f>VLOOKUP($A32,'ADR Raw Data'!$B$6:$BE$43,'ADR Raw Data'!AR$1,FALSE)</f>
        <v>107.595678992373</v>
      </c>
      <c r="AH32" s="65"/>
      <c r="AI32" s="47">
        <f>VLOOKUP($A32,'ADR Raw Data'!$B$6:$BE$43,'ADR Raw Data'!AT$1,FALSE)</f>
        <v>-1.8611451382399</v>
      </c>
      <c r="AJ32" s="48">
        <f>VLOOKUP($A32,'ADR Raw Data'!$B$6:$BE$43,'ADR Raw Data'!AU$1,FALSE)</f>
        <v>-2.2786755206345699</v>
      </c>
      <c r="AK32" s="48">
        <f>VLOOKUP($A32,'ADR Raw Data'!$B$6:$BE$43,'ADR Raw Data'!AV$1,FALSE)</f>
        <v>-0.53701428706027599</v>
      </c>
      <c r="AL32" s="48">
        <f>VLOOKUP($A32,'ADR Raw Data'!$B$6:$BE$43,'ADR Raw Data'!AW$1,FALSE)</f>
        <v>2.6115397788180701</v>
      </c>
      <c r="AM32" s="48">
        <f>VLOOKUP($A32,'ADR Raw Data'!$B$6:$BE$43,'ADR Raw Data'!AX$1,FALSE)</f>
        <v>2.3895985225041501</v>
      </c>
      <c r="AN32" s="49">
        <f>VLOOKUP($A32,'ADR Raw Data'!$B$6:$BE$43,'ADR Raw Data'!AY$1,FALSE)</f>
        <v>0.25468870630049101</v>
      </c>
      <c r="AO32" s="48">
        <f>VLOOKUP($A32,'ADR Raw Data'!$B$6:$BE$43,'ADR Raw Data'!BA$1,FALSE)</f>
        <v>2.4382668720185401</v>
      </c>
      <c r="AP32" s="48">
        <f>VLOOKUP($A32,'ADR Raw Data'!$B$6:$BE$43,'ADR Raw Data'!BB$1,FALSE)</f>
        <v>-3.47239430728452</v>
      </c>
      <c r="AQ32" s="49">
        <f>VLOOKUP($A32,'ADR Raw Data'!$B$6:$BE$43,'ADR Raw Data'!BC$1,FALSE)</f>
        <v>-0.20287297604844901</v>
      </c>
      <c r="AR32" s="50">
        <f>VLOOKUP($A32,'ADR Raw Data'!$B$6:$BE$43,'ADR Raw Data'!BE$1,FALSE)</f>
        <v>-5.1552576440246703E-2</v>
      </c>
      <c r="AT32" s="51">
        <f>VLOOKUP($A32,'RevPAR Raw Data'!$B$6:$BE$43,'RevPAR Raw Data'!AG$1,FALSE)</f>
        <v>32.753884099616798</v>
      </c>
      <c r="AU32" s="52">
        <f>VLOOKUP($A32,'RevPAR Raw Data'!$B$6:$BE$43,'RevPAR Raw Data'!AH$1,FALSE)</f>
        <v>50.829805236270701</v>
      </c>
      <c r="AV32" s="52">
        <f>VLOOKUP($A32,'RevPAR Raw Data'!$B$6:$BE$43,'RevPAR Raw Data'!AI$1,FALSE)</f>
        <v>57.729812420178703</v>
      </c>
      <c r="AW32" s="52">
        <f>VLOOKUP($A32,'RevPAR Raw Data'!$B$6:$BE$43,'RevPAR Raw Data'!AJ$1,FALSE)</f>
        <v>57.6417919859514</v>
      </c>
      <c r="AX32" s="52">
        <f>VLOOKUP($A32,'RevPAR Raw Data'!$B$6:$BE$43,'RevPAR Raw Data'!AK$1,FALSE)</f>
        <v>53.236538952745803</v>
      </c>
      <c r="AY32" s="53">
        <f>VLOOKUP($A32,'RevPAR Raw Data'!$B$6:$BE$43,'RevPAR Raw Data'!AL$1,FALSE)</f>
        <v>50.4383665389527</v>
      </c>
      <c r="AZ32" s="52">
        <f>VLOOKUP($A32,'RevPAR Raw Data'!$B$6:$BE$43,'RevPAR Raw Data'!AN$1,FALSE)</f>
        <v>67.829164272030596</v>
      </c>
      <c r="BA32" s="52">
        <f>VLOOKUP($A32,'RevPAR Raw Data'!$B$6:$BE$43,'RevPAR Raw Data'!AO$1,FALSE)</f>
        <v>51.599774904214499</v>
      </c>
      <c r="BB32" s="53">
        <f>VLOOKUP($A32,'RevPAR Raw Data'!$B$6:$BE$43,'RevPAR Raw Data'!AP$1,FALSE)</f>
        <v>59.714469588122597</v>
      </c>
      <c r="BC32" s="54">
        <f>VLOOKUP($A32,'RevPAR Raw Data'!$B$6:$BE$43,'RevPAR Raw Data'!AR$1,FALSE)</f>
        <v>53.088681695858398</v>
      </c>
      <c r="BE32" s="47">
        <f>VLOOKUP($A32,'RevPAR Raw Data'!$B$6:$BE$43,'RevPAR Raw Data'!AT$1,FALSE)</f>
        <v>-4.8540567518139301</v>
      </c>
      <c r="BF32" s="48">
        <f>VLOOKUP($A32,'RevPAR Raw Data'!$B$6:$BE$43,'RevPAR Raw Data'!AU$1,FALSE)</f>
        <v>-0.16547936033607299</v>
      </c>
      <c r="BG32" s="48">
        <f>VLOOKUP($A32,'RevPAR Raw Data'!$B$6:$BE$43,'RevPAR Raw Data'!AV$1,FALSE)</f>
        <v>-1.15215197125404</v>
      </c>
      <c r="BH32" s="48">
        <f>VLOOKUP($A32,'RevPAR Raw Data'!$B$6:$BE$43,'RevPAR Raw Data'!AW$1,FALSE)</f>
        <v>2.9565996732939999</v>
      </c>
      <c r="BI32" s="48">
        <f>VLOOKUP($A32,'RevPAR Raw Data'!$B$6:$BE$43,'RevPAR Raw Data'!AX$1,FALSE)</f>
        <v>0.66492669087926703</v>
      </c>
      <c r="BJ32" s="49">
        <f>VLOOKUP($A32,'RevPAR Raw Data'!$B$6:$BE$43,'RevPAR Raw Data'!AY$1,FALSE)</f>
        <v>-0.16673779090497401</v>
      </c>
      <c r="BK32" s="48">
        <f>VLOOKUP($A32,'RevPAR Raw Data'!$B$6:$BE$43,'RevPAR Raw Data'!BA$1,FALSE)</f>
        <v>-1.2753618922326</v>
      </c>
      <c r="BL32" s="48">
        <f>VLOOKUP($A32,'RevPAR Raw Data'!$B$6:$BE$43,'RevPAR Raw Data'!BB$1,FALSE)</f>
        <v>-12.1701990323951</v>
      </c>
      <c r="BM32" s="49">
        <f>VLOOKUP($A32,'RevPAR Raw Data'!$B$6:$BE$43,'RevPAR Raw Data'!BC$1,FALSE)</f>
        <v>-6.2972761343016703</v>
      </c>
      <c r="BN32" s="50">
        <f>VLOOKUP($A32,'RevPAR Raw Data'!$B$6:$BE$43,'RevPAR Raw Data'!BE$1,FALSE)</f>
        <v>-2.2226021902756901</v>
      </c>
    </row>
    <row r="33" spans="1:66" x14ac:dyDescent="0.45">
      <c r="A33" s="63" t="s">
        <v>51</v>
      </c>
      <c r="B33" s="47">
        <f>VLOOKUP($A33,'Occupancy Raw Data'!$B$8:$BE$45,'Occupancy Raw Data'!AG$3,FALSE)</f>
        <v>32.513715270519398</v>
      </c>
      <c r="C33" s="48">
        <f>VLOOKUP($A33,'Occupancy Raw Data'!$B$8:$BE$45,'Occupancy Raw Data'!AH$3,FALSE)</f>
        <v>41.1889664655248</v>
      </c>
      <c r="D33" s="48">
        <f>VLOOKUP($A33,'Occupancy Raw Data'!$B$8:$BE$45,'Occupancy Raw Data'!AI$3,FALSE)</f>
        <v>42.141432581877403</v>
      </c>
      <c r="E33" s="48">
        <f>VLOOKUP($A33,'Occupancy Raw Data'!$B$8:$BE$45,'Occupancy Raw Data'!AJ$3,FALSE)</f>
        <v>44.493026619160602</v>
      </c>
      <c r="F33" s="48">
        <f>VLOOKUP($A33,'Occupancy Raw Data'!$B$8:$BE$45,'Occupancy Raw Data'!AK$3,FALSE)</f>
        <v>42.545094322969597</v>
      </c>
      <c r="G33" s="49">
        <f>VLOOKUP($A33,'Occupancy Raw Data'!$B$8:$BE$45,'Occupancy Raw Data'!AL$3,FALSE)</f>
        <v>40.576447052010401</v>
      </c>
      <c r="H33" s="48">
        <f>VLOOKUP($A33,'Occupancy Raw Data'!$B$8:$BE$45,'Occupancy Raw Data'!AN$3,FALSE)</f>
        <v>44.2859310667329</v>
      </c>
      <c r="I33" s="48">
        <f>VLOOKUP($A33,'Occupancy Raw Data'!$B$8:$BE$45,'Occupancy Raw Data'!AO$3,FALSE)</f>
        <v>42.433070456749498</v>
      </c>
      <c r="J33" s="49">
        <f>VLOOKUP($A33,'Occupancy Raw Data'!$B$8:$BE$45,'Occupancy Raw Data'!AP$3,FALSE)</f>
        <v>43.359500761741202</v>
      </c>
      <c r="K33" s="50">
        <f>VLOOKUP($A33,'Occupancy Raw Data'!$B$8:$BE$45,'Occupancy Raw Data'!AR$3,FALSE)</f>
        <v>41.371605254790602</v>
      </c>
      <c r="M33" s="47">
        <f>VLOOKUP($A33,'Occupancy Raw Data'!$B$8:$BE$45,'Occupancy Raw Data'!AT$3,FALSE)</f>
        <v>3.0883674454773899</v>
      </c>
      <c r="N33" s="48">
        <f>VLOOKUP($A33,'Occupancy Raw Data'!$B$8:$BE$45,'Occupancy Raw Data'!AU$3,FALSE)</f>
        <v>1.43815666796162</v>
      </c>
      <c r="O33" s="48">
        <f>VLOOKUP($A33,'Occupancy Raw Data'!$B$8:$BE$45,'Occupancy Raw Data'!AV$3,FALSE)</f>
        <v>-1.8634600023744201</v>
      </c>
      <c r="P33" s="48">
        <f>VLOOKUP($A33,'Occupancy Raw Data'!$B$8:$BE$45,'Occupancy Raw Data'!AW$3,FALSE)</f>
        <v>1.3362209451303899</v>
      </c>
      <c r="Q33" s="48">
        <f>VLOOKUP($A33,'Occupancy Raw Data'!$B$8:$BE$45,'Occupancy Raw Data'!AX$3,FALSE)</f>
        <v>-9.0912960900095992E-3</v>
      </c>
      <c r="R33" s="49">
        <f>VLOOKUP($A33,'Occupancy Raw Data'!$B$8:$BE$45,'Occupancy Raw Data'!AY$3,FALSE)</f>
        <v>0.66519336470760204</v>
      </c>
      <c r="S33" s="48">
        <f>VLOOKUP($A33,'Occupancy Raw Data'!$B$8:$BE$45,'Occupancy Raw Data'!BA$3,FALSE)</f>
        <v>-4.6518958308561604</v>
      </c>
      <c r="T33" s="48">
        <f>VLOOKUP($A33,'Occupancy Raw Data'!$B$8:$BE$45,'Occupancy Raw Data'!BB$3,FALSE)</f>
        <v>-1.2957400336231299</v>
      </c>
      <c r="U33" s="49">
        <f>VLOOKUP($A33,'Occupancy Raw Data'!$B$8:$BE$45,'Occupancy Raw Data'!BC$3,FALSE)</f>
        <v>-3.0386707449511001</v>
      </c>
      <c r="V33" s="50">
        <f>VLOOKUP($A33,'Occupancy Raw Data'!$B$8:$BE$45,'Occupancy Raw Data'!BE$3,FALSE)</f>
        <v>-0.47324671591304901</v>
      </c>
      <c r="X33" s="51">
        <f>VLOOKUP($A33,'ADR Raw Data'!$B$6:$BE$43,'ADR Raw Data'!AG$1,FALSE)</f>
        <v>87.325974581598601</v>
      </c>
      <c r="Y33" s="52">
        <f>VLOOKUP($A33,'ADR Raw Data'!$B$6:$BE$43,'ADR Raw Data'!AH$1,FALSE)</f>
        <v>88.809272835302593</v>
      </c>
      <c r="Z33" s="52">
        <f>VLOOKUP($A33,'ADR Raw Data'!$B$6:$BE$43,'ADR Raw Data'!AI$1,FALSE)</f>
        <v>89.363099366040998</v>
      </c>
      <c r="AA33" s="52">
        <f>VLOOKUP($A33,'ADR Raw Data'!$B$6:$BE$43,'ADR Raw Data'!AJ$1,FALSE)</f>
        <v>90.716234403806595</v>
      </c>
      <c r="AB33" s="52">
        <f>VLOOKUP($A33,'ADR Raw Data'!$B$6:$BE$43,'ADR Raw Data'!AK$1,FALSE)</f>
        <v>92.703006248140397</v>
      </c>
      <c r="AC33" s="53">
        <f>VLOOKUP($A33,'ADR Raw Data'!$B$6:$BE$43,'ADR Raw Data'!AL$1,FALSE)</f>
        <v>89.921333007464199</v>
      </c>
      <c r="AD33" s="52">
        <f>VLOOKUP($A33,'ADR Raw Data'!$B$6:$BE$43,'ADR Raw Data'!AN$1,FALSE)</f>
        <v>104.401358734816</v>
      </c>
      <c r="AE33" s="52">
        <f>VLOOKUP($A33,'ADR Raw Data'!$B$6:$BE$43,'ADR Raw Data'!AO$1,FALSE)</f>
        <v>101.40581563359601</v>
      </c>
      <c r="AF33" s="53">
        <f>VLOOKUP($A33,'ADR Raw Data'!$B$6:$BE$43,'ADR Raw Data'!AP$1,FALSE)</f>
        <v>102.935588958444</v>
      </c>
      <c r="AG33" s="54">
        <f>VLOOKUP($A33,'ADR Raw Data'!$B$6:$BE$43,'ADR Raw Data'!AR$1,FALSE)</f>
        <v>93.818358082959904</v>
      </c>
      <c r="AI33" s="47">
        <f>VLOOKUP($A33,'ADR Raw Data'!$B$6:$BE$43,'ADR Raw Data'!AT$1,FALSE)</f>
        <v>0.63222969610393098</v>
      </c>
      <c r="AJ33" s="48">
        <f>VLOOKUP($A33,'ADR Raw Data'!$B$6:$BE$43,'ADR Raw Data'!AU$1,FALSE)</f>
        <v>0.95730531822041498</v>
      </c>
      <c r="AK33" s="48">
        <f>VLOOKUP($A33,'ADR Raw Data'!$B$6:$BE$43,'ADR Raw Data'!AV$1,FALSE)</f>
        <v>2.0448478219572999</v>
      </c>
      <c r="AL33" s="48">
        <f>VLOOKUP($A33,'ADR Raw Data'!$B$6:$BE$43,'ADR Raw Data'!AW$1,FALSE)</f>
        <v>2.5500454120680098</v>
      </c>
      <c r="AM33" s="48">
        <f>VLOOKUP($A33,'ADR Raw Data'!$B$6:$BE$43,'ADR Raw Data'!AX$1,FALSE)</f>
        <v>1.4549618328517</v>
      </c>
      <c r="AN33" s="49">
        <f>VLOOKUP($A33,'ADR Raw Data'!$B$6:$BE$43,'ADR Raw Data'!AY$1,FALSE)</f>
        <v>1.5790955061060301</v>
      </c>
      <c r="AO33" s="48">
        <f>VLOOKUP($A33,'ADR Raw Data'!$B$6:$BE$43,'ADR Raw Data'!BA$1,FALSE)</f>
        <v>0.66471214746176199</v>
      </c>
      <c r="AP33" s="48">
        <f>VLOOKUP($A33,'ADR Raw Data'!$B$6:$BE$43,'ADR Raw Data'!BB$1,FALSE)</f>
        <v>-1.08679599201013</v>
      </c>
      <c r="AQ33" s="49">
        <f>VLOOKUP($A33,'ADR Raw Data'!$B$6:$BE$43,'ADR Raw Data'!BC$1,FALSE)</f>
        <v>-0.19723860155586101</v>
      </c>
      <c r="AR33" s="50">
        <f>VLOOKUP($A33,'ADR Raw Data'!$B$6:$BE$43,'ADR Raw Data'!BE$1,FALSE)</f>
        <v>0.86283993120549296</v>
      </c>
      <c r="AT33" s="51">
        <f>VLOOKUP($A33,'RevPAR Raw Data'!$B$6:$BE$43,'RevPAR Raw Data'!AG$1,FALSE)</f>
        <v>28.392918732667098</v>
      </c>
      <c r="AU33" s="52">
        <f>VLOOKUP($A33,'RevPAR Raw Data'!$B$6:$BE$43,'RevPAR Raw Data'!AH$1,FALSE)</f>
        <v>36.579621606409198</v>
      </c>
      <c r="AV33" s="52">
        <f>VLOOKUP($A33,'RevPAR Raw Data'!$B$6:$BE$43,'RevPAR Raw Data'!AI$1,FALSE)</f>
        <v>37.658890272416301</v>
      </c>
      <c r="AW33" s="52">
        <f>VLOOKUP($A33,'RevPAR Raw Data'!$B$6:$BE$43,'RevPAR Raw Data'!AJ$1,FALSE)</f>
        <v>40.3623983211858</v>
      </c>
      <c r="AX33" s="52">
        <f>VLOOKUP($A33,'RevPAR Raw Data'!$B$6:$BE$43,'RevPAR Raw Data'!AK$1,FALSE)</f>
        <v>39.440581448499699</v>
      </c>
      <c r="AY33" s="53">
        <f>VLOOKUP($A33,'RevPAR Raw Data'!$B$6:$BE$43,'RevPAR Raw Data'!AL$1,FALSE)</f>
        <v>36.486882076235602</v>
      </c>
      <c r="AZ33" s="52">
        <f>VLOOKUP($A33,'RevPAR Raw Data'!$B$6:$BE$43,'RevPAR Raw Data'!AN$1,FALSE)</f>
        <v>46.235113762033201</v>
      </c>
      <c r="BA33" s="52">
        <f>VLOOKUP($A33,'RevPAR Raw Data'!$B$6:$BE$43,'RevPAR Raw Data'!AO$1,FALSE)</f>
        <v>43.029601195045501</v>
      </c>
      <c r="BB33" s="53">
        <f>VLOOKUP($A33,'RevPAR Raw Data'!$B$6:$BE$43,'RevPAR Raw Data'!AP$1,FALSE)</f>
        <v>44.632357478539397</v>
      </c>
      <c r="BC33" s="54">
        <f>VLOOKUP($A33,'RevPAR Raw Data'!$B$6:$BE$43,'RevPAR Raw Data'!AR$1,FALSE)</f>
        <v>38.814160762608097</v>
      </c>
      <c r="BE33" s="47">
        <f>VLOOKUP($A33,'RevPAR Raw Data'!$B$6:$BE$43,'RevPAR Raw Data'!AT$1,FALSE)</f>
        <v>3.74012271769644</v>
      </c>
      <c r="BF33" s="48">
        <f>VLOOKUP($A33,'RevPAR Raw Data'!$B$6:$BE$43,'RevPAR Raw Data'!AU$1,FALSE)</f>
        <v>2.4092295364487799</v>
      </c>
      <c r="BG33" s="48">
        <f>VLOOKUP($A33,'RevPAR Raw Data'!$B$6:$BE$43,'RevPAR Raw Data'!AV$1,FALSE)</f>
        <v>0.14328289831128099</v>
      </c>
      <c r="BH33" s="48">
        <f>VLOOKUP($A33,'RevPAR Raw Data'!$B$6:$BE$43,'RevPAR Raw Data'!AW$1,FALSE)</f>
        <v>3.9203405981047901</v>
      </c>
      <c r="BI33" s="48">
        <f>VLOOKUP($A33,'RevPAR Raw Data'!$B$6:$BE$43,'RevPAR Raw Data'!AX$1,FALSE)</f>
        <v>1.44573826187347</v>
      </c>
      <c r="BJ33" s="49">
        <f>VLOOKUP($A33,'RevPAR Raw Data'!$B$6:$BE$43,'RevPAR Raw Data'!AY$1,FALSE)</f>
        <v>2.25479290934264</v>
      </c>
      <c r="BK33" s="48">
        <f>VLOOKUP($A33,'RevPAR Raw Data'!$B$6:$BE$43,'RevPAR Raw Data'!BA$1,FALSE)</f>
        <v>-4.0181054000693699</v>
      </c>
      <c r="BL33" s="48">
        <f>VLOOKUP($A33,'RevPAR Raw Data'!$B$6:$BE$43,'RevPAR Raw Data'!BB$1,FALSE)</f>
        <v>-2.3684539748809801</v>
      </c>
      <c r="BM33" s="49">
        <f>VLOOKUP($A33,'RevPAR Raw Data'!$B$6:$BE$43,'RevPAR Raw Data'!BC$1,FALSE)</f>
        <v>-3.2299159148237302</v>
      </c>
      <c r="BN33" s="50">
        <f>VLOOKUP($A33,'RevPAR Raw Data'!$B$6:$BE$43,'RevPAR Raw Data'!BE$1,FALSE)</f>
        <v>0.38550985365442703</v>
      </c>
    </row>
    <row r="34" spans="1:66" x14ac:dyDescent="0.45">
      <c r="A34" s="63" t="s">
        <v>50</v>
      </c>
      <c r="B34" s="47">
        <f>VLOOKUP($A34,'Occupancy Raw Data'!$B$8:$BE$45,'Occupancy Raw Data'!AG$3,FALSE)</f>
        <v>31.408196811487699</v>
      </c>
      <c r="C34" s="48">
        <f>VLOOKUP($A34,'Occupancy Raw Data'!$B$8:$BE$45,'Occupancy Raw Data'!AH$3,FALSE)</f>
        <v>37.668187805388101</v>
      </c>
      <c r="D34" s="48">
        <f>VLOOKUP($A34,'Occupancy Raw Data'!$B$8:$BE$45,'Occupancy Raw Data'!AI$3,FALSE)</f>
        <v>39.693163733694902</v>
      </c>
      <c r="E34" s="48">
        <f>VLOOKUP($A34,'Occupancy Raw Data'!$B$8:$BE$45,'Occupancy Raw Data'!AJ$3,FALSE)</f>
        <v>39.601398136270099</v>
      </c>
      <c r="F34" s="48">
        <f>VLOOKUP($A34,'Occupancy Raw Data'!$B$8:$BE$45,'Occupancy Raw Data'!AK$3,FALSE)</f>
        <v>38.525455313180998</v>
      </c>
      <c r="G34" s="49">
        <f>VLOOKUP($A34,'Occupancy Raw Data'!$B$8:$BE$45,'Occupancy Raw Data'!AL$3,FALSE)</f>
        <v>37.379280360004401</v>
      </c>
      <c r="H34" s="48">
        <f>VLOOKUP($A34,'Occupancy Raw Data'!$B$8:$BE$45,'Occupancy Raw Data'!AN$3,FALSE)</f>
        <v>45.4391182785835</v>
      </c>
      <c r="I34" s="48">
        <f>VLOOKUP($A34,'Occupancy Raw Data'!$B$8:$BE$45,'Occupancy Raw Data'!AO$3,FALSE)</f>
        <v>49.324751374754101</v>
      </c>
      <c r="J34" s="49">
        <f>VLOOKUP($A34,'Occupancy Raw Data'!$B$8:$BE$45,'Occupancy Raw Data'!AP$3,FALSE)</f>
        <v>47.381934826668797</v>
      </c>
      <c r="K34" s="50">
        <f>VLOOKUP($A34,'Occupancy Raw Data'!$B$8:$BE$45,'Occupancy Raw Data'!AR$3,FALSE)</f>
        <v>40.237181636194201</v>
      </c>
      <c r="M34" s="47">
        <f>VLOOKUP($A34,'Occupancy Raw Data'!$B$8:$BE$45,'Occupancy Raw Data'!AT$3,FALSE)</f>
        <v>-12.5845148284853</v>
      </c>
      <c r="N34" s="48">
        <f>VLOOKUP($A34,'Occupancy Raw Data'!$B$8:$BE$45,'Occupancy Raw Data'!AU$3,FALSE)</f>
        <v>-8.6442043868434695</v>
      </c>
      <c r="O34" s="48">
        <f>VLOOKUP($A34,'Occupancy Raw Data'!$B$8:$BE$45,'Occupancy Raw Data'!AV$3,FALSE)</f>
        <v>-10.5554542811793</v>
      </c>
      <c r="P34" s="48">
        <f>VLOOKUP($A34,'Occupancy Raw Data'!$B$8:$BE$45,'Occupancy Raw Data'!AW$3,FALSE)</f>
        <v>-8.9712949848644001</v>
      </c>
      <c r="Q34" s="48">
        <f>VLOOKUP($A34,'Occupancy Raw Data'!$B$8:$BE$45,'Occupancy Raw Data'!AX$3,FALSE)</f>
        <v>-7.73123927839407</v>
      </c>
      <c r="R34" s="49">
        <f>VLOOKUP($A34,'Occupancy Raw Data'!$B$8:$BE$45,'Occupancy Raw Data'!AY$3,FALSE)</f>
        <v>-9.6234292142336901</v>
      </c>
      <c r="S34" s="48">
        <f>VLOOKUP($A34,'Occupancy Raw Data'!$B$8:$BE$45,'Occupancy Raw Data'!BA$3,FALSE)</f>
        <v>-9.7898038422458207</v>
      </c>
      <c r="T34" s="48">
        <f>VLOOKUP($A34,'Occupancy Raw Data'!$B$8:$BE$45,'Occupancy Raw Data'!BB$3,FALSE)</f>
        <v>-6.11430774609574</v>
      </c>
      <c r="U34" s="49">
        <f>VLOOKUP($A34,'Occupancy Raw Data'!$B$8:$BE$45,'Occupancy Raw Data'!BC$3,FALSE)</f>
        <v>-7.9133612057384903</v>
      </c>
      <c r="V34" s="50">
        <f>VLOOKUP($A34,'Occupancy Raw Data'!$B$8:$BE$45,'Occupancy Raw Data'!BE$3,FALSE)</f>
        <v>-9.0552154460643095</v>
      </c>
      <c r="X34" s="51">
        <f>VLOOKUP($A34,'ADR Raw Data'!$B$6:$BE$43,'ADR Raw Data'!AG$1,FALSE)</f>
        <v>92.628717519411794</v>
      </c>
      <c r="Y34" s="52">
        <f>VLOOKUP($A34,'ADR Raw Data'!$B$6:$BE$43,'ADR Raw Data'!AH$1,FALSE)</f>
        <v>87.713148949803795</v>
      </c>
      <c r="Z34" s="52">
        <f>VLOOKUP($A34,'ADR Raw Data'!$B$6:$BE$43,'ADR Raw Data'!AI$1,FALSE)</f>
        <v>89.611936927330007</v>
      </c>
      <c r="AA34" s="52">
        <f>VLOOKUP($A34,'ADR Raw Data'!$B$6:$BE$43,'ADR Raw Data'!AJ$1,FALSE)</f>
        <v>89.549008343310007</v>
      </c>
      <c r="AB34" s="52">
        <f>VLOOKUP($A34,'ADR Raw Data'!$B$6:$BE$43,'ADR Raw Data'!AK$1,FALSE)</f>
        <v>89.881748697511</v>
      </c>
      <c r="AC34" s="53">
        <f>VLOOKUP($A34,'ADR Raw Data'!$B$6:$BE$43,'ADR Raw Data'!AL$1,FALSE)</f>
        <v>89.778501385064104</v>
      </c>
      <c r="AD34" s="52">
        <f>VLOOKUP($A34,'ADR Raw Data'!$B$6:$BE$43,'ADR Raw Data'!AN$1,FALSE)</f>
        <v>103.272074974159</v>
      </c>
      <c r="AE34" s="52">
        <f>VLOOKUP($A34,'ADR Raw Data'!$B$6:$BE$43,'ADR Raw Data'!AO$1,FALSE)</f>
        <v>105.367986998365</v>
      </c>
      <c r="AF34" s="53">
        <f>VLOOKUP($A34,'ADR Raw Data'!$B$6:$BE$43,'ADR Raw Data'!AP$1,FALSE)</f>
        <v>104.36300066003</v>
      </c>
      <c r="AG34" s="54">
        <f>VLOOKUP($A34,'ADR Raw Data'!$B$6:$BE$43,'ADR Raw Data'!AR$1,FALSE)</f>
        <v>94.685418434886401</v>
      </c>
      <c r="AI34" s="47">
        <f>VLOOKUP($A34,'ADR Raw Data'!$B$6:$BE$43,'ADR Raw Data'!AT$1,FALSE)</f>
        <v>-1.25601202901211</v>
      </c>
      <c r="AJ34" s="48">
        <f>VLOOKUP($A34,'ADR Raw Data'!$B$6:$BE$43,'ADR Raw Data'!AU$1,FALSE)</f>
        <v>-0.126886478115769</v>
      </c>
      <c r="AK34" s="48">
        <f>VLOOKUP($A34,'ADR Raw Data'!$B$6:$BE$43,'ADR Raw Data'!AV$1,FALSE)</f>
        <v>0.66511714458488203</v>
      </c>
      <c r="AL34" s="48">
        <f>VLOOKUP($A34,'ADR Raw Data'!$B$6:$BE$43,'ADR Raw Data'!AW$1,FALSE)</f>
        <v>0.69861815470916</v>
      </c>
      <c r="AM34" s="48">
        <f>VLOOKUP($A34,'ADR Raw Data'!$B$6:$BE$43,'ADR Raw Data'!AX$1,FALSE)</f>
        <v>-0.31085650309871199</v>
      </c>
      <c r="AN34" s="49">
        <f>VLOOKUP($A34,'ADR Raw Data'!$B$6:$BE$43,'ADR Raw Data'!AY$1,FALSE)</f>
        <v>-5.1203392149129598E-2</v>
      </c>
      <c r="AO34" s="48">
        <f>VLOOKUP($A34,'ADR Raw Data'!$B$6:$BE$43,'ADR Raw Data'!BA$1,FALSE)</f>
        <v>-1.65221699619414</v>
      </c>
      <c r="AP34" s="48">
        <f>VLOOKUP($A34,'ADR Raw Data'!$B$6:$BE$43,'ADR Raw Data'!BB$1,FALSE)</f>
        <v>-0.85831118840142295</v>
      </c>
      <c r="AQ34" s="49">
        <f>VLOOKUP($A34,'ADR Raw Data'!$B$6:$BE$43,'ADR Raw Data'!BC$1,FALSE)</f>
        <v>-1.2247302166568901</v>
      </c>
      <c r="AR34" s="50">
        <f>VLOOKUP($A34,'ADR Raw Data'!$B$6:$BE$43,'ADR Raw Data'!BE$1,FALSE)</f>
        <v>-0.42050165738832002</v>
      </c>
      <c r="AT34" s="51">
        <f>VLOOKUP($A34,'RevPAR Raw Data'!$B$6:$BE$43,'RevPAR Raw Data'!AG$1,FALSE)</f>
        <v>29.093009902453801</v>
      </c>
      <c r="AU34" s="52">
        <f>VLOOKUP($A34,'RevPAR Raw Data'!$B$6:$BE$43,'RevPAR Raw Data'!AH$1,FALSE)</f>
        <v>33.0399536764319</v>
      </c>
      <c r="AV34" s="52">
        <f>VLOOKUP($A34,'RevPAR Raw Data'!$B$6:$BE$43,'RevPAR Raw Data'!AI$1,FALSE)</f>
        <v>35.569812849500501</v>
      </c>
      <c r="AW34" s="52">
        <f>VLOOKUP($A34,'RevPAR Raw Data'!$B$6:$BE$43,'RevPAR Raw Data'!AJ$1,FALSE)</f>
        <v>35.4626593211159</v>
      </c>
      <c r="AX34" s="52">
        <f>VLOOKUP($A34,'RevPAR Raw Data'!$B$6:$BE$43,'RevPAR Raw Data'!AK$1,FALSE)</f>
        <v>34.627352929165298</v>
      </c>
      <c r="AY34" s="53">
        <f>VLOOKUP($A34,'RevPAR Raw Data'!$B$6:$BE$43,'RevPAR Raw Data'!AL$1,FALSE)</f>
        <v>33.558557735733501</v>
      </c>
      <c r="AZ34" s="52">
        <f>VLOOKUP($A34,'RevPAR Raw Data'!$B$6:$BE$43,'RevPAR Raw Data'!AN$1,FALSE)</f>
        <v>46.925920296255498</v>
      </c>
      <c r="BA34" s="52">
        <f>VLOOKUP($A34,'RevPAR Raw Data'!$B$6:$BE$43,'RevPAR Raw Data'!AO$1,FALSE)</f>
        <v>51.972497615527097</v>
      </c>
      <c r="BB34" s="53">
        <f>VLOOKUP($A34,'RevPAR Raw Data'!$B$6:$BE$43,'RevPAR Raw Data'!AP$1,FALSE)</f>
        <v>49.449208955891301</v>
      </c>
      <c r="BC34" s="54">
        <f>VLOOKUP($A34,'RevPAR Raw Data'!$B$6:$BE$43,'RevPAR Raw Data'!AR$1,FALSE)</f>
        <v>38.098743798635702</v>
      </c>
      <c r="BE34" s="47">
        <f>VLOOKUP($A34,'RevPAR Raw Data'!$B$6:$BE$43,'RevPAR Raw Data'!AT$1,FALSE)</f>
        <v>-13.682463837458799</v>
      </c>
      <c r="BF34" s="48">
        <f>VLOOKUP($A34,'RevPAR Raw Data'!$B$6:$BE$43,'RevPAR Raw Data'!AU$1,FALSE)</f>
        <v>-8.7601225384516397</v>
      </c>
      <c r="BG34" s="48">
        <f>VLOOKUP($A34,'RevPAR Raw Data'!$B$6:$BE$43,'RevPAR Raw Data'!AV$1,FALSE)</f>
        <v>-9.9605432727073904</v>
      </c>
      <c r="BH34" s="48">
        <f>VLOOKUP($A34,'RevPAR Raw Data'!$B$6:$BE$43,'RevPAR Raw Data'!AW$1,FALSE)</f>
        <v>-8.3353519256320094</v>
      </c>
      <c r="BI34" s="48">
        <f>VLOOKUP($A34,'RevPAR Raw Data'!$B$6:$BE$43,'RevPAR Raw Data'!AX$1,FALSE)</f>
        <v>-8.01806272142578</v>
      </c>
      <c r="BJ34" s="49">
        <f>VLOOKUP($A34,'RevPAR Raw Data'!$B$6:$BE$43,'RevPAR Raw Data'!AY$1,FALSE)</f>
        <v>-9.6697050841840593</v>
      </c>
      <c r="BK34" s="48">
        <f>VLOOKUP($A34,'RevPAR Raw Data'!$B$6:$BE$43,'RevPAR Raw Data'!BA$1,FALSE)</f>
        <v>-11.2802720354643</v>
      </c>
      <c r="BL34" s="48">
        <f>VLOOKUP($A34,'RevPAR Raw Data'!$B$6:$BE$43,'RevPAR Raw Data'!BB$1,FALSE)</f>
        <v>-6.92013914701913</v>
      </c>
      <c r="BM34" s="49">
        <f>VLOOKUP($A34,'RevPAR Raw Data'!$B$6:$BE$43,'RevPAR Raw Data'!BC$1,FALSE)</f>
        <v>-9.0411740965555101</v>
      </c>
      <c r="BN34" s="50">
        <f>VLOOKUP($A34,'RevPAR Raw Data'!$B$6:$BE$43,'RevPAR Raw Data'!BE$1,FALSE)</f>
        <v>-9.4376397724218393</v>
      </c>
    </row>
    <row r="35" spans="1:66" x14ac:dyDescent="0.45">
      <c r="A35" s="63" t="s">
        <v>47</v>
      </c>
      <c r="B35" s="47">
        <f>VLOOKUP($A35,'Occupancy Raw Data'!$B$8:$BE$45,'Occupancy Raw Data'!AG$3,FALSE)</f>
        <v>37.894343777173098</v>
      </c>
      <c r="C35" s="48">
        <f>VLOOKUP($A35,'Occupancy Raw Data'!$B$8:$BE$45,'Occupancy Raw Data'!AH$3,FALSE)</f>
        <v>52.244008048929302</v>
      </c>
      <c r="D35" s="48">
        <f>VLOOKUP($A35,'Occupancy Raw Data'!$B$8:$BE$45,'Occupancy Raw Data'!AI$3,FALSE)</f>
        <v>56.027203538002603</v>
      </c>
      <c r="E35" s="48">
        <f>VLOOKUP($A35,'Occupancy Raw Data'!$B$8:$BE$45,'Occupancy Raw Data'!AJ$3,FALSE)</f>
        <v>55.799181148995999</v>
      </c>
      <c r="F35" s="48">
        <f>VLOOKUP($A35,'Occupancy Raw Data'!$B$8:$BE$45,'Occupancy Raw Data'!AK$3,FALSE)</f>
        <v>50.2519063781019</v>
      </c>
      <c r="G35" s="49">
        <f>VLOOKUP($A35,'Occupancy Raw Data'!$B$8:$BE$45,'Occupancy Raw Data'!AL$3,FALSE)</f>
        <v>50.443328578240603</v>
      </c>
      <c r="H35" s="48">
        <f>VLOOKUP($A35,'Occupancy Raw Data'!$B$8:$BE$45,'Occupancy Raw Data'!AN$3,FALSE)</f>
        <v>51.769190004688298</v>
      </c>
      <c r="I35" s="48">
        <f>VLOOKUP($A35,'Occupancy Raw Data'!$B$8:$BE$45,'Occupancy Raw Data'!AO$3,FALSE)</f>
        <v>49.617604061062799</v>
      </c>
      <c r="J35" s="49">
        <f>VLOOKUP($A35,'Occupancy Raw Data'!$B$8:$BE$45,'Occupancy Raw Data'!AP$3,FALSE)</f>
        <v>50.693397032875502</v>
      </c>
      <c r="K35" s="50">
        <f>VLOOKUP($A35,'Occupancy Raw Data'!$B$8:$BE$45,'Occupancy Raw Data'!AR$3,FALSE)</f>
        <v>50.514776708136303</v>
      </c>
      <c r="M35" s="47">
        <f>VLOOKUP($A35,'Occupancy Raw Data'!$B$8:$BE$45,'Occupancy Raw Data'!AT$3,FALSE)</f>
        <v>4.6487759406312401</v>
      </c>
      <c r="N35" s="48">
        <f>VLOOKUP($A35,'Occupancy Raw Data'!$B$8:$BE$45,'Occupancy Raw Data'!AU$3,FALSE)</f>
        <v>10.2159977791065</v>
      </c>
      <c r="O35" s="48">
        <f>VLOOKUP($A35,'Occupancy Raw Data'!$B$8:$BE$45,'Occupancy Raw Data'!AV$3,FALSE)</f>
        <v>4.7691065053247099</v>
      </c>
      <c r="P35" s="48">
        <f>VLOOKUP($A35,'Occupancy Raw Data'!$B$8:$BE$45,'Occupancy Raw Data'!AW$3,FALSE)</f>
        <v>5.9695187790117998</v>
      </c>
      <c r="Q35" s="48">
        <f>VLOOKUP($A35,'Occupancy Raw Data'!$B$8:$BE$45,'Occupancy Raw Data'!AX$3,FALSE)</f>
        <v>2.7585253250476001</v>
      </c>
      <c r="R35" s="49">
        <f>VLOOKUP($A35,'Occupancy Raw Data'!$B$8:$BE$45,'Occupancy Raw Data'!AY$3,FALSE)</f>
        <v>5.6976675739852896</v>
      </c>
      <c r="S35" s="48">
        <f>VLOOKUP($A35,'Occupancy Raw Data'!$B$8:$BE$45,'Occupancy Raw Data'!BA$3,FALSE)</f>
        <v>3.44380713761065</v>
      </c>
      <c r="T35" s="48">
        <f>VLOOKUP($A35,'Occupancy Raw Data'!$B$8:$BE$45,'Occupancy Raw Data'!BB$3,FALSE)</f>
        <v>5.16759097372457</v>
      </c>
      <c r="U35" s="49">
        <f>VLOOKUP($A35,'Occupancy Raw Data'!$B$8:$BE$45,'Occupancy Raw Data'!BC$3,FALSE)</f>
        <v>4.2802908920199698</v>
      </c>
      <c r="V35" s="50">
        <f>VLOOKUP($A35,'Occupancy Raw Data'!$B$8:$BE$45,'Occupancy Raw Data'!BE$3,FALSE)</f>
        <v>5.2884136832295301</v>
      </c>
      <c r="X35" s="51">
        <f>VLOOKUP($A35,'ADR Raw Data'!$B$6:$BE$43,'ADR Raw Data'!AG$1,FALSE)</f>
        <v>85.452399413525896</v>
      </c>
      <c r="Y35" s="52">
        <f>VLOOKUP($A35,'ADR Raw Data'!$B$6:$BE$43,'ADR Raw Data'!AH$1,FALSE)</f>
        <v>93.973859954435795</v>
      </c>
      <c r="Z35" s="52">
        <f>VLOOKUP($A35,'ADR Raw Data'!$B$6:$BE$43,'ADR Raw Data'!AI$1,FALSE)</f>
        <v>100.031639616275</v>
      </c>
      <c r="AA35" s="52">
        <f>VLOOKUP($A35,'ADR Raw Data'!$B$6:$BE$43,'ADR Raw Data'!AJ$1,FALSE)</f>
        <v>99.955174822651301</v>
      </c>
      <c r="AB35" s="52">
        <f>VLOOKUP($A35,'ADR Raw Data'!$B$6:$BE$43,'ADR Raw Data'!AK$1,FALSE)</f>
        <v>92.313378328774107</v>
      </c>
      <c r="AC35" s="53">
        <f>VLOOKUP($A35,'ADR Raw Data'!$B$6:$BE$43,'ADR Raw Data'!AL$1,FALSE)</f>
        <v>95.031662486689399</v>
      </c>
      <c r="AD35" s="52">
        <f>VLOOKUP($A35,'ADR Raw Data'!$B$6:$BE$43,'ADR Raw Data'!AN$1,FALSE)</f>
        <v>98.134778757648405</v>
      </c>
      <c r="AE35" s="52">
        <f>VLOOKUP($A35,'ADR Raw Data'!$B$6:$BE$43,'ADR Raw Data'!AO$1,FALSE)</f>
        <v>98.6208938683871</v>
      </c>
      <c r="AF35" s="53">
        <f>VLOOKUP($A35,'ADR Raw Data'!$B$6:$BE$43,'ADR Raw Data'!AP$1,FALSE)</f>
        <v>98.372678252498702</v>
      </c>
      <c r="AG35" s="54">
        <f>VLOOKUP($A35,'ADR Raw Data'!$B$6:$BE$43,'ADR Raw Data'!AR$1,FALSE)</f>
        <v>95.989613801681202</v>
      </c>
      <c r="AI35" s="47">
        <f>VLOOKUP($A35,'ADR Raw Data'!$B$6:$BE$43,'ADR Raw Data'!AT$1,FALSE)</f>
        <v>-0.82020448839249405</v>
      </c>
      <c r="AJ35" s="48">
        <f>VLOOKUP($A35,'ADR Raw Data'!$B$6:$BE$43,'ADR Raw Data'!AU$1,FALSE)</f>
        <v>3.6822701644864901</v>
      </c>
      <c r="AK35" s="48">
        <f>VLOOKUP($A35,'ADR Raw Data'!$B$6:$BE$43,'ADR Raw Data'!AV$1,FALSE)</f>
        <v>4.8467004679414201</v>
      </c>
      <c r="AL35" s="48">
        <f>VLOOKUP($A35,'ADR Raw Data'!$B$6:$BE$43,'ADR Raw Data'!AW$1,FALSE)</f>
        <v>4.3385809070247499</v>
      </c>
      <c r="AM35" s="48">
        <f>VLOOKUP($A35,'ADR Raw Data'!$B$6:$BE$43,'ADR Raw Data'!AX$1,FALSE)</f>
        <v>1.11113181826975</v>
      </c>
      <c r="AN35" s="49">
        <f>VLOOKUP($A35,'ADR Raw Data'!$B$6:$BE$43,'ADR Raw Data'!AY$1,FALSE)</f>
        <v>2.96127608326614</v>
      </c>
      <c r="AO35" s="48">
        <f>VLOOKUP($A35,'ADR Raw Data'!$B$6:$BE$43,'ADR Raw Data'!BA$1,FALSE)</f>
        <v>1.6277912951808999</v>
      </c>
      <c r="AP35" s="48">
        <f>VLOOKUP($A35,'ADR Raw Data'!$B$6:$BE$43,'ADR Raw Data'!BB$1,FALSE)</f>
        <v>2.2506607794305598E-2</v>
      </c>
      <c r="AQ35" s="49">
        <f>VLOOKUP($A35,'ADR Raw Data'!$B$6:$BE$43,'ADR Raw Data'!BC$1,FALSE)</f>
        <v>0.84250021277366205</v>
      </c>
      <c r="AR35" s="50">
        <f>VLOOKUP($A35,'ADR Raw Data'!$B$6:$BE$43,'ADR Raw Data'!BE$1,FALSE)</f>
        <v>2.3168062905301001</v>
      </c>
      <c r="AT35" s="51">
        <f>VLOOKUP($A35,'RevPAR Raw Data'!$B$6:$BE$43,'RevPAR Raw Data'!AG$1,FALSE)</f>
        <v>32.381625999604601</v>
      </c>
      <c r="AU35" s="52">
        <f>VLOOKUP($A35,'RevPAR Raw Data'!$B$6:$BE$43,'RevPAR Raw Data'!AH$1,FALSE)</f>
        <v>49.0957109584851</v>
      </c>
      <c r="AV35" s="52">
        <f>VLOOKUP($A35,'RevPAR Raw Data'!$B$6:$BE$43,'RevPAR Raw Data'!AI$1,FALSE)</f>
        <v>56.044930330211798</v>
      </c>
      <c r="AW35" s="52">
        <f>VLOOKUP($A35,'RevPAR Raw Data'!$B$6:$BE$43,'RevPAR Raw Data'!AJ$1,FALSE)</f>
        <v>55.774169067086802</v>
      </c>
      <c r="AX35" s="52">
        <f>VLOOKUP($A35,'RevPAR Raw Data'!$B$6:$BE$43,'RevPAR Raw Data'!AK$1,FALSE)</f>
        <v>46.389232452238701</v>
      </c>
      <c r="AY35" s="53">
        <f>VLOOKUP($A35,'RevPAR Raw Data'!$B$6:$BE$43,'RevPAR Raw Data'!AL$1,FALSE)</f>
        <v>47.937133761525402</v>
      </c>
      <c r="AZ35" s="52">
        <f>VLOOKUP($A35,'RevPAR Raw Data'!$B$6:$BE$43,'RevPAR Raw Data'!AN$1,FALSE)</f>
        <v>50.803580075727503</v>
      </c>
      <c r="BA35" s="52">
        <f>VLOOKUP($A35,'RevPAR Raw Data'!$B$6:$BE$43,'RevPAR Raw Data'!AO$1,FALSE)</f>
        <v>48.9333246410973</v>
      </c>
      <c r="BB35" s="53">
        <f>VLOOKUP($A35,'RevPAR Raw Data'!$B$6:$BE$43,'RevPAR Raw Data'!AP$1,FALSE)</f>
        <v>49.868452358412398</v>
      </c>
      <c r="BC35" s="54">
        <f>VLOOKUP($A35,'RevPAR Raw Data'!$B$6:$BE$43,'RevPAR Raw Data'!AR$1,FALSE)</f>
        <v>48.488939074921703</v>
      </c>
      <c r="BE35" s="47">
        <f>VLOOKUP($A35,'RevPAR Raw Data'!$B$6:$BE$43,'RevPAR Raw Data'!AT$1,FALSE)</f>
        <v>3.79044198331838</v>
      </c>
      <c r="BF35" s="48">
        <f>VLOOKUP($A35,'RevPAR Raw Data'!$B$6:$BE$43,'RevPAR Raw Data'!AU$1,FALSE)</f>
        <v>14.2744485818176</v>
      </c>
      <c r="BG35" s="48">
        <f>VLOOKUP($A35,'RevPAR Raw Data'!$B$6:$BE$43,'RevPAR Raw Data'!AV$1,FALSE)</f>
        <v>9.8469512805763308</v>
      </c>
      <c r="BH35" s="48">
        <f>VLOOKUP($A35,'RevPAR Raw Data'!$B$6:$BE$43,'RevPAR Raw Data'!AW$1,FALSE)</f>
        <v>10.567092088023999</v>
      </c>
      <c r="BI35" s="48">
        <f>VLOOKUP($A35,'RevPAR Raw Data'!$B$6:$BE$43,'RevPAR Raw Data'!AX$1,FALSE)</f>
        <v>3.9003079959189901</v>
      </c>
      <c r="BJ35" s="49">
        <f>VLOOKUP($A35,'RevPAR Raw Data'!$B$6:$BE$43,'RevPAR Raw Data'!AY$1,FALSE)</f>
        <v>8.8276673244238708</v>
      </c>
      <c r="BK35" s="48">
        <f>VLOOKUP($A35,'RevPAR Raw Data'!$B$6:$BE$43,'RevPAR Raw Data'!BA$1,FALSE)</f>
        <v>5.1276564256003896</v>
      </c>
      <c r="BL35" s="48">
        <f>VLOOKUP($A35,'RevPAR Raw Data'!$B$6:$BE$43,'RevPAR Raw Data'!BB$1,FALSE)</f>
        <v>5.1912606309517502</v>
      </c>
      <c r="BM35" s="49">
        <f>VLOOKUP($A35,'RevPAR Raw Data'!$B$6:$BE$43,'RevPAR Raw Data'!BC$1,FALSE)</f>
        <v>5.1588525646662298</v>
      </c>
      <c r="BN35" s="50">
        <f>VLOOKUP($A35,'RevPAR Raw Data'!$B$6:$BE$43,'RevPAR Raw Data'!BE$1,FALSE)</f>
        <v>7.7277422746419502</v>
      </c>
    </row>
    <row r="36" spans="1:66" x14ac:dyDescent="0.45">
      <c r="A36" s="63" t="s">
        <v>48</v>
      </c>
      <c r="B36" s="47">
        <f>VLOOKUP($A36,'Occupancy Raw Data'!$B$8:$BE$45,'Occupancy Raw Data'!AG$3,FALSE)</f>
        <v>40.344190344190302</v>
      </c>
      <c r="C36" s="48">
        <f>VLOOKUP($A36,'Occupancy Raw Data'!$B$8:$BE$45,'Occupancy Raw Data'!AH$3,FALSE)</f>
        <v>55.082005082004997</v>
      </c>
      <c r="D36" s="48">
        <f>VLOOKUP($A36,'Occupancy Raw Data'!$B$8:$BE$45,'Occupancy Raw Data'!AI$3,FALSE)</f>
        <v>58.512358512358503</v>
      </c>
      <c r="E36" s="48">
        <f>VLOOKUP($A36,'Occupancy Raw Data'!$B$8:$BE$45,'Occupancy Raw Data'!AJ$3,FALSE)</f>
        <v>61.064911064911001</v>
      </c>
      <c r="F36" s="48">
        <f>VLOOKUP($A36,'Occupancy Raw Data'!$B$8:$BE$45,'Occupancy Raw Data'!AK$3,FALSE)</f>
        <v>56.450681450681401</v>
      </c>
      <c r="G36" s="49">
        <f>VLOOKUP($A36,'Occupancy Raw Data'!$B$8:$BE$45,'Occupancy Raw Data'!AL$3,FALSE)</f>
        <v>54.290829290829201</v>
      </c>
      <c r="H36" s="48">
        <f>VLOOKUP($A36,'Occupancy Raw Data'!$B$8:$BE$45,'Occupancy Raw Data'!AN$3,FALSE)</f>
        <v>50.693000693000599</v>
      </c>
      <c r="I36" s="48">
        <f>VLOOKUP($A36,'Occupancy Raw Data'!$B$8:$BE$45,'Occupancy Raw Data'!AO$3,FALSE)</f>
        <v>50.6237006237006</v>
      </c>
      <c r="J36" s="49">
        <f>VLOOKUP($A36,'Occupancy Raw Data'!$B$8:$BE$45,'Occupancy Raw Data'!AP$3,FALSE)</f>
        <v>50.658350658350599</v>
      </c>
      <c r="K36" s="50">
        <f>VLOOKUP($A36,'Occupancy Raw Data'!$B$8:$BE$45,'Occupancy Raw Data'!AR$3,FALSE)</f>
        <v>53.252978252978203</v>
      </c>
      <c r="M36" s="47">
        <f>VLOOKUP($A36,'Occupancy Raw Data'!$B$8:$BE$45,'Occupancy Raw Data'!AT$3,FALSE)</f>
        <v>-6.4369946075585602</v>
      </c>
      <c r="N36" s="48">
        <f>VLOOKUP($A36,'Occupancy Raw Data'!$B$8:$BE$45,'Occupancy Raw Data'!AU$3,FALSE)</f>
        <v>9.4886354259143602</v>
      </c>
      <c r="O36" s="48">
        <f>VLOOKUP($A36,'Occupancy Raw Data'!$B$8:$BE$45,'Occupancy Raw Data'!AV$3,FALSE)</f>
        <v>4.5262094213143103</v>
      </c>
      <c r="P36" s="48">
        <f>VLOOKUP($A36,'Occupancy Raw Data'!$B$8:$BE$45,'Occupancy Raw Data'!AW$3,FALSE)</f>
        <v>11.3995239725601</v>
      </c>
      <c r="Q36" s="48">
        <f>VLOOKUP($A36,'Occupancy Raw Data'!$B$8:$BE$45,'Occupancy Raw Data'!AX$3,FALSE)</f>
        <v>9.3346914713945104</v>
      </c>
      <c r="R36" s="49">
        <f>VLOOKUP($A36,'Occupancy Raw Data'!$B$8:$BE$45,'Occupancy Raw Data'!AY$3,FALSE)</f>
        <v>6.0972461973922396</v>
      </c>
      <c r="S36" s="48">
        <f>VLOOKUP($A36,'Occupancy Raw Data'!$B$8:$BE$45,'Occupancy Raw Data'!BA$3,FALSE)</f>
        <v>-2.8547406587870299</v>
      </c>
      <c r="T36" s="48">
        <f>VLOOKUP($A36,'Occupancy Raw Data'!$B$8:$BE$45,'Occupancy Raw Data'!BB$3,FALSE)</f>
        <v>-11.378300019147201</v>
      </c>
      <c r="U36" s="49">
        <f>VLOOKUP($A36,'Occupancy Raw Data'!$B$8:$BE$45,'Occupancy Raw Data'!BC$3,FALSE)</f>
        <v>-7.3091549080479501</v>
      </c>
      <c r="V36" s="50">
        <f>VLOOKUP($A36,'Occupancy Raw Data'!$B$8:$BE$45,'Occupancy Raw Data'!BE$3,FALSE)</f>
        <v>2.0842103338936</v>
      </c>
      <c r="X36" s="51">
        <f>VLOOKUP($A36,'ADR Raw Data'!$B$6:$BE$43,'ADR Raw Data'!AG$1,FALSE)</f>
        <v>122.100669911251</v>
      </c>
      <c r="Y36" s="52">
        <f>VLOOKUP($A36,'ADR Raw Data'!$B$6:$BE$43,'ADR Raw Data'!AH$1,FALSE)</f>
        <v>121.851646047389</v>
      </c>
      <c r="Z36" s="52">
        <f>VLOOKUP($A36,'ADR Raw Data'!$B$6:$BE$43,'ADR Raw Data'!AI$1,FALSE)</f>
        <v>120.67376529806501</v>
      </c>
      <c r="AA36" s="52">
        <f>VLOOKUP($A36,'ADR Raw Data'!$B$6:$BE$43,'ADR Raw Data'!AJ$1,FALSE)</f>
        <v>123.02123226782599</v>
      </c>
      <c r="AB36" s="52">
        <f>VLOOKUP($A36,'ADR Raw Data'!$B$6:$BE$43,'ADR Raw Data'!AK$1,FALSE)</f>
        <v>124.214534015345</v>
      </c>
      <c r="AC36" s="53">
        <f>VLOOKUP($A36,'ADR Raw Data'!$B$6:$BE$43,'ADR Raw Data'!AL$1,FALSE)</f>
        <v>122.389244761195</v>
      </c>
      <c r="AD36" s="52">
        <f>VLOOKUP($A36,'ADR Raw Data'!$B$6:$BE$43,'ADR Raw Data'!AN$1,FALSE)</f>
        <v>140.826935520619</v>
      </c>
      <c r="AE36" s="52">
        <f>VLOOKUP($A36,'ADR Raw Data'!$B$6:$BE$43,'ADR Raw Data'!AO$1,FALSE)</f>
        <v>146.44997148072</v>
      </c>
      <c r="AF36" s="53">
        <f>VLOOKUP($A36,'ADR Raw Data'!$B$6:$BE$43,'ADR Raw Data'!AP$1,FALSE)</f>
        <v>143.63653043775599</v>
      </c>
      <c r="AG36" s="54">
        <f>VLOOKUP($A36,'ADR Raw Data'!$B$6:$BE$43,'ADR Raw Data'!AR$1,FALSE)</f>
        <v>128.16411935119001</v>
      </c>
      <c r="AI36" s="47">
        <f>VLOOKUP($A36,'ADR Raw Data'!$B$6:$BE$43,'ADR Raw Data'!AT$1,FALSE)</f>
        <v>4.0332948800865198</v>
      </c>
      <c r="AJ36" s="48">
        <f>VLOOKUP($A36,'ADR Raw Data'!$B$6:$BE$43,'ADR Raw Data'!AU$1,FALSE)</f>
        <v>8.57081630406317</v>
      </c>
      <c r="AK36" s="48">
        <f>VLOOKUP($A36,'ADR Raw Data'!$B$6:$BE$43,'ADR Raw Data'!AV$1,FALSE)</f>
        <v>4.7957202472179397</v>
      </c>
      <c r="AL36" s="48">
        <f>VLOOKUP($A36,'ADR Raw Data'!$B$6:$BE$43,'ADR Raw Data'!AW$1,FALSE)</f>
        <v>9.7725045787376601</v>
      </c>
      <c r="AM36" s="48">
        <f>VLOOKUP($A36,'ADR Raw Data'!$B$6:$BE$43,'ADR Raw Data'!AX$1,FALSE)</f>
        <v>9.5130194236065204</v>
      </c>
      <c r="AN36" s="49">
        <f>VLOOKUP($A36,'ADR Raw Data'!$B$6:$BE$43,'ADR Raw Data'!AY$1,FALSE)</f>
        <v>7.4136405705762396</v>
      </c>
      <c r="AO36" s="48">
        <f>VLOOKUP($A36,'ADR Raw Data'!$B$6:$BE$43,'ADR Raw Data'!BA$1,FALSE)</f>
        <v>4.9393065046437501</v>
      </c>
      <c r="AP36" s="48">
        <f>VLOOKUP($A36,'ADR Raw Data'!$B$6:$BE$43,'ADR Raw Data'!BB$1,FALSE)</f>
        <v>3.6299821542543298</v>
      </c>
      <c r="AQ36" s="49">
        <f>VLOOKUP($A36,'ADR Raw Data'!$B$6:$BE$43,'ADR Raw Data'!BC$1,FALSE)</f>
        <v>4.1446497983856601</v>
      </c>
      <c r="AR36" s="50">
        <f>VLOOKUP($A36,'ADR Raw Data'!$B$6:$BE$43,'ADR Raw Data'!BE$1,FALSE)</f>
        <v>5.8161924044184001</v>
      </c>
      <c r="AT36" s="51">
        <f>VLOOKUP($A36,'RevPAR Raw Data'!$B$6:$BE$43,'RevPAR Raw Data'!AG$1,FALSE)</f>
        <v>49.260526680526603</v>
      </c>
      <c r="AU36" s="52">
        <f>VLOOKUP($A36,'RevPAR Raw Data'!$B$6:$BE$43,'RevPAR Raw Data'!AH$1,FALSE)</f>
        <v>67.118329868329795</v>
      </c>
      <c r="AV36" s="52">
        <f>VLOOKUP($A36,'RevPAR Raw Data'!$B$6:$BE$43,'RevPAR Raw Data'!AI$1,FALSE)</f>
        <v>70.609066181566106</v>
      </c>
      <c r="AW36" s="52">
        <f>VLOOKUP($A36,'RevPAR Raw Data'!$B$6:$BE$43,'RevPAR Raw Data'!AJ$1,FALSE)</f>
        <v>75.122806075306002</v>
      </c>
      <c r="AX36" s="52">
        <f>VLOOKUP($A36,'RevPAR Raw Data'!$B$6:$BE$43,'RevPAR Raw Data'!AK$1,FALSE)</f>
        <v>70.119950912450904</v>
      </c>
      <c r="AY36" s="53">
        <f>VLOOKUP($A36,'RevPAR Raw Data'!$B$6:$BE$43,'RevPAR Raw Data'!AL$1,FALSE)</f>
        <v>66.446135943635895</v>
      </c>
      <c r="AZ36" s="52">
        <f>VLOOKUP($A36,'RevPAR Raw Data'!$B$6:$BE$43,'RevPAR Raw Data'!AN$1,FALSE)</f>
        <v>71.389399399399295</v>
      </c>
      <c r="BA36" s="52">
        <f>VLOOKUP($A36,'RevPAR Raw Data'!$B$6:$BE$43,'RevPAR Raw Data'!AO$1,FALSE)</f>
        <v>74.138395125895102</v>
      </c>
      <c r="BB36" s="53">
        <f>VLOOKUP($A36,'RevPAR Raw Data'!$B$6:$BE$43,'RevPAR Raw Data'!AP$1,FALSE)</f>
        <v>72.763897262647205</v>
      </c>
      <c r="BC36" s="54">
        <f>VLOOKUP($A36,'RevPAR Raw Data'!$B$6:$BE$43,'RevPAR Raw Data'!AR$1,FALSE)</f>
        <v>68.251210606210606</v>
      </c>
      <c r="BE36" s="47">
        <f>VLOOKUP($A36,'RevPAR Raw Data'!$B$6:$BE$43,'RevPAR Raw Data'!AT$1,FALSE)</f>
        <v>-2.6633227014101402</v>
      </c>
      <c r="BF36" s="48">
        <f>VLOOKUP($A36,'RevPAR Raw Data'!$B$6:$BE$43,'RevPAR Raw Data'!AU$1,FALSE)</f>
        <v>18.872705242094899</v>
      </c>
      <c r="BG36" s="48">
        <f>VLOOKUP($A36,'RevPAR Raw Data'!$B$6:$BE$43,'RevPAR Raw Data'!AV$1,FALSE)</f>
        <v>9.5389940101817103</v>
      </c>
      <c r="BH36" s="48">
        <f>VLOOKUP($A36,'RevPAR Raw Data'!$B$6:$BE$43,'RevPAR Raw Data'!AW$1,FALSE)</f>
        <v>22.2860475534705</v>
      </c>
      <c r="BI36" s="48">
        <f>VLOOKUP($A36,'RevPAR Raw Data'!$B$6:$BE$43,'RevPAR Raw Data'!AX$1,FALSE)</f>
        <v>19.7357219078085</v>
      </c>
      <c r="BJ36" s="49">
        <f>VLOOKUP($A36,'RevPAR Raw Data'!$B$6:$BE$43,'RevPAR Raw Data'!AY$1,FALSE)</f>
        <v>13.962914685746201</v>
      </c>
      <c r="BK36" s="48">
        <f>VLOOKUP($A36,'RevPAR Raw Data'!$B$6:$BE$43,'RevPAR Raw Data'!BA$1,FALSE)</f>
        <v>1.9435614548065401</v>
      </c>
      <c r="BL36" s="48">
        <f>VLOOKUP($A36,'RevPAR Raw Data'!$B$6:$BE$43,'RevPAR Raw Data'!BB$1,FALSE)</f>
        <v>-8.1613481250455102</v>
      </c>
      <c r="BM36" s="49">
        <f>VLOOKUP($A36,'RevPAR Raw Data'!$B$6:$BE$43,'RevPAR Raw Data'!BC$1,FALSE)</f>
        <v>-3.4674439838223901</v>
      </c>
      <c r="BN36" s="50">
        <f>VLOOKUP($A36,'RevPAR Raw Data'!$B$6:$BE$43,'RevPAR Raw Data'!BE$1,FALSE)</f>
        <v>8.0216244214440309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Data'!AG$3,FALSE)</f>
        <v>31.297137083941099</v>
      </c>
      <c r="C38" s="48">
        <f>VLOOKUP($A38,'Occupancy Raw Data'!$B$8:$BE$45,'Occupancy Raw Data'!AH$3,FALSE)</f>
        <v>44.522126657068199</v>
      </c>
      <c r="D38" s="48">
        <f>VLOOKUP($A38,'Occupancy Raw Data'!$B$8:$BE$45,'Occupancy Raw Data'!AI$3,FALSE)</f>
        <v>48.423492134712099</v>
      </c>
      <c r="E38" s="48">
        <f>VLOOKUP($A38,'Occupancy Raw Data'!$B$8:$BE$45,'Occupancy Raw Data'!AJ$3,FALSE)</f>
        <v>47.791003210108201</v>
      </c>
      <c r="F38" s="48">
        <f>VLOOKUP($A38,'Occupancy Raw Data'!$B$8:$BE$45,'Occupancy Raw Data'!AK$3,FALSE)</f>
        <v>42.791059722250502</v>
      </c>
      <c r="G38" s="49">
        <f>VLOOKUP($A38,'Occupancy Raw Data'!$B$8:$BE$45,'Occupancy Raw Data'!AL$3,FALSE)</f>
        <v>42.964963761615998</v>
      </c>
      <c r="H38" s="48">
        <f>VLOOKUP($A38,'Occupancy Raw Data'!$B$8:$BE$45,'Occupancy Raw Data'!AN$3,FALSE)</f>
        <v>44.771322249899399</v>
      </c>
      <c r="I38" s="48">
        <f>VLOOKUP($A38,'Occupancy Raw Data'!$B$8:$BE$45,'Occupancy Raw Data'!AO$3,FALSE)</f>
        <v>41.978318925323997</v>
      </c>
      <c r="J38" s="49">
        <f>VLOOKUP($A38,'Occupancy Raw Data'!$B$8:$BE$45,'Occupancy Raw Data'!AP$3,FALSE)</f>
        <v>43.374820587611701</v>
      </c>
      <c r="K38" s="50">
        <f>VLOOKUP($A38,'Occupancy Raw Data'!$B$8:$BE$45,'Occupancy Raw Data'!AR$3,FALSE)</f>
        <v>43.082065711900498</v>
      </c>
      <c r="M38" s="47">
        <f>VLOOKUP($A38,'Occupancy Raw Data'!$B$8:$BE$45,'Occupancy Raw Data'!AT$3,FALSE)</f>
        <v>-4.5309401485774803</v>
      </c>
      <c r="N38" s="48">
        <f>VLOOKUP($A38,'Occupancy Raw Data'!$B$8:$BE$45,'Occupancy Raw Data'!AU$3,FALSE)</f>
        <v>-2.4449111872361402</v>
      </c>
      <c r="O38" s="48">
        <f>VLOOKUP($A38,'Occupancy Raw Data'!$B$8:$BE$45,'Occupancy Raw Data'!AV$3,FALSE)</f>
        <v>-5.5436048587594797</v>
      </c>
      <c r="P38" s="48">
        <f>VLOOKUP($A38,'Occupancy Raw Data'!$B$8:$BE$45,'Occupancy Raw Data'!AW$3,FALSE)</f>
        <v>-8.0128466043993303</v>
      </c>
      <c r="Q38" s="48">
        <f>VLOOKUP($A38,'Occupancy Raw Data'!$B$8:$BE$45,'Occupancy Raw Data'!AX$3,FALSE)</f>
        <v>-7.3038625641031496</v>
      </c>
      <c r="R38" s="49">
        <f>VLOOKUP($A38,'Occupancy Raw Data'!$B$8:$BE$45,'Occupancy Raw Data'!AY$3,FALSE)</f>
        <v>-5.6969376901691797</v>
      </c>
      <c r="S38" s="48">
        <f>VLOOKUP($A38,'Occupancy Raw Data'!$B$8:$BE$45,'Occupancy Raw Data'!BA$3,FALSE)</f>
        <v>-5.3418408710813301</v>
      </c>
      <c r="T38" s="48">
        <f>VLOOKUP($A38,'Occupancy Raw Data'!$B$8:$BE$45,'Occupancy Raw Data'!BB$3,FALSE)</f>
        <v>-6.6561720693863</v>
      </c>
      <c r="U38" s="49">
        <f>VLOOKUP($A38,'Occupancy Raw Data'!$B$8:$BE$45,'Occupancy Raw Data'!BC$3,FALSE)</f>
        <v>-5.9824388247386597</v>
      </c>
      <c r="V38" s="50">
        <f>VLOOKUP($A38,'Occupancy Raw Data'!$B$8:$BE$45,'Occupancy Raw Data'!BE$3,FALSE)</f>
        <v>-5.7792412429339501</v>
      </c>
      <c r="X38" s="51">
        <f>VLOOKUP($A38,'ADR Raw Data'!$B$6:$BE$43,'ADR Raw Data'!AG$1,FALSE)</f>
        <v>85.034001118918496</v>
      </c>
      <c r="Y38" s="52">
        <f>VLOOKUP($A38,'ADR Raw Data'!$B$6:$BE$43,'ADR Raw Data'!AH$1,FALSE)</f>
        <v>93.577645291465899</v>
      </c>
      <c r="Z38" s="52">
        <f>VLOOKUP($A38,'ADR Raw Data'!$B$6:$BE$43,'ADR Raw Data'!AI$1,FALSE)</f>
        <v>96.9986241547779</v>
      </c>
      <c r="AA38" s="52">
        <f>VLOOKUP($A38,'ADR Raw Data'!$B$6:$BE$43,'ADR Raw Data'!AJ$1,FALSE)</f>
        <v>97.541816593770207</v>
      </c>
      <c r="AB38" s="52">
        <f>VLOOKUP($A38,'ADR Raw Data'!$B$6:$BE$43,'ADR Raw Data'!AK$1,FALSE)</f>
        <v>93.100769538384498</v>
      </c>
      <c r="AC38" s="53">
        <f>VLOOKUP($A38,'ADR Raw Data'!$B$6:$BE$43,'ADR Raw Data'!AL$1,FALSE)</f>
        <v>93.890969632634096</v>
      </c>
      <c r="AD38" s="52">
        <f>VLOOKUP($A38,'ADR Raw Data'!$B$6:$BE$43,'ADR Raw Data'!AN$1,FALSE)</f>
        <v>97.627155941431397</v>
      </c>
      <c r="AE38" s="52">
        <f>VLOOKUP($A38,'ADR Raw Data'!$B$6:$BE$43,'ADR Raw Data'!AO$1,FALSE)</f>
        <v>96.411522606923398</v>
      </c>
      <c r="AF38" s="53">
        <f>VLOOKUP($A38,'ADR Raw Data'!$B$6:$BE$43,'ADR Raw Data'!AP$1,FALSE)</f>
        <v>97.038908622815299</v>
      </c>
      <c r="AG38" s="54">
        <f>VLOOKUP($A38,'ADR Raw Data'!$B$6:$BE$43,'ADR Raw Data'!AR$1,FALSE)</f>
        <v>94.7964925268965</v>
      </c>
      <c r="AI38" s="47">
        <f>VLOOKUP($A38,'ADR Raw Data'!$B$6:$BE$43,'ADR Raw Data'!AT$1,FALSE)</f>
        <v>-2.6386035804946402</v>
      </c>
      <c r="AJ38" s="48">
        <f>VLOOKUP($A38,'ADR Raw Data'!$B$6:$BE$43,'ADR Raw Data'!AU$1,FALSE)</f>
        <v>-0.640279367080965</v>
      </c>
      <c r="AK38" s="48">
        <f>VLOOKUP($A38,'ADR Raw Data'!$B$6:$BE$43,'ADR Raw Data'!AV$1,FALSE)</f>
        <v>-1.3881135911257101</v>
      </c>
      <c r="AL38" s="48">
        <f>VLOOKUP($A38,'ADR Raw Data'!$B$6:$BE$43,'ADR Raw Data'!AW$1,FALSE)</f>
        <v>-0.71636624344171196</v>
      </c>
      <c r="AM38" s="48">
        <f>VLOOKUP($A38,'ADR Raw Data'!$B$6:$BE$43,'ADR Raw Data'!AX$1,FALSE)</f>
        <v>-0.61073127642223701</v>
      </c>
      <c r="AN38" s="49">
        <f>VLOOKUP($A38,'ADR Raw Data'!$B$6:$BE$43,'ADR Raw Data'!AY$1,FALSE)</f>
        <v>-1.1274763990780901</v>
      </c>
      <c r="AO38" s="48">
        <f>VLOOKUP($A38,'ADR Raw Data'!$B$6:$BE$43,'ADR Raw Data'!BA$1,FALSE)</f>
        <v>2.0750631638046602</v>
      </c>
      <c r="AP38" s="48">
        <f>VLOOKUP($A38,'ADR Raw Data'!$B$6:$BE$43,'ADR Raw Data'!BB$1,FALSE)</f>
        <v>-0.66616017238068403</v>
      </c>
      <c r="AQ38" s="49">
        <f>VLOOKUP($A38,'ADR Raw Data'!$B$6:$BE$43,'ADR Raw Data'!BC$1,FALSE)</f>
        <v>0.73334920602926601</v>
      </c>
      <c r="AR38" s="50">
        <f>VLOOKUP($A38,'ADR Raw Data'!$B$6:$BE$43,'ADR Raw Data'!BE$1,FALSE)</f>
        <v>-0.587606117347371</v>
      </c>
      <c r="AT38" s="51">
        <f>VLOOKUP($A38,'RevPAR Raw Data'!$B$6:$BE$43,'RevPAR Raw Data'!AG$1,FALSE)</f>
        <v>26.613207898147898</v>
      </c>
      <c r="AU38" s="52">
        <f>VLOOKUP($A38,'RevPAR Raw Data'!$B$6:$BE$43,'RevPAR Raw Data'!AH$1,FALSE)</f>
        <v>41.662757759368503</v>
      </c>
      <c r="AV38" s="52">
        <f>VLOOKUP($A38,'RevPAR Raw Data'!$B$6:$BE$43,'RevPAR Raw Data'!AI$1,FALSE)</f>
        <v>46.970121138367901</v>
      </c>
      <c r="AW38" s="52">
        <f>VLOOKUP($A38,'RevPAR Raw Data'!$B$6:$BE$43,'RevPAR Raw Data'!AJ$1,FALSE)</f>
        <v>46.616212699526599</v>
      </c>
      <c r="AX38" s="52">
        <f>VLOOKUP($A38,'RevPAR Raw Data'!$B$6:$BE$43,'RevPAR Raw Data'!AK$1,FALSE)</f>
        <v>39.838805895044899</v>
      </c>
      <c r="AY38" s="53">
        <f>VLOOKUP($A38,'RevPAR Raw Data'!$B$6:$BE$43,'RevPAR Raw Data'!AL$1,FALSE)</f>
        <v>40.340221078091197</v>
      </c>
      <c r="AZ38" s="52">
        <f>VLOOKUP($A38,'RevPAR Raw Data'!$B$6:$BE$43,'RevPAR Raw Data'!AN$1,FALSE)</f>
        <v>43.708968589950103</v>
      </c>
      <c r="BA38" s="52">
        <f>VLOOKUP($A38,'RevPAR Raw Data'!$B$6:$BE$43,'RevPAR Raw Data'!AO$1,FALSE)</f>
        <v>40.471936440695103</v>
      </c>
      <c r="BB38" s="53">
        <f>VLOOKUP($A38,'RevPAR Raw Data'!$B$6:$BE$43,'RevPAR Raw Data'!AP$1,FALSE)</f>
        <v>42.090452515322603</v>
      </c>
      <c r="BC38" s="54">
        <f>VLOOKUP($A38,'RevPAR Raw Data'!$B$6:$BE$43,'RevPAR Raw Data'!AR$1,FALSE)</f>
        <v>40.840287203014398</v>
      </c>
      <c r="BE38" s="47">
        <f>VLOOKUP($A38,'RevPAR Raw Data'!$B$6:$BE$43,'RevPAR Raw Data'!AT$1,FALSE)</f>
        <v>-7.0499901800816902</v>
      </c>
      <c r="BF38" s="48">
        <f>VLOOKUP($A38,'RevPAR Raw Data'!$B$6:$BE$43,'RevPAR Raw Data'!AU$1,FALSE)</f>
        <v>-3.0695362924417799</v>
      </c>
      <c r="BG38" s="48">
        <f>VLOOKUP($A38,'RevPAR Raw Data'!$B$6:$BE$43,'RevPAR Raw Data'!AV$1,FALSE)</f>
        <v>-6.8547669174024497</v>
      </c>
      <c r="BH38" s="48">
        <f>VLOOKUP($A38,'RevPAR Raw Data'!$B$6:$BE$43,'RevPAR Raw Data'!AW$1,FALSE)</f>
        <v>-8.6718115196283598</v>
      </c>
      <c r="BI38" s="48">
        <f>VLOOKUP($A38,'RevPAR Raw Data'!$B$6:$BE$43,'RevPAR Raw Data'!AX$1,FALSE)</f>
        <v>-7.8699868674595104</v>
      </c>
      <c r="BJ38" s="49">
        <f>VLOOKUP($A38,'RevPAR Raw Data'!$B$6:$BE$43,'RevPAR Raw Data'!AY$1,FALSE)</f>
        <v>-6.7601824613204302</v>
      </c>
      <c r="BK38" s="48">
        <f>VLOOKUP($A38,'RevPAR Raw Data'!$B$6:$BE$43,'RevPAR Raw Data'!BA$1,FALSE)</f>
        <v>-3.3776242794615401</v>
      </c>
      <c r="BL38" s="48">
        <f>VLOOKUP($A38,'RevPAR Raw Data'!$B$6:$BE$43,'RevPAR Raw Data'!BB$1,FALSE)</f>
        <v>-7.2779914744356002</v>
      </c>
      <c r="BM38" s="49">
        <f>VLOOKUP($A38,'RevPAR Raw Data'!$B$6:$BE$43,'RevPAR Raw Data'!BC$1,FALSE)</f>
        <v>-5.2929617863317997</v>
      </c>
      <c r="BN38" s="50">
        <f>VLOOKUP($A38,'RevPAR Raw Data'!$B$6:$BE$43,'RevPAR Raw Data'!BE$1,FALSE)</f>
        <v>-6.3328881852015799</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Data'!AG$3,FALSE)</f>
        <v>46.411269982674803</v>
      </c>
      <c r="C40" s="48">
        <f>VLOOKUP($A40,'Occupancy Raw Data'!$B$8:$BE$45,'Occupancy Raw Data'!AH$3,FALSE)</f>
        <v>56.195580856116102</v>
      </c>
      <c r="D40" s="48">
        <f>VLOOKUP($A40,'Occupancy Raw Data'!$B$8:$BE$45,'Occupancy Raw Data'!AI$3,FALSE)</f>
        <v>61.947168554000399</v>
      </c>
      <c r="E40" s="48">
        <f>VLOOKUP($A40,'Occupancy Raw Data'!$B$8:$BE$45,'Occupancy Raw Data'!AJ$3,FALSE)</f>
        <v>61.2041193436472</v>
      </c>
      <c r="F40" s="48">
        <f>VLOOKUP($A40,'Occupancy Raw Data'!$B$8:$BE$45,'Occupancy Raw Data'!AK$3,FALSE)</f>
        <v>53.012769886084598</v>
      </c>
      <c r="G40" s="49">
        <f>VLOOKUP($A40,'Occupancy Raw Data'!$B$8:$BE$45,'Occupancy Raw Data'!AL$3,FALSE)</f>
        <v>55.754181724504598</v>
      </c>
      <c r="H40" s="48">
        <f>VLOOKUP($A40,'Occupancy Raw Data'!$B$8:$BE$45,'Occupancy Raw Data'!AN$3,FALSE)</f>
        <v>52.9014449355575</v>
      </c>
      <c r="I40" s="48">
        <f>VLOOKUP($A40,'Occupancy Raw Data'!$B$8:$BE$45,'Occupancy Raw Data'!AO$3,FALSE)</f>
        <v>54.921264837154602</v>
      </c>
      <c r="J40" s="49">
        <f>VLOOKUP($A40,'Occupancy Raw Data'!$B$8:$BE$45,'Occupancy Raw Data'!AP$3,FALSE)</f>
        <v>53.911354886356101</v>
      </c>
      <c r="K40" s="50">
        <f>VLOOKUP($A40,'Occupancy Raw Data'!$B$8:$BE$45,'Occupancy Raw Data'!AR$3,FALSE)</f>
        <v>55.227659770747898</v>
      </c>
      <c r="M40" s="47">
        <f>VLOOKUP($A40,'Occupancy Raw Data'!$B$8:$BE$45,'Occupancy Raw Data'!AT$3,FALSE)</f>
        <v>-2.1911883501016001</v>
      </c>
      <c r="N40" s="48">
        <f>VLOOKUP($A40,'Occupancy Raw Data'!$B$8:$BE$45,'Occupancy Raw Data'!AU$3,FALSE)</f>
        <v>-1.3573929854747999</v>
      </c>
      <c r="O40" s="48">
        <f>VLOOKUP($A40,'Occupancy Raw Data'!$B$8:$BE$45,'Occupancy Raw Data'!AV$3,FALSE)</f>
        <v>-1.6978041155807799</v>
      </c>
      <c r="P40" s="48">
        <f>VLOOKUP($A40,'Occupancy Raw Data'!$B$8:$BE$45,'Occupancy Raw Data'!AW$3,FALSE)</f>
        <v>-2.4467789024770199</v>
      </c>
      <c r="Q40" s="48">
        <f>VLOOKUP($A40,'Occupancy Raw Data'!$B$8:$BE$45,'Occupancy Raw Data'!AX$3,FALSE)</f>
        <v>-6.7895220334303596</v>
      </c>
      <c r="R40" s="49">
        <f>VLOOKUP($A40,'Occupancy Raw Data'!$B$8:$BE$45,'Occupancy Raw Data'!AY$3,FALSE)</f>
        <v>-2.8825879120633502</v>
      </c>
      <c r="S40" s="48">
        <f>VLOOKUP($A40,'Occupancy Raw Data'!$B$8:$BE$45,'Occupancy Raw Data'!BA$3,FALSE)</f>
        <v>-10.1155135808675</v>
      </c>
      <c r="T40" s="48">
        <f>VLOOKUP($A40,'Occupancy Raw Data'!$B$8:$BE$45,'Occupancy Raw Data'!BB$3,FALSE)</f>
        <v>-9.3056896197390593</v>
      </c>
      <c r="U40" s="49">
        <f>VLOOKUP($A40,'Occupancy Raw Data'!$B$8:$BE$45,'Occupancy Raw Data'!BC$3,FALSE)</f>
        <v>-9.7048318544511201</v>
      </c>
      <c r="V40" s="50">
        <f>VLOOKUP($A40,'Occupancy Raw Data'!$B$8:$BE$45,'Occupancy Raw Data'!BE$3,FALSE)</f>
        <v>-4.8863709956757297</v>
      </c>
      <c r="X40" s="51">
        <f>VLOOKUP($A40,'ADR Raw Data'!$B$6:$BE$43,'ADR Raw Data'!AG$1,FALSE)</f>
        <v>99.854004387961496</v>
      </c>
      <c r="Y40" s="52">
        <f>VLOOKUP($A40,'ADR Raw Data'!$B$6:$BE$43,'ADR Raw Data'!AH$1,FALSE)</f>
        <v>105.30099806393601</v>
      </c>
      <c r="Z40" s="52">
        <f>VLOOKUP($A40,'ADR Raw Data'!$B$6:$BE$43,'ADR Raw Data'!AI$1,FALSE)</f>
        <v>111.335398076722</v>
      </c>
      <c r="AA40" s="52">
        <f>VLOOKUP($A40,'ADR Raw Data'!$B$6:$BE$43,'ADR Raw Data'!AJ$1,FALSE)</f>
        <v>110.069301590303</v>
      </c>
      <c r="AB40" s="52">
        <f>VLOOKUP($A40,'ADR Raw Data'!$B$6:$BE$43,'ADR Raw Data'!AK$1,FALSE)</f>
        <v>101.847350969122</v>
      </c>
      <c r="AC40" s="53">
        <f>VLOOKUP($A40,'ADR Raw Data'!$B$6:$BE$43,'ADR Raw Data'!AL$1,FALSE)</f>
        <v>106.125203577881</v>
      </c>
      <c r="AD40" s="52">
        <f>VLOOKUP($A40,'ADR Raw Data'!$B$6:$BE$43,'ADR Raw Data'!AN$1,FALSE)</f>
        <v>107.487262135389</v>
      </c>
      <c r="AE40" s="52">
        <f>VLOOKUP($A40,'ADR Raw Data'!$B$6:$BE$43,'ADR Raw Data'!AO$1,FALSE)</f>
        <v>109.10871567303801</v>
      </c>
      <c r="AF40" s="53">
        <f>VLOOKUP($A40,'ADR Raw Data'!$B$6:$BE$43,'ADR Raw Data'!AP$1,FALSE)</f>
        <v>108.313176076432</v>
      </c>
      <c r="AG40" s="54">
        <f>VLOOKUP($A40,'ADR Raw Data'!$B$6:$BE$43,'ADR Raw Data'!AR$1,FALSE)</f>
        <v>106.735439009809</v>
      </c>
      <c r="AI40" s="47">
        <f>VLOOKUP($A40,'ADR Raw Data'!$B$6:$BE$43,'ADR Raw Data'!AT$1,FALSE)</f>
        <v>3.5108609454137301</v>
      </c>
      <c r="AJ40" s="48">
        <f>VLOOKUP($A40,'ADR Raw Data'!$B$6:$BE$43,'ADR Raw Data'!AU$1,FALSE)</f>
        <v>3.6774504537799002</v>
      </c>
      <c r="AK40" s="48">
        <f>VLOOKUP($A40,'ADR Raw Data'!$B$6:$BE$43,'ADR Raw Data'!AV$1,FALSE)</f>
        <v>5.5548438596856897</v>
      </c>
      <c r="AL40" s="48">
        <f>VLOOKUP($A40,'ADR Raw Data'!$B$6:$BE$43,'ADR Raw Data'!AW$1,FALSE)</f>
        <v>5.4016924976575602</v>
      </c>
      <c r="AM40" s="48">
        <f>VLOOKUP($A40,'ADR Raw Data'!$B$6:$BE$43,'ADR Raw Data'!AX$1,FALSE)</f>
        <v>3.2377063726450301</v>
      </c>
      <c r="AN40" s="49">
        <f>VLOOKUP($A40,'ADR Raw Data'!$B$6:$BE$43,'ADR Raw Data'!AY$1,FALSE)</f>
        <v>4.4230409214265398</v>
      </c>
      <c r="AO40" s="48">
        <f>VLOOKUP($A40,'ADR Raw Data'!$B$6:$BE$43,'ADR Raw Data'!BA$1,FALSE)</f>
        <v>1.0445044448577301</v>
      </c>
      <c r="AP40" s="48">
        <f>VLOOKUP($A40,'ADR Raw Data'!$B$6:$BE$43,'ADR Raw Data'!BB$1,FALSE)</f>
        <v>-0.17978831813747201</v>
      </c>
      <c r="AQ40" s="49">
        <f>VLOOKUP($A40,'ADR Raw Data'!$B$6:$BE$43,'ADR Raw Data'!BC$1,FALSE)</f>
        <v>0.41869524717956202</v>
      </c>
      <c r="AR40" s="50">
        <f>VLOOKUP($A40,'ADR Raw Data'!$B$6:$BE$43,'ADR Raw Data'!BE$1,FALSE)</f>
        <v>3.1659448202753602</v>
      </c>
      <c r="AT40" s="51">
        <f>VLOOKUP($A40,'RevPAR Raw Data'!$B$6:$BE$43,'RevPAR Raw Data'!AG$1,FALSE)</f>
        <v>46.343511565008797</v>
      </c>
      <c r="AU40" s="52">
        <f>VLOOKUP($A40,'RevPAR Raw Data'!$B$6:$BE$43,'RevPAR Raw Data'!AH$1,FALSE)</f>
        <v>59.174507509316498</v>
      </c>
      <c r="AV40" s="52">
        <f>VLOOKUP($A40,'RevPAR Raw Data'!$B$6:$BE$43,'RevPAR Raw Data'!AI$1,FALSE)</f>
        <v>68.969126706854397</v>
      </c>
      <c r="AW40" s="52">
        <f>VLOOKUP($A40,'RevPAR Raw Data'!$B$6:$BE$43,'RevPAR Raw Data'!AJ$1,FALSE)</f>
        <v>67.366946706048395</v>
      </c>
      <c r="AX40" s="52">
        <f>VLOOKUP($A40,'RevPAR Raw Data'!$B$6:$BE$43,'RevPAR Raw Data'!AK$1,FALSE)</f>
        <v>53.9921018043337</v>
      </c>
      <c r="AY40" s="53">
        <f>VLOOKUP($A40,'RevPAR Raw Data'!$B$6:$BE$43,'RevPAR Raw Data'!AL$1,FALSE)</f>
        <v>59.169238858312298</v>
      </c>
      <c r="AZ40" s="52">
        <f>VLOOKUP($A40,'RevPAR Raw Data'!$B$6:$BE$43,'RevPAR Raw Data'!AN$1,FALSE)</f>
        <v>56.862314791291297</v>
      </c>
      <c r="BA40" s="52">
        <f>VLOOKUP($A40,'RevPAR Raw Data'!$B$6:$BE$43,'RevPAR Raw Data'!AO$1,FALSE)</f>
        <v>59.923886695207599</v>
      </c>
      <c r="BB40" s="53">
        <f>VLOOKUP($A40,'RevPAR Raw Data'!$B$6:$BE$43,'RevPAR Raw Data'!AP$1,FALSE)</f>
        <v>58.393100743249498</v>
      </c>
      <c r="BC40" s="54">
        <f>VLOOKUP($A40,'RevPAR Raw Data'!$B$6:$BE$43,'RevPAR Raw Data'!AR$1,FALSE)</f>
        <v>58.947485111151501</v>
      </c>
      <c r="BE40" s="47">
        <f>VLOOKUP($A40,'RevPAR Raw Data'!$B$6:$BE$43,'RevPAR Raw Data'!AT$1,FALSE)</f>
        <v>1.2427430192879501</v>
      </c>
      <c r="BF40" s="48">
        <f>VLOOKUP($A40,'RevPAR Raw Data'!$B$6:$BE$43,'RevPAR Raw Data'!AU$1,FALSE)</f>
        <v>2.27014001380117</v>
      </c>
      <c r="BG40" s="48">
        <f>VLOOKUP($A40,'RevPAR Raw Data'!$B$6:$BE$43,'RevPAR Raw Data'!AV$1,FALSE)</f>
        <v>3.7627293764410701</v>
      </c>
      <c r="BH40" s="48">
        <f>VLOOKUP($A40,'RevPAR Raw Data'!$B$6:$BE$43,'RevPAR Raw Data'!AW$1,FALSE)</f>
        <v>2.8227461227711599</v>
      </c>
      <c r="BI40" s="48">
        <f>VLOOKUP($A40,'RevPAR Raw Data'!$B$6:$BE$43,'RevPAR Raw Data'!AX$1,FALSE)</f>
        <v>-3.7716404483338399</v>
      </c>
      <c r="BJ40" s="49">
        <f>VLOOKUP($A40,'RevPAR Raw Data'!$B$6:$BE$43,'RevPAR Raw Data'!AY$1,FALSE)</f>
        <v>1.41295496641653</v>
      </c>
      <c r="BK40" s="48">
        <f>VLOOKUP($A40,'RevPAR Raw Data'!$B$6:$BE$43,'RevPAR Raw Data'!BA$1,FALSE)</f>
        <v>-9.1766661249821198</v>
      </c>
      <c r="BL40" s="48">
        <f>VLOOKUP($A40,'RevPAR Raw Data'!$B$6:$BE$43,'RevPAR Raw Data'!BB$1,FALSE)</f>
        <v>-9.4687473950181094</v>
      </c>
      <c r="BM40" s="49">
        <f>VLOOKUP($A40,'RevPAR Raw Data'!$B$6:$BE$43,'RevPAR Raw Data'!BC$1,FALSE)</f>
        <v>-9.3267702769929102</v>
      </c>
      <c r="BN40" s="50">
        <f>VLOOKUP($A40,'RevPAR Raw Data'!$B$6:$BE$43,'RevPAR Raw Data'!BE$1,FALSE)</f>
        <v>-1.8751259848374</v>
      </c>
    </row>
    <row r="41" spans="1:66" x14ac:dyDescent="0.45">
      <c r="A41" s="63" t="s">
        <v>45</v>
      </c>
      <c r="B41" s="47">
        <f>VLOOKUP($A41,'Occupancy Raw Data'!$B$8:$BE$45,'Occupancy Raw Data'!AG$3,FALSE)</f>
        <v>52.417124742473099</v>
      </c>
      <c r="C41" s="48">
        <f>VLOOKUP($A41,'Occupancy Raw Data'!$B$8:$BE$45,'Occupancy Raw Data'!AH$3,FALSE)</f>
        <v>62.431297430949499</v>
      </c>
      <c r="D41" s="48">
        <f>VLOOKUP($A41,'Occupancy Raw Data'!$B$8:$BE$45,'Occupancy Raw Data'!AI$3,FALSE)</f>
        <v>64.601104719424796</v>
      </c>
      <c r="E41" s="48">
        <f>VLOOKUP($A41,'Occupancy Raw Data'!$B$8:$BE$45,'Occupancy Raw Data'!AJ$3,FALSE)</f>
        <v>64.137376021322893</v>
      </c>
      <c r="F41" s="48">
        <f>VLOOKUP($A41,'Occupancy Raw Data'!$B$8:$BE$45,'Occupancy Raw Data'!AK$3,FALSE)</f>
        <v>57.968748965773401</v>
      </c>
      <c r="G41" s="49">
        <f>VLOOKUP($A41,'Occupancy Raw Data'!$B$8:$BE$45,'Occupancy Raw Data'!AL$3,FALSE)</f>
        <v>60.311130375988697</v>
      </c>
      <c r="H41" s="48">
        <f>VLOOKUP($A41,'Occupancy Raw Data'!$B$8:$BE$45,'Occupancy Raw Data'!AN$3,FALSE)</f>
        <v>53.136054781509998</v>
      </c>
      <c r="I41" s="48">
        <f>VLOOKUP($A41,'Occupancy Raw Data'!$B$8:$BE$45,'Occupancy Raw Data'!AO$3,FALSE)</f>
        <v>53.237390498734101</v>
      </c>
      <c r="J41" s="49">
        <f>VLOOKUP($A41,'Occupancy Raw Data'!$B$8:$BE$45,'Occupancy Raw Data'!AP$3,FALSE)</f>
        <v>53.186722640122099</v>
      </c>
      <c r="K41" s="50">
        <f>VLOOKUP($A41,'Occupancy Raw Data'!$B$8:$BE$45,'Occupancy Raw Data'!AR$3,FALSE)</f>
        <v>58.275585308598302</v>
      </c>
      <c r="M41" s="47">
        <f>VLOOKUP($A41,'Occupancy Raw Data'!$B$8:$BE$45,'Occupancy Raw Data'!AT$3,FALSE)</f>
        <v>-3.3776592590857502</v>
      </c>
      <c r="N41" s="48">
        <f>VLOOKUP($A41,'Occupancy Raw Data'!$B$8:$BE$45,'Occupancy Raw Data'!AU$3,FALSE)</f>
        <v>-0.46008597021650599</v>
      </c>
      <c r="O41" s="48">
        <f>VLOOKUP($A41,'Occupancy Raw Data'!$B$8:$BE$45,'Occupancy Raw Data'!AV$3,FALSE)</f>
        <v>1.0864903340652701</v>
      </c>
      <c r="P41" s="48">
        <f>VLOOKUP($A41,'Occupancy Raw Data'!$B$8:$BE$45,'Occupancy Raw Data'!AW$3,FALSE)</f>
        <v>-1.88156145954101</v>
      </c>
      <c r="Q41" s="48">
        <f>VLOOKUP($A41,'Occupancy Raw Data'!$B$8:$BE$45,'Occupancy Raw Data'!AX$3,FALSE)</f>
        <v>-6.6617768599520897</v>
      </c>
      <c r="R41" s="49">
        <f>VLOOKUP($A41,'Occupancy Raw Data'!$B$8:$BE$45,'Occupancy Raw Data'!AY$3,FALSE)</f>
        <v>-2.1972328429272401</v>
      </c>
      <c r="S41" s="48">
        <f>VLOOKUP($A41,'Occupancy Raw Data'!$B$8:$BE$45,'Occupancy Raw Data'!BA$3,FALSE)</f>
        <v>-10.625284257149101</v>
      </c>
      <c r="T41" s="48">
        <f>VLOOKUP($A41,'Occupancy Raw Data'!$B$8:$BE$45,'Occupancy Raw Data'!BB$3,FALSE)</f>
        <v>-11.678462827157601</v>
      </c>
      <c r="U41" s="49">
        <f>VLOOKUP($A41,'Occupancy Raw Data'!$B$8:$BE$45,'Occupancy Raw Data'!BC$3,FALSE)</f>
        <v>-11.155496186622599</v>
      </c>
      <c r="V41" s="50">
        <f>VLOOKUP($A41,'Occupancy Raw Data'!$B$8:$BE$45,'Occupancy Raw Data'!BE$3,FALSE)</f>
        <v>-4.7044826529430201</v>
      </c>
      <c r="X41" s="51">
        <f>VLOOKUP($A41,'ADR Raw Data'!$B$6:$BE$43,'ADR Raw Data'!AG$1,FALSE)</f>
        <v>85.201320712702397</v>
      </c>
      <c r="Y41" s="52">
        <f>VLOOKUP($A41,'ADR Raw Data'!$B$6:$BE$43,'ADR Raw Data'!AH$1,FALSE)</f>
        <v>90.240080652565794</v>
      </c>
      <c r="Z41" s="52">
        <f>VLOOKUP($A41,'ADR Raw Data'!$B$6:$BE$43,'ADR Raw Data'!AI$1,FALSE)</f>
        <v>92.234617141740998</v>
      </c>
      <c r="AA41" s="52">
        <f>VLOOKUP($A41,'ADR Raw Data'!$B$6:$BE$43,'ADR Raw Data'!AJ$1,FALSE)</f>
        <v>91.1837643033154</v>
      </c>
      <c r="AB41" s="52">
        <f>VLOOKUP($A41,'ADR Raw Data'!$B$6:$BE$43,'ADR Raw Data'!AK$1,FALSE)</f>
        <v>87.906520471624901</v>
      </c>
      <c r="AC41" s="53">
        <f>VLOOKUP($A41,'ADR Raw Data'!$B$6:$BE$43,'ADR Raw Data'!AL$1,FALSE)</f>
        <v>89.543637997373693</v>
      </c>
      <c r="AD41" s="52">
        <f>VLOOKUP($A41,'ADR Raw Data'!$B$6:$BE$43,'ADR Raw Data'!AN$1,FALSE)</f>
        <v>87.633799358575999</v>
      </c>
      <c r="AE41" s="52">
        <f>VLOOKUP($A41,'ADR Raw Data'!$B$6:$BE$43,'ADR Raw Data'!AO$1,FALSE)</f>
        <v>88.112113277010096</v>
      </c>
      <c r="AF41" s="53">
        <f>VLOOKUP($A41,'ADR Raw Data'!$B$6:$BE$43,'ADR Raw Data'!AP$1,FALSE)</f>
        <v>87.873184148544695</v>
      </c>
      <c r="AG41" s="54">
        <f>VLOOKUP($A41,'ADR Raw Data'!$B$6:$BE$43,'ADR Raw Data'!AR$1,FALSE)</f>
        <v>89.108042860084893</v>
      </c>
      <c r="AI41" s="47">
        <f>VLOOKUP($A41,'ADR Raw Data'!$B$6:$BE$43,'ADR Raw Data'!AT$1,FALSE)</f>
        <v>4.1830889941920697</v>
      </c>
      <c r="AJ41" s="48">
        <f>VLOOKUP($A41,'ADR Raw Data'!$B$6:$BE$43,'ADR Raw Data'!AU$1,FALSE)</f>
        <v>5.3839005431237004</v>
      </c>
      <c r="AK41" s="48">
        <f>VLOOKUP($A41,'ADR Raw Data'!$B$6:$BE$43,'ADR Raw Data'!AV$1,FALSE)</f>
        <v>6.4874277234864604</v>
      </c>
      <c r="AL41" s="48">
        <f>VLOOKUP($A41,'ADR Raw Data'!$B$6:$BE$43,'ADR Raw Data'!AW$1,FALSE)</f>
        <v>5.1879511704029797</v>
      </c>
      <c r="AM41" s="48">
        <f>VLOOKUP($A41,'ADR Raw Data'!$B$6:$BE$43,'ADR Raw Data'!AX$1,FALSE)</f>
        <v>5.0552838745914803</v>
      </c>
      <c r="AN41" s="49">
        <f>VLOOKUP($A41,'ADR Raw Data'!$B$6:$BE$43,'ADR Raw Data'!AY$1,FALSE)</f>
        <v>5.3615894285426302</v>
      </c>
      <c r="AO41" s="48">
        <f>VLOOKUP($A41,'ADR Raw Data'!$B$6:$BE$43,'ADR Raw Data'!BA$1,FALSE)</f>
        <v>5.1625351644445301</v>
      </c>
      <c r="AP41" s="48">
        <f>VLOOKUP($A41,'ADR Raw Data'!$B$6:$BE$43,'ADR Raw Data'!BB$1,FALSE)</f>
        <v>3.8714399826185399</v>
      </c>
      <c r="AQ41" s="49">
        <f>VLOOKUP($A41,'ADR Raw Data'!$B$6:$BE$43,'ADR Raw Data'!BC$1,FALSE)</f>
        <v>4.50511741127153</v>
      </c>
      <c r="AR41" s="50">
        <f>VLOOKUP($A41,'ADR Raw Data'!$B$6:$BE$43,'ADR Raw Data'!BE$1,FALSE)</f>
        <v>5.1605766002865696</v>
      </c>
      <c r="AT41" s="51">
        <f>VLOOKUP($A41,'RevPAR Raw Data'!$B$6:$BE$43,'RevPAR Raw Data'!AG$1,FALSE)</f>
        <v>44.660082560211798</v>
      </c>
      <c r="AU41" s="52">
        <f>VLOOKUP($A41,'RevPAR Raw Data'!$B$6:$BE$43,'RevPAR Raw Data'!AH$1,FALSE)</f>
        <v>56.338053154132098</v>
      </c>
      <c r="AV41" s="52">
        <f>VLOOKUP($A41,'RevPAR Raw Data'!$B$6:$BE$43,'RevPAR Raw Data'!AI$1,FALSE)</f>
        <v>59.584581607296599</v>
      </c>
      <c r="AW41" s="52">
        <f>VLOOKUP($A41,'RevPAR Raw Data'!$B$6:$BE$43,'RevPAR Raw Data'!AJ$1,FALSE)</f>
        <v>58.482873781614202</v>
      </c>
      <c r="AX41" s="52">
        <f>VLOOKUP($A41,'RevPAR Raw Data'!$B$6:$BE$43,'RevPAR Raw Data'!AK$1,FALSE)</f>
        <v>50.958310176742501</v>
      </c>
      <c r="AY41" s="53">
        <f>VLOOKUP($A41,'RevPAR Raw Data'!$B$6:$BE$43,'RevPAR Raw Data'!AL$1,FALSE)</f>
        <v>54.0047802559994</v>
      </c>
      <c r="AZ41" s="52">
        <f>VLOOKUP($A41,'RevPAR Raw Data'!$B$6:$BE$43,'RevPAR Raw Data'!AN$1,FALSE)</f>
        <v>46.565143634291601</v>
      </c>
      <c r="BA41" s="52">
        <f>VLOOKUP($A41,'RevPAR Raw Data'!$B$6:$BE$43,'RevPAR Raw Data'!AO$1,FALSE)</f>
        <v>46.908589821968803</v>
      </c>
      <c r="BB41" s="53">
        <f>VLOOKUP($A41,'RevPAR Raw Data'!$B$6:$BE$43,'RevPAR Raw Data'!AP$1,FALSE)</f>
        <v>46.736866728130202</v>
      </c>
      <c r="BC41" s="54">
        <f>VLOOKUP($A41,'RevPAR Raw Data'!$B$6:$BE$43,'RevPAR Raw Data'!AR$1,FALSE)</f>
        <v>51.928233533751097</v>
      </c>
      <c r="BE41" s="47">
        <f>VLOOKUP($A41,'RevPAR Raw Data'!$B$6:$BE$43,'RevPAR Raw Data'!AT$1,FALSE)</f>
        <v>0.66413924237819599</v>
      </c>
      <c r="BF41" s="48">
        <f>VLOOKUP($A41,'RevPAR Raw Data'!$B$6:$BE$43,'RevPAR Raw Data'!AU$1,FALSE)</f>
        <v>4.89904400185788</v>
      </c>
      <c r="BG41" s="48">
        <f>VLOOKUP($A41,'RevPAR Raw Data'!$B$6:$BE$43,'RevPAR Raw Data'!AV$1,FALSE)</f>
        <v>7.6444033326968901</v>
      </c>
      <c r="BH41" s="48">
        <f>VLOOKUP($A41,'RevPAR Raw Data'!$B$6:$BE$43,'RevPAR Raw Data'!AW$1,FALSE)</f>
        <v>3.2087752210998599</v>
      </c>
      <c r="BI41" s="48">
        <f>VLOOKUP($A41,'RevPAR Raw Data'!$B$6:$BE$43,'RevPAR Raw Data'!AX$1,FALSE)</f>
        <v>-1.9432647167230199</v>
      </c>
      <c r="BJ41" s="49">
        <f>VLOOKUP($A41,'RevPAR Raw Data'!$B$6:$BE$43,'RevPAR Raw Data'!AY$1,FALSE)</f>
        <v>3.0465499817885302</v>
      </c>
      <c r="BK41" s="48">
        <f>VLOOKUP($A41,'RevPAR Raw Data'!$B$6:$BE$43,'RevPAR Raw Data'!BA$1,FALSE)</f>
        <v>-6.0112831288020896</v>
      </c>
      <c r="BL41" s="48">
        <f>VLOOKUP($A41,'RevPAR Raw Data'!$B$6:$BE$43,'RevPAR Raw Data'!BB$1,FALSE)</f>
        <v>-8.2591475237849501</v>
      </c>
      <c r="BM41" s="49">
        <f>VLOOKUP($A41,'RevPAR Raw Data'!$B$6:$BE$43,'RevPAR Raw Data'!BC$1,FALSE)</f>
        <v>-7.1529469763683897</v>
      </c>
      <c r="BN41" s="50">
        <f>VLOOKUP($A41,'RevPAR Raw Data'!$B$6:$BE$43,'RevPAR Raw Data'!BE$1,FALSE)</f>
        <v>0.21331551639123</v>
      </c>
    </row>
    <row r="42" spans="1:66" x14ac:dyDescent="0.45">
      <c r="A42" s="63" t="s">
        <v>109</v>
      </c>
      <c r="B42" s="47">
        <f>VLOOKUP($A42,'Occupancy Raw Data'!$B$8:$BE$45,'Occupancy Raw Data'!AG$3,FALSE)</f>
        <v>48.674426123504603</v>
      </c>
      <c r="C42" s="48">
        <f>VLOOKUP($A42,'Occupancy Raw Data'!$B$8:$BE$45,'Occupancy Raw Data'!AH$3,FALSE)</f>
        <v>61.889751050759699</v>
      </c>
      <c r="D42" s="48">
        <f>VLOOKUP($A42,'Occupancy Raw Data'!$B$8:$BE$45,'Occupancy Raw Data'!AI$3,FALSE)</f>
        <v>72.259941804073705</v>
      </c>
      <c r="E42" s="48">
        <f>VLOOKUP($A42,'Occupancy Raw Data'!$B$8:$BE$45,'Occupancy Raw Data'!AJ$3,FALSE)</f>
        <v>69.956353055286101</v>
      </c>
      <c r="F42" s="48">
        <f>VLOOKUP($A42,'Occupancy Raw Data'!$B$8:$BE$45,'Occupancy Raw Data'!AK$3,FALSE)</f>
        <v>51.471063692208197</v>
      </c>
      <c r="G42" s="49">
        <f>VLOOKUP($A42,'Occupancy Raw Data'!$B$8:$BE$45,'Occupancy Raw Data'!AL$3,FALSE)</f>
        <v>60.850307145166497</v>
      </c>
      <c r="H42" s="48">
        <f>VLOOKUP($A42,'Occupancy Raw Data'!$B$8:$BE$45,'Occupancy Raw Data'!AN$3,FALSE)</f>
        <v>55.657937277723804</v>
      </c>
      <c r="I42" s="48">
        <f>VLOOKUP($A42,'Occupancy Raw Data'!$B$8:$BE$45,'Occupancy Raw Data'!AO$3,FALSE)</f>
        <v>60.248949240219801</v>
      </c>
      <c r="J42" s="49">
        <f>VLOOKUP($A42,'Occupancy Raw Data'!$B$8:$BE$45,'Occupancy Raw Data'!AP$3,FALSE)</f>
        <v>57.953443258971802</v>
      </c>
      <c r="K42" s="50">
        <f>VLOOKUP($A42,'Occupancy Raw Data'!$B$8:$BE$45,'Occupancy Raw Data'!AR$3,FALSE)</f>
        <v>60.022631749110801</v>
      </c>
      <c r="M42" s="47">
        <f>VLOOKUP($A42,'Occupancy Raw Data'!$B$8:$BE$45,'Occupancy Raw Data'!AT$3,FALSE)</f>
        <v>6.7919843943961604</v>
      </c>
      <c r="N42" s="48">
        <f>VLOOKUP($A42,'Occupancy Raw Data'!$B$8:$BE$45,'Occupancy Raw Data'!AU$3,FALSE)</f>
        <v>7.8450704225352101</v>
      </c>
      <c r="O42" s="48">
        <f>VLOOKUP($A42,'Occupancy Raw Data'!$B$8:$BE$45,'Occupancy Raw Data'!AV$3,FALSE)</f>
        <v>6.51733587513404</v>
      </c>
      <c r="P42" s="48">
        <f>VLOOKUP($A42,'Occupancy Raw Data'!$B$8:$BE$45,'Occupancy Raw Data'!AW$3,FALSE)</f>
        <v>6.0661764705882302</v>
      </c>
      <c r="Q42" s="48">
        <f>VLOOKUP($A42,'Occupancy Raw Data'!$B$8:$BE$45,'Occupancy Raw Data'!AX$3,FALSE)</f>
        <v>-2.3312883435582799</v>
      </c>
      <c r="R42" s="49">
        <f>VLOOKUP($A42,'Occupancy Raw Data'!$B$8:$BE$45,'Occupancy Raw Data'!AY$3,FALSE)</f>
        <v>5.1100189880486901</v>
      </c>
      <c r="S42" s="48">
        <f>VLOOKUP($A42,'Occupancy Raw Data'!$B$8:$BE$45,'Occupancy Raw Data'!BA$3,FALSE)</f>
        <v>-5.4120879120879097</v>
      </c>
      <c r="T42" s="48">
        <f>VLOOKUP($A42,'Occupancy Raw Data'!$B$8:$BE$45,'Occupancy Raw Data'!BB$3,FALSE)</f>
        <v>-5.4540842212075002</v>
      </c>
      <c r="U42" s="49">
        <f>VLOOKUP($A42,'Occupancy Raw Data'!$B$8:$BE$45,'Occupancy Raw Data'!BC$3,FALSE)</f>
        <v>-5.43392244790292</v>
      </c>
      <c r="V42" s="50">
        <f>VLOOKUP($A42,'Occupancy Raw Data'!$B$8:$BE$45,'Occupancy Raw Data'!BE$3,FALSE)</f>
        <v>1.97347771500313</v>
      </c>
      <c r="X42" s="51">
        <f>VLOOKUP($A42,'ADR Raw Data'!$B$6:$BE$43,'ADR Raw Data'!AG$1,FALSE)</f>
        <v>160.21786117568899</v>
      </c>
      <c r="Y42" s="52">
        <f>VLOOKUP($A42,'ADR Raw Data'!$B$6:$BE$43,'ADR Raw Data'!AH$1,FALSE)</f>
        <v>169.88947368421</v>
      </c>
      <c r="Z42" s="52">
        <f>VLOOKUP($A42,'ADR Raw Data'!$B$6:$BE$43,'ADR Raw Data'!AI$1,FALSE)</f>
        <v>182.64411297539101</v>
      </c>
      <c r="AA42" s="52">
        <f>VLOOKUP($A42,'ADR Raw Data'!$B$6:$BE$43,'ADR Raw Data'!AJ$1,FALSE)</f>
        <v>180.68120046216001</v>
      </c>
      <c r="AB42" s="52">
        <f>VLOOKUP($A42,'ADR Raw Data'!$B$6:$BE$43,'ADR Raw Data'!AK$1,FALSE)</f>
        <v>162.13195822864299</v>
      </c>
      <c r="AC42" s="53">
        <f>VLOOKUP($A42,'ADR Raw Data'!$B$6:$BE$43,'ADR Raw Data'!AL$1,FALSE)</f>
        <v>172.54041044577801</v>
      </c>
      <c r="AD42" s="52">
        <f>VLOOKUP($A42,'ADR Raw Data'!$B$6:$BE$43,'ADR Raw Data'!AN$1,FALSE)</f>
        <v>176.78043711879101</v>
      </c>
      <c r="AE42" s="52">
        <f>VLOOKUP($A42,'ADR Raw Data'!$B$6:$BE$43,'ADR Raw Data'!AO$1,FALSE)</f>
        <v>178.56089348001001</v>
      </c>
      <c r="AF42" s="53">
        <f>VLOOKUP($A42,'ADR Raw Data'!$B$6:$BE$43,'ADR Raw Data'!AP$1,FALSE)</f>
        <v>177.705926778242</v>
      </c>
      <c r="AG42" s="54">
        <f>VLOOKUP($A42,'ADR Raw Data'!$B$6:$BE$43,'ADR Raw Data'!AR$1,FALSE)</f>
        <v>173.96539417490601</v>
      </c>
      <c r="AI42" s="47">
        <f>VLOOKUP($A42,'ADR Raw Data'!$B$6:$BE$43,'ADR Raw Data'!AT$1,FALSE)</f>
        <v>2.3200169717518802</v>
      </c>
      <c r="AJ42" s="48">
        <f>VLOOKUP($A42,'ADR Raw Data'!$B$6:$BE$43,'ADR Raw Data'!AU$1,FALSE)</f>
        <v>3.3553088249505798</v>
      </c>
      <c r="AK42" s="48">
        <f>VLOOKUP($A42,'ADR Raw Data'!$B$6:$BE$43,'ADR Raw Data'!AV$1,FALSE)</f>
        <v>7.9181007511355901</v>
      </c>
      <c r="AL42" s="48">
        <f>VLOOKUP($A42,'ADR Raw Data'!$B$6:$BE$43,'ADR Raw Data'!AW$1,FALSE)</f>
        <v>6.5410478741617197</v>
      </c>
      <c r="AM42" s="48">
        <f>VLOOKUP($A42,'ADR Raw Data'!$B$6:$BE$43,'ADR Raw Data'!AX$1,FALSE)</f>
        <v>1.5384445107917899</v>
      </c>
      <c r="AN42" s="49">
        <f>VLOOKUP($A42,'ADR Raw Data'!$B$6:$BE$43,'ADR Raw Data'!AY$1,FALSE)</f>
        <v>4.8104034921688701</v>
      </c>
      <c r="AO42" s="48">
        <f>VLOOKUP($A42,'ADR Raw Data'!$B$6:$BE$43,'ADR Raw Data'!BA$1,FALSE)</f>
        <v>-3.7476120468415002</v>
      </c>
      <c r="AP42" s="48">
        <f>VLOOKUP($A42,'ADR Raw Data'!$B$6:$BE$43,'ADR Raw Data'!BB$1,FALSE)</f>
        <v>-6.0799015898057496</v>
      </c>
      <c r="AQ42" s="49">
        <f>VLOOKUP($A42,'ADR Raw Data'!$B$6:$BE$43,'ADR Raw Data'!BC$1,FALSE)</f>
        <v>-4.9804089600638202</v>
      </c>
      <c r="AR42" s="50">
        <f>VLOOKUP($A42,'ADR Raw Data'!$B$6:$BE$43,'ADR Raw Data'!BE$1,FALSE)</f>
        <v>1.56516197869221</v>
      </c>
      <c r="AT42" s="51">
        <f>VLOOKUP($A42,'RevPAR Raw Data'!$B$6:$BE$43,'RevPAR Raw Data'!AG$1,FALSE)</f>
        <v>77.985124474620093</v>
      </c>
      <c r="AU42" s="52">
        <f>VLOOKUP($A42,'RevPAR Raw Data'!$B$6:$BE$43,'RevPAR Raw Data'!AH$1,FALSE)</f>
        <v>105.14417232460301</v>
      </c>
      <c r="AV42" s="52">
        <f>VLOOKUP($A42,'RevPAR Raw Data'!$B$6:$BE$43,'RevPAR Raw Data'!AI$1,FALSE)</f>
        <v>131.97852974458399</v>
      </c>
      <c r="AW42" s="52">
        <f>VLOOKUP($A42,'RevPAR Raw Data'!$B$6:$BE$43,'RevPAR Raw Data'!AJ$1,FALSE)</f>
        <v>126.397978499838</v>
      </c>
      <c r="AX42" s="52">
        <f>VLOOKUP($A42,'RevPAR Raw Data'!$B$6:$BE$43,'RevPAR Raw Data'!AK$1,FALSE)</f>
        <v>83.451043485289304</v>
      </c>
      <c r="AY42" s="53">
        <f>VLOOKUP($A42,'RevPAR Raw Data'!$B$6:$BE$43,'RevPAR Raw Data'!AL$1,FALSE)</f>
        <v>104.99136970578699</v>
      </c>
      <c r="AZ42" s="52">
        <f>VLOOKUP($A42,'RevPAR Raw Data'!$B$6:$BE$43,'RevPAR Raw Data'!AN$1,FALSE)</f>
        <v>98.392344810863193</v>
      </c>
      <c r="BA42" s="52">
        <f>VLOOKUP($A42,'RevPAR Raw Data'!$B$6:$BE$43,'RevPAR Raw Data'!AO$1,FALSE)</f>
        <v>107.581062075654</v>
      </c>
      <c r="BB42" s="53">
        <f>VLOOKUP($A42,'RevPAR Raw Data'!$B$6:$BE$43,'RevPAR Raw Data'!AP$1,FALSE)</f>
        <v>102.98670344325799</v>
      </c>
      <c r="BC42" s="54">
        <f>VLOOKUP($A42,'RevPAR Raw Data'!$B$6:$BE$43,'RevPAR Raw Data'!AR$1,FALSE)</f>
        <v>104.418607916493</v>
      </c>
      <c r="BE42" s="47">
        <f>VLOOKUP($A42,'RevPAR Raw Data'!$B$6:$BE$43,'RevPAR Raw Data'!AT$1,FALSE)</f>
        <v>9.2695765568167801</v>
      </c>
      <c r="BF42" s="48">
        <f>VLOOKUP($A42,'RevPAR Raw Data'!$B$6:$BE$43,'RevPAR Raw Data'!AU$1,FALSE)</f>
        <v>11.4636055876967</v>
      </c>
      <c r="BG42" s="48">
        <f>VLOOKUP($A42,'RevPAR Raw Data'!$B$6:$BE$43,'RevPAR Raw Data'!AV$1,FALSE)</f>
        <v>14.9514858471526</v>
      </c>
      <c r="BH42" s="48">
        <f>VLOOKUP($A42,'RevPAR Raw Data'!$B$6:$BE$43,'RevPAR Raw Data'!AW$1,FALSE)</f>
        <v>13.004015851822199</v>
      </c>
      <c r="BI42" s="48">
        <f>VLOOKUP($A42,'RevPAR Raw Data'!$B$6:$BE$43,'RevPAR Raw Data'!AX$1,FALSE)</f>
        <v>-0.82870941031869005</v>
      </c>
      <c r="BJ42" s="49">
        <f>VLOOKUP($A42,'RevPAR Raw Data'!$B$6:$BE$43,'RevPAR Raw Data'!AY$1,FALSE)</f>
        <v>10.1662350120691</v>
      </c>
      <c r="BK42" s="48">
        <f>VLOOKUP($A42,'RevPAR Raw Data'!$B$6:$BE$43,'RevPAR Raw Data'!BA$1,FALSE)</f>
        <v>-8.9568759003503597</v>
      </c>
      <c r="BL42" s="48">
        <f>VLOOKUP($A42,'RevPAR Raw Data'!$B$6:$BE$43,'RevPAR Raw Data'!BB$1,FALSE)</f>
        <v>-11.2023828577387</v>
      </c>
      <c r="BM42" s="49">
        <f>VLOOKUP($A42,'RevPAR Raw Data'!$B$6:$BE$43,'RevPAR Raw Data'!BC$1,FALSE)</f>
        <v>-10.143699847488399</v>
      </c>
      <c r="BN42" s="50">
        <f>VLOOKUP($A42,'RevPAR Raw Data'!$B$6:$BE$43,'RevPAR Raw Data'!BE$1,FALSE)</f>
        <v>3.5695278165485398</v>
      </c>
    </row>
    <row r="43" spans="1:66" x14ac:dyDescent="0.45">
      <c r="A43" s="63" t="s">
        <v>94</v>
      </c>
      <c r="B43" s="47">
        <f>VLOOKUP($A43,'Occupancy Raw Data'!$B$8:$BE$45,'Occupancy Raw Data'!AG$3,FALSE)</f>
        <v>43.083952282014302</v>
      </c>
      <c r="C43" s="48">
        <f>VLOOKUP($A43,'Occupancy Raw Data'!$B$8:$BE$45,'Occupancy Raw Data'!AH$3,FALSE)</f>
        <v>52.922581257073901</v>
      </c>
      <c r="D43" s="48">
        <f>VLOOKUP($A43,'Occupancy Raw Data'!$B$8:$BE$45,'Occupancy Raw Data'!AI$3,FALSE)</f>
        <v>60.307154992061101</v>
      </c>
      <c r="E43" s="48">
        <f>VLOOKUP($A43,'Occupancy Raw Data'!$B$8:$BE$45,'Occupancy Raw Data'!AJ$3,FALSE)</f>
        <v>59.747766358782599</v>
      </c>
      <c r="F43" s="48">
        <f>VLOOKUP($A43,'Occupancy Raw Data'!$B$8:$BE$45,'Occupancy Raw Data'!AK$3,FALSE)</f>
        <v>51.2910473581736</v>
      </c>
      <c r="G43" s="49">
        <f>VLOOKUP($A43,'Occupancy Raw Data'!$B$8:$BE$45,'Occupancy Raw Data'!AL$3,FALSE)</f>
        <v>53.470500449621099</v>
      </c>
      <c r="H43" s="48">
        <f>VLOOKUP($A43,'Occupancy Raw Data'!$B$8:$BE$45,'Occupancy Raw Data'!AN$3,FALSE)</f>
        <v>52.394156249388303</v>
      </c>
      <c r="I43" s="48">
        <f>VLOOKUP($A43,'Occupancy Raw Data'!$B$8:$BE$45,'Occupancy Raw Data'!AO$3,FALSE)</f>
        <v>55.216789276219302</v>
      </c>
      <c r="J43" s="49">
        <f>VLOOKUP($A43,'Occupancy Raw Data'!$B$8:$BE$45,'Occupancy Raw Data'!AP$3,FALSE)</f>
        <v>53.805472762803802</v>
      </c>
      <c r="K43" s="50">
        <f>VLOOKUP($A43,'Occupancy Raw Data'!$B$8:$BE$45,'Occupancy Raw Data'!AR$3,FALSE)</f>
        <v>53.566206824816099</v>
      </c>
      <c r="M43" s="47">
        <f>VLOOKUP($A43,'Occupancy Raw Data'!$B$8:$BE$45,'Occupancy Raw Data'!AT$3,FALSE)</f>
        <v>-1.42788652560248</v>
      </c>
      <c r="N43" s="48">
        <f>VLOOKUP($A43,'Occupancy Raw Data'!$B$8:$BE$45,'Occupancy Raw Data'!AU$3,FALSE)</f>
        <v>-3.2293417886673099</v>
      </c>
      <c r="O43" s="48">
        <f>VLOOKUP($A43,'Occupancy Raw Data'!$B$8:$BE$45,'Occupancy Raw Data'!AV$3,FALSE)</f>
        <v>-3.9098234435123098</v>
      </c>
      <c r="P43" s="48">
        <f>VLOOKUP($A43,'Occupancy Raw Data'!$B$8:$BE$45,'Occupancy Raw Data'!AW$3,FALSE)</f>
        <v>-2.2309277765374</v>
      </c>
      <c r="Q43" s="48">
        <f>VLOOKUP($A43,'Occupancy Raw Data'!$B$8:$BE$45,'Occupancy Raw Data'!AX$3,FALSE)</f>
        <v>-5.5310136101946101</v>
      </c>
      <c r="R43" s="49">
        <f>VLOOKUP($A43,'Occupancy Raw Data'!$B$8:$BE$45,'Occupancy Raw Data'!AY$3,FALSE)</f>
        <v>-3.33030443715767</v>
      </c>
      <c r="S43" s="48">
        <f>VLOOKUP($A43,'Occupancy Raw Data'!$B$8:$BE$45,'Occupancy Raw Data'!BA$3,FALSE)</f>
        <v>-8.1761313041650094</v>
      </c>
      <c r="T43" s="48">
        <f>VLOOKUP($A43,'Occupancy Raw Data'!$B$8:$BE$45,'Occupancy Raw Data'!BB$3,FALSE)</f>
        <v>-6.5030175163969099</v>
      </c>
      <c r="U43" s="49">
        <f>VLOOKUP($A43,'Occupancy Raw Data'!$B$8:$BE$45,'Occupancy Raw Data'!BC$3,FALSE)</f>
        <v>-7.3251807338268202</v>
      </c>
      <c r="V43" s="50">
        <f>VLOOKUP($A43,'Occupancy Raw Data'!$B$8:$BE$45,'Occupancy Raw Data'!BE$3,FALSE)</f>
        <v>-4.5116030768381803</v>
      </c>
      <c r="X43" s="51">
        <f>VLOOKUP($A43,'ADR Raw Data'!$B$6:$BE$43,'ADR Raw Data'!AG$1,FALSE)</f>
        <v>95.757095185215206</v>
      </c>
      <c r="Y43" s="52">
        <f>VLOOKUP($A43,'ADR Raw Data'!$B$6:$BE$43,'ADR Raw Data'!AH$1,FALSE)</f>
        <v>100.39829820963</v>
      </c>
      <c r="Z43" s="52">
        <f>VLOOKUP($A43,'ADR Raw Data'!$B$6:$BE$43,'ADR Raw Data'!AI$1,FALSE)</f>
        <v>105.284728381951</v>
      </c>
      <c r="AA43" s="52">
        <f>VLOOKUP($A43,'ADR Raw Data'!$B$6:$BE$43,'ADR Raw Data'!AJ$1,FALSE)</f>
        <v>105.049613763672</v>
      </c>
      <c r="AB43" s="52">
        <f>VLOOKUP($A43,'ADR Raw Data'!$B$6:$BE$43,'ADR Raw Data'!AK$1,FALSE)</f>
        <v>98.918397295884901</v>
      </c>
      <c r="AC43" s="53">
        <f>VLOOKUP($A43,'ADR Raw Data'!$B$6:$BE$43,'ADR Raw Data'!AL$1,FALSE)</f>
        <v>101.50816393656901</v>
      </c>
      <c r="AD43" s="52">
        <f>VLOOKUP($A43,'ADR Raw Data'!$B$6:$BE$43,'ADR Raw Data'!AN$1,FALSE)</f>
        <v>102.604248821078</v>
      </c>
      <c r="AE43" s="52">
        <f>VLOOKUP($A43,'ADR Raw Data'!$B$6:$BE$43,'ADR Raw Data'!AO$1,FALSE)</f>
        <v>104.629581687853</v>
      </c>
      <c r="AF43" s="53">
        <f>VLOOKUP($A43,'ADR Raw Data'!$B$6:$BE$43,'ADR Raw Data'!AP$1,FALSE)</f>
        <v>103.643477475494</v>
      </c>
      <c r="AG43" s="54">
        <f>VLOOKUP($A43,'ADR Raw Data'!$B$6:$BE$43,'ADR Raw Data'!AR$1,FALSE)</f>
        <v>102.120978626325</v>
      </c>
      <c r="AI43" s="47">
        <f>VLOOKUP($A43,'ADR Raw Data'!$B$6:$BE$43,'ADR Raw Data'!AT$1,FALSE)</f>
        <v>2.0581077646124601</v>
      </c>
      <c r="AJ43" s="48">
        <f>VLOOKUP($A43,'ADR Raw Data'!$B$6:$BE$43,'ADR Raw Data'!AU$1,FALSE)</f>
        <v>1.57892861068727</v>
      </c>
      <c r="AK43" s="48">
        <f>VLOOKUP($A43,'ADR Raw Data'!$B$6:$BE$43,'ADR Raw Data'!AV$1,FALSE)</f>
        <v>2.3796117369179002</v>
      </c>
      <c r="AL43" s="48">
        <f>VLOOKUP($A43,'ADR Raw Data'!$B$6:$BE$43,'ADR Raw Data'!AW$1,FALSE)</f>
        <v>4.3111172532815196</v>
      </c>
      <c r="AM43" s="48">
        <f>VLOOKUP($A43,'ADR Raw Data'!$B$6:$BE$43,'ADR Raw Data'!AX$1,FALSE)</f>
        <v>3.3255143100208202</v>
      </c>
      <c r="AN43" s="49">
        <f>VLOOKUP($A43,'ADR Raw Data'!$B$6:$BE$43,'ADR Raw Data'!AY$1,FALSE)</f>
        <v>2.7853049253293301</v>
      </c>
      <c r="AO43" s="48">
        <f>VLOOKUP($A43,'ADR Raw Data'!$B$6:$BE$43,'ADR Raw Data'!BA$1,FALSE)</f>
        <v>0.59642170162539399</v>
      </c>
      <c r="AP43" s="48">
        <f>VLOOKUP($A43,'ADR Raw Data'!$B$6:$BE$43,'ADR Raw Data'!BB$1,FALSE)</f>
        <v>0.46906453507364598</v>
      </c>
      <c r="AQ43" s="49">
        <f>VLOOKUP($A43,'ADR Raw Data'!$B$6:$BE$43,'ADR Raw Data'!BC$1,FALSE)</f>
        <v>0.53984989302969699</v>
      </c>
      <c r="AR43" s="50">
        <f>VLOOKUP($A43,'ADR Raw Data'!$B$6:$BE$43,'ADR Raw Data'!BE$1,FALSE)</f>
        <v>2.08247928306068</v>
      </c>
      <c r="AT43" s="51">
        <f>VLOOKUP($A43,'RevPAR Raw Data'!$B$6:$BE$43,'RevPAR Raw Data'!AG$1,FALSE)</f>
        <v>41.255941196241203</v>
      </c>
      <c r="AU43" s="52">
        <f>VLOOKUP($A43,'RevPAR Raw Data'!$B$6:$BE$43,'RevPAR Raw Data'!AH$1,FALSE)</f>
        <v>53.133370950711203</v>
      </c>
      <c r="AV43" s="52">
        <f>VLOOKUP($A43,'RevPAR Raw Data'!$B$6:$BE$43,'RevPAR Raw Data'!AI$1,FALSE)</f>
        <v>63.494224328274001</v>
      </c>
      <c r="AW43" s="52">
        <f>VLOOKUP($A43,'RevPAR Raw Data'!$B$6:$BE$43,'RevPAR Raw Data'!AJ$1,FALSE)</f>
        <v>62.764797792322803</v>
      </c>
      <c r="AX43" s="52">
        <f>VLOOKUP($A43,'RevPAR Raw Data'!$B$6:$BE$43,'RevPAR Raw Data'!AK$1,FALSE)</f>
        <v>50.736282002978598</v>
      </c>
      <c r="AY43" s="53">
        <f>VLOOKUP($A43,'RevPAR Raw Data'!$B$6:$BE$43,'RevPAR Raw Data'!AL$1,FALSE)</f>
        <v>54.276923254105498</v>
      </c>
      <c r="AZ43" s="52">
        <f>VLOOKUP($A43,'RevPAR Raw Data'!$B$6:$BE$43,'RevPAR Raw Data'!AN$1,FALSE)</f>
        <v>53.758630445827201</v>
      </c>
      <c r="BA43" s="52">
        <f>VLOOKUP($A43,'RevPAR Raw Data'!$B$6:$BE$43,'RevPAR Raw Data'!AO$1,FALSE)</f>
        <v>57.773095641172098</v>
      </c>
      <c r="BB43" s="53">
        <f>VLOOKUP($A43,'RevPAR Raw Data'!$B$6:$BE$43,'RevPAR Raw Data'!AP$1,FALSE)</f>
        <v>55.7658630434996</v>
      </c>
      <c r="BC43" s="54">
        <f>VLOOKUP($A43,'RevPAR Raw Data'!$B$6:$BE$43,'RevPAR Raw Data'!AR$1,FALSE)</f>
        <v>54.702334622503898</v>
      </c>
      <c r="BE43" s="47">
        <f>VLOOKUP($A43,'RevPAR Raw Data'!$B$6:$BE$43,'RevPAR Raw Data'!AT$1,FALSE)</f>
        <v>0.60083379555669802</v>
      </c>
      <c r="BF43" s="48">
        <f>VLOOKUP($A43,'RevPAR Raw Data'!$B$6:$BE$43,'RevPAR Raw Data'!AU$1,FALSE)</f>
        <v>-1.7014021794181899</v>
      </c>
      <c r="BG43" s="48">
        <f>VLOOKUP($A43,'RevPAR Raw Data'!$B$6:$BE$43,'RevPAR Raw Data'!AV$1,FALSE)</f>
        <v>-1.6232503241489999</v>
      </c>
      <c r="BH43" s="48">
        <f>VLOOKUP($A43,'RevPAR Raw Data'!$B$6:$BE$43,'RevPAR Raw Data'!AW$1,FALSE)</f>
        <v>1.9840115644615599</v>
      </c>
      <c r="BI43" s="48">
        <f>VLOOKUP($A43,'RevPAR Raw Data'!$B$6:$BE$43,'RevPAR Raw Data'!AX$1,FALSE)</f>
        <v>-2.3894339492700101</v>
      </c>
      <c r="BJ43" s="49">
        <f>VLOOKUP($A43,'RevPAR Raw Data'!$B$6:$BE$43,'RevPAR Raw Data'!AY$1,FALSE)</f>
        <v>-0.63775864534494997</v>
      </c>
      <c r="BK43" s="48">
        <f>VLOOKUP($A43,'RevPAR Raw Data'!$B$6:$BE$43,'RevPAR Raw Data'!BA$1,FALSE)</f>
        <v>-7.6284738239910403</v>
      </c>
      <c r="BL43" s="48">
        <f>VLOOKUP($A43,'RevPAR Raw Data'!$B$6:$BE$43,'RevPAR Raw Data'!BB$1,FALSE)</f>
        <v>-6.0644563302023098</v>
      </c>
      <c r="BM43" s="49">
        <f>VLOOKUP($A43,'RevPAR Raw Data'!$B$6:$BE$43,'RevPAR Raw Data'!BC$1,FALSE)</f>
        <v>-6.8248758211529204</v>
      </c>
      <c r="BN43" s="50">
        <f>VLOOKUP($A43,'RevPAR Raw Data'!$B$6:$BE$43,'RevPAR Raw Data'!BE$1,FALSE)</f>
        <v>-2.5230769931865802</v>
      </c>
    </row>
    <row r="44" spans="1:66" x14ac:dyDescent="0.45">
      <c r="A44" s="63" t="s">
        <v>44</v>
      </c>
      <c r="B44" s="47">
        <f>VLOOKUP($A44,'Occupancy Raw Data'!$B$8:$BE$45,'Occupancy Raw Data'!AG$3,FALSE)</f>
        <v>44.066172898153098</v>
      </c>
      <c r="C44" s="48">
        <f>VLOOKUP($A44,'Occupancy Raw Data'!$B$8:$BE$45,'Occupancy Raw Data'!AH$3,FALSE)</f>
        <v>51.163463323959697</v>
      </c>
      <c r="D44" s="48">
        <f>VLOOKUP($A44,'Occupancy Raw Data'!$B$8:$BE$45,'Occupancy Raw Data'!AI$3,FALSE)</f>
        <v>54.740896331823599</v>
      </c>
      <c r="E44" s="48">
        <f>VLOOKUP($A44,'Occupancy Raw Data'!$B$8:$BE$45,'Occupancy Raw Data'!AJ$3,FALSE)</f>
        <v>54.313856837973702</v>
      </c>
      <c r="F44" s="48">
        <f>VLOOKUP($A44,'Occupancy Raw Data'!$B$8:$BE$45,'Occupancy Raw Data'!AK$3,FALSE)</f>
        <v>49.5891926412625</v>
      </c>
      <c r="G44" s="49">
        <f>VLOOKUP($A44,'Occupancy Raw Data'!$B$8:$BE$45,'Occupancy Raw Data'!AL$3,FALSE)</f>
        <v>50.774716406634496</v>
      </c>
      <c r="H44" s="48">
        <f>VLOOKUP($A44,'Occupancy Raw Data'!$B$8:$BE$45,'Occupancy Raw Data'!AN$3,FALSE)</f>
        <v>52.681962870541</v>
      </c>
      <c r="I44" s="48">
        <f>VLOOKUP($A44,'Occupancy Raw Data'!$B$8:$BE$45,'Occupancy Raw Data'!AO$3,FALSE)</f>
        <v>55.717046221998302</v>
      </c>
      <c r="J44" s="49">
        <f>VLOOKUP($A44,'Occupancy Raw Data'!$B$8:$BE$45,'Occupancy Raw Data'!AP$3,FALSE)</f>
        <v>54.199504546269601</v>
      </c>
      <c r="K44" s="50">
        <f>VLOOKUP($A44,'Occupancy Raw Data'!$B$8:$BE$45,'Occupancy Raw Data'!AR$3,FALSE)</f>
        <v>51.7532273036731</v>
      </c>
      <c r="M44" s="47">
        <f>VLOOKUP($A44,'Occupancy Raw Data'!$B$8:$BE$45,'Occupancy Raw Data'!AT$3,FALSE)</f>
        <v>-3.7559706353769902</v>
      </c>
      <c r="N44" s="48">
        <f>VLOOKUP($A44,'Occupancy Raw Data'!$B$8:$BE$45,'Occupancy Raw Data'!AU$3,FALSE)</f>
        <v>-2.6751072748834002</v>
      </c>
      <c r="O44" s="48">
        <f>VLOOKUP($A44,'Occupancy Raw Data'!$B$8:$BE$45,'Occupancy Raw Data'!AV$3,FALSE)</f>
        <v>-3.9350266496616602</v>
      </c>
      <c r="P44" s="48">
        <f>VLOOKUP($A44,'Occupancy Raw Data'!$B$8:$BE$45,'Occupancy Raw Data'!AW$3,FALSE)</f>
        <v>-5.3935448406875501</v>
      </c>
      <c r="Q44" s="48">
        <f>VLOOKUP($A44,'Occupancy Raw Data'!$B$8:$BE$45,'Occupancy Raw Data'!AX$3,FALSE)</f>
        <v>-11.0648566035419</v>
      </c>
      <c r="R44" s="49">
        <f>VLOOKUP($A44,'Occupancy Raw Data'!$B$8:$BE$45,'Occupancy Raw Data'!AY$3,FALSE)</f>
        <v>-5.4502629797982403</v>
      </c>
      <c r="S44" s="48">
        <f>VLOOKUP($A44,'Occupancy Raw Data'!$B$8:$BE$45,'Occupancy Raw Data'!BA$3,FALSE)</f>
        <v>-14.461833748802499</v>
      </c>
      <c r="T44" s="48">
        <f>VLOOKUP($A44,'Occupancy Raw Data'!$B$8:$BE$45,'Occupancy Raw Data'!BB$3,FALSE)</f>
        <v>-10.249619845587199</v>
      </c>
      <c r="U44" s="49">
        <f>VLOOKUP($A44,'Occupancy Raw Data'!$B$8:$BE$45,'Occupancy Raw Data'!BC$3,FALSE)</f>
        <v>-12.347362013930001</v>
      </c>
      <c r="V44" s="50">
        <f>VLOOKUP($A44,'Occupancy Raw Data'!$B$8:$BE$45,'Occupancy Raw Data'!BE$3,FALSE)</f>
        <v>-7.62519085666049</v>
      </c>
      <c r="X44" s="51">
        <f>VLOOKUP($A44,'ADR Raw Data'!$B$6:$BE$43,'ADR Raw Data'!AG$1,FALSE)</f>
        <v>83.037287376462601</v>
      </c>
      <c r="Y44" s="52">
        <f>VLOOKUP($A44,'ADR Raw Data'!$B$6:$BE$43,'ADR Raw Data'!AH$1,FALSE)</f>
        <v>83.703712969086297</v>
      </c>
      <c r="Z44" s="52">
        <f>VLOOKUP($A44,'ADR Raw Data'!$B$6:$BE$43,'ADR Raw Data'!AI$1,FALSE)</f>
        <v>87.866271455032503</v>
      </c>
      <c r="AA44" s="52">
        <f>VLOOKUP($A44,'ADR Raw Data'!$B$6:$BE$43,'ADR Raw Data'!AJ$1,FALSE)</f>
        <v>86.083212977707305</v>
      </c>
      <c r="AB44" s="52">
        <f>VLOOKUP($A44,'ADR Raw Data'!$B$6:$BE$43,'ADR Raw Data'!AK$1,FALSE)</f>
        <v>82.792022143031403</v>
      </c>
      <c r="AC44" s="53">
        <f>VLOOKUP($A44,'ADR Raw Data'!$B$6:$BE$43,'ADR Raw Data'!AL$1,FALSE)</f>
        <v>84.816570658787896</v>
      </c>
      <c r="AD44" s="52">
        <f>VLOOKUP($A44,'ADR Raw Data'!$B$6:$BE$43,'ADR Raw Data'!AN$1,FALSE)</f>
        <v>93.798008447075404</v>
      </c>
      <c r="AE44" s="52">
        <f>VLOOKUP($A44,'ADR Raw Data'!$B$6:$BE$43,'ADR Raw Data'!AO$1,FALSE)</f>
        <v>93.9046655497053</v>
      </c>
      <c r="AF44" s="53">
        <f>VLOOKUP($A44,'ADR Raw Data'!$B$6:$BE$43,'ADR Raw Data'!AP$1,FALSE)</f>
        <v>93.852830154089901</v>
      </c>
      <c r="AG44" s="54">
        <f>VLOOKUP($A44,'ADR Raw Data'!$B$6:$BE$43,'ADR Raw Data'!AR$1,FALSE)</f>
        <v>87.520395345469495</v>
      </c>
      <c r="AI44" s="47">
        <f>VLOOKUP($A44,'ADR Raw Data'!$B$6:$BE$43,'ADR Raw Data'!AT$1,FALSE)</f>
        <v>2.9285252292338302</v>
      </c>
      <c r="AJ44" s="48">
        <f>VLOOKUP($A44,'ADR Raw Data'!$B$6:$BE$43,'ADR Raw Data'!AU$1,FALSE)</f>
        <v>0.76108707741064296</v>
      </c>
      <c r="AK44" s="48">
        <f>VLOOKUP($A44,'ADR Raw Data'!$B$6:$BE$43,'ADR Raw Data'!AV$1,FALSE)</f>
        <v>4.3410109394233301</v>
      </c>
      <c r="AL44" s="48">
        <f>VLOOKUP($A44,'ADR Raw Data'!$B$6:$BE$43,'ADR Raw Data'!AW$1,FALSE)</f>
        <v>1.9786419558433299</v>
      </c>
      <c r="AM44" s="48">
        <f>VLOOKUP($A44,'ADR Raw Data'!$B$6:$BE$43,'ADR Raw Data'!AX$1,FALSE)</f>
        <v>-0.84572946730624599</v>
      </c>
      <c r="AN44" s="49">
        <f>VLOOKUP($A44,'ADR Raw Data'!$B$6:$BE$43,'ADR Raw Data'!AY$1,FALSE)</f>
        <v>1.84508493607015</v>
      </c>
      <c r="AO44" s="48">
        <f>VLOOKUP($A44,'ADR Raw Data'!$B$6:$BE$43,'ADR Raw Data'!BA$1,FALSE)</f>
        <v>1.54612046202463</v>
      </c>
      <c r="AP44" s="48">
        <f>VLOOKUP($A44,'ADR Raw Data'!$B$6:$BE$43,'ADR Raw Data'!BB$1,FALSE)</f>
        <v>0.72997720791047804</v>
      </c>
      <c r="AQ44" s="49">
        <f>VLOOKUP($A44,'ADR Raw Data'!$B$6:$BE$43,'ADR Raw Data'!BC$1,FALSE)</f>
        <v>1.13593059687361</v>
      </c>
      <c r="AR44" s="50">
        <f>VLOOKUP($A44,'ADR Raw Data'!$B$6:$BE$43,'ADR Raw Data'!BE$1,FALSE)</f>
        <v>1.43574448053995</v>
      </c>
      <c r="AT44" s="51">
        <f>VLOOKUP($A44,'RevPAR Raw Data'!$B$6:$BE$43,'RevPAR Raw Data'!AG$1,FALSE)</f>
        <v>36.5913546252483</v>
      </c>
      <c r="AU44" s="52">
        <f>VLOOKUP($A44,'RevPAR Raw Data'!$B$6:$BE$43,'RevPAR Raw Data'!AH$1,FALSE)</f>
        <v>42.825718485730903</v>
      </c>
      <c r="AV44" s="52">
        <f>VLOOKUP($A44,'RevPAR Raw Data'!$B$6:$BE$43,'RevPAR Raw Data'!AI$1,FALSE)</f>
        <v>48.098784567838003</v>
      </c>
      <c r="AW44" s="52">
        <f>VLOOKUP($A44,'RevPAR Raw Data'!$B$6:$BE$43,'RevPAR Raw Data'!AJ$1,FALSE)</f>
        <v>46.7551130582399</v>
      </c>
      <c r="AX44" s="52">
        <f>VLOOKUP($A44,'RevPAR Raw Data'!$B$6:$BE$43,'RevPAR Raw Data'!AK$1,FALSE)</f>
        <v>41.0558953521045</v>
      </c>
      <c r="AY44" s="53">
        <f>VLOOKUP($A44,'RevPAR Raw Data'!$B$6:$BE$43,'RevPAR Raw Data'!AL$1,FALSE)</f>
        <v>43.065373217832303</v>
      </c>
      <c r="AZ44" s="52">
        <f>VLOOKUP($A44,'RevPAR Raw Data'!$B$6:$BE$43,'RevPAR Raw Data'!AN$1,FALSE)</f>
        <v>49.414631983395203</v>
      </c>
      <c r="BA44" s="52">
        <f>VLOOKUP($A44,'RevPAR Raw Data'!$B$6:$BE$43,'RevPAR Raw Data'!AO$1,FALSE)</f>
        <v>52.320905908942301</v>
      </c>
      <c r="BB44" s="53">
        <f>VLOOKUP($A44,'RevPAR Raw Data'!$B$6:$BE$43,'RevPAR Raw Data'!AP$1,FALSE)</f>
        <v>50.867768946168702</v>
      </c>
      <c r="BC44" s="54">
        <f>VLOOKUP($A44,'RevPAR Raw Data'!$B$6:$BE$43,'RevPAR Raw Data'!AR$1,FALSE)</f>
        <v>45.294629140214198</v>
      </c>
      <c r="BE44" s="47">
        <f>VLOOKUP($A44,'RevPAR Raw Data'!$B$6:$BE$43,'RevPAR Raw Data'!AT$1,FALSE)</f>
        <v>-0.93743995380278999</v>
      </c>
      <c r="BF44" s="48">
        <f>VLOOKUP($A44,'RevPAR Raw Data'!$B$6:$BE$43,'RevPAR Raw Data'!AU$1,FALSE)</f>
        <v>-1.93438009324877</v>
      </c>
      <c r="BG44" s="48">
        <f>VLOOKUP($A44,'RevPAR Raw Data'!$B$6:$BE$43,'RevPAR Raw Data'!AV$1,FALSE)</f>
        <v>0.23516435243063299</v>
      </c>
      <c r="BH44" s="48">
        <f>VLOOKUP($A44,'RevPAR Raw Data'!$B$6:$BE$43,'RevPAR Raw Data'!AW$1,FALSE)</f>
        <v>-3.5216218259692802</v>
      </c>
      <c r="BI44" s="48">
        <f>VLOOKUP($A44,'RevPAR Raw Data'!$B$6:$BE$43,'RevPAR Raw Data'!AX$1,FALSE)</f>
        <v>-11.817007318036801</v>
      </c>
      <c r="BJ44" s="49">
        <f>VLOOKUP($A44,'RevPAR Raw Data'!$B$6:$BE$43,'RevPAR Raw Data'!AY$1,FALSE)</f>
        <v>-3.7057400249445598</v>
      </c>
      <c r="BK44" s="48">
        <f>VLOOKUP($A44,'RevPAR Raw Data'!$B$6:$BE$43,'RevPAR Raw Data'!BA$1,FALSE)</f>
        <v>-13.1393106575521</v>
      </c>
      <c r="BL44" s="48">
        <f>VLOOKUP($A44,'RevPAR Raw Data'!$B$6:$BE$43,'RevPAR Raw Data'!BB$1,FALSE)</f>
        <v>-9.5944625264470709</v>
      </c>
      <c r="BM44" s="49">
        <f>VLOOKUP($A44,'RevPAR Raw Data'!$B$6:$BE$43,'RevPAR Raw Data'!BC$1,FALSE)</f>
        <v>-11.351688880079401</v>
      </c>
      <c r="BN44" s="50">
        <f>VLOOKUP($A44,'RevPAR Raw Data'!$B$6:$BE$43,'RevPAR Raw Data'!BE$1,FALSE)</f>
        <v>-6.2989246329756803</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Data'!AG$3,FALSE)</f>
        <v>43.711250272611103</v>
      </c>
      <c r="C47" s="48">
        <f>VLOOKUP($A47,'Occupancy Raw Data'!$B$8:$BE$45,'Occupancy Raw Data'!AH$3,FALSE)</f>
        <v>54.942829547932803</v>
      </c>
      <c r="D47" s="48">
        <f>VLOOKUP($A47,'Occupancy Raw Data'!$B$8:$BE$45,'Occupancy Raw Data'!AI$3,FALSE)</f>
        <v>60.258746923388401</v>
      </c>
      <c r="E47" s="48">
        <f>VLOOKUP($A47,'Occupancy Raw Data'!$B$8:$BE$45,'Occupancy Raw Data'!AJ$3,FALSE)</f>
        <v>60.000934666791203</v>
      </c>
      <c r="F47" s="48">
        <f>VLOOKUP($A47,'Occupancy Raw Data'!$B$8:$BE$45,'Occupancy Raw Data'!AK$3,FALSE)</f>
        <v>52.708197027759603</v>
      </c>
      <c r="G47" s="49">
        <f>VLOOKUP($A47,'Occupancy Raw Data'!$B$8:$BE$45,'Occupancy Raw Data'!AL$3,FALSE)</f>
        <v>54.324391687696597</v>
      </c>
      <c r="H47" s="48">
        <f>VLOOKUP($A47,'Occupancy Raw Data'!$B$8:$BE$45,'Occupancy Raw Data'!AN$3,FALSE)</f>
        <v>52.476088107922799</v>
      </c>
      <c r="I47" s="48">
        <f>VLOOKUP($A47,'Occupancy Raw Data'!$B$8:$BE$45,'Occupancy Raw Data'!AO$3,FALSE)</f>
        <v>52.845281490481902</v>
      </c>
      <c r="J47" s="49">
        <f>VLOOKUP($A47,'Occupancy Raw Data'!$B$8:$BE$45,'Occupancy Raw Data'!AP$3,FALSE)</f>
        <v>52.6606847992024</v>
      </c>
      <c r="K47" s="50">
        <f>VLOOKUP($A47,'Occupancy Raw Data'!$B$8:$BE$45,'Occupancy Raw Data'!AR$3,FALSE)</f>
        <v>53.8490468624125</v>
      </c>
      <c r="M47" s="47">
        <f>VLOOKUP($A47,'Occupancy Raw Data'!$B$8:$BE$45,'Occupancy Raw Data'!AT$3,FALSE)</f>
        <v>-3.1572075480114501</v>
      </c>
      <c r="N47" s="48">
        <f>VLOOKUP($A47,'Occupancy Raw Data'!$B$8:$BE$45,'Occupancy Raw Data'!AU$3,FALSE)</f>
        <v>-0.12756152151317901</v>
      </c>
      <c r="O47" s="48">
        <f>VLOOKUP($A47,'Occupancy Raw Data'!$B$8:$BE$45,'Occupancy Raw Data'!AV$3,FALSE)</f>
        <v>-1.09796901151085</v>
      </c>
      <c r="P47" s="48">
        <f>VLOOKUP($A47,'Occupancy Raw Data'!$B$8:$BE$45,'Occupancy Raw Data'!AW$3,FALSE)</f>
        <v>-0.60913875806328399</v>
      </c>
      <c r="Q47" s="48">
        <f>VLOOKUP($A47,'Occupancy Raw Data'!$B$8:$BE$45,'Occupancy Raw Data'!AX$3,FALSE)</f>
        <v>-4.4046075557461899</v>
      </c>
      <c r="R47" s="49">
        <f>VLOOKUP($A47,'Occupancy Raw Data'!$B$8:$BE$45,'Occupancy Raw Data'!AY$3,FALSE)</f>
        <v>-1.79217005168036</v>
      </c>
      <c r="S47" s="48">
        <f>VLOOKUP($A47,'Occupancy Raw Data'!$B$8:$BE$45,'Occupancy Raw Data'!BA$3,FALSE)</f>
        <v>-8.6533474424759795</v>
      </c>
      <c r="T47" s="48">
        <f>VLOOKUP($A47,'Occupancy Raw Data'!$B$8:$BE$45,'Occupancy Raw Data'!BB$3,FALSE)</f>
        <v>-9.4693150173429199</v>
      </c>
      <c r="U47" s="49">
        <f>VLOOKUP($A47,'Occupancy Raw Data'!$B$8:$BE$45,'Occupancy Raw Data'!BC$3,FALSE)</f>
        <v>-9.0645916873936105</v>
      </c>
      <c r="V47" s="50">
        <f>VLOOKUP($A47,'Occupancy Raw Data'!$B$8:$BE$45,'Occupancy Raw Data'!BE$3,FALSE)</f>
        <v>-3.93827509859151</v>
      </c>
      <c r="X47" s="51">
        <f>VLOOKUP($A47,'ADR Raw Data'!$B$6:$BE$43,'ADR Raw Data'!AG$1,FALSE)</f>
        <v>103.451237704918</v>
      </c>
      <c r="Y47" s="52">
        <f>VLOOKUP($A47,'ADR Raw Data'!$B$6:$BE$43,'ADR Raw Data'!AH$1,FALSE)</f>
        <v>107.649678196767</v>
      </c>
      <c r="Z47" s="52">
        <f>VLOOKUP($A47,'ADR Raw Data'!$B$6:$BE$43,'ADR Raw Data'!AI$1,FALSE)</f>
        <v>112.36491979577301</v>
      </c>
      <c r="AA47" s="52">
        <f>VLOOKUP($A47,'ADR Raw Data'!$B$6:$BE$43,'ADR Raw Data'!AJ$1,FALSE)</f>
        <v>111.979745696705</v>
      </c>
      <c r="AB47" s="52">
        <f>VLOOKUP($A47,'ADR Raw Data'!$B$6:$BE$43,'ADR Raw Data'!AK$1,FALSE)</f>
        <v>106.171589011541</v>
      </c>
      <c r="AC47" s="53">
        <f>VLOOKUP($A47,'ADR Raw Data'!$B$6:$BE$43,'ADR Raw Data'!AL$1,FALSE)</f>
        <v>108.68978610959699</v>
      </c>
      <c r="AD47" s="52">
        <f>VLOOKUP($A47,'ADR Raw Data'!$B$6:$BE$43,'ADR Raw Data'!AN$1,FALSE)</f>
        <v>114.67440398972801</v>
      </c>
      <c r="AE47" s="52">
        <f>VLOOKUP($A47,'ADR Raw Data'!$B$6:$BE$43,'ADR Raw Data'!AO$1,FALSE)</f>
        <v>116.021415832682</v>
      </c>
      <c r="AF47" s="53">
        <f>VLOOKUP($A47,'ADR Raw Data'!$B$6:$BE$43,'ADR Raw Data'!AP$1,FALSE)</f>
        <v>115.350270817926</v>
      </c>
      <c r="AG47" s="54">
        <f>VLOOKUP($A47,'ADR Raw Data'!$B$6:$BE$43,'ADR Raw Data'!AR$1,FALSE)</f>
        <v>110.550785680338</v>
      </c>
      <c r="AI47" s="47">
        <f>VLOOKUP($A47,'ADR Raw Data'!$B$6:$BE$43,'ADR Raw Data'!AT$1,FALSE)</f>
        <v>3.8521277100003002</v>
      </c>
      <c r="AJ47" s="48">
        <f>VLOOKUP($A47,'ADR Raw Data'!$B$6:$BE$43,'ADR Raw Data'!AU$1,FALSE)</f>
        <v>4.5278910447915797</v>
      </c>
      <c r="AK47" s="48">
        <f>VLOOKUP($A47,'ADR Raw Data'!$B$6:$BE$43,'ADR Raw Data'!AV$1,FALSE)</f>
        <v>5.4411281689548199</v>
      </c>
      <c r="AL47" s="48">
        <f>VLOOKUP($A47,'ADR Raw Data'!$B$6:$BE$43,'ADR Raw Data'!AW$1,FALSE)</f>
        <v>6.4951167792573203</v>
      </c>
      <c r="AM47" s="48">
        <f>VLOOKUP($A47,'ADR Raw Data'!$B$6:$BE$43,'ADR Raw Data'!AX$1,FALSE)</f>
        <v>5.01823467088784</v>
      </c>
      <c r="AN47" s="49">
        <f>VLOOKUP($A47,'ADR Raw Data'!$B$6:$BE$43,'ADR Raw Data'!AY$1,FALSE)</f>
        <v>5.1966011584615499</v>
      </c>
      <c r="AO47" s="48">
        <f>VLOOKUP($A47,'ADR Raw Data'!$B$6:$BE$43,'ADR Raw Data'!BA$1,FALSE)</f>
        <v>3.05923527112579</v>
      </c>
      <c r="AP47" s="48">
        <f>VLOOKUP($A47,'ADR Raw Data'!$B$6:$BE$43,'ADR Raw Data'!BB$1,FALSE)</f>
        <v>1.1848182185719101</v>
      </c>
      <c r="AQ47" s="49">
        <f>VLOOKUP($A47,'ADR Raw Data'!$B$6:$BE$43,'ADR Raw Data'!BC$1,FALSE)</f>
        <v>2.0977925328237199</v>
      </c>
      <c r="AR47" s="50">
        <f>VLOOKUP($A47,'ADR Raw Data'!$B$6:$BE$43,'ADR Raw Data'!BE$1,FALSE)</f>
        <v>4.1254048594743198</v>
      </c>
      <c r="AT47" s="51">
        <f>VLOOKUP($A47,'RevPAR Raw Data'!$B$6:$BE$43,'RevPAR Raw Data'!AG$1,FALSE)</f>
        <v>45.2198294233105</v>
      </c>
      <c r="AU47" s="52">
        <f>VLOOKUP($A47,'RevPAR Raw Data'!$B$6:$BE$43,'RevPAR Raw Data'!AH$1,FALSE)</f>
        <v>59.145779200548297</v>
      </c>
      <c r="AV47" s="52">
        <f>VLOOKUP($A47,'RevPAR Raw Data'!$B$6:$BE$43,'RevPAR Raw Data'!AI$1,FALSE)</f>
        <v>67.709692650403397</v>
      </c>
      <c r="AW47" s="52">
        <f>VLOOKUP($A47,'RevPAR Raw Data'!$B$6:$BE$43,'RevPAR Raw Data'!AJ$1,FALSE)</f>
        <v>67.188894055519199</v>
      </c>
      <c r="AX47" s="52">
        <f>VLOOKUP($A47,'RevPAR Raw Data'!$B$6:$BE$43,'RevPAR Raw Data'!AK$1,FALSE)</f>
        <v>55.9611303237062</v>
      </c>
      <c r="AY47" s="53">
        <f>VLOOKUP($A47,'RevPAR Raw Data'!$B$6:$BE$43,'RevPAR Raw Data'!AL$1,FALSE)</f>
        <v>59.045065130697502</v>
      </c>
      <c r="AZ47" s="52">
        <f>VLOOKUP($A47,'RevPAR Raw Data'!$B$6:$BE$43,'RevPAR Raw Data'!AN$1,FALSE)</f>
        <v>60.176641274885498</v>
      </c>
      <c r="BA47" s="52">
        <f>VLOOKUP($A47,'RevPAR Raw Data'!$B$6:$BE$43,'RevPAR Raw Data'!AO$1,FALSE)</f>
        <v>61.311843786023601</v>
      </c>
      <c r="BB47" s="53">
        <f>VLOOKUP($A47,'RevPAR Raw Data'!$B$6:$BE$43,'RevPAR Raw Data'!AP$1,FALSE)</f>
        <v>60.7442425304545</v>
      </c>
      <c r="BC47" s="54">
        <f>VLOOKUP($A47,'RevPAR Raw Data'!$B$6:$BE$43,'RevPAR Raw Data'!AR$1,FALSE)</f>
        <v>59.530544387770902</v>
      </c>
      <c r="BE47" s="47">
        <f>VLOOKUP($A47,'RevPAR Raw Data'!$B$6:$BE$43,'RevPAR Raw Data'!AT$1,FALSE)</f>
        <v>0.57330049516967696</v>
      </c>
      <c r="BF47" s="48">
        <f>VLOOKUP($A47,'RevPAR Raw Data'!$B$6:$BE$43,'RevPAR Raw Data'!AU$1,FALSE)</f>
        <v>4.3945536765692097</v>
      </c>
      <c r="BG47" s="48">
        <f>VLOOKUP($A47,'RevPAR Raw Data'!$B$6:$BE$43,'RevPAR Raw Data'!AV$1,FALSE)</f>
        <v>4.2834172562722497</v>
      </c>
      <c r="BH47" s="48">
        <f>VLOOKUP($A47,'RevPAR Raw Data'!$B$6:$BE$43,'RevPAR Raw Data'!AW$1,FALSE)</f>
        <v>5.8464137475101001</v>
      </c>
      <c r="BI47" s="48">
        <f>VLOOKUP($A47,'RevPAR Raw Data'!$B$6:$BE$43,'RevPAR Raw Data'!AX$1,FALSE)</f>
        <v>0.39259357166263997</v>
      </c>
      <c r="BJ47" s="49">
        <f>VLOOKUP($A47,'RevPAR Raw Data'!$B$6:$BE$43,'RevPAR Raw Data'!AY$1,FALSE)</f>
        <v>3.3112991771139599</v>
      </c>
      <c r="BK47" s="48">
        <f>VLOOKUP($A47,'RevPAR Raw Data'!$B$6:$BE$43,'RevPAR Raw Data'!BA$1,FALSE)</f>
        <v>-5.8588384284434802</v>
      </c>
      <c r="BL47" s="48">
        <f>VLOOKUP($A47,'RevPAR Raw Data'!$B$6:$BE$43,'RevPAR Raw Data'!BB$1,FALSE)</f>
        <v>-8.39669096827045</v>
      </c>
      <c r="BM47" s="49">
        <f>VLOOKUP($A47,'RevPAR Raw Data'!$B$6:$BE$43,'RevPAR Raw Data'!BC$1,FALSE)</f>
        <v>-7.15695548211899</v>
      </c>
      <c r="BN47" s="50">
        <f>VLOOKUP($A47,'RevPAR Raw Data'!$B$6:$BE$43,'RevPAR Raw Data'!BE$1,FALSE)</f>
        <v>2.4659968586054098E-2</v>
      </c>
    </row>
    <row r="48" spans="1:66" x14ac:dyDescent="0.45">
      <c r="A48" s="63" t="s">
        <v>78</v>
      </c>
      <c r="B48" s="47">
        <f>VLOOKUP($A48,'Occupancy Raw Data'!$B$8:$BE$45,'Occupancy Raw Data'!AG$3,FALSE)</f>
        <v>42.621060722521101</v>
      </c>
      <c r="C48" s="48">
        <f>VLOOKUP($A48,'Occupancy Raw Data'!$B$8:$BE$45,'Occupancy Raw Data'!AH$3,FALSE)</f>
        <v>54.938508839354299</v>
      </c>
      <c r="D48" s="48">
        <f>VLOOKUP($A48,'Occupancy Raw Data'!$B$8:$BE$45,'Occupancy Raw Data'!AI$3,FALSE)</f>
        <v>57.167563412759399</v>
      </c>
      <c r="E48" s="48">
        <f>VLOOKUP($A48,'Occupancy Raw Data'!$B$8:$BE$45,'Occupancy Raw Data'!AJ$3,FALSE)</f>
        <v>58.205226748654802</v>
      </c>
      <c r="F48" s="48">
        <f>VLOOKUP($A48,'Occupancy Raw Data'!$B$8:$BE$45,'Occupancy Raw Data'!AK$3,FALSE)</f>
        <v>52.0368946963873</v>
      </c>
      <c r="G48" s="49">
        <f>VLOOKUP($A48,'Occupancy Raw Data'!$B$8:$BE$45,'Occupancy Raw Data'!AL$3,FALSE)</f>
        <v>52.993850883935401</v>
      </c>
      <c r="H48" s="48">
        <f>VLOOKUP($A48,'Occupancy Raw Data'!$B$8:$BE$45,'Occupancy Raw Data'!AN$3,FALSE)</f>
        <v>49.077632590315098</v>
      </c>
      <c r="I48" s="48">
        <f>VLOOKUP($A48,'Occupancy Raw Data'!$B$8:$BE$45,'Occupancy Raw Data'!AO$3,FALSE)</f>
        <v>49.730976172175197</v>
      </c>
      <c r="J48" s="49">
        <f>VLOOKUP($A48,'Occupancy Raw Data'!$B$8:$BE$45,'Occupancy Raw Data'!AP$3,FALSE)</f>
        <v>49.404304381245097</v>
      </c>
      <c r="K48" s="50">
        <f>VLOOKUP($A48,'Occupancy Raw Data'!$B$8:$BE$45,'Occupancy Raw Data'!AR$3,FALSE)</f>
        <v>51.968266168881001</v>
      </c>
      <c r="M48" s="47">
        <f>VLOOKUP($A48,'Occupancy Raw Data'!$B$8:$BE$45,'Occupancy Raw Data'!AT$3,FALSE)</f>
        <v>30.087976539589398</v>
      </c>
      <c r="N48" s="48">
        <f>VLOOKUP($A48,'Occupancy Raw Data'!$B$8:$BE$45,'Occupancy Raw Data'!AU$3,FALSE)</f>
        <v>12.4704956726986</v>
      </c>
      <c r="O48" s="48">
        <f>VLOOKUP($A48,'Occupancy Raw Data'!$B$8:$BE$45,'Occupancy Raw Data'!AV$3,FALSE)</f>
        <v>11.1318640268957</v>
      </c>
      <c r="P48" s="48">
        <f>VLOOKUP($A48,'Occupancy Raw Data'!$B$8:$BE$45,'Occupancy Raw Data'!AW$3,FALSE)</f>
        <v>12.4350408314773</v>
      </c>
      <c r="Q48" s="48">
        <f>VLOOKUP($A48,'Occupancy Raw Data'!$B$8:$BE$45,'Occupancy Raw Data'!AX$3,FALSE)</f>
        <v>17.3310225303292</v>
      </c>
      <c r="R48" s="49">
        <f>VLOOKUP($A48,'Occupancy Raw Data'!$B$8:$BE$45,'Occupancy Raw Data'!AY$3,FALSE)</f>
        <v>15.6213315445245</v>
      </c>
      <c r="S48" s="48">
        <f>VLOOKUP($A48,'Occupancy Raw Data'!$B$8:$BE$45,'Occupancy Raw Data'!BA$3,FALSE)</f>
        <v>17.263544536271802</v>
      </c>
      <c r="T48" s="48">
        <f>VLOOKUP($A48,'Occupancy Raw Data'!$B$8:$BE$45,'Occupancy Raw Data'!BB$3,FALSE)</f>
        <v>17.476168860644499</v>
      </c>
      <c r="U48" s="49">
        <f>VLOOKUP($A48,'Occupancy Raw Data'!$B$8:$BE$45,'Occupancy Raw Data'!BC$3,FALSE)</f>
        <v>17.3704633645286</v>
      </c>
      <c r="V48" s="50">
        <f>VLOOKUP($A48,'Occupancy Raw Data'!$B$8:$BE$45,'Occupancy Raw Data'!BE$3,FALSE)</f>
        <v>16.091249156803801</v>
      </c>
      <c r="X48" s="51">
        <f>VLOOKUP($A48,'ADR Raw Data'!$B$6:$BE$43,'ADR Raw Data'!AG$1,FALSE)</f>
        <v>87.922601442741197</v>
      </c>
      <c r="Y48" s="52">
        <f>VLOOKUP($A48,'ADR Raw Data'!$B$6:$BE$43,'ADR Raw Data'!AH$1,FALSE)</f>
        <v>91.532364463098901</v>
      </c>
      <c r="Z48" s="52">
        <f>VLOOKUP($A48,'ADR Raw Data'!$B$6:$BE$43,'ADR Raw Data'!AI$1,FALSE)</f>
        <v>92.123872268907505</v>
      </c>
      <c r="AA48" s="52">
        <f>VLOOKUP($A48,'ADR Raw Data'!$B$6:$BE$43,'ADR Raw Data'!AJ$1,FALSE)</f>
        <v>93.119739187850698</v>
      </c>
      <c r="AB48" s="52">
        <f>VLOOKUP($A48,'ADR Raw Data'!$B$6:$BE$43,'ADR Raw Data'!AK$1,FALSE)</f>
        <v>92.8346381093057</v>
      </c>
      <c r="AC48" s="53">
        <f>VLOOKUP($A48,'ADR Raw Data'!$B$6:$BE$43,'ADR Raw Data'!AL$1,FALSE)</f>
        <v>91.683789252302503</v>
      </c>
      <c r="AD48" s="52">
        <f>VLOOKUP($A48,'ADR Raw Data'!$B$6:$BE$43,'ADR Raw Data'!AN$1,FALSE)</f>
        <v>99.857180892717295</v>
      </c>
      <c r="AE48" s="52">
        <f>VLOOKUP($A48,'ADR Raw Data'!$B$6:$BE$43,'ADR Raw Data'!AO$1,FALSE)</f>
        <v>102.854269706336</v>
      </c>
      <c r="AF48" s="53">
        <f>VLOOKUP($A48,'ADR Raw Data'!$B$6:$BE$43,'ADR Raw Data'!AP$1,FALSE)</f>
        <v>101.365633994554</v>
      </c>
      <c r="AG48" s="54">
        <f>VLOOKUP($A48,'ADR Raw Data'!$B$6:$BE$43,'ADR Raw Data'!AR$1,FALSE)</f>
        <v>94.313552374412296</v>
      </c>
      <c r="AI48" s="47">
        <f>VLOOKUP($A48,'ADR Raw Data'!$B$6:$BE$43,'ADR Raw Data'!AT$1,FALSE)</f>
        <v>2.0835890120321099</v>
      </c>
      <c r="AJ48" s="48">
        <f>VLOOKUP($A48,'ADR Raw Data'!$B$6:$BE$43,'ADR Raw Data'!AU$1,FALSE)</f>
        <v>1.1909577879687201</v>
      </c>
      <c r="AK48" s="48">
        <f>VLOOKUP($A48,'ADR Raw Data'!$B$6:$BE$43,'ADR Raw Data'!AV$1,FALSE)</f>
        <v>1.7693147313875</v>
      </c>
      <c r="AL48" s="48">
        <f>VLOOKUP($A48,'ADR Raw Data'!$B$6:$BE$43,'ADR Raw Data'!AW$1,FALSE)</f>
        <v>1.7757063444590699</v>
      </c>
      <c r="AM48" s="48">
        <f>VLOOKUP($A48,'ADR Raw Data'!$B$6:$BE$43,'ADR Raw Data'!AX$1,FALSE)</f>
        <v>4.3305745988934499</v>
      </c>
      <c r="AN48" s="49">
        <f>VLOOKUP($A48,'ADR Raw Data'!$B$6:$BE$43,'ADR Raw Data'!AY$1,FALSE)</f>
        <v>2.09635185183881</v>
      </c>
      <c r="AO48" s="48">
        <f>VLOOKUP($A48,'ADR Raw Data'!$B$6:$BE$43,'ADR Raw Data'!BA$1,FALSE)</f>
        <v>3.2999873442000398</v>
      </c>
      <c r="AP48" s="48">
        <f>VLOOKUP($A48,'ADR Raw Data'!$B$6:$BE$43,'ADR Raw Data'!BB$1,FALSE)</f>
        <v>4.75513556897742</v>
      </c>
      <c r="AQ48" s="49">
        <f>VLOOKUP($A48,'ADR Raw Data'!$B$6:$BE$43,'ADR Raw Data'!BC$1,FALSE)</f>
        <v>4.0387750768715804</v>
      </c>
      <c r="AR48" s="50">
        <f>VLOOKUP($A48,'ADR Raw Data'!$B$6:$BE$43,'ADR Raw Data'!BE$1,FALSE)</f>
        <v>2.6811039837192698</v>
      </c>
      <c r="AT48" s="51">
        <f>VLOOKUP($A48,'RevPAR Raw Data'!$B$6:$BE$43,'RevPAR Raw Data'!AG$1,FALSE)</f>
        <v>37.473545349730898</v>
      </c>
      <c r="AU48" s="52">
        <f>VLOOKUP($A48,'RevPAR Raw Data'!$B$6:$BE$43,'RevPAR Raw Data'!AH$1,FALSE)</f>
        <v>50.286516141429601</v>
      </c>
      <c r="AV48" s="52">
        <f>VLOOKUP($A48,'RevPAR Raw Data'!$B$6:$BE$43,'RevPAR Raw Data'!AI$1,FALSE)</f>
        <v>52.664973097617199</v>
      </c>
      <c r="AW48" s="52">
        <f>VLOOKUP($A48,'RevPAR Raw Data'!$B$6:$BE$43,'RevPAR Raw Data'!AJ$1,FALSE)</f>
        <v>54.200555342044503</v>
      </c>
      <c r="AX48" s="52">
        <f>VLOOKUP($A48,'RevPAR Raw Data'!$B$6:$BE$43,'RevPAR Raw Data'!AK$1,FALSE)</f>
        <v>48.308262874711701</v>
      </c>
      <c r="AY48" s="53">
        <f>VLOOKUP($A48,'RevPAR Raw Data'!$B$6:$BE$43,'RevPAR Raw Data'!AL$1,FALSE)</f>
        <v>48.586770561106803</v>
      </c>
      <c r="AZ48" s="52">
        <f>VLOOKUP($A48,'RevPAR Raw Data'!$B$6:$BE$43,'RevPAR Raw Data'!AN$1,FALSE)</f>
        <v>49.0075403535741</v>
      </c>
      <c r="BA48" s="52">
        <f>VLOOKUP($A48,'RevPAR Raw Data'!$B$6:$BE$43,'RevPAR Raw Data'!AO$1,FALSE)</f>
        <v>51.150432359723197</v>
      </c>
      <c r="BB48" s="53">
        <f>VLOOKUP($A48,'RevPAR Raw Data'!$B$6:$BE$43,'RevPAR Raw Data'!AP$1,FALSE)</f>
        <v>50.078986356648699</v>
      </c>
      <c r="BC48" s="54">
        <f>VLOOKUP($A48,'RevPAR Raw Data'!$B$6:$BE$43,'RevPAR Raw Data'!AR$1,FALSE)</f>
        <v>49.013117931261597</v>
      </c>
      <c r="BE48" s="47">
        <f>VLOOKUP($A48,'RevPAR Raw Data'!$B$6:$BE$43,'RevPAR Raw Data'!AT$1,FALSE)</f>
        <v>32.798475324743201</v>
      </c>
      <c r="BF48" s="48">
        <f>VLOOKUP($A48,'RevPAR Raw Data'!$B$6:$BE$43,'RevPAR Raw Data'!AU$1,FALSE)</f>
        <v>13.8099718000796</v>
      </c>
      <c r="BG48" s="48">
        <f>VLOOKUP($A48,'RevPAR Raw Data'!$B$6:$BE$43,'RevPAR Raw Data'!AV$1,FALSE)</f>
        <v>13.0981364683891</v>
      </c>
      <c r="BH48" s="48">
        <f>VLOOKUP($A48,'RevPAR Raw Data'!$B$6:$BE$43,'RevPAR Raw Data'!AW$1,FALSE)</f>
        <v>14.431556984917</v>
      </c>
      <c r="BI48" s="48">
        <f>VLOOKUP($A48,'RevPAR Raw Data'!$B$6:$BE$43,'RevPAR Raw Data'!AX$1,FALSE)</f>
        <v>22.4121299886496</v>
      </c>
      <c r="BJ48" s="49">
        <f>VLOOKUP($A48,'RevPAR Raw Data'!$B$6:$BE$43,'RevPAR Raw Data'!AY$1,FALSE)</f>
        <v>18.045161469478799</v>
      </c>
      <c r="BK48" s="48">
        <f>VLOOKUP($A48,'RevPAR Raw Data'!$B$6:$BE$43,'RevPAR Raw Data'!BA$1,FALSE)</f>
        <v>21.133226665329101</v>
      </c>
      <c r="BL48" s="48">
        <f>VLOOKUP($A48,'RevPAR Raw Data'!$B$6:$BE$43,'RevPAR Raw Data'!BB$1,FALSE)</f>
        <v>23.062319951208998</v>
      </c>
      <c r="BM48" s="49">
        <f>VLOOKUP($A48,'RevPAR Raw Data'!$B$6:$BE$43,'RevPAR Raw Data'!BC$1,FALSE)</f>
        <v>22.110792386503899</v>
      </c>
      <c r="BN48" s="50">
        <f>VLOOKUP($A48,'RevPAR Raw Data'!$B$6:$BE$43,'RevPAR Raw Data'!BE$1,FALSE)</f>
        <v>19.203776262696302</v>
      </c>
    </row>
    <row r="49" spans="1:66" x14ac:dyDescent="0.45">
      <c r="A49" s="63" t="s">
        <v>79</v>
      </c>
      <c r="B49" s="47">
        <f>VLOOKUP($A49,'Occupancy Raw Data'!$B$8:$BE$45,'Occupancy Raw Data'!AG$3,FALSE)</f>
        <v>36.103253182461103</v>
      </c>
      <c r="C49" s="48">
        <f>VLOOKUP($A49,'Occupancy Raw Data'!$B$8:$BE$45,'Occupancy Raw Data'!AH$3,FALSE)</f>
        <v>46.958981612446898</v>
      </c>
      <c r="D49" s="48">
        <f>VLOOKUP($A49,'Occupancy Raw Data'!$B$8:$BE$45,'Occupancy Raw Data'!AI$3,FALSE)</f>
        <v>47.277227722772203</v>
      </c>
      <c r="E49" s="48">
        <f>VLOOKUP($A49,'Occupancy Raw Data'!$B$8:$BE$45,'Occupancy Raw Data'!AJ$3,FALSE)</f>
        <v>47.701555869872699</v>
      </c>
      <c r="F49" s="48">
        <f>VLOOKUP($A49,'Occupancy Raw Data'!$B$8:$BE$45,'Occupancy Raw Data'!AK$3,FALSE)</f>
        <v>44.731258840169701</v>
      </c>
      <c r="G49" s="49">
        <f>VLOOKUP($A49,'Occupancy Raw Data'!$B$8:$BE$45,'Occupancy Raw Data'!AL$3,FALSE)</f>
        <v>44.554455445544498</v>
      </c>
      <c r="H49" s="48">
        <f>VLOOKUP($A49,'Occupancy Raw Data'!$B$8:$BE$45,'Occupancy Raw Data'!AN$3,FALSE)</f>
        <v>46.410891089108901</v>
      </c>
      <c r="I49" s="48">
        <f>VLOOKUP($A49,'Occupancy Raw Data'!$B$8:$BE$45,'Occupancy Raw Data'!AO$3,FALSE)</f>
        <v>47.666195190947597</v>
      </c>
      <c r="J49" s="49">
        <f>VLOOKUP($A49,'Occupancy Raw Data'!$B$8:$BE$45,'Occupancy Raw Data'!AP$3,FALSE)</f>
        <v>47.038543140028203</v>
      </c>
      <c r="K49" s="50">
        <f>VLOOKUP($A49,'Occupancy Raw Data'!$B$8:$BE$45,'Occupancy Raw Data'!AR$3,FALSE)</f>
        <v>45.264194786825598</v>
      </c>
      <c r="M49" s="47">
        <f>VLOOKUP($A49,'Occupancy Raw Data'!$B$8:$BE$45,'Occupancy Raw Data'!AT$3,FALSE)</f>
        <v>14.5903479236812</v>
      </c>
      <c r="N49" s="48">
        <f>VLOOKUP($A49,'Occupancy Raw Data'!$B$8:$BE$45,'Occupancy Raw Data'!AU$3,FALSE)</f>
        <v>13.844834976425201</v>
      </c>
      <c r="O49" s="48">
        <f>VLOOKUP($A49,'Occupancy Raw Data'!$B$8:$BE$45,'Occupancy Raw Data'!AV$3,FALSE)</f>
        <v>5.9849385652001503</v>
      </c>
      <c r="P49" s="48">
        <f>VLOOKUP($A49,'Occupancy Raw Data'!$B$8:$BE$45,'Occupancy Raw Data'!AW$3,FALSE)</f>
        <v>12.8398159765788</v>
      </c>
      <c r="Q49" s="48">
        <f>VLOOKUP($A49,'Occupancy Raw Data'!$B$8:$BE$45,'Occupancy Raw Data'!AX$3,FALSE)</f>
        <v>11.404667547335899</v>
      </c>
      <c r="R49" s="49">
        <f>VLOOKUP($A49,'Occupancy Raw Data'!$B$8:$BE$45,'Occupancy Raw Data'!AY$3,FALSE)</f>
        <v>11.504424778761001</v>
      </c>
      <c r="S49" s="48">
        <f>VLOOKUP($A49,'Occupancy Raw Data'!$B$8:$BE$45,'Occupancy Raw Data'!BA$3,FALSE)</f>
        <v>4.5400238948625997</v>
      </c>
      <c r="T49" s="48">
        <f>VLOOKUP($A49,'Occupancy Raw Data'!$B$8:$BE$45,'Occupancy Raw Data'!BB$3,FALSE)</f>
        <v>8.6220789685737298</v>
      </c>
      <c r="U49" s="49">
        <f>VLOOKUP($A49,'Occupancy Raw Data'!$B$8:$BE$45,'Occupancy Raw Data'!BC$3,FALSE)</f>
        <v>6.5691968756258703</v>
      </c>
      <c r="V49" s="50">
        <f>VLOOKUP($A49,'Occupancy Raw Data'!$B$8:$BE$45,'Occupancy Raw Data'!BE$3,FALSE)</f>
        <v>9.9920211133615595</v>
      </c>
      <c r="X49" s="51">
        <f>VLOOKUP($A49,'ADR Raw Data'!$B$6:$BE$43,'ADR Raw Data'!AG$1,FALSE)</f>
        <v>82.683442703232103</v>
      </c>
      <c r="Y49" s="52">
        <f>VLOOKUP($A49,'ADR Raw Data'!$B$6:$BE$43,'ADR Raw Data'!AH$1,FALSE)</f>
        <v>88.054747740963805</v>
      </c>
      <c r="Z49" s="52">
        <f>VLOOKUP($A49,'ADR Raw Data'!$B$6:$BE$43,'ADR Raw Data'!AI$1,FALSE)</f>
        <v>87.797266267763604</v>
      </c>
      <c r="AA49" s="52">
        <f>VLOOKUP($A49,'ADR Raw Data'!$B$6:$BE$43,'ADR Raw Data'!AJ$1,FALSE)</f>
        <v>88.6908636026686</v>
      </c>
      <c r="AB49" s="52">
        <f>VLOOKUP($A49,'ADR Raw Data'!$B$6:$BE$43,'ADR Raw Data'!AK$1,FALSE)</f>
        <v>88.8461106719367</v>
      </c>
      <c r="AC49" s="53">
        <f>VLOOKUP($A49,'ADR Raw Data'!$B$6:$BE$43,'ADR Raw Data'!AL$1,FALSE)</f>
        <v>87.424722222222201</v>
      </c>
      <c r="AD49" s="52">
        <f>VLOOKUP($A49,'ADR Raw Data'!$B$6:$BE$43,'ADR Raw Data'!AN$1,FALSE)</f>
        <v>94.341634285714207</v>
      </c>
      <c r="AE49" s="52">
        <f>VLOOKUP($A49,'ADR Raw Data'!$B$6:$BE$43,'ADR Raw Data'!AO$1,FALSE)</f>
        <v>97.153471810089002</v>
      </c>
      <c r="AF49" s="53">
        <f>VLOOKUP($A49,'ADR Raw Data'!$B$6:$BE$43,'ADR Raw Data'!AP$1,FALSE)</f>
        <v>95.766312723172305</v>
      </c>
      <c r="AG49" s="54">
        <f>VLOOKUP($A49,'ADR Raw Data'!$B$6:$BE$43,'ADR Raw Data'!AR$1,FALSE)</f>
        <v>89.901459181965194</v>
      </c>
      <c r="AI49" s="47">
        <f>VLOOKUP($A49,'ADR Raw Data'!$B$6:$BE$43,'ADR Raw Data'!AT$1,FALSE)</f>
        <v>-11.274478753503899</v>
      </c>
      <c r="AJ49" s="48">
        <f>VLOOKUP($A49,'ADR Raw Data'!$B$6:$BE$43,'ADR Raw Data'!AU$1,FALSE)</f>
        <v>-7.0943004238049499</v>
      </c>
      <c r="AK49" s="48">
        <f>VLOOKUP($A49,'ADR Raw Data'!$B$6:$BE$43,'ADR Raw Data'!AV$1,FALSE)</f>
        <v>-7.9497456445679804</v>
      </c>
      <c r="AL49" s="48">
        <f>VLOOKUP($A49,'ADR Raw Data'!$B$6:$BE$43,'ADR Raw Data'!AW$1,FALSE)</f>
        <v>-6.9020197420093101</v>
      </c>
      <c r="AM49" s="48">
        <f>VLOOKUP($A49,'ADR Raw Data'!$B$6:$BE$43,'ADR Raw Data'!AX$1,FALSE)</f>
        <v>-3.83497278520437</v>
      </c>
      <c r="AN49" s="49">
        <f>VLOOKUP($A49,'ADR Raw Data'!$B$6:$BE$43,'ADR Raw Data'!AY$1,FALSE)</f>
        <v>-7.2763823255895099</v>
      </c>
      <c r="AO49" s="48">
        <f>VLOOKUP($A49,'ADR Raw Data'!$B$6:$BE$43,'ADR Raw Data'!BA$1,FALSE)</f>
        <v>-9.7706775794853495</v>
      </c>
      <c r="AP49" s="48">
        <f>VLOOKUP($A49,'ADR Raw Data'!$B$6:$BE$43,'ADR Raw Data'!BB$1,FALSE)</f>
        <v>-7.53358802486754</v>
      </c>
      <c r="AQ49" s="49">
        <f>VLOOKUP($A49,'ADR Raw Data'!$B$6:$BE$43,'ADR Raw Data'!BC$1,FALSE)</f>
        <v>-8.6302118967385795</v>
      </c>
      <c r="AR49" s="50">
        <f>VLOOKUP($A49,'ADR Raw Data'!$B$6:$BE$43,'ADR Raw Data'!BE$1,FALSE)</f>
        <v>-7.80390547723918</v>
      </c>
      <c r="AT49" s="51">
        <f>VLOOKUP($A49,'RevPAR Raw Data'!$B$6:$BE$43,'RevPAR Raw Data'!AG$1,FALSE)</f>
        <v>29.851412659123</v>
      </c>
      <c r="AU49" s="52">
        <f>VLOOKUP($A49,'RevPAR Raw Data'!$B$6:$BE$43,'RevPAR Raw Data'!AH$1,FALSE)</f>
        <v>41.349612800565701</v>
      </c>
      <c r="AV49" s="52">
        <f>VLOOKUP($A49,'RevPAR Raw Data'!$B$6:$BE$43,'RevPAR Raw Data'!AI$1,FALSE)</f>
        <v>41.508113507779299</v>
      </c>
      <c r="AW49" s="52">
        <f>VLOOKUP($A49,'RevPAR Raw Data'!$B$6:$BE$43,'RevPAR Raw Data'!AJ$1,FALSE)</f>
        <v>42.306921852899499</v>
      </c>
      <c r="AX49" s="52">
        <f>VLOOKUP($A49,'RevPAR Raw Data'!$B$6:$BE$43,'RevPAR Raw Data'!AK$1,FALSE)</f>
        <v>39.741983734087597</v>
      </c>
      <c r="AY49" s="53">
        <f>VLOOKUP($A49,'RevPAR Raw Data'!$B$6:$BE$43,'RevPAR Raw Data'!AL$1,FALSE)</f>
        <v>38.951608910890997</v>
      </c>
      <c r="AZ49" s="52">
        <f>VLOOKUP($A49,'RevPAR Raw Data'!$B$6:$BE$43,'RevPAR Raw Data'!AN$1,FALSE)</f>
        <v>43.784793140028199</v>
      </c>
      <c r="BA49" s="52">
        <f>VLOOKUP($A49,'RevPAR Raw Data'!$B$6:$BE$43,'RevPAR Raw Data'!AO$1,FALSE)</f>
        <v>46.309363507779302</v>
      </c>
      <c r="BB49" s="53">
        <f>VLOOKUP($A49,'RevPAR Raw Data'!$B$6:$BE$43,'RevPAR Raw Data'!AP$1,FALSE)</f>
        <v>45.047078323903797</v>
      </c>
      <c r="BC49" s="54">
        <f>VLOOKUP($A49,'RevPAR Raw Data'!$B$6:$BE$43,'RevPAR Raw Data'!AR$1,FALSE)</f>
        <v>40.693171600323197</v>
      </c>
      <c r="BE49" s="47">
        <f>VLOOKUP($A49,'RevPAR Raw Data'!$B$6:$BE$43,'RevPAR Raw Data'!AT$1,FALSE)</f>
        <v>1.67088349345954</v>
      </c>
      <c r="BF49" s="48">
        <f>VLOOKUP($A49,'RevPAR Raw Data'!$B$6:$BE$43,'RevPAR Raw Data'!AU$1,FALSE)</f>
        <v>5.7683403662126196</v>
      </c>
      <c r="BG49" s="48">
        <f>VLOOKUP($A49,'RevPAR Raw Data'!$B$6:$BE$43,'RevPAR Raw Data'!AV$1,FALSE)</f>
        <v>-2.4405944722849</v>
      </c>
      <c r="BH49" s="48">
        <f>VLOOKUP($A49,'RevPAR Raw Data'!$B$6:$BE$43,'RevPAR Raw Data'!AW$1,FALSE)</f>
        <v>5.0515896010283798</v>
      </c>
      <c r="BI49" s="48">
        <f>VLOOKUP($A49,'RevPAR Raw Data'!$B$6:$BE$43,'RevPAR Raw Data'!AX$1,FALSE)</f>
        <v>7.1323288654482297</v>
      </c>
      <c r="BJ49" s="49">
        <f>VLOOKUP($A49,'RevPAR Raw Data'!$B$6:$BE$43,'RevPAR Raw Data'!AY$1,FALSE)</f>
        <v>3.3909365219090399</v>
      </c>
      <c r="BK49" s="48">
        <f>VLOOKUP($A49,'RevPAR Raw Data'!$B$6:$BE$43,'RevPAR Raw Data'!BA$1,FALSE)</f>
        <v>-5.6742447814213604</v>
      </c>
      <c r="BL49" s="48">
        <f>VLOOKUP($A49,'RevPAR Raw Data'!$B$6:$BE$43,'RevPAR Raw Data'!BB$1,FALSE)</f>
        <v>0.43893903503509302</v>
      </c>
      <c r="BM49" s="49">
        <f>VLOOKUP($A49,'RevPAR Raw Data'!$B$6:$BE$43,'RevPAR Raw Data'!BC$1,FALSE)</f>
        <v>-2.62795063139315</v>
      </c>
      <c r="BN49" s="50">
        <f>VLOOKUP($A49,'RevPAR Raw Data'!$B$6:$BE$43,'RevPAR Raw Data'!BE$1,FALSE)</f>
        <v>1.4083477531698601</v>
      </c>
    </row>
    <row r="50" spans="1:66" x14ac:dyDescent="0.45">
      <c r="A50" s="63" t="s">
        <v>80</v>
      </c>
      <c r="B50" s="47">
        <f>VLOOKUP($A50,'Occupancy Raw Data'!$B$8:$BE$45,'Occupancy Raw Data'!AG$3,FALSE)</f>
        <v>38.759255682183998</v>
      </c>
      <c r="C50" s="48">
        <f>VLOOKUP($A50,'Occupancy Raw Data'!$B$8:$BE$45,'Occupancy Raw Data'!AH$3,FALSE)</f>
        <v>43.910244028072803</v>
      </c>
      <c r="D50" s="48">
        <f>VLOOKUP($A50,'Occupancy Raw Data'!$B$8:$BE$45,'Occupancy Raw Data'!AI$3,FALSE)</f>
        <v>47.495975790354699</v>
      </c>
      <c r="E50" s="48">
        <f>VLOOKUP($A50,'Occupancy Raw Data'!$B$8:$BE$45,'Occupancy Raw Data'!AJ$3,FALSE)</f>
        <v>48.640139076685301</v>
      </c>
      <c r="F50" s="48">
        <f>VLOOKUP($A50,'Occupancy Raw Data'!$B$8:$BE$45,'Occupancy Raw Data'!AK$3,FALSE)</f>
        <v>47.030232019158902</v>
      </c>
      <c r="G50" s="49">
        <f>VLOOKUP($A50,'Occupancy Raw Data'!$B$8:$BE$45,'Occupancy Raw Data'!AL$3,FALSE)</f>
        <v>45.167222099174303</v>
      </c>
      <c r="H50" s="48">
        <f>VLOOKUP($A50,'Occupancy Raw Data'!$B$8:$BE$45,'Occupancy Raw Data'!AN$3,FALSE)</f>
        <v>51.698941621816402</v>
      </c>
      <c r="I50" s="48">
        <f>VLOOKUP($A50,'Occupancy Raw Data'!$B$8:$BE$45,'Occupancy Raw Data'!AO$3,FALSE)</f>
        <v>53.751319753817597</v>
      </c>
      <c r="J50" s="49">
        <f>VLOOKUP($A50,'Occupancy Raw Data'!$B$8:$BE$45,'Occupancy Raw Data'!AP$3,FALSE)</f>
        <v>52.725130687817</v>
      </c>
      <c r="K50" s="50">
        <f>VLOOKUP($A50,'Occupancy Raw Data'!$B$8:$BE$45,'Occupancy Raw Data'!AR$3,FALSE)</f>
        <v>47.326799333355403</v>
      </c>
      <c r="M50" s="47">
        <f>VLOOKUP($A50,'Occupancy Raw Data'!$B$8:$BE$45,'Occupancy Raw Data'!AT$3,FALSE)</f>
        <v>-3.8077866672237599</v>
      </c>
      <c r="N50" s="48">
        <f>VLOOKUP($A50,'Occupancy Raw Data'!$B$8:$BE$45,'Occupancy Raw Data'!AU$3,FALSE)</f>
        <v>-3.8838121568942898</v>
      </c>
      <c r="O50" s="48">
        <f>VLOOKUP($A50,'Occupancy Raw Data'!$B$8:$BE$45,'Occupancy Raw Data'!AV$3,FALSE)</f>
        <v>-2.7584911616030499</v>
      </c>
      <c r="P50" s="48">
        <f>VLOOKUP($A50,'Occupancy Raw Data'!$B$8:$BE$45,'Occupancy Raw Data'!AW$3,FALSE)</f>
        <v>-2.79146896256051</v>
      </c>
      <c r="Q50" s="48">
        <f>VLOOKUP($A50,'Occupancy Raw Data'!$B$8:$BE$45,'Occupancy Raw Data'!AX$3,FALSE)</f>
        <v>-1.35732237426452</v>
      </c>
      <c r="R50" s="49">
        <f>VLOOKUP($A50,'Occupancy Raw Data'!$B$8:$BE$45,'Occupancy Raw Data'!AY$3,FALSE)</f>
        <v>-2.88162322277261</v>
      </c>
      <c r="S50" s="48">
        <f>VLOOKUP($A50,'Occupancy Raw Data'!$B$8:$BE$45,'Occupancy Raw Data'!BA$3,FALSE)</f>
        <v>-1.98944437431543</v>
      </c>
      <c r="T50" s="48">
        <f>VLOOKUP($A50,'Occupancy Raw Data'!$B$8:$BE$45,'Occupancy Raw Data'!BB$3,FALSE)</f>
        <v>-1.61959894056086</v>
      </c>
      <c r="U50" s="49">
        <f>VLOOKUP($A50,'Occupancy Raw Data'!$B$8:$BE$45,'Occupancy Raw Data'!BC$3,FALSE)</f>
        <v>-1.8012706363039801</v>
      </c>
      <c r="V50" s="50">
        <f>VLOOKUP($A50,'Occupancy Raw Data'!$B$8:$BE$45,'Occupancy Raw Data'!BE$3,FALSE)</f>
        <v>-2.5428537928305301</v>
      </c>
      <c r="X50" s="51">
        <f>VLOOKUP($A50,'ADR Raw Data'!$B$6:$BE$43,'ADR Raw Data'!AG$1,FALSE)</f>
        <v>92.534782464242397</v>
      </c>
      <c r="Y50" s="52">
        <f>VLOOKUP($A50,'ADR Raw Data'!$B$6:$BE$43,'ADR Raw Data'!AH$1,FALSE)</f>
        <v>92.134217194304696</v>
      </c>
      <c r="Z50" s="52">
        <f>VLOOKUP($A50,'ADR Raw Data'!$B$6:$BE$43,'ADR Raw Data'!AI$1,FALSE)</f>
        <v>94.792443402109299</v>
      </c>
      <c r="AA50" s="52">
        <f>VLOOKUP($A50,'ADR Raw Data'!$B$6:$BE$43,'ADR Raw Data'!AJ$1,FALSE)</f>
        <v>95.083424010166297</v>
      </c>
      <c r="AB50" s="52">
        <f>VLOOKUP($A50,'ADR Raw Data'!$B$6:$BE$43,'ADR Raw Data'!AK$1,FALSE)</f>
        <v>94.080078573090702</v>
      </c>
      <c r="AC50" s="53">
        <f>VLOOKUP($A50,'ADR Raw Data'!$B$6:$BE$43,'ADR Raw Data'!AL$1,FALSE)</f>
        <v>93.802449480550493</v>
      </c>
      <c r="AD50" s="52">
        <f>VLOOKUP($A50,'ADR Raw Data'!$B$6:$BE$43,'ADR Raw Data'!AN$1,FALSE)</f>
        <v>105.57443359691101</v>
      </c>
      <c r="AE50" s="52">
        <f>VLOOKUP($A50,'ADR Raw Data'!$B$6:$BE$43,'ADR Raw Data'!AO$1,FALSE)</f>
        <v>109.318316146263</v>
      </c>
      <c r="AF50" s="53">
        <f>VLOOKUP($A50,'ADR Raw Data'!$B$6:$BE$43,'ADR Raw Data'!AP$1,FALSE)</f>
        <v>107.48280845919901</v>
      </c>
      <c r="AG50" s="54">
        <f>VLOOKUP($A50,'ADR Raw Data'!$B$6:$BE$43,'ADR Raw Data'!AR$1,FALSE)</f>
        <v>98.157318823680299</v>
      </c>
      <c r="AI50" s="47">
        <f>VLOOKUP($A50,'ADR Raw Data'!$B$6:$BE$43,'ADR Raw Data'!AT$1,FALSE)</f>
        <v>0.84690510635444305</v>
      </c>
      <c r="AJ50" s="48">
        <f>VLOOKUP($A50,'ADR Raw Data'!$B$6:$BE$43,'ADR Raw Data'!AU$1,FALSE)</f>
        <v>1.3307686646569701</v>
      </c>
      <c r="AK50" s="48">
        <f>VLOOKUP($A50,'ADR Raw Data'!$B$6:$BE$43,'ADR Raw Data'!AV$1,FALSE)</f>
        <v>2.1594627731593499</v>
      </c>
      <c r="AL50" s="48">
        <f>VLOOKUP($A50,'ADR Raw Data'!$B$6:$BE$43,'ADR Raw Data'!AW$1,FALSE)</f>
        <v>2.2010556983680001</v>
      </c>
      <c r="AM50" s="48">
        <f>VLOOKUP($A50,'ADR Raw Data'!$B$6:$BE$43,'ADR Raw Data'!AX$1,FALSE)</f>
        <v>2.1102056646190999</v>
      </c>
      <c r="AN50" s="49">
        <f>VLOOKUP($A50,'ADR Raw Data'!$B$6:$BE$43,'ADR Raw Data'!AY$1,FALSE)</f>
        <v>1.7788462155689599</v>
      </c>
      <c r="AO50" s="48">
        <f>VLOOKUP($A50,'ADR Raw Data'!$B$6:$BE$43,'ADR Raw Data'!BA$1,FALSE)</f>
        <v>6.8920243268156794E-2</v>
      </c>
      <c r="AP50" s="48">
        <f>VLOOKUP($A50,'ADR Raw Data'!$B$6:$BE$43,'ADR Raw Data'!BB$1,FALSE)</f>
        <v>-0.56450085997335497</v>
      </c>
      <c r="AQ50" s="49">
        <f>VLOOKUP($A50,'ADR Raw Data'!$B$6:$BE$43,'ADR Raw Data'!BC$1,FALSE)</f>
        <v>-0.256606489667426</v>
      </c>
      <c r="AR50" s="50">
        <f>VLOOKUP($A50,'ADR Raw Data'!$B$6:$BE$43,'ADR Raw Data'!BE$1,FALSE)</f>
        <v>1.09582642107384</v>
      </c>
      <c r="AT50" s="51">
        <f>VLOOKUP($A50,'RevPAR Raw Data'!$B$6:$BE$43,'RevPAR Raw Data'!AG$1,FALSE)</f>
        <v>35.865792930268398</v>
      </c>
      <c r="AU50" s="52">
        <f>VLOOKUP($A50,'RevPAR Raw Data'!$B$6:$BE$43,'RevPAR Raw Data'!AH$1,FALSE)</f>
        <v>40.456359603373798</v>
      </c>
      <c r="AV50" s="52">
        <f>VLOOKUP($A50,'RevPAR Raw Data'!$B$6:$BE$43,'RevPAR Raw Data'!AI$1,FALSE)</f>
        <v>45.022595969351599</v>
      </c>
      <c r="AW50" s="52">
        <f>VLOOKUP($A50,'RevPAR Raw Data'!$B$6:$BE$43,'RevPAR Raw Data'!AJ$1,FALSE)</f>
        <v>46.248709677419299</v>
      </c>
      <c r="AX50" s="52">
        <f>VLOOKUP($A50,'RevPAR Raw Data'!$B$6:$BE$43,'RevPAR Raw Data'!AK$1,FALSE)</f>
        <v>44.246079236731603</v>
      </c>
      <c r="AY50" s="53">
        <f>VLOOKUP($A50,'RevPAR Raw Data'!$B$6:$BE$43,'RevPAR Raw Data'!AL$1,FALSE)</f>
        <v>42.367960691345999</v>
      </c>
      <c r="AZ50" s="52">
        <f>VLOOKUP($A50,'RevPAR Raw Data'!$B$6:$BE$43,'RevPAR Raw Data'!AN$1,FALSE)</f>
        <v>54.580864792830802</v>
      </c>
      <c r="BA50" s="52">
        <f>VLOOKUP($A50,'RevPAR Raw Data'!$B$6:$BE$43,'RevPAR Raw Data'!AO$1,FALSE)</f>
        <v>58.760037661267397</v>
      </c>
      <c r="BB50" s="53">
        <f>VLOOKUP($A50,'RevPAR Raw Data'!$B$6:$BE$43,'RevPAR Raw Data'!AP$1,FALSE)</f>
        <v>56.670451227049099</v>
      </c>
      <c r="BC50" s="54">
        <f>VLOOKUP($A50,'RevPAR Raw Data'!$B$6:$BE$43,'RevPAR Raw Data'!AR$1,FALSE)</f>
        <v>46.454717310684998</v>
      </c>
      <c r="BE50" s="47">
        <f>VLOOKUP($A50,'RevPAR Raw Data'!$B$6:$BE$43,'RevPAR Raw Data'!AT$1,FALSE)</f>
        <v>-2.9931299005931198</v>
      </c>
      <c r="BF50" s="48">
        <f>VLOOKUP($A50,'RevPAR Raw Data'!$B$6:$BE$43,'RevPAR Raw Data'!AU$1,FALSE)</f>
        <v>-2.6047280474154002</v>
      </c>
      <c r="BG50" s="48">
        <f>VLOOKUP($A50,'RevPAR Raw Data'!$B$6:$BE$43,'RevPAR Raw Data'!AV$1,FALSE)</f>
        <v>-0.65859697817941099</v>
      </c>
      <c r="BH50" s="48">
        <f>VLOOKUP($A50,'RevPAR Raw Data'!$B$6:$BE$43,'RevPAR Raw Data'!AW$1,FALSE)</f>
        <v>-0.65185505086111895</v>
      </c>
      <c r="BI50" s="48">
        <f>VLOOKUP($A50,'RevPAR Raw Data'!$B$6:$BE$43,'RevPAR Raw Data'!AX$1,FALSE)</f>
        <v>0.72424099672570896</v>
      </c>
      <c r="BJ50" s="49">
        <f>VLOOKUP($A50,'RevPAR Raw Data'!$B$6:$BE$43,'RevPAR Raw Data'!AY$1,FALSE)</f>
        <v>-1.1540366528488899</v>
      </c>
      <c r="BK50" s="48">
        <f>VLOOKUP($A50,'RevPAR Raw Data'!$B$6:$BE$43,'RevPAR Raw Data'!BA$1,FALSE)</f>
        <v>-1.92189526094973</v>
      </c>
      <c r="BL50" s="48">
        <f>VLOOKUP($A50,'RevPAR Raw Data'!$B$6:$BE$43,'RevPAR Raw Data'!BB$1,FALSE)</f>
        <v>-2.1749571505866299</v>
      </c>
      <c r="BM50" s="49">
        <f>VLOOKUP($A50,'RevPAR Raw Data'!$B$6:$BE$43,'RevPAR Raw Data'!BC$1,FALSE)</f>
        <v>-2.0532549486221798</v>
      </c>
      <c r="BN50" s="50">
        <f>VLOOKUP($A50,'RevPAR Raw Data'!$B$6:$BE$43,'RevPAR Raw Data'!BE$1,FALSE)</f>
        <v>-1.4748926354678</v>
      </c>
    </row>
    <row r="51" spans="1:66" x14ac:dyDescent="0.45">
      <c r="A51" s="66" t="s">
        <v>81</v>
      </c>
      <c r="B51" s="47">
        <f>VLOOKUP($A51,'Occupancy Raw Data'!$B$8:$BE$45,'Occupancy Raw Data'!AG$3,FALSE)</f>
        <v>43.744500306793597</v>
      </c>
      <c r="C51" s="48">
        <f>VLOOKUP($A51,'Occupancy Raw Data'!$B$8:$BE$45,'Occupancy Raw Data'!AH$3,FALSE)</f>
        <v>58.922940082477503</v>
      </c>
      <c r="D51" s="48">
        <f>VLOOKUP($A51,'Occupancy Raw Data'!$B$8:$BE$45,'Occupancy Raw Data'!AI$3,FALSE)</f>
        <v>65.952083105418097</v>
      </c>
      <c r="E51" s="48">
        <f>VLOOKUP($A51,'Occupancy Raw Data'!$B$8:$BE$45,'Occupancy Raw Data'!AJ$3,FALSE)</f>
        <v>66.175638202236499</v>
      </c>
      <c r="F51" s="48">
        <f>VLOOKUP($A51,'Occupancy Raw Data'!$B$8:$BE$45,'Occupancy Raw Data'!AK$3,FALSE)</f>
        <v>56.481455043828298</v>
      </c>
      <c r="G51" s="49">
        <f>VLOOKUP($A51,'Occupancy Raw Data'!$B$8:$BE$45,'Occupancy Raw Data'!AL$3,FALSE)</f>
        <v>58.2554937997933</v>
      </c>
      <c r="H51" s="48">
        <f>VLOOKUP($A51,'Occupancy Raw Data'!$B$8:$BE$45,'Occupancy Raw Data'!AN$3,FALSE)</f>
        <v>48.924992148016997</v>
      </c>
      <c r="I51" s="48">
        <f>VLOOKUP($A51,'Occupancy Raw Data'!$B$8:$BE$45,'Occupancy Raw Data'!AO$3,FALSE)</f>
        <v>50.074712807773899</v>
      </c>
      <c r="J51" s="49">
        <f>VLOOKUP($A51,'Occupancy Raw Data'!$B$8:$BE$45,'Occupancy Raw Data'!AP$3,FALSE)</f>
        <v>49.499852477895402</v>
      </c>
      <c r="K51" s="50">
        <f>VLOOKUP($A51,'Occupancy Raw Data'!$B$8:$BE$45,'Occupancy Raw Data'!AR$3,FALSE)</f>
        <v>55.754568871187999</v>
      </c>
      <c r="M51" s="47">
        <f>VLOOKUP($A51,'Occupancy Raw Data'!$B$8:$BE$45,'Occupancy Raw Data'!AT$3,FALSE)</f>
        <v>2.7396895050565799</v>
      </c>
      <c r="N51" s="48">
        <f>VLOOKUP($A51,'Occupancy Raw Data'!$B$8:$BE$45,'Occupancy Raw Data'!AU$3,FALSE)</f>
        <v>9.3932526929914903</v>
      </c>
      <c r="O51" s="48">
        <f>VLOOKUP($A51,'Occupancy Raw Data'!$B$8:$BE$45,'Occupancy Raw Data'!AV$3,FALSE)</f>
        <v>5.9899694572434097</v>
      </c>
      <c r="P51" s="48">
        <f>VLOOKUP($A51,'Occupancy Raw Data'!$B$8:$BE$45,'Occupancy Raw Data'!AW$3,FALSE)</f>
        <v>6.0555636953956498</v>
      </c>
      <c r="Q51" s="48">
        <f>VLOOKUP($A51,'Occupancy Raw Data'!$B$8:$BE$45,'Occupancy Raw Data'!AX$3,FALSE)</f>
        <v>4.7002086892742998</v>
      </c>
      <c r="R51" s="49">
        <f>VLOOKUP($A51,'Occupancy Raw Data'!$B$8:$BE$45,'Occupancy Raw Data'!AY$3,FALSE)</f>
        <v>5.9155101869382802</v>
      </c>
      <c r="S51" s="48">
        <f>VLOOKUP($A51,'Occupancy Raw Data'!$B$8:$BE$45,'Occupancy Raw Data'!BA$3,FALSE)</f>
        <v>1.04021965827314</v>
      </c>
      <c r="T51" s="48">
        <f>VLOOKUP($A51,'Occupancy Raw Data'!$B$8:$BE$45,'Occupancy Raw Data'!BB$3,FALSE)</f>
        <v>-0.33235650688300999</v>
      </c>
      <c r="U51" s="49">
        <f>VLOOKUP($A51,'Occupancy Raw Data'!$B$8:$BE$45,'Occupancy Raw Data'!BC$3,FALSE)</f>
        <v>0.34126915850921902</v>
      </c>
      <c r="V51" s="50">
        <f>VLOOKUP($A51,'Occupancy Raw Data'!$B$8:$BE$45,'Occupancy Raw Data'!BE$3,FALSE)</f>
        <v>4.4449845508024399</v>
      </c>
      <c r="X51" s="51">
        <f>VLOOKUP($A51,'ADR Raw Data'!$B$6:$BE$43,'ADR Raw Data'!AG$1,FALSE)</f>
        <v>118.60472588291501</v>
      </c>
      <c r="Y51" s="52">
        <f>VLOOKUP($A51,'ADR Raw Data'!$B$6:$BE$43,'ADR Raw Data'!AH$1,FALSE)</f>
        <v>137.52140362773301</v>
      </c>
      <c r="Z51" s="52">
        <f>VLOOKUP($A51,'ADR Raw Data'!$B$6:$BE$43,'ADR Raw Data'!AI$1,FALSE)</f>
        <v>146.58922073894499</v>
      </c>
      <c r="AA51" s="52">
        <f>VLOOKUP($A51,'ADR Raw Data'!$B$6:$BE$43,'ADR Raw Data'!AJ$1,FALSE)</f>
        <v>144.22063999079899</v>
      </c>
      <c r="AB51" s="52">
        <f>VLOOKUP($A51,'ADR Raw Data'!$B$6:$BE$43,'ADR Raw Data'!AK$1,FALSE)</f>
        <v>130.14521472082501</v>
      </c>
      <c r="AC51" s="53">
        <f>VLOOKUP($A51,'ADR Raw Data'!$B$6:$BE$43,'ADR Raw Data'!AL$1,FALSE)</f>
        <v>136.82594940553901</v>
      </c>
      <c r="AD51" s="52">
        <f>VLOOKUP($A51,'ADR Raw Data'!$B$6:$BE$43,'ADR Raw Data'!AN$1,FALSE)</f>
        <v>114.01258865869001</v>
      </c>
      <c r="AE51" s="52">
        <f>VLOOKUP($A51,'ADR Raw Data'!$B$6:$BE$43,'ADR Raw Data'!AO$1,FALSE)</f>
        <v>113.338053047725</v>
      </c>
      <c r="AF51" s="53">
        <f>VLOOKUP($A51,'ADR Raw Data'!$B$6:$BE$43,'ADR Raw Data'!AP$1,FALSE)</f>
        <v>113.671404035839</v>
      </c>
      <c r="AG51" s="54">
        <f>VLOOKUP($A51,'ADR Raw Data'!$B$6:$BE$43,'ADR Raw Data'!AR$1,FALSE)</f>
        <v>130.95413399792201</v>
      </c>
      <c r="AI51" s="47">
        <f>VLOOKUP($A51,'ADR Raw Data'!$B$6:$BE$43,'ADR Raw Data'!AT$1,FALSE)</f>
        <v>3.38475763618526</v>
      </c>
      <c r="AJ51" s="48">
        <f>VLOOKUP($A51,'ADR Raw Data'!$B$6:$BE$43,'ADR Raw Data'!AU$1,FALSE)</f>
        <v>5.4495541365039202</v>
      </c>
      <c r="AK51" s="48">
        <f>VLOOKUP($A51,'ADR Raw Data'!$B$6:$BE$43,'ADR Raw Data'!AV$1,FALSE)</f>
        <v>6.5578179387229101</v>
      </c>
      <c r="AL51" s="48">
        <f>VLOOKUP($A51,'ADR Raw Data'!$B$6:$BE$43,'ADR Raw Data'!AW$1,FALSE)</f>
        <v>6.2072428043072199</v>
      </c>
      <c r="AM51" s="48">
        <f>VLOOKUP($A51,'ADR Raw Data'!$B$6:$BE$43,'ADR Raw Data'!AX$1,FALSE)</f>
        <v>4.9864598717636301</v>
      </c>
      <c r="AN51" s="49">
        <f>VLOOKUP($A51,'ADR Raw Data'!$B$6:$BE$43,'ADR Raw Data'!AY$1,FALSE)</f>
        <v>5.6097457625301104</v>
      </c>
      <c r="AO51" s="48">
        <f>VLOOKUP($A51,'ADR Raw Data'!$B$6:$BE$43,'ADR Raw Data'!BA$1,FALSE)</f>
        <v>2.94950579516096</v>
      </c>
      <c r="AP51" s="48">
        <f>VLOOKUP($A51,'ADR Raw Data'!$B$6:$BE$43,'ADR Raw Data'!BB$1,FALSE)</f>
        <v>2.04636394901675</v>
      </c>
      <c r="AQ51" s="49">
        <f>VLOOKUP($A51,'ADR Raw Data'!$B$6:$BE$43,'ADR Raw Data'!BC$1,FALSE)</f>
        <v>2.4910328331323899</v>
      </c>
      <c r="AR51" s="50">
        <f>VLOOKUP($A51,'ADR Raw Data'!$B$6:$BE$43,'ADR Raw Data'!BE$1,FALSE)</f>
        <v>5.0709866346643802</v>
      </c>
      <c r="AT51" s="51">
        <f>VLOOKUP($A51,'RevPAR Raw Data'!$B$6:$BE$43,'RevPAR Raw Data'!AG$1,FALSE)</f>
        <v>51.883044677723902</v>
      </c>
      <c r="AU51" s="52">
        <f>VLOOKUP($A51,'RevPAR Raw Data'!$B$6:$BE$43,'RevPAR Raw Data'!AH$1,FALSE)</f>
        <v>81.031654260151498</v>
      </c>
      <c r="AV51" s="52">
        <f>VLOOKUP($A51,'RevPAR Raw Data'!$B$6:$BE$43,'RevPAR Raw Data'!AI$1,FALSE)</f>
        <v>96.678644685334305</v>
      </c>
      <c r="AW51" s="52">
        <f>VLOOKUP($A51,'RevPAR Raw Data'!$B$6:$BE$43,'RevPAR Raw Data'!AJ$1,FALSE)</f>
        <v>95.438928933261593</v>
      </c>
      <c r="AX51" s="52">
        <f>VLOOKUP($A51,'RevPAR Raw Data'!$B$6:$BE$43,'RevPAR Raw Data'!AK$1,FALSE)</f>
        <v>73.507910944236599</v>
      </c>
      <c r="AY51" s="53">
        <f>VLOOKUP($A51,'RevPAR Raw Data'!$B$6:$BE$43,'RevPAR Raw Data'!AL$1,FALSE)</f>
        <v>79.708632472452507</v>
      </c>
      <c r="AZ51" s="52">
        <f>VLOOKUP($A51,'RevPAR Raw Data'!$B$6:$BE$43,'RevPAR Raw Data'!AN$1,FALSE)</f>
        <v>55.780650049015399</v>
      </c>
      <c r="BA51" s="52">
        <f>VLOOKUP($A51,'RevPAR Raw Data'!$B$6:$BE$43,'RevPAR Raw Data'!AO$1,FALSE)</f>
        <v>56.753704565571098</v>
      </c>
      <c r="BB51" s="53">
        <f>VLOOKUP($A51,'RevPAR Raw Data'!$B$6:$BE$43,'RevPAR Raw Data'!AP$1,FALSE)</f>
        <v>56.267177307293302</v>
      </c>
      <c r="BC51" s="54">
        <f>VLOOKUP($A51,'RevPAR Raw Data'!$B$6:$BE$43,'RevPAR Raw Data'!AR$1,FALSE)</f>
        <v>73.0129128295398</v>
      </c>
      <c r="BE51" s="47">
        <f>VLOOKUP($A51,'RevPAR Raw Data'!$B$6:$BE$43,'RevPAR Raw Data'!AT$1,FALSE)</f>
        <v>6.2171789909720196</v>
      </c>
      <c r="BF51" s="48">
        <f>VLOOKUP($A51,'RevPAR Raw Data'!$B$6:$BE$43,'RevPAR Raw Data'!AU$1,FALSE)</f>
        <v>15.354697220178601</v>
      </c>
      <c r="BG51" s="48">
        <f>VLOOKUP($A51,'RevPAR Raw Data'!$B$6:$BE$43,'RevPAR Raw Data'!AV$1,FALSE)</f>
        <v>12.940598687557401</v>
      </c>
      <c r="BH51" s="48">
        <f>VLOOKUP($A51,'RevPAR Raw Data'!$B$6:$BE$43,'RevPAR Raw Data'!AW$1,FALSE)</f>
        <v>12.6386900414455</v>
      </c>
      <c r="BI51" s="48">
        <f>VLOOKUP($A51,'RevPAR Raw Data'!$B$6:$BE$43,'RevPAR Raw Data'!AX$1,FALSE)</f>
        <v>9.9210425812177494</v>
      </c>
      <c r="BJ51" s="49">
        <f>VLOOKUP($A51,'RevPAR Raw Data'!$B$6:$BE$43,'RevPAR Raw Data'!AY$1,FALSE)</f>
        <v>11.857101031512199</v>
      </c>
      <c r="BK51" s="48">
        <f>VLOOKUP($A51,'RevPAR Raw Data'!$B$6:$BE$43,'RevPAR Raw Data'!BA$1,FALSE)</f>
        <v>4.0204067925372797</v>
      </c>
      <c r="BL51" s="48">
        <f>VLOOKUP($A51,'RevPAR Raw Data'!$B$6:$BE$43,'RevPAR Raw Data'!BB$1,FALSE)</f>
        <v>1.7072062183946699</v>
      </c>
      <c r="BM51" s="49">
        <f>VLOOKUP($A51,'RevPAR Raw Data'!$B$6:$BE$43,'RevPAR Raw Data'!BC$1,FALSE)</f>
        <v>2.84080311842943</v>
      </c>
      <c r="BN51" s="50">
        <f>VLOOKUP($A51,'RevPAR Raw Data'!$B$6:$BE$43,'RevPAR Raw Data'!BE$1,FALSE)</f>
        <v>9.7413757579509106</v>
      </c>
    </row>
    <row r="52" spans="1:66" x14ac:dyDescent="0.45">
      <c r="A52" s="63" t="s">
        <v>82</v>
      </c>
      <c r="B52" s="47">
        <f>VLOOKUP($A52,'Occupancy Raw Data'!$B$8:$BE$45,'Occupancy Raw Data'!AG$3,FALSE)</f>
        <v>30.925609234715601</v>
      </c>
      <c r="C52" s="48">
        <f>VLOOKUP($A52,'Occupancy Raw Data'!$B$8:$BE$45,'Occupancy Raw Data'!AH$3,FALSE)</f>
        <v>38.967507481829799</v>
      </c>
      <c r="D52" s="48">
        <f>VLOOKUP($A52,'Occupancy Raw Data'!$B$8:$BE$45,'Occupancy Raw Data'!AI$3,FALSE)</f>
        <v>40.609234715690398</v>
      </c>
      <c r="E52" s="48">
        <f>VLOOKUP($A52,'Occupancy Raw Data'!$B$8:$BE$45,'Occupancy Raw Data'!AJ$3,FALSE)</f>
        <v>40.466011115861399</v>
      </c>
      <c r="F52" s="48">
        <f>VLOOKUP($A52,'Occupancy Raw Data'!$B$8:$BE$45,'Occupancy Raw Data'!AK$3,FALSE)</f>
        <v>39.348011970927701</v>
      </c>
      <c r="G52" s="49">
        <f>VLOOKUP($A52,'Occupancy Raw Data'!$B$8:$BE$45,'Occupancy Raw Data'!AL$3,FALSE)</f>
        <v>38.063274903805002</v>
      </c>
      <c r="H52" s="48">
        <f>VLOOKUP($A52,'Occupancy Raw Data'!$B$8:$BE$45,'Occupancy Raw Data'!AN$3,FALSE)</f>
        <v>44.833262077811</v>
      </c>
      <c r="I52" s="48">
        <f>VLOOKUP($A52,'Occupancy Raw Data'!$B$8:$BE$45,'Occupancy Raw Data'!AO$3,FALSE)</f>
        <v>46.117999144933698</v>
      </c>
      <c r="J52" s="49">
        <f>VLOOKUP($A52,'Occupancy Raw Data'!$B$8:$BE$45,'Occupancy Raw Data'!AP$3,FALSE)</f>
        <v>45.475630611372303</v>
      </c>
      <c r="K52" s="50">
        <f>VLOOKUP($A52,'Occupancy Raw Data'!$B$8:$BE$45,'Occupancy Raw Data'!AR$3,FALSE)</f>
        <v>40.181090820252798</v>
      </c>
      <c r="M52" s="47">
        <f>VLOOKUP($A52,'Occupancy Raw Data'!$B$8:$BE$45,'Occupancy Raw Data'!AT$3,FALSE)</f>
        <v>-9.7792469160262296</v>
      </c>
      <c r="N52" s="48">
        <f>VLOOKUP($A52,'Occupancy Raw Data'!$B$8:$BE$45,'Occupancy Raw Data'!AU$3,FALSE)</f>
        <v>-3.94094508168785</v>
      </c>
      <c r="O52" s="48">
        <f>VLOOKUP($A52,'Occupancy Raw Data'!$B$8:$BE$45,'Occupancy Raw Data'!AV$3,FALSE)</f>
        <v>-6.6037526833827496</v>
      </c>
      <c r="P52" s="48">
        <f>VLOOKUP($A52,'Occupancy Raw Data'!$B$8:$BE$45,'Occupancy Raw Data'!AW$3,FALSE)</f>
        <v>-5.1180984725453804</v>
      </c>
      <c r="Q52" s="48">
        <f>VLOOKUP($A52,'Occupancy Raw Data'!$B$8:$BE$45,'Occupancy Raw Data'!AX$3,FALSE)</f>
        <v>-4.8977868808088401</v>
      </c>
      <c r="R52" s="49">
        <f>VLOOKUP($A52,'Occupancy Raw Data'!$B$8:$BE$45,'Occupancy Raw Data'!AY$3,FALSE)</f>
        <v>-5.9458946731008702</v>
      </c>
      <c r="S52" s="48">
        <f>VLOOKUP($A52,'Occupancy Raw Data'!$B$8:$BE$45,'Occupancy Raw Data'!BA$3,FALSE)</f>
        <v>-6.82714180345421</v>
      </c>
      <c r="T52" s="48">
        <f>VLOOKUP($A52,'Occupancy Raw Data'!$B$8:$BE$45,'Occupancy Raw Data'!BB$3,FALSE)</f>
        <v>-3.9052535526727201</v>
      </c>
      <c r="U52" s="49">
        <f>VLOOKUP($A52,'Occupancy Raw Data'!$B$8:$BE$45,'Occupancy Raw Data'!BC$3,FALSE)</f>
        <v>-5.3681153114568199</v>
      </c>
      <c r="V52" s="50">
        <f>VLOOKUP($A52,'Occupancy Raw Data'!$B$8:$BE$45,'Occupancy Raw Data'!BE$3,FALSE)</f>
        <v>-5.7598361665023701</v>
      </c>
      <c r="X52" s="51">
        <f>VLOOKUP($A52,'ADR Raw Data'!$B$6:$BE$43,'ADR Raw Data'!AG$1,FALSE)</f>
        <v>89.004216492707499</v>
      </c>
      <c r="Y52" s="52">
        <f>VLOOKUP($A52,'ADR Raw Data'!$B$6:$BE$43,'ADR Raw Data'!AH$1,FALSE)</f>
        <v>88.167146853914005</v>
      </c>
      <c r="Z52" s="52">
        <f>VLOOKUP($A52,'ADR Raw Data'!$B$6:$BE$43,'ADR Raw Data'!AI$1,FALSE)</f>
        <v>90.412994683370997</v>
      </c>
      <c r="AA52" s="52">
        <f>VLOOKUP($A52,'ADR Raw Data'!$B$6:$BE$43,'ADR Raw Data'!AJ$1,FALSE)</f>
        <v>89.640424194400396</v>
      </c>
      <c r="AB52" s="52">
        <f>VLOOKUP($A52,'ADR Raw Data'!$B$6:$BE$43,'ADR Raw Data'!AK$1,FALSE)</f>
        <v>90.320768186016096</v>
      </c>
      <c r="AC52" s="53">
        <f>VLOOKUP($A52,'ADR Raw Data'!$B$6:$BE$43,'ADR Raw Data'!AL$1,FALSE)</f>
        <v>89.540898461192796</v>
      </c>
      <c r="AD52" s="52">
        <f>VLOOKUP($A52,'ADR Raw Data'!$B$6:$BE$43,'ADR Raw Data'!AN$1,FALSE)</f>
        <v>101.11507843417699</v>
      </c>
      <c r="AE52" s="52">
        <f>VLOOKUP($A52,'ADR Raw Data'!$B$6:$BE$43,'ADR Raw Data'!AO$1,FALSE)</f>
        <v>102.605527486789</v>
      </c>
      <c r="AF52" s="53">
        <f>VLOOKUP($A52,'ADR Raw Data'!$B$6:$BE$43,'ADR Raw Data'!AP$1,FALSE)</f>
        <v>101.870829670717</v>
      </c>
      <c r="AG52" s="54">
        <f>VLOOKUP($A52,'ADR Raw Data'!$B$6:$BE$43,'ADR Raw Data'!AR$1,FALSE)</f>
        <v>93.527929501356596</v>
      </c>
      <c r="AI52" s="47">
        <f>VLOOKUP($A52,'ADR Raw Data'!$B$6:$BE$43,'ADR Raw Data'!AT$1,FALSE)</f>
        <v>-0.60901238674400804</v>
      </c>
      <c r="AJ52" s="48">
        <f>VLOOKUP($A52,'ADR Raw Data'!$B$6:$BE$43,'ADR Raw Data'!AU$1,FALSE)</f>
        <v>0.66839934774582099</v>
      </c>
      <c r="AK52" s="48">
        <f>VLOOKUP($A52,'ADR Raw Data'!$B$6:$BE$43,'ADR Raw Data'!AV$1,FALSE)</f>
        <v>1.5411766024489499</v>
      </c>
      <c r="AL52" s="48">
        <f>VLOOKUP($A52,'ADR Raw Data'!$B$6:$BE$43,'ADR Raw Data'!AW$1,FALSE)</f>
        <v>0.60815010316238904</v>
      </c>
      <c r="AM52" s="48">
        <f>VLOOKUP($A52,'ADR Raw Data'!$B$6:$BE$43,'ADR Raw Data'!AX$1,FALSE)</f>
        <v>1.07907660918439</v>
      </c>
      <c r="AN52" s="49">
        <f>VLOOKUP($A52,'ADR Raw Data'!$B$6:$BE$43,'ADR Raw Data'!AY$1,FALSE)</f>
        <v>0.70823169533323505</v>
      </c>
      <c r="AO52" s="48">
        <f>VLOOKUP($A52,'ADR Raw Data'!$B$6:$BE$43,'ADR Raw Data'!BA$1,FALSE)</f>
        <v>-3.6310133147722801E-2</v>
      </c>
      <c r="AP52" s="48">
        <f>VLOOKUP($A52,'ADR Raw Data'!$B$6:$BE$43,'ADR Raw Data'!BB$1,FALSE)</f>
        <v>6.5344312516441599E-2</v>
      </c>
      <c r="AQ52" s="49">
        <f>VLOOKUP($A52,'ADR Raw Data'!$B$6:$BE$43,'ADR Raw Data'!BC$1,FALSE)</f>
        <v>2.6092960309367599E-2</v>
      </c>
      <c r="AR52" s="50">
        <f>VLOOKUP($A52,'ADR Raw Data'!$B$6:$BE$43,'ADR Raw Data'!BE$1,FALSE)</f>
        <v>0.485605044905629</v>
      </c>
      <c r="AT52" s="51">
        <f>VLOOKUP($A52,'RevPAR Raw Data'!$B$6:$BE$43,'RevPAR Raw Data'!AG$1,FALSE)</f>
        <v>27.525096194955101</v>
      </c>
      <c r="AU52" s="52">
        <f>VLOOKUP($A52,'RevPAR Raw Data'!$B$6:$BE$43,'RevPAR Raw Data'!AH$1,FALSE)</f>
        <v>34.356539546814801</v>
      </c>
      <c r="AV52" s="52">
        <f>VLOOKUP($A52,'RevPAR Raw Data'!$B$6:$BE$43,'RevPAR Raw Data'!AI$1,FALSE)</f>
        <v>36.716025224454803</v>
      </c>
      <c r="AW52" s="52">
        <f>VLOOKUP($A52,'RevPAR Raw Data'!$B$6:$BE$43,'RevPAR Raw Data'!AJ$1,FALSE)</f>
        <v>36.2739040188114</v>
      </c>
      <c r="AX52" s="52">
        <f>VLOOKUP($A52,'RevPAR Raw Data'!$B$6:$BE$43,'RevPAR Raw Data'!AK$1,FALSE)</f>
        <v>35.5394266780675</v>
      </c>
      <c r="AY52" s="53">
        <f>VLOOKUP($A52,'RevPAR Raw Data'!$B$6:$BE$43,'RevPAR Raw Data'!AL$1,FALSE)</f>
        <v>34.082198332620699</v>
      </c>
      <c r="AZ52" s="52">
        <f>VLOOKUP($A52,'RevPAR Raw Data'!$B$6:$BE$43,'RevPAR Raw Data'!AN$1,FALSE)</f>
        <v>45.333188114578803</v>
      </c>
      <c r="BA52" s="52">
        <f>VLOOKUP($A52,'RevPAR Raw Data'!$B$6:$BE$43,'RevPAR Raw Data'!AO$1,FALSE)</f>
        <v>47.319616289012302</v>
      </c>
      <c r="BB52" s="53">
        <f>VLOOKUP($A52,'RevPAR Raw Data'!$B$6:$BE$43,'RevPAR Raw Data'!AP$1,FALSE)</f>
        <v>46.326402201795602</v>
      </c>
      <c r="BC52" s="54">
        <f>VLOOKUP($A52,'RevPAR Raw Data'!$B$6:$BE$43,'RevPAR Raw Data'!AR$1,FALSE)</f>
        <v>37.580542295242097</v>
      </c>
      <c r="BE52" s="47">
        <f>VLOOKUP($A52,'RevPAR Raw Data'!$B$6:$BE$43,'RevPAR Raw Data'!AT$1,FALSE)</f>
        <v>-10.328702477721301</v>
      </c>
      <c r="BF52" s="48">
        <f>VLOOKUP($A52,'RevPAR Raw Data'!$B$6:$BE$43,'RevPAR Raw Data'!AU$1,FALSE)</f>
        <v>-3.2988869851630498</v>
      </c>
      <c r="BG52" s="48">
        <f>VLOOKUP($A52,'RevPAR Raw Data'!$B$6:$BE$43,'RevPAR Raw Data'!AV$1,FALSE)</f>
        <v>-5.1643515721736799</v>
      </c>
      <c r="BH52" s="48">
        <f>VLOOKUP($A52,'RevPAR Raw Data'!$B$6:$BE$43,'RevPAR Raw Data'!AW$1,FALSE)</f>
        <v>-4.5410740905237299</v>
      </c>
      <c r="BI52" s="48">
        <f>VLOOKUP($A52,'RevPAR Raw Data'!$B$6:$BE$43,'RevPAR Raw Data'!AX$1,FALSE)</f>
        <v>-3.87156114422296</v>
      </c>
      <c r="BJ52" s="49">
        <f>VLOOKUP($A52,'RevPAR Raw Data'!$B$6:$BE$43,'RevPAR Raw Data'!AY$1,FALSE)</f>
        <v>-5.2797736884136697</v>
      </c>
      <c r="BK52" s="48">
        <f>VLOOKUP($A52,'RevPAR Raw Data'!$B$6:$BE$43,'RevPAR Raw Data'!BA$1,FALSE)</f>
        <v>-6.8609729923229201</v>
      </c>
      <c r="BL52" s="48">
        <f>VLOOKUP($A52,'RevPAR Raw Data'!$B$6:$BE$43,'RevPAR Raw Data'!BB$1,FALSE)</f>
        <v>-3.8424611012422898</v>
      </c>
      <c r="BM52" s="49">
        <f>VLOOKUP($A52,'RevPAR Raw Data'!$B$6:$BE$43,'RevPAR Raw Data'!BC$1,FALSE)</f>
        <v>-5.34342305134503</v>
      </c>
      <c r="BN52" s="50">
        <f>VLOOKUP($A52,'RevPAR Raw Data'!$B$6:$BE$43,'RevPAR Raw Data'!BE$1,FALSE)</f>
        <v>-5.3022011765995796</v>
      </c>
    </row>
    <row r="53" spans="1:66" x14ac:dyDescent="0.45">
      <c r="A53" s="63" t="s">
        <v>83</v>
      </c>
      <c r="B53" s="47">
        <f>VLOOKUP($A53,'Occupancy Raw Data'!$B$8:$BE$45,'Occupancy Raw Data'!AG$3,FALSE)</f>
        <v>40.120871230253698</v>
      </c>
      <c r="C53" s="48">
        <f>VLOOKUP($A53,'Occupancy Raw Data'!$B$8:$BE$45,'Occupancy Raw Data'!AH$3,FALSE)</f>
        <v>54.739109621828597</v>
      </c>
      <c r="D53" s="48">
        <f>VLOOKUP($A53,'Occupancy Raw Data'!$B$8:$BE$45,'Occupancy Raw Data'!AI$3,FALSE)</f>
        <v>58.616562948779297</v>
      </c>
      <c r="E53" s="48">
        <f>VLOOKUP($A53,'Occupancy Raw Data'!$B$8:$BE$45,'Occupancy Raw Data'!AJ$3,FALSE)</f>
        <v>58.443034944949702</v>
      </c>
      <c r="F53" s="48">
        <f>VLOOKUP($A53,'Occupancy Raw Data'!$B$8:$BE$45,'Occupancy Raw Data'!AK$3,FALSE)</f>
        <v>51.920775490665299</v>
      </c>
      <c r="G53" s="49">
        <f>VLOOKUP($A53,'Occupancy Raw Data'!$B$8:$BE$45,'Occupancy Raw Data'!AL$3,FALSE)</f>
        <v>52.768070847295299</v>
      </c>
      <c r="H53" s="48">
        <f>VLOOKUP($A53,'Occupancy Raw Data'!$B$8:$BE$45,'Occupancy Raw Data'!AN$3,FALSE)</f>
        <v>46.0627094303494</v>
      </c>
      <c r="I53" s="48">
        <f>VLOOKUP($A53,'Occupancy Raw Data'!$B$8:$BE$45,'Occupancy Raw Data'!AO$3,FALSE)</f>
        <v>46.631163235998002</v>
      </c>
      <c r="J53" s="49">
        <f>VLOOKUP($A53,'Occupancy Raw Data'!$B$8:$BE$45,'Occupancy Raw Data'!AP$3,FALSE)</f>
        <v>46.346936333173701</v>
      </c>
      <c r="K53" s="50">
        <f>VLOOKUP($A53,'Occupancy Raw Data'!$B$8:$BE$45,'Occupancy Raw Data'!AR$3,FALSE)</f>
        <v>50.933460986117701</v>
      </c>
      <c r="M53" s="47">
        <f>VLOOKUP($A53,'Occupancy Raw Data'!$B$8:$BE$45,'Occupancy Raw Data'!AT$3,FALSE)</f>
        <v>12.7586907963857</v>
      </c>
      <c r="N53" s="48">
        <f>VLOOKUP($A53,'Occupancy Raw Data'!$B$8:$BE$45,'Occupancy Raw Data'!AU$3,FALSE)</f>
        <v>10.145300026487099</v>
      </c>
      <c r="O53" s="48">
        <f>VLOOKUP($A53,'Occupancy Raw Data'!$B$8:$BE$45,'Occupancy Raw Data'!AV$3,FALSE)</f>
        <v>8.5243794023114194</v>
      </c>
      <c r="P53" s="48">
        <f>VLOOKUP($A53,'Occupancy Raw Data'!$B$8:$BE$45,'Occupancy Raw Data'!AW$3,FALSE)</f>
        <v>11.015906645428799</v>
      </c>
      <c r="Q53" s="48">
        <f>VLOOKUP($A53,'Occupancy Raw Data'!$B$8:$BE$45,'Occupancy Raw Data'!AX$3,FALSE)</f>
        <v>11.755271587579101</v>
      </c>
      <c r="R53" s="49">
        <f>VLOOKUP($A53,'Occupancy Raw Data'!$B$8:$BE$45,'Occupancy Raw Data'!AY$3,FALSE)</f>
        <v>10.674122748339601</v>
      </c>
      <c r="S53" s="48">
        <f>VLOOKUP($A53,'Occupancy Raw Data'!$B$8:$BE$45,'Occupancy Raw Data'!BA$3,FALSE)</f>
        <v>8.5777414328017407</v>
      </c>
      <c r="T53" s="48">
        <f>VLOOKUP($A53,'Occupancy Raw Data'!$B$8:$BE$45,'Occupancy Raw Data'!BB$3,FALSE)</f>
        <v>12.3071998721681</v>
      </c>
      <c r="U53" s="49">
        <f>VLOOKUP($A53,'Occupancy Raw Data'!$B$8:$BE$45,'Occupancy Raw Data'!BC$3,FALSE)</f>
        <v>10.4224198006604</v>
      </c>
      <c r="V53" s="50">
        <f>VLOOKUP($A53,'Occupancy Raw Data'!$B$8:$BE$45,'Occupancy Raw Data'!BE$3,FALSE)</f>
        <v>10.608573211000399</v>
      </c>
      <c r="X53" s="51">
        <f>VLOOKUP($A53,'ADR Raw Data'!$B$6:$BE$43,'ADR Raw Data'!AG$1,FALSE)</f>
        <v>91.501418344518996</v>
      </c>
      <c r="Y53" s="52">
        <f>VLOOKUP($A53,'ADR Raw Data'!$B$6:$BE$43,'ADR Raw Data'!AH$1,FALSE)</f>
        <v>101.217660690861</v>
      </c>
      <c r="Z53" s="52">
        <f>VLOOKUP($A53,'ADR Raw Data'!$B$6:$BE$43,'ADR Raw Data'!AI$1,FALSE)</f>
        <v>103.896970191915</v>
      </c>
      <c r="AA53" s="52">
        <f>VLOOKUP($A53,'ADR Raw Data'!$B$6:$BE$43,'ADR Raw Data'!AJ$1,FALSE)</f>
        <v>104.006467697348</v>
      </c>
      <c r="AB53" s="52">
        <f>VLOOKUP($A53,'ADR Raw Data'!$B$6:$BE$43,'ADR Raw Data'!AK$1,FALSE)</f>
        <v>99.437424224962498</v>
      </c>
      <c r="AC53" s="53">
        <f>VLOOKUP($A53,'ADR Raw Data'!$B$6:$BE$43,'ADR Raw Data'!AL$1,FALSE)</f>
        <v>100.602830154446</v>
      </c>
      <c r="AD53" s="52">
        <f>VLOOKUP($A53,'ADR Raw Data'!$B$6:$BE$43,'ADR Raw Data'!AN$1,FALSE)</f>
        <v>97.274637568199495</v>
      </c>
      <c r="AE53" s="52">
        <f>VLOOKUP($A53,'ADR Raw Data'!$B$6:$BE$43,'ADR Raw Data'!AO$1,FALSE)</f>
        <v>96.6158308738611</v>
      </c>
      <c r="AF53" s="53">
        <f>VLOOKUP($A53,'ADR Raw Data'!$B$6:$BE$43,'ADR Raw Data'!AP$1,FALSE)</f>
        <v>96.943214124330197</v>
      </c>
      <c r="AG53" s="54">
        <f>VLOOKUP($A53,'ADR Raw Data'!$B$6:$BE$43,'ADR Raw Data'!AR$1,FALSE)</f>
        <v>99.651381578947294</v>
      </c>
      <c r="AI53" s="47">
        <f>VLOOKUP($A53,'ADR Raw Data'!$B$6:$BE$43,'ADR Raw Data'!AT$1,FALSE)</f>
        <v>8.2550076176139093</v>
      </c>
      <c r="AJ53" s="48">
        <f>VLOOKUP($A53,'ADR Raw Data'!$B$6:$BE$43,'ADR Raw Data'!AU$1,FALSE)</f>
        <v>9.5504916219571303</v>
      </c>
      <c r="AK53" s="48">
        <f>VLOOKUP($A53,'ADR Raw Data'!$B$6:$BE$43,'ADR Raw Data'!AV$1,FALSE)</f>
        <v>7.81514941046954</v>
      </c>
      <c r="AL53" s="48">
        <f>VLOOKUP($A53,'ADR Raw Data'!$B$6:$BE$43,'ADR Raw Data'!AW$1,FALSE)</f>
        <v>10.6275367879079</v>
      </c>
      <c r="AM53" s="48">
        <f>VLOOKUP($A53,'ADR Raw Data'!$B$6:$BE$43,'ADR Raw Data'!AX$1,FALSE)</f>
        <v>10.5290058008059</v>
      </c>
      <c r="AN53" s="49">
        <f>VLOOKUP($A53,'ADR Raw Data'!$B$6:$BE$43,'ADR Raw Data'!AY$1,FALSE)</f>
        <v>9.3464326202071994</v>
      </c>
      <c r="AO53" s="48">
        <f>VLOOKUP($A53,'ADR Raw Data'!$B$6:$BE$43,'ADR Raw Data'!BA$1,FALSE)</f>
        <v>8.4241695145682396</v>
      </c>
      <c r="AP53" s="48">
        <f>VLOOKUP($A53,'ADR Raw Data'!$B$6:$BE$43,'ADR Raw Data'!BB$1,FALSE)</f>
        <v>7.7934272225713901</v>
      </c>
      <c r="AQ53" s="49">
        <f>VLOOKUP($A53,'ADR Raw Data'!$B$6:$BE$43,'ADR Raw Data'!BC$1,FALSE)</f>
        <v>8.1061384917885402</v>
      </c>
      <c r="AR53" s="50">
        <f>VLOOKUP($A53,'ADR Raw Data'!$B$6:$BE$43,'ADR Raw Data'!BE$1,FALSE)</f>
        <v>9.0312740060870897</v>
      </c>
      <c r="AT53" s="51">
        <f>VLOOKUP($A53,'RevPAR Raw Data'!$B$6:$BE$43,'RevPAR Raw Data'!AG$1,FALSE)</f>
        <v>36.711166227860197</v>
      </c>
      <c r="AU53" s="52">
        <f>VLOOKUP($A53,'RevPAR Raw Data'!$B$6:$BE$43,'RevPAR Raw Data'!AH$1,FALSE)</f>
        <v>55.405646242221103</v>
      </c>
      <c r="AV53" s="52">
        <f>VLOOKUP($A53,'RevPAR Raw Data'!$B$6:$BE$43,'RevPAR Raw Data'!AI$1,FALSE)</f>
        <v>60.900832934418297</v>
      </c>
      <c r="AW53" s="52">
        <f>VLOOKUP($A53,'RevPAR Raw Data'!$B$6:$BE$43,'RevPAR Raw Data'!AJ$1,FALSE)</f>
        <v>60.784536261368999</v>
      </c>
      <c r="AX53" s="52">
        <f>VLOOKUP($A53,'RevPAR Raw Data'!$B$6:$BE$43,'RevPAR Raw Data'!AK$1,FALSE)</f>
        <v>51.6286817855433</v>
      </c>
      <c r="AY53" s="53">
        <f>VLOOKUP($A53,'RevPAR Raw Data'!$B$6:$BE$43,'RevPAR Raw Data'!AL$1,FALSE)</f>
        <v>53.086172690282403</v>
      </c>
      <c r="AZ53" s="52">
        <f>VLOOKUP($A53,'RevPAR Raw Data'!$B$6:$BE$43,'RevPAR Raw Data'!AN$1,FALSE)</f>
        <v>44.807333652465203</v>
      </c>
      <c r="BA53" s="52">
        <f>VLOOKUP($A53,'RevPAR Raw Data'!$B$6:$BE$43,'RevPAR Raw Data'!AO$1,FALSE)</f>
        <v>45.053085806605999</v>
      </c>
      <c r="BB53" s="53">
        <f>VLOOKUP($A53,'RevPAR Raw Data'!$B$6:$BE$43,'RevPAR Raw Data'!AP$1,FALSE)</f>
        <v>44.930209729535598</v>
      </c>
      <c r="BC53" s="54">
        <f>VLOOKUP($A53,'RevPAR Raw Data'!$B$6:$BE$43,'RevPAR Raw Data'!AR$1,FALSE)</f>
        <v>50.755897558640399</v>
      </c>
      <c r="BE53" s="47">
        <f>VLOOKUP($A53,'RevPAR Raw Data'!$B$6:$BE$43,'RevPAR Raw Data'!AT$1,FALSE)</f>
        <v>22.066929311149</v>
      </c>
      <c r="BF53" s="48">
        <f>VLOOKUP($A53,'RevPAR Raw Data'!$B$6:$BE$43,'RevPAR Raw Data'!AU$1,FALSE)</f>
        <v>20.664717677496299</v>
      </c>
      <c r="BG53" s="48">
        <f>VLOOKUP($A53,'RevPAR Raw Data'!$B$6:$BE$43,'RevPAR Raw Data'!AV$1,FALSE)</f>
        <v>17.005721799386802</v>
      </c>
      <c r="BH53" s="48">
        <f>VLOOKUP($A53,'RevPAR Raw Data'!$B$6:$BE$43,'RevPAR Raw Data'!AW$1,FALSE)</f>
        <v>22.814162964601302</v>
      </c>
      <c r="BI53" s="48">
        <f>VLOOKUP($A53,'RevPAR Raw Data'!$B$6:$BE$43,'RevPAR Raw Data'!AX$1,FALSE)</f>
        <v>23.5219906157417</v>
      </c>
      <c r="BJ53" s="49">
        <f>VLOOKUP($A53,'RevPAR Raw Data'!$B$6:$BE$43,'RevPAR Raw Data'!AY$1,FALSE)</f>
        <v>21.018205059018602</v>
      </c>
      <c r="BK53" s="48">
        <f>VLOOKUP($A53,'RevPAR Raw Data'!$B$6:$BE$43,'RevPAR Raw Data'!BA$1,FALSE)</f>
        <v>17.724514426190499</v>
      </c>
      <c r="BL53" s="48">
        <f>VLOOKUP($A53,'RevPAR Raw Data'!$B$6:$BE$43,'RevPAR Raw Data'!BB$1,FALSE)</f>
        <v>21.0597797599134</v>
      </c>
      <c r="BM53" s="49">
        <f>VLOOKUP($A53,'RevPAR Raw Data'!$B$6:$BE$43,'RevPAR Raw Data'!BC$1,FALSE)</f>
        <v>19.373414075686</v>
      </c>
      <c r="BN53" s="50">
        <f>VLOOKUP($A53,'RevPAR Raw Data'!$B$6:$BE$43,'RevPAR Raw Data'!BE$1,FALSE)</f>
        <v>20.597936531909301</v>
      </c>
    </row>
    <row r="54" spans="1:66" x14ac:dyDescent="0.45">
      <c r="A54" s="66" t="s">
        <v>84</v>
      </c>
      <c r="B54" s="47">
        <f>VLOOKUP($A54,'Occupancy Raw Data'!$B$8:$BE$45,'Occupancy Raw Data'!AG$3,FALSE)</f>
        <v>31.2336851662694</v>
      </c>
      <c r="C54" s="48">
        <f>VLOOKUP($A54,'Occupancy Raw Data'!$B$8:$BE$45,'Occupancy Raw Data'!AH$3,FALSE)</f>
        <v>40.758710702530898</v>
      </c>
      <c r="D54" s="48">
        <f>VLOOKUP($A54,'Occupancy Raw Data'!$B$8:$BE$45,'Occupancy Raw Data'!AI$3,FALSE)</f>
        <v>41.950402905459001</v>
      </c>
      <c r="E54" s="48">
        <f>VLOOKUP($A54,'Occupancy Raw Data'!$B$8:$BE$45,'Occupancy Raw Data'!AJ$3,FALSE)</f>
        <v>43.422993984791702</v>
      </c>
      <c r="F54" s="48">
        <f>VLOOKUP($A54,'Occupancy Raw Data'!$B$8:$BE$45,'Occupancy Raw Data'!AK$3,FALSE)</f>
        <v>40.800976385104399</v>
      </c>
      <c r="G54" s="49">
        <f>VLOOKUP($A54,'Occupancy Raw Data'!$B$8:$BE$45,'Occupancy Raw Data'!AL$3,FALSE)</f>
        <v>39.633274312176503</v>
      </c>
      <c r="H54" s="48">
        <f>VLOOKUP($A54,'Occupancy Raw Data'!$B$8:$BE$45,'Occupancy Raw Data'!AN$3,FALSE)</f>
        <v>43.0177111716621</v>
      </c>
      <c r="I54" s="48">
        <f>VLOOKUP($A54,'Occupancy Raw Data'!$B$8:$BE$45,'Occupancy Raw Data'!AO$3,FALSE)</f>
        <v>41.155767484105297</v>
      </c>
      <c r="J54" s="49">
        <f>VLOOKUP($A54,'Occupancy Raw Data'!$B$8:$BE$45,'Occupancy Raw Data'!AP$3,FALSE)</f>
        <v>42.086739327883699</v>
      </c>
      <c r="K54" s="50">
        <f>VLOOKUP($A54,'Occupancy Raw Data'!$B$8:$BE$45,'Occupancy Raw Data'!AR$3,FALSE)</f>
        <v>40.334127910747803</v>
      </c>
      <c r="M54" s="47">
        <f>VLOOKUP($A54,'Occupancy Raw Data'!$B$8:$BE$45,'Occupancy Raw Data'!AT$3,FALSE)</f>
        <v>4.2958749704786197</v>
      </c>
      <c r="N54" s="48">
        <f>VLOOKUP($A54,'Occupancy Raw Data'!$B$8:$BE$45,'Occupancy Raw Data'!AU$3,FALSE)</f>
        <v>3.43948495228467</v>
      </c>
      <c r="O54" s="48">
        <f>VLOOKUP($A54,'Occupancy Raw Data'!$B$8:$BE$45,'Occupancy Raw Data'!AV$3,FALSE)</f>
        <v>-0.38043921079432802</v>
      </c>
      <c r="P54" s="48">
        <f>VLOOKUP($A54,'Occupancy Raw Data'!$B$8:$BE$45,'Occupancy Raw Data'!AW$3,FALSE)</f>
        <v>1.4665444906002001</v>
      </c>
      <c r="Q54" s="48">
        <f>VLOOKUP($A54,'Occupancy Raw Data'!$B$8:$BE$45,'Occupancy Raw Data'!AX$3,FALSE)</f>
        <v>1.1847772998661401</v>
      </c>
      <c r="R54" s="49">
        <f>VLOOKUP($A54,'Occupancy Raw Data'!$B$8:$BE$45,'Occupancy Raw Data'!AY$3,FALSE)</f>
        <v>1.8432124884321099</v>
      </c>
      <c r="S54" s="48">
        <f>VLOOKUP($A54,'Occupancy Raw Data'!$B$8:$BE$45,'Occupancy Raw Data'!BA$3,FALSE)</f>
        <v>-1.9469313611002901</v>
      </c>
      <c r="T54" s="48">
        <f>VLOOKUP($A54,'Occupancy Raw Data'!$B$8:$BE$45,'Occupancy Raw Data'!BB$3,FALSE)</f>
        <v>-0.37280532610752998</v>
      </c>
      <c r="U54" s="49">
        <f>VLOOKUP($A54,'Occupancy Raw Data'!$B$8:$BE$45,'Occupancy Raw Data'!BC$3,FALSE)</f>
        <v>-1.1835416291729199</v>
      </c>
      <c r="V54" s="50">
        <f>VLOOKUP($A54,'Occupancy Raw Data'!$B$8:$BE$45,'Occupancy Raw Data'!BE$3,FALSE)</f>
        <v>0.92128660103616</v>
      </c>
      <c r="X54" s="51">
        <f>VLOOKUP($A54,'ADR Raw Data'!$B$6:$BE$43,'ADR Raw Data'!AG$1,FALSE)</f>
        <v>89.420271620639497</v>
      </c>
      <c r="Y54" s="52">
        <f>VLOOKUP($A54,'ADR Raw Data'!$B$6:$BE$43,'ADR Raw Data'!AH$1,FALSE)</f>
        <v>91.829917855899694</v>
      </c>
      <c r="Z54" s="52">
        <f>VLOOKUP($A54,'ADR Raw Data'!$B$6:$BE$43,'ADR Raw Data'!AI$1,FALSE)</f>
        <v>92.864973283733505</v>
      </c>
      <c r="AA54" s="52">
        <f>VLOOKUP($A54,'ADR Raw Data'!$B$6:$BE$43,'ADR Raw Data'!AJ$1,FALSE)</f>
        <v>93.6117936487192</v>
      </c>
      <c r="AB54" s="52">
        <f>VLOOKUP($A54,'ADR Raw Data'!$B$6:$BE$43,'ADR Raw Data'!AK$1,FALSE)</f>
        <v>95.088434086956497</v>
      </c>
      <c r="AC54" s="53">
        <f>VLOOKUP($A54,'ADR Raw Data'!$B$6:$BE$43,'ADR Raw Data'!AL$1,FALSE)</f>
        <v>92.730427710239496</v>
      </c>
      <c r="AD54" s="52">
        <f>VLOOKUP($A54,'ADR Raw Data'!$B$6:$BE$43,'ADR Raw Data'!AN$1,FALSE)</f>
        <v>107.586373053576</v>
      </c>
      <c r="AE54" s="52">
        <f>VLOOKUP($A54,'ADR Raw Data'!$B$6:$BE$43,'ADR Raw Data'!AO$1,FALSE)</f>
        <v>105.89331586206799</v>
      </c>
      <c r="AF54" s="53">
        <f>VLOOKUP($A54,'ADR Raw Data'!$B$6:$BE$43,'ADR Raw Data'!AP$1,FALSE)</f>
        <v>106.758569935257</v>
      </c>
      <c r="AG54" s="54">
        <f>VLOOKUP($A54,'ADR Raw Data'!$B$6:$BE$43,'ADR Raw Data'!AR$1,FALSE)</f>
        <v>96.911813192887905</v>
      </c>
      <c r="AI54" s="47">
        <f>VLOOKUP($A54,'ADR Raw Data'!$B$6:$BE$43,'ADR Raw Data'!AT$1,FALSE)</f>
        <v>-1.1769460290559901</v>
      </c>
      <c r="AJ54" s="48">
        <f>VLOOKUP($A54,'ADR Raw Data'!$B$6:$BE$43,'ADR Raw Data'!AU$1,FALSE)</f>
        <v>-4.5287639297250402E-2</v>
      </c>
      <c r="AK54" s="48">
        <f>VLOOKUP($A54,'ADR Raw Data'!$B$6:$BE$43,'ADR Raw Data'!AV$1,FALSE)</f>
        <v>0.264287732301974</v>
      </c>
      <c r="AL54" s="48">
        <f>VLOOKUP($A54,'ADR Raw Data'!$B$6:$BE$43,'ADR Raw Data'!AW$1,FALSE)</f>
        <v>0.22654880061157301</v>
      </c>
      <c r="AM54" s="48">
        <f>VLOOKUP($A54,'ADR Raw Data'!$B$6:$BE$43,'ADR Raw Data'!AX$1,FALSE)</f>
        <v>-1.26150567006142</v>
      </c>
      <c r="AN54" s="49">
        <f>VLOOKUP($A54,'ADR Raw Data'!$B$6:$BE$43,'ADR Raw Data'!AY$1,FALSE)</f>
        <v>-0.37000576417140701</v>
      </c>
      <c r="AO54" s="48">
        <f>VLOOKUP($A54,'ADR Raw Data'!$B$6:$BE$43,'ADR Raw Data'!BA$1,FALSE)</f>
        <v>-2.3434472759221801</v>
      </c>
      <c r="AP54" s="48">
        <f>VLOOKUP($A54,'ADR Raw Data'!$B$6:$BE$43,'ADR Raw Data'!BB$1,FALSE)</f>
        <v>-3.03305502572751</v>
      </c>
      <c r="AQ54" s="49">
        <f>VLOOKUP($A54,'ADR Raw Data'!$B$6:$BE$43,'ADR Raw Data'!BC$1,FALSE)</f>
        <v>-2.6825095323859398</v>
      </c>
      <c r="AR54" s="50">
        <f>VLOOKUP($A54,'ADR Raw Data'!$B$6:$BE$43,'ADR Raw Data'!BE$1,FALSE)</f>
        <v>-1.24868769073112</v>
      </c>
      <c r="AT54" s="51">
        <f>VLOOKUP($A54,'RevPAR Raw Data'!$B$6:$BE$43,'RevPAR Raw Data'!AG$1,FALSE)</f>
        <v>27.929246112813502</v>
      </c>
      <c r="AU54" s="52">
        <f>VLOOKUP($A54,'RevPAR Raw Data'!$B$6:$BE$43,'RevPAR Raw Data'!AH$1,FALSE)</f>
        <v>37.428690557257902</v>
      </c>
      <c r="AV54" s="52">
        <f>VLOOKUP($A54,'RevPAR Raw Data'!$B$6:$BE$43,'RevPAR Raw Data'!AI$1,FALSE)</f>
        <v>38.9572304505731</v>
      </c>
      <c r="AW54" s="52">
        <f>VLOOKUP($A54,'RevPAR Raw Data'!$B$6:$BE$43,'RevPAR Raw Data'!AJ$1,FALSE)</f>
        <v>40.649043525139</v>
      </c>
      <c r="AX54" s="52">
        <f>VLOOKUP($A54,'RevPAR Raw Data'!$B$6:$BE$43,'RevPAR Raw Data'!AK$1,FALSE)</f>
        <v>38.797009536784699</v>
      </c>
      <c r="AY54" s="53">
        <f>VLOOKUP($A54,'RevPAR Raw Data'!$B$6:$BE$43,'RevPAR Raw Data'!AL$1,FALSE)</f>
        <v>36.7521047852537</v>
      </c>
      <c r="AZ54" s="52">
        <f>VLOOKUP($A54,'RevPAR Raw Data'!$B$6:$BE$43,'RevPAR Raw Data'!AN$1,FALSE)</f>
        <v>46.281195220254297</v>
      </c>
      <c r="BA54" s="52">
        <f>VLOOKUP($A54,'RevPAR Raw Data'!$B$6:$BE$43,'RevPAR Raw Data'!AO$1,FALSE)</f>
        <v>43.5812068574023</v>
      </c>
      <c r="BB54" s="53">
        <f>VLOOKUP($A54,'RevPAR Raw Data'!$B$6:$BE$43,'RevPAR Raw Data'!AP$1,FALSE)</f>
        <v>44.931201038828299</v>
      </c>
      <c r="BC54" s="54">
        <f>VLOOKUP($A54,'RevPAR Raw Data'!$B$6:$BE$43,'RevPAR Raw Data'!AR$1,FALSE)</f>
        <v>39.088534693844402</v>
      </c>
      <c r="BE54" s="47">
        <f>VLOOKUP($A54,'RevPAR Raw Data'!$B$6:$BE$43,'RevPAR Raw Data'!AT$1,FALSE)</f>
        <v>3.0683688115443601</v>
      </c>
      <c r="BF54" s="48">
        <f>VLOOKUP($A54,'RevPAR Raw Data'!$B$6:$BE$43,'RevPAR Raw Data'!AU$1,FALSE)</f>
        <v>3.39263965144854</v>
      </c>
      <c r="BG54" s="48">
        <f>VLOOKUP($A54,'RevPAR Raw Data'!$B$6:$BE$43,'RevPAR Raw Data'!AV$1,FALSE)</f>
        <v>-0.117156932655349</v>
      </c>
      <c r="BH54" s="48">
        <f>VLOOKUP($A54,'RevPAR Raw Data'!$B$6:$BE$43,'RevPAR Raw Data'!AW$1,FALSE)</f>
        <v>1.6964157301656699</v>
      </c>
      <c r="BI54" s="48">
        <f>VLOOKUP($A54,'RevPAR Raw Data'!$B$6:$BE$43,'RevPAR Raw Data'!AX$1,FALSE)</f>
        <v>-9.1674403010693198E-2</v>
      </c>
      <c r="BJ54" s="49">
        <f>VLOOKUP($A54,'RevPAR Raw Data'!$B$6:$BE$43,'RevPAR Raw Data'!AY$1,FALSE)</f>
        <v>1.4663867318075801</v>
      </c>
      <c r="BK54" s="48">
        <f>VLOOKUP($A54,'RevPAR Raw Data'!$B$6:$BE$43,'RevPAR Raw Data'!BA$1,FALSE)</f>
        <v>-4.2447533270766904</v>
      </c>
      <c r="BL54" s="48">
        <f>VLOOKUP($A54,'RevPAR Raw Data'!$B$6:$BE$43,'RevPAR Raw Data'!BB$1,FALSE)</f>
        <v>-3.3945529611553602</v>
      </c>
      <c r="BM54" s="49">
        <f>VLOOKUP($A54,'RevPAR Raw Data'!$B$6:$BE$43,'RevPAR Raw Data'!BC$1,FALSE)</f>
        <v>-3.8343025445365502</v>
      </c>
      <c r="BN54" s="50">
        <f>VLOOKUP($A54,'RevPAR Raw Data'!$B$6:$BE$43,'RevPAR Raw Data'!BE$1,FALSE)</f>
        <v>-0.33890508207846198</v>
      </c>
    </row>
    <row r="55" spans="1:66" x14ac:dyDescent="0.45">
      <c r="A55" s="63" t="s">
        <v>85</v>
      </c>
      <c r="B55" s="47">
        <f>VLOOKUP($A55,'Occupancy Raw Data'!$B$8:$BE$45,'Occupancy Raw Data'!AG$3,FALSE)</f>
        <v>34.1788321167883</v>
      </c>
      <c r="C55" s="48">
        <f>VLOOKUP($A55,'Occupancy Raw Data'!$B$8:$BE$45,'Occupancy Raw Data'!AH$3,FALSE)</f>
        <v>50.072992700729898</v>
      </c>
      <c r="D55" s="48">
        <f>VLOOKUP($A55,'Occupancy Raw Data'!$B$8:$BE$45,'Occupancy Raw Data'!AI$3,FALSE)</f>
        <v>51.186131386861298</v>
      </c>
      <c r="E55" s="48">
        <f>VLOOKUP($A55,'Occupancy Raw Data'!$B$8:$BE$45,'Occupancy Raw Data'!AJ$3,FALSE)</f>
        <v>49.835766423357597</v>
      </c>
      <c r="F55" s="48">
        <f>VLOOKUP($A55,'Occupancy Raw Data'!$B$8:$BE$45,'Occupancy Raw Data'!AK$3,FALSE)</f>
        <v>43.156934306569298</v>
      </c>
      <c r="G55" s="49">
        <f>VLOOKUP($A55,'Occupancy Raw Data'!$B$8:$BE$45,'Occupancy Raw Data'!AL$3,FALSE)</f>
        <v>45.686131386861298</v>
      </c>
      <c r="H55" s="48">
        <f>VLOOKUP($A55,'Occupancy Raw Data'!$B$8:$BE$45,'Occupancy Raw Data'!AN$3,FALSE)</f>
        <v>39.908759124087503</v>
      </c>
      <c r="I55" s="48">
        <f>VLOOKUP($A55,'Occupancy Raw Data'!$B$8:$BE$45,'Occupancy Raw Data'!AO$3,FALSE)</f>
        <v>37.135036496350303</v>
      </c>
      <c r="J55" s="49">
        <f>VLOOKUP($A55,'Occupancy Raw Data'!$B$8:$BE$45,'Occupancy Raw Data'!AP$3,FALSE)</f>
        <v>38.521897810218903</v>
      </c>
      <c r="K55" s="50">
        <f>VLOOKUP($A55,'Occupancy Raw Data'!$B$8:$BE$45,'Occupancy Raw Data'!AR$3,FALSE)</f>
        <v>43.639207507820601</v>
      </c>
      <c r="M55" s="47">
        <f>VLOOKUP($A55,'Occupancy Raw Data'!$B$8:$BE$45,'Occupancy Raw Data'!AT$3,FALSE)</f>
        <v>10.8284023668639</v>
      </c>
      <c r="N55" s="48">
        <f>VLOOKUP($A55,'Occupancy Raw Data'!$B$8:$BE$45,'Occupancy Raw Data'!AU$3,FALSE)</f>
        <v>13.953488372093</v>
      </c>
      <c r="O55" s="48">
        <f>VLOOKUP($A55,'Occupancy Raw Data'!$B$8:$BE$45,'Occupancy Raw Data'!AV$3,FALSE)</f>
        <v>9.5703125</v>
      </c>
      <c r="P55" s="48">
        <f>VLOOKUP($A55,'Occupancy Raw Data'!$B$8:$BE$45,'Occupancy Raw Data'!AW$3,FALSE)</f>
        <v>9.7668810289389008</v>
      </c>
      <c r="Q55" s="48">
        <f>VLOOKUP($A55,'Occupancy Raw Data'!$B$8:$BE$45,'Occupancy Raw Data'!AX$3,FALSE)</f>
        <v>9.1874422899353601</v>
      </c>
      <c r="R55" s="49">
        <f>VLOOKUP($A55,'Occupancy Raw Data'!$B$8:$BE$45,'Occupancy Raw Data'!AY$3,FALSE)</f>
        <v>10.6612446958981</v>
      </c>
      <c r="S55" s="48">
        <f>VLOOKUP($A55,'Occupancy Raw Data'!$B$8:$BE$45,'Occupancy Raw Data'!BA$3,FALSE)</f>
        <v>-0.99592575826165597</v>
      </c>
      <c r="T55" s="48">
        <f>VLOOKUP($A55,'Occupancy Raw Data'!$B$8:$BE$45,'Occupancy Raw Data'!BB$3,FALSE)</f>
        <v>-1.26152353226589</v>
      </c>
      <c r="U55" s="49">
        <f>VLOOKUP($A55,'Occupancy Raw Data'!$B$8:$BE$45,'Occupancy Raw Data'!BC$3,FALSE)</f>
        <v>-1.12412177985948</v>
      </c>
      <c r="V55" s="50">
        <f>VLOOKUP($A55,'Occupancy Raw Data'!$B$8:$BE$45,'Occupancy Raw Data'!BE$3,FALSE)</f>
        <v>7.4316519060454302</v>
      </c>
      <c r="X55" s="51">
        <f>VLOOKUP($A55,'ADR Raw Data'!$B$6:$BE$43,'ADR Raw Data'!AG$1,FALSE)</f>
        <v>80.672829684997296</v>
      </c>
      <c r="Y55" s="52">
        <f>VLOOKUP($A55,'ADR Raw Data'!$B$6:$BE$43,'ADR Raw Data'!AH$1,FALSE)</f>
        <v>87.3294752186588</v>
      </c>
      <c r="Z55" s="52">
        <f>VLOOKUP($A55,'ADR Raw Data'!$B$6:$BE$43,'ADR Raw Data'!AI$1,FALSE)</f>
        <v>86.9881497326203</v>
      </c>
      <c r="AA55" s="52">
        <f>VLOOKUP($A55,'ADR Raw Data'!$B$6:$BE$43,'ADR Raw Data'!AJ$1,FALSE)</f>
        <v>86.715880629805895</v>
      </c>
      <c r="AB55" s="52">
        <f>VLOOKUP($A55,'ADR Raw Data'!$B$6:$BE$43,'ADR Raw Data'!AK$1,FALSE)</f>
        <v>83.771213530655302</v>
      </c>
      <c r="AC55" s="53">
        <f>VLOOKUP($A55,'ADR Raw Data'!$B$6:$BE$43,'ADR Raw Data'!AL$1,FALSE)</f>
        <v>85.450873941524193</v>
      </c>
      <c r="AD55" s="52">
        <f>VLOOKUP($A55,'ADR Raw Data'!$B$6:$BE$43,'ADR Raw Data'!AN$1,FALSE)</f>
        <v>82.309689071787801</v>
      </c>
      <c r="AE55" s="52">
        <f>VLOOKUP($A55,'ADR Raw Data'!$B$6:$BE$43,'ADR Raw Data'!AO$1,FALSE)</f>
        <v>82.087808353808299</v>
      </c>
      <c r="AF55" s="53">
        <f>VLOOKUP($A55,'ADR Raw Data'!$B$6:$BE$43,'ADR Raw Data'!AP$1,FALSE)</f>
        <v>82.202742775935505</v>
      </c>
      <c r="AG55" s="54">
        <f>VLOOKUP($A55,'ADR Raw Data'!$B$6:$BE$43,'ADR Raw Data'!AR$1,FALSE)</f>
        <v>84.631661887694094</v>
      </c>
      <c r="AI55" s="47">
        <f>VLOOKUP($A55,'ADR Raw Data'!$B$6:$BE$43,'ADR Raw Data'!AT$1,FALSE)</f>
        <v>4.8715485781235799</v>
      </c>
      <c r="AJ55" s="48">
        <f>VLOOKUP($A55,'ADR Raw Data'!$B$6:$BE$43,'ADR Raw Data'!AU$1,FALSE)</f>
        <v>5.2440121997788403</v>
      </c>
      <c r="AK55" s="48">
        <f>VLOOKUP($A55,'ADR Raw Data'!$B$6:$BE$43,'ADR Raw Data'!AV$1,FALSE)</f>
        <v>4.0391261875215996</v>
      </c>
      <c r="AL55" s="48">
        <f>VLOOKUP($A55,'ADR Raw Data'!$B$6:$BE$43,'ADR Raw Data'!AW$1,FALSE)</f>
        <v>4.8612214980227897</v>
      </c>
      <c r="AM55" s="48">
        <f>VLOOKUP($A55,'ADR Raw Data'!$B$6:$BE$43,'ADR Raw Data'!AX$1,FALSE)</f>
        <v>1.3338477086400899</v>
      </c>
      <c r="AN55" s="49">
        <f>VLOOKUP($A55,'ADR Raw Data'!$B$6:$BE$43,'ADR Raw Data'!AY$1,FALSE)</f>
        <v>4.0868989160525402</v>
      </c>
      <c r="AO55" s="48">
        <f>VLOOKUP($A55,'ADR Raw Data'!$B$6:$BE$43,'ADR Raw Data'!BA$1,FALSE)</f>
        <v>-6.6601437778118305E-2</v>
      </c>
      <c r="AP55" s="48">
        <f>VLOOKUP($A55,'ADR Raw Data'!$B$6:$BE$43,'ADR Raw Data'!BB$1,FALSE)</f>
        <v>1.0635639203556899</v>
      </c>
      <c r="AQ55" s="49">
        <f>VLOOKUP($A55,'ADR Raw Data'!$B$6:$BE$43,'ADR Raw Data'!BC$1,FALSE)</f>
        <v>0.47514284076589403</v>
      </c>
      <c r="AR55" s="50">
        <f>VLOOKUP($A55,'ADR Raw Data'!$B$6:$BE$43,'ADR Raw Data'!BE$1,FALSE)</f>
        <v>3.1860500148222402</v>
      </c>
      <c r="AT55" s="51">
        <f>VLOOKUP($A55,'RevPAR Raw Data'!$B$6:$BE$43,'RevPAR Raw Data'!AG$1,FALSE)</f>
        <v>27.573031021897801</v>
      </c>
      <c r="AU55" s="52">
        <f>VLOOKUP($A55,'RevPAR Raw Data'!$B$6:$BE$43,'RevPAR Raw Data'!AH$1,FALSE)</f>
        <v>43.728481751824802</v>
      </c>
      <c r="AV55" s="52">
        <f>VLOOKUP($A55,'RevPAR Raw Data'!$B$6:$BE$43,'RevPAR Raw Data'!AI$1,FALSE)</f>
        <v>44.525868613138599</v>
      </c>
      <c r="AW55" s="52">
        <f>VLOOKUP($A55,'RevPAR Raw Data'!$B$6:$BE$43,'RevPAR Raw Data'!AJ$1,FALSE)</f>
        <v>43.215523722627701</v>
      </c>
      <c r="AX55" s="52">
        <f>VLOOKUP($A55,'RevPAR Raw Data'!$B$6:$BE$43,'RevPAR Raw Data'!AK$1,FALSE)</f>
        <v>36.153087591240798</v>
      </c>
      <c r="AY55" s="53">
        <f>VLOOKUP($A55,'RevPAR Raw Data'!$B$6:$BE$43,'RevPAR Raw Data'!AL$1,FALSE)</f>
        <v>39.039198540145897</v>
      </c>
      <c r="AZ55" s="52">
        <f>VLOOKUP($A55,'RevPAR Raw Data'!$B$6:$BE$43,'RevPAR Raw Data'!AN$1,FALSE)</f>
        <v>32.8487755474452</v>
      </c>
      <c r="BA55" s="52">
        <f>VLOOKUP($A55,'RevPAR Raw Data'!$B$6:$BE$43,'RevPAR Raw Data'!AO$1,FALSE)</f>
        <v>30.483337591240801</v>
      </c>
      <c r="BB55" s="53">
        <f>VLOOKUP($A55,'RevPAR Raw Data'!$B$6:$BE$43,'RevPAR Raw Data'!AP$1,FALSE)</f>
        <v>31.666056569342999</v>
      </c>
      <c r="BC55" s="54">
        <f>VLOOKUP($A55,'RevPAR Raw Data'!$B$6:$BE$43,'RevPAR Raw Data'!AR$1,FALSE)</f>
        <v>36.932586548487997</v>
      </c>
      <c r="BE55" s="47">
        <f>VLOOKUP($A55,'RevPAR Raw Data'!$B$6:$BE$43,'RevPAR Raw Data'!AT$1,FALSE)</f>
        <v>16.2274618265239</v>
      </c>
      <c r="BF55" s="48">
        <f>VLOOKUP($A55,'RevPAR Raw Data'!$B$6:$BE$43,'RevPAR Raw Data'!AU$1,FALSE)</f>
        <v>19.929223204399101</v>
      </c>
      <c r="BG55" s="48">
        <f>VLOOKUP($A55,'RevPAR Raw Data'!$B$6:$BE$43,'RevPAR Raw Data'!AV$1,FALSE)</f>
        <v>13.9959956859367</v>
      </c>
      <c r="BH55" s="48">
        <f>VLOOKUP($A55,'RevPAR Raw Data'!$B$6:$BE$43,'RevPAR Raw Data'!AW$1,FALSE)</f>
        <v>15.1028922472267</v>
      </c>
      <c r="BI55" s="48">
        <f>VLOOKUP($A55,'RevPAR Raw Data'!$B$6:$BE$43,'RevPAR Raw Data'!AX$1,FALSE)</f>
        <v>10.6438364870423</v>
      </c>
      <c r="BJ55" s="49">
        <f>VLOOKUP($A55,'RevPAR Raw Data'!$B$6:$BE$43,'RevPAR Raw Data'!AY$1,FALSE)</f>
        <v>15.183857905865001</v>
      </c>
      <c r="BK55" s="48">
        <f>VLOOKUP($A55,'RevPAR Raw Data'!$B$6:$BE$43,'RevPAR Raw Data'!BA$1,FALSE)</f>
        <v>-1.0618638951655699</v>
      </c>
      <c r="BL55" s="48">
        <f>VLOOKUP($A55,'RevPAR Raw Data'!$B$6:$BE$43,'RevPAR Raw Data'!BB$1,FALSE)</f>
        <v>-0.211376721046168</v>
      </c>
      <c r="BM55" s="49">
        <f>VLOOKUP($A55,'RevPAR Raw Data'!$B$6:$BE$43,'RevPAR Raw Data'!BC$1,FALSE)</f>
        <v>-0.654320123252082</v>
      </c>
      <c r="BN55" s="50">
        <f>VLOOKUP($A55,'RevPAR Raw Data'!$B$6:$BE$43,'RevPAR Raw Data'!BE$1,FALSE)</f>
        <v>10.854478067521701</v>
      </c>
    </row>
    <row r="56" spans="1:66" ht="16.5" thickBot="1" x14ac:dyDescent="0.5">
      <c r="A56" s="63" t="s">
        <v>86</v>
      </c>
      <c r="B56" s="67">
        <f>VLOOKUP($A56,'Occupancy Raw Data'!$B$8:$BE$45,'Occupancy Raw Data'!AG$3,FALSE)</f>
        <v>35.452056717675099</v>
      </c>
      <c r="C56" s="68">
        <f>VLOOKUP($A56,'Occupancy Raw Data'!$B$8:$BE$45,'Occupancy Raw Data'!AH$3,FALSE)</f>
        <v>48.055594552856903</v>
      </c>
      <c r="D56" s="68">
        <f>VLOOKUP($A56,'Occupancy Raw Data'!$B$8:$BE$45,'Occupancy Raw Data'!AI$3,FALSE)</f>
        <v>51.3617857644251</v>
      </c>
      <c r="E56" s="68">
        <f>VLOOKUP($A56,'Occupancy Raw Data'!$B$8:$BE$45,'Occupancy Raw Data'!AJ$3,FALSE)</f>
        <v>51.495156535167702</v>
      </c>
      <c r="F56" s="68">
        <f>VLOOKUP($A56,'Occupancy Raw Data'!$B$8:$BE$45,'Occupancy Raw Data'!AK$3,FALSE)</f>
        <v>47.336094342271501</v>
      </c>
      <c r="G56" s="69">
        <f>VLOOKUP($A56,'Occupancy Raw Data'!$B$8:$BE$45,'Occupancy Raw Data'!AL$3,FALSE)</f>
        <v>46.7401375824792</v>
      </c>
      <c r="H56" s="68">
        <f>VLOOKUP($A56,'Occupancy Raw Data'!$B$8:$BE$45,'Occupancy Raw Data'!AN$3,FALSE)</f>
        <v>49.4384388600308</v>
      </c>
      <c r="I56" s="68">
        <f>VLOOKUP($A56,'Occupancy Raw Data'!$B$8:$BE$45,'Occupancy Raw Data'!AO$3,FALSE)</f>
        <v>47.578267583883097</v>
      </c>
      <c r="J56" s="69">
        <f>VLOOKUP($A56,'Occupancy Raw Data'!$B$8:$BE$45,'Occupancy Raw Data'!AP$3,FALSE)</f>
        <v>48.508353221957002</v>
      </c>
      <c r="K56" s="70">
        <f>VLOOKUP($A56,'Occupancy Raw Data'!$B$8:$BE$45,'Occupancy Raw Data'!AR$3,FALSE)</f>
        <v>47.245342050901499</v>
      </c>
      <c r="M56" s="67">
        <f>VLOOKUP($A56,'Occupancy Raw Data'!$B$8:$BE$45,'Occupancy Raw Data'!AT$3,FALSE)</f>
        <v>3.0755533575857399</v>
      </c>
      <c r="N56" s="68">
        <f>VLOOKUP($A56,'Occupancy Raw Data'!$B$8:$BE$45,'Occupancy Raw Data'!AU$3,FALSE)</f>
        <v>8.1344399925955706</v>
      </c>
      <c r="O56" s="68">
        <f>VLOOKUP($A56,'Occupancy Raw Data'!$B$8:$BE$45,'Occupancy Raw Data'!AV$3,FALSE)</f>
        <v>3.74283972513954</v>
      </c>
      <c r="P56" s="68">
        <f>VLOOKUP($A56,'Occupancy Raw Data'!$B$8:$BE$45,'Occupancy Raw Data'!AW$3,FALSE)</f>
        <v>5.7432795969144603</v>
      </c>
      <c r="Q56" s="68">
        <f>VLOOKUP($A56,'Occupancy Raw Data'!$B$8:$BE$45,'Occupancy Raw Data'!AX$3,FALSE)</f>
        <v>4.7436981190688803</v>
      </c>
      <c r="R56" s="69">
        <f>VLOOKUP($A56,'Occupancy Raw Data'!$B$8:$BE$45,'Occupancy Raw Data'!AY$3,FALSE)</f>
        <v>5.1676776439984096</v>
      </c>
      <c r="S56" s="68">
        <f>VLOOKUP($A56,'Occupancy Raw Data'!$B$8:$BE$45,'Occupancy Raw Data'!BA$3,FALSE)</f>
        <v>5.5526974490305898</v>
      </c>
      <c r="T56" s="68">
        <f>VLOOKUP($A56,'Occupancy Raw Data'!$B$8:$BE$45,'Occupancy Raw Data'!BB$3,FALSE)</f>
        <v>7.3155913370268602</v>
      </c>
      <c r="U56" s="69">
        <f>VLOOKUP($A56,'Occupancy Raw Data'!$B$8:$BE$45,'Occupancy Raw Data'!BC$3,FALSE)</f>
        <v>6.4099478102522998</v>
      </c>
      <c r="V56" s="70">
        <f>VLOOKUP($A56,'Occupancy Raw Data'!$B$8:$BE$45,'Occupancy Raw Data'!BE$3,FALSE)</f>
        <v>5.53020425584611</v>
      </c>
      <c r="X56" s="71">
        <f>VLOOKUP($A56,'ADR Raw Data'!$B$6:$BE$43,'ADR Raw Data'!AG$1,FALSE)</f>
        <v>98.785982575982501</v>
      </c>
      <c r="Y56" s="72">
        <f>VLOOKUP($A56,'ADR Raw Data'!$B$6:$BE$43,'ADR Raw Data'!AH$1,FALSE)</f>
        <v>96.972613204791102</v>
      </c>
      <c r="Z56" s="72">
        <f>VLOOKUP($A56,'ADR Raw Data'!$B$6:$BE$43,'ADR Raw Data'!AI$1,FALSE)</f>
        <v>102.05248052480501</v>
      </c>
      <c r="AA56" s="72">
        <f>VLOOKUP($A56,'ADR Raw Data'!$B$6:$BE$43,'ADR Raw Data'!AJ$1,FALSE)</f>
        <v>102.154820747001</v>
      </c>
      <c r="AB56" s="72">
        <f>VLOOKUP($A56,'ADR Raw Data'!$B$6:$BE$43,'ADR Raw Data'!AK$1,FALSE)</f>
        <v>98.541164825387398</v>
      </c>
      <c r="AC56" s="73">
        <f>VLOOKUP($A56,'ADR Raw Data'!$B$6:$BE$43,'ADR Raw Data'!AL$1,FALSE)</f>
        <v>99.823723455381</v>
      </c>
      <c r="AD56" s="72">
        <f>VLOOKUP($A56,'ADR Raw Data'!$B$6:$BE$43,'ADR Raw Data'!AN$1,FALSE)</f>
        <v>113.29205452222</v>
      </c>
      <c r="AE56" s="72">
        <f>VLOOKUP($A56,'ADR Raw Data'!$B$6:$BE$43,'ADR Raw Data'!AO$1,FALSE)</f>
        <v>116.25727205665299</v>
      </c>
      <c r="AF56" s="73">
        <f>VLOOKUP($A56,'ADR Raw Data'!$B$6:$BE$43,'ADR Raw Data'!AP$1,FALSE)</f>
        <v>114.746236162361</v>
      </c>
      <c r="AG56" s="74">
        <f>VLOOKUP($A56,'ADR Raw Data'!$B$6:$BE$43,'ADR Raw Data'!AR$1,FALSE)</f>
        <v>104.201276796705</v>
      </c>
      <c r="AI56" s="67">
        <f>VLOOKUP($A56,'ADR Raw Data'!$B$6:$BE$43,'ADR Raw Data'!AT$1,FALSE)</f>
        <v>4.8125301651354002</v>
      </c>
      <c r="AJ56" s="68">
        <f>VLOOKUP($A56,'ADR Raw Data'!$B$6:$BE$43,'ADR Raw Data'!AU$1,FALSE)</f>
        <v>4.9651009885645303</v>
      </c>
      <c r="AK56" s="68">
        <f>VLOOKUP($A56,'ADR Raw Data'!$B$6:$BE$43,'ADR Raw Data'!AV$1,FALSE)</f>
        <v>5.6544558359435202</v>
      </c>
      <c r="AL56" s="68">
        <f>VLOOKUP($A56,'ADR Raw Data'!$B$6:$BE$43,'ADR Raw Data'!AW$1,FALSE)</f>
        <v>5.8334024247577396</v>
      </c>
      <c r="AM56" s="68">
        <f>VLOOKUP($A56,'ADR Raw Data'!$B$6:$BE$43,'ADR Raw Data'!AX$1,FALSE)</f>
        <v>5.0083619749412698</v>
      </c>
      <c r="AN56" s="69">
        <f>VLOOKUP($A56,'ADR Raw Data'!$B$6:$BE$43,'ADR Raw Data'!AY$1,FALSE)</f>
        <v>5.28452641062254</v>
      </c>
      <c r="AO56" s="68">
        <f>VLOOKUP($A56,'ADR Raw Data'!$B$6:$BE$43,'ADR Raw Data'!BA$1,FALSE)</f>
        <v>8.6861137482670507</v>
      </c>
      <c r="AP56" s="68">
        <f>VLOOKUP($A56,'ADR Raw Data'!$B$6:$BE$43,'ADR Raw Data'!BB$1,FALSE)</f>
        <v>7.7026657033624097</v>
      </c>
      <c r="AQ56" s="69">
        <f>VLOOKUP($A56,'ADR Raw Data'!$B$6:$BE$43,'ADR Raw Data'!BC$1,FALSE)</f>
        <v>8.2108772099512795</v>
      </c>
      <c r="AR56" s="70">
        <f>VLOOKUP($A56,'ADR Raw Data'!$B$6:$BE$43,'ADR Raw Data'!BE$1,FALSE)</f>
        <v>6.2470281157914096</v>
      </c>
      <c r="AT56" s="71">
        <f>VLOOKUP($A56,'RevPAR Raw Data'!$B$6:$BE$43,'RevPAR Raw Data'!AG$1,FALSE)</f>
        <v>35.021662571950003</v>
      </c>
      <c r="AU56" s="72">
        <f>VLOOKUP($A56,'RevPAR Raw Data'!$B$6:$BE$43,'RevPAR Raw Data'!AH$1,FALSE)</f>
        <v>46.600765829004601</v>
      </c>
      <c r="AV56" s="72">
        <f>VLOOKUP($A56,'RevPAR Raw Data'!$B$6:$BE$43,'RevPAR Raw Data'!AI$1,FALSE)</f>
        <v>52.415976414432102</v>
      </c>
      <c r="AW56" s="72">
        <f>VLOOKUP($A56,'RevPAR Raw Data'!$B$6:$BE$43,'RevPAR Raw Data'!AJ$1,FALSE)</f>
        <v>52.604784851888198</v>
      </c>
      <c r="AX56" s="72">
        <f>VLOOKUP($A56,'RevPAR Raw Data'!$B$6:$BE$43,'RevPAR Raw Data'!AK$1,FALSE)</f>
        <v>46.645538747718597</v>
      </c>
      <c r="AY56" s="73">
        <f>VLOOKUP($A56,'RevPAR Raw Data'!$B$6:$BE$43,'RevPAR Raw Data'!AL$1,FALSE)</f>
        <v>46.657745682998701</v>
      </c>
      <c r="AZ56" s="72">
        <f>VLOOKUP($A56,'RevPAR Raw Data'!$B$6:$BE$43,'RevPAR Raw Data'!AN$1,FALSE)</f>
        <v>56.009823108240901</v>
      </c>
      <c r="BA56" s="72">
        <f>VLOOKUP($A56,'RevPAR Raw Data'!$B$6:$BE$43,'RevPAR Raw Data'!AO$1,FALSE)</f>
        <v>55.313195984837797</v>
      </c>
      <c r="BB56" s="73">
        <f>VLOOKUP($A56,'RevPAR Raw Data'!$B$6:$BE$43,'RevPAR Raw Data'!AP$1,FALSE)</f>
        <v>55.6615095465393</v>
      </c>
      <c r="BC56" s="74">
        <f>VLOOKUP($A56,'RevPAR Raw Data'!$B$6:$BE$43,'RevPAR Raw Data'!AR$1,FALSE)</f>
        <v>49.2302496440103</v>
      </c>
      <c r="BE56" s="67">
        <f>VLOOKUP($A56,'RevPAR Raw Data'!$B$6:$BE$43,'RevPAR Raw Data'!AT$1,FALSE)</f>
        <v>8.0360954557997992</v>
      </c>
      <c r="BF56" s="68">
        <f>VLOOKUP($A56,'RevPAR Raw Data'!$B$6:$BE$43,'RevPAR Raw Data'!AU$1,FALSE)</f>
        <v>13.503424141646599</v>
      </c>
      <c r="BG56" s="68">
        <f>VLOOKUP($A56,'RevPAR Raw Data'!$B$6:$BE$43,'RevPAR Raw Data'!AV$1,FALSE)</f>
        <v>9.6089327803512301</v>
      </c>
      <c r="BH56" s="68">
        <f>VLOOKUP($A56,'RevPAR Raw Data'!$B$6:$BE$43,'RevPAR Raw Data'!AW$1,FALSE)</f>
        <v>11.911710632939201</v>
      </c>
      <c r="BI56" s="68">
        <f>VLOOKUP($A56,'RevPAR Raw Data'!$B$6:$BE$43,'RevPAR Raw Data'!AX$1,FALSE)</f>
        <v>9.9896416668116004</v>
      </c>
      <c r="BJ56" s="69">
        <f>VLOOKUP($A56,'RevPAR Raw Data'!$B$6:$BE$43,'RevPAR Raw Data'!AY$1,FALSE)</f>
        <v>10.725291344533799</v>
      </c>
      <c r="BK56" s="68">
        <f>VLOOKUP($A56,'RevPAR Raw Data'!$B$6:$BE$43,'RevPAR Raw Data'!BA$1,FALSE)</f>
        <v>14.7211248138175</v>
      </c>
      <c r="BL56" s="68">
        <f>VLOOKUP($A56,'RevPAR Raw Data'!$B$6:$BE$43,'RevPAR Raw Data'!BB$1,FALSE)</f>
        <v>15.581752585304599</v>
      </c>
      <c r="BM56" s="69">
        <f>VLOOKUP($A56,'RevPAR Raw Data'!$B$6:$BE$43,'RevPAR Raw Data'!BC$1,FALSE)</f>
        <v>15.147137964125299</v>
      </c>
      <c r="BN56" s="70">
        <f>VLOOKUP($A56,'RevPAR Raw Data'!$B$6:$BE$43,'RevPAR Raw Data'!BE$1,FALSE)</f>
        <v>12.1227057863609</v>
      </c>
    </row>
    <row r="57" spans="1:66" ht="14.25" customHeight="1" x14ac:dyDescent="0.45">
      <c r="A57" s="172" t="s">
        <v>124</v>
      </c>
      <c r="B57" s="172"/>
      <c r="C57" s="172"/>
      <c r="D57" s="172"/>
      <c r="E57" s="172"/>
      <c r="F57" s="172"/>
      <c r="G57" s="172"/>
      <c r="H57" s="172"/>
      <c r="I57" s="172"/>
      <c r="J57" s="172"/>
      <c r="K57" s="172"/>
    </row>
    <row r="58" spans="1:66" x14ac:dyDescent="0.45">
      <c r="A58" s="172"/>
      <c r="B58" s="172"/>
      <c r="C58" s="172"/>
      <c r="D58" s="172"/>
      <c r="E58" s="172"/>
      <c r="F58" s="172"/>
      <c r="G58" s="172"/>
      <c r="H58" s="172"/>
      <c r="I58" s="172"/>
      <c r="J58" s="172"/>
      <c r="K58" s="172"/>
    </row>
    <row r="59" spans="1:66" x14ac:dyDescent="0.45">
      <c r="A59" s="172"/>
      <c r="B59" s="172"/>
      <c r="C59" s="172"/>
      <c r="D59" s="172"/>
      <c r="E59" s="172"/>
      <c r="F59" s="172"/>
      <c r="G59" s="172"/>
      <c r="H59" s="172"/>
      <c r="I59" s="172"/>
      <c r="J59" s="172"/>
      <c r="K59" s="172"/>
    </row>
  </sheetData>
  <sheetProtection algorithmName="SHA-512" hashValue="w014NYkkjntpv+p/PvN9KrPC1RoWAxwPLjbJw9NWb4HKYdLAaNdKjUE/oYOAtISmtF+yb/QNZ7vaA+vxhqHdMw==" saltValue="DaU5j0gaoiOmb5M8loXAb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B18" sqref="AB18"/>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8"/>
      <c r="B1" s="89" t="s">
        <v>98</v>
      </c>
      <c r="D1" s="90"/>
      <c r="E1" s="90"/>
      <c r="F1" s="90"/>
      <c r="G1" s="90"/>
      <c r="H1" s="90"/>
      <c r="I1" s="90"/>
      <c r="J1" s="90"/>
      <c r="K1" s="90"/>
      <c r="L1" s="90"/>
      <c r="M1" s="90"/>
      <c r="N1" s="90"/>
      <c r="O1" s="90"/>
      <c r="P1" s="90"/>
      <c r="Q1" s="90"/>
      <c r="R1" s="90"/>
      <c r="S1" s="90"/>
      <c r="T1" s="90"/>
      <c r="U1" s="90"/>
      <c r="V1" s="90"/>
      <c r="W1" s="90"/>
      <c r="X1" s="90"/>
      <c r="Y1" s="91"/>
      <c r="Z1" s="91"/>
      <c r="AA1" s="91"/>
      <c r="AB1" s="91"/>
      <c r="AC1" s="91"/>
      <c r="AD1" s="91"/>
      <c r="AE1" s="91"/>
      <c r="AF1" s="91"/>
      <c r="AG1" s="91"/>
      <c r="AH1" s="91"/>
      <c r="AI1" s="91"/>
      <c r="AJ1" s="91"/>
      <c r="AK1" s="91"/>
      <c r="AL1" s="91"/>
    </row>
    <row r="2" spans="1:50" ht="15" customHeight="1" x14ac:dyDescent="0.25">
      <c r="A2" s="90"/>
      <c r="B2" t="s">
        <v>133</v>
      </c>
      <c r="C2" s="90"/>
      <c r="D2" s="90"/>
      <c r="E2" s="90"/>
      <c r="F2" s="90"/>
      <c r="G2" s="90"/>
      <c r="H2" s="90"/>
      <c r="I2" s="90"/>
      <c r="J2" s="90"/>
      <c r="K2" s="90"/>
      <c r="L2" s="90"/>
      <c r="M2" s="90"/>
      <c r="N2" s="90"/>
      <c r="O2" s="90"/>
      <c r="P2" s="90"/>
      <c r="Q2" s="90"/>
      <c r="R2" s="90"/>
      <c r="S2" s="90"/>
      <c r="T2" s="90"/>
      <c r="U2" s="90"/>
      <c r="V2" s="90"/>
      <c r="W2" s="90"/>
      <c r="X2" s="90"/>
      <c r="Y2" s="91"/>
      <c r="Z2" s="91"/>
      <c r="AA2" s="91"/>
      <c r="AB2" s="91"/>
      <c r="AC2" s="91"/>
      <c r="AD2" s="91"/>
      <c r="AE2" s="91"/>
      <c r="AF2" s="91"/>
      <c r="AG2" s="91"/>
      <c r="AH2" s="91"/>
      <c r="AI2" s="91"/>
      <c r="AJ2" s="91"/>
      <c r="AK2" s="91"/>
      <c r="AL2" s="91"/>
    </row>
    <row r="3" spans="1:50" x14ac:dyDescent="0.25">
      <c r="A3" s="90"/>
      <c r="B3" s="90"/>
      <c r="C3" s="90"/>
      <c r="D3" s="90"/>
      <c r="E3" s="90"/>
      <c r="F3" s="90"/>
      <c r="G3" s="90"/>
      <c r="H3" s="90"/>
      <c r="I3" s="90"/>
      <c r="J3" s="90"/>
      <c r="K3" s="90"/>
      <c r="L3" s="90"/>
      <c r="M3" s="90"/>
      <c r="N3" s="90"/>
      <c r="O3" s="90"/>
      <c r="P3" s="90"/>
      <c r="Q3" s="90"/>
      <c r="R3" s="90"/>
      <c r="S3" s="90"/>
      <c r="T3" s="90"/>
      <c r="U3" s="90"/>
      <c r="V3" s="90"/>
      <c r="W3" s="90"/>
      <c r="X3" s="90"/>
      <c r="Y3" s="91"/>
      <c r="Z3" s="91"/>
      <c r="AA3" s="91"/>
      <c r="AB3" s="91"/>
      <c r="AC3" s="91"/>
      <c r="AD3" s="91"/>
      <c r="AE3" s="91"/>
      <c r="AF3" s="91"/>
      <c r="AG3" s="91"/>
      <c r="AH3" s="91"/>
      <c r="AI3" s="91"/>
      <c r="AJ3" s="91"/>
      <c r="AK3" s="91"/>
      <c r="AL3" s="91"/>
    </row>
    <row r="4" spans="1:50" x14ac:dyDescent="0.25">
      <c r="A4" s="90"/>
      <c r="B4" s="90"/>
      <c r="C4" s="90"/>
      <c r="D4" s="90"/>
      <c r="E4" s="90"/>
      <c r="F4" s="90"/>
      <c r="G4" s="90"/>
      <c r="H4" s="90"/>
      <c r="I4" s="90"/>
      <c r="J4" s="90"/>
      <c r="K4" s="90"/>
      <c r="L4" s="90"/>
      <c r="M4" s="90"/>
      <c r="N4" s="90"/>
      <c r="O4" s="90"/>
      <c r="P4" s="90"/>
      <c r="Q4" s="90"/>
      <c r="R4" s="90"/>
      <c r="S4" s="90"/>
      <c r="T4" s="90"/>
      <c r="U4" s="90"/>
      <c r="V4" s="90"/>
      <c r="W4" s="90"/>
      <c r="X4" s="90"/>
      <c r="Y4" s="91"/>
      <c r="Z4" s="91"/>
      <c r="AA4" s="91"/>
      <c r="AB4" s="91"/>
      <c r="AC4" s="91"/>
      <c r="AD4" s="91"/>
      <c r="AE4" s="91"/>
      <c r="AF4" s="91"/>
      <c r="AG4" s="91"/>
      <c r="AH4" s="91"/>
      <c r="AI4" s="91"/>
      <c r="AJ4" s="91"/>
      <c r="AK4" s="91"/>
      <c r="AL4" s="91"/>
    </row>
    <row r="5" spans="1:50" x14ac:dyDescent="0.25">
      <c r="A5" s="90"/>
      <c r="B5" s="90"/>
      <c r="C5" s="90"/>
      <c r="D5" s="90"/>
      <c r="E5" s="90"/>
      <c r="F5" s="90"/>
      <c r="G5" s="90"/>
      <c r="H5" s="90"/>
      <c r="I5" s="90"/>
      <c r="J5" s="90"/>
      <c r="K5" s="90"/>
      <c r="L5" s="90"/>
      <c r="M5" s="90"/>
      <c r="N5" s="90"/>
      <c r="O5" s="90"/>
      <c r="P5" s="90"/>
      <c r="Q5" s="90"/>
      <c r="R5" s="90"/>
      <c r="S5" s="90"/>
      <c r="T5" s="90"/>
      <c r="U5" s="90"/>
      <c r="V5" s="90"/>
      <c r="W5" s="90"/>
      <c r="X5" s="90"/>
      <c r="Y5" s="91"/>
      <c r="Z5" s="91"/>
      <c r="AA5" s="91"/>
      <c r="AB5" s="91"/>
      <c r="AC5" s="91"/>
      <c r="AD5" s="91"/>
      <c r="AE5" s="91"/>
      <c r="AF5" s="91"/>
      <c r="AG5" s="91"/>
      <c r="AH5" s="91"/>
      <c r="AI5" s="91"/>
      <c r="AJ5" s="91"/>
      <c r="AK5" s="91"/>
      <c r="AL5" s="91"/>
    </row>
    <row r="6" spans="1:50" x14ac:dyDescent="0.25">
      <c r="A6" s="90"/>
      <c r="B6" s="90"/>
      <c r="C6" s="90"/>
      <c r="D6" s="90"/>
      <c r="E6" s="90"/>
      <c r="F6" s="90"/>
      <c r="G6" s="90"/>
      <c r="H6" s="90"/>
      <c r="I6" s="90"/>
      <c r="J6" s="90"/>
      <c r="K6" s="90"/>
      <c r="L6" s="90"/>
      <c r="M6" s="90"/>
      <c r="N6" s="90"/>
      <c r="O6" s="90"/>
      <c r="P6" s="90"/>
      <c r="Q6" s="90"/>
      <c r="R6" s="90"/>
      <c r="S6" s="90"/>
      <c r="T6" s="90"/>
      <c r="U6" s="90"/>
      <c r="V6" s="90"/>
      <c r="W6" s="90"/>
      <c r="X6" s="90"/>
      <c r="Y6" s="91"/>
      <c r="Z6" s="91"/>
      <c r="AA6" s="91"/>
      <c r="AB6" s="91"/>
      <c r="AC6" s="91"/>
      <c r="AD6" s="91"/>
      <c r="AE6" s="91"/>
      <c r="AF6" s="91"/>
      <c r="AG6" s="91"/>
      <c r="AH6" s="91"/>
      <c r="AI6" s="91"/>
      <c r="AJ6" s="91"/>
      <c r="AK6" s="91"/>
      <c r="AL6" s="91"/>
    </row>
    <row r="7" spans="1:50" x14ac:dyDescent="0.25">
      <c r="A7" s="90"/>
      <c r="B7" s="90"/>
      <c r="C7" s="90"/>
      <c r="D7" s="90"/>
      <c r="E7" s="90"/>
      <c r="F7" s="90"/>
      <c r="G7" s="90"/>
      <c r="H7" s="90"/>
      <c r="I7" s="90"/>
      <c r="J7" s="90"/>
      <c r="K7" s="90"/>
      <c r="L7" s="90"/>
      <c r="M7" s="90"/>
      <c r="N7" s="90"/>
      <c r="O7" s="90"/>
      <c r="P7" s="90"/>
      <c r="Q7" s="90"/>
      <c r="R7" s="90"/>
      <c r="S7" s="90"/>
      <c r="T7" s="90"/>
      <c r="U7" s="90"/>
      <c r="V7" s="90"/>
      <c r="W7" s="90"/>
      <c r="X7" s="90"/>
      <c r="Y7" s="91"/>
      <c r="Z7" s="91"/>
      <c r="AA7" s="91"/>
      <c r="AB7" s="91"/>
      <c r="AC7" s="91"/>
      <c r="AD7" s="91"/>
      <c r="AE7" s="91"/>
      <c r="AF7" s="91"/>
      <c r="AG7" s="91"/>
      <c r="AH7" s="91"/>
      <c r="AI7" s="91"/>
      <c r="AJ7" s="91"/>
      <c r="AK7" s="91"/>
      <c r="AL7" s="91"/>
    </row>
    <row r="8" spans="1:50" ht="18" customHeight="1" x14ac:dyDescent="0.35">
      <c r="A8" s="92"/>
      <c r="B8" s="90"/>
      <c r="C8" s="90"/>
      <c r="D8" s="177">
        <v>2024</v>
      </c>
      <c r="E8" s="177"/>
      <c r="F8" s="177"/>
      <c r="G8" s="177"/>
      <c r="H8" s="177"/>
      <c r="I8" s="177"/>
      <c r="J8" s="177"/>
      <c r="K8" s="92"/>
      <c r="L8" s="92"/>
      <c r="M8" s="92"/>
      <c r="N8" s="92"/>
      <c r="O8" s="90"/>
      <c r="P8" s="177">
        <v>2023</v>
      </c>
      <c r="Q8" s="177"/>
      <c r="R8" s="177"/>
      <c r="S8" s="177"/>
      <c r="T8" s="177"/>
      <c r="U8" s="177"/>
      <c r="V8" s="177"/>
      <c r="W8" s="92"/>
      <c r="X8" s="92"/>
      <c r="Y8" s="91"/>
      <c r="Z8" s="91"/>
      <c r="AA8" s="91"/>
      <c r="AB8" s="91"/>
      <c r="AC8" s="91"/>
      <c r="AD8" s="91"/>
      <c r="AE8" s="91"/>
      <c r="AF8" s="91"/>
      <c r="AG8" s="91"/>
      <c r="AH8" s="91"/>
      <c r="AI8" s="91"/>
      <c r="AJ8" s="91"/>
      <c r="AK8" s="91"/>
      <c r="AL8" s="91"/>
    </row>
    <row r="9" spans="1:50" ht="15.75" customHeight="1" x14ac:dyDescent="0.35">
      <c r="A9" s="93"/>
      <c r="B9" s="94"/>
      <c r="C9" s="94"/>
      <c r="D9" s="95" t="s">
        <v>0</v>
      </c>
      <c r="E9" s="95" t="s">
        <v>1</v>
      </c>
      <c r="F9" s="95" t="s">
        <v>99</v>
      </c>
      <c r="G9" s="95" t="s">
        <v>2</v>
      </c>
      <c r="H9" s="95" t="s">
        <v>100</v>
      </c>
      <c r="I9" s="95" t="s">
        <v>3</v>
      </c>
      <c r="J9" s="95" t="s">
        <v>4</v>
      </c>
      <c r="K9" s="93"/>
      <c r="L9" s="93"/>
      <c r="M9" s="94"/>
      <c r="N9" s="94"/>
      <c r="O9" s="94"/>
      <c r="P9" s="95" t="s">
        <v>0</v>
      </c>
      <c r="Q9" s="95" t="s">
        <v>1</v>
      </c>
      <c r="R9" s="95" t="s">
        <v>99</v>
      </c>
      <c r="S9" s="95" t="s">
        <v>2</v>
      </c>
      <c r="T9" s="95" t="s">
        <v>100</v>
      </c>
      <c r="U9" s="95" t="s">
        <v>3</v>
      </c>
      <c r="V9" s="95" t="s">
        <v>4</v>
      </c>
      <c r="W9" s="93"/>
      <c r="X9" s="93"/>
      <c r="Y9" s="96"/>
      <c r="Z9" s="96"/>
      <c r="AA9" s="96"/>
      <c r="AB9" s="96"/>
      <c r="AC9" s="96"/>
      <c r="AD9" s="96"/>
      <c r="AE9" s="96"/>
      <c r="AF9" s="96"/>
      <c r="AG9" s="96"/>
      <c r="AH9" s="96"/>
      <c r="AI9" s="96"/>
      <c r="AJ9" s="96"/>
      <c r="AK9" s="96"/>
      <c r="AL9" s="96"/>
      <c r="AM9" s="97"/>
      <c r="AN9" s="97"/>
      <c r="AO9" s="97"/>
      <c r="AP9" s="97"/>
      <c r="AQ9" s="97"/>
      <c r="AR9" s="97"/>
      <c r="AS9" s="97"/>
      <c r="AT9" s="97"/>
      <c r="AU9" s="97"/>
      <c r="AV9" s="97"/>
      <c r="AW9" s="97"/>
      <c r="AX9" s="97"/>
    </row>
    <row r="10" spans="1:50" ht="20.149999999999999" customHeight="1" x14ac:dyDescent="0.25">
      <c r="A10" s="98"/>
      <c r="B10" s="90"/>
      <c r="C10" s="99" t="s">
        <v>110</v>
      </c>
      <c r="D10" s="100">
        <v>14</v>
      </c>
      <c r="E10" s="101">
        <v>15</v>
      </c>
      <c r="F10" s="101">
        <v>16</v>
      </c>
      <c r="G10" s="101">
        <v>17</v>
      </c>
      <c r="H10" s="101">
        <v>18</v>
      </c>
      <c r="I10" s="101">
        <v>19</v>
      </c>
      <c r="J10" s="102">
        <v>20</v>
      </c>
      <c r="K10" s="98"/>
      <c r="L10" s="98"/>
      <c r="M10" s="178" t="s">
        <v>101</v>
      </c>
      <c r="N10" s="179"/>
      <c r="O10" s="99" t="s">
        <v>110</v>
      </c>
      <c r="P10" s="100">
        <v>15</v>
      </c>
      <c r="Q10" s="101">
        <v>16</v>
      </c>
      <c r="R10" s="101">
        <v>17</v>
      </c>
      <c r="S10" s="101">
        <v>18</v>
      </c>
      <c r="T10" s="101">
        <v>19</v>
      </c>
      <c r="U10" s="101">
        <v>20</v>
      </c>
      <c r="V10" s="102">
        <v>21</v>
      </c>
      <c r="W10" s="98"/>
      <c r="X10" s="98"/>
      <c r="Y10" s="91"/>
      <c r="Z10" s="91"/>
      <c r="AA10" s="91"/>
      <c r="AB10" s="91"/>
      <c r="AC10" s="91"/>
      <c r="AD10" s="91"/>
      <c r="AE10" s="91"/>
      <c r="AF10" s="91"/>
      <c r="AG10" s="91"/>
      <c r="AH10" s="91"/>
      <c r="AI10" s="91"/>
      <c r="AJ10" s="91"/>
      <c r="AK10" s="91"/>
      <c r="AL10" s="91"/>
    </row>
    <row r="11" spans="1:50" ht="20.149999999999999" customHeight="1" x14ac:dyDescent="0.25">
      <c r="A11" s="98"/>
      <c r="B11" s="90"/>
      <c r="C11" s="99" t="s">
        <v>110</v>
      </c>
      <c r="D11" s="103">
        <v>21</v>
      </c>
      <c r="E11" s="104">
        <v>22</v>
      </c>
      <c r="F11" s="104">
        <v>23</v>
      </c>
      <c r="G11" s="104">
        <v>24</v>
      </c>
      <c r="H11" s="104">
        <v>25</v>
      </c>
      <c r="I11" s="104">
        <v>26</v>
      </c>
      <c r="J11" s="105">
        <v>27</v>
      </c>
      <c r="K11" s="98"/>
      <c r="L11" s="98"/>
      <c r="M11" s="178" t="s">
        <v>101</v>
      </c>
      <c r="N11" s="179"/>
      <c r="O11" s="99" t="s">
        <v>110</v>
      </c>
      <c r="P11" s="103">
        <v>22</v>
      </c>
      <c r="Q11" s="104">
        <v>23</v>
      </c>
      <c r="R11" s="104">
        <v>24</v>
      </c>
      <c r="S11" s="104">
        <v>25</v>
      </c>
      <c r="T11" s="104">
        <v>26</v>
      </c>
      <c r="U11" s="104">
        <v>27</v>
      </c>
      <c r="V11" s="105">
        <v>28</v>
      </c>
      <c r="W11" s="98"/>
      <c r="X11" s="98"/>
      <c r="Y11" s="91"/>
      <c r="Z11" s="91"/>
      <c r="AA11" s="91"/>
      <c r="AB11" s="91"/>
      <c r="AC11" s="91"/>
      <c r="AD11" s="91"/>
      <c r="AE11" s="91"/>
      <c r="AF11" s="91"/>
      <c r="AG11" s="91"/>
      <c r="AH11" s="91"/>
      <c r="AI11" s="91"/>
      <c r="AJ11" s="91"/>
      <c r="AK11" s="91"/>
      <c r="AL11" s="91"/>
    </row>
    <row r="12" spans="1:50" ht="20.149999999999999" customHeight="1" x14ac:dyDescent="0.25">
      <c r="A12" s="98"/>
      <c r="B12" s="90"/>
      <c r="C12" s="99" t="s">
        <v>129</v>
      </c>
      <c r="D12" s="106">
        <v>28</v>
      </c>
      <c r="E12" s="107">
        <v>29</v>
      </c>
      <c r="F12" s="107">
        <v>30</v>
      </c>
      <c r="G12" s="107">
        <v>31</v>
      </c>
      <c r="H12" s="107">
        <v>1</v>
      </c>
      <c r="I12" s="107">
        <v>2</v>
      </c>
      <c r="J12" s="108">
        <v>3</v>
      </c>
      <c r="K12" s="98"/>
      <c r="L12" s="98"/>
      <c r="M12" s="178" t="s">
        <v>101</v>
      </c>
      <c r="N12" s="179"/>
      <c r="O12" s="99" t="s">
        <v>129</v>
      </c>
      <c r="P12" s="106">
        <v>29</v>
      </c>
      <c r="Q12" s="107">
        <v>30</v>
      </c>
      <c r="R12" s="107">
        <v>31</v>
      </c>
      <c r="S12" s="107">
        <v>1</v>
      </c>
      <c r="T12" s="107">
        <v>2</v>
      </c>
      <c r="U12" s="107">
        <v>3</v>
      </c>
      <c r="V12" s="108">
        <v>4</v>
      </c>
      <c r="W12" s="98"/>
      <c r="X12" s="98"/>
      <c r="Y12" s="91"/>
      <c r="Z12" s="91"/>
      <c r="AA12" s="91"/>
      <c r="AB12" s="91"/>
      <c r="AC12" s="91"/>
      <c r="AD12" s="91"/>
      <c r="AE12" s="91"/>
      <c r="AF12" s="91"/>
      <c r="AG12" s="91"/>
      <c r="AH12" s="91"/>
      <c r="AI12" s="91"/>
      <c r="AJ12" s="91"/>
      <c r="AK12" s="91"/>
      <c r="AL12" s="91"/>
    </row>
    <row r="13" spans="1:50" ht="20.149999999999999" customHeight="1" x14ac:dyDescent="0.25">
      <c r="A13" s="98"/>
      <c r="B13" s="90"/>
      <c r="C13" s="99" t="s">
        <v>130</v>
      </c>
      <c r="D13" s="121">
        <v>4</v>
      </c>
      <c r="E13" s="122">
        <v>5</v>
      </c>
      <c r="F13" s="122">
        <v>6</v>
      </c>
      <c r="G13" s="122">
        <v>7</v>
      </c>
      <c r="H13" s="122">
        <v>8</v>
      </c>
      <c r="I13" s="122">
        <v>9</v>
      </c>
      <c r="J13" s="123">
        <v>10</v>
      </c>
      <c r="K13" s="98"/>
      <c r="L13" s="98"/>
      <c r="M13" s="178" t="s">
        <v>101</v>
      </c>
      <c r="N13" s="179"/>
      <c r="O13" s="99" t="s">
        <v>130</v>
      </c>
      <c r="P13" s="121">
        <v>5</v>
      </c>
      <c r="Q13" s="122">
        <v>6</v>
      </c>
      <c r="R13" s="122">
        <v>7</v>
      </c>
      <c r="S13" s="122">
        <v>8</v>
      </c>
      <c r="T13" s="122">
        <v>9</v>
      </c>
      <c r="U13" s="122">
        <v>10</v>
      </c>
      <c r="V13" s="123">
        <v>11</v>
      </c>
      <c r="W13" s="98"/>
      <c r="X13" s="98"/>
      <c r="Y13" s="91"/>
      <c r="Z13" s="91"/>
      <c r="AA13" s="91"/>
      <c r="AB13" s="91"/>
      <c r="AC13" s="91"/>
      <c r="AD13" s="91"/>
      <c r="AE13" s="91"/>
      <c r="AF13" s="91"/>
      <c r="AG13" s="91"/>
      <c r="AH13" s="91"/>
      <c r="AI13" s="91"/>
      <c r="AJ13" s="91"/>
      <c r="AK13" s="91"/>
      <c r="AL13" s="91"/>
    </row>
    <row r="14" spans="1:50" ht="20.149999999999999" customHeight="1" x14ac:dyDescent="0.25">
      <c r="A14" s="98"/>
      <c r="B14" s="90"/>
      <c r="C14" s="99" t="s">
        <v>130</v>
      </c>
      <c r="D14" s="109">
        <v>11</v>
      </c>
      <c r="E14" s="110">
        <v>12</v>
      </c>
      <c r="F14" s="110">
        <v>13</v>
      </c>
      <c r="G14" s="110">
        <v>14</v>
      </c>
      <c r="H14" s="110">
        <v>15</v>
      </c>
      <c r="I14" s="110">
        <v>16</v>
      </c>
      <c r="J14" s="111">
        <v>17</v>
      </c>
      <c r="K14" s="98"/>
      <c r="L14" s="98"/>
      <c r="M14" s="178" t="s">
        <v>101</v>
      </c>
      <c r="N14" s="179"/>
      <c r="O14" s="99" t="s">
        <v>130</v>
      </c>
      <c r="P14" s="109">
        <v>12</v>
      </c>
      <c r="Q14" s="110">
        <v>13</v>
      </c>
      <c r="R14" s="110">
        <v>14</v>
      </c>
      <c r="S14" s="110">
        <v>15</v>
      </c>
      <c r="T14" s="110">
        <v>16</v>
      </c>
      <c r="U14" s="110">
        <v>17</v>
      </c>
      <c r="V14" s="111">
        <v>18</v>
      </c>
      <c r="W14" s="98"/>
      <c r="X14" s="98"/>
      <c r="Y14" s="91"/>
      <c r="Z14" s="91"/>
      <c r="AA14" s="91"/>
      <c r="AB14" s="91"/>
      <c r="AC14" s="91"/>
      <c r="AD14" s="91"/>
      <c r="AE14" s="91"/>
      <c r="AF14" s="91"/>
      <c r="AG14" s="91"/>
      <c r="AH14" s="91"/>
      <c r="AI14" s="91"/>
      <c r="AJ14" s="91"/>
      <c r="AK14" s="91"/>
      <c r="AL14" s="91"/>
    </row>
    <row r="15" spans="1:50" ht="20.149999999999999" customHeight="1" x14ac:dyDescent="0.25">
      <c r="A15" s="98"/>
      <c r="B15" s="90"/>
      <c r="C15" s="99" t="s">
        <v>130</v>
      </c>
      <c r="D15" s="124">
        <v>18</v>
      </c>
      <c r="E15" s="125">
        <v>19</v>
      </c>
      <c r="F15" s="125">
        <v>20</v>
      </c>
      <c r="G15" s="125">
        <v>21</v>
      </c>
      <c r="H15" s="125">
        <v>22</v>
      </c>
      <c r="I15" s="125">
        <v>23</v>
      </c>
      <c r="J15" s="126">
        <v>24</v>
      </c>
      <c r="K15" s="98"/>
      <c r="L15" s="98"/>
      <c r="M15" s="178" t="s">
        <v>101</v>
      </c>
      <c r="N15" s="179"/>
      <c r="O15" s="99" t="s">
        <v>130</v>
      </c>
      <c r="P15" s="124">
        <v>19</v>
      </c>
      <c r="Q15" s="125">
        <v>20</v>
      </c>
      <c r="R15" s="125">
        <v>21</v>
      </c>
      <c r="S15" s="125">
        <v>22</v>
      </c>
      <c r="T15" s="125">
        <v>23</v>
      </c>
      <c r="U15" s="125">
        <v>24</v>
      </c>
      <c r="V15" s="126">
        <v>25</v>
      </c>
      <c r="W15" s="98"/>
      <c r="X15" s="98"/>
      <c r="Y15" s="91"/>
      <c r="Z15" s="91"/>
      <c r="AA15" s="91"/>
      <c r="AB15" s="91"/>
      <c r="AC15" s="91"/>
      <c r="AD15" s="91"/>
      <c r="AE15" s="91"/>
      <c r="AF15" s="91"/>
      <c r="AG15" s="91"/>
      <c r="AH15" s="91"/>
      <c r="AI15" s="91"/>
      <c r="AJ15" s="91"/>
      <c r="AK15" s="91"/>
      <c r="AL15" s="91"/>
    </row>
    <row r="16" spans="1:50" x14ac:dyDescent="0.25">
      <c r="A16" s="90"/>
      <c r="B16" s="90"/>
      <c r="C16" s="90"/>
      <c r="D16" s="90"/>
      <c r="E16" s="90"/>
      <c r="F16" s="90"/>
      <c r="G16" s="90"/>
      <c r="H16" s="90"/>
      <c r="I16" s="90"/>
      <c r="J16" s="90"/>
      <c r="K16" s="90"/>
      <c r="L16" s="90"/>
      <c r="M16" s="90"/>
      <c r="N16" s="90"/>
      <c r="O16" s="90"/>
      <c r="P16" s="90"/>
      <c r="Q16" s="90"/>
      <c r="R16" s="90"/>
      <c r="S16" s="90"/>
      <c r="T16" s="90"/>
      <c r="U16" s="90"/>
      <c r="V16" s="90"/>
      <c r="W16" s="90"/>
      <c r="X16" s="90"/>
      <c r="Y16" s="91"/>
      <c r="Z16" s="91"/>
      <c r="AA16" s="91"/>
      <c r="AB16" s="91"/>
      <c r="AC16" s="91"/>
      <c r="AD16" s="91"/>
      <c r="AE16" s="91"/>
      <c r="AF16" s="91"/>
      <c r="AG16" s="91"/>
      <c r="AH16" s="91"/>
      <c r="AI16" s="91"/>
      <c r="AJ16" s="91"/>
      <c r="AK16" s="91"/>
      <c r="AL16" s="91"/>
    </row>
    <row r="17" spans="1:50" x14ac:dyDescent="0.25">
      <c r="A17" s="90"/>
      <c r="B17" s="90"/>
      <c r="C17" s="90"/>
      <c r="D17" s="90"/>
      <c r="E17" s="90"/>
      <c r="F17" s="90"/>
      <c r="G17" s="90"/>
      <c r="H17" s="90"/>
      <c r="I17" s="90"/>
      <c r="J17" s="90"/>
      <c r="K17" s="90"/>
      <c r="L17" s="90"/>
      <c r="M17" s="90"/>
      <c r="N17" s="90"/>
      <c r="O17" s="90"/>
      <c r="P17" s="90"/>
      <c r="Q17" s="90"/>
      <c r="R17" s="90"/>
      <c r="S17" s="90"/>
      <c r="T17" s="90"/>
      <c r="U17" s="90"/>
      <c r="V17" s="90"/>
      <c r="W17" s="90"/>
      <c r="X17" s="90"/>
      <c r="Y17" s="91"/>
      <c r="Z17" s="91"/>
      <c r="AA17" s="91"/>
      <c r="AB17" s="91"/>
      <c r="AC17" s="91"/>
      <c r="AD17" s="91"/>
      <c r="AE17" s="91"/>
      <c r="AF17" s="91"/>
      <c r="AG17" s="91"/>
      <c r="AH17" s="91"/>
      <c r="AI17" s="91"/>
      <c r="AJ17" s="91"/>
      <c r="AK17" s="91"/>
      <c r="AL17" s="91"/>
    </row>
    <row r="18" spans="1:50" ht="13" x14ac:dyDescent="0.3">
      <c r="A18" s="90"/>
      <c r="B18" s="90"/>
      <c r="C18" s="90"/>
      <c r="D18" s="180" t="s">
        <v>102</v>
      </c>
      <c r="E18" s="180"/>
      <c r="F18" s="180"/>
      <c r="G18" s="180"/>
      <c r="H18" s="180"/>
      <c r="I18" s="180"/>
      <c r="J18" s="180"/>
      <c r="K18" s="90"/>
      <c r="L18" s="90"/>
      <c r="M18" s="90"/>
      <c r="N18" s="90"/>
      <c r="O18" s="90"/>
      <c r="P18" s="180" t="s">
        <v>103</v>
      </c>
      <c r="Q18" s="180"/>
      <c r="R18" s="180"/>
      <c r="S18" s="180"/>
      <c r="T18" s="180"/>
      <c r="U18" s="180"/>
      <c r="V18" s="180"/>
      <c r="W18" s="90"/>
      <c r="X18" s="90"/>
      <c r="Y18" s="91"/>
      <c r="Z18" s="91"/>
      <c r="AA18" s="91"/>
      <c r="AB18" s="91"/>
      <c r="AC18" s="91"/>
      <c r="AD18" s="91"/>
      <c r="AE18" s="91"/>
      <c r="AF18" s="91"/>
      <c r="AG18" s="91"/>
      <c r="AH18" s="91"/>
      <c r="AI18" s="91"/>
      <c r="AJ18" s="91"/>
      <c r="AK18" s="91"/>
      <c r="AL18" s="91"/>
    </row>
    <row r="19" spans="1:50" ht="13.15" customHeight="1" x14ac:dyDescent="0.25">
      <c r="A19" s="90"/>
      <c r="B19" s="90"/>
      <c r="C19" s="175" t="s">
        <v>126</v>
      </c>
      <c r="D19" s="175"/>
      <c r="E19" s="175"/>
      <c r="F19" s="175"/>
      <c r="G19" s="90"/>
      <c r="H19" s="90" t="s">
        <v>127</v>
      </c>
      <c r="I19" s="90"/>
      <c r="J19" s="90"/>
      <c r="K19" s="90"/>
      <c r="L19" s="90"/>
      <c r="M19" s="90"/>
      <c r="N19" s="90"/>
      <c r="O19" s="175" t="s">
        <v>128</v>
      </c>
      <c r="P19" s="175"/>
      <c r="Q19" s="175"/>
      <c r="R19" s="175"/>
      <c r="S19" s="90"/>
      <c r="T19" s="90" t="s">
        <v>127</v>
      </c>
      <c r="U19" s="90"/>
      <c r="V19" s="90"/>
      <c r="W19" s="90"/>
      <c r="X19" s="90"/>
      <c r="Y19" s="91"/>
      <c r="Z19" s="91"/>
      <c r="AA19" s="91"/>
      <c r="AB19" s="91"/>
      <c r="AC19" s="91"/>
      <c r="AD19" s="91"/>
      <c r="AE19" s="91"/>
      <c r="AF19" s="91"/>
      <c r="AG19" s="91"/>
      <c r="AH19" s="91"/>
      <c r="AI19" s="91"/>
      <c r="AJ19" s="91"/>
      <c r="AK19" s="91"/>
      <c r="AL19" s="91"/>
    </row>
    <row r="20" spans="1:50" x14ac:dyDescent="0.25">
      <c r="A20" s="112"/>
      <c r="B20" s="112"/>
      <c r="C20" s="175" t="s">
        <v>134</v>
      </c>
      <c r="D20" s="175"/>
      <c r="E20" s="175"/>
      <c r="F20" s="175"/>
      <c r="G20" s="7"/>
      <c r="H20" s="7" t="s">
        <v>135</v>
      </c>
      <c r="I20" s="7"/>
      <c r="J20" s="7"/>
      <c r="K20" s="112"/>
      <c r="L20" s="112"/>
      <c r="M20" s="112"/>
      <c r="N20" s="112"/>
      <c r="O20" s="175" t="s">
        <v>136</v>
      </c>
      <c r="P20" s="175"/>
      <c r="Q20" s="175"/>
      <c r="R20" s="175"/>
      <c r="S20" s="7"/>
      <c r="T20" s="7" t="s">
        <v>135</v>
      </c>
      <c r="U20" s="7"/>
      <c r="V20" s="7"/>
      <c r="W20" s="7"/>
      <c r="X20" s="7"/>
      <c r="Y20" s="113"/>
      <c r="Z20" s="113"/>
      <c r="AA20" s="113"/>
      <c r="AB20" s="113"/>
      <c r="AC20" s="113"/>
      <c r="AD20" s="113"/>
      <c r="AE20" s="113"/>
      <c r="AF20" s="113"/>
      <c r="AG20" s="113"/>
      <c r="AH20" s="113"/>
      <c r="AI20" s="113"/>
      <c r="AJ20" s="113"/>
      <c r="AK20" s="113"/>
      <c r="AL20" s="113"/>
      <c r="AM20" s="1"/>
      <c r="AN20" s="1"/>
      <c r="AO20" s="1"/>
      <c r="AP20" s="1"/>
      <c r="AQ20" s="1"/>
      <c r="AR20" s="1"/>
      <c r="AS20" s="1"/>
      <c r="AT20" s="1"/>
      <c r="AU20" s="1"/>
      <c r="AV20" s="1"/>
      <c r="AW20" s="1"/>
      <c r="AX20" s="1"/>
    </row>
    <row r="21" spans="1:50" x14ac:dyDescent="0.25">
      <c r="A21" s="114"/>
      <c r="B21" s="114"/>
      <c r="C21" s="175" t="s">
        <v>137</v>
      </c>
      <c r="D21" s="175"/>
      <c r="E21" s="175"/>
      <c r="F21" s="175"/>
      <c r="G21" s="7"/>
      <c r="H21" s="7" t="s">
        <v>138</v>
      </c>
      <c r="I21" s="7"/>
      <c r="J21" s="7"/>
      <c r="K21" s="112"/>
      <c r="L21" s="112"/>
      <c r="M21" s="112"/>
      <c r="N21" s="112"/>
      <c r="O21" s="175" t="s">
        <v>139</v>
      </c>
      <c r="P21" s="175"/>
      <c r="Q21" s="175"/>
      <c r="R21" s="175"/>
      <c r="S21" s="115"/>
      <c r="T21" s="115" t="s">
        <v>138</v>
      </c>
      <c r="U21" s="115"/>
      <c r="V21" s="115"/>
      <c r="W21" s="115"/>
      <c r="X21" s="115"/>
      <c r="Y21" s="113"/>
      <c r="Z21" s="113"/>
      <c r="AA21" s="113"/>
      <c r="AB21" s="113"/>
      <c r="AC21" s="113"/>
      <c r="AD21" s="113"/>
      <c r="AE21" s="113"/>
      <c r="AF21" s="113"/>
      <c r="AG21" s="113"/>
      <c r="AH21" s="113"/>
      <c r="AI21" s="113"/>
      <c r="AJ21" s="113"/>
      <c r="AK21" s="113"/>
      <c r="AL21" s="113"/>
      <c r="AM21" s="1"/>
      <c r="AN21" s="1"/>
      <c r="AO21" s="1"/>
      <c r="AP21" s="1"/>
      <c r="AQ21" s="1"/>
      <c r="AR21" s="1"/>
      <c r="AS21" s="1"/>
      <c r="AT21" s="1"/>
      <c r="AU21" s="1"/>
      <c r="AV21" s="1"/>
      <c r="AW21" s="1"/>
      <c r="AX21" s="1"/>
    </row>
    <row r="22" spans="1:50" x14ac:dyDescent="0.25">
      <c r="A22" s="112"/>
      <c r="B22" s="112"/>
      <c r="C22" s="175"/>
      <c r="D22" s="175"/>
      <c r="E22" s="175"/>
      <c r="F22" s="175"/>
      <c r="G22" s="7"/>
      <c r="H22" s="7"/>
      <c r="I22" s="7"/>
      <c r="J22" s="7"/>
      <c r="K22" s="112"/>
      <c r="L22" s="112"/>
      <c r="M22" s="112"/>
      <c r="N22" s="112"/>
      <c r="O22" s="175"/>
      <c r="P22" s="175"/>
      <c r="Q22" s="175"/>
      <c r="R22" s="175"/>
      <c r="S22" s="7"/>
      <c r="T22" s="7"/>
      <c r="U22" s="7"/>
      <c r="V22" s="7"/>
      <c r="W22" s="7"/>
      <c r="X22" s="7"/>
      <c r="Y22" s="113"/>
      <c r="Z22" s="113"/>
      <c r="AA22" s="113"/>
      <c r="AB22" s="113"/>
      <c r="AC22" s="113"/>
      <c r="AD22" s="113"/>
      <c r="AE22" s="113"/>
      <c r="AF22" s="113"/>
      <c r="AG22" s="113"/>
      <c r="AH22" s="113"/>
      <c r="AI22" s="113"/>
      <c r="AJ22" s="113"/>
      <c r="AK22" s="113"/>
      <c r="AL22" s="113"/>
      <c r="AM22" s="1"/>
      <c r="AN22" s="1"/>
      <c r="AO22" s="1"/>
      <c r="AP22" s="1"/>
      <c r="AQ22" s="1"/>
      <c r="AR22" s="1"/>
      <c r="AS22" s="1"/>
      <c r="AT22" s="1"/>
      <c r="AU22" s="1"/>
      <c r="AV22" s="1"/>
      <c r="AW22" s="1"/>
      <c r="AX22" s="1"/>
    </row>
    <row r="23" spans="1:50" x14ac:dyDescent="0.25">
      <c r="A23" s="112"/>
      <c r="B23" s="112"/>
      <c r="C23" s="175"/>
      <c r="D23" s="175"/>
      <c r="E23" s="175"/>
      <c r="F23" s="175"/>
      <c r="G23" s="7"/>
      <c r="H23" s="7"/>
      <c r="I23" s="7"/>
      <c r="J23" s="112"/>
      <c r="K23" s="112"/>
      <c r="L23" s="112"/>
      <c r="M23" s="112"/>
      <c r="N23" s="112"/>
      <c r="O23" s="175"/>
      <c r="P23" s="175"/>
      <c r="Q23" s="175"/>
      <c r="R23" s="175"/>
      <c r="S23" s="7"/>
      <c r="T23" s="7"/>
      <c r="U23" s="7"/>
      <c r="V23" s="7"/>
      <c r="W23" s="7"/>
      <c r="X23" s="112"/>
      <c r="Y23" s="113"/>
      <c r="Z23" s="113"/>
      <c r="AA23" s="113"/>
      <c r="AB23" s="113"/>
      <c r="AC23" s="113"/>
      <c r="AD23" s="113"/>
      <c r="AE23" s="113"/>
      <c r="AF23" s="113"/>
      <c r="AG23" s="113"/>
      <c r="AH23" s="113"/>
      <c r="AI23" s="113"/>
      <c r="AJ23" s="113"/>
      <c r="AK23" s="113"/>
      <c r="AL23" s="113"/>
      <c r="AM23" s="1"/>
      <c r="AN23" s="1"/>
      <c r="AO23" s="1"/>
      <c r="AP23" s="1"/>
      <c r="AQ23" s="1"/>
      <c r="AR23" s="1"/>
      <c r="AS23" s="1"/>
      <c r="AT23" s="1"/>
      <c r="AU23" s="1"/>
      <c r="AV23" s="1"/>
      <c r="AW23" s="1"/>
      <c r="AX23" s="1"/>
    </row>
    <row r="24" spans="1:50" x14ac:dyDescent="0.25">
      <c r="A24" s="90"/>
      <c r="B24" s="90"/>
      <c r="C24" s="175"/>
      <c r="D24" s="175"/>
      <c r="E24" s="175"/>
      <c r="F24" s="175"/>
      <c r="G24" s="7"/>
      <c r="H24" s="7"/>
      <c r="I24" s="7"/>
      <c r="J24" s="90"/>
      <c r="K24" s="90"/>
      <c r="L24" s="90"/>
      <c r="M24" s="90"/>
      <c r="N24" s="90"/>
      <c r="O24" s="175"/>
      <c r="P24" s="175"/>
      <c r="Q24" s="175"/>
      <c r="R24" s="175"/>
      <c r="S24" s="7"/>
      <c r="T24" s="7"/>
      <c r="U24" s="7"/>
      <c r="V24" s="7"/>
      <c r="W24" s="7"/>
      <c r="X24" s="90"/>
      <c r="Y24" s="91"/>
      <c r="Z24" s="91"/>
      <c r="AA24" s="91"/>
      <c r="AB24" s="91"/>
      <c r="AC24" s="91"/>
      <c r="AD24" s="91"/>
      <c r="AE24" s="91"/>
      <c r="AF24" s="91"/>
      <c r="AG24" s="91"/>
      <c r="AH24" s="91"/>
      <c r="AI24" s="91"/>
      <c r="AJ24" s="91"/>
      <c r="AK24" s="91"/>
      <c r="AL24" s="91"/>
    </row>
    <row r="25" spans="1:50" ht="12.75" customHeight="1" x14ac:dyDescent="0.25">
      <c r="Y25" s="91"/>
      <c r="Z25" s="91"/>
      <c r="AA25" s="91"/>
      <c r="AB25" s="91"/>
      <c r="AC25" s="91"/>
      <c r="AD25" s="91"/>
      <c r="AE25" s="91"/>
      <c r="AF25" s="91"/>
      <c r="AG25" s="91"/>
      <c r="AH25" s="91"/>
      <c r="AI25" s="91"/>
      <c r="AJ25" s="91"/>
      <c r="AK25" s="91"/>
      <c r="AL25" s="91"/>
    </row>
    <row r="26" spans="1:50" x14ac:dyDescent="0.25">
      <c r="A26" s="90"/>
      <c r="B26" s="90"/>
      <c r="C26" s="175"/>
      <c r="D26" s="175"/>
      <c r="E26" s="175"/>
      <c r="F26" s="175"/>
      <c r="G26" s="7"/>
      <c r="H26" s="7"/>
      <c r="I26" s="7"/>
      <c r="J26" s="90"/>
      <c r="K26" s="90"/>
      <c r="L26" s="90"/>
      <c r="M26" s="90"/>
      <c r="N26" s="90"/>
      <c r="O26" s="175"/>
      <c r="P26" s="175"/>
      <c r="Q26" s="175"/>
      <c r="R26" s="175"/>
      <c r="S26" s="7"/>
      <c r="T26" s="7"/>
      <c r="U26" s="7"/>
      <c r="V26" s="7"/>
      <c r="W26" s="7"/>
      <c r="X26" s="90"/>
      <c r="Y26" s="91"/>
      <c r="Z26" s="91"/>
      <c r="AA26" s="91"/>
      <c r="AB26" s="91"/>
      <c r="AC26" s="91"/>
      <c r="AD26" s="91"/>
      <c r="AE26" s="91"/>
      <c r="AF26" s="91"/>
      <c r="AG26" s="91"/>
      <c r="AH26" s="91"/>
      <c r="AI26" s="91"/>
      <c r="AJ26" s="91"/>
      <c r="AK26" s="91"/>
      <c r="AL26" s="91"/>
    </row>
    <row r="27" spans="1:50" x14ac:dyDescent="0.25">
      <c r="A27" s="90"/>
      <c r="B27" s="90"/>
      <c r="C27" s="175"/>
      <c r="D27" s="176"/>
      <c r="E27" s="176"/>
      <c r="F27" s="7"/>
      <c r="G27" s="7"/>
      <c r="H27" s="7"/>
      <c r="I27" s="7"/>
      <c r="J27" s="90"/>
      <c r="K27" s="90"/>
      <c r="L27" s="90"/>
      <c r="M27" s="90"/>
      <c r="N27" s="90"/>
      <c r="O27" s="175"/>
      <c r="P27" s="176"/>
      <c r="Q27" s="176"/>
      <c r="R27" s="7"/>
      <c r="S27" s="7"/>
      <c r="T27" s="7"/>
      <c r="U27" s="7"/>
      <c r="V27" s="7"/>
      <c r="W27" s="7"/>
      <c r="X27" s="90"/>
      <c r="Y27" s="91"/>
      <c r="Z27" s="91"/>
      <c r="AA27" s="91"/>
      <c r="AB27" s="91"/>
      <c r="AC27" s="91"/>
      <c r="AD27" s="91"/>
      <c r="AE27" s="91"/>
      <c r="AF27" s="91"/>
      <c r="AG27" s="91"/>
      <c r="AH27" s="91"/>
      <c r="AI27" s="91"/>
      <c r="AJ27" s="91"/>
      <c r="AK27" s="91"/>
      <c r="AL27" s="91"/>
    </row>
    <row r="28" spans="1:50" x14ac:dyDescent="0.25">
      <c r="A28" s="90"/>
      <c r="B28" s="90"/>
      <c r="C28" s="175"/>
      <c r="D28" s="176"/>
      <c r="E28" s="176"/>
      <c r="F28" s="90"/>
      <c r="G28" s="90"/>
      <c r="H28" s="90"/>
      <c r="I28" s="90"/>
      <c r="J28" s="90"/>
      <c r="K28" s="90"/>
      <c r="L28" s="90"/>
      <c r="M28" s="90"/>
      <c r="N28" s="90"/>
      <c r="O28" s="175"/>
      <c r="P28" s="176"/>
      <c r="Q28" s="176"/>
      <c r="R28" s="90"/>
      <c r="S28" s="90"/>
      <c r="T28" s="90"/>
      <c r="U28" s="90"/>
      <c r="V28" s="90"/>
      <c r="W28" s="90"/>
      <c r="X28" s="90"/>
      <c r="Y28" s="91"/>
      <c r="Z28" s="91"/>
      <c r="AA28" s="91"/>
      <c r="AB28" s="91"/>
      <c r="AC28" s="91"/>
      <c r="AD28" s="91"/>
      <c r="AE28" s="91"/>
      <c r="AF28" s="91"/>
      <c r="AG28" s="91"/>
      <c r="AH28" s="91"/>
      <c r="AI28" s="91"/>
      <c r="AJ28" s="91"/>
      <c r="AK28" s="91"/>
      <c r="AL28" s="91"/>
    </row>
    <row r="29" spans="1:50" x14ac:dyDescent="0.25">
      <c r="A29" s="90"/>
      <c r="B29" s="90"/>
      <c r="C29" s="175"/>
      <c r="D29" s="176"/>
      <c r="E29" s="176"/>
      <c r="F29" s="90"/>
      <c r="G29" s="90"/>
      <c r="H29" s="90"/>
      <c r="I29" s="90"/>
      <c r="J29" s="90"/>
      <c r="K29" s="90"/>
      <c r="L29" s="90"/>
      <c r="M29" s="90"/>
      <c r="N29" s="90"/>
      <c r="O29" s="175"/>
      <c r="P29" s="176"/>
      <c r="Q29" s="176"/>
      <c r="R29" s="90"/>
      <c r="T29" s="90"/>
      <c r="U29" s="90"/>
      <c r="V29" s="90"/>
      <c r="W29" s="90"/>
      <c r="X29" s="90"/>
      <c r="Y29" s="91"/>
      <c r="Z29" s="91"/>
      <c r="AA29" s="91"/>
      <c r="AB29" s="91"/>
      <c r="AC29" s="91"/>
      <c r="AD29" s="91"/>
      <c r="AE29" s="91"/>
      <c r="AF29" s="91"/>
      <c r="AG29" s="91"/>
      <c r="AH29" s="91"/>
      <c r="AI29" s="91"/>
      <c r="AJ29" s="91"/>
      <c r="AK29" s="91"/>
      <c r="AL29" s="91"/>
    </row>
    <row r="30" spans="1:50" ht="13" x14ac:dyDescent="0.3">
      <c r="A30" s="90"/>
      <c r="B30" s="90"/>
      <c r="C30" s="116"/>
      <c r="D30" s="90"/>
      <c r="E30" s="90"/>
      <c r="F30" s="90"/>
      <c r="G30" s="117" t="s">
        <v>104</v>
      </c>
      <c r="H30" s="90">
        <v>30</v>
      </c>
      <c r="I30" s="90"/>
      <c r="J30" s="90"/>
      <c r="K30" s="90"/>
      <c r="L30" s="90"/>
      <c r="M30" s="90"/>
      <c r="N30" s="90"/>
      <c r="O30" s="116"/>
      <c r="P30" s="90"/>
      <c r="Q30" s="90"/>
      <c r="R30" s="90"/>
      <c r="S30" s="117" t="s">
        <v>104</v>
      </c>
      <c r="T30" s="90">
        <v>30</v>
      </c>
      <c r="U30" s="90"/>
      <c r="V30" s="90"/>
      <c r="W30" s="90"/>
      <c r="X30" s="90"/>
      <c r="Y30" s="91"/>
      <c r="Z30" s="91"/>
      <c r="AA30" s="91"/>
      <c r="AB30" s="91"/>
      <c r="AC30" s="91"/>
      <c r="AD30" s="91"/>
      <c r="AE30" s="91"/>
      <c r="AF30" s="91"/>
      <c r="AG30" s="91"/>
      <c r="AH30" s="91"/>
      <c r="AI30" s="91"/>
      <c r="AJ30" s="91"/>
      <c r="AK30" s="91"/>
      <c r="AL30" s="91"/>
    </row>
    <row r="31" spans="1:50" ht="13" x14ac:dyDescent="0.3">
      <c r="A31" s="90"/>
      <c r="B31" s="90"/>
      <c r="C31" s="116"/>
      <c r="D31" s="90"/>
      <c r="E31" s="90"/>
      <c r="F31" s="90"/>
      <c r="G31" s="117" t="s">
        <v>105</v>
      </c>
      <c r="H31" s="90">
        <v>12</v>
      </c>
      <c r="I31" s="90"/>
      <c r="J31" s="90"/>
      <c r="K31" s="90"/>
      <c r="L31" s="90"/>
      <c r="M31" s="90"/>
      <c r="N31" s="90"/>
      <c r="O31" s="116"/>
      <c r="P31" s="90"/>
      <c r="Q31" s="90"/>
      <c r="R31" s="90"/>
      <c r="S31" s="117" t="s">
        <v>105</v>
      </c>
      <c r="T31" s="90">
        <v>12</v>
      </c>
      <c r="U31" s="90"/>
      <c r="V31" s="90"/>
      <c r="W31" s="90"/>
      <c r="X31" s="90"/>
      <c r="Y31" s="91"/>
      <c r="Z31" s="91"/>
      <c r="AA31" s="91"/>
      <c r="AB31" s="91"/>
      <c r="AC31" s="91"/>
      <c r="AD31" s="91"/>
      <c r="AE31" s="91"/>
      <c r="AF31" s="91"/>
      <c r="AG31" s="91"/>
      <c r="AH31" s="91"/>
      <c r="AI31" s="91"/>
      <c r="AJ31" s="91"/>
      <c r="AK31" s="91"/>
      <c r="AL31" s="91"/>
    </row>
    <row r="32" spans="1:50" x14ac:dyDescent="0.25">
      <c r="A32" s="90"/>
      <c r="B32" s="90"/>
      <c r="C32" s="116"/>
      <c r="D32" s="90"/>
      <c r="E32" s="90"/>
      <c r="F32" s="90"/>
      <c r="G32" s="90"/>
      <c r="H32" s="90"/>
      <c r="I32" s="90"/>
      <c r="J32" s="90"/>
      <c r="K32" s="90"/>
      <c r="L32" s="90"/>
      <c r="M32" s="90"/>
      <c r="N32" s="90"/>
      <c r="O32" s="116"/>
      <c r="P32" s="90"/>
      <c r="Q32" s="90"/>
      <c r="R32" s="90"/>
      <c r="S32" s="90"/>
      <c r="T32" s="90"/>
      <c r="U32" s="90"/>
      <c r="V32" s="90"/>
      <c r="W32" s="90"/>
      <c r="X32" s="90"/>
      <c r="Y32" s="91"/>
      <c r="Z32" s="91"/>
      <c r="AA32" s="91"/>
      <c r="AB32" s="91"/>
      <c r="AC32" s="91"/>
      <c r="AD32" s="91"/>
      <c r="AE32" s="91"/>
      <c r="AF32" s="91"/>
      <c r="AG32" s="91"/>
      <c r="AH32" s="91"/>
      <c r="AI32" s="91"/>
      <c r="AJ32" s="91"/>
      <c r="AK32" s="91"/>
      <c r="AL32" s="91"/>
    </row>
    <row r="33" spans="1:38" x14ac:dyDescent="0.25">
      <c r="A33" s="90"/>
      <c r="B33" s="90"/>
      <c r="C33" s="116"/>
      <c r="D33" s="90"/>
      <c r="E33" s="90"/>
      <c r="F33" s="90"/>
      <c r="G33" s="90"/>
      <c r="H33" s="90"/>
      <c r="I33" s="90"/>
      <c r="J33" s="90"/>
      <c r="K33" s="90"/>
      <c r="L33" s="90"/>
      <c r="M33" s="90"/>
      <c r="N33" s="90"/>
      <c r="O33" s="116"/>
      <c r="P33" s="90"/>
      <c r="Q33" s="90"/>
      <c r="R33" s="90"/>
      <c r="S33" s="90"/>
      <c r="T33" s="90"/>
      <c r="U33" s="90"/>
      <c r="V33" s="90"/>
      <c r="W33" s="90"/>
      <c r="X33" s="90"/>
      <c r="Y33" s="91"/>
      <c r="Z33" s="91"/>
      <c r="AA33" s="91"/>
      <c r="AB33" s="91"/>
      <c r="AC33" s="91"/>
      <c r="AD33" s="91"/>
      <c r="AE33" s="91"/>
      <c r="AF33" s="91"/>
      <c r="AG33" s="91"/>
      <c r="AH33" s="91"/>
      <c r="AI33" s="91"/>
      <c r="AJ33" s="91"/>
      <c r="AK33" s="91"/>
      <c r="AL33" s="91"/>
    </row>
    <row r="34" spans="1:38" ht="13" x14ac:dyDescent="0.3">
      <c r="A34" s="90"/>
      <c r="B34" s="118"/>
      <c r="C34" s="119"/>
      <c r="D34" s="90"/>
      <c r="E34" s="90"/>
      <c r="F34" s="90"/>
      <c r="G34" s="90"/>
      <c r="H34" s="90"/>
      <c r="I34" s="90"/>
      <c r="J34" s="90"/>
      <c r="K34" s="90"/>
      <c r="L34" s="90"/>
      <c r="M34" s="90"/>
      <c r="N34" s="90"/>
      <c r="O34" s="116"/>
      <c r="P34" s="90"/>
      <c r="Q34" s="90"/>
      <c r="R34" s="90"/>
      <c r="S34" s="90"/>
      <c r="T34" s="90"/>
      <c r="U34" s="90"/>
      <c r="V34" s="90"/>
      <c r="W34" s="90"/>
      <c r="X34" s="90"/>
      <c r="Y34" s="91"/>
      <c r="Z34" s="91"/>
      <c r="AA34" s="91"/>
      <c r="AB34" s="91"/>
      <c r="AC34" s="91"/>
      <c r="AD34" s="91"/>
      <c r="AE34" s="91"/>
      <c r="AF34" s="91"/>
      <c r="AG34" s="91"/>
      <c r="AH34" s="91"/>
      <c r="AI34" s="91"/>
      <c r="AJ34" s="91"/>
      <c r="AK34" s="91"/>
      <c r="AL34" s="91"/>
    </row>
    <row r="35" spans="1:38" ht="13" x14ac:dyDescent="0.3">
      <c r="A35" s="90"/>
      <c r="B35" s="118"/>
      <c r="C35" s="119"/>
      <c r="D35" s="90"/>
      <c r="E35" s="90"/>
      <c r="F35" s="90"/>
      <c r="G35" s="90"/>
      <c r="H35" s="90"/>
      <c r="I35" s="90"/>
      <c r="J35" s="90"/>
      <c r="K35" s="90"/>
      <c r="L35" s="90"/>
      <c r="M35" s="90"/>
      <c r="N35" s="90"/>
      <c r="O35" s="90"/>
      <c r="P35" s="90"/>
      <c r="Q35" s="90"/>
      <c r="R35" s="90"/>
      <c r="S35" s="90"/>
      <c r="T35" s="90"/>
      <c r="U35" s="90"/>
      <c r="V35" s="90"/>
      <c r="W35" s="90"/>
      <c r="X35" s="90"/>
      <c r="Y35" s="91"/>
      <c r="Z35" s="91"/>
      <c r="AA35" s="91"/>
      <c r="AB35" s="91"/>
      <c r="AC35" s="91"/>
      <c r="AD35" s="91"/>
      <c r="AE35" s="91"/>
      <c r="AF35" s="91"/>
      <c r="AG35" s="91"/>
      <c r="AH35" s="91"/>
      <c r="AI35" s="91"/>
      <c r="AJ35" s="91"/>
      <c r="AK35" s="91"/>
      <c r="AL35" s="91"/>
    </row>
    <row r="36" spans="1:38" ht="13" x14ac:dyDescent="0.3">
      <c r="A36" s="90"/>
      <c r="B36" s="90"/>
      <c r="C36" s="119"/>
      <c r="D36" s="90"/>
      <c r="E36" s="90"/>
      <c r="F36" s="90"/>
      <c r="G36" s="90"/>
      <c r="H36" s="90"/>
      <c r="I36" s="90"/>
      <c r="J36" s="90"/>
      <c r="K36" s="90"/>
      <c r="L36" s="90"/>
      <c r="M36" s="90"/>
      <c r="N36" s="90"/>
      <c r="O36" s="90"/>
      <c r="P36" s="90"/>
      <c r="Q36" s="90"/>
      <c r="R36" s="90"/>
      <c r="S36" s="90"/>
      <c r="T36" s="90"/>
      <c r="U36" s="90"/>
      <c r="V36" s="90"/>
      <c r="W36" s="90"/>
      <c r="X36" s="90"/>
      <c r="Y36" s="91"/>
      <c r="Z36" s="91"/>
      <c r="AA36" s="91"/>
      <c r="AB36" s="91"/>
      <c r="AC36" s="91"/>
      <c r="AD36" s="91"/>
      <c r="AE36" s="91"/>
      <c r="AF36" s="91"/>
      <c r="AG36" s="91"/>
      <c r="AH36" s="91"/>
      <c r="AI36" s="91"/>
      <c r="AJ36" s="91"/>
      <c r="AK36" s="91"/>
      <c r="AL36" s="91"/>
    </row>
    <row r="37" spans="1:38" ht="13" x14ac:dyDescent="0.3">
      <c r="A37" s="90"/>
      <c r="C37" s="120" t="s">
        <v>140</v>
      </c>
      <c r="D37" s="90"/>
      <c r="E37" s="90"/>
      <c r="F37" s="90"/>
      <c r="G37" s="90"/>
      <c r="H37" s="90"/>
      <c r="I37" s="90"/>
      <c r="J37" s="90"/>
      <c r="K37" s="90"/>
      <c r="L37" s="90"/>
      <c r="M37" s="90"/>
      <c r="N37" s="90"/>
      <c r="O37" s="90"/>
      <c r="P37" s="90"/>
      <c r="Q37" s="90"/>
      <c r="R37" s="90"/>
      <c r="S37" s="90"/>
      <c r="T37" s="90"/>
      <c r="U37" s="90"/>
      <c r="V37" s="90"/>
      <c r="W37" s="90"/>
      <c r="X37" s="90"/>
      <c r="Y37" s="91"/>
      <c r="Z37" s="91"/>
      <c r="AA37" s="91"/>
      <c r="AB37" s="91"/>
      <c r="AC37" s="91"/>
      <c r="AD37" s="91"/>
      <c r="AE37" s="91"/>
      <c r="AF37" s="91"/>
      <c r="AG37" s="91"/>
      <c r="AH37" s="91"/>
      <c r="AI37" s="91"/>
      <c r="AJ37" s="91"/>
      <c r="AK37" s="91"/>
      <c r="AL37" s="91"/>
    </row>
    <row r="38" spans="1:38" x14ac:dyDescent="0.25">
      <c r="A38" s="90"/>
      <c r="B38" s="90"/>
      <c r="C38" s="90"/>
      <c r="D38" s="90"/>
      <c r="E38" s="90"/>
      <c r="F38" s="90"/>
      <c r="G38" s="90"/>
      <c r="H38" s="90"/>
      <c r="I38" s="90"/>
      <c r="J38" s="90"/>
      <c r="K38" s="90"/>
      <c r="L38" s="90"/>
      <c r="M38" s="90"/>
      <c r="N38" s="90"/>
      <c r="O38" s="90"/>
      <c r="P38" s="90"/>
      <c r="Q38" s="90"/>
      <c r="R38" s="90"/>
      <c r="S38" s="90"/>
      <c r="T38" s="90"/>
      <c r="U38" s="90"/>
      <c r="V38" s="90"/>
      <c r="W38" s="90"/>
      <c r="X38" s="90"/>
      <c r="Y38" s="91"/>
      <c r="Z38" s="91"/>
      <c r="AA38" s="91"/>
      <c r="AB38" s="91"/>
      <c r="AC38" s="91"/>
      <c r="AD38" s="91"/>
      <c r="AE38" s="91"/>
      <c r="AF38" s="91"/>
      <c r="AG38" s="91"/>
      <c r="AH38" s="91"/>
      <c r="AI38" s="91"/>
      <c r="AJ38" s="91"/>
      <c r="AK38" s="91"/>
      <c r="AL38" s="91"/>
    </row>
    <row r="39" spans="1:38" x14ac:dyDescent="0.25">
      <c r="A39" s="90"/>
      <c r="B39" s="90"/>
      <c r="C39" s="90"/>
      <c r="D39" s="90"/>
      <c r="E39" s="90"/>
      <c r="F39" s="90"/>
      <c r="G39" s="90"/>
      <c r="H39" s="90"/>
      <c r="I39" s="90"/>
      <c r="J39" s="90"/>
      <c r="K39" s="90"/>
      <c r="L39" s="90"/>
      <c r="M39" s="90"/>
      <c r="N39" s="90"/>
      <c r="O39" s="90"/>
      <c r="P39" s="90"/>
      <c r="Q39" s="90"/>
      <c r="R39" s="90"/>
      <c r="S39" s="90"/>
      <c r="T39" s="90"/>
      <c r="U39" s="90"/>
      <c r="V39" s="90"/>
      <c r="W39" s="90"/>
      <c r="X39" s="90"/>
      <c r="Y39" s="91"/>
      <c r="Z39" s="91"/>
      <c r="AA39" s="91"/>
      <c r="AB39" s="91"/>
      <c r="AC39" s="91"/>
      <c r="AD39" s="91"/>
      <c r="AE39" s="91"/>
      <c r="AF39" s="91"/>
      <c r="AG39" s="91"/>
      <c r="AH39" s="91"/>
      <c r="AI39" s="91"/>
      <c r="AJ39" s="91"/>
      <c r="AK39" s="91"/>
      <c r="AL39" s="91"/>
    </row>
    <row r="40" spans="1:38" x14ac:dyDescent="0.25">
      <c r="A40" s="90"/>
      <c r="B40" s="90"/>
      <c r="C40" s="90"/>
      <c r="D40" s="90"/>
      <c r="E40" s="90"/>
      <c r="F40" s="90"/>
      <c r="G40" s="90"/>
      <c r="H40" s="90"/>
      <c r="I40" s="90"/>
      <c r="J40" s="90"/>
      <c r="K40" s="90"/>
      <c r="L40" s="90"/>
      <c r="M40" s="90"/>
      <c r="N40" s="90"/>
      <c r="O40" s="90"/>
      <c r="P40" s="90"/>
      <c r="Q40" s="90"/>
      <c r="R40" s="90"/>
      <c r="S40" s="90"/>
      <c r="T40" s="90"/>
      <c r="U40" s="90"/>
      <c r="V40" s="90"/>
      <c r="W40" s="90"/>
      <c r="X40" s="90"/>
      <c r="Y40" s="91"/>
      <c r="Z40" s="91"/>
      <c r="AA40" s="91"/>
      <c r="AB40" s="91"/>
      <c r="AC40" s="91"/>
      <c r="AD40" s="91"/>
      <c r="AE40" s="91"/>
      <c r="AF40" s="91"/>
      <c r="AG40" s="91"/>
      <c r="AH40" s="91"/>
      <c r="AI40" s="91"/>
      <c r="AJ40" s="91"/>
      <c r="AK40" s="91"/>
      <c r="AL40" s="91"/>
    </row>
    <row r="41" spans="1:38" x14ac:dyDescent="0.25">
      <c r="A41" s="90"/>
      <c r="B41" s="90"/>
      <c r="C41" s="90"/>
      <c r="D41" s="90"/>
      <c r="E41" s="90"/>
      <c r="F41" s="90"/>
      <c r="G41" s="90"/>
      <c r="H41" s="90"/>
      <c r="I41" s="90"/>
      <c r="J41" s="90"/>
      <c r="K41" s="90"/>
      <c r="L41" s="90"/>
      <c r="M41" s="90"/>
      <c r="N41" s="90"/>
      <c r="O41" s="90"/>
      <c r="P41" s="90"/>
      <c r="Q41" s="90"/>
      <c r="R41" s="90"/>
      <c r="S41" s="90"/>
      <c r="T41" s="90"/>
      <c r="U41" s="90"/>
      <c r="V41" s="90"/>
      <c r="W41" s="90"/>
      <c r="X41" s="90"/>
      <c r="Y41" s="91"/>
      <c r="Z41" s="91"/>
      <c r="AA41" s="91"/>
      <c r="AB41" s="91"/>
      <c r="AC41" s="91"/>
      <c r="AD41" s="91"/>
      <c r="AE41" s="91"/>
      <c r="AF41" s="91"/>
      <c r="AG41" s="91"/>
      <c r="AH41" s="91"/>
      <c r="AI41" s="91"/>
      <c r="AJ41" s="91"/>
      <c r="AK41" s="91"/>
      <c r="AL41" s="91"/>
    </row>
    <row r="42" spans="1:38" x14ac:dyDescent="0.25">
      <c r="A42" s="90"/>
      <c r="B42" s="90"/>
      <c r="C42" s="90"/>
      <c r="D42" s="90"/>
      <c r="E42" s="90"/>
      <c r="F42" s="90"/>
      <c r="G42" s="90"/>
      <c r="H42" s="90"/>
      <c r="I42" s="90"/>
      <c r="J42" s="90"/>
      <c r="K42" s="90"/>
      <c r="L42" s="90"/>
      <c r="M42" s="90"/>
      <c r="N42" s="90"/>
      <c r="O42" s="90"/>
      <c r="P42" s="90"/>
      <c r="Q42" s="90"/>
      <c r="R42" s="90"/>
      <c r="S42" s="90"/>
      <c r="T42" s="90"/>
      <c r="U42" s="90"/>
      <c r="V42" s="90"/>
      <c r="W42" s="90"/>
      <c r="X42" s="90"/>
      <c r="Y42" s="91"/>
      <c r="Z42" s="91"/>
      <c r="AA42" s="91"/>
      <c r="AB42" s="91"/>
      <c r="AC42" s="91"/>
      <c r="AD42" s="91"/>
      <c r="AE42" s="91"/>
      <c r="AF42" s="91"/>
      <c r="AG42" s="91"/>
      <c r="AH42" s="91"/>
      <c r="AI42" s="91"/>
      <c r="AJ42" s="91"/>
      <c r="AK42" s="91"/>
      <c r="AL42" s="91"/>
    </row>
    <row r="43" spans="1:38" ht="12.75" customHeight="1" x14ac:dyDescent="0.25">
      <c r="A43" s="90"/>
      <c r="X43" s="90"/>
      <c r="Y43" s="91"/>
      <c r="Z43" s="91"/>
      <c r="AA43" s="91"/>
      <c r="AB43" s="91"/>
      <c r="AC43" s="91"/>
      <c r="AD43" s="91"/>
      <c r="AE43" s="91"/>
      <c r="AF43" s="91"/>
      <c r="AG43" s="91"/>
      <c r="AH43" s="91"/>
      <c r="AI43" s="91"/>
      <c r="AJ43" s="91"/>
      <c r="AK43" s="91"/>
      <c r="AL43" s="91"/>
    </row>
    <row r="44" spans="1:38" ht="41.25" customHeight="1" x14ac:dyDescent="0.25">
      <c r="A44" s="90"/>
      <c r="B44" s="181" t="s">
        <v>111</v>
      </c>
      <c r="C44" s="181"/>
      <c r="D44" s="181"/>
      <c r="E44" s="181"/>
      <c r="F44" s="181"/>
      <c r="G44" s="181"/>
      <c r="H44" s="181"/>
      <c r="I44" s="181"/>
      <c r="J44" s="181"/>
      <c r="K44" s="181"/>
      <c r="L44" s="181"/>
      <c r="M44" s="181"/>
      <c r="N44" s="181"/>
      <c r="O44" s="181"/>
      <c r="P44" s="181"/>
      <c r="Q44" s="181"/>
      <c r="R44" s="181"/>
      <c r="S44" s="181"/>
      <c r="T44" s="181"/>
      <c r="U44" s="181"/>
      <c r="V44" s="181"/>
      <c r="W44" s="181"/>
      <c r="X44" s="90"/>
      <c r="Y44" s="91"/>
      <c r="Z44" s="91"/>
      <c r="AA44" s="91"/>
      <c r="AB44" s="91"/>
      <c r="AC44" s="91"/>
      <c r="AD44" s="91"/>
      <c r="AE44" s="91"/>
      <c r="AF44" s="91"/>
      <c r="AG44" s="91"/>
      <c r="AH44" s="91"/>
      <c r="AI44" s="91"/>
      <c r="AJ44" s="91"/>
      <c r="AK44" s="91"/>
      <c r="AL44" s="91"/>
    </row>
    <row r="45" spans="1:38" x14ac:dyDescent="0.25">
      <c r="A45" s="90"/>
      <c r="B45" s="90"/>
      <c r="C45" s="90"/>
      <c r="D45" s="90"/>
      <c r="E45" s="90"/>
      <c r="F45" s="90"/>
      <c r="G45" s="90"/>
      <c r="H45" s="90"/>
      <c r="I45" s="90"/>
      <c r="J45" s="90"/>
      <c r="K45" s="90"/>
      <c r="L45" s="90"/>
      <c r="M45" s="90"/>
      <c r="N45" s="90"/>
      <c r="O45" s="90"/>
      <c r="P45" s="90"/>
      <c r="Q45" s="90"/>
      <c r="R45" s="90"/>
      <c r="S45" s="90"/>
      <c r="T45" s="90"/>
      <c r="U45" s="90"/>
      <c r="V45" s="90"/>
      <c r="W45" s="90"/>
      <c r="X45" s="90"/>
      <c r="Y45" s="91"/>
      <c r="Z45" s="91"/>
      <c r="AA45" s="91"/>
      <c r="AB45" s="91"/>
      <c r="AC45" s="91"/>
      <c r="AD45" s="91"/>
      <c r="AE45" s="91"/>
      <c r="AF45" s="91"/>
      <c r="AG45" s="91"/>
      <c r="AH45" s="91"/>
      <c r="AI45" s="91"/>
      <c r="AJ45" s="91"/>
      <c r="AK45" s="91"/>
      <c r="AL45" s="91"/>
    </row>
    <row r="46" spans="1:38" x14ac:dyDescent="0.25">
      <c r="A46" s="91"/>
      <c r="B46" s="91"/>
      <c r="C46" s="91"/>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AJ46" s="91"/>
      <c r="AK46" s="91"/>
      <c r="AL46" s="91"/>
    </row>
    <row r="47" spans="1:38" x14ac:dyDescent="0.25">
      <c r="A47" s="91"/>
      <c r="B47" s="91"/>
      <c r="C47" s="91"/>
      <c r="D47" s="91"/>
      <c r="E47" s="91"/>
      <c r="F47" s="91"/>
      <c r="G47" s="91"/>
      <c r="H47" s="91"/>
      <c r="I47" s="91"/>
      <c r="J47" s="91"/>
      <c r="K47" s="91"/>
      <c r="L47" s="91"/>
      <c r="M47" s="91"/>
      <c r="N47" s="91"/>
      <c r="O47" s="91"/>
      <c r="P47" s="91"/>
      <c r="Q47" s="91"/>
      <c r="R47" s="91"/>
      <c r="S47" s="91"/>
      <c r="T47" s="91"/>
      <c r="U47" s="91"/>
      <c r="V47" s="91"/>
      <c r="W47" s="91"/>
      <c r="X47" s="91"/>
      <c r="Y47" s="91"/>
      <c r="Z47" s="91"/>
      <c r="AA47" s="91"/>
      <c r="AB47" s="91"/>
      <c r="AC47" s="91"/>
      <c r="AD47" s="91"/>
      <c r="AE47" s="91"/>
      <c r="AF47" s="91"/>
      <c r="AG47" s="91"/>
      <c r="AH47" s="91"/>
      <c r="AI47" s="91"/>
      <c r="AJ47" s="91"/>
      <c r="AK47" s="91"/>
      <c r="AL47" s="91"/>
    </row>
    <row r="48" spans="1:38" x14ac:dyDescent="0.25">
      <c r="A48" s="91"/>
      <c r="B48" s="91"/>
      <c r="C48" s="91"/>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row>
    <row r="49" spans="1:38" x14ac:dyDescent="0.25">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row>
    <row r="50" spans="1:38" x14ac:dyDescent="0.25">
      <c r="A50" s="91"/>
      <c r="B50" s="91"/>
      <c r="C50" s="91"/>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c r="AJ50" s="91"/>
      <c r="AK50" s="91"/>
      <c r="AL50" s="91"/>
    </row>
    <row r="51" spans="1:38" x14ac:dyDescent="0.25">
      <c r="A51" s="9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1"/>
      <c r="AK51" s="91"/>
      <c r="AL51" s="91"/>
    </row>
    <row r="52" spans="1:38" x14ac:dyDescent="0.25">
      <c r="A52" s="91"/>
      <c r="B52" s="91"/>
      <c r="C52" s="91"/>
      <c r="D52" s="91"/>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row>
    <row r="53" spans="1:38" x14ac:dyDescent="0.25">
      <c r="A53" s="91"/>
      <c r="B53" s="91"/>
      <c r="C53" s="91"/>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row>
    <row r="54" spans="1:38" x14ac:dyDescent="0.25">
      <c r="A54" s="91"/>
      <c r="B54" s="91"/>
      <c r="C54" s="91"/>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row>
    <row r="55" spans="1:38" x14ac:dyDescent="0.25">
      <c r="A55" s="91"/>
      <c r="B55" s="91"/>
      <c r="C55" s="91"/>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1"/>
      <c r="AD55" s="91"/>
      <c r="AE55" s="91"/>
      <c r="AF55" s="91"/>
      <c r="AG55" s="91"/>
      <c r="AH55" s="91"/>
      <c r="AI55" s="91"/>
      <c r="AJ55" s="91"/>
      <c r="AK55" s="91"/>
      <c r="AL55" s="91"/>
    </row>
    <row r="56" spans="1:38" x14ac:dyDescent="0.25">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1"/>
      <c r="AI56" s="91"/>
      <c r="AJ56" s="91"/>
      <c r="AK56" s="91"/>
      <c r="AL56" s="91"/>
    </row>
    <row r="57" spans="1:38" x14ac:dyDescent="0.25">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c r="AA57" s="91"/>
      <c r="AB57" s="91"/>
      <c r="AC57" s="91"/>
      <c r="AD57" s="91"/>
      <c r="AE57" s="91"/>
      <c r="AF57" s="91"/>
      <c r="AG57" s="91"/>
      <c r="AH57" s="91"/>
      <c r="AI57" s="91"/>
      <c r="AJ57" s="91"/>
      <c r="AK57" s="91"/>
      <c r="AL57" s="91"/>
    </row>
    <row r="58" spans="1:38" x14ac:dyDescent="0.25">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1"/>
      <c r="AI58" s="91"/>
      <c r="AJ58" s="91"/>
      <c r="AK58" s="91"/>
      <c r="AL58" s="91"/>
    </row>
  </sheetData>
  <mergeCells count="31">
    <mergeCell ref="M11:N11"/>
    <mergeCell ref="M10:N10"/>
    <mergeCell ref="C24:F24"/>
    <mergeCell ref="C27:E27"/>
    <mergeCell ref="B44:W44"/>
    <mergeCell ref="C29:E29"/>
    <mergeCell ref="C26:F26"/>
    <mergeCell ref="C28:E28"/>
    <mergeCell ref="M14:N14"/>
    <mergeCell ref="M13:N13"/>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O29:Q29"/>
    <mergeCell ref="O28:Q28"/>
    <mergeCell ref="O27:Q27"/>
    <mergeCell ref="O26:R26"/>
    <mergeCell ref="O24:R2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5" zoomScale="85" zoomScaleNormal="85" workbookViewId="0">
      <selection activeCell="A8" sqref="A8:XFD51"/>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108</v>
      </c>
      <c r="B1" s="79" t="s">
        <v>131</v>
      </c>
    </row>
    <row r="2" spans="1:57" ht="54" x14ac:dyDescent="0.4">
      <c r="A2" s="79" t="s">
        <v>107</v>
      </c>
      <c r="B2" s="80" t="s">
        <v>132</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2" t="s">
        <v>5</v>
      </c>
      <c r="E4" s="183"/>
      <c r="G4" s="184" t="s">
        <v>6</v>
      </c>
      <c r="H4" s="185"/>
      <c r="I4" s="185"/>
      <c r="J4" s="185"/>
      <c r="K4" s="185"/>
      <c r="L4" s="185"/>
      <c r="M4" s="185"/>
      <c r="N4" s="185"/>
      <c r="O4" s="185"/>
      <c r="P4" s="185"/>
      <c r="Q4" s="185"/>
      <c r="R4" s="185"/>
      <c r="T4" s="184" t="s">
        <v>7</v>
      </c>
      <c r="U4" s="185"/>
      <c r="V4" s="185"/>
      <c r="W4" s="185"/>
      <c r="X4" s="185"/>
      <c r="Y4" s="185"/>
      <c r="Z4" s="185"/>
      <c r="AA4" s="185"/>
      <c r="AB4" s="185"/>
      <c r="AC4" s="185"/>
      <c r="AD4" s="185"/>
      <c r="AE4" s="185"/>
      <c r="AF4" s="4"/>
      <c r="AG4" s="184" t="s">
        <v>34</v>
      </c>
      <c r="AH4" s="185"/>
      <c r="AI4" s="185"/>
      <c r="AJ4" s="185"/>
      <c r="AK4" s="185"/>
      <c r="AL4" s="185"/>
      <c r="AM4" s="185"/>
      <c r="AN4" s="185"/>
      <c r="AO4" s="185"/>
      <c r="AP4" s="185"/>
      <c r="AQ4" s="185"/>
      <c r="AR4" s="185"/>
      <c r="AT4" s="184" t="s">
        <v>35</v>
      </c>
      <c r="AU4" s="185"/>
      <c r="AV4" s="185"/>
      <c r="AW4" s="185"/>
      <c r="AX4" s="185"/>
      <c r="AY4" s="185"/>
      <c r="AZ4" s="185"/>
      <c r="BA4" s="185"/>
      <c r="BB4" s="185"/>
      <c r="BC4" s="185"/>
      <c r="BD4" s="185"/>
      <c r="BE4" s="185"/>
    </row>
    <row r="5" spans="1:57" ht="13" x14ac:dyDescent="0.25">
      <c r="A5" s="32"/>
      <c r="B5" s="32"/>
      <c r="C5" s="3"/>
      <c r="D5" s="186" t="s">
        <v>8</v>
      </c>
      <c r="E5" s="188" t="s">
        <v>9</v>
      </c>
      <c r="F5" s="5"/>
      <c r="G5" s="190" t="s">
        <v>0</v>
      </c>
      <c r="H5" s="192" t="s">
        <v>1</v>
      </c>
      <c r="I5" s="192" t="s">
        <v>10</v>
      </c>
      <c r="J5" s="192" t="s">
        <v>2</v>
      </c>
      <c r="K5" s="192" t="s">
        <v>11</v>
      </c>
      <c r="L5" s="194" t="s">
        <v>12</v>
      </c>
      <c r="M5" s="5"/>
      <c r="N5" s="190" t="s">
        <v>3</v>
      </c>
      <c r="O5" s="192" t="s">
        <v>4</v>
      </c>
      <c r="P5" s="194" t="s">
        <v>13</v>
      </c>
      <c r="Q5" s="2"/>
      <c r="R5" s="196" t="s">
        <v>14</v>
      </c>
      <c r="S5" s="2"/>
      <c r="T5" s="190" t="s">
        <v>0</v>
      </c>
      <c r="U5" s="192" t="s">
        <v>1</v>
      </c>
      <c r="V5" s="192" t="s">
        <v>10</v>
      </c>
      <c r="W5" s="192" t="s">
        <v>2</v>
      </c>
      <c r="X5" s="192" t="s">
        <v>11</v>
      </c>
      <c r="Y5" s="194" t="s">
        <v>12</v>
      </c>
      <c r="Z5" s="2"/>
      <c r="AA5" s="190" t="s">
        <v>3</v>
      </c>
      <c r="AB5" s="192" t="s">
        <v>4</v>
      </c>
      <c r="AC5" s="194" t="s">
        <v>13</v>
      </c>
      <c r="AD5" s="1"/>
      <c r="AE5" s="198" t="s">
        <v>14</v>
      </c>
      <c r="AF5" s="38"/>
      <c r="AG5" s="190" t="s">
        <v>0</v>
      </c>
      <c r="AH5" s="192" t="s">
        <v>1</v>
      </c>
      <c r="AI5" s="192" t="s">
        <v>10</v>
      </c>
      <c r="AJ5" s="192" t="s">
        <v>2</v>
      </c>
      <c r="AK5" s="192" t="s">
        <v>11</v>
      </c>
      <c r="AL5" s="194" t="s">
        <v>12</v>
      </c>
      <c r="AM5" s="5"/>
      <c r="AN5" s="190" t="s">
        <v>3</v>
      </c>
      <c r="AO5" s="192" t="s">
        <v>4</v>
      </c>
      <c r="AP5" s="194" t="s">
        <v>13</v>
      </c>
      <c r="AQ5" s="2"/>
      <c r="AR5" s="196" t="s">
        <v>14</v>
      </c>
      <c r="AS5" s="2"/>
      <c r="AT5" s="190" t="s">
        <v>0</v>
      </c>
      <c r="AU5" s="192" t="s">
        <v>1</v>
      </c>
      <c r="AV5" s="192" t="s">
        <v>10</v>
      </c>
      <c r="AW5" s="192" t="s">
        <v>2</v>
      </c>
      <c r="AX5" s="192" t="s">
        <v>11</v>
      </c>
      <c r="AY5" s="194" t="s">
        <v>12</v>
      </c>
      <c r="AZ5" s="2"/>
      <c r="BA5" s="190" t="s">
        <v>3</v>
      </c>
      <c r="BB5" s="192" t="s">
        <v>4</v>
      </c>
      <c r="BC5" s="194" t="s">
        <v>13</v>
      </c>
      <c r="BD5" s="1"/>
      <c r="BE5" s="198" t="s">
        <v>14</v>
      </c>
    </row>
    <row r="6" spans="1:57" ht="13" x14ac:dyDescent="0.25">
      <c r="A6" s="32"/>
      <c r="B6" s="32"/>
      <c r="C6" s="3"/>
      <c r="D6" s="187"/>
      <c r="E6" s="189"/>
      <c r="F6" s="5"/>
      <c r="G6" s="191"/>
      <c r="H6" s="193"/>
      <c r="I6" s="193"/>
      <c r="J6" s="193"/>
      <c r="K6" s="193"/>
      <c r="L6" s="195"/>
      <c r="M6" s="5"/>
      <c r="N6" s="191"/>
      <c r="O6" s="193"/>
      <c r="P6" s="195"/>
      <c r="Q6" s="2"/>
      <c r="R6" s="197"/>
      <c r="S6" s="2"/>
      <c r="T6" s="191"/>
      <c r="U6" s="193"/>
      <c r="V6" s="193"/>
      <c r="W6" s="193"/>
      <c r="X6" s="193"/>
      <c r="Y6" s="195"/>
      <c r="Z6" s="2"/>
      <c r="AA6" s="191"/>
      <c r="AB6" s="193"/>
      <c r="AC6" s="195"/>
      <c r="AD6" s="1"/>
      <c r="AE6" s="199"/>
      <c r="AF6" s="39"/>
      <c r="AG6" s="191"/>
      <c r="AH6" s="193"/>
      <c r="AI6" s="193"/>
      <c r="AJ6" s="193"/>
      <c r="AK6" s="193"/>
      <c r="AL6" s="195"/>
      <c r="AM6" s="5"/>
      <c r="AN6" s="191"/>
      <c r="AO6" s="193"/>
      <c r="AP6" s="195"/>
      <c r="AQ6" s="2"/>
      <c r="AR6" s="197"/>
      <c r="AS6" s="2"/>
      <c r="AT6" s="191"/>
      <c r="AU6" s="193"/>
      <c r="AV6" s="193"/>
      <c r="AW6" s="193"/>
      <c r="AX6" s="193"/>
      <c r="AY6" s="195"/>
      <c r="AZ6" s="2"/>
      <c r="BA6" s="191"/>
      <c r="BB6" s="193"/>
      <c r="BC6" s="195"/>
      <c r="BD6" s="1"/>
      <c r="BE6" s="199"/>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7">
        <v>43.594748219922302</v>
      </c>
      <c r="H8" s="128">
        <v>55.328551295525401</v>
      </c>
      <c r="I8" s="128">
        <v>60.735620107231398</v>
      </c>
      <c r="J8" s="128">
        <v>60.583696120954102</v>
      </c>
      <c r="K8" s="128">
        <v>56.044936186193503</v>
      </c>
      <c r="L8" s="129">
        <v>55.257467177656302</v>
      </c>
      <c r="M8" s="83"/>
      <c r="N8" s="135">
        <v>58.1612654654149</v>
      </c>
      <c r="O8" s="136">
        <v>58.700576379357202</v>
      </c>
      <c r="P8" s="137">
        <v>58.4309209223861</v>
      </c>
      <c r="Q8" s="83"/>
      <c r="R8" s="143">
        <v>56.164213525063303</v>
      </c>
      <c r="S8" s="84"/>
      <c r="T8" s="127">
        <v>-2.7333242588646298</v>
      </c>
      <c r="U8" s="128">
        <v>-2.1083155438292498</v>
      </c>
      <c r="V8" s="128">
        <v>-1.3263116851418399</v>
      </c>
      <c r="W8" s="128">
        <v>-1.1895798319839801</v>
      </c>
      <c r="X8" s="128">
        <v>-1.76159814028699</v>
      </c>
      <c r="Y8" s="129">
        <v>-1.7661321201725999</v>
      </c>
      <c r="Z8" s="83"/>
      <c r="AA8" s="135">
        <v>-3.8113110480466799</v>
      </c>
      <c r="AB8" s="136">
        <v>-5.60700048841605</v>
      </c>
      <c r="AC8" s="137">
        <v>-4.7217506434244001</v>
      </c>
      <c r="AD8" s="83"/>
      <c r="AE8" s="143">
        <v>-2.6637840888113899</v>
      </c>
      <c r="AF8" s="29"/>
      <c r="AG8" s="127">
        <v>44.468082622055903</v>
      </c>
      <c r="AH8" s="128">
        <v>52.961798870635199</v>
      </c>
      <c r="AI8" s="128">
        <v>58.092517168240498</v>
      </c>
      <c r="AJ8" s="128">
        <v>58.445054636348303</v>
      </c>
      <c r="AK8" s="128">
        <v>54.7494328285864</v>
      </c>
      <c r="AL8" s="129">
        <v>53.743394596151198</v>
      </c>
      <c r="AM8" s="83"/>
      <c r="AN8" s="135">
        <v>57.028519840138202</v>
      </c>
      <c r="AO8" s="136">
        <v>58.177677230219601</v>
      </c>
      <c r="AP8" s="137">
        <v>57.6031026919417</v>
      </c>
      <c r="AQ8" s="83"/>
      <c r="AR8" s="143">
        <v>54.846239092534603</v>
      </c>
      <c r="AS8" s="84"/>
      <c r="AT8" s="127">
        <v>-1.76904299566253</v>
      </c>
      <c r="AU8" s="128">
        <v>-0.51751092532466403</v>
      </c>
      <c r="AV8" s="128">
        <v>-1.0929090727431201</v>
      </c>
      <c r="AW8" s="128">
        <v>-0.94090449419069899</v>
      </c>
      <c r="AX8" s="128">
        <v>-1.37664575142959</v>
      </c>
      <c r="AY8" s="129">
        <v>-1.1179371063782799</v>
      </c>
      <c r="AZ8" s="83"/>
      <c r="BA8" s="135">
        <v>-3.0439624580915301</v>
      </c>
      <c r="BB8" s="136">
        <v>-4.2397979012351197</v>
      </c>
      <c r="BC8" s="137">
        <v>-3.6515494348419302</v>
      </c>
      <c r="BD8" s="83"/>
      <c r="BE8" s="143">
        <v>-1.89226939765249</v>
      </c>
    </row>
    <row r="9" spans="1:57" x14ac:dyDescent="0.25">
      <c r="A9" s="20" t="s">
        <v>18</v>
      </c>
      <c r="B9" s="3" t="str">
        <f>TRIM(A9)</f>
        <v>Virginia</v>
      </c>
      <c r="C9" s="10"/>
      <c r="D9" s="24" t="s">
        <v>16</v>
      </c>
      <c r="E9" s="27" t="s">
        <v>17</v>
      </c>
      <c r="F9" s="3"/>
      <c r="G9" s="130">
        <v>38.611322367552603</v>
      </c>
      <c r="H9" s="83">
        <v>52.673458997743502</v>
      </c>
      <c r="I9" s="83">
        <v>58.269904023230502</v>
      </c>
      <c r="J9" s="83">
        <v>57.599889378445098</v>
      </c>
      <c r="K9" s="83">
        <v>50.417030691196103</v>
      </c>
      <c r="L9" s="131">
        <v>51.514321091633597</v>
      </c>
      <c r="M9" s="83"/>
      <c r="N9" s="138">
        <v>49.256132896713403</v>
      </c>
      <c r="O9" s="146">
        <v>49.544628883539303</v>
      </c>
      <c r="P9" s="139">
        <v>49.4003808901263</v>
      </c>
      <c r="Q9" s="83"/>
      <c r="R9" s="144">
        <v>50.9103381769172</v>
      </c>
      <c r="S9" s="84"/>
      <c r="T9" s="130">
        <v>-2.2633239746906502</v>
      </c>
      <c r="U9" s="83">
        <v>0.27999315741250602</v>
      </c>
      <c r="V9" s="83">
        <v>0.57248277622854205</v>
      </c>
      <c r="W9" s="83">
        <v>3.03034204170806E-2</v>
      </c>
      <c r="X9" s="83">
        <v>-1.38629336886819</v>
      </c>
      <c r="Y9" s="131">
        <v>-0.42782675466608999</v>
      </c>
      <c r="Z9" s="83"/>
      <c r="AA9" s="138">
        <v>-3.8302958716033002</v>
      </c>
      <c r="AB9" s="146">
        <v>-3.8942546661517001</v>
      </c>
      <c r="AC9" s="139">
        <v>-3.86237928556704</v>
      </c>
      <c r="AD9" s="83"/>
      <c r="AE9" s="144">
        <v>-1.4043691999938801</v>
      </c>
      <c r="AF9" s="30"/>
      <c r="AG9" s="130">
        <v>40.237906436471299</v>
      </c>
      <c r="AH9" s="83">
        <v>51.059039079601497</v>
      </c>
      <c r="AI9" s="83">
        <v>55.736213569583697</v>
      </c>
      <c r="AJ9" s="83">
        <v>56.098356065820703</v>
      </c>
      <c r="AK9" s="83">
        <v>50.430158745291301</v>
      </c>
      <c r="AL9" s="131">
        <v>50.712342845846798</v>
      </c>
      <c r="AM9" s="83"/>
      <c r="AN9" s="138">
        <v>49.5000889939773</v>
      </c>
      <c r="AO9" s="146">
        <v>50.385008178883901</v>
      </c>
      <c r="AP9" s="139">
        <v>49.942548586430597</v>
      </c>
      <c r="AQ9" s="83"/>
      <c r="AR9" s="144">
        <v>50.492419593464902</v>
      </c>
      <c r="AS9" s="84"/>
      <c r="AT9" s="130">
        <v>-0.36403302861766301</v>
      </c>
      <c r="AU9" s="83">
        <v>3.0814562550445799</v>
      </c>
      <c r="AV9" s="83">
        <v>1.3104880014511999</v>
      </c>
      <c r="AW9" s="83">
        <v>1.77183905074074</v>
      </c>
      <c r="AX9" s="83">
        <v>0.761870797860982</v>
      </c>
      <c r="AY9" s="131">
        <v>1.38351567584638</v>
      </c>
      <c r="AZ9" s="83"/>
      <c r="BA9" s="138">
        <v>-2.27858077962681</v>
      </c>
      <c r="BB9" s="146">
        <v>-2.3218833630901101</v>
      </c>
      <c r="BC9" s="139">
        <v>-2.3004286859627099</v>
      </c>
      <c r="BD9" s="83"/>
      <c r="BE9" s="144">
        <v>0.31456880436240597</v>
      </c>
    </row>
    <row r="10" spans="1:57" x14ac:dyDescent="0.25">
      <c r="A10" s="21" t="s">
        <v>19</v>
      </c>
      <c r="B10" s="3" t="str">
        <f t="shared" ref="B10:B45" si="0">TRIM(A10)</f>
        <v>Norfolk/Virginia Beach, VA</v>
      </c>
      <c r="C10" s="3"/>
      <c r="D10" s="24" t="s">
        <v>16</v>
      </c>
      <c r="E10" s="27" t="s">
        <v>17</v>
      </c>
      <c r="F10" s="3"/>
      <c r="G10" s="130">
        <v>38.331096427833899</v>
      </c>
      <c r="H10" s="83">
        <v>46.252322940326202</v>
      </c>
      <c r="I10" s="83">
        <v>50.727854635556398</v>
      </c>
      <c r="J10" s="83">
        <v>49.814164773900401</v>
      </c>
      <c r="K10" s="83">
        <v>45.395416064422797</v>
      </c>
      <c r="L10" s="131">
        <v>46.104170968407999</v>
      </c>
      <c r="M10" s="83"/>
      <c r="N10" s="138">
        <v>48.998554614908102</v>
      </c>
      <c r="O10" s="146">
        <v>51.089200908527701</v>
      </c>
      <c r="P10" s="139">
        <v>50.043877761717901</v>
      </c>
      <c r="Q10" s="83"/>
      <c r="R10" s="144">
        <v>47.2298014807822</v>
      </c>
      <c r="S10" s="84"/>
      <c r="T10" s="130">
        <v>-4.0455815122048397</v>
      </c>
      <c r="U10" s="83">
        <v>-5.0901153985050902</v>
      </c>
      <c r="V10" s="83">
        <v>-3.0251508102641398</v>
      </c>
      <c r="W10" s="83">
        <v>-6.75593568269458</v>
      </c>
      <c r="X10" s="83">
        <v>-6.9078289635460104</v>
      </c>
      <c r="Y10" s="131">
        <v>-5.2047950501069797</v>
      </c>
      <c r="Z10" s="83"/>
      <c r="AA10" s="138">
        <v>-6.9571783656844497</v>
      </c>
      <c r="AB10" s="146">
        <v>-4.9953345384934797</v>
      </c>
      <c r="AC10" s="139">
        <v>-5.9659982580414397</v>
      </c>
      <c r="AD10" s="83"/>
      <c r="AE10" s="144">
        <v>-5.4365376349126198</v>
      </c>
      <c r="AF10" s="30"/>
      <c r="AG10" s="130">
        <v>38.809078166551402</v>
      </c>
      <c r="AH10" s="83">
        <v>43.9255809365836</v>
      </c>
      <c r="AI10" s="83">
        <v>47.497590162501901</v>
      </c>
      <c r="AJ10" s="83">
        <v>48.645907333815103</v>
      </c>
      <c r="AK10" s="83">
        <v>47.032276840466402</v>
      </c>
      <c r="AL10" s="131">
        <v>45.182139238532102</v>
      </c>
      <c r="AM10" s="83"/>
      <c r="AN10" s="138">
        <v>51.684319605254501</v>
      </c>
      <c r="AO10" s="146">
        <v>53.7028088273292</v>
      </c>
      <c r="AP10" s="139">
        <v>52.693564216291797</v>
      </c>
      <c r="AQ10" s="83"/>
      <c r="AR10" s="144">
        <v>47.3284348145813</v>
      </c>
      <c r="AS10" s="84"/>
      <c r="AT10" s="130">
        <v>-3.6595650621018301</v>
      </c>
      <c r="AU10" s="83">
        <v>-3.9086185495061501</v>
      </c>
      <c r="AV10" s="83">
        <v>-2.8306542213155699</v>
      </c>
      <c r="AW10" s="83">
        <v>-2.8834359218548999</v>
      </c>
      <c r="AX10" s="83">
        <v>-1.4304242606395099</v>
      </c>
      <c r="AY10" s="131">
        <v>-2.91058440300101</v>
      </c>
      <c r="AZ10" s="83"/>
      <c r="BA10" s="138">
        <v>-2.1230736995912398</v>
      </c>
      <c r="BB10" s="146">
        <v>-1.81742771127984</v>
      </c>
      <c r="BC10" s="139">
        <v>-1.96756183514521</v>
      </c>
      <c r="BD10" s="83"/>
      <c r="BE10" s="144">
        <v>-2.6151201755804698</v>
      </c>
    </row>
    <row r="11" spans="1:57" x14ac:dyDescent="0.25">
      <c r="A11" s="21" t="s">
        <v>20</v>
      </c>
      <c r="B11" s="2" t="s">
        <v>71</v>
      </c>
      <c r="C11" s="3"/>
      <c r="D11" s="24" t="s">
        <v>16</v>
      </c>
      <c r="E11" s="27" t="s">
        <v>17</v>
      </c>
      <c r="F11" s="3"/>
      <c r="G11" s="130">
        <v>41.729987630323301</v>
      </c>
      <c r="H11" s="83">
        <v>56.242268952111601</v>
      </c>
      <c r="I11" s="83">
        <v>62.625905637038301</v>
      </c>
      <c r="J11" s="83">
        <v>61.9190669729634</v>
      </c>
      <c r="K11" s="83">
        <v>53.198444954938999</v>
      </c>
      <c r="L11" s="131">
        <v>55.143134829475102</v>
      </c>
      <c r="M11" s="83"/>
      <c r="N11" s="138">
        <v>49.761441950874698</v>
      </c>
      <c r="O11" s="146">
        <v>50.229722565824297</v>
      </c>
      <c r="P11" s="139">
        <v>49.995582258349501</v>
      </c>
      <c r="Q11" s="83"/>
      <c r="R11" s="144">
        <v>53.672405523439203</v>
      </c>
      <c r="S11" s="84"/>
      <c r="T11" s="130">
        <v>-6.8558328047637103</v>
      </c>
      <c r="U11" s="83">
        <v>-2.3832039775474798</v>
      </c>
      <c r="V11" s="83">
        <v>-0.44463823206348102</v>
      </c>
      <c r="W11" s="83">
        <v>-2.9561087698567801</v>
      </c>
      <c r="X11" s="83">
        <v>-5.4405047232933201</v>
      </c>
      <c r="Y11" s="131">
        <v>-3.3888195929549698</v>
      </c>
      <c r="Z11" s="83"/>
      <c r="AA11" s="138">
        <v>-15.1541592255499</v>
      </c>
      <c r="AB11" s="146">
        <v>-14.997902651805299</v>
      </c>
      <c r="AC11" s="139">
        <v>-15.0757369218608</v>
      </c>
      <c r="AD11" s="83"/>
      <c r="AE11" s="144">
        <v>-6.80221274026683</v>
      </c>
      <c r="AF11" s="30"/>
      <c r="AG11" s="130">
        <v>46.411269982674803</v>
      </c>
      <c r="AH11" s="83">
        <v>56.195580856116102</v>
      </c>
      <c r="AI11" s="83">
        <v>61.947168554000399</v>
      </c>
      <c r="AJ11" s="83">
        <v>61.2041193436472</v>
      </c>
      <c r="AK11" s="83">
        <v>53.012769886084598</v>
      </c>
      <c r="AL11" s="131">
        <v>55.754181724504598</v>
      </c>
      <c r="AM11" s="83"/>
      <c r="AN11" s="138">
        <v>52.9014449355575</v>
      </c>
      <c r="AO11" s="146">
        <v>54.921264837154602</v>
      </c>
      <c r="AP11" s="139">
        <v>53.911354886356101</v>
      </c>
      <c r="AQ11" s="83"/>
      <c r="AR11" s="144">
        <v>55.227659770747898</v>
      </c>
      <c r="AS11" s="84"/>
      <c r="AT11" s="130">
        <v>-2.1911883501016001</v>
      </c>
      <c r="AU11" s="83">
        <v>-1.3573929854747999</v>
      </c>
      <c r="AV11" s="83">
        <v>-1.6978041155807799</v>
      </c>
      <c r="AW11" s="83">
        <v>-2.4467789024770199</v>
      </c>
      <c r="AX11" s="83">
        <v>-6.7895220334303596</v>
      </c>
      <c r="AY11" s="131">
        <v>-2.8825879120633502</v>
      </c>
      <c r="AZ11" s="83"/>
      <c r="BA11" s="138">
        <v>-10.1155135808675</v>
      </c>
      <c r="BB11" s="146">
        <v>-9.3056896197390593</v>
      </c>
      <c r="BC11" s="139">
        <v>-9.7048318544511201</v>
      </c>
      <c r="BD11" s="83"/>
      <c r="BE11" s="144">
        <v>-4.8863709956757297</v>
      </c>
    </row>
    <row r="12" spans="1:57" x14ac:dyDescent="0.25">
      <c r="A12" s="21" t="s">
        <v>21</v>
      </c>
      <c r="B12" s="3" t="str">
        <f t="shared" si="0"/>
        <v>Virginia Area</v>
      </c>
      <c r="C12" s="3"/>
      <c r="D12" s="24" t="s">
        <v>16</v>
      </c>
      <c r="E12" s="27" t="s">
        <v>17</v>
      </c>
      <c r="F12" s="3"/>
      <c r="G12" s="130">
        <v>32.534406890740499</v>
      </c>
      <c r="H12" s="83">
        <v>46.486752176762401</v>
      </c>
      <c r="I12" s="83">
        <v>49.349311862185097</v>
      </c>
      <c r="J12" s="83">
        <v>49.4288924258028</v>
      </c>
      <c r="K12" s="83">
        <v>47.591517648160199</v>
      </c>
      <c r="L12" s="131">
        <v>45.078176200730198</v>
      </c>
      <c r="M12" s="83"/>
      <c r="N12" s="138">
        <v>51.465218612489402</v>
      </c>
      <c r="O12" s="146">
        <v>48.572231064507001</v>
      </c>
      <c r="P12" s="139">
        <v>50.018724838498201</v>
      </c>
      <c r="Q12" s="83"/>
      <c r="R12" s="144">
        <v>46.489761525806799</v>
      </c>
      <c r="S12" s="84"/>
      <c r="T12" s="130">
        <v>-3.2885992279011198</v>
      </c>
      <c r="U12" s="83">
        <v>2.2224036050391098</v>
      </c>
      <c r="V12" s="83">
        <v>-1.15293636590645</v>
      </c>
      <c r="W12" s="83">
        <v>2.59889623041422</v>
      </c>
      <c r="X12" s="83">
        <v>7.9375924181413904</v>
      </c>
      <c r="Y12" s="131">
        <v>1.84385341730754</v>
      </c>
      <c r="Z12" s="83"/>
      <c r="AA12" s="138">
        <v>8.07848067542505</v>
      </c>
      <c r="AB12" s="146">
        <v>5.6687771060317598</v>
      </c>
      <c r="AC12" s="139">
        <v>6.8948959566301804</v>
      </c>
      <c r="AD12" s="83"/>
      <c r="AE12" s="144">
        <v>3.34499185517243</v>
      </c>
      <c r="AF12" s="30"/>
      <c r="AG12" s="130">
        <v>34.7268506865245</v>
      </c>
      <c r="AH12" s="83">
        <v>46.026999754867603</v>
      </c>
      <c r="AI12" s="83">
        <v>48.4522019776538</v>
      </c>
      <c r="AJ12" s="83">
        <v>48.920899770844301</v>
      </c>
      <c r="AK12" s="83">
        <v>45.6357082991656</v>
      </c>
      <c r="AL12" s="131">
        <v>44.752519697250399</v>
      </c>
      <c r="AM12" s="83"/>
      <c r="AN12" s="138">
        <v>46.997173003030198</v>
      </c>
      <c r="AO12" s="146">
        <v>46.069123718850001</v>
      </c>
      <c r="AP12" s="139">
        <v>46.533148360940103</v>
      </c>
      <c r="AQ12" s="83"/>
      <c r="AR12" s="144">
        <v>45.261250334244401</v>
      </c>
      <c r="AS12" s="84"/>
      <c r="AT12" s="130">
        <v>-0.42707058339952503</v>
      </c>
      <c r="AU12" s="83">
        <v>3.5443779330205101</v>
      </c>
      <c r="AV12" s="83">
        <v>0.26889554904422602</v>
      </c>
      <c r="AW12" s="83">
        <v>2.9244590987482502</v>
      </c>
      <c r="AX12" s="83">
        <v>2.6417029823277298</v>
      </c>
      <c r="AY12" s="131">
        <v>1.87734483761322</v>
      </c>
      <c r="AZ12" s="83"/>
      <c r="BA12" s="138">
        <v>-1.1788985279405899</v>
      </c>
      <c r="BB12" s="146">
        <v>-0.40250298508167498</v>
      </c>
      <c r="BC12" s="139">
        <v>-0.79609060746197002</v>
      </c>
      <c r="BD12" s="83"/>
      <c r="BE12" s="144">
        <v>1.07763956835859</v>
      </c>
    </row>
    <row r="13" spans="1:57" x14ac:dyDescent="0.25">
      <c r="A13" s="34" t="s">
        <v>22</v>
      </c>
      <c r="B13" s="2" t="s">
        <v>87</v>
      </c>
      <c r="C13" s="3"/>
      <c r="D13" s="24" t="s">
        <v>16</v>
      </c>
      <c r="E13" s="27" t="s">
        <v>17</v>
      </c>
      <c r="F13" s="3"/>
      <c r="G13" s="130">
        <v>42.377781904029199</v>
      </c>
      <c r="H13" s="83">
        <v>61.239467006198197</v>
      </c>
      <c r="I13" s="83">
        <v>70.006277796935294</v>
      </c>
      <c r="J13" s="83">
        <v>66.801064572888706</v>
      </c>
      <c r="K13" s="83">
        <v>52.618548679452097</v>
      </c>
      <c r="L13" s="131">
        <v>58.608627991900697</v>
      </c>
      <c r="M13" s="83"/>
      <c r="N13" s="138">
        <v>49.396535717127698</v>
      </c>
      <c r="O13" s="146">
        <v>54.299406703979699</v>
      </c>
      <c r="P13" s="139">
        <v>51.847971210553702</v>
      </c>
      <c r="Q13" s="83"/>
      <c r="R13" s="144">
        <v>56.677011768658701</v>
      </c>
      <c r="S13" s="84"/>
      <c r="T13" s="130">
        <v>0.63609323888604996</v>
      </c>
      <c r="U13" s="83">
        <v>1.5685612071292601</v>
      </c>
      <c r="V13" s="83">
        <v>3.1295706672836001</v>
      </c>
      <c r="W13" s="83">
        <v>1.85369950369243</v>
      </c>
      <c r="X13" s="83">
        <v>-5.5340064140685197</v>
      </c>
      <c r="Y13" s="131">
        <v>0.50457760672753005</v>
      </c>
      <c r="Z13" s="83"/>
      <c r="AA13" s="138">
        <v>-7.88387298065593</v>
      </c>
      <c r="AB13" s="146">
        <v>-5.1334364607345302</v>
      </c>
      <c r="AC13" s="139">
        <v>-6.4638304252629402</v>
      </c>
      <c r="AD13" s="83"/>
      <c r="AE13" s="144">
        <v>-1.4150781181030501</v>
      </c>
      <c r="AF13" s="30"/>
      <c r="AG13" s="130">
        <v>41.930353809848199</v>
      </c>
      <c r="AH13" s="83">
        <v>55.208195519136503</v>
      </c>
      <c r="AI13" s="83">
        <v>63.6655480377974</v>
      </c>
      <c r="AJ13" s="83">
        <v>63.888315919035698</v>
      </c>
      <c r="AK13" s="83">
        <v>54.833211474392499</v>
      </c>
      <c r="AL13" s="131">
        <v>55.9051727861033</v>
      </c>
      <c r="AM13" s="83"/>
      <c r="AN13" s="138">
        <v>50.037300526061003</v>
      </c>
      <c r="AO13" s="146">
        <v>51.769233272604502</v>
      </c>
      <c r="AP13" s="139">
        <v>50.903266899332799</v>
      </c>
      <c r="AQ13" s="83"/>
      <c r="AR13" s="144">
        <v>54.476218741892602</v>
      </c>
      <c r="AS13" s="84"/>
      <c r="AT13" s="130">
        <v>-0.33579468321759598</v>
      </c>
      <c r="AU13" s="83">
        <v>6.0834382288403601</v>
      </c>
      <c r="AV13" s="83">
        <v>5.4013025926704197</v>
      </c>
      <c r="AW13" s="83">
        <v>4.9271288094400099</v>
      </c>
      <c r="AX13" s="83">
        <v>2.67963049754754</v>
      </c>
      <c r="AY13" s="131">
        <v>3.98863875660044</v>
      </c>
      <c r="AZ13" s="83"/>
      <c r="BA13" s="138">
        <v>-0.41062774221215398</v>
      </c>
      <c r="BB13" s="146">
        <v>-1.56269907390862</v>
      </c>
      <c r="BC13" s="139">
        <v>-0.99981286165316297</v>
      </c>
      <c r="BD13" s="83"/>
      <c r="BE13" s="144">
        <v>2.6083511967617898</v>
      </c>
    </row>
    <row r="14" spans="1:57" x14ac:dyDescent="0.25">
      <c r="A14" s="21" t="s">
        <v>23</v>
      </c>
      <c r="B14" s="3" t="str">
        <f t="shared" si="0"/>
        <v>Arlington, VA</v>
      </c>
      <c r="C14" s="3"/>
      <c r="D14" s="24" t="s">
        <v>16</v>
      </c>
      <c r="E14" s="27" t="s">
        <v>17</v>
      </c>
      <c r="F14" s="3"/>
      <c r="G14" s="130">
        <v>47.389599669830702</v>
      </c>
      <c r="H14" s="83">
        <v>71.925299215848099</v>
      </c>
      <c r="I14" s="83">
        <v>83.759801898472901</v>
      </c>
      <c r="J14" s="83">
        <v>79.395377631035899</v>
      </c>
      <c r="K14" s="83">
        <v>60.9574907139909</v>
      </c>
      <c r="L14" s="131">
        <v>68.685513825835699</v>
      </c>
      <c r="M14" s="83"/>
      <c r="N14" s="138">
        <v>49.628559636813797</v>
      </c>
      <c r="O14" s="146">
        <v>50.887329756500201</v>
      </c>
      <c r="P14" s="139">
        <v>50.257944696656999</v>
      </c>
      <c r="Q14" s="83"/>
      <c r="R14" s="144">
        <v>63.420494074641802</v>
      </c>
      <c r="S14" s="84"/>
      <c r="T14" s="130">
        <v>8.3254716981131995</v>
      </c>
      <c r="U14" s="83">
        <v>11.127052446995</v>
      </c>
      <c r="V14" s="83">
        <v>12.0187663860907</v>
      </c>
      <c r="W14" s="83">
        <v>7.37490708230815</v>
      </c>
      <c r="X14" s="83">
        <v>-3.4208494083433498</v>
      </c>
      <c r="Y14" s="131">
        <v>7.2202976046099199</v>
      </c>
      <c r="Z14" s="83"/>
      <c r="AA14" s="138">
        <v>3.0648827434046999</v>
      </c>
      <c r="AB14" s="146">
        <v>6.7312176061660098</v>
      </c>
      <c r="AC14" s="139">
        <v>4.8889692247698999</v>
      </c>
      <c r="AD14" s="83"/>
      <c r="AE14" s="144">
        <v>6.6826849517048803</v>
      </c>
      <c r="AF14" s="30"/>
      <c r="AG14" s="130">
        <v>44.351011143210798</v>
      </c>
      <c r="AH14" s="83">
        <v>65.680458109781199</v>
      </c>
      <c r="AI14" s="83">
        <v>75.077383408997093</v>
      </c>
      <c r="AJ14" s="83">
        <v>74.922616591002793</v>
      </c>
      <c r="AK14" s="83">
        <v>62.760524143623599</v>
      </c>
      <c r="AL14" s="131">
        <v>64.558398679323105</v>
      </c>
      <c r="AM14" s="83"/>
      <c r="AN14" s="138">
        <v>50.301795295088702</v>
      </c>
      <c r="AO14" s="146">
        <v>47.294160132067603</v>
      </c>
      <c r="AP14" s="139">
        <v>48.797977713578199</v>
      </c>
      <c r="AQ14" s="83"/>
      <c r="AR14" s="144">
        <v>60.0554212605388</v>
      </c>
      <c r="AS14" s="84"/>
      <c r="AT14" s="130">
        <v>8.0296556923850204</v>
      </c>
      <c r="AU14" s="83">
        <v>18.730765643942899</v>
      </c>
      <c r="AV14" s="83">
        <v>12.517396010514901</v>
      </c>
      <c r="AW14" s="83">
        <v>9.4449527005357492</v>
      </c>
      <c r="AX14" s="83">
        <v>8.0169809515056194</v>
      </c>
      <c r="AY14" s="131">
        <v>11.439299027582299</v>
      </c>
      <c r="AZ14" s="83"/>
      <c r="BA14" s="138">
        <v>8.0751203463620094</v>
      </c>
      <c r="BB14" s="146">
        <v>4.4318416313360496</v>
      </c>
      <c r="BC14" s="139">
        <v>6.2784013059115598</v>
      </c>
      <c r="BD14" s="83"/>
      <c r="BE14" s="144">
        <v>10.1968311569325</v>
      </c>
    </row>
    <row r="15" spans="1:57" x14ac:dyDescent="0.25">
      <c r="A15" s="21" t="s">
        <v>24</v>
      </c>
      <c r="B15" s="3" t="str">
        <f t="shared" si="0"/>
        <v>Suburban Virginia Area</v>
      </c>
      <c r="C15" s="3"/>
      <c r="D15" s="24" t="s">
        <v>16</v>
      </c>
      <c r="E15" s="27" t="s">
        <v>17</v>
      </c>
      <c r="F15" s="3"/>
      <c r="G15" s="130">
        <v>39.426926926926903</v>
      </c>
      <c r="H15" s="83">
        <v>56.018518518518498</v>
      </c>
      <c r="I15" s="83">
        <v>59.584584584584498</v>
      </c>
      <c r="J15" s="83">
        <v>61.473973973973898</v>
      </c>
      <c r="K15" s="83">
        <v>53.140640640640598</v>
      </c>
      <c r="L15" s="131">
        <v>53.928928928928897</v>
      </c>
      <c r="M15" s="83"/>
      <c r="N15" s="138">
        <v>46.146146146146101</v>
      </c>
      <c r="O15" s="146">
        <v>49.149149149149103</v>
      </c>
      <c r="P15" s="139">
        <v>47.647647647647602</v>
      </c>
      <c r="Q15" s="83"/>
      <c r="R15" s="144">
        <v>52.134277134277099</v>
      </c>
      <c r="S15" s="84"/>
      <c r="T15" s="130">
        <v>4.4333479217421301</v>
      </c>
      <c r="U15" s="83">
        <v>3.2146393349410798</v>
      </c>
      <c r="V15" s="83">
        <v>1.3360110660379401</v>
      </c>
      <c r="W15" s="83">
        <v>8.7748685391034105</v>
      </c>
      <c r="X15" s="83">
        <v>7.4388613126632199</v>
      </c>
      <c r="Y15" s="131">
        <v>5.0009158296806504</v>
      </c>
      <c r="Z15" s="83"/>
      <c r="AA15" s="138">
        <v>-6.5124204530490903</v>
      </c>
      <c r="AB15" s="146">
        <v>-9.7289637922883294</v>
      </c>
      <c r="AC15" s="139">
        <v>-8.1994809644961801</v>
      </c>
      <c r="AD15" s="83"/>
      <c r="AE15" s="144">
        <v>1.20097689116094</v>
      </c>
      <c r="AF15" s="30"/>
      <c r="AG15" s="130">
        <v>39.161367493321102</v>
      </c>
      <c r="AH15" s="83">
        <v>52.602250429237102</v>
      </c>
      <c r="AI15" s="83">
        <v>56.348194220710702</v>
      </c>
      <c r="AJ15" s="83">
        <v>57.574772620302397</v>
      </c>
      <c r="AK15" s="83">
        <v>50.204737021790002</v>
      </c>
      <c r="AL15" s="131">
        <v>51.178264357072301</v>
      </c>
      <c r="AM15" s="83"/>
      <c r="AN15" s="138">
        <v>45.524083686335302</v>
      </c>
      <c r="AO15" s="146">
        <v>47.597183275991199</v>
      </c>
      <c r="AP15" s="139">
        <v>46.560633481163201</v>
      </c>
      <c r="AQ15" s="83"/>
      <c r="AR15" s="144">
        <v>49.858941249669698</v>
      </c>
      <c r="AS15" s="84"/>
      <c r="AT15" s="130">
        <v>-3.4095919493282199</v>
      </c>
      <c r="AU15" s="83">
        <v>3.7366003932063201</v>
      </c>
      <c r="AV15" s="83">
        <v>1.8672328192098899</v>
      </c>
      <c r="AW15" s="83">
        <v>5.4470807629875999</v>
      </c>
      <c r="AX15" s="83">
        <v>3.80964634150607</v>
      </c>
      <c r="AY15" s="131">
        <v>2.5495180384232001</v>
      </c>
      <c r="AZ15" s="83"/>
      <c r="BA15" s="138">
        <v>-5.4262041212921499</v>
      </c>
      <c r="BB15" s="146">
        <v>-9.4990459480538298</v>
      </c>
      <c r="BC15" s="139">
        <v>-7.5527308696466298</v>
      </c>
      <c r="BD15" s="83"/>
      <c r="BE15" s="144">
        <v>-0.35573569006596101</v>
      </c>
    </row>
    <row r="16" spans="1:57" x14ac:dyDescent="0.25">
      <c r="A16" s="21" t="s">
        <v>25</v>
      </c>
      <c r="B16" s="3" t="str">
        <f t="shared" si="0"/>
        <v>Alexandria, VA</v>
      </c>
      <c r="C16" s="3"/>
      <c r="D16" s="24" t="s">
        <v>16</v>
      </c>
      <c r="E16" s="27" t="s">
        <v>17</v>
      </c>
      <c r="F16" s="3"/>
      <c r="G16" s="130">
        <v>38.268123604746698</v>
      </c>
      <c r="H16" s="83">
        <v>50.311361767124801</v>
      </c>
      <c r="I16" s="83">
        <v>58.759252731758899</v>
      </c>
      <c r="J16" s="83">
        <v>57.925038185877099</v>
      </c>
      <c r="K16" s="83">
        <v>48.701680178592397</v>
      </c>
      <c r="L16" s="131">
        <v>50.793091293620002</v>
      </c>
      <c r="M16" s="83"/>
      <c r="N16" s="138">
        <v>43.1676653742215</v>
      </c>
      <c r="O16" s="146">
        <v>47.5149806133239</v>
      </c>
      <c r="P16" s="139">
        <v>45.3413229937727</v>
      </c>
      <c r="Q16" s="83"/>
      <c r="R16" s="144">
        <v>49.235443207949302</v>
      </c>
      <c r="S16" s="84"/>
      <c r="T16" s="130">
        <v>-9.3558876058928693</v>
      </c>
      <c r="U16" s="83">
        <v>-10.363221477439501</v>
      </c>
      <c r="V16" s="83">
        <v>-7.5603219847057597</v>
      </c>
      <c r="W16" s="83">
        <v>-14.521155238962001</v>
      </c>
      <c r="X16" s="83">
        <v>-22.512510370902898</v>
      </c>
      <c r="Y16" s="131">
        <v>-13.1823260593103</v>
      </c>
      <c r="Z16" s="83"/>
      <c r="AA16" s="138">
        <v>-25.091666362800201</v>
      </c>
      <c r="AB16" s="146">
        <v>-18.122637466808602</v>
      </c>
      <c r="AC16" s="139">
        <v>-21.594963284019201</v>
      </c>
      <c r="AD16" s="83"/>
      <c r="AE16" s="144">
        <v>-15.5660373998004</v>
      </c>
      <c r="AF16" s="30"/>
      <c r="AG16" s="130">
        <v>41.881453868131601</v>
      </c>
      <c r="AH16" s="83">
        <v>51.5375796617286</v>
      </c>
      <c r="AI16" s="83">
        <v>57.366811924790298</v>
      </c>
      <c r="AJ16" s="83">
        <v>58.267717284087901</v>
      </c>
      <c r="AK16" s="83">
        <v>53.642097255359303</v>
      </c>
      <c r="AL16" s="131">
        <v>52.539131998819499</v>
      </c>
      <c r="AM16" s="83"/>
      <c r="AN16" s="138">
        <v>49.939189984345603</v>
      </c>
      <c r="AO16" s="146">
        <v>51.802142655763099</v>
      </c>
      <c r="AP16" s="139">
        <v>50.870666320054298</v>
      </c>
      <c r="AQ16" s="83"/>
      <c r="AR16" s="144">
        <v>52.062427519172303</v>
      </c>
      <c r="AS16" s="84"/>
      <c r="AT16" s="130">
        <v>-3.6287936730019301</v>
      </c>
      <c r="AU16" s="83">
        <v>1.5823675115021301</v>
      </c>
      <c r="AV16" s="83">
        <v>-2.21374424908714</v>
      </c>
      <c r="AW16" s="83">
        <v>-3.9180033247375499</v>
      </c>
      <c r="AX16" s="83">
        <v>-3.23408954461169</v>
      </c>
      <c r="AY16" s="131">
        <v>-2.3208934543990698</v>
      </c>
      <c r="AZ16" s="83"/>
      <c r="BA16" s="138">
        <v>-4.5347847305225004</v>
      </c>
      <c r="BB16" s="146">
        <v>-4.6080072574015603</v>
      </c>
      <c r="BC16" s="139">
        <v>-4.5720804121122702</v>
      </c>
      <c r="BD16" s="83"/>
      <c r="BE16" s="144">
        <v>-2.9599833310244001</v>
      </c>
    </row>
    <row r="17" spans="1:57" x14ac:dyDescent="0.25">
      <c r="A17" s="21" t="s">
        <v>26</v>
      </c>
      <c r="B17" s="3" t="str">
        <f t="shared" si="0"/>
        <v>Fairfax/Tysons Corner, VA</v>
      </c>
      <c r="C17" s="3"/>
      <c r="D17" s="24" t="s">
        <v>16</v>
      </c>
      <c r="E17" s="27" t="s">
        <v>17</v>
      </c>
      <c r="F17" s="3"/>
      <c r="G17" s="130">
        <v>41.467359907567797</v>
      </c>
      <c r="H17" s="83">
        <v>65.915655690352295</v>
      </c>
      <c r="I17" s="83">
        <v>76.510687463893703</v>
      </c>
      <c r="J17" s="83">
        <v>74.072790294627296</v>
      </c>
      <c r="K17" s="83">
        <v>54.003466204505997</v>
      </c>
      <c r="L17" s="131">
        <v>62.393991912189399</v>
      </c>
      <c r="M17" s="83"/>
      <c r="N17" s="138">
        <v>44.829578278451699</v>
      </c>
      <c r="O17" s="146">
        <v>48.099364529173798</v>
      </c>
      <c r="P17" s="139">
        <v>46.464471403812801</v>
      </c>
      <c r="Q17" s="83"/>
      <c r="R17" s="144">
        <v>57.8427003383675</v>
      </c>
      <c r="S17" s="84"/>
      <c r="T17" s="130">
        <v>7.9273782376217801</v>
      </c>
      <c r="U17" s="83">
        <v>16.929698708751701</v>
      </c>
      <c r="V17" s="83">
        <v>13.3321923669347</v>
      </c>
      <c r="W17" s="83">
        <v>15.368004318877</v>
      </c>
      <c r="X17" s="83">
        <v>9.4613583138173301</v>
      </c>
      <c r="Y17" s="131">
        <v>13.095317333001899</v>
      </c>
      <c r="Z17" s="83"/>
      <c r="AA17" s="138">
        <v>-1.82186234817813</v>
      </c>
      <c r="AB17" s="146">
        <v>-5.6223078666968904</v>
      </c>
      <c r="AC17" s="139">
        <v>-3.8263780939854102</v>
      </c>
      <c r="AD17" s="83"/>
      <c r="AE17" s="144">
        <v>8.70559162762234</v>
      </c>
      <c r="AF17" s="30"/>
      <c r="AG17" s="130">
        <v>42.237972258660797</v>
      </c>
      <c r="AH17" s="83">
        <v>60.858733991577303</v>
      </c>
      <c r="AI17" s="83">
        <v>70.606226190578298</v>
      </c>
      <c r="AJ17" s="83">
        <v>69.595815140854398</v>
      </c>
      <c r="AK17" s="83">
        <v>53.874885740165702</v>
      </c>
      <c r="AL17" s="131">
        <v>59.437944423018997</v>
      </c>
      <c r="AM17" s="83"/>
      <c r="AN17" s="138">
        <v>45.701984062079802</v>
      </c>
      <c r="AO17" s="146">
        <v>49.919843553065498</v>
      </c>
      <c r="AP17" s="139">
        <v>47.810913807572703</v>
      </c>
      <c r="AQ17" s="83"/>
      <c r="AR17" s="144">
        <v>56.121432491474103</v>
      </c>
      <c r="AS17" s="84"/>
      <c r="AT17" s="130">
        <v>9.8339579105923001</v>
      </c>
      <c r="AU17" s="83">
        <v>20.661328441376298</v>
      </c>
      <c r="AV17" s="83">
        <v>14.518846087206599</v>
      </c>
      <c r="AW17" s="83">
        <v>15.488151705620901</v>
      </c>
      <c r="AX17" s="83">
        <v>9.1018439023819795</v>
      </c>
      <c r="AY17" s="131">
        <v>14.219575580257899</v>
      </c>
      <c r="AZ17" s="83"/>
      <c r="BA17" s="138">
        <v>0.81988161337098897</v>
      </c>
      <c r="BB17" s="146">
        <v>-5.9266423198723703E-2</v>
      </c>
      <c r="BC17" s="139">
        <v>0.35899725778396202</v>
      </c>
      <c r="BD17" s="83"/>
      <c r="BE17" s="144">
        <v>10.515251789627399</v>
      </c>
    </row>
    <row r="18" spans="1:57" x14ac:dyDescent="0.25">
      <c r="A18" s="21" t="s">
        <v>27</v>
      </c>
      <c r="B18" s="3" t="str">
        <f t="shared" si="0"/>
        <v>I-95 Fredericksburg, VA</v>
      </c>
      <c r="C18" s="3"/>
      <c r="D18" s="24" t="s">
        <v>16</v>
      </c>
      <c r="E18" s="27" t="s">
        <v>17</v>
      </c>
      <c r="F18" s="3"/>
      <c r="G18" s="130">
        <v>44.290943440783998</v>
      </c>
      <c r="H18" s="83">
        <v>51.847915928680997</v>
      </c>
      <c r="I18" s="83">
        <v>55.472901168969102</v>
      </c>
      <c r="J18" s="83">
        <v>55.709056559215902</v>
      </c>
      <c r="K18" s="83">
        <v>52.060455779903101</v>
      </c>
      <c r="L18" s="131">
        <v>51.8762545755106</v>
      </c>
      <c r="M18" s="83"/>
      <c r="N18" s="138">
        <v>49.970480576219103</v>
      </c>
      <c r="O18" s="146">
        <v>53.441964812846798</v>
      </c>
      <c r="P18" s="139">
        <v>51.706222694532997</v>
      </c>
      <c r="Q18" s="83"/>
      <c r="R18" s="144">
        <v>51.827674038088404</v>
      </c>
      <c r="S18" s="84"/>
      <c r="T18" s="130">
        <v>-3.5044907143178401</v>
      </c>
      <c r="U18" s="83">
        <v>-4.1425752075565301</v>
      </c>
      <c r="V18" s="83">
        <v>-4.2849653774552303</v>
      </c>
      <c r="W18" s="83">
        <v>-2.81658334099289</v>
      </c>
      <c r="X18" s="83">
        <v>-1.95358856379296</v>
      </c>
      <c r="Y18" s="131">
        <v>-3.3478527247335399</v>
      </c>
      <c r="Z18" s="83"/>
      <c r="AA18" s="138">
        <v>-6.0375497672305602</v>
      </c>
      <c r="AB18" s="146">
        <v>-5.1920077854260702</v>
      </c>
      <c r="AC18" s="139">
        <v>-5.60247847616803</v>
      </c>
      <c r="AD18" s="83"/>
      <c r="AE18" s="144">
        <v>-4.0014221391284597</v>
      </c>
      <c r="AF18" s="30"/>
      <c r="AG18" s="130">
        <v>42.971862698431302</v>
      </c>
      <c r="AH18" s="83">
        <v>49.959336518934897</v>
      </c>
      <c r="AI18" s="83">
        <v>52.922108564301098</v>
      </c>
      <c r="AJ18" s="83">
        <v>54.529286198627503</v>
      </c>
      <c r="AK18" s="83">
        <v>51.400416183177498</v>
      </c>
      <c r="AL18" s="131">
        <v>50.356602032694397</v>
      </c>
      <c r="AM18" s="83"/>
      <c r="AN18" s="138">
        <v>49.7472182284178</v>
      </c>
      <c r="AO18" s="146">
        <v>52.868359065697199</v>
      </c>
      <c r="AP18" s="139">
        <v>51.3077886470575</v>
      </c>
      <c r="AQ18" s="83"/>
      <c r="AR18" s="144">
        <v>50.628369636798197</v>
      </c>
      <c r="AS18" s="84"/>
      <c r="AT18" s="130">
        <v>-4.44613608739557</v>
      </c>
      <c r="AU18" s="83">
        <v>-2.7174890704048602</v>
      </c>
      <c r="AV18" s="83">
        <v>-4.696403838738</v>
      </c>
      <c r="AW18" s="83">
        <v>-2.8050788901744199</v>
      </c>
      <c r="AX18" s="83">
        <v>-1.0385459971320199</v>
      </c>
      <c r="AY18" s="131">
        <v>-3.1227955428750902</v>
      </c>
      <c r="AZ18" s="83"/>
      <c r="BA18" s="138">
        <v>-3.3271595199313002</v>
      </c>
      <c r="BB18" s="146">
        <v>-2.7976419438473301</v>
      </c>
      <c r="BC18" s="139">
        <v>-3.0550703741060401</v>
      </c>
      <c r="BD18" s="83"/>
      <c r="BE18" s="144">
        <v>-3.10319555686146</v>
      </c>
    </row>
    <row r="19" spans="1:57" x14ac:dyDescent="0.25">
      <c r="A19" s="21" t="s">
        <v>28</v>
      </c>
      <c r="B19" s="3" t="str">
        <f t="shared" si="0"/>
        <v>Dulles Airport Area, VA</v>
      </c>
      <c r="C19" s="3"/>
      <c r="D19" s="24" t="s">
        <v>16</v>
      </c>
      <c r="E19" s="27" t="s">
        <v>17</v>
      </c>
      <c r="F19" s="3"/>
      <c r="G19" s="130">
        <v>44.555112881806103</v>
      </c>
      <c r="H19" s="83">
        <v>66.771011193321897</v>
      </c>
      <c r="I19" s="83">
        <v>76.380193511667599</v>
      </c>
      <c r="J19" s="83">
        <v>76.636311895275995</v>
      </c>
      <c r="K19" s="83">
        <v>62.616201859229697</v>
      </c>
      <c r="L19" s="131">
        <v>65.391766268260199</v>
      </c>
      <c r="M19" s="83"/>
      <c r="N19" s="138">
        <v>50.645038892050799</v>
      </c>
      <c r="O19" s="146">
        <v>48.178713716562299</v>
      </c>
      <c r="P19" s="139">
        <v>49.411876304306503</v>
      </c>
      <c r="Q19" s="83"/>
      <c r="R19" s="144">
        <v>60.8260834214163</v>
      </c>
      <c r="S19" s="84"/>
      <c r="T19" s="130">
        <v>1.8209408194233601</v>
      </c>
      <c r="U19" s="83">
        <v>-1.42045454545454E-2</v>
      </c>
      <c r="V19" s="83">
        <v>3.25724544755065</v>
      </c>
      <c r="W19" s="83">
        <v>5.70456626978934</v>
      </c>
      <c r="X19" s="83">
        <v>1.3511438661139199</v>
      </c>
      <c r="Y19" s="131">
        <v>2.5619662570297801</v>
      </c>
      <c r="Z19" s="83"/>
      <c r="AA19" s="138">
        <v>1.57914764079147</v>
      </c>
      <c r="AB19" s="146">
        <v>-1.052016364699</v>
      </c>
      <c r="AC19" s="139">
        <v>0.279141399557223</v>
      </c>
      <c r="AD19" s="83"/>
      <c r="AE19" s="144">
        <v>2.0229111737430601</v>
      </c>
      <c r="AF19" s="30"/>
      <c r="AG19" s="130">
        <v>48.6624928856004</v>
      </c>
      <c r="AH19" s="83">
        <v>66.699867197875093</v>
      </c>
      <c r="AI19" s="83">
        <v>74.959685069246802</v>
      </c>
      <c r="AJ19" s="83">
        <v>74.188958451906601</v>
      </c>
      <c r="AK19" s="83">
        <v>61.9403339024852</v>
      </c>
      <c r="AL19" s="131">
        <v>65.290267501422804</v>
      </c>
      <c r="AM19" s="83"/>
      <c r="AN19" s="138">
        <v>50.607095427812503</v>
      </c>
      <c r="AO19" s="146">
        <v>50.765983684310299</v>
      </c>
      <c r="AP19" s="139">
        <v>50.686539556061398</v>
      </c>
      <c r="AQ19" s="83"/>
      <c r="AR19" s="144">
        <v>61.117773802748097</v>
      </c>
      <c r="AS19" s="84"/>
      <c r="AT19" s="130">
        <v>5.32799507237449</v>
      </c>
      <c r="AU19" s="83">
        <v>9.0958457778984503</v>
      </c>
      <c r="AV19" s="83">
        <v>7.8179895623699496</v>
      </c>
      <c r="AW19" s="83">
        <v>8.3916568498371493</v>
      </c>
      <c r="AX19" s="83">
        <v>7.5962924819773399</v>
      </c>
      <c r="AY19" s="131">
        <v>7.7836153370342203</v>
      </c>
      <c r="AZ19" s="83"/>
      <c r="BA19" s="138">
        <v>4.8339555904892899</v>
      </c>
      <c r="BB19" s="146">
        <v>4.2616403662575397</v>
      </c>
      <c r="BC19" s="139">
        <v>4.5465662297006402</v>
      </c>
      <c r="BD19" s="83"/>
      <c r="BE19" s="144">
        <v>6.9986062097802497</v>
      </c>
    </row>
    <row r="20" spans="1:57" x14ac:dyDescent="0.25">
      <c r="A20" s="21" t="s">
        <v>29</v>
      </c>
      <c r="B20" s="3" t="str">
        <f t="shared" si="0"/>
        <v>Williamsburg, VA</v>
      </c>
      <c r="C20" s="3"/>
      <c r="D20" s="24" t="s">
        <v>16</v>
      </c>
      <c r="E20" s="27" t="s">
        <v>17</v>
      </c>
      <c r="F20" s="3"/>
      <c r="G20" s="130">
        <v>25.758957654723101</v>
      </c>
      <c r="H20" s="83">
        <v>28.899022801302898</v>
      </c>
      <c r="I20" s="83">
        <v>31.843648208468998</v>
      </c>
      <c r="J20" s="83">
        <v>28.2214983713355</v>
      </c>
      <c r="K20" s="83">
        <v>29.550488599348501</v>
      </c>
      <c r="L20" s="131">
        <v>28.8547231270358</v>
      </c>
      <c r="M20" s="83"/>
      <c r="N20" s="138">
        <v>37.8892508143322</v>
      </c>
      <c r="O20" s="146">
        <v>39.231270358306098</v>
      </c>
      <c r="P20" s="139">
        <v>38.560260586319203</v>
      </c>
      <c r="Q20" s="83"/>
      <c r="R20" s="144">
        <v>31.6277338296882</v>
      </c>
      <c r="S20" s="84"/>
      <c r="T20" s="130">
        <v>-2.6631653967388398</v>
      </c>
      <c r="U20" s="83">
        <v>-5.0636357335920703</v>
      </c>
      <c r="V20" s="83">
        <v>0.709940257837405</v>
      </c>
      <c r="W20" s="83">
        <v>-16.588833297584099</v>
      </c>
      <c r="X20" s="83">
        <v>-13.159584321670801</v>
      </c>
      <c r="Y20" s="131">
        <v>-7.7451906979555103</v>
      </c>
      <c r="Z20" s="83"/>
      <c r="AA20" s="138">
        <v>-3.1440343421705399</v>
      </c>
      <c r="AB20" s="146">
        <v>-7.57845371799701</v>
      </c>
      <c r="AC20" s="139">
        <v>-5.4517351988615603</v>
      </c>
      <c r="AD20" s="83"/>
      <c r="AE20" s="144">
        <v>-6.9590236169650597</v>
      </c>
      <c r="AF20" s="30"/>
      <c r="AG20" s="130">
        <v>26.705621205196799</v>
      </c>
      <c r="AH20" s="83">
        <v>27.283410589540999</v>
      </c>
      <c r="AI20" s="83">
        <v>27.335640138408301</v>
      </c>
      <c r="AJ20" s="83">
        <v>28.360645034928499</v>
      </c>
      <c r="AK20" s="83">
        <v>31.967640918580301</v>
      </c>
      <c r="AL20" s="131">
        <v>28.331113896287</v>
      </c>
      <c r="AM20" s="83"/>
      <c r="AN20" s="138">
        <v>37.822938413361101</v>
      </c>
      <c r="AO20" s="146">
        <v>38.977687891440503</v>
      </c>
      <c r="AP20" s="139">
        <v>38.400313152400798</v>
      </c>
      <c r="AQ20" s="83"/>
      <c r="AR20" s="144">
        <v>31.209208219893299</v>
      </c>
      <c r="AS20" s="84"/>
      <c r="AT20" s="130">
        <v>-4.7009829974597004</v>
      </c>
      <c r="AU20" s="83">
        <v>-3.8198130756072</v>
      </c>
      <c r="AV20" s="83">
        <v>-3.3592915070085398</v>
      </c>
      <c r="AW20" s="83">
        <v>-8.2052219694494006</v>
      </c>
      <c r="AX20" s="83">
        <v>-3.2341047054732002</v>
      </c>
      <c r="AY20" s="131">
        <v>-4.6801448060870401</v>
      </c>
      <c r="AZ20" s="83"/>
      <c r="BA20" s="138">
        <v>-0.70593147331814898</v>
      </c>
      <c r="BB20" s="146">
        <v>-1.3691134235631599</v>
      </c>
      <c r="BC20" s="139">
        <v>-1.0436188895677601</v>
      </c>
      <c r="BD20" s="83"/>
      <c r="BE20" s="144">
        <v>-3.4312683911511099</v>
      </c>
    </row>
    <row r="21" spans="1:57" x14ac:dyDescent="0.25">
      <c r="A21" s="21" t="s">
        <v>30</v>
      </c>
      <c r="B21" s="3" t="str">
        <f t="shared" si="0"/>
        <v>Virginia Beach, VA</v>
      </c>
      <c r="C21" s="3"/>
      <c r="D21" s="24" t="s">
        <v>16</v>
      </c>
      <c r="E21" s="27" t="s">
        <v>17</v>
      </c>
      <c r="F21" s="3"/>
      <c r="G21" s="130">
        <v>32.662121452354498</v>
      </c>
      <c r="H21" s="83">
        <v>40.201363564293601</v>
      </c>
      <c r="I21" s="83">
        <v>45.568416045663497</v>
      </c>
      <c r="J21" s="83">
        <v>44.117647058823501</v>
      </c>
      <c r="K21" s="83">
        <v>41.033771999365698</v>
      </c>
      <c r="L21" s="131">
        <v>40.716664024100197</v>
      </c>
      <c r="M21" s="83"/>
      <c r="N21" s="138">
        <v>48.723640399555997</v>
      </c>
      <c r="O21" s="146">
        <v>54.669414935785603</v>
      </c>
      <c r="P21" s="139">
        <v>51.6965276676708</v>
      </c>
      <c r="Q21" s="83"/>
      <c r="R21" s="144">
        <v>43.853767922263202</v>
      </c>
      <c r="S21" s="84"/>
      <c r="T21" s="130">
        <v>1.26387827442787</v>
      </c>
      <c r="U21" s="83">
        <v>0.195888048976643</v>
      </c>
      <c r="V21" s="83">
        <v>0.106867053730919</v>
      </c>
      <c r="W21" s="83">
        <v>-5.27015325130394</v>
      </c>
      <c r="X21" s="83">
        <v>-1.8631771286855301</v>
      </c>
      <c r="Y21" s="131">
        <v>-1.30819417253188</v>
      </c>
      <c r="Z21" s="83"/>
      <c r="AA21" s="138">
        <v>-5.3153609338449099</v>
      </c>
      <c r="AB21" s="146">
        <v>0.77489213144673097</v>
      </c>
      <c r="AC21" s="139">
        <v>-2.1898577581805299</v>
      </c>
      <c r="AD21" s="83"/>
      <c r="AE21" s="144">
        <v>-1.6069180877429701</v>
      </c>
      <c r="AF21" s="30"/>
      <c r="AG21" s="130">
        <v>34.577959741619701</v>
      </c>
      <c r="AH21" s="83">
        <v>37.775152567156198</v>
      </c>
      <c r="AI21" s="83">
        <v>42.336077646067402</v>
      </c>
      <c r="AJ21" s="83">
        <v>43.001320113732802</v>
      </c>
      <c r="AK21" s="83">
        <v>41.791966804488197</v>
      </c>
      <c r="AL21" s="131">
        <v>39.896495374612897</v>
      </c>
      <c r="AM21" s="83"/>
      <c r="AN21" s="138">
        <v>51.239575485881304</v>
      </c>
      <c r="AO21" s="146">
        <v>55.502600340139601</v>
      </c>
      <c r="AP21" s="139">
        <v>53.371087913010399</v>
      </c>
      <c r="AQ21" s="83"/>
      <c r="AR21" s="144">
        <v>43.746378957012197</v>
      </c>
      <c r="AS21" s="84"/>
      <c r="AT21" s="130">
        <v>4.8369823689890996</v>
      </c>
      <c r="AU21" s="83">
        <v>2.7534591118318001</v>
      </c>
      <c r="AV21" s="83">
        <v>3.2229374591572202</v>
      </c>
      <c r="AW21" s="83">
        <v>3.30782163785977</v>
      </c>
      <c r="AX21" s="83">
        <v>9.4104299488286607</v>
      </c>
      <c r="AY21" s="131">
        <v>4.6719371858308198</v>
      </c>
      <c r="AZ21" s="83"/>
      <c r="BA21" s="138">
        <v>1.0643873764642899</v>
      </c>
      <c r="BB21" s="146">
        <v>2.91438243873568</v>
      </c>
      <c r="BC21" s="139">
        <v>2.01794811364663</v>
      </c>
      <c r="BD21" s="83"/>
      <c r="BE21" s="144">
        <v>3.7114955355636301</v>
      </c>
    </row>
    <row r="22" spans="1:57" x14ac:dyDescent="0.25">
      <c r="A22" s="34" t="s">
        <v>31</v>
      </c>
      <c r="B22" s="3" t="str">
        <f t="shared" si="0"/>
        <v>Norfolk/Portsmouth, VA</v>
      </c>
      <c r="C22" s="3"/>
      <c r="D22" s="24" t="s">
        <v>16</v>
      </c>
      <c r="E22" s="27" t="s">
        <v>17</v>
      </c>
      <c r="F22" s="3"/>
      <c r="G22" s="130">
        <v>47.707711224310501</v>
      </c>
      <c r="H22" s="83">
        <v>54.294747936061803</v>
      </c>
      <c r="I22" s="83">
        <v>57.351132970314403</v>
      </c>
      <c r="J22" s="83">
        <v>58.668540312664597</v>
      </c>
      <c r="K22" s="83">
        <v>54.716318285613902</v>
      </c>
      <c r="L22" s="131">
        <v>54.547690145792998</v>
      </c>
      <c r="M22" s="83"/>
      <c r="N22" s="138">
        <v>54.0663973300544</v>
      </c>
      <c r="O22" s="146">
        <v>54.083962761285697</v>
      </c>
      <c r="P22" s="139">
        <v>54.075180045670102</v>
      </c>
      <c r="Q22" s="83"/>
      <c r="R22" s="144">
        <v>54.412687260043597</v>
      </c>
      <c r="S22" s="84"/>
      <c r="T22" s="130">
        <v>-5.1675977653631202</v>
      </c>
      <c r="U22" s="83">
        <v>-10.014556040756901</v>
      </c>
      <c r="V22" s="83">
        <v>-10.425240054869599</v>
      </c>
      <c r="W22" s="83">
        <v>-10.4797641383007</v>
      </c>
      <c r="X22" s="83">
        <v>-9.1836734693877506</v>
      </c>
      <c r="Y22" s="131">
        <v>-9.2253726980415003</v>
      </c>
      <c r="Z22" s="83"/>
      <c r="AA22" s="138">
        <v>-10.2885456135237</v>
      </c>
      <c r="AB22" s="146">
        <v>-8.3358142304257203</v>
      </c>
      <c r="AC22" s="139">
        <v>-9.3225331369661202</v>
      </c>
      <c r="AD22" s="83"/>
      <c r="AE22" s="144">
        <v>-9.2529817953546694</v>
      </c>
      <c r="AF22" s="30"/>
      <c r="AG22" s="130">
        <v>44.963851925318799</v>
      </c>
      <c r="AH22" s="83">
        <v>52.598077227917798</v>
      </c>
      <c r="AI22" s="83">
        <v>56.8513333780799</v>
      </c>
      <c r="AJ22" s="83">
        <v>59.890712313938501</v>
      </c>
      <c r="AK22" s="83">
        <v>55.610194638306801</v>
      </c>
      <c r="AL22" s="131">
        <v>53.9828338967124</v>
      </c>
      <c r="AM22" s="83"/>
      <c r="AN22" s="138">
        <v>58.189316284630401</v>
      </c>
      <c r="AO22" s="146">
        <v>58.128621977639</v>
      </c>
      <c r="AP22" s="139">
        <v>58.158969131134697</v>
      </c>
      <c r="AQ22" s="83"/>
      <c r="AR22" s="144">
        <v>55.176015392261597</v>
      </c>
      <c r="AS22" s="84"/>
      <c r="AT22" s="130">
        <v>-12.3883942805373</v>
      </c>
      <c r="AU22" s="83">
        <v>-11.3883691178407</v>
      </c>
      <c r="AV22" s="83">
        <v>-10.139615208882001</v>
      </c>
      <c r="AW22" s="83">
        <v>-8.3569882533928102</v>
      </c>
      <c r="AX22" s="83">
        <v>-12.113585099346</v>
      </c>
      <c r="AY22" s="131">
        <v>-10.7938018130145</v>
      </c>
      <c r="AZ22" s="83"/>
      <c r="BA22" s="138">
        <v>-8.0375383139978904</v>
      </c>
      <c r="BB22" s="146">
        <v>-8.5144115229250907</v>
      </c>
      <c r="BC22" s="139">
        <v>-8.2764703196758393</v>
      </c>
      <c r="BD22" s="83"/>
      <c r="BE22" s="144">
        <v>-10.0503420168942</v>
      </c>
    </row>
    <row r="23" spans="1:57" x14ac:dyDescent="0.25">
      <c r="A23" s="35" t="s">
        <v>32</v>
      </c>
      <c r="B23" s="3" t="str">
        <f t="shared" si="0"/>
        <v>Newport News/Hampton, VA</v>
      </c>
      <c r="C23" s="3"/>
      <c r="D23" s="24" t="s">
        <v>16</v>
      </c>
      <c r="E23" s="27" t="s">
        <v>17</v>
      </c>
      <c r="F23" s="3"/>
      <c r="G23" s="130">
        <v>43.918238088383397</v>
      </c>
      <c r="H23" s="83">
        <v>54.008924715704602</v>
      </c>
      <c r="I23" s="83">
        <v>59.3349647329782</v>
      </c>
      <c r="J23" s="83">
        <v>61.062329062904801</v>
      </c>
      <c r="K23" s="83">
        <v>51.7633510868</v>
      </c>
      <c r="L23" s="131">
        <v>54.017561537354197</v>
      </c>
      <c r="M23" s="83"/>
      <c r="N23" s="138">
        <v>52.785374982006601</v>
      </c>
      <c r="O23" s="146">
        <v>49.9928026486253</v>
      </c>
      <c r="P23" s="139">
        <v>51.389088815315901</v>
      </c>
      <c r="Q23" s="83"/>
      <c r="R23" s="144">
        <v>53.266569331057497</v>
      </c>
      <c r="S23" s="84"/>
      <c r="T23" s="130">
        <v>-3.1289148450513</v>
      </c>
      <c r="U23" s="83">
        <v>-4.2475098431447504</v>
      </c>
      <c r="V23" s="83">
        <v>-0.99439602191811205</v>
      </c>
      <c r="W23" s="83">
        <v>-0.24428348717072501</v>
      </c>
      <c r="X23" s="83">
        <v>-3.52688751312049</v>
      </c>
      <c r="Y23" s="131">
        <v>-2.3331899756590602</v>
      </c>
      <c r="Z23" s="83"/>
      <c r="AA23" s="138">
        <v>-6.7735675203401096</v>
      </c>
      <c r="AB23" s="146">
        <v>-5.17335713823406</v>
      </c>
      <c r="AC23" s="139">
        <v>-6.0020036622837099</v>
      </c>
      <c r="AD23" s="83"/>
      <c r="AE23" s="144">
        <v>-3.3727624487964798</v>
      </c>
      <c r="AF23" s="30"/>
      <c r="AG23" s="130">
        <v>45.780774320549703</v>
      </c>
      <c r="AH23" s="83">
        <v>51.9064277554032</v>
      </c>
      <c r="AI23" s="83">
        <v>55.746910702846897</v>
      </c>
      <c r="AJ23" s="83">
        <v>57.576460233699699</v>
      </c>
      <c r="AK23" s="83">
        <v>55.360445026026099</v>
      </c>
      <c r="AL23" s="131">
        <v>53.274203607705097</v>
      </c>
      <c r="AM23" s="83"/>
      <c r="AN23" s="138">
        <v>58.025085531638602</v>
      </c>
      <c r="AO23" s="146">
        <v>58.5676440147883</v>
      </c>
      <c r="AP23" s="139">
        <v>58.296364773213398</v>
      </c>
      <c r="AQ23" s="83"/>
      <c r="AR23" s="144">
        <v>54.709106797850303</v>
      </c>
      <c r="AS23" s="84"/>
      <c r="AT23" s="130">
        <v>-0.65282424324830302</v>
      </c>
      <c r="AU23" s="83">
        <v>-3.2083037991031298</v>
      </c>
      <c r="AV23" s="83">
        <v>-2.5402187674703498</v>
      </c>
      <c r="AW23" s="83">
        <v>-1.2670461643128099</v>
      </c>
      <c r="AX23" s="83">
        <v>1.80386246712473E-2</v>
      </c>
      <c r="AY23" s="131">
        <v>-1.553454435933</v>
      </c>
      <c r="AZ23" s="83"/>
      <c r="BA23" s="138">
        <v>-0.69381260574532899</v>
      </c>
      <c r="BB23" s="146">
        <v>-0.476186948395184</v>
      </c>
      <c r="BC23" s="139">
        <v>-0.58461251904343203</v>
      </c>
      <c r="BD23" s="83"/>
      <c r="BE23" s="144">
        <v>-1.2604973200143901</v>
      </c>
    </row>
    <row r="24" spans="1:57" x14ac:dyDescent="0.25">
      <c r="A24" s="36" t="s">
        <v>33</v>
      </c>
      <c r="B24" s="3" t="str">
        <f t="shared" si="0"/>
        <v>Chesapeake/Suffolk, VA</v>
      </c>
      <c r="C24" s="3"/>
      <c r="D24" s="25" t="s">
        <v>16</v>
      </c>
      <c r="E24" s="28" t="s">
        <v>17</v>
      </c>
      <c r="F24" s="3"/>
      <c r="G24" s="132">
        <v>51.367153912295699</v>
      </c>
      <c r="H24" s="133">
        <v>65.141874462596704</v>
      </c>
      <c r="I24" s="133">
        <v>70.077386070507302</v>
      </c>
      <c r="J24" s="133">
        <v>68.564058469475398</v>
      </c>
      <c r="K24" s="133">
        <v>59.0369733447979</v>
      </c>
      <c r="L24" s="134">
        <v>62.837489251934599</v>
      </c>
      <c r="M24" s="83"/>
      <c r="N24" s="140">
        <v>54.772141014617297</v>
      </c>
      <c r="O24" s="141">
        <v>57.351676698194296</v>
      </c>
      <c r="P24" s="142">
        <v>56.0619088564058</v>
      </c>
      <c r="Q24" s="83"/>
      <c r="R24" s="145">
        <v>60.901609138926403</v>
      </c>
      <c r="S24" s="84"/>
      <c r="T24" s="132">
        <v>-11.646643646198299</v>
      </c>
      <c r="U24" s="133">
        <v>-8.7790723470704499</v>
      </c>
      <c r="V24" s="133">
        <v>-5.5406985311382098</v>
      </c>
      <c r="W24" s="133">
        <v>-6.5243336199483997</v>
      </c>
      <c r="X24" s="133">
        <v>-11.2274922866825</v>
      </c>
      <c r="Y24" s="134">
        <v>-8.5576233972303992</v>
      </c>
      <c r="Z24" s="83"/>
      <c r="AA24" s="140">
        <v>-10.4950686502</v>
      </c>
      <c r="AB24" s="141">
        <v>-10.518882622926199</v>
      </c>
      <c r="AC24" s="142">
        <v>-10.5072511536716</v>
      </c>
      <c r="AD24" s="83"/>
      <c r="AE24" s="145">
        <v>-9.0785795028885197</v>
      </c>
      <c r="AF24" s="31"/>
      <c r="AG24" s="132">
        <v>49.213241616509002</v>
      </c>
      <c r="AH24" s="133">
        <v>60.713671539122899</v>
      </c>
      <c r="AI24" s="133">
        <v>65.730868443680095</v>
      </c>
      <c r="AJ24" s="133">
        <v>65.3826311263972</v>
      </c>
      <c r="AK24" s="133">
        <v>59.608770421324103</v>
      </c>
      <c r="AL24" s="134">
        <v>60.129836629406697</v>
      </c>
      <c r="AM24" s="83"/>
      <c r="AN24" s="140">
        <v>56.668099742046401</v>
      </c>
      <c r="AO24" s="141">
        <v>58.770421324161603</v>
      </c>
      <c r="AP24" s="142">
        <v>57.719260533103999</v>
      </c>
      <c r="AQ24" s="83"/>
      <c r="AR24" s="145">
        <v>59.441100601891598</v>
      </c>
      <c r="AS24" s="75"/>
      <c r="AT24" s="132">
        <v>-9.88326782982708</v>
      </c>
      <c r="AU24" s="133">
        <v>-7.0215343051569699</v>
      </c>
      <c r="AV24" s="133">
        <v>-5.0517273691946301</v>
      </c>
      <c r="AW24" s="133">
        <v>-5.4712925565583497</v>
      </c>
      <c r="AX24" s="133">
        <v>-6.0695371358783197</v>
      </c>
      <c r="AY24" s="134">
        <v>-6.56242600377686</v>
      </c>
      <c r="AZ24" s="83"/>
      <c r="BA24" s="140">
        <v>-5.4954014495535501</v>
      </c>
      <c r="BB24" s="141">
        <v>-6.6714463004507696</v>
      </c>
      <c r="BC24" s="142">
        <v>-6.0978127463710603</v>
      </c>
      <c r="BD24" s="83"/>
      <c r="BE24" s="145">
        <v>-6.4339861242554397</v>
      </c>
    </row>
    <row r="25" spans="1:57" ht="13" x14ac:dyDescent="0.3">
      <c r="A25" s="35" t="s">
        <v>109</v>
      </c>
      <c r="B25" s="3" t="s">
        <v>109</v>
      </c>
      <c r="C25" s="9"/>
      <c r="D25" s="23" t="s">
        <v>16</v>
      </c>
      <c r="E25" s="26" t="s">
        <v>17</v>
      </c>
      <c r="F25" s="3"/>
      <c r="G25" s="127">
        <v>34.303265438086001</v>
      </c>
      <c r="H25" s="128">
        <v>57.1290009699321</v>
      </c>
      <c r="I25" s="128">
        <v>70.902036857419901</v>
      </c>
      <c r="J25" s="128">
        <v>70.287746524409897</v>
      </c>
      <c r="K25" s="128">
        <v>51.826705463950802</v>
      </c>
      <c r="L25" s="129">
        <v>56.889751050759699</v>
      </c>
      <c r="M25" s="83"/>
      <c r="N25" s="135">
        <v>52.602651147752901</v>
      </c>
      <c r="O25" s="136">
        <v>56.611703847397301</v>
      </c>
      <c r="P25" s="137">
        <v>54.607177497575101</v>
      </c>
      <c r="Q25" s="83"/>
      <c r="R25" s="143">
        <v>56.2375871784213</v>
      </c>
      <c r="S25" s="84"/>
      <c r="T25" s="127">
        <v>-1.5769944341372899</v>
      </c>
      <c r="U25" s="128">
        <v>7.4164133738601796</v>
      </c>
      <c r="V25" s="128">
        <v>11.2068965517241</v>
      </c>
      <c r="W25" s="128">
        <v>8.8088088088088004</v>
      </c>
      <c r="X25" s="128">
        <v>-0.55831265508684802</v>
      </c>
      <c r="Y25" s="129">
        <v>5.9361830222757304</v>
      </c>
      <c r="Z25" s="83"/>
      <c r="AA25" s="135">
        <v>-15.083507306889301</v>
      </c>
      <c r="AB25" s="136">
        <v>-17.014218009478601</v>
      </c>
      <c r="AC25" s="137">
        <v>-16.095380029806201</v>
      </c>
      <c r="AD25" s="83"/>
      <c r="AE25" s="143">
        <v>-1.2569945665396101</v>
      </c>
      <c r="AF25" s="29"/>
      <c r="AG25" s="127">
        <v>48.674426123504603</v>
      </c>
      <c r="AH25" s="128">
        <v>61.889751050759699</v>
      </c>
      <c r="AI25" s="128">
        <v>72.259941804073705</v>
      </c>
      <c r="AJ25" s="128">
        <v>69.956353055286101</v>
      </c>
      <c r="AK25" s="128">
        <v>51.471063692208197</v>
      </c>
      <c r="AL25" s="129">
        <v>60.850307145166497</v>
      </c>
      <c r="AM25" s="83"/>
      <c r="AN25" s="135">
        <v>55.657937277723804</v>
      </c>
      <c r="AO25" s="136">
        <v>60.248949240219801</v>
      </c>
      <c r="AP25" s="137">
        <v>57.953443258971802</v>
      </c>
      <c r="AQ25" s="83"/>
      <c r="AR25" s="143">
        <v>60.022631749110801</v>
      </c>
      <c r="AS25" s="84"/>
      <c r="AT25" s="127">
        <v>6.7919843943961604</v>
      </c>
      <c r="AU25" s="128">
        <v>7.8450704225352101</v>
      </c>
      <c r="AV25" s="128">
        <v>6.51733587513404</v>
      </c>
      <c r="AW25" s="128">
        <v>6.0661764705882302</v>
      </c>
      <c r="AX25" s="128">
        <v>-2.3312883435582799</v>
      </c>
      <c r="AY25" s="129">
        <v>5.1100189880486901</v>
      </c>
      <c r="AZ25" s="83"/>
      <c r="BA25" s="135">
        <v>-5.4120879120879097</v>
      </c>
      <c r="BB25" s="136">
        <v>-5.4540842212075002</v>
      </c>
      <c r="BC25" s="137">
        <v>-5.43392244790292</v>
      </c>
      <c r="BD25" s="83"/>
      <c r="BE25" s="143">
        <v>1.97347771500313</v>
      </c>
    </row>
    <row r="26" spans="1:57" x14ac:dyDescent="0.25">
      <c r="A26" s="35" t="s">
        <v>43</v>
      </c>
      <c r="B26" s="3" t="str">
        <f t="shared" si="0"/>
        <v>Richmond North/Glen Allen, VA</v>
      </c>
      <c r="C26" s="10"/>
      <c r="D26" s="24" t="s">
        <v>16</v>
      </c>
      <c r="E26" s="27" t="s">
        <v>17</v>
      </c>
      <c r="F26" s="3"/>
      <c r="G26" s="130">
        <v>38.998538011695899</v>
      </c>
      <c r="H26" s="83">
        <v>54.7027290448343</v>
      </c>
      <c r="I26" s="83">
        <v>63.0360623781676</v>
      </c>
      <c r="J26" s="83">
        <v>62.487816764132504</v>
      </c>
      <c r="K26" s="83">
        <v>53.216374269005797</v>
      </c>
      <c r="L26" s="131">
        <v>54.488304093567201</v>
      </c>
      <c r="M26" s="83"/>
      <c r="N26" s="138">
        <v>49.829434697855703</v>
      </c>
      <c r="O26" s="146">
        <v>50.755360623781598</v>
      </c>
      <c r="P26" s="139">
        <v>50.2923976608187</v>
      </c>
      <c r="Q26" s="83"/>
      <c r="R26" s="144">
        <v>53.289473684210499</v>
      </c>
      <c r="S26" s="84"/>
      <c r="T26" s="130">
        <v>-5.7993885193319503</v>
      </c>
      <c r="U26" s="83">
        <v>-4.5874359647221201</v>
      </c>
      <c r="V26" s="83">
        <v>-1.4977358914863299</v>
      </c>
      <c r="W26" s="83">
        <v>-0.98917414647291702</v>
      </c>
      <c r="X26" s="83">
        <v>-1.0905642484589799</v>
      </c>
      <c r="Y26" s="131">
        <v>-2.5749122807017502</v>
      </c>
      <c r="Z26" s="83"/>
      <c r="AA26" s="138">
        <v>-10.825704719985</v>
      </c>
      <c r="AB26" s="146">
        <v>-11.183638195096201</v>
      </c>
      <c r="AC26" s="139">
        <v>-11.0066787818457</v>
      </c>
      <c r="AD26" s="83"/>
      <c r="AE26" s="144">
        <v>-5.0019074241278298</v>
      </c>
      <c r="AF26" s="30"/>
      <c r="AG26" s="130">
        <v>43.083952282014302</v>
      </c>
      <c r="AH26" s="83">
        <v>52.922581257073901</v>
      </c>
      <c r="AI26" s="83">
        <v>60.307154992061101</v>
      </c>
      <c r="AJ26" s="83">
        <v>59.747766358782599</v>
      </c>
      <c r="AK26" s="83">
        <v>51.2910473581736</v>
      </c>
      <c r="AL26" s="131">
        <v>53.470500449621099</v>
      </c>
      <c r="AM26" s="83"/>
      <c r="AN26" s="138">
        <v>52.394156249388303</v>
      </c>
      <c r="AO26" s="146">
        <v>55.216789276219302</v>
      </c>
      <c r="AP26" s="139">
        <v>53.805472762803802</v>
      </c>
      <c r="AQ26" s="83"/>
      <c r="AR26" s="144">
        <v>53.566206824816099</v>
      </c>
      <c r="AS26" s="84"/>
      <c r="AT26" s="130">
        <v>-1.42788652560248</v>
      </c>
      <c r="AU26" s="83">
        <v>-3.2293417886673099</v>
      </c>
      <c r="AV26" s="83">
        <v>-3.9098234435123098</v>
      </c>
      <c r="AW26" s="83">
        <v>-2.2309277765374</v>
      </c>
      <c r="AX26" s="83">
        <v>-5.5310136101946101</v>
      </c>
      <c r="AY26" s="131">
        <v>-3.33030443715767</v>
      </c>
      <c r="AZ26" s="83"/>
      <c r="BA26" s="138">
        <v>-8.1761313041650094</v>
      </c>
      <c r="BB26" s="146">
        <v>-6.5030175163969099</v>
      </c>
      <c r="BC26" s="139">
        <v>-7.3251807338268202</v>
      </c>
      <c r="BD26" s="83"/>
      <c r="BE26" s="144">
        <v>-4.5116030768381803</v>
      </c>
    </row>
    <row r="27" spans="1:57" x14ac:dyDescent="0.25">
      <c r="A27" s="21" t="s">
        <v>44</v>
      </c>
      <c r="B27" s="3" t="str">
        <f t="shared" si="0"/>
        <v>Richmond West/Midlothian, VA</v>
      </c>
      <c r="C27" s="3"/>
      <c r="D27" s="24" t="s">
        <v>16</v>
      </c>
      <c r="E27" s="27" t="s">
        <v>17</v>
      </c>
      <c r="F27" s="3"/>
      <c r="G27" s="130">
        <v>41.144646924829097</v>
      </c>
      <c r="H27" s="83">
        <v>49.572892938496501</v>
      </c>
      <c r="I27" s="83">
        <v>51.822323462414502</v>
      </c>
      <c r="J27" s="83">
        <v>54.413439635535298</v>
      </c>
      <c r="K27" s="83">
        <v>47.750569476081999</v>
      </c>
      <c r="L27" s="131">
        <v>48.940774487471501</v>
      </c>
      <c r="M27" s="83"/>
      <c r="N27" s="138">
        <v>46.7255125284738</v>
      </c>
      <c r="O27" s="146">
        <v>47.636674259681001</v>
      </c>
      <c r="P27" s="139">
        <v>47.181093394077401</v>
      </c>
      <c r="Q27" s="83"/>
      <c r="R27" s="144">
        <v>48.438008460787501</v>
      </c>
      <c r="S27" s="84"/>
      <c r="T27" s="130">
        <v>-6.29053177691309</v>
      </c>
      <c r="U27" s="83">
        <v>-6.2970936490850304</v>
      </c>
      <c r="V27" s="83">
        <v>-6.2339000515198304</v>
      </c>
      <c r="W27" s="83">
        <v>-4.0180813661476602</v>
      </c>
      <c r="X27" s="83">
        <v>-9.9838969404186706</v>
      </c>
      <c r="Y27" s="131">
        <v>-6.5361609570418704</v>
      </c>
      <c r="Z27" s="83"/>
      <c r="AA27" s="138">
        <v>-19.951219512195099</v>
      </c>
      <c r="AB27" s="146">
        <v>-17.2191984166254</v>
      </c>
      <c r="AC27" s="139">
        <v>-18.594939818226401</v>
      </c>
      <c r="AD27" s="83"/>
      <c r="AE27" s="144">
        <v>-10.2366953113221</v>
      </c>
      <c r="AF27" s="30"/>
      <c r="AG27" s="130">
        <v>44.066172898153098</v>
      </c>
      <c r="AH27" s="83">
        <v>51.163463323959697</v>
      </c>
      <c r="AI27" s="83">
        <v>54.740896331823599</v>
      </c>
      <c r="AJ27" s="83">
        <v>54.313856837973702</v>
      </c>
      <c r="AK27" s="83">
        <v>49.5891926412625</v>
      </c>
      <c r="AL27" s="131">
        <v>50.774716406634496</v>
      </c>
      <c r="AM27" s="83"/>
      <c r="AN27" s="138">
        <v>52.681962870541</v>
      </c>
      <c r="AO27" s="146">
        <v>55.717046221998302</v>
      </c>
      <c r="AP27" s="139">
        <v>54.199504546269601</v>
      </c>
      <c r="AQ27" s="83"/>
      <c r="AR27" s="144">
        <v>51.7532273036731</v>
      </c>
      <c r="AS27" s="84"/>
      <c r="AT27" s="130">
        <v>-3.7559706353769902</v>
      </c>
      <c r="AU27" s="83">
        <v>-2.6751072748834002</v>
      </c>
      <c r="AV27" s="83">
        <v>-3.9350266496616602</v>
      </c>
      <c r="AW27" s="83">
        <v>-5.3935448406875501</v>
      </c>
      <c r="AX27" s="83">
        <v>-11.0648566035419</v>
      </c>
      <c r="AY27" s="131">
        <v>-5.4502629797982403</v>
      </c>
      <c r="AZ27" s="83"/>
      <c r="BA27" s="138">
        <v>-14.461833748802499</v>
      </c>
      <c r="BB27" s="146">
        <v>-10.249619845587199</v>
      </c>
      <c r="BC27" s="139">
        <v>-12.347362013930001</v>
      </c>
      <c r="BD27" s="83"/>
      <c r="BE27" s="144">
        <v>-7.62519085666049</v>
      </c>
    </row>
    <row r="28" spans="1:57" x14ac:dyDescent="0.25">
      <c r="A28" s="21" t="s">
        <v>45</v>
      </c>
      <c r="B28" s="3" t="str">
        <f t="shared" si="0"/>
        <v>Petersburg/Chester, VA</v>
      </c>
      <c r="C28" s="3"/>
      <c r="D28" s="24" t="s">
        <v>16</v>
      </c>
      <c r="E28" s="27" t="s">
        <v>17</v>
      </c>
      <c r="F28" s="3"/>
      <c r="G28" s="130">
        <v>50.650575146143602</v>
      </c>
      <c r="H28" s="83">
        <v>62.7946445408259</v>
      </c>
      <c r="I28" s="83">
        <v>64.416368093531901</v>
      </c>
      <c r="J28" s="83">
        <v>61.870639260795699</v>
      </c>
      <c r="K28" s="83">
        <v>56.062606072034598</v>
      </c>
      <c r="L28" s="131">
        <v>59.158966622666398</v>
      </c>
      <c r="M28" s="83"/>
      <c r="N28" s="138">
        <v>50.047143126532099</v>
      </c>
      <c r="O28" s="146">
        <v>49.028851593437601</v>
      </c>
      <c r="P28" s="139">
        <v>49.5379973599849</v>
      </c>
      <c r="Q28" s="83"/>
      <c r="R28" s="144">
        <v>56.410118261900202</v>
      </c>
      <c r="S28" s="84"/>
      <c r="T28" s="130">
        <v>-9.2919755346761796</v>
      </c>
      <c r="U28" s="83">
        <v>-2.3530061439711898</v>
      </c>
      <c r="V28" s="83">
        <v>-1.2854945837785701</v>
      </c>
      <c r="W28" s="83">
        <v>-8.5989870731688693</v>
      </c>
      <c r="X28" s="83">
        <v>-11.4097773893787</v>
      </c>
      <c r="Y28" s="131">
        <v>-6.5054771825366</v>
      </c>
      <c r="Z28" s="83"/>
      <c r="AA28" s="138">
        <v>-17.801262543529901</v>
      </c>
      <c r="AB28" s="146">
        <v>-16.668675504022399</v>
      </c>
      <c r="AC28" s="139">
        <v>-17.244663324986401</v>
      </c>
      <c r="AD28" s="83"/>
      <c r="AE28" s="144">
        <v>-9.4536944556046301</v>
      </c>
      <c r="AF28" s="30"/>
      <c r="AG28" s="130">
        <v>52.417124742473099</v>
      </c>
      <c r="AH28" s="83">
        <v>62.431297430949499</v>
      </c>
      <c r="AI28" s="83">
        <v>64.601104719424796</v>
      </c>
      <c r="AJ28" s="83">
        <v>64.137376021322893</v>
      </c>
      <c r="AK28" s="83">
        <v>57.968748965773401</v>
      </c>
      <c r="AL28" s="131">
        <v>60.311130375988697</v>
      </c>
      <c r="AM28" s="83"/>
      <c r="AN28" s="138">
        <v>53.136054781509998</v>
      </c>
      <c r="AO28" s="146">
        <v>53.237390498734101</v>
      </c>
      <c r="AP28" s="139">
        <v>53.186722640122099</v>
      </c>
      <c r="AQ28" s="83"/>
      <c r="AR28" s="144">
        <v>58.275585308598302</v>
      </c>
      <c r="AS28" s="84"/>
      <c r="AT28" s="130">
        <v>-3.3776592590857502</v>
      </c>
      <c r="AU28" s="83">
        <v>-0.46008597021650599</v>
      </c>
      <c r="AV28" s="83">
        <v>1.0864903340652701</v>
      </c>
      <c r="AW28" s="83">
        <v>-1.88156145954101</v>
      </c>
      <c r="AX28" s="83">
        <v>-6.6617768599520897</v>
      </c>
      <c r="AY28" s="131">
        <v>-2.1972328429272401</v>
      </c>
      <c r="AZ28" s="83"/>
      <c r="BA28" s="138">
        <v>-10.625284257149101</v>
      </c>
      <c r="BB28" s="146">
        <v>-11.678462827157601</v>
      </c>
      <c r="BC28" s="139">
        <v>-11.155496186622599</v>
      </c>
      <c r="BD28" s="83"/>
      <c r="BE28" s="144">
        <v>-4.7044826529430201</v>
      </c>
    </row>
    <row r="29" spans="1:57" x14ac:dyDescent="0.25">
      <c r="A29" s="77" t="s">
        <v>97</v>
      </c>
      <c r="B29" s="37" t="s">
        <v>70</v>
      </c>
      <c r="C29" s="3"/>
      <c r="D29" s="24" t="s">
        <v>16</v>
      </c>
      <c r="E29" s="27" t="s">
        <v>17</v>
      </c>
      <c r="F29" s="3"/>
      <c r="G29" s="130">
        <v>32.214199125072398</v>
      </c>
      <c r="H29" s="83">
        <v>44.811047277710401</v>
      </c>
      <c r="I29" s="83">
        <v>47.746798081484201</v>
      </c>
      <c r="J29" s="83">
        <v>48.015601117377301</v>
      </c>
      <c r="K29" s="83">
        <v>47.304063669424899</v>
      </c>
      <c r="L29" s="131">
        <v>44.018341854213801</v>
      </c>
      <c r="M29" s="83"/>
      <c r="N29" s="138">
        <v>48.584831075739203</v>
      </c>
      <c r="O29" s="146">
        <v>46.856058609603103</v>
      </c>
      <c r="P29" s="139">
        <v>47.7204448426711</v>
      </c>
      <c r="Q29" s="83"/>
      <c r="R29" s="144">
        <v>45.076085565201602</v>
      </c>
      <c r="S29" s="84"/>
      <c r="T29" s="130">
        <v>-0.16566122124784699</v>
      </c>
      <c r="U29" s="83">
        <v>1.9467276344114599</v>
      </c>
      <c r="V29" s="83">
        <v>1.0594002002846099</v>
      </c>
      <c r="W29" s="83">
        <v>5.2533595317929302</v>
      </c>
      <c r="X29" s="83">
        <v>15.1756338790545</v>
      </c>
      <c r="Y29" s="131">
        <v>4.7259885240094501</v>
      </c>
      <c r="Z29" s="83"/>
      <c r="AA29" s="138">
        <v>13.012926246054001</v>
      </c>
      <c r="AB29" s="146">
        <v>13.5513230258506</v>
      </c>
      <c r="AC29" s="139">
        <v>13.2766090267257</v>
      </c>
      <c r="AD29" s="83"/>
      <c r="AE29" s="144">
        <v>7.1729828061546899</v>
      </c>
      <c r="AF29" s="30"/>
      <c r="AG29" s="130">
        <v>34.231825095852898</v>
      </c>
      <c r="AH29" s="83">
        <v>45.317183483522001</v>
      </c>
      <c r="AI29" s="83">
        <v>47.357815494514597</v>
      </c>
      <c r="AJ29" s="83">
        <v>47.404360449835004</v>
      </c>
      <c r="AK29" s="83">
        <v>44.1173464139017</v>
      </c>
      <c r="AL29" s="131">
        <v>43.685692543424402</v>
      </c>
      <c r="AM29" s="83"/>
      <c r="AN29" s="138">
        <v>44.4497988293734</v>
      </c>
      <c r="AO29" s="146">
        <v>44.164958267727002</v>
      </c>
      <c r="AP29" s="139">
        <v>44.307378548550197</v>
      </c>
      <c r="AQ29" s="83"/>
      <c r="AR29" s="144">
        <v>43.863301073756404</v>
      </c>
      <c r="AS29" s="84"/>
      <c r="AT29" s="130">
        <v>3.0960518947436002</v>
      </c>
      <c r="AU29" s="83">
        <v>4.2641879241699199</v>
      </c>
      <c r="AV29" s="83">
        <v>1.59305821121334</v>
      </c>
      <c r="AW29" s="83">
        <v>4.0502784345643903</v>
      </c>
      <c r="AX29" s="83">
        <v>5.4285536411981097</v>
      </c>
      <c r="AY29" s="131">
        <v>3.6740704908899202</v>
      </c>
      <c r="AZ29" s="83"/>
      <c r="BA29" s="138">
        <v>2.2133472556479399</v>
      </c>
      <c r="BB29" s="146">
        <v>5.0350596701167598</v>
      </c>
      <c r="BC29" s="139">
        <v>3.6004605091189399</v>
      </c>
      <c r="BD29" s="83"/>
      <c r="BE29" s="144">
        <v>3.65277750469778</v>
      </c>
    </row>
    <row r="30" spans="1:57" x14ac:dyDescent="0.25">
      <c r="A30" s="21" t="s">
        <v>47</v>
      </c>
      <c r="B30" s="3" t="str">
        <f t="shared" si="0"/>
        <v>Roanoke, VA</v>
      </c>
      <c r="C30" s="3"/>
      <c r="D30" s="24" t="s">
        <v>16</v>
      </c>
      <c r="E30" s="27" t="s">
        <v>17</v>
      </c>
      <c r="F30" s="3"/>
      <c r="G30" s="130">
        <v>35.324675324675297</v>
      </c>
      <c r="H30" s="83">
        <v>50.426716141001798</v>
      </c>
      <c r="I30" s="83">
        <v>55.714285714285701</v>
      </c>
      <c r="J30" s="83">
        <v>56.512059369202198</v>
      </c>
      <c r="K30" s="83">
        <v>51.243042671614099</v>
      </c>
      <c r="L30" s="131">
        <v>49.8441558441558</v>
      </c>
      <c r="M30" s="83"/>
      <c r="N30" s="138">
        <v>52.5974025974025</v>
      </c>
      <c r="O30" s="146">
        <v>52.430426716141</v>
      </c>
      <c r="P30" s="139">
        <v>52.513914656771703</v>
      </c>
      <c r="Q30" s="83"/>
      <c r="R30" s="144">
        <v>50.6069440763318</v>
      </c>
      <c r="S30" s="84"/>
      <c r="T30" s="130">
        <v>3.3241987370427699</v>
      </c>
      <c r="U30" s="83">
        <v>5.2822810031702803</v>
      </c>
      <c r="V30" s="83">
        <v>6.17842073538276</v>
      </c>
      <c r="W30" s="83">
        <v>11.3396444133319</v>
      </c>
      <c r="X30" s="83">
        <v>7.4418921780071203</v>
      </c>
      <c r="Y30" s="131">
        <v>6.9583200076509097</v>
      </c>
      <c r="Z30" s="83"/>
      <c r="AA30" s="138">
        <v>10.968439890199299</v>
      </c>
      <c r="AB30" s="146">
        <v>13.5783024786108</v>
      </c>
      <c r="AC30" s="139">
        <v>12.256129930863001</v>
      </c>
      <c r="AD30" s="83"/>
      <c r="AE30" s="144">
        <v>8.4761275850864202</v>
      </c>
      <c r="AF30" s="30"/>
      <c r="AG30" s="130">
        <v>37.894343777173098</v>
      </c>
      <c r="AH30" s="83">
        <v>52.244008048929302</v>
      </c>
      <c r="AI30" s="83">
        <v>56.027203538002603</v>
      </c>
      <c r="AJ30" s="83">
        <v>55.799181148995999</v>
      </c>
      <c r="AK30" s="83">
        <v>50.2519063781019</v>
      </c>
      <c r="AL30" s="131">
        <v>50.443328578240603</v>
      </c>
      <c r="AM30" s="83"/>
      <c r="AN30" s="138">
        <v>51.769190004688298</v>
      </c>
      <c r="AO30" s="146">
        <v>49.617604061062799</v>
      </c>
      <c r="AP30" s="139">
        <v>50.693397032875502</v>
      </c>
      <c r="AQ30" s="83"/>
      <c r="AR30" s="144">
        <v>50.514776708136303</v>
      </c>
      <c r="AS30" s="84"/>
      <c r="AT30" s="130">
        <v>4.6487759406312401</v>
      </c>
      <c r="AU30" s="83">
        <v>10.2159977791065</v>
      </c>
      <c r="AV30" s="83">
        <v>4.7691065053247099</v>
      </c>
      <c r="AW30" s="83">
        <v>5.9695187790117998</v>
      </c>
      <c r="AX30" s="83">
        <v>2.7585253250476001</v>
      </c>
      <c r="AY30" s="131">
        <v>5.6976675739852896</v>
      </c>
      <c r="AZ30" s="83"/>
      <c r="BA30" s="138">
        <v>3.44380713761065</v>
      </c>
      <c r="BB30" s="146">
        <v>5.16759097372457</v>
      </c>
      <c r="BC30" s="139">
        <v>4.2802908920199698</v>
      </c>
      <c r="BD30" s="83"/>
      <c r="BE30" s="144">
        <v>5.2884136832295301</v>
      </c>
    </row>
    <row r="31" spans="1:57" x14ac:dyDescent="0.25">
      <c r="A31" s="21" t="s">
        <v>48</v>
      </c>
      <c r="B31" s="3" t="str">
        <f t="shared" si="0"/>
        <v>Charlottesville, VA</v>
      </c>
      <c r="C31" s="3"/>
      <c r="D31" s="24" t="s">
        <v>16</v>
      </c>
      <c r="E31" s="27" t="s">
        <v>17</v>
      </c>
      <c r="F31" s="3"/>
      <c r="G31" s="130">
        <v>39.270039270039199</v>
      </c>
      <c r="H31" s="83">
        <v>60.568260568260499</v>
      </c>
      <c r="I31" s="83">
        <v>57.311157311157302</v>
      </c>
      <c r="J31" s="83">
        <v>57.264957264957197</v>
      </c>
      <c r="K31" s="83">
        <v>55.324555324555298</v>
      </c>
      <c r="L31" s="131">
        <v>53.947793947793897</v>
      </c>
      <c r="M31" s="83"/>
      <c r="N31" s="138">
        <v>60.360360360360303</v>
      </c>
      <c r="O31" s="146">
        <v>56.964656964656903</v>
      </c>
      <c r="P31" s="139">
        <v>58.6625086625086</v>
      </c>
      <c r="Q31" s="83"/>
      <c r="R31" s="144">
        <v>55.294855294855203</v>
      </c>
      <c r="S31" s="84"/>
      <c r="T31" s="130">
        <v>-19.138634331599601</v>
      </c>
      <c r="U31" s="83">
        <v>16.519953580656399</v>
      </c>
      <c r="V31" s="83">
        <v>-8.2890933688200192</v>
      </c>
      <c r="W31" s="83">
        <v>0.781542743964455</v>
      </c>
      <c r="X31" s="83">
        <v>4.0111510673508803</v>
      </c>
      <c r="Y31" s="131">
        <v>-1.2121159570981399</v>
      </c>
      <c r="Z31" s="83"/>
      <c r="AA31" s="138">
        <v>-0.110357707530852</v>
      </c>
      <c r="AB31" s="146">
        <v>-17.460973150213398</v>
      </c>
      <c r="AC31" s="139">
        <v>-9.3612631919083498</v>
      </c>
      <c r="AD31" s="83"/>
      <c r="AE31" s="144">
        <v>-3.8329086074444101</v>
      </c>
      <c r="AF31" s="30"/>
      <c r="AG31" s="130">
        <v>40.344190344190302</v>
      </c>
      <c r="AH31" s="83">
        <v>55.082005082004997</v>
      </c>
      <c r="AI31" s="83">
        <v>58.512358512358503</v>
      </c>
      <c r="AJ31" s="83">
        <v>61.064911064911001</v>
      </c>
      <c r="AK31" s="83">
        <v>56.450681450681401</v>
      </c>
      <c r="AL31" s="131">
        <v>54.290829290829201</v>
      </c>
      <c r="AM31" s="83"/>
      <c r="AN31" s="138">
        <v>50.693000693000599</v>
      </c>
      <c r="AO31" s="146">
        <v>50.6237006237006</v>
      </c>
      <c r="AP31" s="139">
        <v>50.658350658350599</v>
      </c>
      <c r="AQ31" s="83"/>
      <c r="AR31" s="144">
        <v>53.252978252978203</v>
      </c>
      <c r="AS31" s="84"/>
      <c r="AT31" s="130">
        <v>-6.4369946075585602</v>
      </c>
      <c r="AU31" s="83">
        <v>9.4886354259143602</v>
      </c>
      <c r="AV31" s="83">
        <v>4.5262094213143103</v>
      </c>
      <c r="AW31" s="83">
        <v>11.3995239725601</v>
      </c>
      <c r="AX31" s="83">
        <v>9.3346914713945104</v>
      </c>
      <c r="AY31" s="131">
        <v>6.0972461973922396</v>
      </c>
      <c r="AZ31" s="83"/>
      <c r="BA31" s="138">
        <v>-2.8547406587870299</v>
      </c>
      <c r="BB31" s="146">
        <v>-11.378300019147201</v>
      </c>
      <c r="BC31" s="139">
        <v>-7.3091549080479501</v>
      </c>
      <c r="BD31" s="83"/>
      <c r="BE31" s="144">
        <v>2.0842103338936</v>
      </c>
    </row>
    <row r="32" spans="1:57" x14ac:dyDescent="0.25">
      <c r="A32" s="21" t="s">
        <v>49</v>
      </c>
      <c r="B32" t="s">
        <v>72</v>
      </c>
      <c r="C32" s="3"/>
      <c r="D32" s="24" t="s">
        <v>16</v>
      </c>
      <c r="E32" s="27" t="s">
        <v>17</v>
      </c>
      <c r="F32" s="3"/>
      <c r="G32" s="130">
        <v>32.027409503947503</v>
      </c>
      <c r="H32" s="83">
        <v>49.456278861909702</v>
      </c>
      <c r="I32" s="83">
        <v>54.759422016981901</v>
      </c>
      <c r="J32" s="83">
        <v>54.372113809027198</v>
      </c>
      <c r="K32" s="83">
        <v>45.255474452554701</v>
      </c>
      <c r="L32" s="131">
        <v>47.174139728884199</v>
      </c>
      <c r="M32" s="83"/>
      <c r="N32" s="138">
        <v>49.277521227469002</v>
      </c>
      <c r="O32" s="146">
        <v>45.255474452554701</v>
      </c>
      <c r="P32" s="139">
        <v>47.266497840011901</v>
      </c>
      <c r="Q32" s="83"/>
      <c r="R32" s="144">
        <v>47.200527760634998</v>
      </c>
      <c r="S32" s="84"/>
      <c r="T32" s="130">
        <v>-4.3449934913224499</v>
      </c>
      <c r="U32" s="83">
        <v>1.1564631898439801</v>
      </c>
      <c r="V32" s="83">
        <v>3.46527079833134</v>
      </c>
      <c r="W32" s="83">
        <v>1.9875700796526401</v>
      </c>
      <c r="X32" s="83">
        <v>-0.10482356299368401</v>
      </c>
      <c r="Y32" s="131">
        <v>0.83652512694613501</v>
      </c>
      <c r="Z32" s="83"/>
      <c r="AA32" s="138">
        <v>0.54590221291308505</v>
      </c>
      <c r="AB32" s="146">
        <v>-3.92508789576162</v>
      </c>
      <c r="AC32" s="139">
        <v>-1.6452707585625601</v>
      </c>
      <c r="AD32" s="83"/>
      <c r="AE32" s="144">
        <v>0.11375021550423001</v>
      </c>
      <c r="AF32" s="30"/>
      <c r="AG32" s="130">
        <v>31.297137083941099</v>
      </c>
      <c r="AH32" s="83">
        <v>44.522126657068199</v>
      </c>
      <c r="AI32" s="83">
        <v>48.423492134712099</v>
      </c>
      <c r="AJ32" s="83">
        <v>47.791003210108201</v>
      </c>
      <c r="AK32" s="83">
        <v>42.791059722250502</v>
      </c>
      <c r="AL32" s="131">
        <v>42.964963761615998</v>
      </c>
      <c r="AM32" s="83"/>
      <c r="AN32" s="138">
        <v>44.771322249899399</v>
      </c>
      <c r="AO32" s="146">
        <v>41.978318925323997</v>
      </c>
      <c r="AP32" s="139">
        <v>43.374820587611701</v>
      </c>
      <c r="AQ32" s="83"/>
      <c r="AR32" s="144">
        <v>43.082065711900498</v>
      </c>
      <c r="AS32" s="84"/>
      <c r="AT32" s="130">
        <v>-4.5309401485774803</v>
      </c>
      <c r="AU32" s="83">
        <v>-2.4449111872361402</v>
      </c>
      <c r="AV32" s="83">
        <v>-5.5436048587594797</v>
      </c>
      <c r="AW32" s="83">
        <v>-8.0128466043993303</v>
      </c>
      <c r="AX32" s="83">
        <v>-7.3038625641031496</v>
      </c>
      <c r="AY32" s="131">
        <v>-5.6969376901691797</v>
      </c>
      <c r="AZ32" s="83"/>
      <c r="BA32" s="138">
        <v>-5.3418408710813301</v>
      </c>
      <c r="BB32" s="146">
        <v>-6.6561720693863</v>
      </c>
      <c r="BC32" s="139">
        <v>-5.9824388247386597</v>
      </c>
      <c r="BD32" s="83"/>
      <c r="BE32" s="144">
        <v>-5.7792412429339501</v>
      </c>
    </row>
    <row r="33" spans="1:57" x14ac:dyDescent="0.25">
      <c r="A33" s="21" t="s">
        <v>50</v>
      </c>
      <c r="B33" s="3" t="str">
        <f t="shared" si="0"/>
        <v>Staunton &amp; Harrisonburg, VA</v>
      </c>
      <c r="C33" s="3"/>
      <c r="D33" s="24" t="s">
        <v>16</v>
      </c>
      <c r="E33" s="27" t="s">
        <v>17</v>
      </c>
      <c r="F33" s="3"/>
      <c r="G33" s="130">
        <v>26.961226330026999</v>
      </c>
      <c r="H33" s="83">
        <v>37.493237150586097</v>
      </c>
      <c r="I33" s="83">
        <v>41.695220919747499</v>
      </c>
      <c r="J33" s="83">
        <v>40.559062218214599</v>
      </c>
      <c r="K33" s="83">
        <v>39.260595130748399</v>
      </c>
      <c r="L33" s="131">
        <v>37.193868349864701</v>
      </c>
      <c r="M33" s="83"/>
      <c r="N33" s="138">
        <v>48.981064021641103</v>
      </c>
      <c r="O33" s="146">
        <v>50.892696122632998</v>
      </c>
      <c r="P33" s="139">
        <v>49.936880072137001</v>
      </c>
      <c r="Q33" s="83"/>
      <c r="R33" s="144">
        <v>40.8347288419425</v>
      </c>
      <c r="S33" s="84"/>
      <c r="T33" s="130">
        <v>-12.5957636046722</v>
      </c>
      <c r="U33" s="83">
        <v>-10.4973749556719</v>
      </c>
      <c r="V33" s="83">
        <v>-10.994862135011999</v>
      </c>
      <c r="W33" s="83">
        <v>-10.880871325264801</v>
      </c>
      <c r="X33" s="83">
        <v>-3.5850045935953601</v>
      </c>
      <c r="Y33" s="131">
        <v>-9.6422947737161095</v>
      </c>
      <c r="Z33" s="83"/>
      <c r="AA33" s="138">
        <v>1.9708561607747499</v>
      </c>
      <c r="AB33" s="146">
        <v>1.10140032498361</v>
      </c>
      <c r="AC33" s="139">
        <v>1.52594688272029</v>
      </c>
      <c r="AD33" s="83"/>
      <c r="AE33" s="144">
        <v>-6.0305407395956596</v>
      </c>
      <c r="AF33" s="30"/>
      <c r="AG33" s="130">
        <v>31.408196811487699</v>
      </c>
      <c r="AH33" s="83">
        <v>37.668187805388101</v>
      </c>
      <c r="AI33" s="83">
        <v>39.693163733694902</v>
      </c>
      <c r="AJ33" s="83">
        <v>39.601398136270099</v>
      </c>
      <c r="AK33" s="83">
        <v>38.525455313180998</v>
      </c>
      <c r="AL33" s="131">
        <v>37.379280360004401</v>
      </c>
      <c r="AM33" s="83"/>
      <c r="AN33" s="138">
        <v>45.4391182785835</v>
      </c>
      <c r="AO33" s="146">
        <v>49.324751374754101</v>
      </c>
      <c r="AP33" s="139">
        <v>47.381934826668797</v>
      </c>
      <c r="AQ33" s="83"/>
      <c r="AR33" s="144">
        <v>40.237181636194201</v>
      </c>
      <c r="AS33" s="84"/>
      <c r="AT33" s="130">
        <v>-12.5845148284853</v>
      </c>
      <c r="AU33" s="83">
        <v>-8.6442043868434695</v>
      </c>
      <c r="AV33" s="83">
        <v>-10.5554542811793</v>
      </c>
      <c r="AW33" s="83">
        <v>-8.9712949848644001</v>
      </c>
      <c r="AX33" s="83">
        <v>-7.73123927839407</v>
      </c>
      <c r="AY33" s="131">
        <v>-9.6234292142336901</v>
      </c>
      <c r="AZ33" s="83"/>
      <c r="BA33" s="138">
        <v>-9.7898038422458207</v>
      </c>
      <c r="BB33" s="146">
        <v>-6.11430774609574</v>
      </c>
      <c r="BC33" s="139">
        <v>-7.9133612057384903</v>
      </c>
      <c r="BD33" s="83"/>
      <c r="BE33" s="144">
        <v>-9.0552154460643095</v>
      </c>
    </row>
    <row r="34" spans="1:57" x14ac:dyDescent="0.25">
      <c r="A34" s="21" t="s">
        <v>51</v>
      </c>
      <c r="B34" s="3" t="str">
        <f t="shared" si="0"/>
        <v>Blacksburg &amp; Wytheville, VA</v>
      </c>
      <c r="C34" s="3"/>
      <c r="D34" s="24" t="s">
        <v>16</v>
      </c>
      <c r="E34" s="27" t="s">
        <v>17</v>
      </c>
      <c r="F34" s="3"/>
      <c r="G34" s="130">
        <v>30.6629318394024</v>
      </c>
      <c r="H34" s="83">
        <v>43.473389355742199</v>
      </c>
      <c r="I34" s="83">
        <v>45.919701213818797</v>
      </c>
      <c r="J34" s="83">
        <v>46.591970121381799</v>
      </c>
      <c r="K34" s="83">
        <v>42.539682539682502</v>
      </c>
      <c r="L34" s="131">
        <v>41.837535014005603</v>
      </c>
      <c r="M34" s="83"/>
      <c r="N34" s="138">
        <v>46.237161531279099</v>
      </c>
      <c r="O34" s="146">
        <v>44.425770308123198</v>
      </c>
      <c r="P34" s="139">
        <v>45.331465919701202</v>
      </c>
      <c r="Q34" s="83"/>
      <c r="R34" s="144">
        <v>42.835800987061397</v>
      </c>
      <c r="S34" s="84"/>
      <c r="T34" s="130">
        <v>11.279901123010699</v>
      </c>
      <c r="U34" s="83">
        <v>1.4444655690330399</v>
      </c>
      <c r="V34" s="83">
        <v>0.25736628266886702</v>
      </c>
      <c r="W34" s="83">
        <v>-1.12148563128955</v>
      </c>
      <c r="X34" s="83">
        <v>3.3822539383331001</v>
      </c>
      <c r="Y34" s="131">
        <v>2.3025927298373099</v>
      </c>
      <c r="Z34" s="83"/>
      <c r="AA34" s="138">
        <v>8.18740563375985</v>
      </c>
      <c r="AB34" s="146">
        <v>16.0606370207657</v>
      </c>
      <c r="AC34" s="139">
        <v>11.907309596888</v>
      </c>
      <c r="AD34" s="83"/>
      <c r="AE34" s="144">
        <v>5.0281586519006103</v>
      </c>
      <c r="AF34" s="30"/>
      <c r="AG34" s="130">
        <v>32.513715270519398</v>
      </c>
      <c r="AH34" s="83">
        <v>41.1889664655248</v>
      </c>
      <c r="AI34" s="83">
        <v>42.141432581877403</v>
      </c>
      <c r="AJ34" s="83">
        <v>44.493026619160602</v>
      </c>
      <c r="AK34" s="83">
        <v>42.545094322969597</v>
      </c>
      <c r="AL34" s="131">
        <v>40.576447052010401</v>
      </c>
      <c r="AM34" s="83"/>
      <c r="AN34" s="138">
        <v>44.2859310667329</v>
      </c>
      <c r="AO34" s="146">
        <v>42.433070456749498</v>
      </c>
      <c r="AP34" s="139">
        <v>43.359500761741202</v>
      </c>
      <c r="AQ34" s="83"/>
      <c r="AR34" s="144">
        <v>41.371605254790602</v>
      </c>
      <c r="AS34" s="84"/>
      <c r="AT34" s="130">
        <v>3.0883674454773899</v>
      </c>
      <c r="AU34" s="83">
        <v>1.43815666796162</v>
      </c>
      <c r="AV34" s="83">
        <v>-1.8634600023744201</v>
      </c>
      <c r="AW34" s="83">
        <v>1.3362209451303899</v>
      </c>
      <c r="AX34" s="83">
        <v>-9.0912960900095992E-3</v>
      </c>
      <c r="AY34" s="131">
        <v>0.66519336470760204</v>
      </c>
      <c r="AZ34" s="83"/>
      <c r="BA34" s="138">
        <v>-4.6518958308561604</v>
      </c>
      <c r="BB34" s="146">
        <v>-1.2957400336231299</v>
      </c>
      <c r="BC34" s="139">
        <v>-3.0386707449511001</v>
      </c>
      <c r="BD34" s="83"/>
      <c r="BE34" s="144">
        <v>-0.47324671591304901</v>
      </c>
    </row>
    <row r="35" spans="1:57" x14ac:dyDescent="0.25">
      <c r="A35" s="21" t="s">
        <v>52</v>
      </c>
      <c r="B35" s="3" t="str">
        <f t="shared" si="0"/>
        <v>Lynchburg, VA</v>
      </c>
      <c r="C35" s="3"/>
      <c r="D35" s="24" t="s">
        <v>16</v>
      </c>
      <c r="E35" s="27" t="s">
        <v>17</v>
      </c>
      <c r="F35" s="3"/>
      <c r="G35" s="130">
        <v>33.4291187739463</v>
      </c>
      <c r="H35" s="83">
        <v>51.4687100893997</v>
      </c>
      <c r="I35" s="83">
        <v>56.513409961685802</v>
      </c>
      <c r="J35" s="83">
        <v>55.5236270753512</v>
      </c>
      <c r="K35" s="83">
        <v>55.747126436781599</v>
      </c>
      <c r="L35" s="131">
        <v>50.536398467432903</v>
      </c>
      <c r="M35" s="83"/>
      <c r="N35" s="138">
        <v>68.007662835248993</v>
      </c>
      <c r="O35" s="146">
        <v>43.710089399744497</v>
      </c>
      <c r="P35" s="139">
        <v>55.858876117496798</v>
      </c>
      <c r="Q35" s="83"/>
      <c r="R35" s="144">
        <v>52.057106367451098</v>
      </c>
      <c r="S35" s="84"/>
      <c r="T35" s="130">
        <v>-6.8258449584314604</v>
      </c>
      <c r="U35" s="83">
        <v>-1.6066641353997599</v>
      </c>
      <c r="V35" s="83">
        <v>-0.94593397134032098</v>
      </c>
      <c r="W35" s="83">
        <v>2.7509912679319202</v>
      </c>
      <c r="X35" s="83">
        <v>1.9787950852160101</v>
      </c>
      <c r="Y35" s="131">
        <v>-0.49650109993871</v>
      </c>
      <c r="Z35" s="83"/>
      <c r="AA35" s="138">
        <v>2.8842161618810298</v>
      </c>
      <c r="AB35" s="146">
        <v>-9.6563541822162495</v>
      </c>
      <c r="AC35" s="139">
        <v>-2.4155857947352701</v>
      </c>
      <c r="AD35" s="83"/>
      <c r="AE35" s="144">
        <v>-1.0928296262317601</v>
      </c>
      <c r="AF35" s="30"/>
      <c r="AG35" s="130">
        <v>34.243295019157003</v>
      </c>
      <c r="AH35" s="83">
        <v>50.383141762452098</v>
      </c>
      <c r="AI35" s="83">
        <v>54.725415070242597</v>
      </c>
      <c r="AJ35" s="83">
        <v>53.927203065134002</v>
      </c>
      <c r="AK35" s="83">
        <v>49.9840357598978</v>
      </c>
      <c r="AL35" s="131">
        <v>48.652618135376699</v>
      </c>
      <c r="AM35" s="83"/>
      <c r="AN35" s="138">
        <v>56.521392081736899</v>
      </c>
      <c r="AO35" s="146">
        <v>45.601851851851798</v>
      </c>
      <c r="AP35" s="139">
        <v>51.061621966794299</v>
      </c>
      <c r="AQ35" s="83"/>
      <c r="AR35" s="144">
        <v>49.340904944353198</v>
      </c>
      <c r="AS35" s="84"/>
      <c r="AT35" s="130">
        <v>-3.0496704060689201</v>
      </c>
      <c r="AU35" s="83">
        <v>2.1624718776142999</v>
      </c>
      <c r="AV35" s="83">
        <v>-0.61845889682933897</v>
      </c>
      <c r="AW35" s="83">
        <v>0.33627786428282203</v>
      </c>
      <c r="AX35" s="83">
        <v>-1.6844209338762299</v>
      </c>
      <c r="AY35" s="131">
        <v>-0.42035589820646502</v>
      </c>
      <c r="AZ35" s="83"/>
      <c r="BA35" s="138">
        <v>-3.62523583973827</v>
      </c>
      <c r="BB35" s="146">
        <v>-9.0106914625015193</v>
      </c>
      <c r="BC35" s="139">
        <v>-6.10679218930877</v>
      </c>
      <c r="BD35" s="83"/>
      <c r="BE35" s="144">
        <v>-2.17216942313771</v>
      </c>
    </row>
    <row r="36" spans="1:57" x14ac:dyDescent="0.25">
      <c r="A36" s="21" t="s">
        <v>77</v>
      </c>
      <c r="B36" s="3" t="str">
        <f t="shared" si="0"/>
        <v>Central Virginia</v>
      </c>
      <c r="C36" s="3"/>
      <c r="D36" s="24" t="s">
        <v>16</v>
      </c>
      <c r="E36" s="27" t="s">
        <v>17</v>
      </c>
      <c r="F36" s="3"/>
      <c r="G36" s="130">
        <v>40.019316447019897</v>
      </c>
      <c r="H36" s="83">
        <v>55.752874100383202</v>
      </c>
      <c r="I36" s="83">
        <v>60.6006791912016</v>
      </c>
      <c r="J36" s="83">
        <v>60.080381344050799</v>
      </c>
      <c r="K36" s="83">
        <v>53.385051562451302</v>
      </c>
      <c r="L36" s="131">
        <v>53.967660529021401</v>
      </c>
      <c r="M36" s="83"/>
      <c r="N36" s="138">
        <v>52.899024830980999</v>
      </c>
      <c r="O36" s="146">
        <v>50.297535595226897</v>
      </c>
      <c r="P36" s="139">
        <v>51.598280213103997</v>
      </c>
      <c r="Q36" s="83"/>
      <c r="R36" s="144">
        <v>53.290694724473497</v>
      </c>
      <c r="S36" s="84"/>
      <c r="T36" s="130">
        <v>-8.9003770323215701</v>
      </c>
      <c r="U36" s="83">
        <v>-0.26444264571889298</v>
      </c>
      <c r="V36" s="83">
        <v>-1.83778531908943</v>
      </c>
      <c r="W36" s="83">
        <v>-1.83902282155332</v>
      </c>
      <c r="X36" s="83">
        <v>-3.29576518316899</v>
      </c>
      <c r="Y36" s="131">
        <v>-2.92732586206168</v>
      </c>
      <c r="Z36" s="83"/>
      <c r="AA36" s="138">
        <v>-10.456439516584799</v>
      </c>
      <c r="AB36" s="146">
        <v>-14.2288398590472</v>
      </c>
      <c r="AC36" s="139">
        <v>-12.3356735789569</v>
      </c>
      <c r="AD36" s="83"/>
      <c r="AE36" s="144">
        <v>-5.7262870231153897</v>
      </c>
      <c r="AF36" s="30"/>
      <c r="AG36" s="130">
        <v>43.711250272611103</v>
      </c>
      <c r="AH36" s="83">
        <v>54.942829547932803</v>
      </c>
      <c r="AI36" s="83">
        <v>60.258746923388401</v>
      </c>
      <c r="AJ36" s="83">
        <v>60.000934666791203</v>
      </c>
      <c r="AK36" s="83">
        <v>52.708197027759603</v>
      </c>
      <c r="AL36" s="131">
        <v>54.324391687696597</v>
      </c>
      <c r="AM36" s="83"/>
      <c r="AN36" s="138">
        <v>52.476088107922799</v>
      </c>
      <c r="AO36" s="146">
        <v>52.845281490481902</v>
      </c>
      <c r="AP36" s="139">
        <v>52.6606847992024</v>
      </c>
      <c r="AQ36" s="83"/>
      <c r="AR36" s="144">
        <v>53.8490468624125</v>
      </c>
      <c r="AS36" s="84"/>
      <c r="AT36" s="130">
        <v>-3.1572075480114501</v>
      </c>
      <c r="AU36" s="83">
        <v>-0.12756152151317901</v>
      </c>
      <c r="AV36" s="83">
        <v>-1.09796901151085</v>
      </c>
      <c r="AW36" s="83">
        <v>-0.60913875806328399</v>
      </c>
      <c r="AX36" s="83">
        <v>-4.4046075557461899</v>
      </c>
      <c r="AY36" s="131">
        <v>-1.79217005168036</v>
      </c>
      <c r="AZ36" s="83"/>
      <c r="BA36" s="138">
        <v>-8.6533474424759795</v>
      </c>
      <c r="BB36" s="146">
        <v>-9.4693150173429199</v>
      </c>
      <c r="BC36" s="139">
        <v>-9.0645916873936105</v>
      </c>
      <c r="BD36" s="83"/>
      <c r="BE36" s="144">
        <v>-3.93827509859151</v>
      </c>
    </row>
    <row r="37" spans="1:57" x14ac:dyDescent="0.25">
      <c r="A37" s="21" t="s">
        <v>78</v>
      </c>
      <c r="B37" s="3" t="str">
        <f t="shared" si="0"/>
        <v>Chesapeake Bay</v>
      </c>
      <c r="C37" s="3"/>
      <c r="D37" s="24" t="s">
        <v>16</v>
      </c>
      <c r="E37" s="27" t="s">
        <v>17</v>
      </c>
      <c r="F37" s="3"/>
      <c r="G37" s="130">
        <v>41.660261337432701</v>
      </c>
      <c r="H37" s="83">
        <v>55.572636433512599</v>
      </c>
      <c r="I37" s="83">
        <v>59.338970023059098</v>
      </c>
      <c r="J37" s="83">
        <v>57.724827056110598</v>
      </c>
      <c r="K37" s="83">
        <v>52.5749423520368</v>
      </c>
      <c r="L37" s="131">
        <v>53.374327440430399</v>
      </c>
      <c r="M37" s="83"/>
      <c r="N37" s="138">
        <v>54.803996925441901</v>
      </c>
      <c r="O37" s="146">
        <v>53.1129900076863</v>
      </c>
      <c r="P37" s="139">
        <v>53.9584934665641</v>
      </c>
      <c r="Q37" s="83"/>
      <c r="R37" s="144">
        <v>53.541232019325697</v>
      </c>
      <c r="S37" s="84"/>
      <c r="T37" s="130">
        <v>26.635514018691499</v>
      </c>
      <c r="U37" s="83">
        <v>3.2857142857142798</v>
      </c>
      <c r="V37" s="83">
        <v>9.6590909090908994</v>
      </c>
      <c r="W37" s="83">
        <v>11.4243323442136</v>
      </c>
      <c r="X37" s="83">
        <v>17.123287671232799</v>
      </c>
      <c r="Y37" s="131">
        <v>12.3624595469255</v>
      </c>
      <c r="Z37" s="83"/>
      <c r="AA37" s="138">
        <v>21.880341880341799</v>
      </c>
      <c r="AB37" s="146">
        <v>13.2786885245901</v>
      </c>
      <c r="AC37" s="139">
        <v>17.489539748953899</v>
      </c>
      <c r="AD37" s="83"/>
      <c r="AE37" s="144">
        <v>13.7922987164527</v>
      </c>
      <c r="AF37" s="30"/>
      <c r="AG37" s="130">
        <v>42.621060722521101</v>
      </c>
      <c r="AH37" s="83">
        <v>54.938508839354299</v>
      </c>
      <c r="AI37" s="83">
        <v>57.167563412759399</v>
      </c>
      <c r="AJ37" s="83">
        <v>58.205226748654802</v>
      </c>
      <c r="AK37" s="83">
        <v>52.0368946963873</v>
      </c>
      <c r="AL37" s="131">
        <v>52.993850883935401</v>
      </c>
      <c r="AM37" s="83"/>
      <c r="AN37" s="138">
        <v>49.077632590315098</v>
      </c>
      <c r="AO37" s="146">
        <v>49.730976172175197</v>
      </c>
      <c r="AP37" s="139">
        <v>49.404304381245097</v>
      </c>
      <c r="AQ37" s="83"/>
      <c r="AR37" s="144">
        <v>51.968266168881001</v>
      </c>
      <c r="AS37" s="84"/>
      <c r="AT37" s="130">
        <v>30.087976539589398</v>
      </c>
      <c r="AU37" s="83">
        <v>12.4704956726986</v>
      </c>
      <c r="AV37" s="83">
        <v>11.1318640268957</v>
      </c>
      <c r="AW37" s="83">
        <v>12.4350408314773</v>
      </c>
      <c r="AX37" s="83">
        <v>17.3310225303292</v>
      </c>
      <c r="AY37" s="131">
        <v>15.6213315445245</v>
      </c>
      <c r="AZ37" s="83"/>
      <c r="BA37" s="138">
        <v>17.263544536271802</v>
      </c>
      <c r="BB37" s="146">
        <v>17.476168860644499</v>
      </c>
      <c r="BC37" s="139">
        <v>17.3704633645286</v>
      </c>
      <c r="BD37" s="83"/>
      <c r="BE37" s="144">
        <v>16.091249156803801</v>
      </c>
    </row>
    <row r="38" spans="1:57" x14ac:dyDescent="0.25">
      <c r="A38" s="21" t="s">
        <v>79</v>
      </c>
      <c r="B38" s="3" t="str">
        <f t="shared" si="0"/>
        <v>Coastal Virginia - Eastern Shore</v>
      </c>
      <c r="C38" s="3"/>
      <c r="D38" s="24" t="s">
        <v>16</v>
      </c>
      <c r="E38" s="27" t="s">
        <v>17</v>
      </c>
      <c r="F38" s="3"/>
      <c r="G38" s="130">
        <v>34.299858557284203</v>
      </c>
      <c r="H38" s="83">
        <v>46.039603960396001</v>
      </c>
      <c r="I38" s="83">
        <v>45.403111739745398</v>
      </c>
      <c r="J38" s="83">
        <v>45.261669024045197</v>
      </c>
      <c r="K38" s="83">
        <v>46.676096181046603</v>
      </c>
      <c r="L38" s="131">
        <v>43.536067892503503</v>
      </c>
      <c r="M38" s="83"/>
      <c r="N38" s="138">
        <v>49.646393210749601</v>
      </c>
      <c r="O38" s="146">
        <v>50.777934936350697</v>
      </c>
      <c r="P38" s="139">
        <v>50.212164073550198</v>
      </c>
      <c r="Q38" s="83"/>
      <c r="R38" s="144">
        <v>45.443523944231103</v>
      </c>
      <c r="S38" s="84"/>
      <c r="T38" s="130">
        <v>19.458128078817701</v>
      </c>
      <c r="U38" s="83">
        <v>13.2173913043478</v>
      </c>
      <c r="V38" s="83">
        <v>3.88349514563106</v>
      </c>
      <c r="W38" s="83">
        <v>5.6105610561056096</v>
      </c>
      <c r="X38" s="83">
        <v>13.4020618556701</v>
      </c>
      <c r="Y38" s="131">
        <v>10.4413347685683</v>
      </c>
      <c r="Z38" s="83"/>
      <c r="AA38" s="138">
        <v>9.8591549295774605</v>
      </c>
      <c r="AB38" s="146">
        <v>10.6317411402157</v>
      </c>
      <c r="AC38" s="139">
        <v>10.248447204968899</v>
      </c>
      <c r="AD38" s="83"/>
      <c r="AE38" s="144">
        <v>10.380368098159501</v>
      </c>
      <c r="AF38" s="30"/>
      <c r="AG38" s="130">
        <v>36.103253182461103</v>
      </c>
      <c r="AH38" s="83">
        <v>46.958981612446898</v>
      </c>
      <c r="AI38" s="83">
        <v>47.277227722772203</v>
      </c>
      <c r="AJ38" s="83">
        <v>47.701555869872699</v>
      </c>
      <c r="AK38" s="83">
        <v>44.731258840169701</v>
      </c>
      <c r="AL38" s="131">
        <v>44.554455445544498</v>
      </c>
      <c r="AM38" s="83"/>
      <c r="AN38" s="138">
        <v>46.410891089108901</v>
      </c>
      <c r="AO38" s="146">
        <v>47.666195190947597</v>
      </c>
      <c r="AP38" s="139">
        <v>47.038543140028203</v>
      </c>
      <c r="AQ38" s="83"/>
      <c r="AR38" s="144">
        <v>45.264194786825598</v>
      </c>
      <c r="AS38" s="84"/>
      <c r="AT38" s="130">
        <v>14.5903479236812</v>
      </c>
      <c r="AU38" s="83">
        <v>13.844834976425201</v>
      </c>
      <c r="AV38" s="83">
        <v>5.9849385652001503</v>
      </c>
      <c r="AW38" s="83">
        <v>12.8398159765788</v>
      </c>
      <c r="AX38" s="83">
        <v>11.404667547335899</v>
      </c>
      <c r="AY38" s="131">
        <v>11.504424778761001</v>
      </c>
      <c r="AZ38" s="83"/>
      <c r="BA38" s="138">
        <v>4.5400238948625997</v>
      </c>
      <c r="BB38" s="146">
        <v>8.6220789685737298</v>
      </c>
      <c r="BC38" s="139">
        <v>6.5691968756258703</v>
      </c>
      <c r="BD38" s="83"/>
      <c r="BE38" s="144">
        <v>9.9920211133615595</v>
      </c>
    </row>
    <row r="39" spans="1:57" x14ac:dyDescent="0.25">
      <c r="A39" s="21" t="s">
        <v>80</v>
      </c>
      <c r="B39" s="3" t="str">
        <f t="shared" si="0"/>
        <v>Coastal Virginia - Hampton Roads</v>
      </c>
      <c r="C39" s="3"/>
      <c r="D39" s="24" t="s">
        <v>16</v>
      </c>
      <c r="E39" s="27" t="s">
        <v>17</v>
      </c>
      <c r="F39" s="3"/>
      <c r="G39" s="130">
        <v>38.294202450828898</v>
      </c>
      <c r="H39" s="83">
        <v>46.174441355164198</v>
      </c>
      <c r="I39" s="83">
        <v>50.628153640201802</v>
      </c>
      <c r="J39" s="83">
        <v>49.678199979404702</v>
      </c>
      <c r="K39" s="83">
        <v>45.376377304088102</v>
      </c>
      <c r="L39" s="131">
        <v>46.030274945937499</v>
      </c>
      <c r="M39" s="83"/>
      <c r="N39" s="138">
        <v>48.905879929976301</v>
      </c>
      <c r="O39" s="146">
        <v>51.073524868705498</v>
      </c>
      <c r="P39" s="139">
        <v>49.989702399340899</v>
      </c>
      <c r="Q39" s="83"/>
      <c r="R39" s="144">
        <v>47.161539932624201</v>
      </c>
      <c r="S39" s="84"/>
      <c r="T39" s="130">
        <v>-4.2125577936543301</v>
      </c>
      <c r="U39" s="83">
        <v>-5.0853259671549402</v>
      </c>
      <c r="V39" s="83">
        <v>-3.08989727000804</v>
      </c>
      <c r="W39" s="83">
        <v>-6.9275691287027801</v>
      </c>
      <c r="X39" s="83">
        <v>-6.9036725625257898</v>
      </c>
      <c r="Y39" s="131">
        <v>-5.2821360451430097</v>
      </c>
      <c r="Z39" s="83"/>
      <c r="AA39" s="138">
        <v>-7.0298598425487002</v>
      </c>
      <c r="AB39" s="146">
        <v>-4.8885137181538401</v>
      </c>
      <c r="AC39" s="139">
        <v>-5.9481607097602902</v>
      </c>
      <c r="AD39" s="83"/>
      <c r="AE39" s="144">
        <v>-5.48483385264006</v>
      </c>
      <c r="AF39" s="30"/>
      <c r="AG39" s="130">
        <v>38.759255682183998</v>
      </c>
      <c r="AH39" s="83">
        <v>43.910244028072803</v>
      </c>
      <c r="AI39" s="83">
        <v>47.495975790354699</v>
      </c>
      <c r="AJ39" s="83">
        <v>48.640139076685301</v>
      </c>
      <c r="AK39" s="83">
        <v>47.030232019158902</v>
      </c>
      <c r="AL39" s="131">
        <v>45.167222099174303</v>
      </c>
      <c r="AM39" s="83"/>
      <c r="AN39" s="138">
        <v>51.698941621816402</v>
      </c>
      <c r="AO39" s="146">
        <v>53.751319753817597</v>
      </c>
      <c r="AP39" s="139">
        <v>52.725130687817</v>
      </c>
      <c r="AQ39" s="83"/>
      <c r="AR39" s="144">
        <v>47.326799333355403</v>
      </c>
      <c r="AS39" s="84"/>
      <c r="AT39" s="130">
        <v>-3.8077866672237599</v>
      </c>
      <c r="AU39" s="83">
        <v>-3.8838121568942898</v>
      </c>
      <c r="AV39" s="83">
        <v>-2.7584911616030499</v>
      </c>
      <c r="AW39" s="83">
        <v>-2.79146896256051</v>
      </c>
      <c r="AX39" s="83">
        <v>-1.35732237426452</v>
      </c>
      <c r="AY39" s="131">
        <v>-2.88162322277261</v>
      </c>
      <c r="AZ39" s="83"/>
      <c r="BA39" s="138">
        <v>-1.98944437431543</v>
      </c>
      <c r="BB39" s="146">
        <v>-1.61959894056086</v>
      </c>
      <c r="BC39" s="139">
        <v>-1.8012706363039801</v>
      </c>
      <c r="BD39" s="83"/>
      <c r="BE39" s="144">
        <v>-2.5428537928305301</v>
      </c>
    </row>
    <row r="40" spans="1:57" x14ac:dyDescent="0.25">
      <c r="A40" s="20" t="s">
        <v>81</v>
      </c>
      <c r="B40" s="3" t="str">
        <f t="shared" si="0"/>
        <v>Northern Virginia</v>
      </c>
      <c r="C40" s="3"/>
      <c r="D40" s="24" t="s">
        <v>16</v>
      </c>
      <c r="E40" s="27" t="s">
        <v>17</v>
      </c>
      <c r="F40" s="3"/>
      <c r="G40" s="130">
        <v>42.853059980184398</v>
      </c>
      <c r="H40" s="83">
        <v>61.254858623580503</v>
      </c>
      <c r="I40" s="83">
        <v>69.607880496913296</v>
      </c>
      <c r="J40" s="83">
        <v>68.596143586616805</v>
      </c>
      <c r="K40" s="83">
        <v>55.660772806950597</v>
      </c>
      <c r="L40" s="131">
        <v>59.594543098849101</v>
      </c>
      <c r="M40" s="83"/>
      <c r="N40" s="138">
        <v>47.502095876838602</v>
      </c>
      <c r="O40" s="146">
        <v>49.298833930340599</v>
      </c>
      <c r="P40" s="139">
        <v>48.400464903589601</v>
      </c>
      <c r="Q40" s="83"/>
      <c r="R40" s="144">
        <v>56.396235043060699</v>
      </c>
      <c r="S40" s="84"/>
      <c r="T40" s="130">
        <v>1.3169057645720501</v>
      </c>
      <c r="U40" s="83">
        <v>3.0816076400497701</v>
      </c>
      <c r="V40" s="83">
        <v>3.5972561411463002</v>
      </c>
      <c r="W40" s="83">
        <v>3.3205851559434501</v>
      </c>
      <c r="X40" s="83">
        <v>-2.3206324977970598</v>
      </c>
      <c r="Y40" s="131">
        <v>1.94583349839179</v>
      </c>
      <c r="Z40" s="83"/>
      <c r="AA40" s="138">
        <v>-5.2619885641009096</v>
      </c>
      <c r="AB40" s="146">
        <v>-4.6001949557175603</v>
      </c>
      <c r="AC40" s="139">
        <v>-4.92610132653249</v>
      </c>
      <c r="AD40" s="83"/>
      <c r="AE40" s="144">
        <v>0.170410371724357</v>
      </c>
      <c r="AF40" s="30"/>
      <c r="AG40" s="130">
        <v>43.744500306793597</v>
      </c>
      <c r="AH40" s="83">
        <v>58.922940082477503</v>
      </c>
      <c r="AI40" s="83">
        <v>65.952083105418097</v>
      </c>
      <c r="AJ40" s="83">
        <v>66.175638202236499</v>
      </c>
      <c r="AK40" s="83">
        <v>56.481455043828298</v>
      </c>
      <c r="AL40" s="131">
        <v>58.2554937997933</v>
      </c>
      <c r="AM40" s="83"/>
      <c r="AN40" s="138">
        <v>48.924992148016997</v>
      </c>
      <c r="AO40" s="146">
        <v>50.074712807773899</v>
      </c>
      <c r="AP40" s="139">
        <v>49.499852477895402</v>
      </c>
      <c r="AQ40" s="83"/>
      <c r="AR40" s="144">
        <v>55.754568871187999</v>
      </c>
      <c r="AS40" s="84"/>
      <c r="AT40" s="130">
        <v>2.7396895050565799</v>
      </c>
      <c r="AU40" s="83">
        <v>9.3932526929914903</v>
      </c>
      <c r="AV40" s="83">
        <v>5.9899694572434097</v>
      </c>
      <c r="AW40" s="83">
        <v>6.0555636953956498</v>
      </c>
      <c r="AX40" s="83">
        <v>4.7002086892742998</v>
      </c>
      <c r="AY40" s="131">
        <v>5.9155101869382802</v>
      </c>
      <c r="AZ40" s="83"/>
      <c r="BA40" s="138">
        <v>1.04021965827314</v>
      </c>
      <c r="BB40" s="146">
        <v>-0.33235650688300999</v>
      </c>
      <c r="BC40" s="139">
        <v>0.34126915850921902</v>
      </c>
      <c r="BD40" s="83"/>
      <c r="BE40" s="144">
        <v>4.4449845508024399</v>
      </c>
    </row>
    <row r="41" spans="1:57" x14ac:dyDescent="0.25">
      <c r="A41" s="22" t="s">
        <v>82</v>
      </c>
      <c r="B41" s="3" t="str">
        <f t="shared" si="0"/>
        <v>Shenandoah Valley</v>
      </c>
      <c r="C41" s="3"/>
      <c r="D41" s="25" t="s">
        <v>16</v>
      </c>
      <c r="E41" s="28" t="s">
        <v>17</v>
      </c>
      <c r="F41" s="3"/>
      <c r="G41" s="132">
        <v>27.6870457460453</v>
      </c>
      <c r="H41" s="133">
        <v>38.264215476699398</v>
      </c>
      <c r="I41" s="133">
        <v>42.043608379649399</v>
      </c>
      <c r="J41" s="133">
        <v>41.966652415562201</v>
      </c>
      <c r="K41" s="133">
        <v>44.480547242411198</v>
      </c>
      <c r="L41" s="134">
        <v>38.888413852073498</v>
      </c>
      <c r="M41" s="83"/>
      <c r="N41" s="140">
        <v>51.628901239846002</v>
      </c>
      <c r="O41" s="141">
        <v>50.500213766566901</v>
      </c>
      <c r="P41" s="142">
        <v>51.064557503206402</v>
      </c>
      <c r="Q41" s="83"/>
      <c r="R41" s="145">
        <v>42.3673120381115</v>
      </c>
      <c r="S41" s="84"/>
      <c r="T41" s="132">
        <v>-9.9285089419137798</v>
      </c>
      <c r="U41" s="133">
        <v>-6.2675031733563999</v>
      </c>
      <c r="V41" s="133">
        <v>-5.6661160670003703</v>
      </c>
      <c r="W41" s="133">
        <v>-2.9904903039238202</v>
      </c>
      <c r="X41" s="133">
        <v>11.8663278894972</v>
      </c>
      <c r="Y41" s="134">
        <v>-2.3656141811372602</v>
      </c>
      <c r="Z41" s="83"/>
      <c r="AA41" s="140">
        <v>15.0019267091408</v>
      </c>
      <c r="AB41" s="141">
        <v>11.237471619951</v>
      </c>
      <c r="AC41" s="142">
        <v>13.109179942690201</v>
      </c>
      <c r="AD41" s="83"/>
      <c r="AE41" s="145">
        <v>2.4617424043259701</v>
      </c>
      <c r="AF41" s="31"/>
      <c r="AG41" s="132">
        <v>30.925609234715601</v>
      </c>
      <c r="AH41" s="133">
        <v>38.967507481829799</v>
      </c>
      <c r="AI41" s="133">
        <v>40.609234715690398</v>
      </c>
      <c r="AJ41" s="133">
        <v>40.466011115861399</v>
      </c>
      <c r="AK41" s="133">
        <v>39.348011970927701</v>
      </c>
      <c r="AL41" s="134">
        <v>38.063274903805002</v>
      </c>
      <c r="AM41" s="83"/>
      <c r="AN41" s="140">
        <v>44.833262077811</v>
      </c>
      <c r="AO41" s="141">
        <v>46.117999144933698</v>
      </c>
      <c r="AP41" s="142">
        <v>45.475630611372303</v>
      </c>
      <c r="AQ41" s="83"/>
      <c r="AR41" s="145">
        <v>40.181090820252798</v>
      </c>
      <c r="AS41" s="75"/>
      <c r="AT41" s="132">
        <v>-9.7792469160262296</v>
      </c>
      <c r="AU41" s="133">
        <v>-3.94094508168785</v>
      </c>
      <c r="AV41" s="133">
        <v>-6.6037526833827496</v>
      </c>
      <c r="AW41" s="133">
        <v>-5.1180984725453804</v>
      </c>
      <c r="AX41" s="133">
        <v>-4.8977868808088401</v>
      </c>
      <c r="AY41" s="134">
        <v>-5.9458946731008702</v>
      </c>
      <c r="AZ41" s="83"/>
      <c r="BA41" s="140">
        <v>-6.82714180345421</v>
      </c>
      <c r="BB41" s="141">
        <v>-3.9052535526727201</v>
      </c>
      <c r="BC41" s="142">
        <v>-5.3681153114568199</v>
      </c>
      <c r="BD41" s="83"/>
      <c r="BE41" s="145">
        <v>-5.7598361665023701</v>
      </c>
    </row>
    <row r="42" spans="1:57" ht="13" x14ac:dyDescent="0.3">
      <c r="A42" s="19" t="s">
        <v>83</v>
      </c>
      <c r="B42" s="3" t="str">
        <f t="shared" si="0"/>
        <v>Southern Virginia</v>
      </c>
      <c r="C42" s="9"/>
      <c r="D42" s="23" t="s">
        <v>16</v>
      </c>
      <c r="E42" s="26" t="s">
        <v>17</v>
      </c>
      <c r="F42" s="3"/>
      <c r="G42" s="127">
        <v>39.540449976065098</v>
      </c>
      <c r="H42" s="128">
        <v>54.356151268549503</v>
      </c>
      <c r="I42" s="128">
        <v>57.826711345141199</v>
      </c>
      <c r="J42" s="128">
        <v>57.0368597415031</v>
      </c>
      <c r="K42" s="128">
        <v>51.029200574437503</v>
      </c>
      <c r="L42" s="129">
        <v>51.957874581139301</v>
      </c>
      <c r="M42" s="83"/>
      <c r="N42" s="135">
        <v>46.888463379607401</v>
      </c>
      <c r="O42" s="136">
        <v>46.936333173767302</v>
      </c>
      <c r="P42" s="137">
        <v>46.912398276687398</v>
      </c>
      <c r="Q42" s="83"/>
      <c r="R42" s="143">
        <v>50.516309922724403</v>
      </c>
      <c r="S42" s="84"/>
      <c r="T42" s="127">
        <v>9.7976401987370494</v>
      </c>
      <c r="U42" s="128">
        <v>5.4931995460593104</v>
      </c>
      <c r="V42" s="128">
        <v>2.07650978811317</v>
      </c>
      <c r="W42" s="128">
        <v>5.9538030593997604</v>
      </c>
      <c r="X42" s="128">
        <v>10.3063232961028</v>
      </c>
      <c r="Y42" s="129">
        <v>6.3484102111333103</v>
      </c>
      <c r="Z42" s="83"/>
      <c r="AA42" s="135">
        <v>7.35582575394925</v>
      </c>
      <c r="AB42" s="136">
        <v>13.583809647679301</v>
      </c>
      <c r="AC42" s="137">
        <v>10.383626090336501</v>
      </c>
      <c r="AD42" s="83"/>
      <c r="AE42" s="143">
        <v>7.3900417011738204</v>
      </c>
      <c r="AF42" s="29"/>
      <c r="AG42" s="127">
        <v>40.120871230253698</v>
      </c>
      <c r="AH42" s="128">
        <v>54.739109621828597</v>
      </c>
      <c r="AI42" s="128">
        <v>58.616562948779297</v>
      </c>
      <c r="AJ42" s="128">
        <v>58.443034944949702</v>
      </c>
      <c r="AK42" s="128">
        <v>51.920775490665299</v>
      </c>
      <c r="AL42" s="129">
        <v>52.768070847295299</v>
      </c>
      <c r="AM42" s="83"/>
      <c r="AN42" s="135">
        <v>46.0627094303494</v>
      </c>
      <c r="AO42" s="136">
        <v>46.631163235998002</v>
      </c>
      <c r="AP42" s="137">
        <v>46.346936333173701</v>
      </c>
      <c r="AQ42" s="83"/>
      <c r="AR42" s="143">
        <v>50.933460986117701</v>
      </c>
      <c r="AS42" s="84"/>
      <c r="AT42" s="127">
        <v>12.7586907963857</v>
      </c>
      <c r="AU42" s="128">
        <v>10.145300026487099</v>
      </c>
      <c r="AV42" s="128">
        <v>8.5243794023114194</v>
      </c>
      <c r="AW42" s="128">
        <v>11.015906645428799</v>
      </c>
      <c r="AX42" s="128">
        <v>11.755271587579101</v>
      </c>
      <c r="AY42" s="129">
        <v>10.674122748339601</v>
      </c>
      <c r="AZ42" s="83"/>
      <c r="BA42" s="135">
        <v>8.5777414328017407</v>
      </c>
      <c r="BB42" s="136">
        <v>12.3071998721681</v>
      </c>
      <c r="BC42" s="137">
        <v>10.4224198006604</v>
      </c>
      <c r="BD42" s="83"/>
      <c r="BE42" s="143">
        <v>10.608573211000399</v>
      </c>
    </row>
    <row r="43" spans="1:57" x14ac:dyDescent="0.25">
      <c r="A43" s="20" t="s">
        <v>84</v>
      </c>
      <c r="B43" s="3" t="str">
        <f t="shared" si="0"/>
        <v>Southwest Virginia - Blue Ridge Highlands</v>
      </c>
      <c r="C43" s="10"/>
      <c r="D43" s="24" t="s">
        <v>16</v>
      </c>
      <c r="E43" s="27" t="s">
        <v>17</v>
      </c>
      <c r="F43" s="3"/>
      <c r="G43" s="130">
        <v>29.7886843899113</v>
      </c>
      <c r="H43" s="83">
        <v>42.910702113156098</v>
      </c>
      <c r="I43" s="83">
        <v>45.978186775732702</v>
      </c>
      <c r="J43" s="83">
        <v>46.114519427402797</v>
      </c>
      <c r="K43" s="83">
        <v>41.615541922290298</v>
      </c>
      <c r="L43" s="131">
        <v>41.281526925698699</v>
      </c>
      <c r="M43" s="83"/>
      <c r="N43" s="138">
        <v>46.000908884344398</v>
      </c>
      <c r="O43" s="146">
        <v>42.5698704839809</v>
      </c>
      <c r="P43" s="139">
        <v>44.285389684162602</v>
      </c>
      <c r="Q43" s="83"/>
      <c r="R43" s="144">
        <v>42.139773428116897</v>
      </c>
      <c r="S43" s="84"/>
      <c r="T43" s="130">
        <v>9.1238540405937396</v>
      </c>
      <c r="U43" s="83">
        <v>2.8138513367499902</v>
      </c>
      <c r="V43" s="83">
        <v>2.5758822526446599</v>
      </c>
      <c r="W43" s="83">
        <v>1.4613634796994499</v>
      </c>
      <c r="X43" s="83">
        <v>5.6762479229159899</v>
      </c>
      <c r="Y43" s="131">
        <v>3.8850505262632198</v>
      </c>
      <c r="Z43" s="83"/>
      <c r="AA43" s="138">
        <v>9.42678932841301</v>
      </c>
      <c r="AB43" s="146">
        <v>11.823781734749801</v>
      </c>
      <c r="AC43" s="139">
        <v>10.5658990202102</v>
      </c>
      <c r="AD43" s="83"/>
      <c r="AE43" s="144">
        <v>5.8046715372628803</v>
      </c>
      <c r="AF43" s="30"/>
      <c r="AG43" s="130">
        <v>31.2336851662694</v>
      </c>
      <c r="AH43" s="83">
        <v>40.758710702530898</v>
      </c>
      <c r="AI43" s="83">
        <v>41.950402905459001</v>
      </c>
      <c r="AJ43" s="83">
        <v>43.422993984791702</v>
      </c>
      <c r="AK43" s="83">
        <v>40.800976385104399</v>
      </c>
      <c r="AL43" s="131">
        <v>39.633274312176503</v>
      </c>
      <c r="AM43" s="83"/>
      <c r="AN43" s="138">
        <v>43.0177111716621</v>
      </c>
      <c r="AO43" s="146">
        <v>41.155767484105297</v>
      </c>
      <c r="AP43" s="139">
        <v>42.086739327883699</v>
      </c>
      <c r="AQ43" s="83"/>
      <c r="AR43" s="144">
        <v>40.334127910747803</v>
      </c>
      <c r="AS43" s="84"/>
      <c r="AT43" s="130">
        <v>4.2958749704786197</v>
      </c>
      <c r="AU43" s="83">
        <v>3.43948495228467</v>
      </c>
      <c r="AV43" s="83">
        <v>-0.38043921079432802</v>
      </c>
      <c r="AW43" s="83">
        <v>1.4665444906002001</v>
      </c>
      <c r="AX43" s="83">
        <v>1.1847772998661401</v>
      </c>
      <c r="AY43" s="131">
        <v>1.8432124884321099</v>
      </c>
      <c r="AZ43" s="83"/>
      <c r="BA43" s="138">
        <v>-1.9469313611002901</v>
      </c>
      <c r="BB43" s="146">
        <v>-0.37280532610752998</v>
      </c>
      <c r="BC43" s="139">
        <v>-1.1835416291729199</v>
      </c>
      <c r="BD43" s="83"/>
      <c r="BE43" s="144">
        <v>0.92128660103616</v>
      </c>
    </row>
    <row r="44" spans="1:57" x14ac:dyDescent="0.25">
      <c r="A44" s="21" t="s">
        <v>85</v>
      </c>
      <c r="B44" s="3" t="str">
        <f t="shared" si="0"/>
        <v>Southwest Virginia - Heart of Appalachia</v>
      </c>
      <c r="C44" s="3"/>
      <c r="D44" s="24" t="s">
        <v>16</v>
      </c>
      <c r="E44" s="27" t="s">
        <v>17</v>
      </c>
      <c r="F44" s="3"/>
      <c r="G44" s="130">
        <v>33.430656934306498</v>
      </c>
      <c r="H44" s="83">
        <v>50.948905109488997</v>
      </c>
      <c r="I44" s="83">
        <v>52.846715328467099</v>
      </c>
      <c r="J44" s="83">
        <v>51.751824817518198</v>
      </c>
      <c r="K44" s="83">
        <v>44.890510948905103</v>
      </c>
      <c r="L44" s="131">
        <v>46.7737226277372</v>
      </c>
      <c r="M44" s="83"/>
      <c r="N44" s="138">
        <v>40.583941605839399</v>
      </c>
      <c r="O44" s="146">
        <v>36.934306569343001</v>
      </c>
      <c r="P44" s="139">
        <v>38.759124087591204</v>
      </c>
      <c r="Q44" s="83"/>
      <c r="R44" s="144">
        <v>44.483837330552603</v>
      </c>
      <c r="S44" s="84"/>
      <c r="T44" s="130">
        <v>11.9804400977995</v>
      </c>
      <c r="U44" s="83">
        <v>11.1464968152866</v>
      </c>
      <c r="V44" s="83">
        <v>8.5457271364317808</v>
      </c>
      <c r="W44" s="83">
        <v>12.718600953895001</v>
      </c>
      <c r="X44" s="83">
        <v>10.2150537634408</v>
      </c>
      <c r="Y44" s="131">
        <v>10.826703562781001</v>
      </c>
      <c r="Z44" s="83"/>
      <c r="AA44" s="138">
        <v>-8.5526315789473593</v>
      </c>
      <c r="AB44" s="146">
        <v>0.59642147117296196</v>
      </c>
      <c r="AC44" s="139">
        <v>-4.4104410441044104</v>
      </c>
      <c r="AD44" s="83"/>
      <c r="AE44" s="144">
        <v>6.5967016491754098</v>
      </c>
      <c r="AF44" s="30"/>
      <c r="AG44" s="130">
        <v>34.1788321167883</v>
      </c>
      <c r="AH44" s="83">
        <v>50.072992700729898</v>
      </c>
      <c r="AI44" s="83">
        <v>51.186131386861298</v>
      </c>
      <c r="AJ44" s="83">
        <v>49.835766423357597</v>
      </c>
      <c r="AK44" s="83">
        <v>43.156934306569298</v>
      </c>
      <c r="AL44" s="131">
        <v>45.686131386861298</v>
      </c>
      <c r="AM44" s="83"/>
      <c r="AN44" s="138">
        <v>39.908759124087503</v>
      </c>
      <c r="AO44" s="146">
        <v>37.135036496350303</v>
      </c>
      <c r="AP44" s="139">
        <v>38.521897810218903</v>
      </c>
      <c r="AQ44" s="83"/>
      <c r="AR44" s="144">
        <v>43.639207507820601</v>
      </c>
      <c r="AS44" s="84"/>
      <c r="AT44" s="130">
        <v>10.8284023668639</v>
      </c>
      <c r="AU44" s="83">
        <v>13.953488372093</v>
      </c>
      <c r="AV44" s="83">
        <v>9.5703125</v>
      </c>
      <c r="AW44" s="83">
        <v>9.7668810289389008</v>
      </c>
      <c r="AX44" s="83">
        <v>9.1874422899353601</v>
      </c>
      <c r="AY44" s="131">
        <v>10.6612446958981</v>
      </c>
      <c r="AZ44" s="83"/>
      <c r="BA44" s="138">
        <v>-0.99592575826165597</v>
      </c>
      <c r="BB44" s="146">
        <v>-1.26152353226589</v>
      </c>
      <c r="BC44" s="139">
        <v>-1.12412177985948</v>
      </c>
      <c r="BD44" s="83"/>
      <c r="BE44" s="144">
        <v>7.4316519060454302</v>
      </c>
    </row>
    <row r="45" spans="1:57" x14ac:dyDescent="0.25">
      <c r="A45" s="22" t="s">
        <v>86</v>
      </c>
      <c r="B45" s="3" t="str">
        <f t="shared" si="0"/>
        <v>Virginia Mountains</v>
      </c>
      <c r="C45" s="3"/>
      <c r="D45" s="25" t="s">
        <v>16</v>
      </c>
      <c r="E45" s="28" t="s">
        <v>17</v>
      </c>
      <c r="F45" s="3"/>
      <c r="G45" s="130">
        <v>32.654780289203899</v>
      </c>
      <c r="H45" s="83">
        <v>46.455145303944903</v>
      </c>
      <c r="I45" s="83">
        <v>50.751088024708601</v>
      </c>
      <c r="J45" s="83">
        <v>51.537273620665403</v>
      </c>
      <c r="K45" s="83">
        <v>47.732696897374701</v>
      </c>
      <c r="L45" s="131">
        <v>45.826196827179501</v>
      </c>
      <c r="M45" s="83"/>
      <c r="N45" s="138">
        <v>49.936824371753403</v>
      </c>
      <c r="O45" s="146">
        <v>49.796434086761103</v>
      </c>
      <c r="P45" s="139">
        <v>49.866629229257299</v>
      </c>
      <c r="Q45" s="83"/>
      <c r="R45" s="144">
        <v>46.980606084915998</v>
      </c>
      <c r="S45" s="84"/>
      <c r="T45" s="130">
        <v>-2.91785394485614</v>
      </c>
      <c r="U45" s="83">
        <v>3.42161666950462</v>
      </c>
      <c r="V45" s="83">
        <v>3.5136962192019499</v>
      </c>
      <c r="W45" s="83">
        <v>8.9379781940366296</v>
      </c>
      <c r="X45" s="83">
        <v>7.1663468006658002</v>
      </c>
      <c r="Y45" s="131">
        <v>4.4198477015849198</v>
      </c>
      <c r="Z45" s="83"/>
      <c r="AA45" s="138">
        <v>9.6035915100192</v>
      </c>
      <c r="AB45" s="146">
        <v>12.5059674739743</v>
      </c>
      <c r="AC45" s="139">
        <v>11.033773969456</v>
      </c>
      <c r="AD45" s="83"/>
      <c r="AE45" s="144">
        <v>6.3408492960459402</v>
      </c>
      <c r="AF45" s="31"/>
      <c r="AG45" s="130">
        <v>35.452056717675099</v>
      </c>
      <c r="AH45" s="83">
        <v>48.055594552856903</v>
      </c>
      <c r="AI45" s="83">
        <v>51.3617857644251</v>
      </c>
      <c r="AJ45" s="83">
        <v>51.495156535167702</v>
      </c>
      <c r="AK45" s="83">
        <v>47.336094342271501</v>
      </c>
      <c r="AL45" s="131">
        <v>46.7401375824792</v>
      </c>
      <c r="AM45" s="83"/>
      <c r="AN45" s="138">
        <v>49.4384388600308</v>
      </c>
      <c r="AO45" s="146">
        <v>47.578267583883097</v>
      </c>
      <c r="AP45" s="139">
        <v>48.508353221957002</v>
      </c>
      <c r="AQ45" s="83"/>
      <c r="AR45" s="144">
        <v>47.245342050901499</v>
      </c>
      <c r="AS45" s="84"/>
      <c r="AT45" s="130">
        <v>3.0755533575857399</v>
      </c>
      <c r="AU45" s="83">
        <v>8.1344399925955706</v>
      </c>
      <c r="AV45" s="83">
        <v>3.74283972513954</v>
      </c>
      <c r="AW45" s="83">
        <v>5.7432795969144603</v>
      </c>
      <c r="AX45" s="83">
        <v>4.7436981190688803</v>
      </c>
      <c r="AY45" s="131">
        <v>5.1676776439984096</v>
      </c>
      <c r="AZ45" s="83"/>
      <c r="BA45" s="138">
        <v>5.5526974490305898</v>
      </c>
      <c r="BB45" s="146">
        <v>7.3155913370268602</v>
      </c>
      <c r="BC45" s="139">
        <v>6.4099478102522998</v>
      </c>
      <c r="BD45" s="83"/>
      <c r="BE45" s="144">
        <v>5.53020425584611</v>
      </c>
    </row>
    <row r="46" spans="1:57" x14ac:dyDescent="0.25">
      <c r="A46" s="86" t="s">
        <v>112</v>
      </c>
      <c r="B46" s="3" t="s">
        <v>118</v>
      </c>
      <c r="D46" s="25" t="s">
        <v>16</v>
      </c>
      <c r="E46" s="28" t="s">
        <v>17</v>
      </c>
      <c r="G46" s="130">
        <v>27.0334220644779</v>
      </c>
      <c r="H46" s="83">
        <v>44.838805087252197</v>
      </c>
      <c r="I46" s="83">
        <v>51.996450754214699</v>
      </c>
      <c r="J46" s="83">
        <v>56.994971901804099</v>
      </c>
      <c r="K46" s="83">
        <v>52.4992605737947</v>
      </c>
      <c r="L46" s="131">
        <v>46.6725820763087</v>
      </c>
      <c r="M46" s="83"/>
      <c r="N46" s="138">
        <v>45.607808340727502</v>
      </c>
      <c r="O46" s="146">
        <v>57.586512866015902</v>
      </c>
      <c r="P46" s="139">
        <v>51.597160603371698</v>
      </c>
      <c r="Q46" s="83"/>
      <c r="R46" s="144">
        <v>48.079604512612399</v>
      </c>
      <c r="S46" s="84"/>
      <c r="T46" s="130">
        <v>-24.891796668257701</v>
      </c>
      <c r="U46" s="83">
        <v>-2.7746734668295199</v>
      </c>
      <c r="V46" s="83">
        <v>-6.7383417677568502</v>
      </c>
      <c r="W46" s="83">
        <v>7.8667906085829697</v>
      </c>
      <c r="X46" s="83">
        <v>21.775864918147299</v>
      </c>
      <c r="Y46" s="131">
        <v>-0.19294948379899701</v>
      </c>
      <c r="Z46" s="83"/>
      <c r="AA46" s="138">
        <v>-9.5338725609061203</v>
      </c>
      <c r="AB46" s="146">
        <v>-5.4536798839566396</v>
      </c>
      <c r="AC46" s="139">
        <v>-7.30146284102059</v>
      </c>
      <c r="AD46" s="83"/>
      <c r="AE46" s="144">
        <v>-2.48577367121008</v>
      </c>
      <c r="AG46" s="130">
        <v>32.320319432120598</v>
      </c>
      <c r="AH46" s="83">
        <v>43.300798580301603</v>
      </c>
      <c r="AI46" s="83">
        <v>51.160899142265599</v>
      </c>
      <c r="AJ46" s="83">
        <v>53.556640047323199</v>
      </c>
      <c r="AK46" s="83">
        <v>45.674356699201397</v>
      </c>
      <c r="AL46" s="131">
        <v>45.202602780242501</v>
      </c>
      <c r="AM46" s="83"/>
      <c r="AN46" s="138">
        <v>45.711328009464602</v>
      </c>
      <c r="AO46" s="146">
        <v>54.362614611061801</v>
      </c>
      <c r="AP46" s="139">
        <v>50.036971310263198</v>
      </c>
      <c r="AQ46" s="83"/>
      <c r="AR46" s="144">
        <v>46.583850931676999</v>
      </c>
      <c r="AS46" s="84"/>
      <c r="AT46" s="130">
        <v>-7.3801529749120398</v>
      </c>
      <c r="AU46" s="83">
        <v>7.5589196442097499</v>
      </c>
      <c r="AV46" s="83">
        <v>6.6752209242761298</v>
      </c>
      <c r="AW46" s="83">
        <v>9.3102175758425307</v>
      </c>
      <c r="AX46" s="83">
        <v>5.2706707798425896</v>
      </c>
      <c r="AY46" s="131">
        <v>4.8805940914213304</v>
      </c>
      <c r="AZ46" s="83"/>
      <c r="BA46" s="138">
        <v>-5.0521236565676704</v>
      </c>
      <c r="BB46" s="146">
        <v>-7.2055723360217501</v>
      </c>
      <c r="BC46" s="139">
        <v>-6.2341755192134602</v>
      </c>
      <c r="BD46" s="83"/>
      <c r="BE46" s="144">
        <v>1.1991326084368801</v>
      </c>
    </row>
    <row r="47" spans="1:57" x14ac:dyDescent="0.25">
      <c r="A47" s="86" t="s">
        <v>113</v>
      </c>
      <c r="B47" s="3" t="s">
        <v>119</v>
      </c>
      <c r="D47" s="25" t="s">
        <v>16</v>
      </c>
      <c r="E47" s="28" t="s">
        <v>17</v>
      </c>
      <c r="G47" s="130">
        <v>36.884129266631298</v>
      </c>
      <c r="H47" s="83">
        <v>62.018466661621098</v>
      </c>
      <c r="I47" s="83">
        <v>73.874214788465906</v>
      </c>
      <c r="J47" s="83">
        <v>71.554529629909894</v>
      </c>
      <c r="K47" s="83">
        <v>54.711269204571202</v>
      </c>
      <c r="L47" s="131">
        <v>59.808521910239897</v>
      </c>
      <c r="M47" s="83"/>
      <c r="N47" s="138">
        <v>50.737909634450901</v>
      </c>
      <c r="O47" s="146">
        <v>52.800272458941897</v>
      </c>
      <c r="P47" s="139">
        <v>51.769091046696403</v>
      </c>
      <c r="Q47" s="83"/>
      <c r="R47" s="144">
        <v>57.511541663513199</v>
      </c>
      <c r="S47" s="84"/>
      <c r="T47" s="130">
        <v>-3.4595007595561098</v>
      </c>
      <c r="U47" s="83">
        <v>-8.0036630010024701E-2</v>
      </c>
      <c r="V47" s="83">
        <v>2.82447915117999</v>
      </c>
      <c r="W47" s="83">
        <v>1.6406907231719301</v>
      </c>
      <c r="X47" s="83">
        <v>-6.4290151379031899</v>
      </c>
      <c r="Y47" s="131">
        <v>-0.64659946278372205</v>
      </c>
      <c r="Z47" s="83"/>
      <c r="AA47" s="138">
        <v>-6.8812739293970502</v>
      </c>
      <c r="AB47" s="146">
        <v>-6.3386544758328904</v>
      </c>
      <c r="AC47" s="139">
        <v>-6.6053479429802797</v>
      </c>
      <c r="AD47" s="83"/>
      <c r="AE47" s="144">
        <v>-2.2505641083565302</v>
      </c>
      <c r="AG47" s="130">
        <v>40.778021645349199</v>
      </c>
      <c r="AH47" s="83">
        <v>58.600431393324698</v>
      </c>
      <c r="AI47" s="83">
        <v>69.418375841973798</v>
      </c>
      <c r="AJ47" s="83">
        <v>69.314311662756296</v>
      </c>
      <c r="AK47" s="83">
        <v>56.436842503594903</v>
      </c>
      <c r="AL47" s="131">
        <v>58.909596609399799</v>
      </c>
      <c r="AM47" s="83"/>
      <c r="AN47" s="138">
        <v>52.744456217361602</v>
      </c>
      <c r="AO47" s="146">
        <v>53.637516082645803</v>
      </c>
      <c r="AP47" s="139">
        <v>53.190986150003702</v>
      </c>
      <c r="AQ47" s="83"/>
      <c r="AR47" s="144">
        <v>57.275707906715198</v>
      </c>
      <c r="AS47" s="84"/>
      <c r="AT47" s="130">
        <v>2.1712929499120901</v>
      </c>
      <c r="AU47" s="83">
        <v>7.1004712374318197</v>
      </c>
      <c r="AV47" s="83">
        <v>6.4138421881405501</v>
      </c>
      <c r="AW47" s="83">
        <v>6.8733557205991298</v>
      </c>
      <c r="AX47" s="83">
        <v>3.3812339813558299</v>
      </c>
      <c r="AY47" s="131">
        <v>5.4515290088230604</v>
      </c>
      <c r="AZ47" s="83"/>
      <c r="BA47" s="138">
        <v>0.89693337289790098</v>
      </c>
      <c r="BB47" s="146">
        <v>-0.84944054927554102</v>
      </c>
      <c r="BC47" s="139">
        <v>8.7944962968923603E-3</v>
      </c>
      <c r="BD47" s="83"/>
      <c r="BE47" s="144">
        <v>3.951413409892</v>
      </c>
    </row>
    <row r="48" spans="1:57" x14ac:dyDescent="0.25">
      <c r="A48" s="86" t="s">
        <v>114</v>
      </c>
      <c r="B48" s="3" t="s">
        <v>120</v>
      </c>
      <c r="D48" s="25" t="s">
        <v>16</v>
      </c>
      <c r="E48" s="28" t="s">
        <v>17</v>
      </c>
      <c r="G48" s="130">
        <v>39.836867862969001</v>
      </c>
      <c r="H48" s="83">
        <v>57.529289633694198</v>
      </c>
      <c r="I48" s="83">
        <v>66.166394779771593</v>
      </c>
      <c r="J48" s="83">
        <v>63.710514607741302</v>
      </c>
      <c r="K48" s="83">
        <v>53.664541005487102</v>
      </c>
      <c r="L48" s="131">
        <v>56.1815215779326</v>
      </c>
      <c r="M48" s="83"/>
      <c r="N48" s="138">
        <v>51.994661130060798</v>
      </c>
      <c r="O48" s="146">
        <v>52.412872608631098</v>
      </c>
      <c r="P48" s="139">
        <v>52.203766869345898</v>
      </c>
      <c r="Q48" s="83"/>
      <c r="R48" s="144">
        <v>55.0450202326221</v>
      </c>
      <c r="S48" s="84"/>
      <c r="T48" s="130">
        <v>-2.47154288583374</v>
      </c>
      <c r="U48" s="83">
        <v>0.65838321885496398</v>
      </c>
      <c r="V48" s="83">
        <v>1.66715836517133</v>
      </c>
      <c r="W48" s="83">
        <v>-3.0192680153355802</v>
      </c>
      <c r="X48" s="83">
        <v>-4.3655482002314399</v>
      </c>
      <c r="Y48" s="131">
        <v>-1.3975310542702899</v>
      </c>
      <c r="Z48" s="83"/>
      <c r="AA48" s="138">
        <v>-8.1071395164624391</v>
      </c>
      <c r="AB48" s="146">
        <v>-8.1701251972598001</v>
      </c>
      <c r="AC48" s="139">
        <v>-8.1387693000806607</v>
      </c>
      <c r="AD48" s="83"/>
      <c r="AE48" s="144">
        <v>-3.32000211168029</v>
      </c>
      <c r="AG48" s="130">
        <v>42.022096989470498</v>
      </c>
      <c r="AH48" s="83">
        <v>54.637401749962898</v>
      </c>
      <c r="AI48" s="83">
        <v>61.523060952098398</v>
      </c>
      <c r="AJ48" s="83">
        <v>61.827821444460902</v>
      </c>
      <c r="AK48" s="83">
        <v>53.938158089870903</v>
      </c>
      <c r="AL48" s="131">
        <v>54.7897078451727</v>
      </c>
      <c r="AM48" s="83"/>
      <c r="AN48" s="138">
        <v>52.604182114785701</v>
      </c>
      <c r="AO48" s="146">
        <v>54.439418656384298</v>
      </c>
      <c r="AP48" s="139">
        <v>53.521800385585003</v>
      </c>
      <c r="AQ48" s="83"/>
      <c r="AR48" s="144">
        <v>54.427448571004803</v>
      </c>
      <c r="AS48" s="84"/>
      <c r="AT48" s="130">
        <v>-2.2913411705544302</v>
      </c>
      <c r="AU48" s="83">
        <v>0.91131879210435596</v>
      </c>
      <c r="AV48" s="83">
        <v>-1.66184112413276</v>
      </c>
      <c r="AW48" s="83">
        <v>-1.20394616315907</v>
      </c>
      <c r="AX48" s="83">
        <v>-0.95399161161658397</v>
      </c>
      <c r="AY48" s="131">
        <v>-1.0092189653408401</v>
      </c>
      <c r="AZ48" s="83"/>
      <c r="BA48" s="138">
        <v>-4.5845019239567897</v>
      </c>
      <c r="BB48" s="146">
        <v>-4.4399040819112496</v>
      </c>
      <c r="BC48" s="139">
        <v>-4.5110181814912602</v>
      </c>
      <c r="BD48" s="83"/>
      <c r="BE48" s="144">
        <v>-2.0188460209054702</v>
      </c>
    </row>
    <row r="49" spans="1:57" x14ac:dyDescent="0.25">
      <c r="A49" s="86" t="s">
        <v>115</v>
      </c>
      <c r="B49" s="3" t="s">
        <v>121</v>
      </c>
      <c r="D49" s="25" t="s">
        <v>16</v>
      </c>
      <c r="E49" s="28" t="s">
        <v>17</v>
      </c>
      <c r="G49" s="130">
        <v>37.283207766597499</v>
      </c>
      <c r="H49" s="83">
        <v>52.995904333316403</v>
      </c>
      <c r="I49" s="83">
        <v>58.353137482934699</v>
      </c>
      <c r="J49" s="83">
        <v>57.925873489406797</v>
      </c>
      <c r="K49" s="83">
        <v>50.543560701825299</v>
      </c>
      <c r="L49" s="131">
        <v>51.420336754816198</v>
      </c>
      <c r="M49" s="83"/>
      <c r="N49" s="138">
        <v>49.458967487485403</v>
      </c>
      <c r="O49" s="146">
        <v>48.331395054861702</v>
      </c>
      <c r="P49" s="139">
        <v>48.895181271173499</v>
      </c>
      <c r="Q49" s="83"/>
      <c r="R49" s="144">
        <v>50.698863759489697</v>
      </c>
      <c r="S49" s="84"/>
      <c r="T49" s="130">
        <v>-0.43463076895304398</v>
      </c>
      <c r="U49" s="83">
        <v>0.37126435531368501</v>
      </c>
      <c r="V49" s="83">
        <v>0.76787990216906898</v>
      </c>
      <c r="W49" s="83">
        <v>1.7418318951887499</v>
      </c>
      <c r="X49" s="83">
        <v>-0.53880163745211296</v>
      </c>
      <c r="Y49" s="131">
        <v>0.46740347347483002</v>
      </c>
      <c r="Z49" s="83"/>
      <c r="AA49" s="138">
        <v>-0.90206673236356205</v>
      </c>
      <c r="AB49" s="146">
        <v>-1.5464119391583999</v>
      </c>
      <c r="AC49" s="139">
        <v>-1.2215752385702401</v>
      </c>
      <c r="AD49" s="83"/>
      <c r="AE49" s="144">
        <v>-3.75261911153996E-3</v>
      </c>
      <c r="AG49" s="130">
        <v>38.597234160893898</v>
      </c>
      <c r="AH49" s="83">
        <v>51.765308186276897</v>
      </c>
      <c r="AI49" s="83">
        <v>56.173838297011599</v>
      </c>
      <c r="AJ49" s="83">
        <v>56.257900591596197</v>
      </c>
      <c r="AK49" s="83">
        <v>50.530287707943501</v>
      </c>
      <c r="AL49" s="131">
        <v>50.664913788744499</v>
      </c>
      <c r="AM49" s="83"/>
      <c r="AN49" s="138">
        <v>49.5493502553471</v>
      </c>
      <c r="AO49" s="146">
        <v>49.819234464276597</v>
      </c>
      <c r="AP49" s="139">
        <v>49.684292359811899</v>
      </c>
      <c r="AQ49" s="83"/>
      <c r="AR49" s="144">
        <v>50.384736237620899</v>
      </c>
      <c r="AS49" s="84"/>
      <c r="AT49" s="130">
        <v>-0.28718365109168897</v>
      </c>
      <c r="AU49" s="83">
        <v>3.7828322038031401</v>
      </c>
      <c r="AV49" s="83">
        <v>1.9400915866711601</v>
      </c>
      <c r="AW49" s="83">
        <v>2.2265874759230702</v>
      </c>
      <c r="AX49" s="83">
        <v>0.40559716599703399</v>
      </c>
      <c r="AY49" s="131">
        <v>1.7162320629779699</v>
      </c>
      <c r="AZ49" s="83"/>
      <c r="BA49" s="138">
        <v>-3.1194369880758401</v>
      </c>
      <c r="BB49" s="146">
        <v>-2.4368125431687901</v>
      </c>
      <c r="BC49" s="139">
        <v>-2.7783959958087898</v>
      </c>
      <c r="BD49" s="83"/>
      <c r="BE49" s="144">
        <v>0.40840073251592501</v>
      </c>
    </row>
    <row r="50" spans="1:57" x14ac:dyDescent="0.25">
      <c r="A50" s="86" t="s">
        <v>116</v>
      </c>
      <c r="B50" s="3" t="s">
        <v>122</v>
      </c>
      <c r="D50" s="25" t="s">
        <v>16</v>
      </c>
      <c r="E50" s="28" t="s">
        <v>17</v>
      </c>
      <c r="G50" s="130">
        <v>40.686707243413998</v>
      </c>
      <c r="H50" s="83">
        <v>49.435487617897103</v>
      </c>
      <c r="I50" s="83">
        <v>51.921200576127802</v>
      </c>
      <c r="J50" s="83">
        <v>52.060586349486499</v>
      </c>
      <c r="K50" s="83">
        <v>49.175300840960801</v>
      </c>
      <c r="L50" s="131">
        <v>48.6558565255772</v>
      </c>
      <c r="M50" s="83"/>
      <c r="N50" s="138">
        <v>49.635273893044598</v>
      </c>
      <c r="O50" s="146">
        <v>48.092738001207998</v>
      </c>
      <c r="P50" s="139">
        <v>48.864005947126302</v>
      </c>
      <c r="Q50" s="83"/>
      <c r="R50" s="144">
        <v>48.715327788876998</v>
      </c>
      <c r="S50" s="84"/>
      <c r="T50" s="130">
        <v>0.21549882446267099</v>
      </c>
      <c r="U50" s="83">
        <v>1.5482237604522</v>
      </c>
      <c r="V50" s="83">
        <v>6.0611804909408401E-2</v>
      </c>
      <c r="W50" s="83">
        <v>0.53462229091777302</v>
      </c>
      <c r="X50" s="83">
        <v>2.6859795038966499</v>
      </c>
      <c r="Y50" s="131">
        <v>1.0112081610261301</v>
      </c>
      <c r="Z50" s="83"/>
      <c r="AA50" s="138">
        <v>2.2684617648145</v>
      </c>
      <c r="AB50" s="146">
        <v>-0.58879157067368604</v>
      </c>
      <c r="AC50" s="139">
        <v>0.84214525148414798</v>
      </c>
      <c r="AD50" s="83"/>
      <c r="AE50" s="144">
        <v>0.96269799839710102</v>
      </c>
      <c r="AG50" s="130">
        <v>41.317205856820401</v>
      </c>
      <c r="AH50" s="83">
        <v>49.172984547716801</v>
      </c>
      <c r="AI50" s="83">
        <v>50.6753863070779</v>
      </c>
      <c r="AJ50" s="83">
        <v>51.139533537820398</v>
      </c>
      <c r="AK50" s="83">
        <v>48.462233759009798</v>
      </c>
      <c r="AL50" s="131">
        <v>48.153396592524601</v>
      </c>
      <c r="AM50" s="83"/>
      <c r="AN50" s="138">
        <v>48.249009201103199</v>
      </c>
      <c r="AO50" s="146">
        <v>47.754189167265302</v>
      </c>
      <c r="AP50" s="139">
        <v>48.0015991841843</v>
      </c>
      <c r="AQ50" s="83"/>
      <c r="AR50" s="144">
        <v>48.110054891788003</v>
      </c>
      <c r="AS50" s="84"/>
      <c r="AT50" s="130">
        <v>2.13956028529158</v>
      </c>
      <c r="AU50" s="83">
        <v>3.4517387581618602</v>
      </c>
      <c r="AV50" s="83">
        <v>1.4197250781700601</v>
      </c>
      <c r="AW50" s="83">
        <v>2.44315366555709</v>
      </c>
      <c r="AX50" s="83">
        <v>1.8601314629102299</v>
      </c>
      <c r="AY50" s="131">
        <v>2.2594196203208798</v>
      </c>
      <c r="AZ50" s="83"/>
      <c r="BA50" s="138">
        <v>0.46300848123559801</v>
      </c>
      <c r="BB50" s="146">
        <v>5.9306326495358101E-2</v>
      </c>
      <c r="BC50" s="139">
        <v>0.26179141471081901</v>
      </c>
      <c r="BD50" s="83"/>
      <c r="BE50" s="144">
        <v>1.68194965136119</v>
      </c>
    </row>
    <row r="51" spans="1:57" x14ac:dyDescent="0.25">
      <c r="A51" s="87" t="s">
        <v>117</v>
      </c>
      <c r="B51" s="3" t="s">
        <v>123</v>
      </c>
      <c r="D51" s="25" t="s">
        <v>16</v>
      </c>
      <c r="E51" s="28" t="s">
        <v>17</v>
      </c>
      <c r="G51" s="132">
        <v>40.0991246884238</v>
      </c>
      <c r="H51" s="133">
        <v>43.188800649237699</v>
      </c>
      <c r="I51" s="133">
        <v>43.081560489247003</v>
      </c>
      <c r="J51" s="133">
        <v>44.081502521592903</v>
      </c>
      <c r="K51" s="133">
        <v>44.3800359399455</v>
      </c>
      <c r="L51" s="134">
        <v>42.966204857689398</v>
      </c>
      <c r="M51" s="83"/>
      <c r="N51" s="140">
        <v>45.333603849052203</v>
      </c>
      <c r="O51" s="141">
        <v>45.756767723610203</v>
      </c>
      <c r="P51" s="142">
        <v>45.545185786331203</v>
      </c>
      <c r="Q51" s="83"/>
      <c r="R51" s="145">
        <v>43.703056551586997</v>
      </c>
      <c r="S51" s="84"/>
      <c r="T51" s="132">
        <v>-2.4963505682104499</v>
      </c>
      <c r="U51" s="133">
        <v>-1.17626578521636</v>
      </c>
      <c r="V51" s="133">
        <v>-3.7809658714079499</v>
      </c>
      <c r="W51" s="133">
        <v>-2.1585523465600001</v>
      </c>
      <c r="X51" s="133">
        <v>0.89069338101871898</v>
      </c>
      <c r="Y51" s="134">
        <v>-1.74452680176386</v>
      </c>
      <c r="Z51" s="83"/>
      <c r="AA51" s="140">
        <v>-3.14183476760389</v>
      </c>
      <c r="AB51" s="141">
        <v>-1.6010294698165899</v>
      </c>
      <c r="AC51" s="142">
        <v>-2.3739326453778902</v>
      </c>
      <c r="AD51" s="83"/>
      <c r="AE51" s="145">
        <v>-1.93278393620318</v>
      </c>
      <c r="AG51" s="132">
        <v>40.099870993926501</v>
      </c>
      <c r="AH51" s="133">
        <v>43.322123816840303</v>
      </c>
      <c r="AI51" s="133">
        <v>43.363434750467398</v>
      </c>
      <c r="AJ51" s="133">
        <v>44.191102929452498</v>
      </c>
      <c r="AK51" s="133">
        <v>44.235730643244302</v>
      </c>
      <c r="AL51" s="134">
        <v>43.042469923177201</v>
      </c>
      <c r="AM51" s="83"/>
      <c r="AN51" s="140">
        <v>45.235092906629497</v>
      </c>
      <c r="AO51" s="141">
        <v>45.987332231788201</v>
      </c>
      <c r="AP51" s="142">
        <v>45.611212569208902</v>
      </c>
      <c r="AQ51" s="83"/>
      <c r="AR51" s="145">
        <v>43.7764267877035</v>
      </c>
      <c r="AS51" s="84"/>
      <c r="AT51" s="132">
        <v>-1.0772276983597699</v>
      </c>
      <c r="AU51" s="133">
        <v>0.77749393884905704</v>
      </c>
      <c r="AV51" s="133">
        <v>-1.3027323588856701</v>
      </c>
      <c r="AW51" s="133">
        <v>-1.0655527561752001</v>
      </c>
      <c r="AX51" s="133">
        <v>-0.10654837687878201</v>
      </c>
      <c r="AY51" s="134">
        <v>-0.55213534281619803</v>
      </c>
      <c r="AZ51" s="83"/>
      <c r="BA51" s="140">
        <v>-2.5404095284203398</v>
      </c>
      <c r="BB51" s="141">
        <v>-1.7787157757993199</v>
      </c>
      <c r="BC51" s="142">
        <v>-2.1579045133962098</v>
      </c>
      <c r="BD51" s="83"/>
      <c r="BE51" s="145">
        <v>-1.03442288425281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3" zoomScale="80" zoomScaleNormal="80" workbookViewId="0">
      <selection activeCell="A8" sqref="A8:XFD51"/>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2" t="s">
        <v>5</v>
      </c>
      <c r="E2" s="183"/>
      <c r="G2" s="184" t="s">
        <v>36</v>
      </c>
      <c r="H2" s="185"/>
      <c r="I2" s="185"/>
      <c r="J2" s="185"/>
      <c r="K2" s="185"/>
      <c r="L2" s="185"/>
      <c r="M2" s="185"/>
      <c r="N2" s="185"/>
      <c r="O2" s="185"/>
      <c r="P2" s="185"/>
      <c r="Q2" s="185"/>
      <c r="R2" s="185"/>
      <c r="T2" s="184" t="s">
        <v>37</v>
      </c>
      <c r="U2" s="185"/>
      <c r="V2" s="185"/>
      <c r="W2" s="185"/>
      <c r="X2" s="185"/>
      <c r="Y2" s="185"/>
      <c r="Z2" s="185"/>
      <c r="AA2" s="185"/>
      <c r="AB2" s="185"/>
      <c r="AC2" s="185"/>
      <c r="AD2" s="185"/>
      <c r="AE2" s="185"/>
      <c r="AF2" s="4"/>
      <c r="AG2" s="184" t="s">
        <v>38</v>
      </c>
      <c r="AH2" s="185"/>
      <c r="AI2" s="185"/>
      <c r="AJ2" s="185"/>
      <c r="AK2" s="185"/>
      <c r="AL2" s="185"/>
      <c r="AM2" s="185"/>
      <c r="AN2" s="185"/>
      <c r="AO2" s="185"/>
      <c r="AP2" s="185"/>
      <c r="AQ2" s="185"/>
      <c r="AR2" s="185"/>
      <c r="AT2" s="184" t="s">
        <v>39</v>
      </c>
      <c r="AU2" s="185"/>
      <c r="AV2" s="185"/>
      <c r="AW2" s="185"/>
      <c r="AX2" s="185"/>
      <c r="AY2" s="185"/>
      <c r="AZ2" s="185"/>
      <c r="BA2" s="185"/>
      <c r="BB2" s="185"/>
      <c r="BC2" s="185"/>
      <c r="BD2" s="185"/>
      <c r="BE2" s="185"/>
    </row>
    <row r="3" spans="1:57" ht="13" x14ac:dyDescent="0.25">
      <c r="A3" s="32"/>
      <c r="B3" s="32"/>
      <c r="C3" s="3"/>
      <c r="D3" s="186" t="s">
        <v>8</v>
      </c>
      <c r="E3" s="188" t="s">
        <v>9</v>
      </c>
      <c r="F3" s="5"/>
      <c r="G3" s="190" t="s">
        <v>0</v>
      </c>
      <c r="H3" s="192" t="s">
        <v>1</v>
      </c>
      <c r="I3" s="192" t="s">
        <v>10</v>
      </c>
      <c r="J3" s="192" t="s">
        <v>2</v>
      </c>
      <c r="K3" s="192" t="s">
        <v>11</v>
      </c>
      <c r="L3" s="194" t="s">
        <v>12</v>
      </c>
      <c r="M3" s="5"/>
      <c r="N3" s="190" t="s">
        <v>3</v>
      </c>
      <c r="O3" s="192" t="s">
        <v>4</v>
      </c>
      <c r="P3" s="194" t="s">
        <v>13</v>
      </c>
      <c r="Q3" s="2"/>
      <c r="R3" s="196" t="s">
        <v>14</v>
      </c>
      <c r="S3" s="2"/>
      <c r="T3" s="190" t="s">
        <v>0</v>
      </c>
      <c r="U3" s="192" t="s">
        <v>1</v>
      </c>
      <c r="V3" s="192" t="s">
        <v>10</v>
      </c>
      <c r="W3" s="192" t="s">
        <v>2</v>
      </c>
      <c r="X3" s="192" t="s">
        <v>11</v>
      </c>
      <c r="Y3" s="194" t="s">
        <v>12</v>
      </c>
      <c r="Z3" s="2"/>
      <c r="AA3" s="190" t="s">
        <v>3</v>
      </c>
      <c r="AB3" s="192" t="s">
        <v>4</v>
      </c>
      <c r="AC3" s="194" t="s">
        <v>13</v>
      </c>
      <c r="AD3" s="1"/>
      <c r="AE3" s="198" t="s">
        <v>14</v>
      </c>
      <c r="AF3" s="38"/>
      <c r="AG3" s="190" t="s">
        <v>0</v>
      </c>
      <c r="AH3" s="192" t="s">
        <v>1</v>
      </c>
      <c r="AI3" s="192" t="s">
        <v>10</v>
      </c>
      <c r="AJ3" s="192" t="s">
        <v>2</v>
      </c>
      <c r="AK3" s="192" t="s">
        <v>11</v>
      </c>
      <c r="AL3" s="194" t="s">
        <v>12</v>
      </c>
      <c r="AM3" s="5"/>
      <c r="AN3" s="190" t="s">
        <v>3</v>
      </c>
      <c r="AO3" s="192" t="s">
        <v>4</v>
      </c>
      <c r="AP3" s="194" t="s">
        <v>13</v>
      </c>
      <c r="AQ3" s="2"/>
      <c r="AR3" s="196" t="s">
        <v>14</v>
      </c>
      <c r="AS3" s="2"/>
      <c r="AT3" s="190" t="s">
        <v>0</v>
      </c>
      <c r="AU3" s="192" t="s">
        <v>1</v>
      </c>
      <c r="AV3" s="192" t="s">
        <v>10</v>
      </c>
      <c r="AW3" s="192" t="s">
        <v>2</v>
      </c>
      <c r="AX3" s="192" t="s">
        <v>11</v>
      </c>
      <c r="AY3" s="194" t="s">
        <v>12</v>
      </c>
      <c r="AZ3" s="2"/>
      <c r="BA3" s="190" t="s">
        <v>3</v>
      </c>
      <c r="BB3" s="192" t="s">
        <v>4</v>
      </c>
      <c r="BC3" s="194" t="s">
        <v>13</v>
      </c>
      <c r="BD3" s="1"/>
      <c r="BE3" s="198" t="s">
        <v>14</v>
      </c>
    </row>
    <row r="4" spans="1:57" ht="13" x14ac:dyDescent="0.25">
      <c r="A4" s="32"/>
      <c r="B4" s="32"/>
      <c r="C4" s="3"/>
      <c r="D4" s="187"/>
      <c r="E4" s="189"/>
      <c r="F4" s="5"/>
      <c r="G4" s="191"/>
      <c r="H4" s="193"/>
      <c r="I4" s="193"/>
      <c r="J4" s="193"/>
      <c r="K4" s="193"/>
      <c r="L4" s="195"/>
      <c r="M4" s="5"/>
      <c r="N4" s="191"/>
      <c r="O4" s="193"/>
      <c r="P4" s="195"/>
      <c r="Q4" s="2"/>
      <c r="R4" s="197"/>
      <c r="S4" s="2"/>
      <c r="T4" s="191"/>
      <c r="U4" s="193"/>
      <c r="V4" s="193"/>
      <c r="W4" s="193"/>
      <c r="X4" s="193"/>
      <c r="Y4" s="195"/>
      <c r="Z4" s="2"/>
      <c r="AA4" s="191"/>
      <c r="AB4" s="193"/>
      <c r="AC4" s="195"/>
      <c r="AD4" s="1"/>
      <c r="AE4" s="199"/>
      <c r="AF4" s="39"/>
      <c r="AG4" s="191"/>
      <c r="AH4" s="193"/>
      <c r="AI4" s="193"/>
      <c r="AJ4" s="193"/>
      <c r="AK4" s="193"/>
      <c r="AL4" s="195"/>
      <c r="AM4" s="5"/>
      <c r="AN4" s="191"/>
      <c r="AO4" s="193"/>
      <c r="AP4" s="195"/>
      <c r="AQ4" s="2"/>
      <c r="AR4" s="197"/>
      <c r="AS4" s="2"/>
      <c r="AT4" s="191"/>
      <c r="AU4" s="193"/>
      <c r="AV4" s="193"/>
      <c r="AW4" s="193"/>
      <c r="AX4" s="193"/>
      <c r="AY4" s="195"/>
      <c r="AZ4" s="2"/>
      <c r="BA4" s="191"/>
      <c r="BB4" s="193"/>
      <c r="BC4" s="195"/>
      <c r="BD4" s="1"/>
      <c r="BE4" s="199"/>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7">
        <v>143.08776416543901</v>
      </c>
      <c r="H6" s="148">
        <v>149.70367543486901</v>
      </c>
      <c r="I6" s="148">
        <v>156.223426499027</v>
      </c>
      <c r="J6" s="148">
        <v>156.70252292873499</v>
      </c>
      <c r="K6" s="148">
        <v>158.86926535388099</v>
      </c>
      <c r="L6" s="149">
        <v>153.48688345132899</v>
      </c>
      <c r="M6" s="85"/>
      <c r="N6" s="155">
        <v>175.77380348135401</v>
      </c>
      <c r="O6" s="156">
        <v>181.46106528353701</v>
      </c>
      <c r="P6" s="157">
        <v>178.630557581224</v>
      </c>
      <c r="Q6" s="85"/>
      <c r="R6" s="163">
        <v>160.96109577921101</v>
      </c>
      <c r="S6" s="84"/>
      <c r="T6" s="127">
        <v>3.7588608603473199</v>
      </c>
      <c r="U6" s="128">
        <v>3.0777558047701801</v>
      </c>
      <c r="V6" s="128">
        <v>4.0909273489356401</v>
      </c>
      <c r="W6" s="128">
        <v>4.5954258579469602</v>
      </c>
      <c r="X6" s="128">
        <v>7.0419894569107297</v>
      </c>
      <c r="Y6" s="129">
        <v>4.5748951596774496</v>
      </c>
      <c r="Z6" s="83"/>
      <c r="AA6" s="135">
        <v>11.946398675558299</v>
      </c>
      <c r="AB6" s="136">
        <v>11.6146825562187</v>
      </c>
      <c r="AC6" s="137">
        <v>11.758576720738599</v>
      </c>
      <c r="AD6" s="83"/>
      <c r="AE6" s="143">
        <v>6.7808931258986904</v>
      </c>
      <c r="AF6" s="29"/>
      <c r="AG6" s="147">
        <v>139.01276047051499</v>
      </c>
      <c r="AH6" s="148">
        <v>143.59066296038901</v>
      </c>
      <c r="AI6" s="148">
        <v>149.29581286550899</v>
      </c>
      <c r="AJ6" s="148">
        <v>148.91629587213001</v>
      </c>
      <c r="AK6" s="148">
        <v>147.23955040296701</v>
      </c>
      <c r="AL6" s="149">
        <v>145.96823057949501</v>
      </c>
      <c r="AM6" s="85"/>
      <c r="AN6" s="155">
        <v>155.45198722935899</v>
      </c>
      <c r="AO6" s="156">
        <v>158.12536357533099</v>
      </c>
      <c r="AP6" s="157">
        <v>156.80201825271499</v>
      </c>
      <c r="AQ6" s="85"/>
      <c r="AR6" s="163">
        <v>149.21939671917301</v>
      </c>
      <c r="AS6" s="84"/>
      <c r="AT6" s="127">
        <v>1.72044434737304</v>
      </c>
      <c r="AU6" s="128">
        <v>2.1077213329941902</v>
      </c>
      <c r="AV6" s="128">
        <v>2.9016945262226099</v>
      </c>
      <c r="AW6" s="128">
        <v>2.4879488796801801</v>
      </c>
      <c r="AX6" s="128">
        <v>3.73621156231617</v>
      </c>
      <c r="AY6" s="129">
        <v>2.64096978507202</v>
      </c>
      <c r="AZ6" s="83"/>
      <c r="BA6" s="135">
        <v>4.7023263981368704</v>
      </c>
      <c r="BB6" s="136">
        <v>4.0365529177683097</v>
      </c>
      <c r="BC6" s="137">
        <v>4.3546413157818202</v>
      </c>
      <c r="BD6" s="83"/>
      <c r="BE6" s="143">
        <v>3.1437354926141499</v>
      </c>
    </row>
    <row r="7" spans="1:57" x14ac:dyDescent="0.25">
      <c r="A7" s="20" t="s">
        <v>18</v>
      </c>
      <c r="B7" s="3" t="str">
        <f>TRIM(A7)</f>
        <v>Virginia</v>
      </c>
      <c r="C7" s="10"/>
      <c r="D7" s="24" t="s">
        <v>16</v>
      </c>
      <c r="E7" s="27" t="s">
        <v>17</v>
      </c>
      <c r="F7" s="3"/>
      <c r="G7" s="150">
        <v>102.62616542299401</v>
      </c>
      <c r="H7" s="85">
        <v>115.911149909312</v>
      </c>
      <c r="I7" s="85">
        <v>121.25162837619099</v>
      </c>
      <c r="J7" s="85">
        <v>119.59837618013501</v>
      </c>
      <c r="K7" s="85">
        <v>110.626957311691</v>
      </c>
      <c r="L7" s="151">
        <v>114.918062470381</v>
      </c>
      <c r="M7" s="85"/>
      <c r="N7" s="158">
        <v>110.284388533438</v>
      </c>
      <c r="O7" s="166">
        <v>111.45565045162699</v>
      </c>
      <c r="P7" s="159">
        <v>110.87172952167001</v>
      </c>
      <c r="Q7" s="85"/>
      <c r="R7" s="164">
        <v>113.796256139416</v>
      </c>
      <c r="S7" s="84"/>
      <c r="T7" s="130">
        <v>1.2844429483951301</v>
      </c>
      <c r="U7" s="83">
        <v>4.75409218498518</v>
      </c>
      <c r="V7" s="83">
        <v>5.6566842958275103</v>
      </c>
      <c r="W7" s="83">
        <v>5.6836478448678802</v>
      </c>
      <c r="X7" s="83">
        <v>3.12244042305031</v>
      </c>
      <c r="Y7" s="131">
        <v>4.4328886800046501</v>
      </c>
      <c r="Z7" s="83"/>
      <c r="AA7" s="138">
        <v>0.65870469445575097</v>
      </c>
      <c r="AB7" s="146">
        <v>-1.06999832611179</v>
      </c>
      <c r="AC7" s="139">
        <v>-0.220684364100381</v>
      </c>
      <c r="AD7" s="83"/>
      <c r="AE7" s="144">
        <v>3.1264977381409</v>
      </c>
      <c r="AF7" s="30"/>
      <c r="AG7" s="150">
        <v>103.420465035717</v>
      </c>
      <c r="AH7" s="85">
        <v>112.398021083982</v>
      </c>
      <c r="AI7" s="85">
        <v>118.38838347492501</v>
      </c>
      <c r="AJ7" s="85">
        <v>117.36843990717099</v>
      </c>
      <c r="AK7" s="85">
        <v>109.669405928868</v>
      </c>
      <c r="AL7" s="151">
        <v>112.84719303657801</v>
      </c>
      <c r="AM7" s="85"/>
      <c r="AN7" s="158">
        <v>109.57727180988999</v>
      </c>
      <c r="AO7" s="166">
        <v>110.737938331023</v>
      </c>
      <c r="AP7" s="159">
        <v>110.162746458415</v>
      </c>
      <c r="AQ7" s="85"/>
      <c r="AR7" s="164">
        <v>112.088622858102</v>
      </c>
      <c r="AS7" s="84"/>
      <c r="AT7" s="130">
        <v>2.3418292197378499</v>
      </c>
      <c r="AU7" s="83">
        <v>4.5106830451766102</v>
      </c>
      <c r="AV7" s="83">
        <v>5.3662871164988601</v>
      </c>
      <c r="AW7" s="83">
        <v>5.3605796058215303</v>
      </c>
      <c r="AX7" s="83">
        <v>4.1771275970239401</v>
      </c>
      <c r="AY7" s="131">
        <v>4.5365799500366704</v>
      </c>
      <c r="AZ7" s="83"/>
      <c r="BA7" s="138">
        <v>1.6832717807336</v>
      </c>
      <c r="BB7" s="146">
        <v>0.62369472462818698</v>
      </c>
      <c r="BC7" s="139">
        <v>1.1429895478907499</v>
      </c>
      <c r="BD7" s="83"/>
      <c r="BE7" s="144">
        <v>3.56442992238502</v>
      </c>
    </row>
    <row r="8" spans="1:57" x14ac:dyDescent="0.25">
      <c r="A8" s="21" t="s">
        <v>19</v>
      </c>
      <c r="B8" s="3" t="str">
        <f t="shared" ref="B8:B43" si="0">TRIM(A8)</f>
        <v>Norfolk/Virginia Beach, VA</v>
      </c>
      <c r="C8" s="3"/>
      <c r="D8" s="24" t="s">
        <v>16</v>
      </c>
      <c r="E8" s="27" t="s">
        <v>17</v>
      </c>
      <c r="F8" s="3"/>
      <c r="G8" s="150">
        <v>91.384728260723094</v>
      </c>
      <c r="H8" s="85">
        <v>94.522107031250002</v>
      </c>
      <c r="I8" s="85">
        <v>98.908550961636294</v>
      </c>
      <c r="J8" s="85">
        <v>98.981284072538799</v>
      </c>
      <c r="K8" s="85">
        <v>94.230720565157995</v>
      </c>
      <c r="L8" s="151">
        <v>95.871912419244595</v>
      </c>
      <c r="M8" s="85"/>
      <c r="N8" s="158">
        <v>104.86705452486299</v>
      </c>
      <c r="O8" s="166">
        <v>109.86762896837401</v>
      </c>
      <c r="P8" s="159">
        <v>107.41956807726</v>
      </c>
      <c r="Q8" s="85"/>
      <c r="R8" s="164">
        <v>99.367825411621396</v>
      </c>
      <c r="S8" s="84"/>
      <c r="T8" s="130">
        <v>2.49167182915328</v>
      </c>
      <c r="U8" s="83">
        <v>2.6739732665454099</v>
      </c>
      <c r="V8" s="83">
        <v>5.0002882883305997</v>
      </c>
      <c r="W8" s="83">
        <v>3.62152368544713</v>
      </c>
      <c r="X8" s="83">
        <v>2.22748426552389</v>
      </c>
      <c r="Y8" s="131">
        <v>3.2787575195102701</v>
      </c>
      <c r="Z8" s="83"/>
      <c r="AA8" s="138">
        <v>-0.343515142350383</v>
      </c>
      <c r="AB8" s="146">
        <v>-0.67475382704319598</v>
      </c>
      <c r="AC8" s="139">
        <v>-0.490838719106935</v>
      </c>
      <c r="AD8" s="83"/>
      <c r="AE8" s="144">
        <v>1.98704529054339</v>
      </c>
      <c r="AF8" s="30"/>
      <c r="AG8" s="150">
        <v>92.395674519134502</v>
      </c>
      <c r="AH8" s="85">
        <v>92.158609116026398</v>
      </c>
      <c r="AI8" s="85">
        <v>94.794069027558294</v>
      </c>
      <c r="AJ8" s="85">
        <v>95.113837929465504</v>
      </c>
      <c r="AK8" s="85">
        <v>94.149108310177297</v>
      </c>
      <c r="AL8" s="151">
        <v>93.804208563375198</v>
      </c>
      <c r="AM8" s="85"/>
      <c r="AN8" s="158">
        <v>105.602196628844</v>
      </c>
      <c r="AO8" s="166">
        <v>109.339932800009</v>
      </c>
      <c r="AP8" s="159">
        <v>107.506859314244</v>
      </c>
      <c r="AQ8" s="85"/>
      <c r="AR8" s="164">
        <v>98.163412813133306</v>
      </c>
      <c r="AS8" s="84"/>
      <c r="AT8" s="130">
        <v>0.50114526819785898</v>
      </c>
      <c r="AU8" s="83">
        <v>1.12225858086067</v>
      </c>
      <c r="AV8" s="83">
        <v>1.92637103765535</v>
      </c>
      <c r="AW8" s="83">
        <v>1.9733765082501999</v>
      </c>
      <c r="AX8" s="83">
        <v>1.9842819416489399</v>
      </c>
      <c r="AY8" s="131">
        <v>1.55411268666042</v>
      </c>
      <c r="AZ8" s="83"/>
      <c r="BA8" s="138">
        <v>-8.8356441198805702E-2</v>
      </c>
      <c r="BB8" s="146">
        <v>-0.72095423247546797</v>
      </c>
      <c r="BC8" s="139">
        <v>-0.41402268621663901</v>
      </c>
      <c r="BD8" s="83"/>
      <c r="BE8" s="144">
        <v>0.89040757354065403</v>
      </c>
    </row>
    <row r="9" spans="1:57" ht="16" x14ac:dyDescent="0.45">
      <c r="A9" s="21" t="s">
        <v>20</v>
      </c>
      <c r="B9" s="81" t="s">
        <v>71</v>
      </c>
      <c r="C9" s="3"/>
      <c r="D9" s="24" t="s">
        <v>16</v>
      </c>
      <c r="E9" s="27" t="s">
        <v>17</v>
      </c>
      <c r="F9" s="3"/>
      <c r="G9" s="150">
        <v>93.746632299385894</v>
      </c>
      <c r="H9" s="85">
        <v>105.59350632314801</v>
      </c>
      <c r="I9" s="85">
        <v>111.71219687499899</v>
      </c>
      <c r="J9" s="85">
        <v>110.71447897402901</v>
      </c>
      <c r="K9" s="85">
        <v>101.650598779272</v>
      </c>
      <c r="L9" s="151">
        <v>105.579535152457</v>
      </c>
      <c r="M9" s="85"/>
      <c r="N9" s="158">
        <v>101.715426411576</v>
      </c>
      <c r="O9" s="166">
        <v>103.428189507475</v>
      </c>
      <c r="P9" s="159">
        <v>102.575818582663</v>
      </c>
      <c r="Q9" s="85"/>
      <c r="R9" s="164">
        <v>104.780121655594</v>
      </c>
      <c r="S9" s="84"/>
      <c r="T9" s="130">
        <v>1.4278243401558399</v>
      </c>
      <c r="U9" s="83">
        <v>3.0529603911393601</v>
      </c>
      <c r="V9" s="83">
        <v>6.9855127968353896</v>
      </c>
      <c r="W9" s="83">
        <v>6.3345387296436</v>
      </c>
      <c r="X9" s="83">
        <v>3.7515189423823698</v>
      </c>
      <c r="Y9" s="131">
        <v>4.7370245138082803</v>
      </c>
      <c r="Z9" s="83"/>
      <c r="AA9" s="138">
        <v>-2.5727875276849099</v>
      </c>
      <c r="AB9" s="146">
        <v>-4.4433831844001999</v>
      </c>
      <c r="AC9" s="139">
        <v>-3.5277361582019702</v>
      </c>
      <c r="AD9" s="83"/>
      <c r="AE9" s="144">
        <v>2.3070399842168201</v>
      </c>
      <c r="AF9" s="30"/>
      <c r="AG9" s="150">
        <v>99.854004387961496</v>
      </c>
      <c r="AH9" s="85">
        <v>105.30099806393601</v>
      </c>
      <c r="AI9" s="85">
        <v>111.335398076722</v>
      </c>
      <c r="AJ9" s="85">
        <v>110.069301590303</v>
      </c>
      <c r="AK9" s="85">
        <v>101.847350969122</v>
      </c>
      <c r="AL9" s="151">
        <v>106.125203577881</v>
      </c>
      <c r="AM9" s="85"/>
      <c r="AN9" s="158">
        <v>107.487262135389</v>
      </c>
      <c r="AO9" s="166">
        <v>109.10871567303801</v>
      </c>
      <c r="AP9" s="159">
        <v>108.313176076432</v>
      </c>
      <c r="AQ9" s="85"/>
      <c r="AR9" s="164">
        <v>106.735439009809</v>
      </c>
      <c r="AS9" s="84"/>
      <c r="AT9" s="130">
        <v>3.5108609454137301</v>
      </c>
      <c r="AU9" s="83">
        <v>3.6774504537799002</v>
      </c>
      <c r="AV9" s="83">
        <v>5.5548438596856897</v>
      </c>
      <c r="AW9" s="83">
        <v>5.4016924976575602</v>
      </c>
      <c r="AX9" s="83">
        <v>3.2377063726450301</v>
      </c>
      <c r="AY9" s="131">
        <v>4.4230409214265398</v>
      </c>
      <c r="AZ9" s="83"/>
      <c r="BA9" s="138">
        <v>1.0445044448577301</v>
      </c>
      <c r="BB9" s="146">
        <v>-0.17978831813747201</v>
      </c>
      <c r="BC9" s="139">
        <v>0.41869524717956202</v>
      </c>
      <c r="BD9" s="83"/>
      <c r="BE9" s="144">
        <v>3.1659448202753602</v>
      </c>
    </row>
    <row r="10" spans="1:57" x14ac:dyDescent="0.25">
      <c r="A10" s="21" t="s">
        <v>21</v>
      </c>
      <c r="B10" s="3" t="str">
        <f t="shared" si="0"/>
        <v>Virginia Area</v>
      </c>
      <c r="C10" s="3"/>
      <c r="D10" s="24" t="s">
        <v>16</v>
      </c>
      <c r="E10" s="27" t="s">
        <v>17</v>
      </c>
      <c r="F10" s="3"/>
      <c r="G10" s="150">
        <v>93.693634532374105</v>
      </c>
      <c r="H10" s="85">
        <v>99.416610442575902</v>
      </c>
      <c r="I10" s="85">
        <v>100.101468412066</v>
      </c>
      <c r="J10" s="85">
        <v>99.664371152571206</v>
      </c>
      <c r="K10" s="85">
        <v>101.239542615452</v>
      </c>
      <c r="L10" s="151">
        <v>99.179716602974096</v>
      </c>
      <c r="M10" s="85"/>
      <c r="N10" s="158">
        <v>115.492837911588</v>
      </c>
      <c r="O10" s="166">
        <v>115.494392347725</v>
      </c>
      <c r="P10" s="159">
        <v>115.49359265325199</v>
      </c>
      <c r="Q10" s="85"/>
      <c r="R10" s="164">
        <v>104.194641243994</v>
      </c>
      <c r="S10" s="84"/>
      <c r="T10" s="130">
        <v>-0.97804132039313496</v>
      </c>
      <c r="U10" s="83">
        <v>4.1482394455646698</v>
      </c>
      <c r="V10" s="83">
        <v>2.7261240189742701</v>
      </c>
      <c r="W10" s="83">
        <v>3.83868370896821</v>
      </c>
      <c r="X10" s="83">
        <v>4.7879026856477704</v>
      </c>
      <c r="Y10" s="131">
        <v>3.1806769312455301</v>
      </c>
      <c r="Z10" s="83"/>
      <c r="AA10" s="138">
        <v>2.6583812612659399</v>
      </c>
      <c r="AB10" s="146">
        <v>-1.4168779703937999</v>
      </c>
      <c r="AC10" s="139">
        <v>0.61543179171581597</v>
      </c>
      <c r="AD10" s="83"/>
      <c r="AE10" s="144">
        <v>2.48374536357891</v>
      </c>
      <c r="AF10" s="30"/>
      <c r="AG10" s="150">
        <v>94.664376499407794</v>
      </c>
      <c r="AH10" s="85">
        <v>96.323893938337093</v>
      </c>
      <c r="AI10" s="85">
        <v>98.5630620280225</v>
      </c>
      <c r="AJ10" s="85">
        <v>99.175922838845906</v>
      </c>
      <c r="AK10" s="85">
        <v>98.764508097359695</v>
      </c>
      <c r="AL10" s="151">
        <v>97.672475899049303</v>
      </c>
      <c r="AM10" s="85"/>
      <c r="AN10" s="158">
        <v>109.472607462677</v>
      </c>
      <c r="AO10" s="166">
        <v>110.21761296223799</v>
      </c>
      <c r="AP10" s="159">
        <v>109.84139564636401</v>
      </c>
      <c r="AQ10" s="85"/>
      <c r="AR10" s="164">
        <v>101.246870123072</v>
      </c>
      <c r="AS10" s="84"/>
      <c r="AT10" s="130">
        <v>0.75030404114931104</v>
      </c>
      <c r="AU10" s="83">
        <v>2.59555142813725</v>
      </c>
      <c r="AV10" s="83">
        <v>2.4873529234187202</v>
      </c>
      <c r="AW10" s="83">
        <v>3.8683251331185202</v>
      </c>
      <c r="AX10" s="83">
        <v>3.61159494447277</v>
      </c>
      <c r="AY10" s="131">
        <v>2.77355709872946</v>
      </c>
      <c r="AZ10" s="83"/>
      <c r="BA10" s="138">
        <v>2.1032517421622301</v>
      </c>
      <c r="BB10" s="146">
        <v>0.93461734875194002</v>
      </c>
      <c r="BC10" s="139">
        <v>1.5230501381349899</v>
      </c>
      <c r="BD10" s="83"/>
      <c r="BE10" s="144">
        <v>2.2970714403157602</v>
      </c>
    </row>
    <row r="11" spans="1:57" x14ac:dyDescent="0.25">
      <c r="A11" s="34" t="s">
        <v>22</v>
      </c>
      <c r="B11" s="3" t="str">
        <f t="shared" si="0"/>
        <v>Washington, DC</v>
      </c>
      <c r="C11" s="3"/>
      <c r="D11" s="24" t="s">
        <v>16</v>
      </c>
      <c r="E11" s="27" t="s">
        <v>17</v>
      </c>
      <c r="F11" s="3"/>
      <c r="G11" s="150">
        <v>148.21069917375999</v>
      </c>
      <c r="H11" s="85">
        <v>171.41717802483299</v>
      </c>
      <c r="I11" s="85">
        <v>180.30305778339101</v>
      </c>
      <c r="J11" s="85">
        <v>172.08115698213101</v>
      </c>
      <c r="K11" s="85">
        <v>151.662100319274</v>
      </c>
      <c r="L11" s="151">
        <v>166.78816418896599</v>
      </c>
      <c r="M11" s="85"/>
      <c r="N11" s="158">
        <v>137.00026402463001</v>
      </c>
      <c r="O11" s="166">
        <v>142.75607122502399</v>
      </c>
      <c r="P11" s="159">
        <v>140.01423842697201</v>
      </c>
      <c r="Q11" s="85"/>
      <c r="R11" s="164">
        <v>159.79024644528599</v>
      </c>
      <c r="S11" s="84"/>
      <c r="T11" s="130">
        <v>-3.6717708937136799E-3</v>
      </c>
      <c r="U11" s="83">
        <v>3.1266362675422301</v>
      </c>
      <c r="V11" s="83">
        <v>3.07233938711612</v>
      </c>
      <c r="W11" s="83">
        <v>1.56193955790581</v>
      </c>
      <c r="X11" s="83">
        <v>-3.1812739240149401</v>
      </c>
      <c r="Y11" s="131">
        <v>1.36549862046682</v>
      </c>
      <c r="Z11" s="83"/>
      <c r="AA11" s="138">
        <v>-5.8166917942778698</v>
      </c>
      <c r="AB11" s="146">
        <v>-2.93209413031374</v>
      </c>
      <c r="AC11" s="139">
        <v>-4.2905763137007504</v>
      </c>
      <c r="AD11" s="83"/>
      <c r="AE11" s="144">
        <v>0.17330792474325399</v>
      </c>
      <c r="AF11" s="30"/>
      <c r="AG11" s="150">
        <v>140.162350302611</v>
      </c>
      <c r="AH11" s="85">
        <v>159.378873490742</v>
      </c>
      <c r="AI11" s="85">
        <v>171.96494686435699</v>
      </c>
      <c r="AJ11" s="85">
        <v>168.77127526870001</v>
      </c>
      <c r="AK11" s="85">
        <v>155.67236474324599</v>
      </c>
      <c r="AL11" s="151">
        <v>160.78279171301699</v>
      </c>
      <c r="AM11" s="85"/>
      <c r="AN11" s="158">
        <v>139.91239333218601</v>
      </c>
      <c r="AO11" s="166">
        <v>140.34986182677699</v>
      </c>
      <c r="AP11" s="159">
        <v>140.134848686483</v>
      </c>
      <c r="AQ11" s="85"/>
      <c r="AR11" s="164">
        <v>155.270930931089</v>
      </c>
      <c r="AS11" s="84"/>
      <c r="AT11" s="130">
        <v>0.652629736944488</v>
      </c>
      <c r="AU11" s="83">
        <v>2.6942487350185602</v>
      </c>
      <c r="AV11" s="83">
        <v>4.90059505596248</v>
      </c>
      <c r="AW11" s="83">
        <v>3.0096810258372102</v>
      </c>
      <c r="AX11" s="83">
        <v>2.1131054114969698</v>
      </c>
      <c r="AY11" s="131">
        <v>3.0155828640067401</v>
      </c>
      <c r="AZ11" s="83"/>
      <c r="BA11" s="138">
        <v>0.199921069451934</v>
      </c>
      <c r="BB11" s="146">
        <v>0.38011393995324999</v>
      </c>
      <c r="BC11" s="139">
        <v>0.29122346845424102</v>
      </c>
      <c r="BD11" s="83"/>
      <c r="BE11" s="144">
        <v>2.4529237475806598</v>
      </c>
    </row>
    <row r="12" spans="1:57" x14ac:dyDescent="0.25">
      <c r="A12" s="21" t="s">
        <v>23</v>
      </c>
      <c r="B12" s="3" t="str">
        <f t="shared" si="0"/>
        <v>Arlington, VA</v>
      </c>
      <c r="C12" s="3"/>
      <c r="D12" s="24" t="s">
        <v>16</v>
      </c>
      <c r="E12" s="27" t="s">
        <v>17</v>
      </c>
      <c r="F12" s="3"/>
      <c r="G12" s="150">
        <v>155.85295014151899</v>
      </c>
      <c r="H12" s="85">
        <v>183.98730885095301</v>
      </c>
      <c r="I12" s="85">
        <v>191.928987435328</v>
      </c>
      <c r="J12" s="85">
        <v>185.96257439895999</v>
      </c>
      <c r="K12" s="85">
        <v>167.732203791469</v>
      </c>
      <c r="L12" s="151">
        <v>179.61338500826099</v>
      </c>
      <c r="M12" s="85"/>
      <c r="N12" s="158">
        <v>129.52308108108099</v>
      </c>
      <c r="O12" s="166">
        <v>125.55204379561999</v>
      </c>
      <c r="P12" s="159">
        <v>127.51269759802901</v>
      </c>
      <c r="Q12" s="85"/>
      <c r="R12" s="164">
        <v>167.816957259395</v>
      </c>
      <c r="S12" s="84"/>
      <c r="T12" s="130">
        <v>-7.31258633212125E-2</v>
      </c>
      <c r="U12" s="83">
        <v>6.5729287686295796</v>
      </c>
      <c r="V12" s="83">
        <v>6.6316702853390703</v>
      </c>
      <c r="W12" s="83">
        <v>6.75056593485143</v>
      </c>
      <c r="X12" s="83">
        <v>3.65052457439289</v>
      </c>
      <c r="Y12" s="131">
        <v>5.4632892627729603</v>
      </c>
      <c r="Z12" s="83"/>
      <c r="AA12" s="138">
        <v>-3.5460575601331701E-2</v>
      </c>
      <c r="AB12" s="146">
        <v>1.6277176104829201</v>
      </c>
      <c r="AC12" s="139">
        <v>0.74479134809338898</v>
      </c>
      <c r="AD12" s="83"/>
      <c r="AE12" s="144">
        <v>4.7302923622315998</v>
      </c>
      <c r="AF12" s="30"/>
      <c r="AG12" s="150">
        <v>148.745249505641</v>
      </c>
      <c r="AH12" s="85">
        <v>171.807018418882</v>
      </c>
      <c r="AI12" s="85">
        <v>183.93153370439001</v>
      </c>
      <c r="AJ12" s="85">
        <v>181.616332025063</v>
      </c>
      <c r="AK12" s="85">
        <v>163.50310632526401</v>
      </c>
      <c r="AL12" s="151">
        <v>172.12067452453201</v>
      </c>
      <c r="AM12" s="85"/>
      <c r="AN12" s="158">
        <v>130.63367827290901</v>
      </c>
      <c r="AO12" s="166">
        <v>126.386940278156</v>
      </c>
      <c r="AP12" s="159">
        <v>128.575745586214</v>
      </c>
      <c r="AQ12" s="85"/>
      <c r="AR12" s="164">
        <v>162.01141959552299</v>
      </c>
      <c r="AS12" s="84"/>
      <c r="AT12" s="130">
        <v>0.96723142796280503</v>
      </c>
      <c r="AU12" s="83">
        <v>2.47562006970628</v>
      </c>
      <c r="AV12" s="83">
        <v>4.2080019007964404</v>
      </c>
      <c r="AW12" s="83">
        <v>5.1861761209171897</v>
      </c>
      <c r="AX12" s="83">
        <v>3.5424624930995301</v>
      </c>
      <c r="AY12" s="131">
        <v>3.6621469142294298</v>
      </c>
      <c r="AZ12" s="83"/>
      <c r="BA12" s="138">
        <v>1.2905798578779899</v>
      </c>
      <c r="BB12" s="146">
        <v>0.81594376045731798</v>
      </c>
      <c r="BC12" s="139">
        <v>1.08848017158374</v>
      </c>
      <c r="BD12" s="83"/>
      <c r="BE12" s="144">
        <v>3.3969895996680899</v>
      </c>
    </row>
    <row r="13" spans="1:57" x14ac:dyDescent="0.25">
      <c r="A13" s="21" t="s">
        <v>24</v>
      </c>
      <c r="B13" s="3" t="str">
        <f t="shared" si="0"/>
        <v>Suburban Virginia Area</v>
      </c>
      <c r="C13" s="3"/>
      <c r="D13" s="24" t="s">
        <v>16</v>
      </c>
      <c r="E13" s="27" t="s">
        <v>17</v>
      </c>
      <c r="F13" s="3"/>
      <c r="G13" s="150">
        <v>105.993392573786</v>
      </c>
      <c r="H13" s="85">
        <v>121.271568014295</v>
      </c>
      <c r="I13" s="85">
        <v>126.68970390592099</v>
      </c>
      <c r="J13" s="85">
        <v>124.86166700590201</v>
      </c>
      <c r="K13" s="85">
        <v>118.168780315516</v>
      </c>
      <c r="L13" s="151">
        <v>120.44188120649601</v>
      </c>
      <c r="M13" s="85"/>
      <c r="N13" s="158">
        <v>125.575027114967</v>
      </c>
      <c r="O13" s="166">
        <v>128.39209012219899</v>
      </c>
      <c r="P13" s="159">
        <v>127.027945115546</v>
      </c>
      <c r="Q13" s="85"/>
      <c r="R13" s="164">
        <v>122.161673523966</v>
      </c>
      <c r="S13" s="84"/>
      <c r="T13" s="130">
        <v>13.976337774073899</v>
      </c>
      <c r="U13" s="83">
        <v>15.031634669275</v>
      </c>
      <c r="V13" s="83">
        <v>18.071765998681801</v>
      </c>
      <c r="W13" s="83">
        <v>21.329755959444</v>
      </c>
      <c r="X13" s="83">
        <v>19.642527447249101</v>
      </c>
      <c r="Y13" s="131">
        <v>17.859178876807601</v>
      </c>
      <c r="Z13" s="83"/>
      <c r="AA13" s="138">
        <v>5.9279405974406298</v>
      </c>
      <c r="AB13" s="146">
        <v>1.25066991140664</v>
      </c>
      <c r="AC13" s="139">
        <v>3.3763025910115698</v>
      </c>
      <c r="AD13" s="83"/>
      <c r="AE13" s="144">
        <v>12.959268638876599</v>
      </c>
      <c r="AF13" s="30"/>
      <c r="AG13" s="150">
        <v>111.556744017752</v>
      </c>
      <c r="AH13" s="85">
        <v>117.931714036591</v>
      </c>
      <c r="AI13" s="85">
        <v>126.311202038071</v>
      </c>
      <c r="AJ13" s="85">
        <v>125.465963883534</v>
      </c>
      <c r="AK13" s="85">
        <v>119.658883339447</v>
      </c>
      <c r="AL13" s="151">
        <v>120.83533449144301</v>
      </c>
      <c r="AM13" s="85"/>
      <c r="AN13" s="158">
        <v>122.109052206028</v>
      </c>
      <c r="AO13" s="166">
        <v>125.573371236718</v>
      </c>
      <c r="AP13" s="159">
        <v>123.87977368791</v>
      </c>
      <c r="AQ13" s="85"/>
      <c r="AR13" s="164">
        <v>121.64763193945799</v>
      </c>
      <c r="AS13" s="84"/>
      <c r="AT13" s="130">
        <v>12.0257946006931</v>
      </c>
      <c r="AU13" s="83">
        <v>14.830804893306899</v>
      </c>
      <c r="AV13" s="83">
        <v>20.670372927519701</v>
      </c>
      <c r="AW13" s="83">
        <v>19.0132387691785</v>
      </c>
      <c r="AX13" s="83">
        <v>19.692477407348601</v>
      </c>
      <c r="AY13" s="131">
        <v>17.6609359531077</v>
      </c>
      <c r="AZ13" s="83"/>
      <c r="BA13" s="138">
        <v>5.5486916489523201</v>
      </c>
      <c r="BB13" s="146">
        <v>1.5429701059993799</v>
      </c>
      <c r="BC13" s="139">
        <v>3.3589290593315502</v>
      </c>
      <c r="BD13" s="83"/>
      <c r="BE13" s="144">
        <v>13.022081953571099</v>
      </c>
    </row>
    <row r="14" spans="1:57" x14ac:dyDescent="0.25">
      <c r="A14" s="21" t="s">
        <v>25</v>
      </c>
      <c r="B14" s="3" t="str">
        <f t="shared" si="0"/>
        <v>Alexandria, VA</v>
      </c>
      <c r="C14" s="3"/>
      <c r="D14" s="24" t="s">
        <v>16</v>
      </c>
      <c r="E14" s="27" t="s">
        <v>17</v>
      </c>
      <c r="F14" s="3"/>
      <c r="G14" s="150">
        <v>116.545968682836</v>
      </c>
      <c r="H14" s="85">
        <v>132.48700607192899</v>
      </c>
      <c r="I14" s="85">
        <v>138.16026794640999</v>
      </c>
      <c r="J14" s="85">
        <v>136.95148478701799</v>
      </c>
      <c r="K14" s="85">
        <v>129.04411097708001</v>
      </c>
      <c r="L14" s="151">
        <v>131.75562063381901</v>
      </c>
      <c r="M14" s="85"/>
      <c r="N14" s="158">
        <v>117.729561785519</v>
      </c>
      <c r="O14" s="166">
        <v>116.105608308605</v>
      </c>
      <c r="P14" s="159">
        <v>116.87865897901</v>
      </c>
      <c r="Q14" s="85"/>
      <c r="R14" s="164">
        <v>127.841244673234</v>
      </c>
      <c r="S14" s="84"/>
      <c r="T14" s="130">
        <v>-4.6737796240547196</v>
      </c>
      <c r="U14" s="83">
        <v>-2.6281517493884099</v>
      </c>
      <c r="V14" s="83">
        <v>0.18416177107408899</v>
      </c>
      <c r="W14" s="83">
        <v>-0.126752202609449</v>
      </c>
      <c r="X14" s="83">
        <v>-4.2330643302410902</v>
      </c>
      <c r="Y14" s="131">
        <v>-1.9931029887015901</v>
      </c>
      <c r="Z14" s="83"/>
      <c r="AA14" s="138">
        <v>-6.4651406480756499</v>
      </c>
      <c r="AB14" s="146">
        <v>-6.2476833171038297</v>
      </c>
      <c r="AC14" s="139">
        <v>-6.3858160189442001</v>
      </c>
      <c r="AD14" s="83"/>
      <c r="AE14" s="144">
        <v>-2.94436225251249</v>
      </c>
      <c r="AF14" s="30"/>
      <c r="AG14" s="150">
        <v>120.021182402324</v>
      </c>
      <c r="AH14" s="85">
        <v>132.93768446721401</v>
      </c>
      <c r="AI14" s="85">
        <v>138.390483124029</v>
      </c>
      <c r="AJ14" s="85">
        <v>137.17895917633501</v>
      </c>
      <c r="AK14" s="85">
        <v>131.85646901603201</v>
      </c>
      <c r="AL14" s="151">
        <v>132.78914193297101</v>
      </c>
      <c r="AM14" s="85"/>
      <c r="AN14" s="158">
        <v>121.247932057006</v>
      </c>
      <c r="AO14" s="166">
        <v>119.922856892929</v>
      </c>
      <c r="AP14" s="159">
        <v>120.57326296335501</v>
      </c>
      <c r="AQ14" s="85"/>
      <c r="AR14" s="164">
        <v>129.37878614895601</v>
      </c>
      <c r="AS14" s="84"/>
      <c r="AT14" s="130">
        <v>2.5617356729499998</v>
      </c>
      <c r="AU14" s="83">
        <v>2.9269709321465398</v>
      </c>
      <c r="AV14" s="83">
        <v>3.0708915402531098</v>
      </c>
      <c r="AW14" s="83">
        <v>2.6829718889773999</v>
      </c>
      <c r="AX14" s="83">
        <v>2.45265918868582</v>
      </c>
      <c r="AY14" s="131">
        <v>2.76403099713621</v>
      </c>
      <c r="AZ14" s="83"/>
      <c r="BA14" s="138">
        <v>1.5489049331825799</v>
      </c>
      <c r="BB14" s="146">
        <v>1.37737053702467</v>
      </c>
      <c r="BC14" s="139">
        <v>1.4621468398203299</v>
      </c>
      <c r="BD14" s="83"/>
      <c r="BE14" s="144">
        <v>2.4618258788502501</v>
      </c>
    </row>
    <row r="15" spans="1:57" x14ac:dyDescent="0.25">
      <c r="A15" s="21" t="s">
        <v>26</v>
      </c>
      <c r="B15" s="3" t="str">
        <f t="shared" si="0"/>
        <v>Fairfax/Tysons Corner, VA</v>
      </c>
      <c r="C15" s="3"/>
      <c r="D15" s="24" t="s">
        <v>16</v>
      </c>
      <c r="E15" s="27" t="s">
        <v>17</v>
      </c>
      <c r="F15" s="3"/>
      <c r="G15" s="150">
        <v>133.80910281415399</v>
      </c>
      <c r="H15" s="85">
        <v>162.76214548641499</v>
      </c>
      <c r="I15" s="85">
        <v>174.86133494412499</v>
      </c>
      <c r="J15" s="85">
        <v>171.469146778973</v>
      </c>
      <c r="K15" s="85">
        <v>145.04035729567801</v>
      </c>
      <c r="L15" s="151">
        <v>160.88063405059</v>
      </c>
      <c r="M15" s="85"/>
      <c r="N15" s="158">
        <v>121.420206185567</v>
      </c>
      <c r="O15" s="166">
        <v>124.410163343742</v>
      </c>
      <c r="P15" s="159">
        <v>122.967786895437</v>
      </c>
      <c r="Q15" s="85"/>
      <c r="R15" s="164">
        <v>152.17920071909501</v>
      </c>
      <c r="S15" s="84"/>
      <c r="T15" s="130">
        <v>-1.9389336005517901</v>
      </c>
      <c r="U15" s="83">
        <v>1.2845379922598601</v>
      </c>
      <c r="V15" s="83">
        <v>1.57433064394332</v>
      </c>
      <c r="W15" s="83">
        <v>3.0997392876630299</v>
      </c>
      <c r="X15" s="83">
        <v>-0.861096603777602</v>
      </c>
      <c r="Y15" s="131">
        <v>1.2740802684330601</v>
      </c>
      <c r="Z15" s="83"/>
      <c r="AA15" s="138">
        <v>-0.20425625912783299</v>
      </c>
      <c r="AB15" s="146">
        <v>1.1142177853785999</v>
      </c>
      <c r="AC15" s="139">
        <v>0.47078116678491699</v>
      </c>
      <c r="AD15" s="83"/>
      <c r="AE15" s="144">
        <v>1.8624141765556901</v>
      </c>
      <c r="AF15" s="30"/>
      <c r="AG15" s="150">
        <v>131.349606379493</v>
      </c>
      <c r="AH15" s="85">
        <v>160.981746269019</v>
      </c>
      <c r="AI15" s="85">
        <v>172.948677345238</v>
      </c>
      <c r="AJ15" s="85">
        <v>168.304753117232</v>
      </c>
      <c r="AK15" s="85">
        <v>142.28626313195599</v>
      </c>
      <c r="AL15" s="151">
        <v>157.94719740234601</v>
      </c>
      <c r="AM15" s="85"/>
      <c r="AN15" s="158">
        <v>120.467146815768</v>
      </c>
      <c r="AO15" s="166">
        <v>121.989818883376</v>
      </c>
      <c r="AP15" s="159">
        <v>121.262065228157</v>
      </c>
      <c r="AQ15" s="85"/>
      <c r="AR15" s="164">
        <v>149.03261235081999</v>
      </c>
      <c r="AS15" s="84"/>
      <c r="AT15" s="130">
        <v>1.83048840530601</v>
      </c>
      <c r="AU15" s="83">
        <v>3.1954885350539199</v>
      </c>
      <c r="AV15" s="83">
        <v>4.2913884980215604</v>
      </c>
      <c r="AW15" s="83">
        <v>3.38013060174994</v>
      </c>
      <c r="AX15" s="83">
        <v>1.4718559766003201</v>
      </c>
      <c r="AY15" s="131">
        <v>3.28879816347238</v>
      </c>
      <c r="AZ15" s="83"/>
      <c r="BA15" s="138">
        <v>3.1913987726395101</v>
      </c>
      <c r="BB15" s="146">
        <v>2.2876245718852801</v>
      </c>
      <c r="BC15" s="139">
        <v>2.7099750181559399</v>
      </c>
      <c r="BD15" s="83"/>
      <c r="BE15" s="144">
        <v>3.8009258101177799</v>
      </c>
    </row>
    <row r="16" spans="1:57" x14ac:dyDescent="0.25">
      <c r="A16" s="21" t="s">
        <v>27</v>
      </c>
      <c r="B16" s="3" t="str">
        <f t="shared" si="0"/>
        <v>I-95 Fredericksburg, VA</v>
      </c>
      <c r="C16" s="3"/>
      <c r="D16" s="24" t="s">
        <v>16</v>
      </c>
      <c r="E16" s="27" t="s">
        <v>17</v>
      </c>
      <c r="F16" s="3"/>
      <c r="G16" s="150">
        <v>89.231922154092203</v>
      </c>
      <c r="H16" s="85">
        <v>92.848995672967405</v>
      </c>
      <c r="I16" s="85">
        <v>94.745093656875198</v>
      </c>
      <c r="J16" s="85">
        <v>93.600879610004199</v>
      </c>
      <c r="K16" s="85">
        <v>91.831512814697206</v>
      </c>
      <c r="L16" s="151">
        <v>92.594137569991304</v>
      </c>
      <c r="M16" s="85"/>
      <c r="N16" s="158">
        <v>93.307795368620006</v>
      </c>
      <c r="O16" s="166">
        <v>93.338740609809904</v>
      </c>
      <c r="P16" s="159">
        <v>93.323787394382194</v>
      </c>
      <c r="Q16" s="85"/>
      <c r="R16" s="164">
        <v>92.802120423108207</v>
      </c>
      <c r="S16" s="84"/>
      <c r="T16" s="130">
        <v>5.4611183455537402</v>
      </c>
      <c r="U16" s="83">
        <v>5.5758802754093901</v>
      </c>
      <c r="V16" s="83">
        <v>4.6607477509734698</v>
      </c>
      <c r="W16" s="83">
        <v>6.0632871348380704</v>
      </c>
      <c r="X16" s="83">
        <v>6.2746512650185498</v>
      </c>
      <c r="Y16" s="131">
        <v>5.58824147976219</v>
      </c>
      <c r="Z16" s="83"/>
      <c r="AA16" s="138">
        <v>5.6077001938658402</v>
      </c>
      <c r="AB16" s="146">
        <v>2.9123697624685398</v>
      </c>
      <c r="AC16" s="139">
        <v>4.2032810014230702</v>
      </c>
      <c r="AD16" s="83"/>
      <c r="AE16" s="144">
        <v>5.1767437284064499</v>
      </c>
      <c r="AF16" s="30"/>
      <c r="AG16" s="150">
        <v>86.4660324481152</v>
      </c>
      <c r="AH16" s="85">
        <v>90.348802687582307</v>
      </c>
      <c r="AI16" s="85">
        <v>91.939301815890303</v>
      </c>
      <c r="AJ16" s="85">
        <v>91.700184151078503</v>
      </c>
      <c r="AK16" s="85">
        <v>90.785403684314701</v>
      </c>
      <c r="AL16" s="151">
        <v>90.402237736418996</v>
      </c>
      <c r="AM16" s="85"/>
      <c r="AN16" s="158">
        <v>92.647706437271793</v>
      </c>
      <c r="AO16" s="166">
        <v>93.341521042945303</v>
      </c>
      <c r="AP16" s="159">
        <v>93.005165223403694</v>
      </c>
      <c r="AQ16" s="85"/>
      <c r="AR16" s="164">
        <v>91.155911470413798</v>
      </c>
      <c r="AS16" s="84"/>
      <c r="AT16" s="130">
        <v>2.1531474154207801</v>
      </c>
      <c r="AU16" s="83">
        <v>3.03626489719406</v>
      </c>
      <c r="AV16" s="83">
        <v>2.4117702697994901</v>
      </c>
      <c r="AW16" s="83">
        <v>3.3150532508030599</v>
      </c>
      <c r="AX16" s="83">
        <v>4.8979699664341103</v>
      </c>
      <c r="AY16" s="131">
        <v>3.18782152598774</v>
      </c>
      <c r="AZ16" s="83"/>
      <c r="BA16" s="138">
        <v>5.39116437182832</v>
      </c>
      <c r="BB16" s="146">
        <v>4.8920978510986197</v>
      </c>
      <c r="BC16" s="139">
        <v>5.1342708074961303</v>
      </c>
      <c r="BD16" s="83"/>
      <c r="BE16" s="144">
        <v>3.7554491703053001</v>
      </c>
    </row>
    <row r="17" spans="1:57" x14ac:dyDescent="0.25">
      <c r="A17" s="21" t="s">
        <v>28</v>
      </c>
      <c r="B17" s="3" t="str">
        <f t="shared" si="0"/>
        <v>Dulles Airport Area, VA</v>
      </c>
      <c r="C17" s="3"/>
      <c r="D17" s="24" t="s">
        <v>16</v>
      </c>
      <c r="E17" s="27" t="s">
        <v>17</v>
      </c>
      <c r="F17" s="3"/>
      <c r="G17" s="150">
        <v>106.35119225037199</v>
      </c>
      <c r="H17" s="85">
        <v>132.97439124875601</v>
      </c>
      <c r="I17" s="85">
        <v>136.685275707898</v>
      </c>
      <c r="J17" s="85">
        <v>135.00296818913199</v>
      </c>
      <c r="K17" s="85">
        <v>121.24779275867201</v>
      </c>
      <c r="L17" s="151">
        <v>128.44301351978601</v>
      </c>
      <c r="M17" s="85"/>
      <c r="N17" s="158">
        <v>98.689518636448696</v>
      </c>
      <c r="O17" s="166">
        <v>96.123979129749898</v>
      </c>
      <c r="P17" s="159">
        <v>97.438762718372004</v>
      </c>
      <c r="Q17" s="85"/>
      <c r="R17" s="164">
        <v>121.24695495254601</v>
      </c>
      <c r="S17" s="84"/>
      <c r="T17" s="130">
        <v>-3.1482740373487998</v>
      </c>
      <c r="U17" s="83">
        <v>3.5555003725615002</v>
      </c>
      <c r="V17" s="83">
        <v>1.7956885304674799</v>
      </c>
      <c r="W17" s="83">
        <v>2.2692961655244801</v>
      </c>
      <c r="X17" s="83">
        <v>0.964035805205952</v>
      </c>
      <c r="Y17" s="131">
        <v>1.5979601759422399</v>
      </c>
      <c r="Z17" s="83"/>
      <c r="AA17" s="138">
        <v>-0.67632349956635096</v>
      </c>
      <c r="AB17" s="146">
        <v>-2.2965193349278801</v>
      </c>
      <c r="AC17" s="139">
        <v>-1.4558064794286301</v>
      </c>
      <c r="AD17" s="83"/>
      <c r="AE17" s="144">
        <v>1.1077283399568401</v>
      </c>
      <c r="AF17" s="30"/>
      <c r="AG17" s="150">
        <v>108.35118957115</v>
      </c>
      <c r="AH17" s="85">
        <v>128.94995769039301</v>
      </c>
      <c r="AI17" s="85">
        <v>136.38707868012199</v>
      </c>
      <c r="AJ17" s="85">
        <v>134.12461705664199</v>
      </c>
      <c r="AK17" s="85">
        <v>119.544530035606</v>
      </c>
      <c r="AL17" s="151">
        <v>126.97852787342499</v>
      </c>
      <c r="AM17" s="85"/>
      <c r="AN17" s="158">
        <v>99.584533270852802</v>
      </c>
      <c r="AO17" s="166">
        <v>97.825993366655695</v>
      </c>
      <c r="AP17" s="159">
        <v>98.703885184925198</v>
      </c>
      <c r="AQ17" s="85"/>
      <c r="AR17" s="164">
        <v>120.278845763698</v>
      </c>
      <c r="AS17" s="84"/>
      <c r="AT17" s="130">
        <v>1.2916590246456201</v>
      </c>
      <c r="AU17" s="83">
        <v>3.9804288056453299</v>
      </c>
      <c r="AV17" s="83">
        <v>5.1967287219348899</v>
      </c>
      <c r="AW17" s="83">
        <v>5.0010272514023901</v>
      </c>
      <c r="AX17" s="83">
        <v>3.7911050017783401</v>
      </c>
      <c r="AY17" s="131">
        <v>4.1923329629480302</v>
      </c>
      <c r="AZ17" s="83"/>
      <c r="BA17" s="138">
        <v>0.82599669508400597</v>
      </c>
      <c r="BB17" s="146">
        <v>-0.16823714928476199</v>
      </c>
      <c r="BC17" s="139">
        <v>0.33115153820164001</v>
      </c>
      <c r="BD17" s="83"/>
      <c r="BE17" s="144">
        <v>3.5346522545746799</v>
      </c>
    </row>
    <row r="18" spans="1:57" x14ac:dyDescent="0.25">
      <c r="A18" s="21" t="s">
        <v>29</v>
      </c>
      <c r="B18" s="3" t="str">
        <f t="shared" si="0"/>
        <v>Williamsburg, VA</v>
      </c>
      <c r="C18" s="3"/>
      <c r="D18" s="24" t="s">
        <v>16</v>
      </c>
      <c r="E18" s="27" t="s">
        <v>17</v>
      </c>
      <c r="F18" s="3"/>
      <c r="G18" s="150">
        <v>102.52906423874499</v>
      </c>
      <c r="H18" s="85">
        <v>94.740982867448096</v>
      </c>
      <c r="I18" s="85">
        <v>105.722765957446</v>
      </c>
      <c r="J18" s="85">
        <v>93.785198522622295</v>
      </c>
      <c r="K18" s="85">
        <v>94.115074955908199</v>
      </c>
      <c r="L18" s="151">
        <v>98.240190553598794</v>
      </c>
      <c r="M18" s="85"/>
      <c r="N18" s="158">
        <v>127.62319463548801</v>
      </c>
      <c r="O18" s="166">
        <v>146.551301893058</v>
      </c>
      <c r="P18" s="159">
        <v>137.25193782733501</v>
      </c>
      <c r="Q18" s="85"/>
      <c r="R18" s="164">
        <v>111.82955802730601</v>
      </c>
      <c r="S18" s="84"/>
      <c r="T18" s="130">
        <v>-9.2683506641189606</v>
      </c>
      <c r="U18" s="83">
        <v>-4.4147964120970702</v>
      </c>
      <c r="V18" s="83">
        <v>8.6072746172285104</v>
      </c>
      <c r="W18" s="83">
        <v>-5.9856757556031503</v>
      </c>
      <c r="X18" s="83">
        <v>-9.6802456979365807</v>
      </c>
      <c r="Y18" s="131">
        <v>-4.0182684152180901</v>
      </c>
      <c r="Z18" s="83"/>
      <c r="AA18" s="138">
        <v>-9.03175917576662</v>
      </c>
      <c r="AB18" s="146">
        <v>-6.1850959805801997</v>
      </c>
      <c r="AC18" s="139">
        <v>-7.6233396246586898</v>
      </c>
      <c r="AD18" s="83"/>
      <c r="AE18" s="144">
        <v>-5.3883792373636199</v>
      </c>
      <c r="AF18" s="30"/>
      <c r="AG18" s="150">
        <v>117.128684757364</v>
      </c>
      <c r="AH18" s="85">
        <v>92.394447236180895</v>
      </c>
      <c r="AI18" s="85">
        <v>92.227333412944802</v>
      </c>
      <c r="AJ18" s="85">
        <v>88.421313305709006</v>
      </c>
      <c r="AK18" s="85">
        <v>98.912795918367294</v>
      </c>
      <c r="AL18" s="151">
        <v>97.701067256514804</v>
      </c>
      <c r="AM18" s="85"/>
      <c r="AN18" s="158">
        <v>129.07046140577799</v>
      </c>
      <c r="AO18" s="166">
        <v>145.7730990041</v>
      </c>
      <c r="AP18" s="159">
        <v>137.54734794427401</v>
      </c>
      <c r="AQ18" s="85"/>
      <c r="AR18" s="164">
        <v>111.71467294047299</v>
      </c>
      <c r="AS18" s="84"/>
      <c r="AT18" s="130">
        <v>-9.2276988518160792</v>
      </c>
      <c r="AU18" s="83">
        <v>-6.1840092100669102</v>
      </c>
      <c r="AV18" s="83">
        <v>-1.0295665992354199</v>
      </c>
      <c r="AW18" s="83">
        <v>-7.6034185804996204</v>
      </c>
      <c r="AX18" s="83">
        <v>-7.9075802590883004</v>
      </c>
      <c r="AY18" s="131">
        <v>-6.6314497440421798</v>
      </c>
      <c r="AZ18" s="83"/>
      <c r="BA18" s="138">
        <v>-8.6805245962697306</v>
      </c>
      <c r="BB18" s="146">
        <v>-8.2655581561758709</v>
      </c>
      <c r="BC18" s="139">
        <v>-8.47571796882964</v>
      </c>
      <c r="BD18" s="83"/>
      <c r="BE18" s="144">
        <v>-7.1398273305555202</v>
      </c>
    </row>
    <row r="19" spans="1:57" x14ac:dyDescent="0.25">
      <c r="A19" s="21" t="s">
        <v>30</v>
      </c>
      <c r="B19" s="3" t="str">
        <f t="shared" si="0"/>
        <v>Virginia Beach, VA</v>
      </c>
      <c r="C19" s="3"/>
      <c r="D19" s="24" t="s">
        <v>16</v>
      </c>
      <c r="E19" s="27" t="s">
        <v>17</v>
      </c>
      <c r="F19" s="3"/>
      <c r="G19" s="150">
        <v>97.736660800970796</v>
      </c>
      <c r="H19" s="85">
        <v>103.065777361467</v>
      </c>
      <c r="I19" s="85">
        <v>104.568887317327</v>
      </c>
      <c r="J19" s="85">
        <v>105.405163683737</v>
      </c>
      <c r="K19" s="85">
        <v>100.641025057959</v>
      </c>
      <c r="L19" s="151">
        <v>102.565469057632</v>
      </c>
      <c r="M19" s="85"/>
      <c r="N19" s="158">
        <v>112.966872518711</v>
      </c>
      <c r="O19" s="166">
        <v>119.674075420533</v>
      </c>
      <c r="P19" s="159">
        <v>116.513327909829</v>
      </c>
      <c r="Q19" s="85"/>
      <c r="R19" s="164">
        <v>107.263262951293</v>
      </c>
      <c r="S19" s="84"/>
      <c r="T19" s="130">
        <v>2.4661833067508301</v>
      </c>
      <c r="U19" s="83">
        <v>2.3639793762943202</v>
      </c>
      <c r="V19" s="83">
        <v>1.82166101231953</v>
      </c>
      <c r="W19" s="83">
        <v>2.44959757566291</v>
      </c>
      <c r="X19" s="83">
        <v>0.53963406692293003</v>
      </c>
      <c r="Y19" s="131">
        <v>1.8739723912978301</v>
      </c>
      <c r="Z19" s="83"/>
      <c r="AA19" s="138">
        <v>-0.225119000380927</v>
      </c>
      <c r="AB19" s="146">
        <v>-0.80014101717195396</v>
      </c>
      <c r="AC19" s="139">
        <v>-0.44017063221365299</v>
      </c>
      <c r="AD19" s="83"/>
      <c r="AE19" s="144">
        <v>0.98374146506827498</v>
      </c>
      <c r="AF19" s="30"/>
      <c r="AG19" s="150">
        <v>96.719202437059295</v>
      </c>
      <c r="AH19" s="85">
        <v>98.719796519611904</v>
      </c>
      <c r="AI19" s="85">
        <v>101.325404126425</v>
      </c>
      <c r="AJ19" s="85">
        <v>102.072696363818</v>
      </c>
      <c r="AK19" s="85">
        <v>99.931188516981905</v>
      </c>
      <c r="AL19" s="151">
        <v>99.902558643188698</v>
      </c>
      <c r="AM19" s="85"/>
      <c r="AN19" s="158">
        <v>112.577871183802</v>
      </c>
      <c r="AO19" s="166">
        <v>115.650337311553</v>
      </c>
      <c r="AP19" s="159">
        <v>114.175457688176</v>
      </c>
      <c r="AQ19" s="85"/>
      <c r="AR19" s="164">
        <v>104.877730583065</v>
      </c>
      <c r="AS19" s="84"/>
      <c r="AT19" s="130">
        <v>0.575608088031488</v>
      </c>
      <c r="AU19" s="83">
        <v>5.8984323056766798E-2</v>
      </c>
      <c r="AV19" s="83">
        <v>-0.68942636287109405</v>
      </c>
      <c r="AW19" s="83">
        <v>0.52519227794745205</v>
      </c>
      <c r="AX19" s="83">
        <v>1.2701432272573101</v>
      </c>
      <c r="AY19" s="131">
        <v>0.31913572754652803</v>
      </c>
      <c r="AZ19" s="83"/>
      <c r="BA19" s="138">
        <v>3.6808068514751699E-2</v>
      </c>
      <c r="BB19" s="146">
        <v>-1.04224043162526</v>
      </c>
      <c r="BC19" s="139">
        <v>-0.51742368538050199</v>
      </c>
      <c r="BD19" s="83"/>
      <c r="BE19" s="144">
        <v>-9.3838780866113802E-2</v>
      </c>
    </row>
    <row r="20" spans="1:57" x14ac:dyDescent="0.25">
      <c r="A20" s="34" t="s">
        <v>31</v>
      </c>
      <c r="B20" s="3" t="str">
        <f t="shared" si="0"/>
        <v>Norfolk/Portsmouth, VA</v>
      </c>
      <c r="C20" s="3"/>
      <c r="D20" s="24" t="s">
        <v>16</v>
      </c>
      <c r="E20" s="27" t="s">
        <v>17</v>
      </c>
      <c r="F20" s="3"/>
      <c r="G20" s="150">
        <v>99.573467562592</v>
      </c>
      <c r="H20" s="85">
        <v>102.29371446133899</v>
      </c>
      <c r="I20" s="85">
        <v>107.50629445635499</v>
      </c>
      <c r="J20" s="85">
        <v>110.621146736526</v>
      </c>
      <c r="K20" s="85">
        <v>104.035912295345</v>
      </c>
      <c r="L20" s="151">
        <v>105.054805023507</v>
      </c>
      <c r="M20" s="85"/>
      <c r="N20" s="158">
        <v>102.68301751137101</v>
      </c>
      <c r="O20" s="166">
        <v>104.266447645339</v>
      </c>
      <c r="P20" s="159">
        <v>103.474861166152</v>
      </c>
      <c r="Q20" s="85"/>
      <c r="R20" s="164">
        <v>104.606192482936</v>
      </c>
      <c r="S20" s="84"/>
      <c r="T20" s="130">
        <v>10.2349577823807</v>
      </c>
      <c r="U20" s="83">
        <v>6.97091146625056</v>
      </c>
      <c r="V20" s="83">
        <v>9.94525853862738</v>
      </c>
      <c r="W20" s="83">
        <v>10.2800250810414</v>
      </c>
      <c r="X20" s="83">
        <v>10.883606034715701</v>
      </c>
      <c r="Y20" s="131">
        <v>9.59311026297258</v>
      </c>
      <c r="Z20" s="83"/>
      <c r="AA20" s="138">
        <v>3.7341627362855299</v>
      </c>
      <c r="AB20" s="146">
        <v>4.8961289896692</v>
      </c>
      <c r="AC20" s="139">
        <v>4.31878796207367</v>
      </c>
      <c r="AD20" s="83"/>
      <c r="AE20" s="144">
        <v>8.0577868785851106</v>
      </c>
      <c r="AF20" s="30"/>
      <c r="AG20" s="150">
        <v>95.367995990041607</v>
      </c>
      <c r="AH20" s="85">
        <v>102.397588960601</v>
      </c>
      <c r="AI20" s="85">
        <v>106.017237095627</v>
      </c>
      <c r="AJ20" s="85">
        <v>106.13604356650799</v>
      </c>
      <c r="AK20" s="85">
        <v>101.130778688728</v>
      </c>
      <c r="AL20" s="151">
        <v>102.557474560557</v>
      </c>
      <c r="AM20" s="85"/>
      <c r="AN20" s="158">
        <v>105.01957341468901</v>
      </c>
      <c r="AO20" s="166">
        <v>105.759759403545</v>
      </c>
      <c r="AP20" s="159">
        <v>105.389473295844</v>
      </c>
      <c r="AQ20" s="85"/>
      <c r="AR20" s="164">
        <v>103.410361328497</v>
      </c>
      <c r="AS20" s="84"/>
      <c r="AT20" s="130">
        <v>6.99056846280505</v>
      </c>
      <c r="AU20" s="83">
        <v>6.3171757529461701</v>
      </c>
      <c r="AV20" s="83">
        <v>7.33835823461561</v>
      </c>
      <c r="AW20" s="83">
        <v>7.0836841988021799</v>
      </c>
      <c r="AX20" s="83">
        <v>6.1607466481184998</v>
      </c>
      <c r="AY20" s="131">
        <v>6.8364490169874399</v>
      </c>
      <c r="AZ20" s="83"/>
      <c r="BA20" s="138">
        <v>4.6866627651602304</v>
      </c>
      <c r="BB20" s="146">
        <v>4.1436142935200504</v>
      </c>
      <c r="BC20" s="139">
        <v>4.4119617093344496</v>
      </c>
      <c r="BD20" s="83"/>
      <c r="BE20" s="144">
        <v>6.1117508023279203</v>
      </c>
    </row>
    <row r="21" spans="1:57" x14ac:dyDescent="0.25">
      <c r="A21" s="35" t="s">
        <v>32</v>
      </c>
      <c r="B21" s="3" t="str">
        <f t="shared" si="0"/>
        <v>Newport News/Hampton, VA</v>
      </c>
      <c r="C21" s="3"/>
      <c r="D21" s="24" t="s">
        <v>16</v>
      </c>
      <c r="E21" s="27" t="s">
        <v>17</v>
      </c>
      <c r="F21" s="3"/>
      <c r="G21" s="150">
        <v>76.676695739101902</v>
      </c>
      <c r="H21" s="85">
        <v>82.833880996801696</v>
      </c>
      <c r="I21" s="85">
        <v>88.581637530324997</v>
      </c>
      <c r="J21" s="85">
        <v>92.439967326732599</v>
      </c>
      <c r="K21" s="85">
        <v>84.127657424916507</v>
      </c>
      <c r="L21" s="151">
        <v>85.5151216543196</v>
      </c>
      <c r="M21" s="85"/>
      <c r="N21" s="158">
        <v>90.378598091082594</v>
      </c>
      <c r="O21" s="166">
        <v>85.553102505038794</v>
      </c>
      <c r="P21" s="159">
        <v>88.031406750700199</v>
      </c>
      <c r="Q21" s="85"/>
      <c r="R21" s="164">
        <v>86.208719908890799</v>
      </c>
      <c r="S21" s="84"/>
      <c r="T21" s="130">
        <v>6.4154413275697797</v>
      </c>
      <c r="U21" s="83">
        <v>6.6835299124485799</v>
      </c>
      <c r="V21" s="83">
        <v>9.1683572513037408</v>
      </c>
      <c r="W21" s="83">
        <v>10.1809810461287</v>
      </c>
      <c r="X21" s="83">
        <v>8.5094245712759005</v>
      </c>
      <c r="Y21" s="131">
        <v>8.4555000730557097</v>
      </c>
      <c r="Z21" s="83"/>
      <c r="AA21" s="138">
        <v>3.2909331308898899</v>
      </c>
      <c r="AB21" s="146">
        <v>1.2341622204054199</v>
      </c>
      <c r="AC21" s="139">
        <v>2.29323437991847</v>
      </c>
      <c r="AD21" s="83"/>
      <c r="AE21" s="144">
        <v>6.5738834425110397</v>
      </c>
      <c r="AF21" s="30"/>
      <c r="AG21" s="150">
        <v>77.657365603427095</v>
      </c>
      <c r="AH21" s="85">
        <v>80.449002029791501</v>
      </c>
      <c r="AI21" s="85">
        <v>83.888355653284606</v>
      </c>
      <c r="AJ21" s="85">
        <v>85.808161874668599</v>
      </c>
      <c r="AK21" s="85">
        <v>84.927215528706</v>
      </c>
      <c r="AL21" s="151">
        <v>82.778112053053505</v>
      </c>
      <c r="AM21" s="85"/>
      <c r="AN21" s="158">
        <v>94.484888909875707</v>
      </c>
      <c r="AO21" s="166">
        <v>94.540696253986695</v>
      </c>
      <c r="AP21" s="159">
        <v>94.512922430284902</v>
      </c>
      <c r="AQ21" s="85"/>
      <c r="AR21" s="164">
        <v>86.350757195627097</v>
      </c>
      <c r="AS21" s="84"/>
      <c r="AT21" s="130">
        <v>5.6066979552961902</v>
      </c>
      <c r="AU21" s="83">
        <v>3.6454360056877002</v>
      </c>
      <c r="AV21" s="83">
        <v>4.2307338862725601</v>
      </c>
      <c r="AW21" s="83">
        <v>6.0352461909828401</v>
      </c>
      <c r="AX21" s="83">
        <v>7.1504607683388803</v>
      </c>
      <c r="AY21" s="131">
        <v>5.3465254066245897</v>
      </c>
      <c r="AZ21" s="83"/>
      <c r="BA21" s="138">
        <v>3.5385354138368998</v>
      </c>
      <c r="BB21" s="146">
        <v>3.9299153571829502</v>
      </c>
      <c r="BC21" s="139">
        <v>3.73464397123655</v>
      </c>
      <c r="BD21" s="83"/>
      <c r="BE21" s="144">
        <v>4.8368767169615996</v>
      </c>
    </row>
    <row r="22" spans="1:57" x14ac:dyDescent="0.25">
      <c r="A22" s="36" t="s">
        <v>33</v>
      </c>
      <c r="B22" s="3" t="str">
        <f t="shared" si="0"/>
        <v>Chesapeake/Suffolk, VA</v>
      </c>
      <c r="C22" s="3"/>
      <c r="D22" s="25" t="s">
        <v>16</v>
      </c>
      <c r="E22" s="28" t="s">
        <v>17</v>
      </c>
      <c r="F22" s="3"/>
      <c r="G22" s="152">
        <v>82.8247272514228</v>
      </c>
      <c r="H22" s="153">
        <v>88.192055992608203</v>
      </c>
      <c r="I22" s="153">
        <v>90.394771779141095</v>
      </c>
      <c r="J22" s="153">
        <v>90.046484875846502</v>
      </c>
      <c r="K22" s="153">
        <v>86.328008942615696</v>
      </c>
      <c r="L22" s="154">
        <v>87.860265643130802</v>
      </c>
      <c r="M22" s="85"/>
      <c r="N22" s="160">
        <v>87.251763736263698</v>
      </c>
      <c r="O22" s="161">
        <v>86.962259790104895</v>
      </c>
      <c r="P22" s="162">
        <v>87.103681579754607</v>
      </c>
      <c r="Q22" s="85"/>
      <c r="R22" s="165">
        <v>87.661277014925304</v>
      </c>
      <c r="S22" s="84"/>
      <c r="T22" s="132">
        <v>0.81130825931796802</v>
      </c>
      <c r="U22" s="133">
        <v>-1.88147587358783E-2</v>
      </c>
      <c r="V22" s="133">
        <v>-0.32451228616649203</v>
      </c>
      <c r="W22" s="133">
        <v>-0.130954426149482</v>
      </c>
      <c r="X22" s="133">
        <v>0.58630596317327099</v>
      </c>
      <c r="Y22" s="134">
        <v>0.20950958570581399</v>
      </c>
      <c r="Z22" s="83"/>
      <c r="AA22" s="140">
        <v>1.10474357358602</v>
      </c>
      <c r="AB22" s="141">
        <v>-0.75809986118517203</v>
      </c>
      <c r="AC22" s="142">
        <v>0.144684025157545</v>
      </c>
      <c r="AD22" s="83"/>
      <c r="AE22" s="145">
        <v>0.19591996014086699</v>
      </c>
      <c r="AF22" s="31"/>
      <c r="AG22" s="152">
        <v>82.309637241198502</v>
      </c>
      <c r="AH22" s="153">
        <v>86.504706613793999</v>
      </c>
      <c r="AI22" s="153">
        <v>88.626877205834205</v>
      </c>
      <c r="AJ22" s="153">
        <v>88.9166587651236</v>
      </c>
      <c r="AK22" s="153">
        <v>85.939018002163706</v>
      </c>
      <c r="AL22" s="154">
        <v>86.694359311321094</v>
      </c>
      <c r="AM22" s="85"/>
      <c r="AN22" s="160">
        <v>85.656561512783497</v>
      </c>
      <c r="AO22" s="161">
        <v>85.944997761521506</v>
      </c>
      <c r="AP22" s="162">
        <v>85.803406081710094</v>
      </c>
      <c r="AQ22" s="85"/>
      <c r="AR22" s="165">
        <v>86.447175070777604</v>
      </c>
      <c r="AS22" s="84"/>
      <c r="AT22" s="132">
        <v>9.4701238008493602E-2</v>
      </c>
      <c r="AU22" s="133">
        <v>7.9516959390423594E-2</v>
      </c>
      <c r="AV22" s="133">
        <v>-7.5314153885123599E-3</v>
      </c>
      <c r="AW22" s="133">
        <v>0.86380612110867805</v>
      </c>
      <c r="AX22" s="133">
        <v>1.93489749836313</v>
      </c>
      <c r="AY22" s="134">
        <v>0.63764800095294205</v>
      </c>
      <c r="AZ22" s="83"/>
      <c r="BA22" s="140">
        <v>0.37717507700506298</v>
      </c>
      <c r="BB22" s="141">
        <v>-0.88701271028059103</v>
      </c>
      <c r="BC22" s="142">
        <v>-0.27649911296330099</v>
      </c>
      <c r="BD22" s="83"/>
      <c r="BE22" s="145">
        <v>0.38412955267494198</v>
      </c>
    </row>
    <row r="23" spans="1:57" ht="13" x14ac:dyDescent="0.3">
      <c r="A23" s="35" t="s">
        <v>109</v>
      </c>
      <c r="B23" s="3" t="s">
        <v>109</v>
      </c>
      <c r="C23" s="9"/>
      <c r="D23" s="23" t="s">
        <v>16</v>
      </c>
      <c r="E23" s="26" t="s">
        <v>17</v>
      </c>
      <c r="F23" s="3"/>
      <c r="G23" s="147">
        <v>143.30185673892501</v>
      </c>
      <c r="H23" s="148">
        <v>166.963293718166</v>
      </c>
      <c r="I23" s="148">
        <v>177.440898312813</v>
      </c>
      <c r="J23" s="148">
        <v>176.37630634774601</v>
      </c>
      <c r="K23" s="148">
        <v>162.18857142857101</v>
      </c>
      <c r="L23" s="149">
        <v>168.177502841554</v>
      </c>
      <c r="M23" s="85"/>
      <c r="N23" s="155">
        <v>153.32597418561701</v>
      </c>
      <c r="O23" s="156">
        <v>155.01947458595001</v>
      </c>
      <c r="P23" s="157">
        <v>154.20380698638201</v>
      </c>
      <c r="Q23" s="85"/>
      <c r="R23" s="163">
        <v>164.30076626149801</v>
      </c>
      <c r="S23" s="84"/>
      <c r="T23" s="127">
        <v>-7.1949142252149603</v>
      </c>
      <c r="U23" s="128">
        <v>0.56988208288375197</v>
      </c>
      <c r="V23" s="128">
        <v>7.8877801398991396</v>
      </c>
      <c r="W23" s="128">
        <v>5.3207124807952999</v>
      </c>
      <c r="X23" s="128">
        <v>1.78647533341981</v>
      </c>
      <c r="Y23" s="129">
        <v>3.05259095869497</v>
      </c>
      <c r="Z23" s="83"/>
      <c r="AA23" s="135">
        <v>-10.4151621769198</v>
      </c>
      <c r="AB23" s="136">
        <v>-15.089113980911</v>
      </c>
      <c r="AC23" s="137">
        <v>-12.945365695833701</v>
      </c>
      <c r="AD23" s="83"/>
      <c r="AE23" s="143">
        <v>-2.0542555148724202</v>
      </c>
      <c r="AF23" s="29"/>
      <c r="AG23" s="147">
        <v>160.21786117568899</v>
      </c>
      <c r="AH23" s="148">
        <v>169.88947368421</v>
      </c>
      <c r="AI23" s="148">
        <v>182.64411297539101</v>
      </c>
      <c r="AJ23" s="148">
        <v>180.68120046216001</v>
      </c>
      <c r="AK23" s="148">
        <v>162.13195822864299</v>
      </c>
      <c r="AL23" s="149">
        <v>172.54041044577801</v>
      </c>
      <c r="AM23" s="85"/>
      <c r="AN23" s="155">
        <v>176.78043711879101</v>
      </c>
      <c r="AO23" s="156">
        <v>178.56089348001001</v>
      </c>
      <c r="AP23" s="157">
        <v>177.705926778242</v>
      </c>
      <c r="AQ23" s="85"/>
      <c r="AR23" s="163">
        <v>173.96539417490601</v>
      </c>
      <c r="AS23" s="84"/>
      <c r="AT23" s="127">
        <v>2.3200169717518802</v>
      </c>
      <c r="AU23" s="128">
        <v>3.3553088249505798</v>
      </c>
      <c r="AV23" s="128">
        <v>7.9181007511355901</v>
      </c>
      <c r="AW23" s="128">
        <v>6.5410478741617197</v>
      </c>
      <c r="AX23" s="128">
        <v>1.5384445107917899</v>
      </c>
      <c r="AY23" s="129">
        <v>4.8104034921688701</v>
      </c>
      <c r="AZ23" s="83"/>
      <c r="BA23" s="135">
        <v>-3.7476120468415002</v>
      </c>
      <c r="BB23" s="136">
        <v>-6.0799015898057496</v>
      </c>
      <c r="BC23" s="137">
        <v>-4.9804089600638202</v>
      </c>
      <c r="BD23" s="83"/>
      <c r="BE23" s="143">
        <v>1.56516197869221</v>
      </c>
    </row>
    <row r="24" spans="1:57" x14ac:dyDescent="0.25">
      <c r="A24" s="35" t="s">
        <v>43</v>
      </c>
      <c r="B24" s="3" t="str">
        <f t="shared" si="0"/>
        <v>Richmond North/Glen Allen, VA</v>
      </c>
      <c r="C24" s="10"/>
      <c r="D24" s="24" t="s">
        <v>16</v>
      </c>
      <c r="E24" s="27" t="s">
        <v>17</v>
      </c>
      <c r="F24" s="3"/>
      <c r="G24" s="150">
        <v>91.002602311777494</v>
      </c>
      <c r="H24" s="85">
        <v>101.037293986636</v>
      </c>
      <c r="I24" s="85">
        <v>106.857897178198</v>
      </c>
      <c r="J24" s="85">
        <v>105.765010723337</v>
      </c>
      <c r="K24" s="85">
        <v>98.118523351648307</v>
      </c>
      <c r="L24" s="151">
        <v>101.46185448528701</v>
      </c>
      <c r="M24" s="85"/>
      <c r="N24" s="158">
        <v>99.026867970660106</v>
      </c>
      <c r="O24" s="166">
        <v>101.20478156505</v>
      </c>
      <c r="P24" s="159">
        <v>100.125849079457</v>
      </c>
      <c r="Q24" s="85"/>
      <c r="R24" s="164">
        <v>101.101606897903</v>
      </c>
      <c r="S24" s="84"/>
      <c r="T24" s="130">
        <v>0.118663618503475</v>
      </c>
      <c r="U24" s="83">
        <v>-1.2990158638270699</v>
      </c>
      <c r="V24" s="83">
        <v>2.7164244088457199</v>
      </c>
      <c r="W24" s="83">
        <v>4.8986261565168103</v>
      </c>
      <c r="X24" s="83">
        <v>2.5856509497314599</v>
      </c>
      <c r="Y24" s="131">
        <v>2.0654742361635101</v>
      </c>
      <c r="Z24" s="83"/>
      <c r="AA24" s="138">
        <v>-2.80094766939325</v>
      </c>
      <c r="AB24" s="146">
        <v>-1.90257078017001</v>
      </c>
      <c r="AC24" s="139">
        <v>-2.3460375170896501</v>
      </c>
      <c r="AD24" s="83"/>
      <c r="AE24" s="144">
        <v>0.79174804035700797</v>
      </c>
      <c r="AF24" s="30"/>
      <c r="AG24" s="150">
        <v>95.757095185215206</v>
      </c>
      <c r="AH24" s="85">
        <v>100.39829820963</v>
      </c>
      <c r="AI24" s="85">
        <v>105.284728381951</v>
      </c>
      <c r="AJ24" s="85">
        <v>105.049613763672</v>
      </c>
      <c r="AK24" s="85">
        <v>98.918397295884901</v>
      </c>
      <c r="AL24" s="151">
        <v>101.50816393656901</v>
      </c>
      <c r="AM24" s="85"/>
      <c r="AN24" s="158">
        <v>102.604248821078</v>
      </c>
      <c r="AO24" s="166">
        <v>104.629581687853</v>
      </c>
      <c r="AP24" s="159">
        <v>103.643477475494</v>
      </c>
      <c r="AQ24" s="85"/>
      <c r="AR24" s="164">
        <v>102.120978626325</v>
      </c>
      <c r="AS24" s="84"/>
      <c r="AT24" s="130">
        <v>2.0581077646124601</v>
      </c>
      <c r="AU24" s="83">
        <v>1.57892861068727</v>
      </c>
      <c r="AV24" s="83">
        <v>2.3796117369179002</v>
      </c>
      <c r="AW24" s="83">
        <v>4.3111172532815196</v>
      </c>
      <c r="AX24" s="83">
        <v>3.3255143100208202</v>
      </c>
      <c r="AY24" s="131">
        <v>2.7853049253293301</v>
      </c>
      <c r="AZ24" s="83"/>
      <c r="BA24" s="138">
        <v>0.59642170162539399</v>
      </c>
      <c r="BB24" s="146">
        <v>0.46906453507364598</v>
      </c>
      <c r="BC24" s="139">
        <v>0.53984989302969699</v>
      </c>
      <c r="BD24" s="83"/>
      <c r="BE24" s="144">
        <v>2.08247928306068</v>
      </c>
    </row>
    <row r="25" spans="1:57" x14ac:dyDescent="0.25">
      <c r="A25" s="35" t="s">
        <v>44</v>
      </c>
      <c r="B25" s="3" t="str">
        <f t="shared" si="0"/>
        <v>Richmond West/Midlothian, VA</v>
      </c>
      <c r="C25" s="3"/>
      <c r="D25" s="24" t="s">
        <v>16</v>
      </c>
      <c r="E25" s="27" t="s">
        <v>17</v>
      </c>
      <c r="F25" s="3"/>
      <c r="G25" s="150">
        <v>79.563037854671194</v>
      </c>
      <c r="H25" s="85">
        <v>83.655467202756995</v>
      </c>
      <c r="I25" s="85">
        <v>87.9435836813186</v>
      </c>
      <c r="J25" s="85">
        <v>85.2301043956043</v>
      </c>
      <c r="K25" s="85">
        <v>80.262566607036305</v>
      </c>
      <c r="L25" s="151">
        <v>83.563548301140301</v>
      </c>
      <c r="M25" s="85"/>
      <c r="N25" s="158">
        <v>86.305015051797596</v>
      </c>
      <c r="O25" s="166">
        <v>87.182272982665793</v>
      </c>
      <c r="P25" s="159">
        <v>86.747879420639705</v>
      </c>
      <c r="Q25" s="85"/>
      <c r="R25" s="164">
        <v>84.449748614376801</v>
      </c>
      <c r="S25" s="84"/>
      <c r="T25" s="130">
        <v>3.06588322918088</v>
      </c>
      <c r="U25" s="83">
        <v>1.6743976101393501</v>
      </c>
      <c r="V25" s="83">
        <v>6.2193918653255604</v>
      </c>
      <c r="W25" s="83">
        <v>3.2149952271646902</v>
      </c>
      <c r="X25" s="83">
        <v>0.37292310298892001</v>
      </c>
      <c r="Y25" s="131">
        <v>2.9991173983274302</v>
      </c>
      <c r="Z25" s="83"/>
      <c r="AA25" s="138">
        <v>-2.5423960375226899</v>
      </c>
      <c r="AB25" s="146">
        <v>-1.1243068688921301</v>
      </c>
      <c r="AC25" s="139">
        <v>-1.83160933889397</v>
      </c>
      <c r="AD25" s="83"/>
      <c r="AE25" s="144">
        <v>1.31832161944979</v>
      </c>
      <c r="AF25" s="30"/>
      <c r="AG25" s="150">
        <v>83.037287376462601</v>
      </c>
      <c r="AH25" s="85">
        <v>83.703712969086297</v>
      </c>
      <c r="AI25" s="85">
        <v>87.866271455032503</v>
      </c>
      <c r="AJ25" s="85">
        <v>86.083212977707305</v>
      </c>
      <c r="AK25" s="85">
        <v>82.792022143031403</v>
      </c>
      <c r="AL25" s="151">
        <v>84.816570658787896</v>
      </c>
      <c r="AM25" s="85"/>
      <c r="AN25" s="158">
        <v>93.798008447075404</v>
      </c>
      <c r="AO25" s="166">
        <v>93.9046655497053</v>
      </c>
      <c r="AP25" s="159">
        <v>93.852830154089901</v>
      </c>
      <c r="AQ25" s="85"/>
      <c r="AR25" s="164">
        <v>87.520395345469495</v>
      </c>
      <c r="AS25" s="84"/>
      <c r="AT25" s="130">
        <v>2.9285252292338302</v>
      </c>
      <c r="AU25" s="83">
        <v>0.76108707741064296</v>
      </c>
      <c r="AV25" s="83">
        <v>4.3410109394233301</v>
      </c>
      <c r="AW25" s="83">
        <v>1.9786419558433299</v>
      </c>
      <c r="AX25" s="83">
        <v>-0.84572946730624599</v>
      </c>
      <c r="AY25" s="131">
        <v>1.84508493607015</v>
      </c>
      <c r="AZ25" s="83"/>
      <c r="BA25" s="138">
        <v>1.54612046202463</v>
      </c>
      <c r="BB25" s="146">
        <v>0.72997720791047804</v>
      </c>
      <c r="BC25" s="139">
        <v>1.13593059687361</v>
      </c>
      <c r="BD25" s="83"/>
      <c r="BE25" s="144">
        <v>1.43574448053995</v>
      </c>
    </row>
    <row r="26" spans="1:57" x14ac:dyDescent="0.25">
      <c r="A26" s="35" t="s">
        <v>45</v>
      </c>
      <c r="B26" s="3" t="str">
        <f t="shared" si="0"/>
        <v>Petersburg/Chester, VA</v>
      </c>
      <c r="C26" s="3"/>
      <c r="D26" s="24" t="s">
        <v>16</v>
      </c>
      <c r="E26" s="27" t="s">
        <v>17</v>
      </c>
      <c r="F26" s="3"/>
      <c r="G26" s="150">
        <v>85.982572226358798</v>
      </c>
      <c r="H26" s="85">
        <v>92.785612792792705</v>
      </c>
      <c r="I26" s="85">
        <v>93.928056381733001</v>
      </c>
      <c r="J26" s="85">
        <v>92.029688448643697</v>
      </c>
      <c r="K26" s="85">
        <v>87.444502623612493</v>
      </c>
      <c r="L26" s="151">
        <v>90.6990586701517</v>
      </c>
      <c r="M26" s="85"/>
      <c r="N26" s="158">
        <v>86.748381085154406</v>
      </c>
      <c r="O26" s="166">
        <v>87.260973846153803</v>
      </c>
      <c r="P26" s="159">
        <v>87.002043281309398</v>
      </c>
      <c r="Q26" s="85"/>
      <c r="R26" s="164">
        <v>89.771450319961701</v>
      </c>
      <c r="S26" s="84"/>
      <c r="T26" s="130">
        <v>5.3601182869723196</v>
      </c>
      <c r="U26" s="83">
        <v>7.7621647865355303</v>
      </c>
      <c r="V26" s="83">
        <v>9.3505239617098201</v>
      </c>
      <c r="W26" s="83">
        <v>4.5326049764450298</v>
      </c>
      <c r="X26" s="83">
        <v>4.7460706671108799</v>
      </c>
      <c r="Y26" s="131">
        <v>6.5080640215778001</v>
      </c>
      <c r="Z26" s="83"/>
      <c r="AA26" s="138">
        <v>3.6275099148453198</v>
      </c>
      <c r="AB26" s="146">
        <v>2.4576412656123199</v>
      </c>
      <c r="AC26" s="139">
        <v>3.0496229973614501</v>
      </c>
      <c r="AD26" s="83"/>
      <c r="AE26" s="144">
        <v>5.66733045743341</v>
      </c>
      <c r="AF26" s="30"/>
      <c r="AG26" s="150">
        <v>85.201320712702397</v>
      </c>
      <c r="AH26" s="85">
        <v>90.240080652565794</v>
      </c>
      <c r="AI26" s="85">
        <v>92.234617141740998</v>
      </c>
      <c r="AJ26" s="85">
        <v>91.1837643033154</v>
      </c>
      <c r="AK26" s="85">
        <v>87.906520471624901</v>
      </c>
      <c r="AL26" s="151">
        <v>89.543637997373693</v>
      </c>
      <c r="AM26" s="85"/>
      <c r="AN26" s="158">
        <v>87.633799358575999</v>
      </c>
      <c r="AO26" s="166">
        <v>88.112113277010096</v>
      </c>
      <c r="AP26" s="159">
        <v>87.873184148544695</v>
      </c>
      <c r="AQ26" s="85"/>
      <c r="AR26" s="164">
        <v>89.108042860084893</v>
      </c>
      <c r="AS26" s="84"/>
      <c r="AT26" s="130">
        <v>4.1830889941920697</v>
      </c>
      <c r="AU26" s="83">
        <v>5.3839005431237004</v>
      </c>
      <c r="AV26" s="83">
        <v>6.4874277234864604</v>
      </c>
      <c r="AW26" s="83">
        <v>5.1879511704029797</v>
      </c>
      <c r="AX26" s="83">
        <v>5.0552838745914803</v>
      </c>
      <c r="AY26" s="131">
        <v>5.3615894285426302</v>
      </c>
      <c r="AZ26" s="83"/>
      <c r="BA26" s="138">
        <v>5.1625351644445301</v>
      </c>
      <c r="BB26" s="146">
        <v>3.8714399826185399</v>
      </c>
      <c r="BC26" s="139">
        <v>4.50511741127153</v>
      </c>
      <c r="BD26" s="83"/>
      <c r="BE26" s="144">
        <v>5.1605766002865696</v>
      </c>
    </row>
    <row r="27" spans="1:57" x14ac:dyDescent="0.25">
      <c r="A27" s="35" t="s">
        <v>97</v>
      </c>
      <c r="B27" s="3" t="s">
        <v>70</v>
      </c>
      <c r="C27" s="3"/>
      <c r="D27" s="24" t="s">
        <v>16</v>
      </c>
      <c r="E27" s="27" t="s">
        <v>17</v>
      </c>
      <c r="F27" s="3"/>
      <c r="G27" s="150">
        <v>90.841713023560203</v>
      </c>
      <c r="H27" s="85">
        <v>95.068855563396795</v>
      </c>
      <c r="I27" s="85">
        <v>97.4429727342973</v>
      </c>
      <c r="J27" s="85">
        <v>95.943888035126207</v>
      </c>
      <c r="K27" s="85">
        <v>99.745139832869</v>
      </c>
      <c r="L27" s="151">
        <v>96.161149959289205</v>
      </c>
      <c r="M27" s="85"/>
      <c r="N27" s="158">
        <v>113.064464091993</v>
      </c>
      <c r="O27" s="166">
        <v>113.724889763779</v>
      </c>
      <c r="P27" s="159">
        <v>113.38869560415201</v>
      </c>
      <c r="Q27" s="85"/>
      <c r="R27" s="164">
        <v>101.37206093608999</v>
      </c>
      <c r="S27" s="84"/>
      <c r="T27" s="130">
        <v>-1.47183868662999</v>
      </c>
      <c r="U27" s="83">
        <v>2.2991815900548702</v>
      </c>
      <c r="V27" s="83">
        <v>3.6252525564737801</v>
      </c>
      <c r="W27" s="83">
        <v>3.5556280375816902</v>
      </c>
      <c r="X27" s="83">
        <v>6.2365893613774102</v>
      </c>
      <c r="Y27" s="131">
        <v>3.18489968118342</v>
      </c>
      <c r="Z27" s="83"/>
      <c r="AA27" s="138">
        <v>4.1221324904700296</v>
      </c>
      <c r="AB27" s="146">
        <v>1.1461354532046499</v>
      </c>
      <c r="AC27" s="139">
        <v>2.6394280888124202</v>
      </c>
      <c r="AD27" s="83"/>
      <c r="AE27" s="144">
        <v>3.2952818101490098</v>
      </c>
      <c r="AF27" s="30"/>
      <c r="AG27" s="150">
        <v>92.660499287843095</v>
      </c>
      <c r="AH27" s="85">
        <v>93.315731582991802</v>
      </c>
      <c r="AI27" s="85">
        <v>95.140696950058398</v>
      </c>
      <c r="AJ27" s="85">
        <v>95.1926972580154</v>
      </c>
      <c r="AK27" s="85">
        <v>95.989162284088806</v>
      </c>
      <c r="AL27" s="151">
        <v>94.555989014612706</v>
      </c>
      <c r="AM27" s="85"/>
      <c r="AN27" s="158">
        <v>106.230834155984</v>
      </c>
      <c r="AO27" s="166">
        <v>108.009370511372</v>
      </c>
      <c r="AP27" s="159">
        <v>107.117243897278</v>
      </c>
      <c r="AQ27" s="85"/>
      <c r="AR27" s="164">
        <v>98.180926327203494</v>
      </c>
      <c r="AS27" s="84"/>
      <c r="AT27" s="130">
        <v>1.8501790599608301</v>
      </c>
      <c r="AU27" s="83">
        <v>1.87184601184025</v>
      </c>
      <c r="AV27" s="83">
        <v>1.7065141327631801</v>
      </c>
      <c r="AW27" s="83">
        <v>2.4731623543469201</v>
      </c>
      <c r="AX27" s="83">
        <v>3.71994349397839</v>
      </c>
      <c r="AY27" s="131">
        <v>2.3329369459875302</v>
      </c>
      <c r="AZ27" s="83"/>
      <c r="BA27" s="138">
        <v>3.025237244181</v>
      </c>
      <c r="BB27" s="146">
        <v>3.5732901077839099</v>
      </c>
      <c r="BC27" s="139">
        <v>3.3078761203064699</v>
      </c>
      <c r="BD27" s="83"/>
      <c r="BE27" s="144">
        <v>2.63582238190551</v>
      </c>
    </row>
    <row r="28" spans="1:57" x14ac:dyDescent="0.25">
      <c r="A28" s="35" t="s">
        <v>47</v>
      </c>
      <c r="B28" s="3" t="str">
        <f t="shared" si="0"/>
        <v>Roanoke, VA</v>
      </c>
      <c r="C28" s="3"/>
      <c r="D28" s="24" t="s">
        <v>16</v>
      </c>
      <c r="E28" s="27" t="s">
        <v>17</v>
      </c>
      <c r="F28" s="3"/>
      <c r="G28" s="150">
        <v>86.357195378151204</v>
      </c>
      <c r="H28" s="85">
        <v>94.967950699043399</v>
      </c>
      <c r="I28" s="85">
        <v>102.115248085248</v>
      </c>
      <c r="J28" s="85">
        <v>101.90524950755</v>
      </c>
      <c r="K28" s="85">
        <v>91.825459811730596</v>
      </c>
      <c r="L28" s="151">
        <v>96.272194595399299</v>
      </c>
      <c r="M28" s="85"/>
      <c r="N28" s="158">
        <v>97.390525573192207</v>
      </c>
      <c r="O28" s="166">
        <v>99.940258315640406</v>
      </c>
      <c r="P28" s="159">
        <v>98.663365129835697</v>
      </c>
      <c r="Q28" s="85"/>
      <c r="R28" s="164">
        <v>96.9811301979679</v>
      </c>
      <c r="S28" s="84"/>
      <c r="T28" s="130">
        <v>-1.50726673065788</v>
      </c>
      <c r="U28" s="83">
        <v>3.0412354671234798</v>
      </c>
      <c r="V28" s="83">
        <v>6.6615582401994899</v>
      </c>
      <c r="W28" s="83">
        <v>5.69187312982001</v>
      </c>
      <c r="X28" s="83">
        <v>-4.69821877349536</v>
      </c>
      <c r="Y28" s="131">
        <v>2.31418720916743</v>
      </c>
      <c r="Z28" s="83"/>
      <c r="AA28" s="138">
        <v>-1.28800165045974</v>
      </c>
      <c r="AB28" s="146">
        <v>-0.85702240633219395</v>
      </c>
      <c r="AC28" s="139">
        <v>-1.0581851703423499</v>
      </c>
      <c r="AD28" s="83"/>
      <c r="AE28" s="144">
        <v>1.3324461976411599</v>
      </c>
      <c r="AF28" s="30"/>
      <c r="AG28" s="150">
        <v>85.452399413525896</v>
      </c>
      <c r="AH28" s="85">
        <v>93.973859954435795</v>
      </c>
      <c r="AI28" s="85">
        <v>100.031639616275</v>
      </c>
      <c r="AJ28" s="85">
        <v>99.955174822651301</v>
      </c>
      <c r="AK28" s="85">
        <v>92.313378328774107</v>
      </c>
      <c r="AL28" s="151">
        <v>95.031662486689399</v>
      </c>
      <c r="AM28" s="85"/>
      <c r="AN28" s="158">
        <v>98.134778757648405</v>
      </c>
      <c r="AO28" s="166">
        <v>98.6208938683871</v>
      </c>
      <c r="AP28" s="159">
        <v>98.372678252498702</v>
      </c>
      <c r="AQ28" s="85"/>
      <c r="AR28" s="164">
        <v>95.989613801681202</v>
      </c>
      <c r="AS28" s="84"/>
      <c r="AT28" s="130">
        <v>-0.82020448839249405</v>
      </c>
      <c r="AU28" s="83">
        <v>3.6822701644864901</v>
      </c>
      <c r="AV28" s="83">
        <v>4.8467004679414201</v>
      </c>
      <c r="AW28" s="83">
        <v>4.3385809070247499</v>
      </c>
      <c r="AX28" s="83">
        <v>1.11113181826975</v>
      </c>
      <c r="AY28" s="131">
        <v>2.96127608326614</v>
      </c>
      <c r="AZ28" s="83"/>
      <c r="BA28" s="138">
        <v>1.6277912951808999</v>
      </c>
      <c r="BB28" s="146">
        <v>2.2506607794305598E-2</v>
      </c>
      <c r="BC28" s="139">
        <v>0.84250021277366205</v>
      </c>
      <c r="BD28" s="83"/>
      <c r="BE28" s="144">
        <v>2.3168062905301001</v>
      </c>
    </row>
    <row r="29" spans="1:57" x14ac:dyDescent="0.25">
      <c r="A29" s="35" t="s">
        <v>48</v>
      </c>
      <c r="B29" s="3" t="str">
        <f t="shared" si="0"/>
        <v>Charlottesville, VA</v>
      </c>
      <c r="C29" s="3"/>
      <c r="D29" s="24" t="s">
        <v>16</v>
      </c>
      <c r="E29" s="27" t="s">
        <v>17</v>
      </c>
      <c r="F29" s="3"/>
      <c r="G29" s="150">
        <v>123.835988235294</v>
      </c>
      <c r="H29" s="85">
        <v>129.995415713196</v>
      </c>
      <c r="I29" s="85">
        <v>122.032043530834</v>
      </c>
      <c r="J29" s="85">
        <v>122.552327551432</v>
      </c>
      <c r="K29" s="85">
        <v>126.267624217118</v>
      </c>
      <c r="L29" s="151">
        <v>125.06198852444901</v>
      </c>
      <c r="M29" s="85"/>
      <c r="N29" s="158">
        <v>149.988859548411</v>
      </c>
      <c r="O29" s="166">
        <v>155.42183698296799</v>
      </c>
      <c r="P29" s="159">
        <v>152.626725733412</v>
      </c>
      <c r="Q29" s="85"/>
      <c r="R29" s="164">
        <v>133.41728216758099</v>
      </c>
      <c r="S29" s="84"/>
      <c r="T29" s="130">
        <v>2.8320101340881298</v>
      </c>
      <c r="U29" s="83">
        <v>11.6116827564635</v>
      </c>
      <c r="V29" s="83">
        <v>2.2289427969740498</v>
      </c>
      <c r="W29" s="83">
        <v>6.5551360201938698</v>
      </c>
      <c r="X29" s="83">
        <v>9.9376469723656804</v>
      </c>
      <c r="Y29" s="131">
        <v>6.6902065688215497</v>
      </c>
      <c r="Z29" s="83"/>
      <c r="AA29" s="138">
        <v>0.64732199481732999</v>
      </c>
      <c r="AB29" s="146">
        <v>-3.0691147745830398</v>
      </c>
      <c r="AC29" s="139">
        <v>-1.5686523763386699</v>
      </c>
      <c r="AD29" s="83"/>
      <c r="AE29" s="144">
        <v>3.11331514571101</v>
      </c>
      <c r="AF29" s="30"/>
      <c r="AG29" s="150">
        <v>122.100669911251</v>
      </c>
      <c r="AH29" s="85">
        <v>121.851646047389</v>
      </c>
      <c r="AI29" s="85">
        <v>120.67376529806501</v>
      </c>
      <c r="AJ29" s="85">
        <v>123.02123226782599</v>
      </c>
      <c r="AK29" s="85">
        <v>124.214534015345</v>
      </c>
      <c r="AL29" s="151">
        <v>122.389244761195</v>
      </c>
      <c r="AM29" s="85"/>
      <c r="AN29" s="158">
        <v>140.826935520619</v>
      </c>
      <c r="AO29" s="166">
        <v>146.44997148072</v>
      </c>
      <c r="AP29" s="159">
        <v>143.63653043775599</v>
      </c>
      <c r="AQ29" s="85"/>
      <c r="AR29" s="164">
        <v>128.16411935119001</v>
      </c>
      <c r="AS29" s="84"/>
      <c r="AT29" s="130">
        <v>4.0332948800865198</v>
      </c>
      <c r="AU29" s="83">
        <v>8.57081630406317</v>
      </c>
      <c r="AV29" s="83">
        <v>4.7957202472179397</v>
      </c>
      <c r="AW29" s="83">
        <v>9.7725045787376601</v>
      </c>
      <c r="AX29" s="83">
        <v>9.5130194236065204</v>
      </c>
      <c r="AY29" s="131">
        <v>7.4136405705762396</v>
      </c>
      <c r="AZ29" s="83"/>
      <c r="BA29" s="138">
        <v>4.9393065046437501</v>
      </c>
      <c r="BB29" s="146">
        <v>3.6299821542543298</v>
      </c>
      <c r="BC29" s="139">
        <v>4.1446497983856601</v>
      </c>
      <c r="BD29" s="83"/>
      <c r="BE29" s="144">
        <v>5.8161924044184001</v>
      </c>
    </row>
    <row r="30" spans="1:57" x14ac:dyDescent="0.25">
      <c r="A30" s="21" t="s">
        <v>49</v>
      </c>
      <c r="B30" t="s">
        <v>72</v>
      </c>
      <c r="C30" s="3"/>
      <c r="D30" s="24" t="s">
        <v>16</v>
      </c>
      <c r="E30" s="27" t="s">
        <v>17</v>
      </c>
      <c r="F30" s="3"/>
      <c r="G30" s="150">
        <v>86.329967441860404</v>
      </c>
      <c r="H30" s="85">
        <v>96.653936746987895</v>
      </c>
      <c r="I30" s="85">
        <v>100.322565288356</v>
      </c>
      <c r="J30" s="85">
        <v>99.994534246575299</v>
      </c>
      <c r="K30" s="85">
        <v>95.409272547728705</v>
      </c>
      <c r="L30" s="151">
        <v>96.635068207654399</v>
      </c>
      <c r="M30" s="85"/>
      <c r="N30" s="158">
        <v>102.00102478839101</v>
      </c>
      <c r="O30" s="166">
        <v>101.521632653061</v>
      </c>
      <c r="P30" s="159">
        <v>101.771526946107</v>
      </c>
      <c r="Q30" s="85"/>
      <c r="R30" s="164">
        <v>98.104678990081098</v>
      </c>
      <c r="S30" s="84"/>
      <c r="T30" s="130">
        <v>0.607469071620519</v>
      </c>
      <c r="U30" s="83">
        <v>2.1680430988986199</v>
      </c>
      <c r="V30" s="83">
        <v>2.8034926240831499</v>
      </c>
      <c r="W30" s="83">
        <v>3.4659482744806298</v>
      </c>
      <c r="X30" s="83">
        <v>3.0745468870429602</v>
      </c>
      <c r="Y30" s="131">
        <v>2.70534082577444</v>
      </c>
      <c r="Z30" s="83"/>
      <c r="AA30" s="138">
        <v>3.8994945317309799</v>
      </c>
      <c r="AB30" s="146">
        <v>-0.66412702127636802</v>
      </c>
      <c r="AC30" s="139">
        <v>1.62249635889793</v>
      </c>
      <c r="AD30" s="83"/>
      <c r="AE30" s="144">
        <v>2.3484391969431901</v>
      </c>
      <c r="AF30" s="30"/>
      <c r="AG30" s="150">
        <v>85.034001118918496</v>
      </c>
      <c r="AH30" s="85">
        <v>93.577645291465899</v>
      </c>
      <c r="AI30" s="85">
        <v>96.9986241547779</v>
      </c>
      <c r="AJ30" s="85">
        <v>97.541816593770207</v>
      </c>
      <c r="AK30" s="85">
        <v>93.100769538384498</v>
      </c>
      <c r="AL30" s="151">
        <v>93.890969632634096</v>
      </c>
      <c r="AM30" s="85"/>
      <c r="AN30" s="158">
        <v>97.627155941431397</v>
      </c>
      <c r="AO30" s="166">
        <v>96.411522606923398</v>
      </c>
      <c r="AP30" s="159">
        <v>97.038908622815299</v>
      </c>
      <c r="AQ30" s="85"/>
      <c r="AR30" s="164">
        <v>94.7964925268965</v>
      </c>
      <c r="AS30" s="84"/>
      <c r="AT30" s="130">
        <v>-2.6386035804946402</v>
      </c>
      <c r="AU30" s="83">
        <v>-0.640279367080965</v>
      </c>
      <c r="AV30" s="83">
        <v>-1.3881135911257101</v>
      </c>
      <c r="AW30" s="83">
        <v>-0.71636624344171196</v>
      </c>
      <c r="AX30" s="83">
        <v>-0.61073127642223701</v>
      </c>
      <c r="AY30" s="131">
        <v>-1.1274763990780901</v>
      </c>
      <c r="AZ30" s="83"/>
      <c r="BA30" s="138">
        <v>2.0750631638046602</v>
      </c>
      <c r="BB30" s="146">
        <v>-0.66616017238068403</v>
      </c>
      <c r="BC30" s="139">
        <v>0.73334920602926601</v>
      </c>
      <c r="BD30" s="83"/>
      <c r="BE30" s="144">
        <v>-0.587606117347371</v>
      </c>
    </row>
    <row r="31" spans="1:57" x14ac:dyDescent="0.25">
      <c r="A31" s="21" t="s">
        <v>50</v>
      </c>
      <c r="B31" s="3" t="str">
        <f t="shared" si="0"/>
        <v>Staunton &amp; Harrisonburg, VA</v>
      </c>
      <c r="C31" s="3"/>
      <c r="D31" s="24" t="s">
        <v>16</v>
      </c>
      <c r="E31" s="27" t="s">
        <v>17</v>
      </c>
      <c r="F31" s="3"/>
      <c r="G31" s="150">
        <v>85.915438127090297</v>
      </c>
      <c r="H31" s="85">
        <v>88.341688311688301</v>
      </c>
      <c r="I31" s="85">
        <v>89.426769031141802</v>
      </c>
      <c r="J31" s="85">
        <v>89.607621164962197</v>
      </c>
      <c r="K31" s="85">
        <v>91.171332108406006</v>
      </c>
      <c r="L31" s="151">
        <v>89.106688324282302</v>
      </c>
      <c r="M31" s="85"/>
      <c r="N31" s="158">
        <v>104.813762886597</v>
      </c>
      <c r="O31" s="166">
        <v>108.207845499645</v>
      </c>
      <c r="P31" s="159">
        <v>106.543286384976</v>
      </c>
      <c r="Q31" s="85"/>
      <c r="R31" s="164">
        <v>95.199046687697106</v>
      </c>
      <c r="S31" s="84"/>
      <c r="T31" s="130">
        <v>-2.7092292196093402</v>
      </c>
      <c r="U31" s="83">
        <v>0.46907783320547702</v>
      </c>
      <c r="V31" s="83">
        <v>-0.59129307260064701</v>
      </c>
      <c r="W31" s="83">
        <v>0.547994331380107</v>
      </c>
      <c r="X31" s="83">
        <v>3.4899494435057998</v>
      </c>
      <c r="Y31" s="131">
        <v>0.40845069258824501</v>
      </c>
      <c r="Z31" s="83"/>
      <c r="AA31" s="138">
        <v>-1.2849426401247499E-2</v>
      </c>
      <c r="AB31" s="146">
        <v>-0.59120500897094796</v>
      </c>
      <c r="AC31" s="139">
        <v>-0.321035125864022</v>
      </c>
      <c r="AD31" s="83"/>
      <c r="AE31" s="144">
        <v>0.62120631800294501</v>
      </c>
      <c r="AF31" s="30"/>
      <c r="AG31" s="150">
        <v>92.628717519411794</v>
      </c>
      <c r="AH31" s="85">
        <v>87.713148949803795</v>
      </c>
      <c r="AI31" s="85">
        <v>89.611936927330007</v>
      </c>
      <c r="AJ31" s="85">
        <v>89.549008343310007</v>
      </c>
      <c r="AK31" s="85">
        <v>89.881748697511</v>
      </c>
      <c r="AL31" s="151">
        <v>89.778501385064104</v>
      </c>
      <c r="AM31" s="85"/>
      <c r="AN31" s="158">
        <v>103.272074974159</v>
      </c>
      <c r="AO31" s="166">
        <v>105.367986998365</v>
      </c>
      <c r="AP31" s="159">
        <v>104.36300066003</v>
      </c>
      <c r="AQ31" s="85"/>
      <c r="AR31" s="164">
        <v>94.685418434886401</v>
      </c>
      <c r="AS31" s="84"/>
      <c r="AT31" s="130">
        <v>-1.25601202901211</v>
      </c>
      <c r="AU31" s="83">
        <v>-0.126886478115769</v>
      </c>
      <c r="AV31" s="83">
        <v>0.66511714458488203</v>
      </c>
      <c r="AW31" s="83">
        <v>0.69861815470916</v>
      </c>
      <c r="AX31" s="83">
        <v>-0.31085650309871199</v>
      </c>
      <c r="AY31" s="131">
        <v>-5.1203392149129598E-2</v>
      </c>
      <c r="AZ31" s="83"/>
      <c r="BA31" s="138">
        <v>-1.65221699619414</v>
      </c>
      <c r="BB31" s="146">
        <v>-0.85831118840142295</v>
      </c>
      <c r="BC31" s="139">
        <v>-1.2247302166568901</v>
      </c>
      <c r="BD31" s="83"/>
      <c r="BE31" s="144">
        <v>-0.42050165738832002</v>
      </c>
    </row>
    <row r="32" spans="1:57" x14ac:dyDescent="0.25">
      <c r="A32" s="21" t="s">
        <v>51</v>
      </c>
      <c r="B32" s="3" t="str">
        <f t="shared" si="0"/>
        <v>Blacksburg &amp; Wytheville, VA</v>
      </c>
      <c r="C32" s="3"/>
      <c r="D32" s="24" t="s">
        <v>16</v>
      </c>
      <c r="E32" s="27" t="s">
        <v>17</v>
      </c>
      <c r="F32" s="3"/>
      <c r="G32" s="150">
        <v>86.819896467722202</v>
      </c>
      <c r="H32" s="85">
        <v>92.672139175257698</v>
      </c>
      <c r="I32" s="85">
        <v>92.103411956079697</v>
      </c>
      <c r="J32" s="85">
        <v>91.297406813627205</v>
      </c>
      <c r="K32" s="85">
        <v>90.6108560140474</v>
      </c>
      <c r="L32" s="151">
        <v>90.964101053383303</v>
      </c>
      <c r="M32" s="85"/>
      <c r="N32" s="158">
        <v>105.72844911147</v>
      </c>
      <c r="O32" s="166">
        <v>105.96378730559</v>
      </c>
      <c r="P32" s="159">
        <v>105.843767250257</v>
      </c>
      <c r="Q32" s="85"/>
      <c r="R32" s="164">
        <v>95.463122002864694</v>
      </c>
      <c r="S32" s="84"/>
      <c r="T32" s="130">
        <v>2.7604761179828299</v>
      </c>
      <c r="U32" s="83">
        <v>3.2814530474783399</v>
      </c>
      <c r="V32" s="83">
        <v>2.8240172548448799</v>
      </c>
      <c r="W32" s="83">
        <v>1.4831679769192201</v>
      </c>
      <c r="X32" s="83">
        <v>1.66105855925283</v>
      </c>
      <c r="Y32" s="131">
        <v>2.2974759178921</v>
      </c>
      <c r="Z32" s="83"/>
      <c r="AA32" s="138">
        <v>7.1297046764998502</v>
      </c>
      <c r="AB32" s="146">
        <v>9.2548545751837192</v>
      </c>
      <c r="AC32" s="139">
        <v>8.1287783423759503</v>
      </c>
      <c r="AD32" s="83"/>
      <c r="AE32" s="144">
        <v>4.3707900266077901</v>
      </c>
      <c r="AF32" s="30"/>
      <c r="AG32" s="150">
        <v>87.325974581598601</v>
      </c>
      <c r="AH32" s="85">
        <v>88.809272835302593</v>
      </c>
      <c r="AI32" s="85">
        <v>89.363099366040998</v>
      </c>
      <c r="AJ32" s="85">
        <v>90.716234403806595</v>
      </c>
      <c r="AK32" s="85">
        <v>92.703006248140397</v>
      </c>
      <c r="AL32" s="151">
        <v>89.921333007464199</v>
      </c>
      <c r="AM32" s="85"/>
      <c r="AN32" s="158">
        <v>104.401358734816</v>
      </c>
      <c r="AO32" s="166">
        <v>101.40581563359601</v>
      </c>
      <c r="AP32" s="159">
        <v>102.935588958444</v>
      </c>
      <c r="AQ32" s="85"/>
      <c r="AR32" s="164">
        <v>93.818358082959904</v>
      </c>
      <c r="AS32" s="84"/>
      <c r="AT32" s="130">
        <v>0.63222969610393098</v>
      </c>
      <c r="AU32" s="83">
        <v>0.95730531822041498</v>
      </c>
      <c r="AV32" s="83">
        <v>2.0448478219572999</v>
      </c>
      <c r="AW32" s="83">
        <v>2.5500454120680098</v>
      </c>
      <c r="AX32" s="83">
        <v>1.4549618328517</v>
      </c>
      <c r="AY32" s="131">
        <v>1.5790955061060301</v>
      </c>
      <c r="AZ32" s="83"/>
      <c r="BA32" s="138">
        <v>0.66471214746176199</v>
      </c>
      <c r="BB32" s="146">
        <v>-1.08679599201013</v>
      </c>
      <c r="BC32" s="139">
        <v>-0.19723860155586101</v>
      </c>
      <c r="BD32" s="83"/>
      <c r="BE32" s="144">
        <v>0.86283993120549296</v>
      </c>
    </row>
    <row r="33" spans="1:64" x14ac:dyDescent="0.25">
      <c r="A33" s="21" t="s">
        <v>52</v>
      </c>
      <c r="B33" s="3" t="str">
        <f t="shared" si="0"/>
        <v>Lynchburg, VA</v>
      </c>
      <c r="C33" s="3"/>
      <c r="D33" s="24" t="s">
        <v>16</v>
      </c>
      <c r="E33" s="27" t="s">
        <v>17</v>
      </c>
      <c r="F33" s="3"/>
      <c r="G33" s="150">
        <v>96.628309455587299</v>
      </c>
      <c r="H33" s="85">
        <v>104.133939205955</v>
      </c>
      <c r="I33" s="85">
        <v>104.60615819209001</v>
      </c>
      <c r="J33" s="85">
        <v>107.612530189764</v>
      </c>
      <c r="K33" s="85">
        <v>115.90297250859101</v>
      </c>
      <c r="L33" s="151">
        <v>106.607458933535</v>
      </c>
      <c r="M33" s="85"/>
      <c r="N33" s="158">
        <v>132.74527699530501</v>
      </c>
      <c r="O33" s="166">
        <v>118.75350620891101</v>
      </c>
      <c r="P33" s="159">
        <v>127.270931694769</v>
      </c>
      <c r="Q33" s="85"/>
      <c r="R33" s="164">
        <v>112.942470866555</v>
      </c>
      <c r="S33" s="84"/>
      <c r="T33" s="130">
        <v>2.0737755565063698</v>
      </c>
      <c r="U33" s="83">
        <v>0.43990430389839003</v>
      </c>
      <c r="V33" s="83">
        <v>-1.4366695041723301</v>
      </c>
      <c r="W33" s="83">
        <v>3.3310155673483299</v>
      </c>
      <c r="X33" s="83">
        <v>9.4912528387634101</v>
      </c>
      <c r="Y33" s="131">
        <v>2.9789153767525298</v>
      </c>
      <c r="Z33" s="83"/>
      <c r="AA33" s="138">
        <v>6.5606875096874298</v>
      </c>
      <c r="AB33" s="146">
        <v>-6.5442493913360602</v>
      </c>
      <c r="AC33" s="139">
        <v>1.3080720768559899</v>
      </c>
      <c r="AD33" s="83"/>
      <c r="AE33" s="144">
        <v>2.31028201636305</v>
      </c>
      <c r="AF33" s="30"/>
      <c r="AG33" s="150">
        <v>95.650503496503404</v>
      </c>
      <c r="AH33" s="85">
        <v>100.886533586818</v>
      </c>
      <c r="AI33" s="85">
        <v>105.489948949824</v>
      </c>
      <c r="AJ33" s="85">
        <v>106.88815423327399</v>
      </c>
      <c r="AK33" s="85">
        <v>106.507083998722</v>
      </c>
      <c r="AL33" s="151">
        <v>103.670405565034</v>
      </c>
      <c r="AM33" s="85"/>
      <c r="AN33" s="158">
        <v>120.00618133032</v>
      </c>
      <c r="AO33" s="166">
        <v>113.152805881323</v>
      </c>
      <c r="AP33" s="159">
        <v>116.94589260590899</v>
      </c>
      <c r="AQ33" s="85"/>
      <c r="AR33" s="164">
        <v>107.595678992373</v>
      </c>
      <c r="AS33" s="84"/>
      <c r="AT33" s="130">
        <v>-1.8611451382399</v>
      </c>
      <c r="AU33" s="83">
        <v>-2.2786755206345699</v>
      </c>
      <c r="AV33" s="83">
        <v>-0.53701428706027599</v>
      </c>
      <c r="AW33" s="83">
        <v>2.6115397788180701</v>
      </c>
      <c r="AX33" s="83">
        <v>2.3895985225041501</v>
      </c>
      <c r="AY33" s="131">
        <v>0.25468870630049101</v>
      </c>
      <c r="AZ33" s="83"/>
      <c r="BA33" s="138">
        <v>2.4382668720185401</v>
      </c>
      <c r="BB33" s="146">
        <v>-3.47239430728452</v>
      </c>
      <c r="BC33" s="139">
        <v>-0.20287297604844901</v>
      </c>
      <c r="BD33" s="83"/>
      <c r="BE33" s="144">
        <v>-5.1552576440246703E-2</v>
      </c>
    </row>
    <row r="34" spans="1:64" x14ac:dyDescent="0.25">
      <c r="A34" s="21" t="s">
        <v>77</v>
      </c>
      <c r="B34" s="3" t="str">
        <f t="shared" si="0"/>
        <v>Central Virginia</v>
      </c>
      <c r="C34" s="3"/>
      <c r="D34" s="24" t="s">
        <v>16</v>
      </c>
      <c r="E34" s="27" t="s">
        <v>17</v>
      </c>
      <c r="F34" s="3"/>
      <c r="G34" s="150">
        <v>99.361050992604106</v>
      </c>
      <c r="H34" s="85">
        <v>109.584649902207</v>
      </c>
      <c r="I34" s="85">
        <v>112.675190478638</v>
      </c>
      <c r="J34" s="85">
        <v>112.17103505496701</v>
      </c>
      <c r="K34" s="85">
        <v>106.836162824627</v>
      </c>
      <c r="L34" s="151">
        <v>108.79458526729</v>
      </c>
      <c r="M34" s="85"/>
      <c r="N34" s="158">
        <v>114.58218505212299</v>
      </c>
      <c r="O34" s="166">
        <v>114.21037970763101</v>
      </c>
      <c r="P34" s="159">
        <v>114.40096881321099</v>
      </c>
      <c r="Q34" s="85"/>
      <c r="R34" s="164">
        <v>110.345538155729</v>
      </c>
      <c r="S34" s="84"/>
      <c r="T34" s="130">
        <v>1.8965804935755599</v>
      </c>
      <c r="U34" s="83">
        <v>5.2104791677100399</v>
      </c>
      <c r="V34" s="83">
        <v>5.8831033317454704</v>
      </c>
      <c r="W34" s="83">
        <v>6.5808012602680499</v>
      </c>
      <c r="X34" s="83">
        <v>5.4995938109407296</v>
      </c>
      <c r="Y34" s="131">
        <v>5.3456155416298001</v>
      </c>
      <c r="Z34" s="83"/>
      <c r="AA34" s="138">
        <v>0.78609221377299199</v>
      </c>
      <c r="AB34" s="146">
        <v>-4.0175272207649604</v>
      </c>
      <c r="AC34" s="139">
        <v>-1.65814594283008</v>
      </c>
      <c r="AD34" s="83"/>
      <c r="AE34" s="144">
        <v>2.9745524470957898</v>
      </c>
      <c r="AF34" s="30"/>
      <c r="AG34" s="150">
        <v>103.451237704918</v>
      </c>
      <c r="AH34" s="85">
        <v>107.649678196767</v>
      </c>
      <c r="AI34" s="85">
        <v>112.36491979577301</v>
      </c>
      <c r="AJ34" s="85">
        <v>111.979745696705</v>
      </c>
      <c r="AK34" s="85">
        <v>106.171589011541</v>
      </c>
      <c r="AL34" s="151">
        <v>108.68978610959699</v>
      </c>
      <c r="AM34" s="85"/>
      <c r="AN34" s="158">
        <v>114.67440398972801</v>
      </c>
      <c r="AO34" s="166">
        <v>116.021415832682</v>
      </c>
      <c r="AP34" s="159">
        <v>115.350270817926</v>
      </c>
      <c r="AQ34" s="85"/>
      <c r="AR34" s="164">
        <v>110.550785680338</v>
      </c>
      <c r="AS34" s="84"/>
      <c r="AT34" s="130">
        <v>3.8521277100003002</v>
      </c>
      <c r="AU34" s="83">
        <v>4.5278910447915797</v>
      </c>
      <c r="AV34" s="83">
        <v>5.4411281689548199</v>
      </c>
      <c r="AW34" s="83">
        <v>6.4951167792573203</v>
      </c>
      <c r="AX34" s="83">
        <v>5.01823467088784</v>
      </c>
      <c r="AY34" s="131">
        <v>5.1966011584615499</v>
      </c>
      <c r="AZ34" s="83"/>
      <c r="BA34" s="138">
        <v>3.05923527112579</v>
      </c>
      <c r="BB34" s="146">
        <v>1.1848182185719101</v>
      </c>
      <c r="BC34" s="139">
        <v>2.0977925328237199</v>
      </c>
      <c r="BD34" s="83"/>
      <c r="BE34" s="144">
        <v>4.1254048594743198</v>
      </c>
    </row>
    <row r="35" spans="1:64" x14ac:dyDescent="0.25">
      <c r="A35" s="21" t="s">
        <v>78</v>
      </c>
      <c r="B35" s="3" t="str">
        <f t="shared" si="0"/>
        <v>Chesapeake Bay</v>
      </c>
      <c r="C35" s="3"/>
      <c r="D35" s="24" t="s">
        <v>16</v>
      </c>
      <c r="E35" s="27" t="s">
        <v>17</v>
      </c>
      <c r="F35" s="3"/>
      <c r="G35" s="150">
        <v>87.426033210332093</v>
      </c>
      <c r="H35" s="85">
        <v>92.069294605809105</v>
      </c>
      <c r="I35" s="85">
        <v>93.941930051813401</v>
      </c>
      <c r="J35" s="85">
        <v>93.063848202396798</v>
      </c>
      <c r="K35" s="85">
        <v>94.905906432748495</v>
      </c>
      <c r="L35" s="151">
        <v>92.5347839861751</v>
      </c>
      <c r="M35" s="85"/>
      <c r="N35" s="158">
        <v>105.853520336605</v>
      </c>
      <c r="O35" s="166">
        <v>109.105586107091</v>
      </c>
      <c r="P35" s="159">
        <v>107.454074074074</v>
      </c>
      <c r="Q35" s="85"/>
      <c r="R35" s="164">
        <v>96.830658326497101</v>
      </c>
      <c r="S35" s="84"/>
      <c r="T35" s="130">
        <v>4.6572650352111999</v>
      </c>
      <c r="U35" s="83">
        <v>-0.88946847525194905</v>
      </c>
      <c r="V35" s="83">
        <v>1.7950885654570901</v>
      </c>
      <c r="W35" s="83">
        <v>2.16512365257825</v>
      </c>
      <c r="X35" s="83">
        <v>6.1354962870804002</v>
      </c>
      <c r="Y35" s="131">
        <v>2.35058244692588</v>
      </c>
      <c r="Z35" s="83"/>
      <c r="AA35" s="138">
        <v>-0.76948073149461005</v>
      </c>
      <c r="AB35" s="146">
        <v>-2.7787406373938</v>
      </c>
      <c r="AC35" s="139">
        <v>-1.87490456027013</v>
      </c>
      <c r="AD35" s="83"/>
      <c r="AE35" s="144">
        <v>1.14387206910131</v>
      </c>
      <c r="AF35" s="30"/>
      <c r="AG35" s="150">
        <v>87.922601442741197</v>
      </c>
      <c r="AH35" s="85">
        <v>91.532364463098901</v>
      </c>
      <c r="AI35" s="85">
        <v>92.123872268907505</v>
      </c>
      <c r="AJ35" s="85">
        <v>93.119739187850698</v>
      </c>
      <c r="AK35" s="85">
        <v>92.8346381093057</v>
      </c>
      <c r="AL35" s="151">
        <v>91.683789252302503</v>
      </c>
      <c r="AM35" s="85"/>
      <c r="AN35" s="158">
        <v>99.857180892717295</v>
      </c>
      <c r="AO35" s="166">
        <v>102.854269706336</v>
      </c>
      <c r="AP35" s="159">
        <v>101.365633994554</v>
      </c>
      <c r="AQ35" s="85"/>
      <c r="AR35" s="164">
        <v>94.313552374412296</v>
      </c>
      <c r="AS35" s="84"/>
      <c r="AT35" s="130">
        <v>2.0835890120321099</v>
      </c>
      <c r="AU35" s="83">
        <v>1.1909577879687201</v>
      </c>
      <c r="AV35" s="83">
        <v>1.7693147313875</v>
      </c>
      <c r="AW35" s="83">
        <v>1.7757063444590699</v>
      </c>
      <c r="AX35" s="83">
        <v>4.3305745988934499</v>
      </c>
      <c r="AY35" s="131">
        <v>2.09635185183881</v>
      </c>
      <c r="AZ35" s="83"/>
      <c r="BA35" s="138">
        <v>3.2999873442000398</v>
      </c>
      <c r="BB35" s="146">
        <v>4.75513556897742</v>
      </c>
      <c r="BC35" s="139">
        <v>4.0387750768715804</v>
      </c>
      <c r="BD35" s="83"/>
      <c r="BE35" s="144">
        <v>2.6811039837192698</v>
      </c>
    </row>
    <row r="36" spans="1:64" x14ac:dyDescent="0.25">
      <c r="A36" s="21" t="s">
        <v>79</v>
      </c>
      <c r="B36" s="3" t="str">
        <f t="shared" si="0"/>
        <v>Coastal Virginia - Eastern Shore</v>
      </c>
      <c r="C36" s="3"/>
      <c r="D36" s="24" t="s">
        <v>16</v>
      </c>
      <c r="E36" s="27" t="s">
        <v>17</v>
      </c>
      <c r="F36" s="3"/>
      <c r="G36" s="150">
        <v>81.455134020618502</v>
      </c>
      <c r="H36" s="85">
        <v>89.415007680491499</v>
      </c>
      <c r="I36" s="85">
        <v>88.676510903426703</v>
      </c>
      <c r="J36" s="85">
        <v>87.940921875000001</v>
      </c>
      <c r="K36" s="85">
        <v>94.568954545454503</v>
      </c>
      <c r="L36" s="151">
        <v>88.805370370370298</v>
      </c>
      <c r="M36" s="85"/>
      <c r="N36" s="158">
        <v>102.600455840455</v>
      </c>
      <c r="O36" s="166">
        <v>103.307869080779</v>
      </c>
      <c r="P36" s="159">
        <v>102.95814788732299</v>
      </c>
      <c r="Q36" s="85"/>
      <c r="R36" s="164">
        <v>93.273343708314798</v>
      </c>
      <c r="S36" s="84"/>
      <c r="T36" s="130">
        <v>-10.7166997323693</v>
      </c>
      <c r="U36" s="83">
        <v>-4.7373041610004796</v>
      </c>
      <c r="V36" s="83">
        <v>-5.3556252572091703</v>
      </c>
      <c r="W36" s="83">
        <v>-4.9225930632751496</v>
      </c>
      <c r="X36" s="83">
        <v>7.30609594699522</v>
      </c>
      <c r="Y36" s="131">
        <v>-3.4170134649165602</v>
      </c>
      <c r="Z36" s="83"/>
      <c r="AA36" s="138">
        <v>-4.9914829553504996</v>
      </c>
      <c r="AB36" s="146">
        <v>-2.8302215541293498</v>
      </c>
      <c r="AC36" s="139">
        <v>-3.9097463251911502</v>
      </c>
      <c r="AD36" s="83"/>
      <c r="AE36" s="144">
        <v>-3.5950130375308298</v>
      </c>
      <c r="AF36" s="30"/>
      <c r="AG36" s="150">
        <v>82.683442703232103</v>
      </c>
      <c r="AH36" s="85">
        <v>88.054747740963805</v>
      </c>
      <c r="AI36" s="85">
        <v>87.797266267763604</v>
      </c>
      <c r="AJ36" s="85">
        <v>88.6908636026686</v>
      </c>
      <c r="AK36" s="85">
        <v>88.8461106719367</v>
      </c>
      <c r="AL36" s="151">
        <v>87.424722222222201</v>
      </c>
      <c r="AM36" s="85"/>
      <c r="AN36" s="158">
        <v>94.341634285714207</v>
      </c>
      <c r="AO36" s="166">
        <v>97.153471810089002</v>
      </c>
      <c r="AP36" s="159">
        <v>95.766312723172305</v>
      </c>
      <c r="AQ36" s="85"/>
      <c r="AR36" s="164">
        <v>89.901459181965194</v>
      </c>
      <c r="AS36" s="84"/>
      <c r="AT36" s="130">
        <v>-11.274478753503899</v>
      </c>
      <c r="AU36" s="83">
        <v>-7.0943004238049499</v>
      </c>
      <c r="AV36" s="83">
        <v>-7.9497456445679804</v>
      </c>
      <c r="AW36" s="83">
        <v>-6.9020197420093101</v>
      </c>
      <c r="AX36" s="83">
        <v>-3.83497278520437</v>
      </c>
      <c r="AY36" s="131">
        <v>-7.2763823255895099</v>
      </c>
      <c r="AZ36" s="83"/>
      <c r="BA36" s="138">
        <v>-9.7706775794853495</v>
      </c>
      <c r="BB36" s="146">
        <v>-7.53358802486754</v>
      </c>
      <c r="BC36" s="139">
        <v>-8.6302118967385795</v>
      </c>
      <c r="BD36" s="83"/>
      <c r="BE36" s="144">
        <v>-7.80390547723918</v>
      </c>
    </row>
    <row r="37" spans="1:64" x14ac:dyDescent="0.25">
      <c r="A37" s="21" t="s">
        <v>80</v>
      </c>
      <c r="B37" s="3" t="str">
        <f t="shared" si="0"/>
        <v>Coastal Virginia - Hampton Roads</v>
      </c>
      <c r="C37" s="3"/>
      <c r="D37" s="24" t="s">
        <v>16</v>
      </c>
      <c r="E37" s="27" t="s">
        <v>17</v>
      </c>
      <c r="F37" s="3"/>
      <c r="G37" s="150">
        <v>91.018675630252105</v>
      </c>
      <c r="H37" s="85">
        <v>94.168605040142694</v>
      </c>
      <c r="I37" s="85">
        <v>98.5406112071595</v>
      </c>
      <c r="J37" s="85">
        <v>98.594936000414506</v>
      </c>
      <c r="K37" s="85">
        <v>93.865516282764005</v>
      </c>
      <c r="L37" s="151">
        <v>95.501908612975299</v>
      </c>
      <c r="M37" s="85"/>
      <c r="N37" s="158">
        <v>104.503459493604</v>
      </c>
      <c r="O37" s="166">
        <v>109.508998437421</v>
      </c>
      <c r="P37" s="159">
        <v>107.060491296734</v>
      </c>
      <c r="Q37" s="85"/>
      <c r="R37" s="164">
        <v>99.002400807885394</v>
      </c>
      <c r="S37" s="84"/>
      <c r="T37" s="130">
        <v>2.25003056682471</v>
      </c>
      <c r="U37" s="83">
        <v>2.52392869463687</v>
      </c>
      <c r="V37" s="83">
        <v>4.8425616236815303</v>
      </c>
      <c r="W37" s="83">
        <v>3.4437918118049202</v>
      </c>
      <c r="X37" s="83">
        <v>2.0362127667035299</v>
      </c>
      <c r="Y37" s="131">
        <v>3.0972424370722198</v>
      </c>
      <c r="Z37" s="83"/>
      <c r="AA37" s="138">
        <v>-0.51917148588534601</v>
      </c>
      <c r="AB37" s="146">
        <v>-0.84991351056155695</v>
      </c>
      <c r="AC37" s="139">
        <v>-0.66395435809719106</v>
      </c>
      <c r="AD37" s="83"/>
      <c r="AE37" s="144">
        <v>1.8108192527253899</v>
      </c>
      <c r="AF37" s="30"/>
      <c r="AG37" s="150">
        <v>92.534782464242397</v>
      </c>
      <c r="AH37" s="85">
        <v>92.134217194304696</v>
      </c>
      <c r="AI37" s="85">
        <v>94.792443402109299</v>
      </c>
      <c r="AJ37" s="85">
        <v>95.083424010166297</v>
      </c>
      <c r="AK37" s="85">
        <v>94.080078573090702</v>
      </c>
      <c r="AL37" s="151">
        <v>93.802449480550493</v>
      </c>
      <c r="AM37" s="85"/>
      <c r="AN37" s="158">
        <v>105.57443359691101</v>
      </c>
      <c r="AO37" s="166">
        <v>109.318316146263</v>
      </c>
      <c r="AP37" s="159">
        <v>107.48280845919901</v>
      </c>
      <c r="AQ37" s="85"/>
      <c r="AR37" s="164">
        <v>98.157318823680299</v>
      </c>
      <c r="AS37" s="84"/>
      <c r="AT37" s="130">
        <v>0.84690510635444305</v>
      </c>
      <c r="AU37" s="83">
        <v>1.3307686646569701</v>
      </c>
      <c r="AV37" s="83">
        <v>2.1594627731593499</v>
      </c>
      <c r="AW37" s="83">
        <v>2.2010556983680001</v>
      </c>
      <c r="AX37" s="83">
        <v>2.1102056646190999</v>
      </c>
      <c r="AY37" s="131">
        <v>1.7788462155689599</v>
      </c>
      <c r="AZ37" s="83"/>
      <c r="BA37" s="138">
        <v>6.8920243268156794E-2</v>
      </c>
      <c r="BB37" s="146">
        <v>-0.56450085997335497</v>
      </c>
      <c r="BC37" s="139">
        <v>-0.256606489667426</v>
      </c>
      <c r="BD37" s="83"/>
      <c r="BE37" s="144">
        <v>1.09582642107384</v>
      </c>
    </row>
    <row r="38" spans="1:64" x14ac:dyDescent="0.25">
      <c r="A38" s="20" t="s">
        <v>81</v>
      </c>
      <c r="B38" s="3" t="str">
        <f t="shared" si="0"/>
        <v>Northern Virginia</v>
      </c>
      <c r="C38" s="3"/>
      <c r="D38" s="24" t="s">
        <v>16</v>
      </c>
      <c r="E38" s="27" t="s">
        <v>17</v>
      </c>
      <c r="F38" s="3"/>
      <c r="G38" s="150">
        <v>119.437988973367</v>
      </c>
      <c r="H38" s="85">
        <v>142.41757224174901</v>
      </c>
      <c r="I38" s="85">
        <v>149.58810445350699</v>
      </c>
      <c r="J38" s="85">
        <v>146.23171518248901</v>
      </c>
      <c r="K38" s="85">
        <v>131.00918563653099</v>
      </c>
      <c r="L38" s="151">
        <v>139.53481155843099</v>
      </c>
      <c r="M38" s="85"/>
      <c r="N38" s="158">
        <v>113.46388111186801</v>
      </c>
      <c r="O38" s="166">
        <v>112.831424982608</v>
      </c>
      <c r="P38" s="159">
        <v>113.141783485877</v>
      </c>
      <c r="Q38" s="85"/>
      <c r="R38" s="164">
        <v>133.063078482381</v>
      </c>
      <c r="S38" s="84"/>
      <c r="T38" s="130">
        <v>0.60081298266065397</v>
      </c>
      <c r="U38" s="83">
        <v>5.0352392002652202</v>
      </c>
      <c r="V38" s="83">
        <v>5.2882996948318297</v>
      </c>
      <c r="W38" s="83">
        <v>5.6483489452734403</v>
      </c>
      <c r="X38" s="83">
        <v>2.20243032260348</v>
      </c>
      <c r="Y38" s="131">
        <v>4.2563528507484403</v>
      </c>
      <c r="Z38" s="83"/>
      <c r="AA38" s="138">
        <v>7.5320105518088598E-2</v>
      </c>
      <c r="AB38" s="146">
        <v>-0.187067126297633</v>
      </c>
      <c r="AC38" s="139">
        <v>-5.86296769505927E-2</v>
      </c>
      <c r="AD38" s="83"/>
      <c r="AE38" s="144">
        <v>3.5442012385269099</v>
      </c>
      <c r="AF38" s="30"/>
      <c r="AG38" s="150">
        <v>118.60472588291501</v>
      </c>
      <c r="AH38" s="85">
        <v>137.52140362773301</v>
      </c>
      <c r="AI38" s="85">
        <v>146.58922073894499</v>
      </c>
      <c r="AJ38" s="85">
        <v>144.22063999079899</v>
      </c>
      <c r="AK38" s="85">
        <v>130.14521472082501</v>
      </c>
      <c r="AL38" s="151">
        <v>136.82594940553901</v>
      </c>
      <c r="AM38" s="85"/>
      <c r="AN38" s="158">
        <v>114.01258865869001</v>
      </c>
      <c r="AO38" s="166">
        <v>113.338053047725</v>
      </c>
      <c r="AP38" s="159">
        <v>113.671404035839</v>
      </c>
      <c r="AQ38" s="85"/>
      <c r="AR38" s="164">
        <v>130.95413399792201</v>
      </c>
      <c r="AS38" s="84"/>
      <c r="AT38" s="130">
        <v>3.38475763618526</v>
      </c>
      <c r="AU38" s="83">
        <v>5.4495541365039202</v>
      </c>
      <c r="AV38" s="83">
        <v>6.5578179387229101</v>
      </c>
      <c r="AW38" s="83">
        <v>6.2072428043072199</v>
      </c>
      <c r="AX38" s="83">
        <v>4.9864598717636301</v>
      </c>
      <c r="AY38" s="131">
        <v>5.6097457625301104</v>
      </c>
      <c r="AZ38" s="83"/>
      <c r="BA38" s="138">
        <v>2.94950579516096</v>
      </c>
      <c r="BB38" s="146">
        <v>2.04636394901675</v>
      </c>
      <c r="BC38" s="139">
        <v>2.4910328331323899</v>
      </c>
      <c r="BD38" s="83"/>
      <c r="BE38" s="144">
        <v>5.0709866346643802</v>
      </c>
    </row>
    <row r="39" spans="1:64" x14ac:dyDescent="0.25">
      <c r="A39" s="22" t="s">
        <v>82</v>
      </c>
      <c r="B39" s="3" t="str">
        <f t="shared" si="0"/>
        <v>Shenandoah Valley</v>
      </c>
      <c r="C39" s="3"/>
      <c r="D39" s="25" t="s">
        <v>16</v>
      </c>
      <c r="E39" s="28" t="s">
        <v>17</v>
      </c>
      <c r="F39" s="3"/>
      <c r="G39" s="152">
        <v>85.811361951822093</v>
      </c>
      <c r="H39" s="153">
        <v>89.017564245809993</v>
      </c>
      <c r="I39" s="153">
        <v>91.204553589587107</v>
      </c>
      <c r="J39" s="153">
        <v>90.451259168704098</v>
      </c>
      <c r="K39" s="153">
        <v>95.705311418685099</v>
      </c>
      <c r="L39" s="154">
        <v>90.873236147757197</v>
      </c>
      <c r="M39" s="85"/>
      <c r="N39" s="160">
        <v>106.755515071215</v>
      </c>
      <c r="O39" s="161">
        <v>107.504966136132</v>
      </c>
      <c r="P39" s="162">
        <v>107.126099296718</v>
      </c>
      <c r="Q39" s="85"/>
      <c r="R39" s="165">
        <v>96.470174143697307</v>
      </c>
      <c r="S39" s="84"/>
      <c r="T39" s="132">
        <v>-0.18777701723912599</v>
      </c>
      <c r="U39" s="133">
        <v>1.13083708411849</v>
      </c>
      <c r="V39" s="133">
        <v>1.6868936511165999</v>
      </c>
      <c r="W39" s="133">
        <v>2.0035459307572898</v>
      </c>
      <c r="X39" s="133">
        <v>8.6475347624712899</v>
      </c>
      <c r="Y39" s="134">
        <v>2.9908332860125499</v>
      </c>
      <c r="Z39" s="83"/>
      <c r="AA39" s="140">
        <v>4.7025237830110997</v>
      </c>
      <c r="AB39" s="141">
        <v>1.93244714629262</v>
      </c>
      <c r="AC39" s="142">
        <v>3.2803252436396702</v>
      </c>
      <c r="AD39" s="83"/>
      <c r="AE39" s="145">
        <v>3.65759817537527</v>
      </c>
      <c r="AF39" s="31"/>
      <c r="AG39" s="152">
        <v>89.004216492707499</v>
      </c>
      <c r="AH39" s="153">
        <v>88.167146853914005</v>
      </c>
      <c r="AI39" s="153">
        <v>90.412994683370997</v>
      </c>
      <c r="AJ39" s="153">
        <v>89.640424194400396</v>
      </c>
      <c r="AK39" s="153">
        <v>90.320768186016096</v>
      </c>
      <c r="AL39" s="154">
        <v>89.540898461192796</v>
      </c>
      <c r="AM39" s="85"/>
      <c r="AN39" s="160">
        <v>101.11507843417699</v>
      </c>
      <c r="AO39" s="161">
        <v>102.605527486789</v>
      </c>
      <c r="AP39" s="162">
        <v>101.870829670717</v>
      </c>
      <c r="AQ39" s="85"/>
      <c r="AR39" s="165">
        <v>93.527929501356596</v>
      </c>
      <c r="AS39" s="84"/>
      <c r="AT39" s="132">
        <v>-0.60901238674400804</v>
      </c>
      <c r="AU39" s="133">
        <v>0.66839934774582099</v>
      </c>
      <c r="AV39" s="133">
        <v>1.5411766024489499</v>
      </c>
      <c r="AW39" s="133">
        <v>0.60815010316238904</v>
      </c>
      <c r="AX39" s="133">
        <v>1.07907660918439</v>
      </c>
      <c r="AY39" s="134">
        <v>0.70823169533323505</v>
      </c>
      <c r="AZ39" s="83"/>
      <c r="BA39" s="140">
        <v>-3.6310133147722801E-2</v>
      </c>
      <c r="BB39" s="141">
        <v>6.5344312516441599E-2</v>
      </c>
      <c r="BC39" s="142">
        <v>2.6092960309367599E-2</v>
      </c>
      <c r="BD39" s="83"/>
      <c r="BE39" s="145">
        <v>0.485605044905629</v>
      </c>
    </row>
    <row r="40" spans="1:64" ht="13" x14ac:dyDescent="0.3">
      <c r="A40" s="19" t="s">
        <v>83</v>
      </c>
      <c r="B40" s="3" t="str">
        <f t="shared" si="0"/>
        <v>Southern Virginia</v>
      </c>
      <c r="C40" s="9"/>
      <c r="D40" s="23" t="s">
        <v>16</v>
      </c>
      <c r="E40" s="26" t="s">
        <v>17</v>
      </c>
      <c r="F40" s="3"/>
      <c r="G40" s="147">
        <v>92.270133171912804</v>
      </c>
      <c r="H40" s="148">
        <v>102.131704095112</v>
      </c>
      <c r="I40" s="148">
        <v>105.55417218543001</v>
      </c>
      <c r="J40" s="148">
        <v>103.008615190935</v>
      </c>
      <c r="K40" s="148">
        <v>99.331965290806707</v>
      </c>
      <c r="L40" s="149">
        <v>101.03515017505001</v>
      </c>
      <c r="M40" s="85"/>
      <c r="N40" s="155">
        <v>96.937452782031599</v>
      </c>
      <c r="O40" s="156">
        <v>97.958827129015802</v>
      </c>
      <c r="P40" s="157">
        <v>97.448400510203996</v>
      </c>
      <c r="Q40" s="85"/>
      <c r="R40" s="163">
        <v>100.083474346825</v>
      </c>
      <c r="S40" s="84"/>
      <c r="T40" s="127">
        <v>10.517562021725301</v>
      </c>
      <c r="U40" s="128">
        <v>8.5966564874688807</v>
      </c>
      <c r="V40" s="128">
        <v>8.7025594572636393</v>
      </c>
      <c r="W40" s="128">
        <v>9.7480476133595708</v>
      </c>
      <c r="X40" s="128">
        <v>10.4184008430448</v>
      </c>
      <c r="Y40" s="129">
        <v>9.3644282506174505</v>
      </c>
      <c r="Z40" s="83"/>
      <c r="AA40" s="135">
        <v>6.0914781760333501</v>
      </c>
      <c r="AB40" s="136">
        <v>5.2355255939042502</v>
      </c>
      <c r="AC40" s="137">
        <v>5.6869863873453603</v>
      </c>
      <c r="AD40" s="83"/>
      <c r="AE40" s="143">
        <v>8.3885665366257598</v>
      </c>
      <c r="AF40" s="29"/>
      <c r="AG40" s="147">
        <v>91.501418344518996</v>
      </c>
      <c r="AH40" s="148">
        <v>101.217660690861</v>
      </c>
      <c r="AI40" s="148">
        <v>103.896970191915</v>
      </c>
      <c r="AJ40" s="148">
        <v>104.006467697348</v>
      </c>
      <c r="AK40" s="148">
        <v>99.437424224962498</v>
      </c>
      <c r="AL40" s="149">
        <v>100.602830154446</v>
      </c>
      <c r="AM40" s="85"/>
      <c r="AN40" s="155">
        <v>97.274637568199495</v>
      </c>
      <c r="AO40" s="156">
        <v>96.6158308738611</v>
      </c>
      <c r="AP40" s="157">
        <v>96.943214124330197</v>
      </c>
      <c r="AQ40" s="85"/>
      <c r="AR40" s="163">
        <v>99.651381578947294</v>
      </c>
      <c r="AS40" s="84"/>
      <c r="AT40" s="127">
        <v>8.2550076176139093</v>
      </c>
      <c r="AU40" s="128">
        <v>9.5504916219571303</v>
      </c>
      <c r="AV40" s="128">
        <v>7.81514941046954</v>
      </c>
      <c r="AW40" s="128">
        <v>10.6275367879079</v>
      </c>
      <c r="AX40" s="128">
        <v>10.5290058008059</v>
      </c>
      <c r="AY40" s="129">
        <v>9.3464326202071994</v>
      </c>
      <c r="AZ40" s="83"/>
      <c r="BA40" s="135">
        <v>8.4241695145682396</v>
      </c>
      <c r="BB40" s="136">
        <v>7.7934272225713901</v>
      </c>
      <c r="BC40" s="137">
        <v>8.1061384917885402</v>
      </c>
      <c r="BD40" s="83"/>
      <c r="BE40" s="143">
        <v>9.0312740060870897</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0">
        <v>89.978222730739802</v>
      </c>
      <c r="H41" s="85">
        <v>95.378080487159096</v>
      </c>
      <c r="I41" s="85">
        <v>95.477052137385698</v>
      </c>
      <c r="J41" s="85">
        <v>93.830477950233998</v>
      </c>
      <c r="K41" s="85">
        <v>95.057824187824096</v>
      </c>
      <c r="L41" s="151">
        <v>94.210494275649395</v>
      </c>
      <c r="M41" s="85"/>
      <c r="N41" s="158">
        <v>111.93340824895</v>
      </c>
      <c r="O41" s="166">
        <v>111.945236188951</v>
      </c>
      <c r="P41" s="159">
        <v>111.939093124679</v>
      </c>
      <c r="Q41" s="85"/>
      <c r="R41" s="164">
        <v>99.533717069788906</v>
      </c>
      <c r="S41" s="84"/>
      <c r="T41" s="130">
        <v>1.66581958082591</v>
      </c>
      <c r="U41" s="83">
        <v>1.55159571833695</v>
      </c>
      <c r="V41" s="83">
        <v>1.65194731836475</v>
      </c>
      <c r="W41" s="83">
        <v>-0.46063980259537601</v>
      </c>
      <c r="X41" s="83">
        <v>-1.44569384877185</v>
      </c>
      <c r="Y41" s="131">
        <v>0.48260134713506603</v>
      </c>
      <c r="Z41" s="83"/>
      <c r="AA41" s="138">
        <v>3.3089268920480901</v>
      </c>
      <c r="AB41" s="146">
        <v>1.87975551318657</v>
      </c>
      <c r="AC41" s="139">
        <v>2.62480378166202</v>
      </c>
      <c r="AD41" s="83"/>
      <c r="AE41" s="144">
        <v>1.4001080329118101</v>
      </c>
      <c r="AF41" s="30"/>
      <c r="AG41" s="150">
        <v>89.420271620639497</v>
      </c>
      <c r="AH41" s="85">
        <v>91.829917855899694</v>
      </c>
      <c r="AI41" s="85">
        <v>92.864973283733505</v>
      </c>
      <c r="AJ41" s="85">
        <v>93.6117936487192</v>
      </c>
      <c r="AK41" s="85">
        <v>95.088434086956497</v>
      </c>
      <c r="AL41" s="151">
        <v>92.730427710239496</v>
      </c>
      <c r="AM41" s="85"/>
      <c r="AN41" s="158">
        <v>107.586373053576</v>
      </c>
      <c r="AO41" s="166">
        <v>105.89331586206799</v>
      </c>
      <c r="AP41" s="159">
        <v>106.758569935257</v>
      </c>
      <c r="AQ41" s="85"/>
      <c r="AR41" s="164">
        <v>96.911813192887905</v>
      </c>
      <c r="AS41" s="84"/>
      <c r="AT41" s="130">
        <v>-1.1769460290559901</v>
      </c>
      <c r="AU41" s="83">
        <v>-4.5287639297250402E-2</v>
      </c>
      <c r="AV41" s="83">
        <v>0.264287732301974</v>
      </c>
      <c r="AW41" s="83">
        <v>0.22654880061157301</v>
      </c>
      <c r="AX41" s="83">
        <v>-1.26150567006142</v>
      </c>
      <c r="AY41" s="131">
        <v>-0.37000576417140701</v>
      </c>
      <c r="AZ41" s="83"/>
      <c r="BA41" s="138">
        <v>-2.3434472759221801</v>
      </c>
      <c r="BB41" s="146">
        <v>-3.03305502572751</v>
      </c>
      <c r="BC41" s="139">
        <v>-2.6825095323859398</v>
      </c>
      <c r="BD41" s="83"/>
      <c r="BE41" s="144">
        <v>-1.24868769073112</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0">
        <v>79.327510917030494</v>
      </c>
      <c r="H42" s="85">
        <v>89.057277936962706</v>
      </c>
      <c r="I42" s="85">
        <v>88.988825966850797</v>
      </c>
      <c r="J42" s="85">
        <v>88.584612129760202</v>
      </c>
      <c r="K42" s="85">
        <v>86.709154471544707</v>
      </c>
      <c r="L42" s="151">
        <v>87.095664794007405</v>
      </c>
      <c r="M42" s="85"/>
      <c r="N42" s="158">
        <v>85.830899280575494</v>
      </c>
      <c r="O42" s="166">
        <v>83.479071146245005</v>
      </c>
      <c r="P42" s="159">
        <v>84.710348399246698</v>
      </c>
      <c r="Q42" s="85"/>
      <c r="R42" s="164">
        <v>86.501851851851796</v>
      </c>
      <c r="S42" s="84"/>
      <c r="T42" s="130">
        <v>6.4487183977434599</v>
      </c>
      <c r="U42" s="83">
        <v>5.9199739109099898</v>
      </c>
      <c r="V42" s="83">
        <v>6.5001106526752199</v>
      </c>
      <c r="W42" s="83">
        <v>7.6856703507497102</v>
      </c>
      <c r="X42" s="83">
        <v>6.9080513073400702</v>
      </c>
      <c r="Y42" s="131">
        <v>6.6855848116672298</v>
      </c>
      <c r="Z42" s="83"/>
      <c r="AA42" s="138">
        <v>2.7764141186142601</v>
      </c>
      <c r="AB42" s="146">
        <v>0.89050594629965296</v>
      </c>
      <c r="AC42" s="139">
        <v>1.8598417568554499</v>
      </c>
      <c r="AD42" s="83"/>
      <c r="AE42" s="144">
        <v>5.4112338349595701</v>
      </c>
      <c r="AF42" s="30"/>
      <c r="AG42" s="150">
        <v>80.672829684997296</v>
      </c>
      <c r="AH42" s="85">
        <v>87.3294752186588</v>
      </c>
      <c r="AI42" s="85">
        <v>86.9881497326203</v>
      </c>
      <c r="AJ42" s="85">
        <v>86.715880629805895</v>
      </c>
      <c r="AK42" s="85">
        <v>83.771213530655302</v>
      </c>
      <c r="AL42" s="151">
        <v>85.450873941524193</v>
      </c>
      <c r="AM42" s="85"/>
      <c r="AN42" s="158">
        <v>82.309689071787801</v>
      </c>
      <c r="AO42" s="166">
        <v>82.087808353808299</v>
      </c>
      <c r="AP42" s="159">
        <v>82.202742775935505</v>
      </c>
      <c r="AQ42" s="85"/>
      <c r="AR42" s="164">
        <v>84.631661887694094</v>
      </c>
      <c r="AS42" s="84"/>
      <c r="AT42" s="130">
        <v>4.8715485781235799</v>
      </c>
      <c r="AU42" s="83">
        <v>5.2440121997788403</v>
      </c>
      <c r="AV42" s="83">
        <v>4.0391261875215996</v>
      </c>
      <c r="AW42" s="83">
        <v>4.8612214980227897</v>
      </c>
      <c r="AX42" s="83">
        <v>1.3338477086400899</v>
      </c>
      <c r="AY42" s="131">
        <v>4.0868989160525402</v>
      </c>
      <c r="AZ42" s="83"/>
      <c r="BA42" s="138">
        <v>-6.6601437778118305E-2</v>
      </c>
      <c r="BB42" s="146">
        <v>1.0635639203556899</v>
      </c>
      <c r="BC42" s="139">
        <v>0.47514284076589403</v>
      </c>
      <c r="BD42" s="83"/>
      <c r="BE42" s="144">
        <v>3.1860500148222402</v>
      </c>
      <c r="BF42" s="76"/>
      <c r="BG42" s="76"/>
      <c r="BH42" s="76"/>
      <c r="BI42" s="76"/>
      <c r="BJ42" s="76"/>
      <c r="BK42" s="76"/>
      <c r="BL42" s="76"/>
    </row>
    <row r="43" spans="1:64" x14ac:dyDescent="0.25">
      <c r="A43" s="22" t="s">
        <v>86</v>
      </c>
      <c r="B43" s="3" t="str">
        <f t="shared" si="0"/>
        <v>Virginia Mountains</v>
      </c>
      <c r="C43" s="3"/>
      <c r="D43" s="25" t="s">
        <v>16</v>
      </c>
      <c r="E43" s="28" t="s">
        <v>17</v>
      </c>
      <c r="F43" s="3"/>
      <c r="G43" s="150">
        <v>92.944264832330106</v>
      </c>
      <c r="H43" s="85">
        <v>97.449598065880906</v>
      </c>
      <c r="I43" s="85">
        <v>103.55905117565599</v>
      </c>
      <c r="J43" s="85">
        <v>103.204186870062</v>
      </c>
      <c r="K43" s="85">
        <v>97.065864705882305</v>
      </c>
      <c r="L43" s="151">
        <v>99.3751338766006</v>
      </c>
      <c r="M43" s="85"/>
      <c r="N43" s="158">
        <v>114.520210851841</v>
      </c>
      <c r="O43" s="166">
        <v>117.55917676910001</v>
      </c>
      <c r="P43" s="159">
        <v>116.037554898648</v>
      </c>
      <c r="Q43" s="85"/>
      <c r="R43" s="164">
        <v>104.428275346851</v>
      </c>
      <c r="S43" s="84"/>
      <c r="T43" s="130">
        <v>-8.1545970830346395</v>
      </c>
      <c r="U43" s="83">
        <v>2.5150709656821602</v>
      </c>
      <c r="V43" s="83">
        <v>5.3477826280327703</v>
      </c>
      <c r="W43" s="83">
        <v>5.2147683381109502</v>
      </c>
      <c r="X43" s="83">
        <v>-2.6997075556266599</v>
      </c>
      <c r="Y43" s="131">
        <v>1.06118090264733</v>
      </c>
      <c r="Z43" s="83"/>
      <c r="AA43" s="138">
        <v>1.4887087538846999</v>
      </c>
      <c r="AB43" s="146">
        <v>-0.32219366301994601</v>
      </c>
      <c r="AC43" s="139">
        <v>0.59356906372172902</v>
      </c>
      <c r="AD43" s="83"/>
      <c r="AE43" s="144">
        <v>1.1162821700101899</v>
      </c>
      <c r="AF43" s="31"/>
      <c r="AG43" s="150">
        <v>98.785982575982501</v>
      </c>
      <c r="AH43" s="85">
        <v>96.972613204791102</v>
      </c>
      <c r="AI43" s="85">
        <v>102.05248052480501</v>
      </c>
      <c r="AJ43" s="85">
        <v>102.154820747001</v>
      </c>
      <c r="AK43" s="85">
        <v>98.541164825387398</v>
      </c>
      <c r="AL43" s="151">
        <v>99.823723455381</v>
      </c>
      <c r="AM43" s="85"/>
      <c r="AN43" s="158">
        <v>113.29205452222</v>
      </c>
      <c r="AO43" s="166">
        <v>116.25727205665299</v>
      </c>
      <c r="AP43" s="159">
        <v>114.746236162361</v>
      </c>
      <c r="AQ43" s="85"/>
      <c r="AR43" s="164">
        <v>104.201276796705</v>
      </c>
      <c r="AS43" s="84"/>
      <c r="AT43" s="130">
        <v>4.8125301651354002</v>
      </c>
      <c r="AU43" s="83">
        <v>4.9651009885645303</v>
      </c>
      <c r="AV43" s="83">
        <v>5.6544558359435202</v>
      </c>
      <c r="AW43" s="83">
        <v>5.8334024247577396</v>
      </c>
      <c r="AX43" s="83">
        <v>5.0083619749412698</v>
      </c>
      <c r="AY43" s="131">
        <v>5.28452641062254</v>
      </c>
      <c r="AZ43" s="83"/>
      <c r="BA43" s="138">
        <v>8.6861137482670507</v>
      </c>
      <c r="BB43" s="146">
        <v>7.7026657033624097</v>
      </c>
      <c r="BC43" s="139">
        <v>8.2108772099512795</v>
      </c>
      <c r="BD43" s="83"/>
      <c r="BE43" s="144">
        <v>6.2470281157914096</v>
      </c>
      <c r="BF43" s="76"/>
      <c r="BG43" s="76"/>
      <c r="BH43" s="76"/>
      <c r="BI43" s="76"/>
      <c r="BJ43" s="76"/>
      <c r="BK43" s="76"/>
      <c r="BL43" s="76"/>
    </row>
    <row r="44" spans="1:64" x14ac:dyDescent="0.25">
      <c r="A44" s="86" t="s">
        <v>112</v>
      </c>
      <c r="B44" s="3" t="s">
        <v>118</v>
      </c>
      <c r="D44" s="25" t="s">
        <v>16</v>
      </c>
      <c r="E44" s="28" t="s">
        <v>17</v>
      </c>
      <c r="G44" s="150">
        <v>234.20384026258199</v>
      </c>
      <c r="H44" s="85">
        <v>233.67314643799401</v>
      </c>
      <c r="I44" s="85">
        <v>232.64264505119399</v>
      </c>
      <c r="J44" s="85">
        <v>228.31439024390201</v>
      </c>
      <c r="K44" s="85">
        <v>226.18705352112599</v>
      </c>
      <c r="L44" s="151">
        <v>230.51209378960701</v>
      </c>
      <c r="M44" s="85"/>
      <c r="N44" s="158">
        <v>278.11443579766501</v>
      </c>
      <c r="O44" s="166">
        <v>275.961119671289</v>
      </c>
      <c r="P44" s="159">
        <v>276.91280022929197</v>
      </c>
      <c r="Q44" s="85"/>
      <c r="R44" s="164">
        <v>244.739360224975</v>
      </c>
      <c r="S44" s="84"/>
      <c r="T44" s="130">
        <v>0.97519943661444497</v>
      </c>
      <c r="U44" s="83">
        <v>4.0119022156629898</v>
      </c>
      <c r="V44" s="83">
        <v>3.1190003197943499</v>
      </c>
      <c r="W44" s="83">
        <v>2.7324462510220102</v>
      </c>
      <c r="X44" s="83">
        <v>-4.9910768825883096</v>
      </c>
      <c r="Y44" s="131">
        <v>1.1317381673783899</v>
      </c>
      <c r="Z44" s="83"/>
      <c r="AA44" s="138">
        <v>-4.8717926425828102</v>
      </c>
      <c r="AB44" s="146">
        <v>-8.9011850289404908</v>
      </c>
      <c r="AC44" s="139">
        <v>-7.1196729817091304</v>
      </c>
      <c r="AD44" s="83"/>
      <c r="AE44" s="144">
        <v>-2.32985449545607</v>
      </c>
      <c r="AG44" s="150">
        <v>236.670709219858</v>
      </c>
      <c r="AH44" s="85">
        <v>233.30545935792301</v>
      </c>
      <c r="AI44" s="85">
        <v>238.90964590258699</v>
      </c>
      <c r="AJ44" s="85">
        <v>235.76220626812</v>
      </c>
      <c r="AK44" s="85">
        <v>226.15346932167699</v>
      </c>
      <c r="AL44" s="151">
        <v>234.19210626185901</v>
      </c>
      <c r="AM44" s="85"/>
      <c r="AN44" s="158">
        <v>264.72762374636</v>
      </c>
      <c r="AO44" s="166">
        <v>273.78939064200199</v>
      </c>
      <c r="AP44" s="159">
        <v>269.65019728092199</v>
      </c>
      <c r="AQ44" s="85"/>
      <c r="AR44" s="164">
        <v>245.07396122448901</v>
      </c>
      <c r="AS44" s="84"/>
      <c r="AT44" s="130">
        <v>4.2697018934627504</v>
      </c>
      <c r="AU44" s="83">
        <v>1.07197862190981</v>
      </c>
      <c r="AV44" s="83">
        <v>6.7347577102581901</v>
      </c>
      <c r="AW44" s="83">
        <v>3.48540084059869</v>
      </c>
      <c r="AX44" s="83">
        <v>0.60147023274494205</v>
      </c>
      <c r="AY44" s="131">
        <v>3.28112246820413</v>
      </c>
      <c r="AZ44" s="83"/>
      <c r="BA44" s="138">
        <v>-2.4118687497170401</v>
      </c>
      <c r="BB44" s="146">
        <v>-2.00048280879794</v>
      </c>
      <c r="BC44" s="139">
        <v>-2.2017485104826102</v>
      </c>
      <c r="BD44" s="83"/>
      <c r="BE44" s="144">
        <v>0.86524770279128205</v>
      </c>
    </row>
    <row r="45" spans="1:64" x14ac:dyDescent="0.25">
      <c r="A45" s="86" t="s">
        <v>113</v>
      </c>
      <c r="B45" s="3" t="s">
        <v>119</v>
      </c>
      <c r="D45" s="25" t="s">
        <v>16</v>
      </c>
      <c r="E45" s="28" t="s">
        <v>17</v>
      </c>
      <c r="G45" s="150">
        <v>156.31650353955001</v>
      </c>
      <c r="H45" s="85">
        <v>177.75974128988901</v>
      </c>
      <c r="I45" s="85">
        <v>184.32443397192901</v>
      </c>
      <c r="J45" s="85">
        <v>180.81859907980299</v>
      </c>
      <c r="K45" s="85">
        <v>160.95677687093601</v>
      </c>
      <c r="L45" s="151">
        <v>174.39436798481401</v>
      </c>
      <c r="M45" s="85"/>
      <c r="N45" s="158">
        <v>153.59849492839999</v>
      </c>
      <c r="O45" s="166">
        <v>159.37291550204199</v>
      </c>
      <c r="P45" s="159">
        <v>156.543215160264</v>
      </c>
      <c r="Q45" s="85"/>
      <c r="R45" s="164">
        <v>169.80329968228901</v>
      </c>
      <c r="S45" s="84"/>
      <c r="T45" s="130">
        <v>-0.20377874770439999</v>
      </c>
      <c r="U45" s="83">
        <v>6.9314360237848396</v>
      </c>
      <c r="V45" s="83">
        <v>7.5853516917752399</v>
      </c>
      <c r="W45" s="83">
        <v>8.2135801391070409</v>
      </c>
      <c r="X45" s="83">
        <v>1.81222852696419</v>
      </c>
      <c r="Y45" s="131">
        <v>5.7885601899766801</v>
      </c>
      <c r="Z45" s="83"/>
      <c r="AA45" s="138">
        <v>-1.50422467973422</v>
      </c>
      <c r="AB45" s="146">
        <v>-3.1244988460234002</v>
      </c>
      <c r="AC45" s="139">
        <v>-2.3445619044442201</v>
      </c>
      <c r="AD45" s="83"/>
      <c r="AE45" s="144">
        <v>3.7746231514751498</v>
      </c>
      <c r="AG45" s="150">
        <v>157.059106811432</v>
      </c>
      <c r="AH45" s="85">
        <v>172.51006715851599</v>
      </c>
      <c r="AI45" s="85">
        <v>180.51202894600499</v>
      </c>
      <c r="AJ45" s="85">
        <v>177.62236979308801</v>
      </c>
      <c r="AK45" s="85">
        <v>161.092318626793</v>
      </c>
      <c r="AL45" s="151">
        <v>171.27223032673899</v>
      </c>
      <c r="AM45" s="85"/>
      <c r="AN45" s="158">
        <v>155.14630172367399</v>
      </c>
      <c r="AO45" s="166">
        <v>159.556463834065</v>
      </c>
      <c r="AP45" s="159">
        <v>157.36989408625999</v>
      </c>
      <c r="AQ45" s="85"/>
      <c r="AR45" s="164">
        <v>167.583411546511</v>
      </c>
      <c r="AS45" s="84"/>
      <c r="AT45" s="130">
        <v>4.2378891969988297</v>
      </c>
      <c r="AU45" s="83">
        <v>7.0898674440682301</v>
      </c>
      <c r="AV45" s="83">
        <v>7.43437625433</v>
      </c>
      <c r="AW45" s="83">
        <v>7.4395730373206597</v>
      </c>
      <c r="AX45" s="83">
        <v>4.8852509563565603</v>
      </c>
      <c r="AY45" s="131">
        <v>6.5546792460640599</v>
      </c>
      <c r="AZ45" s="83"/>
      <c r="BA45" s="138">
        <v>1.84215146519026</v>
      </c>
      <c r="BB45" s="146">
        <v>0.92306777317711797</v>
      </c>
      <c r="BC45" s="139">
        <v>1.3538274752394599</v>
      </c>
      <c r="BD45" s="83"/>
      <c r="BE45" s="144">
        <v>5.2479679097170298</v>
      </c>
    </row>
    <row r="46" spans="1:64" x14ac:dyDescent="0.25">
      <c r="A46" s="86" t="s">
        <v>114</v>
      </c>
      <c r="B46" s="3" t="s">
        <v>120</v>
      </c>
      <c r="D46" s="25" t="s">
        <v>16</v>
      </c>
      <c r="E46" s="28" t="s">
        <v>17</v>
      </c>
      <c r="G46" s="150">
        <v>121.728286054649</v>
      </c>
      <c r="H46" s="85">
        <v>131.364903072798</v>
      </c>
      <c r="I46" s="85">
        <v>135.748890084274</v>
      </c>
      <c r="J46" s="85">
        <v>134.94169506517599</v>
      </c>
      <c r="K46" s="85">
        <v>127.945850328856</v>
      </c>
      <c r="L46" s="151">
        <v>131.18896386788799</v>
      </c>
      <c r="M46" s="85"/>
      <c r="N46" s="158">
        <v>124.943242441528</v>
      </c>
      <c r="O46" s="166">
        <v>122.294989530869</v>
      </c>
      <c r="P46" s="159">
        <v>123.61381210761</v>
      </c>
      <c r="Q46" s="85"/>
      <c r="R46" s="164">
        <v>129.13635075321901</v>
      </c>
      <c r="S46" s="84"/>
      <c r="T46" s="130">
        <v>2.58266842825517</v>
      </c>
      <c r="U46" s="83">
        <v>3.41696180950504</v>
      </c>
      <c r="V46" s="83">
        <v>3.8689386443614802</v>
      </c>
      <c r="W46" s="83">
        <v>4.27720237807518</v>
      </c>
      <c r="X46" s="83">
        <v>4.7202557023111202</v>
      </c>
      <c r="Y46" s="131">
        <v>3.90502819110382</v>
      </c>
      <c r="Z46" s="83"/>
      <c r="AA46" s="138">
        <v>1.9057967533569899</v>
      </c>
      <c r="AB46" s="146">
        <v>7.14510643580612E-2</v>
      </c>
      <c r="AC46" s="139">
        <v>0.98650109839379896</v>
      </c>
      <c r="AD46" s="83"/>
      <c r="AE46" s="144">
        <v>3.1770614653873799</v>
      </c>
      <c r="AG46" s="150">
        <v>121.340247922217</v>
      </c>
      <c r="AH46" s="85">
        <v>129.03413861896701</v>
      </c>
      <c r="AI46" s="85">
        <v>134.38269422682799</v>
      </c>
      <c r="AJ46" s="85">
        <v>133.06880536333199</v>
      </c>
      <c r="AK46" s="85">
        <v>126.665447546775</v>
      </c>
      <c r="AL46" s="151">
        <v>129.49932786028799</v>
      </c>
      <c r="AM46" s="85"/>
      <c r="AN46" s="158">
        <v>123.600648839897</v>
      </c>
      <c r="AO46" s="166">
        <v>121.99261533432301</v>
      </c>
      <c r="AP46" s="159">
        <v>122.782847415124</v>
      </c>
      <c r="AQ46" s="85"/>
      <c r="AR46" s="164">
        <v>127.612264648524</v>
      </c>
      <c r="AS46" s="84"/>
      <c r="AT46" s="130">
        <v>2.0418235006964101</v>
      </c>
      <c r="AU46" s="83">
        <v>3.5619343769345502</v>
      </c>
      <c r="AV46" s="83">
        <v>4.1032626864791997</v>
      </c>
      <c r="AW46" s="83">
        <v>4.0273174895394401</v>
      </c>
      <c r="AX46" s="83">
        <v>4.1444993180673402</v>
      </c>
      <c r="AY46" s="131">
        <v>3.6884076097435301</v>
      </c>
      <c r="AZ46" s="83"/>
      <c r="BA46" s="138">
        <v>1.5377154647887299</v>
      </c>
      <c r="BB46" s="146">
        <v>8.6857337903135295E-2</v>
      </c>
      <c r="BC46" s="139">
        <v>0.79942839325469095</v>
      </c>
      <c r="BD46" s="83"/>
      <c r="BE46" s="144">
        <v>2.9101646074408798</v>
      </c>
    </row>
    <row r="47" spans="1:64" x14ac:dyDescent="0.25">
      <c r="A47" s="86" t="s">
        <v>115</v>
      </c>
      <c r="B47" s="3" t="s">
        <v>121</v>
      </c>
      <c r="D47" s="25" t="s">
        <v>16</v>
      </c>
      <c r="E47" s="28" t="s">
        <v>17</v>
      </c>
      <c r="G47" s="150">
        <v>98.147918898759002</v>
      </c>
      <c r="H47" s="85">
        <v>103.81795010018099</v>
      </c>
      <c r="I47" s="85">
        <v>105.70784108140801</v>
      </c>
      <c r="J47" s="85">
        <v>105.43418819832399</v>
      </c>
      <c r="K47" s="85">
        <v>102.968231292517</v>
      </c>
      <c r="L47" s="151">
        <v>103.621756544142</v>
      </c>
      <c r="M47" s="85"/>
      <c r="N47" s="158">
        <v>106.979772529775</v>
      </c>
      <c r="O47" s="166">
        <v>105.18027671705801</v>
      </c>
      <c r="P47" s="159">
        <v>106.09039917269899</v>
      </c>
      <c r="Q47" s="85"/>
      <c r="R47" s="164">
        <v>104.30199004089</v>
      </c>
      <c r="S47" s="84"/>
      <c r="T47" s="130">
        <v>3.35382374676706</v>
      </c>
      <c r="U47" s="83">
        <v>4.5547689338506103</v>
      </c>
      <c r="V47" s="83">
        <v>4.4083334617880299</v>
      </c>
      <c r="W47" s="83">
        <v>4.4689304869592101</v>
      </c>
      <c r="X47" s="83">
        <v>4.5753609596893297</v>
      </c>
      <c r="Y47" s="131">
        <v>4.3526671015088301</v>
      </c>
      <c r="Z47" s="83"/>
      <c r="AA47" s="138">
        <v>4.1184014965355997</v>
      </c>
      <c r="AB47" s="146">
        <v>1.4860282138813701</v>
      </c>
      <c r="AC47" s="139">
        <v>2.8102541922009499</v>
      </c>
      <c r="AD47" s="83"/>
      <c r="AE47" s="144">
        <v>3.9020616199887201</v>
      </c>
      <c r="AG47" s="150">
        <v>98.882388687834606</v>
      </c>
      <c r="AH47" s="85">
        <v>102.715786864629</v>
      </c>
      <c r="AI47" s="85">
        <v>104.92200920383399</v>
      </c>
      <c r="AJ47" s="85">
        <v>105.073223718949</v>
      </c>
      <c r="AK47" s="85">
        <v>102.964038425456</v>
      </c>
      <c r="AL47" s="151">
        <v>103.19399583333301</v>
      </c>
      <c r="AM47" s="85"/>
      <c r="AN47" s="158">
        <v>106.595460807449</v>
      </c>
      <c r="AO47" s="166">
        <v>105.73810306767101</v>
      </c>
      <c r="AP47" s="159">
        <v>106.16561764949</v>
      </c>
      <c r="AQ47" s="85"/>
      <c r="AR47" s="164">
        <v>104.031227435723</v>
      </c>
      <c r="AS47" s="84"/>
      <c r="AT47" s="130">
        <v>3.5399123187028598</v>
      </c>
      <c r="AU47" s="83">
        <v>4.1304838419659902</v>
      </c>
      <c r="AV47" s="83">
        <v>4.4574106118311798</v>
      </c>
      <c r="AW47" s="83">
        <v>4.6987376876732201</v>
      </c>
      <c r="AX47" s="83">
        <v>5.2065367942555101</v>
      </c>
      <c r="AY47" s="131">
        <v>4.4732793115657898</v>
      </c>
      <c r="AZ47" s="83"/>
      <c r="BA47" s="138">
        <v>3.8690693772358302</v>
      </c>
      <c r="BB47" s="146">
        <v>2.85623256122879</v>
      </c>
      <c r="BC47" s="139">
        <v>3.3611518508387199</v>
      </c>
      <c r="BD47" s="83"/>
      <c r="BE47" s="144">
        <v>4.1131748151918002</v>
      </c>
    </row>
    <row r="48" spans="1:64" x14ac:dyDescent="0.25">
      <c r="A48" s="86" t="s">
        <v>116</v>
      </c>
      <c r="B48" s="3" t="s">
        <v>122</v>
      </c>
      <c r="D48" s="25" t="s">
        <v>16</v>
      </c>
      <c r="E48" s="28" t="s">
        <v>17</v>
      </c>
      <c r="G48" s="150">
        <v>75.126443987667002</v>
      </c>
      <c r="H48" s="85">
        <v>77.048349624060094</v>
      </c>
      <c r="I48" s="85">
        <v>77.688016107382495</v>
      </c>
      <c r="J48" s="85">
        <v>77.579417224453294</v>
      </c>
      <c r="K48" s="85">
        <v>78.630778533635606</v>
      </c>
      <c r="L48" s="151">
        <v>77.296954221653493</v>
      </c>
      <c r="M48" s="85"/>
      <c r="N48" s="158">
        <v>81.014929326968002</v>
      </c>
      <c r="O48" s="166">
        <v>80.812136025504699</v>
      </c>
      <c r="P48" s="159">
        <v>80.915133117809205</v>
      </c>
      <c r="Q48" s="85"/>
      <c r="R48" s="164">
        <v>78.333874650861702</v>
      </c>
      <c r="S48" s="84"/>
      <c r="T48" s="130">
        <v>-0.58107875490982197</v>
      </c>
      <c r="U48" s="83">
        <v>-1.0910984396172501</v>
      </c>
      <c r="V48" s="83">
        <v>-0.30419520098977298</v>
      </c>
      <c r="W48" s="83">
        <v>-0.73748791335363695</v>
      </c>
      <c r="X48" s="83">
        <v>1.81280321305029</v>
      </c>
      <c r="Y48" s="131">
        <v>-0.176304489339245</v>
      </c>
      <c r="Z48" s="83"/>
      <c r="AA48" s="138">
        <v>-0.35466191614821402</v>
      </c>
      <c r="AB48" s="146">
        <v>-0.29953486310163902</v>
      </c>
      <c r="AC48" s="139">
        <v>-0.325415611170219</v>
      </c>
      <c r="AD48" s="83"/>
      <c r="AE48" s="144">
        <v>-0.22213233558235099</v>
      </c>
      <c r="AG48" s="150">
        <v>74.593694811743603</v>
      </c>
      <c r="AH48" s="85">
        <v>76.323089941858996</v>
      </c>
      <c r="AI48" s="85">
        <v>77.035370366140498</v>
      </c>
      <c r="AJ48" s="85">
        <v>76.941972070073703</v>
      </c>
      <c r="AK48" s="85">
        <v>77.127840267814406</v>
      </c>
      <c r="AL48" s="151">
        <v>76.469510776007098</v>
      </c>
      <c r="AM48" s="85"/>
      <c r="AN48" s="158">
        <v>79.649744451916604</v>
      </c>
      <c r="AO48" s="166">
        <v>79.647335048168998</v>
      </c>
      <c r="AP48" s="159">
        <v>79.648545959321595</v>
      </c>
      <c r="AQ48" s="85"/>
      <c r="AR48" s="164">
        <v>77.375153245967198</v>
      </c>
      <c r="AS48" s="84"/>
      <c r="AT48" s="130">
        <v>-1.1731681823240601</v>
      </c>
      <c r="AU48" s="83">
        <v>-0.84376244257984601</v>
      </c>
      <c r="AV48" s="83">
        <v>-0.61470815234913301</v>
      </c>
      <c r="AW48" s="83">
        <v>5.5392489511940902E-2</v>
      </c>
      <c r="AX48" s="83">
        <v>-9.4069193286887703E-2</v>
      </c>
      <c r="AY48" s="131">
        <v>-0.50930856068120101</v>
      </c>
      <c r="AZ48" s="83"/>
      <c r="BA48" s="138">
        <v>-1.3976990422456299</v>
      </c>
      <c r="BB48" s="146">
        <v>-1.3546750187023899</v>
      </c>
      <c r="BC48" s="139">
        <v>-1.3762566137702701</v>
      </c>
      <c r="BD48" s="83"/>
      <c r="BE48" s="144">
        <v>-0.78609697711178605</v>
      </c>
    </row>
    <row r="49" spans="1:57" x14ac:dyDescent="0.25">
      <c r="A49" s="87" t="s">
        <v>117</v>
      </c>
      <c r="B49" s="3" t="s">
        <v>123</v>
      </c>
      <c r="D49" s="25" t="s">
        <v>16</v>
      </c>
      <c r="E49" s="28" t="s">
        <v>17</v>
      </c>
      <c r="G49" s="152">
        <v>59.743148398987998</v>
      </c>
      <c r="H49" s="153">
        <v>60.551986242533999</v>
      </c>
      <c r="I49" s="153">
        <v>60.369758712325002</v>
      </c>
      <c r="J49" s="153">
        <v>60.335365237688201</v>
      </c>
      <c r="K49" s="153">
        <v>61.3598709378265</v>
      </c>
      <c r="L49" s="154">
        <v>60.486914805520698</v>
      </c>
      <c r="M49" s="85"/>
      <c r="N49" s="160">
        <v>64.303610779361904</v>
      </c>
      <c r="O49" s="161">
        <v>64.374737600557395</v>
      </c>
      <c r="P49" s="162">
        <v>64.339339401170903</v>
      </c>
      <c r="Q49" s="85"/>
      <c r="R49" s="165">
        <v>61.634002889653097</v>
      </c>
      <c r="S49" s="84"/>
      <c r="T49" s="132">
        <v>2.10650410641732</v>
      </c>
      <c r="U49" s="133">
        <v>2.7350794113095702</v>
      </c>
      <c r="V49" s="133">
        <v>2.0084047864790802</v>
      </c>
      <c r="W49" s="133">
        <v>2.3194045450223499</v>
      </c>
      <c r="X49" s="133">
        <v>3.7619915816170102</v>
      </c>
      <c r="Y49" s="134">
        <v>2.6009147435747102</v>
      </c>
      <c r="Z49" s="83"/>
      <c r="AA49" s="140">
        <v>2.8003587998314998</v>
      </c>
      <c r="AB49" s="141">
        <v>2.18203840695403</v>
      </c>
      <c r="AC49" s="142">
        <v>2.4915456578891</v>
      </c>
      <c r="AD49" s="83"/>
      <c r="AE49" s="145">
        <v>2.5581189443966998</v>
      </c>
      <c r="AG49" s="152">
        <v>58.917596142548</v>
      </c>
      <c r="AH49" s="153">
        <v>59.597302536979498</v>
      </c>
      <c r="AI49" s="153">
        <v>59.630500434321903</v>
      </c>
      <c r="AJ49" s="153">
        <v>59.892384552402099</v>
      </c>
      <c r="AK49" s="153">
        <v>60.319798618688601</v>
      </c>
      <c r="AL49" s="154">
        <v>59.686449912403603</v>
      </c>
      <c r="AM49" s="85"/>
      <c r="AN49" s="160">
        <v>63.008233044375103</v>
      </c>
      <c r="AO49" s="161">
        <v>63.350330696337899</v>
      </c>
      <c r="AP49" s="162">
        <v>63.180692374990997</v>
      </c>
      <c r="AQ49" s="85"/>
      <c r="AR49" s="165">
        <v>60.726691676677</v>
      </c>
      <c r="AS49" s="84"/>
      <c r="AT49" s="132">
        <v>0.226659506104472</v>
      </c>
      <c r="AU49" s="133">
        <v>0.97016163287061696</v>
      </c>
      <c r="AV49" s="133">
        <v>0.52249256727173798</v>
      </c>
      <c r="AW49" s="133">
        <v>1.0777000254651801</v>
      </c>
      <c r="AX49" s="133">
        <v>1.2495591149754799</v>
      </c>
      <c r="AY49" s="134">
        <v>0.82239349897062597</v>
      </c>
      <c r="AZ49" s="83"/>
      <c r="BA49" s="140">
        <v>0.26232016335401698</v>
      </c>
      <c r="BB49" s="141">
        <v>0.25589903507224099</v>
      </c>
      <c r="BC49" s="142">
        <v>0.26014335296997099</v>
      </c>
      <c r="BD49" s="83"/>
      <c r="BE49" s="145">
        <v>0.62692254635058897</v>
      </c>
    </row>
    <row r="50" spans="1:57" x14ac:dyDescent="0.25">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C6" activePane="bottomRight" state="frozen"/>
      <selection activeCell="A8" sqref="A8:XFD51"/>
      <selection pane="topRight" activeCell="A8" sqref="A8:XFD51"/>
      <selection pane="bottomLeft" activeCell="A8" sqref="A8:XFD51"/>
      <selection pane="bottomRight" activeCell="A8" sqref="A8:XFD51"/>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2" t="s">
        <v>5</v>
      </c>
      <c r="E2" s="183"/>
      <c r="G2" s="184" t="s">
        <v>106</v>
      </c>
      <c r="H2" s="185"/>
      <c r="I2" s="185"/>
      <c r="J2" s="185"/>
      <c r="K2" s="185"/>
      <c r="L2" s="185"/>
      <c r="M2" s="185"/>
      <c r="N2" s="185"/>
      <c r="O2" s="185"/>
      <c r="P2" s="185"/>
      <c r="Q2" s="185"/>
      <c r="R2" s="185"/>
      <c r="T2" s="184" t="s">
        <v>40</v>
      </c>
      <c r="U2" s="185"/>
      <c r="V2" s="185"/>
      <c r="W2" s="185"/>
      <c r="X2" s="185"/>
      <c r="Y2" s="185"/>
      <c r="Z2" s="185"/>
      <c r="AA2" s="185"/>
      <c r="AB2" s="185"/>
      <c r="AC2" s="185"/>
      <c r="AD2" s="185"/>
      <c r="AE2" s="185"/>
      <c r="AF2" s="4"/>
      <c r="AG2" s="184" t="s">
        <v>41</v>
      </c>
      <c r="AH2" s="185"/>
      <c r="AI2" s="185"/>
      <c r="AJ2" s="185"/>
      <c r="AK2" s="185"/>
      <c r="AL2" s="185"/>
      <c r="AM2" s="185"/>
      <c r="AN2" s="185"/>
      <c r="AO2" s="185"/>
      <c r="AP2" s="185"/>
      <c r="AQ2" s="185"/>
      <c r="AR2" s="185"/>
      <c r="AT2" s="184" t="s">
        <v>42</v>
      </c>
      <c r="AU2" s="185"/>
      <c r="AV2" s="185"/>
      <c r="AW2" s="185"/>
      <c r="AX2" s="185"/>
      <c r="AY2" s="185"/>
      <c r="AZ2" s="185"/>
      <c r="BA2" s="185"/>
      <c r="BB2" s="185"/>
      <c r="BC2" s="185"/>
      <c r="BD2" s="185"/>
      <c r="BE2" s="185"/>
    </row>
    <row r="3" spans="1:57" ht="13" x14ac:dyDescent="0.25">
      <c r="A3" s="32"/>
      <c r="B3" s="32"/>
      <c r="C3" s="3"/>
      <c r="D3" s="186" t="s">
        <v>8</v>
      </c>
      <c r="E3" s="188" t="s">
        <v>9</v>
      </c>
      <c r="F3" s="5"/>
      <c r="G3" s="190" t="s">
        <v>0</v>
      </c>
      <c r="H3" s="192" t="s">
        <v>1</v>
      </c>
      <c r="I3" s="192" t="s">
        <v>10</v>
      </c>
      <c r="J3" s="192" t="s">
        <v>2</v>
      </c>
      <c r="K3" s="192" t="s">
        <v>11</v>
      </c>
      <c r="L3" s="194" t="s">
        <v>12</v>
      </c>
      <c r="M3" s="5"/>
      <c r="N3" s="190" t="s">
        <v>3</v>
      </c>
      <c r="O3" s="192" t="s">
        <v>4</v>
      </c>
      <c r="P3" s="194" t="s">
        <v>13</v>
      </c>
      <c r="Q3" s="2"/>
      <c r="R3" s="196" t="s">
        <v>14</v>
      </c>
      <c r="S3" s="2"/>
      <c r="T3" s="190" t="s">
        <v>0</v>
      </c>
      <c r="U3" s="192" t="s">
        <v>1</v>
      </c>
      <c r="V3" s="192" t="s">
        <v>10</v>
      </c>
      <c r="W3" s="192" t="s">
        <v>2</v>
      </c>
      <c r="X3" s="192" t="s">
        <v>11</v>
      </c>
      <c r="Y3" s="194" t="s">
        <v>12</v>
      </c>
      <c r="Z3" s="2"/>
      <c r="AA3" s="190" t="s">
        <v>3</v>
      </c>
      <c r="AB3" s="192" t="s">
        <v>4</v>
      </c>
      <c r="AC3" s="194" t="s">
        <v>13</v>
      </c>
      <c r="AD3" s="1"/>
      <c r="AE3" s="198" t="s">
        <v>14</v>
      </c>
      <c r="AF3" s="38"/>
      <c r="AG3" s="190" t="s">
        <v>0</v>
      </c>
      <c r="AH3" s="192" t="s">
        <v>1</v>
      </c>
      <c r="AI3" s="192" t="s">
        <v>10</v>
      </c>
      <c r="AJ3" s="192" t="s">
        <v>2</v>
      </c>
      <c r="AK3" s="192" t="s">
        <v>11</v>
      </c>
      <c r="AL3" s="194" t="s">
        <v>12</v>
      </c>
      <c r="AM3" s="5"/>
      <c r="AN3" s="190" t="s">
        <v>3</v>
      </c>
      <c r="AO3" s="192" t="s">
        <v>4</v>
      </c>
      <c r="AP3" s="194" t="s">
        <v>13</v>
      </c>
      <c r="AQ3" s="2"/>
      <c r="AR3" s="196" t="s">
        <v>14</v>
      </c>
      <c r="AS3" s="2"/>
      <c r="AT3" s="190" t="s">
        <v>0</v>
      </c>
      <c r="AU3" s="192" t="s">
        <v>1</v>
      </c>
      <c r="AV3" s="192" t="s">
        <v>10</v>
      </c>
      <c r="AW3" s="192" t="s">
        <v>2</v>
      </c>
      <c r="AX3" s="192" t="s">
        <v>11</v>
      </c>
      <c r="AY3" s="194" t="s">
        <v>12</v>
      </c>
      <c r="AZ3" s="2"/>
      <c r="BA3" s="190" t="s">
        <v>3</v>
      </c>
      <c r="BB3" s="192" t="s">
        <v>4</v>
      </c>
      <c r="BC3" s="194" t="s">
        <v>13</v>
      </c>
      <c r="BD3" s="1"/>
      <c r="BE3" s="198" t="s">
        <v>14</v>
      </c>
    </row>
    <row r="4" spans="1:57" ht="13" x14ac:dyDescent="0.25">
      <c r="A4" s="32"/>
      <c r="B4" s="32"/>
      <c r="C4" s="3"/>
      <c r="D4" s="187"/>
      <c r="E4" s="189"/>
      <c r="F4" s="5"/>
      <c r="G4" s="200"/>
      <c r="H4" s="201"/>
      <c r="I4" s="201"/>
      <c r="J4" s="201"/>
      <c r="K4" s="201"/>
      <c r="L4" s="202"/>
      <c r="M4" s="5"/>
      <c r="N4" s="200"/>
      <c r="O4" s="201"/>
      <c r="P4" s="202"/>
      <c r="Q4" s="2"/>
      <c r="R4" s="203"/>
      <c r="S4" s="2"/>
      <c r="T4" s="200"/>
      <c r="U4" s="201"/>
      <c r="V4" s="201"/>
      <c r="W4" s="201"/>
      <c r="X4" s="201"/>
      <c r="Y4" s="202"/>
      <c r="Z4" s="2"/>
      <c r="AA4" s="200"/>
      <c r="AB4" s="201"/>
      <c r="AC4" s="202"/>
      <c r="AD4" s="1"/>
      <c r="AE4" s="204"/>
      <c r="AF4" s="39"/>
      <c r="AG4" s="200"/>
      <c r="AH4" s="201"/>
      <c r="AI4" s="201"/>
      <c r="AJ4" s="201"/>
      <c r="AK4" s="201"/>
      <c r="AL4" s="202"/>
      <c r="AM4" s="5"/>
      <c r="AN4" s="200"/>
      <c r="AO4" s="201"/>
      <c r="AP4" s="202"/>
      <c r="AQ4" s="2"/>
      <c r="AR4" s="203"/>
      <c r="AS4" s="2"/>
      <c r="AT4" s="200"/>
      <c r="AU4" s="201"/>
      <c r="AV4" s="201"/>
      <c r="AW4" s="201"/>
      <c r="AX4" s="201"/>
      <c r="AY4" s="202"/>
      <c r="AZ4" s="2"/>
      <c r="BA4" s="200"/>
      <c r="BB4" s="201"/>
      <c r="BC4" s="202"/>
      <c r="BD4" s="1"/>
      <c r="BE4" s="20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7">
        <v>62.3787505214394</v>
      </c>
      <c r="H6" s="148">
        <v>82.828874854268804</v>
      </c>
      <c r="I6" s="148">
        <v>94.883266836949403</v>
      </c>
      <c r="J6" s="148">
        <v>94.936180305013707</v>
      </c>
      <c r="K6" s="148">
        <v>89.0381783870574</v>
      </c>
      <c r="L6" s="149">
        <v>84.812964245125698</v>
      </c>
      <c r="M6" s="85"/>
      <c r="N6" s="155">
        <v>102.23226846144701</v>
      </c>
      <c r="O6" s="156">
        <v>106.518691225558</v>
      </c>
      <c r="P6" s="157">
        <v>104.37547984350201</v>
      </c>
      <c r="Q6" s="85"/>
      <c r="R6" s="163">
        <v>90.402533525717899</v>
      </c>
      <c r="S6" s="84"/>
      <c r="T6" s="127">
        <v>0.92279474572984499</v>
      </c>
      <c r="U6" s="128">
        <v>0.90455145690785299</v>
      </c>
      <c r="V6" s="128">
        <v>2.7103572163342</v>
      </c>
      <c r="W6" s="128">
        <v>3.3511797667630701</v>
      </c>
      <c r="X6" s="128">
        <v>5.15633976131158</v>
      </c>
      <c r="Y6" s="129">
        <v>2.7279643466255501</v>
      </c>
      <c r="Z6" s="83"/>
      <c r="AA6" s="135">
        <v>7.6797732149464197</v>
      </c>
      <c r="AB6" s="136">
        <v>5.35644676014756</v>
      </c>
      <c r="AC6" s="137">
        <v>6.4816154053451802</v>
      </c>
      <c r="AD6" s="83"/>
      <c r="AE6" s="143">
        <v>3.9364806849203</v>
      </c>
      <c r="AG6" s="147">
        <v>61.816309181229599</v>
      </c>
      <c r="AH6" s="148">
        <v>76.048198114092997</v>
      </c>
      <c r="AI6" s="148">
        <v>86.729695720360397</v>
      </c>
      <c r="AJ6" s="148">
        <v>87.034210484892498</v>
      </c>
      <c r="AK6" s="148">
        <v>80.612818744985304</v>
      </c>
      <c r="AL6" s="149">
        <v>78.448282145357894</v>
      </c>
      <c r="AM6" s="85"/>
      <c r="AN6" s="155">
        <v>88.651967378984494</v>
      </c>
      <c r="AO6" s="156">
        <v>91.993663639967593</v>
      </c>
      <c r="AP6" s="157">
        <v>90.322827597148802</v>
      </c>
      <c r="AQ6" s="85"/>
      <c r="AR6" s="163">
        <v>81.841227097035599</v>
      </c>
      <c r="AS6" s="84"/>
      <c r="AT6" s="127">
        <v>-7.9034048510969901E-2</v>
      </c>
      <c r="AU6" s="128">
        <v>1.57930271949588</v>
      </c>
      <c r="AV6" s="128">
        <v>1.77707257073911</v>
      </c>
      <c r="AW6" s="128">
        <v>1.5236351626674001</v>
      </c>
      <c r="AX6" s="128">
        <v>2.3081314131495301</v>
      </c>
      <c r="AY6" s="129">
        <v>1.4935082974981799</v>
      </c>
      <c r="AZ6" s="83"/>
      <c r="BA6" s="135">
        <v>1.5152268898291199</v>
      </c>
      <c r="BB6" s="136">
        <v>-0.37438666935659598</v>
      </c>
      <c r="BC6" s="137">
        <v>0.54408000058406703</v>
      </c>
      <c r="BD6" s="83"/>
      <c r="BE6" s="143">
        <v>1.1919781502917799</v>
      </c>
    </row>
    <row r="7" spans="1:57" x14ac:dyDescent="0.25">
      <c r="A7" s="20" t="s">
        <v>18</v>
      </c>
      <c r="B7" s="3" t="str">
        <f>TRIM(A7)</f>
        <v>Virginia</v>
      </c>
      <c r="C7" s="10"/>
      <c r="D7" s="24" t="s">
        <v>16</v>
      </c>
      <c r="E7" s="27" t="s">
        <v>17</v>
      </c>
      <c r="F7" s="3"/>
      <c r="G7" s="150">
        <v>39.6253195649304</v>
      </c>
      <c r="H7" s="85">
        <v>61.054412021294603</v>
      </c>
      <c r="I7" s="85">
        <v>70.653207481411101</v>
      </c>
      <c r="J7" s="85">
        <v>68.888532378174801</v>
      </c>
      <c r="K7" s="85">
        <v>55.774827020571799</v>
      </c>
      <c r="L7" s="151">
        <v>59.199259693276503</v>
      </c>
      <c r="M7" s="85"/>
      <c r="N7" s="158">
        <v>54.321824980358301</v>
      </c>
      <c r="O7" s="166">
        <v>55.220288385993797</v>
      </c>
      <c r="P7" s="159">
        <v>54.771056683175999</v>
      </c>
      <c r="Q7" s="85"/>
      <c r="R7" s="164">
        <v>57.934058833247803</v>
      </c>
      <c r="S7" s="84"/>
      <c r="T7" s="130">
        <v>-1.00795213148776</v>
      </c>
      <c r="U7" s="83">
        <v>5.0473964752127296</v>
      </c>
      <c r="V7" s="83">
        <v>6.26155061535529</v>
      </c>
      <c r="W7" s="83">
        <v>5.7156736049864101</v>
      </c>
      <c r="X7" s="83">
        <v>1.6928608696505101</v>
      </c>
      <c r="Y7" s="131">
        <v>3.9860968415609301</v>
      </c>
      <c r="Z7" s="83"/>
      <c r="AA7" s="138">
        <v>-3.1968215158653401</v>
      </c>
      <c r="AB7" s="146">
        <v>-4.9225845325211397</v>
      </c>
      <c r="AC7" s="139">
        <v>-4.0745399825019302</v>
      </c>
      <c r="AD7" s="83"/>
      <c r="AE7" s="144">
        <v>1.67822096687406</v>
      </c>
      <c r="AG7" s="150">
        <v>41.614229957235402</v>
      </c>
      <c r="AH7" s="85">
        <v>57.389349509969399</v>
      </c>
      <c r="AI7" s="85">
        <v>65.985202255161994</v>
      </c>
      <c r="AJ7" s="85">
        <v>65.841765328023897</v>
      </c>
      <c r="AK7" s="85">
        <v>55.3064555049462</v>
      </c>
      <c r="AL7" s="151">
        <v>57.227455424624097</v>
      </c>
      <c r="AM7" s="85"/>
      <c r="AN7" s="158">
        <v>54.240847063068102</v>
      </c>
      <c r="AO7" s="166">
        <v>55.795319285213303</v>
      </c>
      <c r="AP7" s="159">
        <v>55.018083174140699</v>
      </c>
      <c r="AQ7" s="85"/>
      <c r="AR7" s="164">
        <v>56.596257770049299</v>
      </c>
      <c r="AS7" s="84"/>
      <c r="AT7" s="130">
        <v>1.96927115928652</v>
      </c>
      <c r="AU7" s="83">
        <v>7.7311340250620297</v>
      </c>
      <c r="AV7" s="83">
        <v>6.7470996667352097</v>
      </c>
      <c r="AW7" s="83">
        <v>7.2273994993642701</v>
      </c>
      <c r="AX7" s="83">
        <v>4.9708227102360398</v>
      </c>
      <c r="AY7" s="131">
        <v>5.98285992063912</v>
      </c>
      <c r="AZ7" s="83"/>
      <c r="BA7" s="138">
        <v>-0.63366370615788703</v>
      </c>
      <c r="BB7" s="146">
        <v>-1.7126701025095299</v>
      </c>
      <c r="BC7" s="139">
        <v>-1.18373279750919</v>
      </c>
      <c r="BD7" s="83"/>
      <c r="BE7" s="144">
        <v>3.8902113113366101</v>
      </c>
    </row>
    <row r="8" spans="1:57" x14ac:dyDescent="0.25">
      <c r="A8" s="21" t="s">
        <v>19</v>
      </c>
      <c r="B8" s="3" t="str">
        <f t="shared" ref="B8:B43" si="0">TRIM(A8)</f>
        <v>Norfolk/Virginia Beach, VA</v>
      </c>
      <c r="C8" s="3"/>
      <c r="D8" s="24" t="s">
        <v>16</v>
      </c>
      <c r="E8" s="27" t="s">
        <v>17</v>
      </c>
      <c r="F8" s="3"/>
      <c r="G8" s="150">
        <v>35.028768309931799</v>
      </c>
      <c r="H8" s="85">
        <v>43.7186701940945</v>
      </c>
      <c r="I8" s="85">
        <v>50.174185953954101</v>
      </c>
      <c r="J8" s="85">
        <v>49.306699943216998</v>
      </c>
      <c r="K8" s="85">
        <v>42.776427661057099</v>
      </c>
      <c r="L8" s="151">
        <v>44.200950412450901</v>
      </c>
      <c r="M8" s="85"/>
      <c r="N8" s="158">
        <v>51.383340984410403</v>
      </c>
      <c r="O8" s="166">
        <v>56.130493697088497</v>
      </c>
      <c r="P8" s="159">
        <v>53.756917340749503</v>
      </c>
      <c r="Q8" s="85"/>
      <c r="R8" s="164">
        <v>46.931226677679099</v>
      </c>
      <c r="S8" s="84"/>
      <c r="T8" s="130">
        <v>-1.65471229791661</v>
      </c>
      <c r="U8" s="83">
        <v>-2.5522504569520099</v>
      </c>
      <c r="V8" s="83">
        <v>1.8238712163964701</v>
      </c>
      <c r="W8" s="83">
        <v>-3.3790798081697999</v>
      </c>
      <c r="X8" s="83">
        <v>-4.8342155012744001</v>
      </c>
      <c r="Y8" s="131">
        <v>-2.09669013967719</v>
      </c>
      <c r="Z8" s="83"/>
      <c r="AA8" s="138">
        <v>-7.2767945468683903</v>
      </c>
      <c r="AB8" s="146">
        <v>-5.63638215456458</v>
      </c>
      <c r="AC8" s="139">
        <v>-6.4275535477166699</v>
      </c>
      <c r="AD8" s="83"/>
      <c r="AE8" s="144">
        <v>-3.55751880941237</v>
      </c>
      <c r="AG8" s="150">
        <v>35.857909546643299</v>
      </c>
      <c r="AH8" s="85">
        <v>40.481204437289897</v>
      </c>
      <c r="AI8" s="85">
        <v>45.024898405068797</v>
      </c>
      <c r="AJ8" s="85">
        <v>46.268989460802899</v>
      </c>
      <c r="AK8" s="85">
        <v>44.280469263273197</v>
      </c>
      <c r="AL8" s="151">
        <v>42.382748124707199</v>
      </c>
      <c r="AM8" s="85"/>
      <c r="AN8" s="158">
        <v>54.579776815821099</v>
      </c>
      <c r="AO8" s="166">
        <v>58.718615083519197</v>
      </c>
      <c r="AP8" s="159">
        <v>56.649195949670201</v>
      </c>
      <c r="AQ8" s="85"/>
      <c r="AR8" s="164">
        <v>46.459206845032199</v>
      </c>
      <c r="AS8" s="84"/>
      <c r="AT8" s="130">
        <v>-3.1767595310493202</v>
      </c>
      <c r="AU8" s="83">
        <v>-2.8302247757104202</v>
      </c>
      <c r="AV8" s="83">
        <v>-0.95881208675581797</v>
      </c>
      <c r="AW8" s="83">
        <v>-0.96696046071702502</v>
      </c>
      <c r="AX8" s="83">
        <v>0.52547403071658805</v>
      </c>
      <c r="AY8" s="131">
        <v>-1.40170547780359</v>
      </c>
      <c r="AZ8" s="83"/>
      <c r="BA8" s="138">
        <v>-2.2095542684250602</v>
      </c>
      <c r="BB8" s="146">
        <v>-2.5252791217486599</v>
      </c>
      <c r="BC8" s="139">
        <v>-2.373438368999</v>
      </c>
      <c r="BD8" s="83"/>
      <c r="BE8" s="144">
        <v>-1.74799783014037</v>
      </c>
    </row>
    <row r="9" spans="1:57" x14ac:dyDescent="0.25">
      <c r="A9" s="21" t="s">
        <v>20</v>
      </c>
      <c r="B9" s="3" t="s">
        <v>71</v>
      </c>
      <c r="C9" s="3"/>
      <c r="D9" s="24" t="s">
        <v>16</v>
      </c>
      <c r="E9" s="27" t="s">
        <v>17</v>
      </c>
      <c r="F9" s="3"/>
      <c r="G9" s="150">
        <v>39.120458062378503</v>
      </c>
      <c r="H9" s="85">
        <v>59.388183822229998</v>
      </c>
      <c r="I9" s="85">
        <v>69.960774999999998</v>
      </c>
      <c r="J9" s="85">
        <v>68.5533723846969</v>
      </c>
      <c r="K9" s="85">
        <v>54.076537837957197</v>
      </c>
      <c r="L9" s="151">
        <v>58.219865421452504</v>
      </c>
      <c r="M9" s="85"/>
      <c r="N9" s="158">
        <v>50.615062868881402</v>
      </c>
      <c r="O9" s="166">
        <v>51.951692644460103</v>
      </c>
      <c r="P9" s="159">
        <v>51.283377756670703</v>
      </c>
      <c r="Q9" s="85"/>
      <c r="R9" s="164">
        <v>56.238011802943397</v>
      </c>
      <c r="S9" s="84"/>
      <c r="T9" s="130">
        <v>-5.5258977141146701</v>
      </c>
      <c r="U9" s="83">
        <v>0.59699814011730101</v>
      </c>
      <c r="V9" s="83">
        <v>6.5098143041715</v>
      </c>
      <c r="W9" s="83">
        <v>3.1911741048698499</v>
      </c>
      <c r="X9" s="83">
        <v>-1.8930873461665101</v>
      </c>
      <c r="Y9" s="131">
        <v>1.1876757060062899</v>
      </c>
      <c r="Z9" s="83"/>
      <c r="AA9" s="138">
        <v>-17.337062434754301</v>
      </c>
      <c r="AB9" s="146">
        <v>-18.774871551762502</v>
      </c>
      <c r="AC9" s="139">
        <v>-18.0716408575549</v>
      </c>
      <c r="AD9" s="83"/>
      <c r="AE9" s="144">
        <v>-4.6521025237794502</v>
      </c>
      <c r="AG9" s="150">
        <v>46.343511565008797</v>
      </c>
      <c r="AH9" s="85">
        <v>59.174507509316498</v>
      </c>
      <c r="AI9" s="85">
        <v>68.969126706854397</v>
      </c>
      <c r="AJ9" s="85">
        <v>67.366946706048395</v>
      </c>
      <c r="AK9" s="85">
        <v>53.9921018043337</v>
      </c>
      <c r="AL9" s="151">
        <v>59.169238858312298</v>
      </c>
      <c r="AM9" s="85"/>
      <c r="AN9" s="158">
        <v>56.862314791291297</v>
      </c>
      <c r="AO9" s="166">
        <v>59.923886695207599</v>
      </c>
      <c r="AP9" s="159">
        <v>58.393100743249498</v>
      </c>
      <c r="AQ9" s="85"/>
      <c r="AR9" s="164">
        <v>58.947485111151501</v>
      </c>
      <c r="AS9" s="84"/>
      <c r="AT9" s="130">
        <v>1.2427430192879501</v>
      </c>
      <c r="AU9" s="83">
        <v>2.27014001380117</v>
      </c>
      <c r="AV9" s="83">
        <v>3.7627293764410701</v>
      </c>
      <c r="AW9" s="83">
        <v>2.8227461227711599</v>
      </c>
      <c r="AX9" s="83">
        <v>-3.7716404483338399</v>
      </c>
      <c r="AY9" s="131">
        <v>1.41295496641653</v>
      </c>
      <c r="AZ9" s="83"/>
      <c r="BA9" s="138">
        <v>-9.1766661249821198</v>
      </c>
      <c r="BB9" s="146">
        <v>-9.4687473950181094</v>
      </c>
      <c r="BC9" s="139">
        <v>-9.3267702769929102</v>
      </c>
      <c r="BD9" s="83"/>
      <c r="BE9" s="144">
        <v>-1.8751259848374</v>
      </c>
    </row>
    <row r="10" spans="1:57" x14ac:dyDescent="0.25">
      <c r="A10" s="21" t="s">
        <v>21</v>
      </c>
      <c r="B10" s="3" t="str">
        <f t="shared" si="0"/>
        <v>Virginia Area</v>
      </c>
      <c r="C10" s="3"/>
      <c r="D10" s="24" t="s">
        <v>16</v>
      </c>
      <c r="E10" s="27" t="s">
        <v>17</v>
      </c>
      <c r="F10" s="3"/>
      <c r="G10" s="150">
        <v>30.482668289486</v>
      </c>
      <c r="H10" s="85">
        <v>46.215553318977598</v>
      </c>
      <c r="I10" s="85">
        <v>49.399385825297202</v>
      </c>
      <c r="J10" s="85">
        <v>49.262994803857303</v>
      </c>
      <c r="K10" s="85">
        <v>48.181434790749897</v>
      </c>
      <c r="L10" s="151">
        <v>44.708407405673597</v>
      </c>
      <c r="M10" s="85"/>
      <c r="N10" s="158">
        <v>59.438641512966903</v>
      </c>
      <c r="O10" s="166">
        <v>56.0982031176856</v>
      </c>
      <c r="P10" s="159">
        <v>57.768422315326198</v>
      </c>
      <c r="Q10" s="85"/>
      <c r="R10" s="164">
        <v>48.439840237002898</v>
      </c>
      <c r="S10" s="84"/>
      <c r="T10" s="130">
        <v>-4.2344766889832597</v>
      </c>
      <c r="U10" s="83">
        <v>6.4628336735876797</v>
      </c>
      <c r="V10" s="83">
        <v>1.5417571778733501</v>
      </c>
      <c r="W10" s="83">
        <v>6.5373433455923298</v>
      </c>
      <c r="X10" s="83">
        <v>13.105539304353099</v>
      </c>
      <c r="Y10" s="131">
        <v>5.0831773688433604</v>
      </c>
      <c r="Z10" s="83"/>
      <c r="AA10" s="138">
        <v>10.9516187531614</v>
      </c>
      <c r="AB10" s="146">
        <v>4.1715794816318601</v>
      </c>
      <c r="AC10" s="139">
        <v>7.5527611300688298</v>
      </c>
      <c r="AD10" s="83"/>
      <c r="AE10" s="144">
        <v>5.9118182988662804</v>
      </c>
      <c r="AG10" s="150">
        <v>32.873956680278802</v>
      </c>
      <c r="AH10" s="85">
        <v>44.334998426877299</v>
      </c>
      <c r="AI10" s="85">
        <v>47.755973889177604</v>
      </c>
      <c r="AJ10" s="85">
        <v>48.5177538088017</v>
      </c>
      <c r="AK10" s="85">
        <v>45.071882818416903</v>
      </c>
      <c r="AL10" s="151">
        <v>43.710894015514199</v>
      </c>
      <c r="AM10" s="85"/>
      <c r="AN10" s="158">
        <v>51.449030720163002</v>
      </c>
      <c r="AO10" s="166">
        <v>50.776288475536802</v>
      </c>
      <c r="AP10" s="159">
        <v>51.112659597849898</v>
      </c>
      <c r="AQ10" s="85"/>
      <c r="AR10" s="164">
        <v>45.825599341991101</v>
      </c>
      <c r="AS10" s="84"/>
      <c r="AT10" s="130">
        <v>0.32002912990397903</v>
      </c>
      <c r="AU10" s="83">
        <v>6.2319255132168596</v>
      </c>
      <c r="AV10" s="83">
        <v>2.7629368537630401</v>
      </c>
      <c r="AW10" s="83">
        <v>6.9059118181914201</v>
      </c>
      <c r="AX10" s="83">
        <v>6.3487055381582396</v>
      </c>
      <c r="AY10" s="131">
        <v>4.7029711673539403</v>
      </c>
      <c r="AZ10" s="83"/>
      <c r="BA10" s="138">
        <v>0.89955801039440497</v>
      </c>
      <c r="BB10" s="146">
        <v>0.52835250094244701</v>
      </c>
      <c r="BC10" s="139">
        <v>0.71483467157639402</v>
      </c>
      <c r="BD10" s="83"/>
      <c r="BE10" s="144">
        <v>3.3994651594286598</v>
      </c>
    </row>
    <row r="11" spans="1:57" x14ac:dyDescent="0.25">
      <c r="A11" s="34" t="s">
        <v>22</v>
      </c>
      <c r="B11" s="3" t="str">
        <f t="shared" si="0"/>
        <v>Washington, DC</v>
      </c>
      <c r="C11" s="3"/>
      <c r="D11" s="24" t="s">
        <v>16</v>
      </c>
      <c r="E11" s="27" t="s">
        <v>17</v>
      </c>
      <c r="F11" s="3"/>
      <c r="G11" s="150">
        <v>62.808406854293203</v>
      </c>
      <c r="H11" s="85">
        <v>104.97496617947399</v>
      </c>
      <c r="I11" s="85">
        <v>126.223459508209</v>
      </c>
      <c r="J11" s="85">
        <v>114.952044793407</v>
      </c>
      <c r="K11" s="85">
        <v>79.802396084776703</v>
      </c>
      <c r="L11" s="151">
        <v>97.752254684032195</v>
      </c>
      <c r="M11" s="85"/>
      <c r="N11" s="158">
        <v>67.673384351485794</v>
      </c>
      <c r="O11" s="166">
        <v>77.515699709099195</v>
      </c>
      <c r="P11" s="159">
        <v>72.594542030292502</v>
      </c>
      <c r="Q11" s="85"/>
      <c r="R11" s="164">
        <v>90.564336782963807</v>
      </c>
      <c r="S11" s="84"/>
      <c r="T11" s="130">
        <v>0.632398112105934</v>
      </c>
      <c r="U11" s="83">
        <v>4.7442406782521997</v>
      </c>
      <c r="V11" s="83">
        <v>6.2980610866583202</v>
      </c>
      <c r="W11" s="83">
        <v>3.4445927274311199</v>
      </c>
      <c r="X11" s="83">
        <v>-8.5392284350793908</v>
      </c>
      <c r="Y11" s="131">
        <v>1.8769662274534</v>
      </c>
      <c r="Z11" s="83"/>
      <c r="AA11" s="138">
        <v>-13.241984182196701</v>
      </c>
      <c r="AB11" s="146">
        <v>-7.9150134018996896</v>
      </c>
      <c r="AC11" s="139">
        <v>-10.4770711617795</v>
      </c>
      <c r="AD11" s="83"/>
      <c r="AE11" s="144">
        <v>-1.2442226358797699</v>
      </c>
      <c r="AG11" s="150">
        <v>58.770569390083899</v>
      </c>
      <c r="AH11" s="85">
        <v>87.990200092966404</v>
      </c>
      <c r="AI11" s="85">
        <v>109.4824258541</v>
      </c>
      <c r="AJ11" s="85">
        <v>107.825125524252</v>
      </c>
      <c r="AK11" s="85">
        <v>85.360156966851804</v>
      </c>
      <c r="AL11" s="151">
        <v>89.885897517482803</v>
      </c>
      <c r="AM11" s="85"/>
      <c r="AN11" s="158">
        <v>70.008384724830606</v>
      </c>
      <c r="AO11" s="166">
        <v>72.658047366882698</v>
      </c>
      <c r="AP11" s="159">
        <v>71.333216045856602</v>
      </c>
      <c r="AQ11" s="85"/>
      <c r="AR11" s="164">
        <v>84.585731976593607</v>
      </c>
      <c r="AS11" s="84"/>
      <c r="AT11" s="130">
        <v>0.314643557769135</v>
      </c>
      <c r="AU11" s="83">
        <v>8.9415899213850896</v>
      </c>
      <c r="AV11" s="83">
        <v>10.5665936164468</v>
      </c>
      <c r="AW11" s="83">
        <v>8.0851006961734999</v>
      </c>
      <c r="AX11" s="83">
        <v>4.8493593260963097</v>
      </c>
      <c r="AY11" s="131">
        <v>7.1245023274583597</v>
      </c>
      <c r="AZ11" s="83"/>
      <c r="BA11" s="138">
        <v>-0.211527604133916</v>
      </c>
      <c r="BB11" s="146">
        <v>-1.1885251709748099</v>
      </c>
      <c r="BC11" s="139">
        <v>-0.71150108289267899</v>
      </c>
      <c r="BD11" s="83"/>
      <c r="BE11" s="144">
        <v>5.12525581026813</v>
      </c>
    </row>
    <row r="12" spans="1:57" x14ac:dyDescent="0.25">
      <c r="A12" s="21" t="s">
        <v>23</v>
      </c>
      <c r="B12" s="3" t="str">
        <f t="shared" si="0"/>
        <v>Arlington, VA</v>
      </c>
      <c r="C12" s="3"/>
      <c r="D12" s="24" t="s">
        <v>16</v>
      </c>
      <c r="E12" s="27" t="s">
        <v>17</v>
      </c>
      <c r="F12" s="3"/>
      <c r="G12" s="150">
        <v>73.858089145687103</v>
      </c>
      <c r="H12" s="85">
        <v>132.33342241023499</v>
      </c>
      <c r="I12" s="85">
        <v>160.75933966157601</v>
      </c>
      <c r="J12" s="85">
        <v>147.64568819645001</v>
      </c>
      <c r="K12" s="85">
        <v>102.245342550557</v>
      </c>
      <c r="L12" s="151">
        <v>123.368376392901</v>
      </c>
      <c r="M12" s="85"/>
      <c r="N12" s="158">
        <v>64.280439537763101</v>
      </c>
      <c r="O12" s="166">
        <v>63.890082542302899</v>
      </c>
      <c r="P12" s="159">
        <v>64.085261040033004</v>
      </c>
      <c r="Q12" s="85"/>
      <c r="R12" s="164">
        <v>106.430343434938</v>
      </c>
      <c r="S12" s="84"/>
      <c r="T12" s="130">
        <v>8.2462577617371799</v>
      </c>
      <c r="U12" s="83">
        <v>18.4313544470136</v>
      </c>
      <c r="V12" s="83">
        <v>19.4474816305205</v>
      </c>
      <c r="W12" s="83">
        <v>14.623320982384801</v>
      </c>
      <c r="X12" s="83">
        <v>0.104796217744987</v>
      </c>
      <c r="Y12" s="131">
        <v>13.0780526111557</v>
      </c>
      <c r="Z12" s="83"/>
      <c r="AA12" s="138">
        <v>3.0283353427410602</v>
      </c>
      <c r="AB12" s="146">
        <v>8.4685004310244292</v>
      </c>
      <c r="AC12" s="139">
        <v>5.6701731926603296</v>
      </c>
      <c r="AD12" s="83"/>
      <c r="AE12" s="144">
        <v>11.7290878497989</v>
      </c>
      <c r="AG12" s="150">
        <v>65.970022183243898</v>
      </c>
      <c r="AH12" s="85">
        <v>112.843636762278</v>
      </c>
      <c r="AI12" s="85">
        <v>138.09098276929399</v>
      </c>
      <c r="AJ12" s="85">
        <v>136.07170810978101</v>
      </c>
      <c r="AK12" s="85">
        <v>102.61540652084101</v>
      </c>
      <c r="AL12" s="151">
        <v>111.118351269087</v>
      </c>
      <c r="AM12" s="85"/>
      <c r="AN12" s="158">
        <v>65.711085431283493</v>
      </c>
      <c r="AO12" s="166">
        <v>59.7736419211721</v>
      </c>
      <c r="AP12" s="159">
        <v>62.742363676227797</v>
      </c>
      <c r="AQ12" s="85"/>
      <c r="AR12" s="164">
        <v>97.2966405282707</v>
      </c>
      <c r="AS12" s="84"/>
      <c r="AT12" s="130">
        <v>9.07455247376177</v>
      </c>
      <c r="AU12" s="83">
        <v>21.670088307140301</v>
      </c>
      <c r="AV12" s="83">
        <v>17.252130173364002</v>
      </c>
      <c r="AW12" s="83">
        <v>15.12096070304</v>
      </c>
      <c r="AX12" s="83">
        <v>11.843441987891101</v>
      </c>
      <c r="AY12" s="131">
        <v>15.520369878159901</v>
      </c>
      <c r="AZ12" s="83"/>
      <c r="BA12" s="138">
        <v>9.4699160809295595</v>
      </c>
      <c r="BB12" s="146">
        <v>5.2839467270576099</v>
      </c>
      <c r="BC12" s="139">
        <v>7.4352206308025997</v>
      </c>
      <c r="BD12" s="83"/>
      <c r="BE12" s="144">
        <v>13.9402060504973</v>
      </c>
    </row>
    <row r="13" spans="1:57" x14ac:dyDescent="0.25">
      <c r="A13" s="21" t="s">
        <v>24</v>
      </c>
      <c r="B13" s="3" t="str">
        <f t="shared" si="0"/>
        <v>Suburban Virginia Area</v>
      </c>
      <c r="C13" s="3"/>
      <c r="D13" s="24" t="s">
        <v>16</v>
      </c>
      <c r="E13" s="27" t="s">
        <v>17</v>
      </c>
      <c r="F13" s="3"/>
      <c r="G13" s="150">
        <v>41.789937437437402</v>
      </c>
      <c r="H13" s="85">
        <v>67.934535785785698</v>
      </c>
      <c r="I13" s="85">
        <v>75.487533783783704</v>
      </c>
      <c r="J13" s="85">
        <v>76.757428678678593</v>
      </c>
      <c r="K13" s="85">
        <v>62.795646896896798</v>
      </c>
      <c r="L13" s="151">
        <v>64.953016516516499</v>
      </c>
      <c r="M13" s="85"/>
      <c r="N13" s="158">
        <v>57.948035535535503</v>
      </c>
      <c r="O13" s="166">
        <v>63.103619869869803</v>
      </c>
      <c r="P13" s="159">
        <v>60.525827702702699</v>
      </c>
      <c r="Q13" s="85"/>
      <c r="R13" s="164">
        <v>63.688105426855401</v>
      </c>
      <c r="S13" s="84"/>
      <c r="T13" s="130">
        <v>19.029305376058598</v>
      </c>
      <c r="U13" s="83">
        <v>18.729486844979199</v>
      </c>
      <c r="V13" s="83">
        <v>19.649217858290601</v>
      </c>
      <c r="W13" s="83">
        <v>31.976282543700201</v>
      </c>
      <c r="X13" s="83">
        <v>28.542569135015</v>
      </c>
      <c r="Y13" s="131">
        <v>23.7532172099896</v>
      </c>
      <c r="Z13" s="83"/>
      <c r="AA13" s="138">
        <v>-0.97053227152077803</v>
      </c>
      <c r="AB13" s="146">
        <v>-8.5999711037234796</v>
      </c>
      <c r="AC13" s="139">
        <v>-5.1000176617383897</v>
      </c>
      <c r="AD13" s="83"/>
      <c r="AE13" s="144">
        <v>14.315883351654</v>
      </c>
      <c r="AG13" s="150">
        <v>43.687146488375703</v>
      </c>
      <c r="AH13" s="85">
        <v>62.0347355530199</v>
      </c>
      <c r="AI13" s="85">
        <v>71.174081446927005</v>
      </c>
      <c r="AJ13" s="85">
        <v>72.236743421815802</v>
      </c>
      <c r="AK13" s="85">
        <v>60.074427703779897</v>
      </c>
      <c r="AL13" s="151">
        <v>61.841426922783697</v>
      </c>
      <c r="AM13" s="85"/>
      <c r="AN13" s="158">
        <v>55.5890271148632</v>
      </c>
      <c r="AO13" s="166">
        <v>59.769387653381798</v>
      </c>
      <c r="AP13" s="159">
        <v>57.679207384122499</v>
      </c>
      <c r="AQ13" s="85"/>
      <c r="AR13" s="164">
        <v>60.652221340308998</v>
      </c>
      <c r="AS13" s="84"/>
      <c r="AT13" s="130">
        <v>8.2061721268169503</v>
      </c>
      <c r="AU13" s="83">
        <v>19.121573200472199</v>
      </c>
      <c r="AV13" s="83">
        <v>22.923569733885302</v>
      </c>
      <c r="AW13" s="83">
        <v>25.4959860035829</v>
      </c>
      <c r="AX13" s="83">
        <v>24.252337493955601</v>
      </c>
      <c r="AY13" s="131">
        <v>20.660722739409699</v>
      </c>
      <c r="AZ13" s="83"/>
      <c r="BA13" s="138">
        <v>-0.178595807273073</v>
      </c>
      <c r="BB13" s="146">
        <v>-8.1026432813880707</v>
      </c>
      <c r="BC13" s="139">
        <v>-4.44749268226873</v>
      </c>
      <c r="BD13" s="83"/>
      <c r="BE13" s="144">
        <v>12.6200220704066</v>
      </c>
    </row>
    <row r="14" spans="1:57" x14ac:dyDescent="0.25">
      <c r="A14" s="21" t="s">
        <v>25</v>
      </c>
      <c r="B14" s="3" t="str">
        <f t="shared" si="0"/>
        <v>Alexandria, VA</v>
      </c>
      <c r="C14" s="3"/>
      <c r="D14" s="24" t="s">
        <v>16</v>
      </c>
      <c r="E14" s="27" t="s">
        <v>17</v>
      </c>
      <c r="F14" s="3"/>
      <c r="G14" s="150">
        <v>44.599955351897499</v>
      </c>
      <c r="H14" s="85">
        <v>66.656016919280901</v>
      </c>
      <c r="I14" s="85">
        <v>81.181941017506702</v>
      </c>
      <c r="J14" s="85">
        <v>79.329199859005897</v>
      </c>
      <c r="K14" s="85">
        <v>62.846650217365699</v>
      </c>
      <c r="L14" s="151">
        <v>66.922752673011303</v>
      </c>
      <c r="M14" s="85"/>
      <c r="N14" s="158">
        <v>50.821103278110598</v>
      </c>
      <c r="O14" s="166">
        <v>55.1675572788156</v>
      </c>
      <c r="P14" s="159">
        <v>52.994330278463103</v>
      </c>
      <c r="Q14" s="85"/>
      <c r="R14" s="164">
        <v>62.943203417426098</v>
      </c>
      <c r="S14" s="84"/>
      <c r="T14" s="130">
        <v>-13.592393661373899</v>
      </c>
      <c r="U14" s="83">
        <v>-12.719012040275601</v>
      </c>
      <c r="V14" s="83">
        <v>-7.3900834364976102</v>
      </c>
      <c r="W14" s="83">
        <v>-14.629501557461699</v>
      </c>
      <c r="X14" s="83">
        <v>-25.792605654791501</v>
      </c>
      <c r="Y14" s="131">
        <v>-14.912691713343399</v>
      </c>
      <c r="Z14" s="83"/>
      <c r="AA14" s="138">
        <v>-29.9345954895749</v>
      </c>
      <c r="AB14" s="146">
        <v>-23.238075786279399</v>
      </c>
      <c r="AC14" s="139">
        <v>-26.601764678287399</v>
      </c>
      <c r="AD14" s="83"/>
      <c r="AE14" s="144">
        <v>-18.052079122901201</v>
      </c>
      <c r="AG14" s="150">
        <v>50.266616139815802</v>
      </c>
      <c r="AH14" s="85">
        <v>68.512865032748195</v>
      </c>
      <c r="AI14" s="85">
        <v>79.390208175570706</v>
      </c>
      <c r="AJ14" s="85">
        <v>79.931048106121693</v>
      </c>
      <c r="AK14" s="85">
        <v>70.730575347062796</v>
      </c>
      <c r="AL14" s="151">
        <v>69.766262560263797</v>
      </c>
      <c r="AM14" s="85"/>
      <c r="AN14" s="158">
        <v>60.550235142038801</v>
      </c>
      <c r="AO14" s="166">
        <v>62.122609404541898</v>
      </c>
      <c r="AP14" s="159">
        <v>61.336422273290303</v>
      </c>
      <c r="AQ14" s="85"/>
      <c r="AR14" s="164">
        <v>67.357736763985699</v>
      </c>
      <c r="AS14" s="84"/>
      <c r="AT14" s="130">
        <v>-1.1600181020709699</v>
      </c>
      <c r="AU14" s="83">
        <v>4.5556538807500697</v>
      </c>
      <c r="AV14" s="83">
        <v>0.789165606297907</v>
      </c>
      <c r="AW14" s="83">
        <v>-1.34015036357205</v>
      </c>
      <c r="AX14" s="83">
        <v>-0.86075155031212003</v>
      </c>
      <c r="AY14" s="131">
        <v>0.37898732824704301</v>
      </c>
      <c r="AZ14" s="83"/>
      <c r="BA14" s="138">
        <v>-3.05611930174019</v>
      </c>
      <c r="BB14" s="146">
        <v>-3.2941060546842902</v>
      </c>
      <c r="BC14" s="139">
        <v>-3.17678410155168</v>
      </c>
      <c r="BD14" s="83"/>
      <c r="BE14" s="144">
        <v>-0.57102708782696099</v>
      </c>
    </row>
    <row r="15" spans="1:57" x14ac:dyDescent="0.25">
      <c r="A15" s="21" t="s">
        <v>26</v>
      </c>
      <c r="B15" s="3" t="str">
        <f t="shared" si="0"/>
        <v>Fairfax/Tysons Corner, VA</v>
      </c>
      <c r="C15" s="3"/>
      <c r="D15" s="24" t="s">
        <v>16</v>
      </c>
      <c r="E15" s="27" t="s">
        <v>17</v>
      </c>
      <c r="F15" s="3"/>
      <c r="G15" s="150">
        <v>55.487102253032901</v>
      </c>
      <c r="H15" s="85">
        <v>107.285735413056</v>
      </c>
      <c r="I15" s="85">
        <v>133.787609474292</v>
      </c>
      <c r="J15" s="85">
        <v>127.01198151357499</v>
      </c>
      <c r="K15" s="85">
        <v>78.326820335066401</v>
      </c>
      <c r="L15" s="151">
        <v>100.379849797804</v>
      </c>
      <c r="M15" s="85"/>
      <c r="N15" s="158">
        <v>54.432166377816202</v>
      </c>
      <c r="O15" s="166">
        <v>59.840497978047303</v>
      </c>
      <c r="P15" s="159">
        <v>57.136332177931799</v>
      </c>
      <c r="Q15" s="85"/>
      <c r="R15" s="164">
        <v>88.024559049269598</v>
      </c>
      <c r="S15" s="84"/>
      <c r="T15" s="130">
        <v>5.8347380367779103</v>
      </c>
      <c r="U15" s="83">
        <v>18.431705112900701</v>
      </c>
      <c r="V15" s="83">
        <v>15.116415800820199</v>
      </c>
      <c r="W15" s="83">
        <v>18.9441116741421</v>
      </c>
      <c r="X15" s="83">
        <v>8.5187902749282092</v>
      </c>
      <c r="Y15" s="131">
        <v>14.5362424556634</v>
      </c>
      <c r="Z15" s="83"/>
      <c r="AA15" s="138">
        <v>-2.02239733942712</v>
      </c>
      <c r="AB15" s="146">
        <v>-4.5707348355177597</v>
      </c>
      <c r="AC15" s="139">
        <v>-3.37361079463696</v>
      </c>
      <c r="AD15" s="83"/>
      <c r="AE15" s="144">
        <v>10.730139976803899</v>
      </c>
      <c r="AG15" s="150">
        <v>55.479410304430701</v>
      </c>
      <c r="AH15" s="85">
        <v>97.971452736858197</v>
      </c>
      <c r="AI15" s="85">
        <v>122.11253431999199</v>
      </c>
      <c r="AJ15" s="85">
        <v>117.13306485274001</v>
      </c>
      <c r="AK15" s="85">
        <v>76.656561686293301</v>
      </c>
      <c r="AL15" s="151">
        <v>93.880567409723</v>
      </c>
      <c r="AM15" s="85"/>
      <c r="AN15" s="158">
        <v>55.055876237784702</v>
      </c>
      <c r="AO15" s="166">
        <v>60.897126737249501</v>
      </c>
      <c r="AP15" s="159">
        <v>57.976501487517098</v>
      </c>
      <c r="AQ15" s="85"/>
      <c r="AR15" s="164">
        <v>83.639236930745795</v>
      </c>
      <c r="AS15" s="84"/>
      <c r="AT15" s="130">
        <v>11.8444557752343</v>
      </c>
      <c r="AU15" s="83">
        <v>24.517047357964302</v>
      </c>
      <c r="AV15" s="83">
        <v>19.433294676260001</v>
      </c>
      <c r="AW15" s="83">
        <v>19.391802062818002</v>
      </c>
      <c r="AX15" s="83">
        <v>10.7076659124403</v>
      </c>
      <c r="AY15" s="131">
        <v>17.976026884267402</v>
      </c>
      <c r="AZ15" s="83"/>
      <c r="BA15" s="138">
        <v>4.0374460777567203</v>
      </c>
      <c r="BB15" s="146">
        <v>2.2270023554265799</v>
      </c>
      <c r="BC15" s="139">
        <v>3.07870101194171</v>
      </c>
      <c r="BD15" s="83"/>
      <c r="BE15" s="144">
        <v>14.715854519016</v>
      </c>
    </row>
    <row r="16" spans="1:57" x14ac:dyDescent="0.25">
      <c r="A16" s="21" t="s">
        <v>27</v>
      </c>
      <c r="B16" s="3" t="str">
        <f t="shared" si="0"/>
        <v>I-95 Fredericksburg, VA</v>
      </c>
      <c r="C16" s="3"/>
      <c r="D16" s="24" t="s">
        <v>16</v>
      </c>
      <c r="E16" s="27" t="s">
        <v>17</v>
      </c>
      <c r="F16" s="3"/>
      <c r="G16" s="150">
        <v>39.521660172393403</v>
      </c>
      <c r="H16" s="85">
        <v>48.140269217144798</v>
      </c>
      <c r="I16" s="85">
        <v>52.557852166725702</v>
      </c>
      <c r="J16" s="85">
        <v>52.144166961860897</v>
      </c>
      <c r="K16" s="85">
        <v>47.807904120911502</v>
      </c>
      <c r="L16" s="151">
        <v>48.034370527807198</v>
      </c>
      <c r="M16" s="85"/>
      <c r="N16" s="158">
        <v>46.626353760774499</v>
      </c>
      <c r="O16" s="166">
        <v>49.882056913448999</v>
      </c>
      <c r="P16" s="159">
        <v>48.254205337111799</v>
      </c>
      <c r="Q16" s="85"/>
      <c r="R16" s="164">
        <v>48.097180473322801</v>
      </c>
      <c r="S16" s="84"/>
      <c r="T16" s="130">
        <v>1.76524324591805</v>
      </c>
      <c r="U16" s="83">
        <v>1.2023200339607101</v>
      </c>
      <c r="V16" s="83">
        <v>0.17607094605849999</v>
      </c>
      <c r="W16" s="83">
        <v>3.0759262584887601</v>
      </c>
      <c r="X16" s="83">
        <v>4.1984818316943002</v>
      </c>
      <c r="Y16" s="131">
        <v>2.0533026603837299</v>
      </c>
      <c r="Z16" s="83"/>
      <c r="AA16" s="138">
        <v>-0.76841726336645</v>
      </c>
      <c r="AB16" s="146">
        <v>-2.4308484877652798</v>
      </c>
      <c r="AC16" s="139">
        <v>-1.6346853881425401</v>
      </c>
      <c r="AD16" s="83"/>
      <c r="AE16" s="144">
        <v>0.96817821964358797</v>
      </c>
      <c r="AG16" s="150">
        <v>37.156064744385098</v>
      </c>
      <c r="AH16" s="85">
        <v>45.137662375517799</v>
      </c>
      <c r="AI16" s="85">
        <v>48.6562171202659</v>
      </c>
      <c r="AJ16" s="85">
        <v>50.00345586041</v>
      </c>
      <c r="AK16" s="85">
        <v>46.664075327315601</v>
      </c>
      <c r="AL16" s="151">
        <v>45.523495085578901</v>
      </c>
      <c r="AM16" s="85"/>
      <c r="AN16" s="158">
        <v>46.0896567049735</v>
      </c>
      <c r="AO16" s="166">
        <v>49.348130502367603</v>
      </c>
      <c r="AP16" s="159">
        <v>47.718893603670601</v>
      </c>
      <c r="AQ16" s="85"/>
      <c r="AR16" s="164">
        <v>46.1507518050336</v>
      </c>
      <c r="AS16" s="84"/>
      <c r="AT16" s="130">
        <v>-2.3887205362266299</v>
      </c>
      <c r="AU16" s="83">
        <v>0.23626566005941299</v>
      </c>
      <c r="AV16" s="83">
        <v>-2.3979000404709101</v>
      </c>
      <c r="AW16" s="83">
        <v>0.41698450169231599</v>
      </c>
      <c r="AX16" s="83">
        <v>3.8085562982749499</v>
      </c>
      <c r="AY16" s="131">
        <v>-3.4523165415712501E-2</v>
      </c>
      <c r="AZ16" s="83"/>
      <c r="BA16" s="138">
        <v>1.8846322132645901</v>
      </c>
      <c r="BB16" s="146">
        <v>1.9575925258348901</v>
      </c>
      <c r="BC16" s="139">
        <v>1.92234484702389</v>
      </c>
      <c r="BD16" s="83"/>
      <c r="BE16" s="144">
        <v>0.53571468165073599</v>
      </c>
    </row>
    <row r="17" spans="1:70" x14ac:dyDescent="0.25">
      <c r="A17" s="21" t="s">
        <v>28</v>
      </c>
      <c r="B17" s="3" t="str">
        <f t="shared" si="0"/>
        <v>Dulles Airport Area, VA</v>
      </c>
      <c r="C17" s="3"/>
      <c r="D17" s="24" t="s">
        <v>16</v>
      </c>
      <c r="E17" s="27" t="s">
        <v>17</v>
      </c>
      <c r="F17" s="3"/>
      <c r="G17" s="150">
        <v>47.384893758300102</v>
      </c>
      <c r="H17" s="85">
        <v>88.788345664959195</v>
      </c>
      <c r="I17" s="85">
        <v>104.40047808764901</v>
      </c>
      <c r="J17" s="85">
        <v>103.46129576930301</v>
      </c>
      <c r="K17" s="85">
        <v>75.920762663631095</v>
      </c>
      <c r="L17" s="151">
        <v>83.991155188768701</v>
      </c>
      <c r="M17" s="85"/>
      <c r="N17" s="158">
        <v>49.9813450958072</v>
      </c>
      <c r="O17" s="166">
        <v>46.311296717890301</v>
      </c>
      <c r="P17" s="159">
        <v>48.1463209068487</v>
      </c>
      <c r="Q17" s="85"/>
      <c r="R17" s="164">
        <v>73.749773965363005</v>
      </c>
      <c r="S17" s="84"/>
      <c r="T17" s="130">
        <v>-1.38466142497883</v>
      </c>
      <c r="U17" s="83">
        <v>3.5407907844404001</v>
      </c>
      <c r="V17" s="83">
        <v>5.1114239609289802</v>
      </c>
      <c r="W17" s="83">
        <v>8.1033159389339602</v>
      </c>
      <c r="X17" s="83">
        <v>2.3282051819690599</v>
      </c>
      <c r="Y17" s="131">
        <v>4.20086563348044</v>
      </c>
      <c r="Z17" s="83"/>
      <c r="AA17" s="138">
        <v>0.89214399463760397</v>
      </c>
      <c r="AB17" s="146">
        <v>-3.3243759404049702</v>
      </c>
      <c r="AC17" s="139">
        <v>-1.18072883845293</v>
      </c>
      <c r="AD17" s="83"/>
      <c r="AE17" s="144">
        <v>3.1530478740636099</v>
      </c>
      <c r="AG17" s="150">
        <v>52.726389916524298</v>
      </c>
      <c r="AH17" s="85">
        <v>86.009450531208401</v>
      </c>
      <c r="AI17" s="85">
        <v>102.23532465376501</v>
      </c>
      <c r="AJ17" s="85">
        <v>99.505656421931306</v>
      </c>
      <c r="AK17" s="85">
        <v>74.046281066211293</v>
      </c>
      <c r="AL17" s="151">
        <v>82.904620517928194</v>
      </c>
      <c r="AM17" s="85"/>
      <c r="AN17" s="158">
        <v>50.3968397837222</v>
      </c>
      <c r="AO17" s="166">
        <v>49.662327831531002</v>
      </c>
      <c r="AP17" s="159">
        <v>50.029583807626601</v>
      </c>
      <c r="AQ17" s="85"/>
      <c r="AR17" s="164">
        <v>73.511752886413504</v>
      </c>
      <c r="AS17" s="84"/>
      <c r="AT17" s="130">
        <v>6.6884736262051101</v>
      </c>
      <c r="AU17" s="83">
        <v>13.4383282490043</v>
      </c>
      <c r="AV17" s="83">
        <v>13.420997993370399</v>
      </c>
      <c r="AW17" s="83">
        <v>13.812353147144</v>
      </c>
      <c r="AX17" s="83">
        <v>11.6753809079896</v>
      </c>
      <c r="AY17" s="131">
        <v>12.3022633714658</v>
      </c>
      <c r="AZ17" s="83"/>
      <c r="BA17" s="138">
        <v>5.6998805989925598</v>
      </c>
      <c r="BB17" s="146">
        <v>4.0862335547078201</v>
      </c>
      <c r="BC17" s="139">
        <v>4.89277379190729</v>
      </c>
      <c r="BD17" s="83"/>
      <c r="BE17" s="144">
        <v>10.7806348565377</v>
      </c>
    </row>
    <row r="18" spans="1:70" x14ac:dyDescent="0.25">
      <c r="A18" s="21" t="s">
        <v>29</v>
      </c>
      <c r="B18" s="3" t="str">
        <f t="shared" si="0"/>
        <v>Williamsburg, VA</v>
      </c>
      <c r="C18" s="3"/>
      <c r="D18" s="24" t="s">
        <v>16</v>
      </c>
      <c r="E18" s="27" t="s">
        <v>17</v>
      </c>
      <c r="F18" s="3"/>
      <c r="G18" s="150">
        <v>26.410418241042301</v>
      </c>
      <c r="H18" s="85">
        <v>27.379218241042299</v>
      </c>
      <c r="I18" s="85">
        <v>33.665985667752402</v>
      </c>
      <c r="J18" s="85">
        <v>26.467588273615601</v>
      </c>
      <c r="K18" s="85">
        <v>27.811464495113999</v>
      </c>
      <c r="L18" s="151">
        <v>28.3469349837133</v>
      </c>
      <c r="M18" s="85"/>
      <c r="N18" s="158">
        <v>48.355472312703498</v>
      </c>
      <c r="O18" s="166">
        <v>57.493937459283302</v>
      </c>
      <c r="P18" s="159">
        <v>52.9247048859934</v>
      </c>
      <c r="Q18" s="85"/>
      <c r="R18" s="164">
        <v>35.369154955793299</v>
      </c>
      <c r="S18" s="84"/>
      <c r="T18" s="130">
        <v>-11.6846845531225</v>
      </c>
      <c r="U18" s="83">
        <v>-9.2548829370008505</v>
      </c>
      <c r="V18" s="83">
        <v>9.3783213826762495</v>
      </c>
      <c r="W18" s="83">
        <v>-21.581555280356401</v>
      </c>
      <c r="X18" s="83">
        <v>-21.565949924442499</v>
      </c>
      <c r="Y18" s="131">
        <v>-11.4522365616592</v>
      </c>
      <c r="Z18" s="83"/>
      <c r="AA18" s="138">
        <v>-11.8918319077489</v>
      </c>
      <c r="AB18" s="146">
        <v>-13.2948150622752</v>
      </c>
      <c r="AC18" s="139">
        <v>-12.6594705338739</v>
      </c>
      <c r="AD18" s="83"/>
      <c r="AE18" s="144">
        <v>-11.972424270628901</v>
      </c>
      <c r="AG18" s="150">
        <v>31.279942873930899</v>
      </c>
      <c r="AH18" s="85">
        <v>25.208356401383998</v>
      </c>
      <c r="AI18" s="85">
        <v>25.210931971012599</v>
      </c>
      <c r="AJ18" s="85">
        <v>25.0768548018541</v>
      </c>
      <c r="AK18" s="85">
        <v>31.620087421711801</v>
      </c>
      <c r="AL18" s="151">
        <v>27.679800642331099</v>
      </c>
      <c r="AM18" s="85"/>
      <c r="AN18" s="158">
        <v>48.8182411273486</v>
      </c>
      <c r="AO18" s="166">
        <v>56.818983559498903</v>
      </c>
      <c r="AP18" s="159">
        <v>52.818612343423702</v>
      </c>
      <c r="AQ18" s="85"/>
      <c r="AR18" s="164">
        <v>34.8652648901652</v>
      </c>
      <c r="AS18" s="84"/>
      <c r="AT18" s="130">
        <v>-13.494889295195099</v>
      </c>
      <c r="AU18" s="83">
        <v>-9.7676046932712293</v>
      </c>
      <c r="AV18" s="83">
        <v>-4.3542719629168598</v>
      </c>
      <c r="AW18" s="83">
        <v>-15.1847631781526</v>
      </c>
      <c r="AX18" s="83">
        <v>-10.8859455393132</v>
      </c>
      <c r="AY18" s="131">
        <v>-11.0012330993651</v>
      </c>
      <c r="AZ18" s="83"/>
      <c r="BA18" s="138">
        <v>-9.3251775144136797</v>
      </c>
      <c r="BB18" s="146">
        <v>-9.5215067134904103</v>
      </c>
      <c r="BC18" s="139">
        <v>-9.4308826646482107</v>
      </c>
      <c r="BD18" s="83"/>
      <c r="BE18" s="144">
        <v>-10.3261090833305</v>
      </c>
    </row>
    <row r="19" spans="1:70" x14ac:dyDescent="0.25">
      <c r="A19" s="21" t="s">
        <v>30</v>
      </c>
      <c r="B19" s="3" t="str">
        <f t="shared" si="0"/>
        <v>Virginia Beach, VA</v>
      </c>
      <c r="C19" s="3"/>
      <c r="D19" s="24" t="s">
        <v>16</v>
      </c>
      <c r="E19" s="27" t="s">
        <v>17</v>
      </c>
      <c r="F19" s="3"/>
      <c r="G19" s="150">
        <v>31.922866854288799</v>
      </c>
      <c r="H19" s="85">
        <v>41.433847867448797</v>
      </c>
      <c r="I19" s="85">
        <v>47.650385627081</v>
      </c>
      <c r="J19" s="85">
        <v>46.502278095766599</v>
      </c>
      <c r="K19" s="85">
        <v>41.296808760107801</v>
      </c>
      <c r="L19" s="151">
        <v>41.761237440938601</v>
      </c>
      <c r="M19" s="85"/>
      <c r="N19" s="158">
        <v>55.041572736641797</v>
      </c>
      <c r="O19" s="166">
        <v>65.425116862216498</v>
      </c>
      <c r="P19" s="159">
        <v>60.233344799429197</v>
      </c>
      <c r="Q19" s="85"/>
      <c r="R19" s="164">
        <v>47.038982400507301</v>
      </c>
      <c r="S19" s="84"/>
      <c r="T19" s="130">
        <v>3.7612311362002999</v>
      </c>
      <c r="U19" s="83">
        <v>2.5644981783494001</v>
      </c>
      <c r="V19" s="83">
        <v>1.9304748215032801</v>
      </c>
      <c r="W19" s="83">
        <v>-2.9496532219186902</v>
      </c>
      <c r="X19" s="83">
        <v>-1.3335974002761</v>
      </c>
      <c r="Y19" s="131">
        <v>0.54126302114813096</v>
      </c>
      <c r="Z19" s="83"/>
      <c r="AA19" s="138">
        <v>-5.5285140468249301</v>
      </c>
      <c r="AB19" s="146">
        <v>-3.1449115507766398E-2</v>
      </c>
      <c r="AC19" s="139">
        <v>-2.62038927965542</v>
      </c>
      <c r="AD19" s="83"/>
      <c r="AE19" s="144">
        <v>-0.63898454221350698</v>
      </c>
      <c r="AG19" s="150">
        <v>33.443526881102002</v>
      </c>
      <c r="AH19" s="85">
        <v>37.291553749269603</v>
      </c>
      <c r="AI19" s="85">
        <v>42.897201766155</v>
      </c>
      <c r="AJ19" s="85">
        <v>43.8926069121243</v>
      </c>
      <c r="AK19" s="85">
        <v>41.763209132347598</v>
      </c>
      <c r="AL19" s="151">
        <v>39.857619688199698</v>
      </c>
      <c r="AM19" s="85"/>
      <c r="AN19" s="158">
        <v>57.684423285622799</v>
      </c>
      <c r="AO19" s="166">
        <v>64.188944510054796</v>
      </c>
      <c r="AP19" s="159">
        <v>60.936683897838797</v>
      </c>
      <c r="AQ19" s="85"/>
      <c r="AR19" s="164">
        <v>45.880209462382297</v>
      </c>
      <c r="AS19" s="84"/>
      <c r="AT19" s="130">
        <v>5.4404325187531501</v>
      </c>
      <c r="AU19" s="83">
        <v>2.8140675441063201</v>
      </c>
      <c r="AV19" s="83">
        <v>2.5112913157838501</v>
      </c>
      <c r="AW19" s="83">
        <v>3.85038633961753</v>
      </c>
      <c r="AX19" s="83">
        <v>10.800099114736801</v>
      </c>
      <c r="AY19" s="131">
        <v>5.0059827341058698</v>
      </c>
      <c r="AZ19" s="83"/>
      <c r="BA19" s="138">
        <v>1.1015872254138299</v>
      </c>
      <c r="BB19" s="146">
        <v>1.84176713500172</v>
      </c>
      <c r="BC19" s="139">
        <v>1.49008308676743</v>
      </c>
      <c r="BD19" s="83"/>
      <c r="BE19" s="144">
        <v>3.6141739325350399</v>
      </c>
    </row>
    <row r="20" spans="1:70" x14ac:dyDescent="0.25">
      <c r="A20" s="34" t="s">
        <v>31</v>
      </c>
      <c r="B20" s="3" t="str">
        <f t="shared" si="0"/>
        <v>Norfolk/Portsmouth, VA</v>
      </c>
      <c r="C20" s="3"/>
      <c r="D20" s="24" t="s">
        <v>16</v>
      </c>
      <c r="E20" s="27" t="s">
        <v>17</v>
      </c>
      <c r="F20" s="3"/>
      <c r="G20" s="150">
        <v>47.504222360793896</v>
      </c>
      <c r="H20" s="85">
        <v>55.540114421219002</v>
      </c>
      <c r="I20" s="85">
        <v>61.656077885122002</v>
      </c>
      <c r="J20" s="85">
        <v>64.899812067451194</v>
      </c>
      <c r="K20" s="85">
        <v>56.924620902863097</v>
      </c>
      <c r="L20" s="151">
        <v>57.304969527489803</v>
      </c>
      <c r="M20" s="85"/>
      <c r="N20" s="158">
        <v>55.517008238187202</v>
      </c>
      <c r="O20" s="166">
        <v>56.391426717020899</v>
      </c>
      <c r="P20" s="159">
        <v>55.954217477603997</v>
      </c>
      <c r="Q20" s="85"/>
      <c r="R20" s="164">
        <v>56.919040370379598</v>
      </c>
      <c r="S20" s="84"/>
      <c r="T20" s="130">
        <v>4.53845856736943</v>
      </c>
      <c r="U20" s="83">
        <v>-3.7417504098455598</v>
      </c>
      <c r="V20" s="83">
        <v>-1.5167985929716301</v>
      </c>
      <c r="W20" s="83">
        <v>-1.2770614391105899</v>
      </c>
      <c r="X20" s="83">
        <v>0.70041772540511105</v>
      </c>
      <c r="Y20" s="131">
        <v>-0.51726261016220998</v>
      </c>
      <c r="Z20" s="83"/>
      <c r="AA20" s="138">
        <v>-6.9385739136441602</v>
      </c>
      <c r="AB20" s="146">
        <v>-3.8478174578173601</v>
      </c>
      <c r="AC20" s="139">
        <v>-5.4063656137720697</v>
      </c>
      <c r="AD20" s="83"/>
      <c r="AE20" s="144">
        <v>-1.94078046975352</v>
      </c>
      <c r="AG20" s="150">
        <v>42.881124501106299</v>
      </c>
      <c r="AH20" s="85">
        <v>53.8591629210229</v>
      </c>
      <c r="AI20" s="85">
        <v>60.272212899464797</v>
      </c>
      <c r="AJ20" s="85">
        <v>63.565632513814002</v>
      </c>
      <c r="AK20" s="85">
        <v>56.239022868037402</v>
      </c>
      <c r="AL20" s="151">
        <v>55.363431140689102</v>
      </c>
      <c r="AM20" s="85"/>
      <c r="AN20" s="158">
        <v>61.110171735043302</v>
      </c>
      <c r="AO20" s="166">
        <v>61.476690748147597</v>
      </c>
      <c r="AP20" s="159">
        <v>61.293431241595499</v>
      </c>
      <c r="AQ20" s="85"/>
      <c r="AR20" s="164">
        <v>57.057716883805199</v>
      </c>
      <c r="AS20" s="84"/>
      <c r="AT20" s="130">
        <v>-6.2638450013554303</v>
      </c>
      <c r="AU20" s="83">
        <v>-5.7906166574628299</v>
      </c>
      <c r="AV20" s="83">
        <v>-3.5453382619057199</v>
      </c>
      <c r="AW20" s="83">
        <v>-1.86528671099197</v>
      </c>
      <c r="AX20" s="83">
        <v>-6.6991257392024703</v>
      </c>
      <c r="AY20" s="131">
        <v>-4.6952655539684498</v>
      </c>
      <c r="AZ20" s="83"/>
      <c r="BA20" s="138">
        <v>-3.7275678642352799</v>
      </c>
      <c r="BB20" s="146">
        <v>-4.7236016022780802</v>
      </c>
      <c r="BC20" s="139">
        <v>-4.2296633117299098</v>
      </c>
      <c r="BD20" s="83"/>
      <c r="BE20" s="144">
        <v>-4.5528430734205996</v>
      </c>
    </row>
    <row r="21" spans="1:70" x14ac:dyDescent="0.25">
      <c r="A21" s="35" t="s">
        <v>32</v>
      </c>
      <c r="B21" s="3" t="str">
        <f t="shared" si="0"/>
        <v>Newport News/Hampton, VA</v>
      </c>
      <c r="C21" s="3"/>
      <c r="D21" s="24" t="s">
        <v>16</v>
      </c>
      <c r="E21" s="27" t="s">
        <v>17</v>
      </c>
      <c r="F21" s="3"/>
      <c r="G21" s="150">
        <v>33.675053793004103</v>
      </c>
      <c r="H21" s="85">
        <v>44.737688426658899</v>
      </c>
      <c r="I21" s="85">
        <v>52.559883388513001</v>
      </c>
      <c r="J21" s="85">
        <v>56.445997034691203</v>
      </c>
      <c r="K21" s="85">
        <v>43.547294673959897</v>
      </c>
      <c r="L21" s="151">
        <v>46.193183463365401</v>
      </c>
      <c r="M21" s="85"/>
      <c r="N21" s="158">
        <v>47.706681905858602</v>
      </c>
      <c r="O21" s="166">
        <v>42.770393695120099</v>
      </c>
      <c r="P21" s="159">
        <v>45.238537800489397</v>
      </c>
      <c r="Q21" s="85"/>
      <c r="R21" s="164">
        <v>45.920427559686601</v>
      </c>
      <c r="S21" s="84"/>
      <c r="T21" s="130">
        <v>3.0857927864445802</v>
      </c>
      <c r="U21" s="83">
        <v>2.1521364784030399</v>
      </c>
      <c r="V21" s="83">
        <v>8.0827914496034197</v>
      </c>
      <c r="W21" s="83">
        <v>9.9118271034303493</v>
      </c>
      <c r="X21" s="83">
        <v>4.6824192255126702</v>
      </c>
      <c r="Y21" s="131">
        <v>5.9250272173002703</v>
      </c>
      <c r="Z21" s="83"/>
      <c r="AA21" s="138">
        <v>-3.70554796712028</v>
      </c>
      <c r="AB21" s="146">
        <v>-4.0030425371553697</v>
      </c>
      <c r="AC21" s="139">
        <v>-3.8464092938326901</v>
      </c>
      <c r="AD21" s="83"/>
      <c r="AE21" s="144">
        <v>2.9793995215378901</v>
      </c>
      <c r="AG21" s="150">
        <v>35.5521432901891</v>
      </c>
      <c r="AH21" s="85">
        <v>41.758203118536599</v>
      </c>
      <c r="AI21" s="85">
        <v>46.765166716123197</v>
      </c>
      <c r="AJ21" s="85">
        <v>49.405302199037202</v>
      </c>
      <c r="AK21" s="85">
        <v>47.016084464903997</v>
      </c>
      <c r="AL21" s="151">
        <v>44.099379957758003</v>
      </c>
      <c r="AM21" s="85"/>
      <c r="AN21" s="158">
        <v>54.824937604429103</v>
      </c>
      <c r="AO21" s="166">
        <v>55.370258431137202</v>
      </c>
      <c r="AP21" s="159">
        <v>55.097598017783199</v>
      </c>
      <c r="AQ21" s="85"/>
      <c r="AR21" s="164">
        <v>47.241727974908102</v>
      </c>
      <c r="AS21" s="84"/>
      <c r="AT21" s="130">
        <v>4.9172718285500103</v>
      </c>
      <c r="AU21" s="83">
        <v>0.32017554472021298</v>
      </c>
      <c r="AV21" s="83">
        <v>1.58304522262137</v>
      </c>
      <c r="AW21" s="83">
        <v>4.6917306713003502</v>
      </c>
      <c r="AX21" s="83">
        <v>7.1697892377903898</v>
      </c>
      <c r="AY21" s="131">
        <v>3.7100151345940899</v>
      </c>
      <c r="AZ21" s="83"/>
      <c r="BA21" s="138">
        <v>2.8201720033315998</v>
      </c>
      <c r="BB21" s="146">
        <v>3.4350146647738802</v>
      </c>
      <c r="BC21" s="139">
        <v>3.1281982559955699</v>
      </c>
      <c r="BD21" s="83"/>
      <c r="BE21" s="144">
        <v>3.5154106955575002</v>
      </c>
    </row>
    <row r="22" spans="1:70" x14ac:dyDescent="0.25">
      <c r="A22" s="36" t="s">
        <v>33</v>
      </c>
      <c r="B22" s="3" t="str">
        <f t="shared" si="0"/>
        <v>Chesapeake/Suffolk, VA</v>
      </c>
      <c r="C22" s="3"/>
      <c r="D22" s="25" t="s">
        <v>16</v>
      </c>
      <c r="E22" s="28" t="s">
        <v>17</v>
      </c>
      <c r="F22" s="3"/>
      <c r="G22" s="152">
        <v>42.544705124677499</v>
      </c>
      <c r="H22" s="153">
        <v>57.449958400687798</v>
      </c>
      <c r="I22" s="153">
        <v>63.346293207222601</v>
      </c>
      <c r="J22" s="153">
        <v>61.739524539982803</v>
      </c>
      <c r="K22" s="153">
        <v>50.965443628546801</v>
      </c>
      <c r="L22" s="154">
        <v>55.209184980223498</v>
      </c>
      <c r="M22" s="85"/>
      <c r="N22" s="160">
        <v>47.789659071367097</v>
      </c>
      <c r="O22" s="161">
        <v>49.874314084264803</v>
      </c>
      <c r="P22" s="162">
        <v>48.831986577815897</v>
      </c>
      <c r="Q22" s="85"/>
      <c r="R22" s="165">
        <v>53.387128293821299</v>
      </c>
      <c r="S22" s="84"/>
      <c r="T22" s="132">
        <v>-10.9298255687153</v>
      </c>
      <c r="U22" s="133">
        <v>-8.7962353445249803</v>
      </c>
      <c r="V22" s="133">
        <v>-5.8472305698317202</v>
      </c>
      <c r="W22" s="133">
        <v>-6.6467441424458098</v>
      </c>
      <c r="X22" s="133">
        <v>-10.7070137803008</v>
      </c>
      <c r="Y22" s="134">
        <v>-8.3660428528503807</v>
      </c>
      <c r="Z22" s="83"/>
      <c r="AA22" s="140">
        <v>-9.5062686730705401</v>
      </c>
      <c r="AB22" s="141">
        <v>-11.1972388495487</v>
      </c>
      <c r="AC22" s="142">
        <v>-10.3777694424166</v>
      </c>
      <c r="AD22" s="83"/>
      <c r="AE22" s="145">
        <v>-8.9004462920910701</v>
      </c>
      <c r="AG22" s="152">
        <v>40.507240649183103</v>
      </c>
      <c r="AH22" s="153">
        <v>52.520183439380901</v>
      </c>
      <c r="AI22" s="153">
        <v>58.255216061908797</v>
      </c>
      <c r="AJ22" s="153">
        <v>58.136051010318099</v>
      </c>
      <c r="AK22" s="153">
        <v>51.227191943250197</v>
      </c>
      <c r="AL22" s="154">
        <v>52.129176620808202</v>
      </c>
      <c r="AM22" s="85"/>
      <c r="AN22" s="160">
        <v>48.5399457136715</v>
      </c>
      <c r="AO22" s="161">
        <v>50.510237291487499</v>
      </c>
      <c r="AP22" s="162">
        <v>49.5250915025795</v>
      </c>
      <c r="AQ22" s="85"/>
      <c r="AR22" s="165">
        <v>51.385152301314299</v>
      </c>
      <c r="AS22" s="84"/>
      <c r="AT22" s="132">
        <v>-9.7979261688091306</v>
      </c>
      <c r="AU22" s="133">
        <v>-6.9476006563485697</v>
      </c>
      <c r="AV22" s="133">
        <v>-5.0588783180106702</v>
      </c>
      <c r="AW22" s="133">
        <v>-4.6547477954569798</v>
      </c>
      <c r="AX22" s="133">
        <v>-4.2520789597195101</v>
      </c>
      <c r="AY22" s="134">
        <v>-5.9666231810510197</v>
      </c>
      <c r="AZ22" s="83"/>
      <c r="BA22" s="140">
        <v>-5.1389536571975798</v>
      </c>
      <c r="BB22" s="141">
        <v>-7.4992824340868198</v>
      </c>
      <c r="BC22" s="142">
        <v>-6.3574514611804798</v>
      </c>
      <c r="BD22" s="83"/>
      <c r="BE22" s="145">
        <v>-6.0745714136987701</v>
      </c>
    </row>
    <row r="23" spans="1:70" ht="13" x14ac:dyDescent="0.3">
      <c r="A23" s="35" t="s">
        <v>109</v>
      </c>
      <c r="B23" s="3" t="s">
        <v>109</v>
      </c>
      <c r="C23" s="9"/>
      <c r="D23" s="23" t="s">
        <v>16</v>
      </c>
      <c r="E23" s="26" t="s">
        <v>17</v>
      </c>
      <c r="F23" s="3"/>
      <c r="G23" s="147">
        <v>49.157216294859303</v>
      </c>
      <c r="H23" s="148">
        <v>95.384461687681807</v>
      </c>
      <c r="I23" s="148">
        <v>125.809211121888</v>
      </c>
      <c r="J23" s="148">
        <v>123.97093113482001</v>
      </c>
      <c r="K23" s="148">
        <v>84.056993210475198</v>
      </c>
      <c r="L23" s="149">
        <v>95.675762689945003</v>
      </c>
      <c r="M23" s="85"/>
      <c r="N23" s="155">
        <v>80.653527319754204</v>
      </c>
      <c r="O23" s="156">
        <v>87.759165858389906</v>
      </c>
      <c r="P23" s="157">
        <v>84.206346589071998</v>
      </c>
      <c r="Q23" s="85"/>
      <c r="R23" s="163">
        <v>92.398786661124106</v>
      </c>
      <c r="S23" s="84"/>
      <c r="T23" s="127">
        <v>-8.6584452624796597</v>
      </c>
      <c r="U23" s="128">
        <v>8.0285602677541501</v>
      </c>
      <c r="V23" s="128">
        <v>19.978652052129199</v>
      </c>
      <c r="W23" s="128">
        <v>14.598212679303799</v>
      </c>
      <c r="X23" s="128">
        <v>1.2181885604664799</v>
      </c>
      <c r="Y23" s="129">
        <v>9.1699813672002897</v>
      </c>
      <c r="Z23" s="83"/>
      <c r="AA23" s="135">
        <v>-23.927697735829099</v>
      </c>
      <c r="AB23" s="136">
        <v>-29.5360372419788</v>
      </c>
      <c r="AC23" s="137">
        <v>-26.9571399206473</v>
      </c>
      <c r="AD23" s="83"/>
      <c r="AE23" s="143">
        <v>-3.2854282012072402</v>
      </c>
      <c r="AF23" s="75"/>
      <c r="AG23" s="147">
        <v>77.985124474620093</v>
      </c>
      <c r="AH23" s="148">
        <v>105.14417232460301</v>
      </c>
      <c r="AI23" s="148">
        <v>131.97852974458399</v>
      </c>
      <c r="AJ23" s="148">
        <v>126.397978499838</v>
      </c>
      <c r="AK23" s="148">
        <v>83.451043485289304</v>
      </c>
      <c r="AL23" s="149">
        <v>104.99136970578699</v>
      </c>
      <c r="AM23" s="85"/>
      <c r="AN23" s="155">
        <v>98.392344810863193</v>
      </c>
      <c r="AO23" s="156">
        <v>107.581062075654</v>
      </c>
      <c r="AP23" s="157">
        <v>102.98670344325799</v>
      </c>
      <c r="AQ23" s="85"/>
      <c r="AR23" s="163">
        <v>104.418607916493</v>
      </c>
      <c r="AS23" s="84"/>
      <c r="AT23" s="127">
        <v>9.2695765568167801</v>
      </c>
      <c r="AU23" s="128">
        <v>11.4636055876967</v>
      </c>
      <c r="AV23" s="128">
        <v>14.9514858471526</v>
      </c>
      <c r="AW23" s="128">
        <v>13.004015851822199</v>
      </c>
      <c r="AX23" s="128">
        <v>-0.82870941031869005</v>
      </c>
      <c r="AY23" s="129">
        <v>10.1662350120691</v>
      </c>
      <c r="AZ23" s="83"/>
      <c r="BA23" s="135">
        <v>-8.9568759003503597</v>
      </c>
      <c r="BB23" s="136">
        <v>-11.2023828577387</v>
      </c>
      <c r="BC23" s="137">
        <v>-10.143699847488399</v>
      </c>
      <c r="BD23" s="83"/>
      <c r="BE23" s="143">
        <v>3.5695278165485398</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0">
        <v>35.489684454191</v>
      </c>
      <c r="H24" s="85">
        <v>55.270157163742603</v>
      </c>
      <c r="I24" s="85">
        <v>67.3590107212475</v>
      </c>
      <c r="J24" s="85">
        <v>66.0902461013645</v>
      </c>
      <c r="K24" s="85">
        <v>52.215120614035001</v>
      </c>
      <c r="L24" s="151">
        <v>55.284843810916101</v>
      </c>
      <c r="M24" s="85"/>
      <c r="N24" s="158">
        <v>49.344528508771901</v>
      </c>
      <c r="O24" s="166">
        <v>51.366851851851798</v>
      </c>
      <c r="P24" s="159">
        <v>50.355690180311797</v>
      </c>
      <c r="Q24" s="85"/>
      <c r="R24" s="164">
        <v>53.876514202171997</v>
      </c>
      <c r="S24" s="84"/>
      <c r="T24" s="130">
        <v>-5.68760666509659</v>
      </c>
      <c r="U24" s="83">
        <v>-5.8268603076245498</v>
      </c>
      <c r="V24" s="83">
        <v>1.1780036540229999</v>
      </c>
      <c r="W24" s="83">
        <v>3.8609960665712699</v>
      </c>
      <c r="X24" s="83">
        <v>1.46688851642476</v>
      </c>
      <c r="Y24" s="131">
        <v>-0.56262219429994698</v>
      </c>
      <c r="Z24" s="83"/>
      <c r="AA24" s="138">
        <v>-13.323430065328401</v>
      </c>
      <c r="AB24" s="146">
        <v>-12.873432342806399</v>
      </c>
      <c r="AC24" s="139">
        <v>-13.0944954853277</v>
      </c>
      <c r="AD24" s="83"/>
      <c r="AE24" s="144">
        <v>-4.24976188778182</v>
      </c>
      <c r="AF24" s="75"/>
      <c r="AG24" s="150">
        <v>41.255941196241203</v>
      </c>
      <c r="AH24" s="85">
        <v>53.133370950711203</v>
      </c>
      <c r="AI24" s="85">
        <v>63.494224328274001</v>
      </c>
      <c r="AJ24" s="85">
        <v>62.764797792322803</v>
      </c>
      <c r="AK24" s="85">
        <v>50.736282002978598</v>
      </c>
      <c r="AL24" s="151">
        <v>54.276923254105498</v>
      </c>
      <c r="AM24" s="85"/>
      <c r="AN24" s="158">
        <v>53.758630445827201</v>
      </c>
      <c r="AO24" s="166">
        <v>57.773095641172098</v>
      </c>
      <c r="AP24" s="159">
        <v>55.7658630434996</v>
      </c>
      <c r="AQ24" s="85"/>
      <c r="AR24" s="164">
        <v>54.702334622503898</v>
      </c>
      <c r="AS24" s="84"/>
      <c r="AT24" s="130">
        <v>0.60083379555669802</v>
      </c>
      <c r="AU24" s="83">
        <v>-1.7014021794181899</v>
      </c>
      <c r="AV24" s="83">
        <v>-1.6232503241489999</v>
      </c>
      <c r="AW24" s="83">
        <v>1.9840115644615599</v>
      </c>
      <c r="AX24" s="83">
        <v>-2.3894339492700101</v>
      </c>
      <c r="AY24" s="131">
        <v>-0.63775864534494997</v>
      </c>
      <c r="AZ24" s="83"/>
      <c r="BA24" s="138">
        <v>-7.6284738239910403</v>
      </c>
      <c r="BB24" s="146">
        <v>-6.0644563302023098</v>
      </c>
      <c r="BC24" s="139">
        <v>-6.8248758211529204</v>
      </c>
      <c r="BD24" s="83"/>
      <c r="BE24" s="144">
        <v>-2.5230769931865802</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0">
        <v>32.735931007972603</v>
      </c>
      <c r="H25" s="85">
        <v>41.470435193621803</v>
      </c>
      <c r="I25" s="85">
        <v>45.574408399772203</v>
      </c>
      <c r="J25" s="85">
        <v>46.376631406605902</v>
      </c>
      <c r="K25" s="85">
        <v>38.325832630979399</v>
      </c>
      <c r="L25" s="151">
        <v>40.896647727790402</v>
      </c>
      <c r="M25" s="85"/>
      <c r="N25" s="158">
        <v>40.326460620728902</v>
      </c>
      <c r="O25" s="166">
        <v>41.530735392938404</v>
      </c>
      <c r="P25" s="159">
        <v>40.928598006833703</v>
      </c>
      <c r="Q25" s="85"/>
      <c r="R25" s="164">
        <v>40.905776378945603</v>
      </c>
      <c r="S25" s="84"/>
      <c r="T25" s="130">
        <v>-3.4175089065068902</v>
      </c>
      <c r="U25" s="83">
        <v>-4.7281344245141899</v>
      </c>
      <c r="V25" s="83">
        <v>-0.40221885889102299</v>
      </c>
      <c r="W25" s="83">
        <v>-0.93226726312821495</v>
      </c>
      <c r="X25" s="83">
        <v>-9.6482060956991802</v>
      </c>
      <c r="Y25" s="131">
        <v>-3.73307069915976</v>
      </c>
      <c r="Z25" s="83"/>
      <c r="AA25" s="138">
        <v>-21.9863765354023</v>
      </c>
      <c r="AB25" s="146">
        <v>-18.149908654951201</v>
      </c>
      <c r="AC25" s="139">
        <v>-20.085962502848101</v>
      </c>
      <c r="AD25" s="83"/>
      <c r="AE25" s="144">
        <v>-9.0533262592787391</v>
      </c>
      <c r="AF25" s="75"/>
      <c r="AG25" s="150">
        <v>36.5913546252483</v>
      </c>
      <c r="AH25" s="85">
        <v>42.825718485730903</v>
      </c>
      <c r="AI25" s="85">
        <v>48.098784567838003</v>
      </c>
      <c r="AJ25" s="85">
        <v>46.7551130582399</v>
      </c>
      <c r="AK25" s="85">
        <v>41.0558953521045</v>
      </c>
      <c r="AL25" s="151">
        <v>43.065373217832303</v>
      </c>
      <c r="AM25" s="85"/>
      <c r="AN25" s="158">
        <v>49.414631983395203</v>
      </c>
      <c r="AO25" s="166">
        <v>52.320905908942301</v>
      </c>
      <c r="AP25" s="159">
        <v>50.867768946168702</v>
      </c>
      <c r="AQ25" s="85"/>
      <c r="AR25" s="164">
        <v>45.294629140214198</v>
      </c>
      <c r="AS25" s="84"/>
      <c r="AT25" s="130">
        <v>-0.93743995380278999</v>
      </c>
      <c r="AU25" s="83">
        <v>-1.93438009324877</v>
      </c>
      <c r="AV25" s="83">
        <v>0.23516435243063299</v>
      </c>
      <c r="AW25" s="83">
        <v>-3.5216218259692802</v>
      </c>
      <c r="AX25" s="83">
        <v>-11.817007318036801</v>
      </c>
      <c r="AY25" s="131">
        <v>-3.7057400249445598</v>
      </c>
      <c r="AZ25" s="83"/>
      <c r="BA25" s="138">
        <v>-13.1393106575521</v>
      </c>
      <c r="BB25" s="146">
        <v>-9.5944625264470709</v>
      </c>
      <c r="BC25" s="139">
        <v>-11.351688880079401</v>
      </c>
      <c r="BD25" s="83"/>
      <c r="BE25" s="144">
        <v>-6.2989246329756803</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0">
        <v>43.550667358099098</v>
      </c>
      <c r="H26" s="85">
        <v>58.2643957382613</v>
      </c>
      <c r="I26" s="85">
        <v>60.505042541957302</v>
      </c>
      <c r="J26" s="85">
        <v>56.939356552894502</v>
      </c>
      <c r="K26" s="85">
        <v>49.023667037525897</v>
      </c>
      <c r="L26" s="151">
        <v>53.656625845747598</v>
      </c>
      <c r="M26" s="85"/>
      <c r="N26" s="158">
        <v>43.415086441636802</v>
      </c>
      <c r="O26" s="166">
        <v>42.783053366019203</v>
      </c>
      <c r="P26" s="159">
        <v>43.099069903828003</v>
      </c>
      <c r="Q26" s="85"/>
      <c r="R26" s="164">
        <v>50.640181290913397</v>
      </c>
      <c r="S26" s="84"/>
      <c r="T26" s="130">
        <v>-4.4299181275590298</v>
      </c>
      <c r="U26" s="83">
        <v>5.2265144282319804</v>
      </c>
      <c r="V26" s="83">
        <v>7.9448288988485496</v>
      </c>
      <c r="W26" s="83">
        <v>-4.4561402127261598</v>
      </c>
      <c r="X26" s="83">
        <v>-7.2052228201277799</v>
      </c>
      <c r="Y26" s="131">
        <v>-0.42079378090741598</v>
      </c>
      <c r="Z26" s="83"/>
      <c r="AA26" s="138">
        <v>-14.8194951924187</v>
      </c>
      <c r="AB26" s="146">
        <v>-14.620690486028</v>
      </c>
      <c r="AC26" s="139">
        <v>-14.7209375462013</v>
      </c>
      <c r="AD26" s="83"/>
      <c r="AE26" s="144">
        <v>-4.3221361034063897</v>
      </c>
      <c r="AF26" s="75"/>
      <c r="AG26" s="150">
        <v>44.660082560211798</v>
      </c>
      <c r="AH26" s="85">
        <v>56.338053154132098</v>
      </c>
      <c r="AI26" s="85">
        <v>59.584581607296599</v>
      </c>
      <c r="AJ26" s="85">
        <v>58.482873781614202</v>
      </c>
      <c r="AK26" s="85">
        <v>50.958310176742501</v>
      </c>
      <c r="AL26" s="151">
        <v>54.0047802559994</v>
      </c>
      <c r="AM26" s="85"/>
      <c r="AN26" s="158">
        <v>46.565143634291601</v>
      </c>
      <c r="AO26" s="166">
        <v>46.908589821968803</v>
      </c>
      <c r="AP26" s="159">
        <v>46.736866728130202</v>
      </c>
      <c r="AQ26" s="85"/>
      <c r="AR26" s="164">
        <v>51.928233533751097</v>
      </c>
      <c r="AS26" s="84"/>
      <c r="AT26" s="130">
        <v>0.66413924237819599</v>
      </c>
      <c r="AU26" s="83">
        <v>4.89904400185788</v>
      </c>
      <c r="AV26" s="83">
        <v>7.6444033326968901</v>
      </c>
      <c r="AW26" s="83">
        <v>3.2087752210998599</v>
      </c>
      <c r="AX26" s="83">
        <v>-1.9432647167230199</v>
      </c>
      <c r="AY26" s="131">
        <v>3.0465499817885302</v>
      </c>
      <c r="AZ26" s="83"/>
      <c r="BA26" s="138">
        <v>-6.0112831288020896</v>
      </c>
      <c r="BB26" s="146">
        <v>-8.2591475237849501</v>
      </c>
      <c r="BC26" s="139">
        <v>-7.1529469763683897</v>
      </c>
      <c r="BD26" s="83"/>
      <c r="BE26" s="144">
        <v>0.21331551639123</v>
      </c>
      <c r="BF26" s="75"/>
      <c r="BG26" s="76"/>
      <c r="BH26" s="76"/>
      <c r="BI26" s="76"/>
      <c r="BJ26" s="76"/>
      <c r="BK26" s="76"/>
      <c r="BL26" s="76"/>
      <c r="BM26" s="76"/>
      <c r="BN26" s="76"/>
      <c r="BO26" s="76"/>
      <c r="BP26" s="76"/>
      <c r="BQ26" s="76"/>
      <c r="BR26" s="76"/>
    </row>
    <row r="27" spans="1:70" x14ac:dyDescent="0.25">
      <c r="A27" s="21" t="s">
        <v>97</v>
      </c>
      <c r="B27" s="82" t="s">
        <v>70</v>
      </c>
      <c r="C27" s="3"/>
      <c r="D27" s="24" t="s">
        <v>16</v>
      </c>
      <c r="E27" s="27" t="s">
        <v>17</v>
      </c>
      <c r="F27" s="3"/>
      <c r="G27" s="150">
        <v>29.263930322036501</v>
      </c>
      <c r="H27" s="85">
        <v>42.601349812892003</v>
      </c>
      <c r="I27" s="85">
        <v>46.525899436040604</v>
      </c>
      <c r="J27" s="85">
        <v>46.068034575449303</v>
      </c>
      <c r="K27" s="85">
        <v>47.183504453697303</v>
      </c>
      <c r="L27" s="151">
        <v>42.328543720023099</v>
      </c>
      <c r="M27" s="85"/>
      <c r="N27" s="158">
        <v>54.932178885785</v>
      </c>
      <c r="O27" s="166">
        <v>53.287001001423</v>
      </c>
      <c r="P27" s="159">
        <v>54.109589943604</v>
      </c>
      <c r="Q27" s="85"/>
      <c r="R27" s="164">
        <v>45.694556926760498</v>
      </c>
      <c r="S27" s="84"/>
      <c r="T27" s="130">
        <v>-1.6350616419347701</v>
      </c>
      <c r="U27" s="83">
        <v>4.2906680278452303</v>
      </c>
      <c r="V27" s="83">
        <v>4.7230586896025102</v>
      </c>
      <c r="W27" s="83">
        <v>8.9957774938020307</v>
      </c>
      <c r="X27" s="83">
        <v>22.3586652084546</v>
      </c>
      <c r="Y27" s="131">
        <v>8.0614061986268197</v>
      </c>
      <c r="Z27" s="83"/>
      <c r="AA27" s="138">
        <v>17.671468797273501</v>
      </c>
      <c r="AB27" s="146">
        <v>14.8527749966328</v>
      </c>
      <c r="AC27" s="139">
        <v>16.266463663431299</v>
      </c>
      <c r="AD27" s="83"/>
      <c r="AE27" s="144">
        <v>10.70463461396</v>
      </c>
      <c r="AF27" s="75"/>
      <c r="AG27" s="150">
        <v>31.719380049158499</v>
      </c>
      <c r="AH27" s="85">
        <v>42.288061300455297</v>
      </c>
      <c r="AI27" s="85">
        <v>45.056555721804003</v>
      </c>
      <c r="AJ27" s="85">
        <v>45.125489330109801</v>
      </c>
      <c r="AK27" s="85">
        <v>42.347871244673797</v>
      </c>
      <c r="AL27" s="151">
        <v>41.307438642317898</v>
      </c>
      <c r="AM27" s="85"/>
      <c r="AN27" s="158">
        <v>47.219392077100302</v>
      </c>
      <c r="AO27" s="166">
        <v>47.702293411582097</v>
      </c>
      <c r="AP27" s="159">
        <v>47.4608427443412</v>
      </c>
      <c r="AQ27" s="85"/>
      <c r="AR27" s="164">
        <v>43.065395311904297</v>
      </c>
      <c r="AS27" s="84"/>
      <c r="AT27" s="130">
        <v>5.0035134585465002</v>
      </c>
      <c r="AU27" s="83">
        <v>6.2158529676061196</v>
      </c>
      <c r="AV27" s="83">
        <v>3.32675810749403</v>
      </c>
      <c r="AW27" s="83">
        <v>6.6236107504011903</v>
      </c>
      <c r="AX27" s="83">
        <v>9.3504362631693798</v>
      </c>
      <c r="AY27" s="131">
        <v>6.0927211847810598</v>
      </c>
      <c r="AZ27" s="83"/>
      <c r="BA27" s="138">
        <v>5.3055435053498599</v>
      </c>
      <c r="BB27" s="146">
        <v>8.7882670670139706</v>
      </c>
      <c r="BC27" s="139">
        <v>7.0274354028276296</v>
      </c>
      <c r="BD27" s="83"/>
      <c r="BE27" s="144">
        <v>6.3848806136333298</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0">
        <v>30.5053988868274</v>
      </c>
      <c r="H28" s="85">
        <v>47.8892189239332</v>
      </c>
      <c r="I28" s="85">
        <v>56.892781076066697</v>
      </c>
      <c r="J28" s="85">
        <v>57.5887551020408</v>
      </c>
      <c r="K28" s="85">
        <v>47.054159554730902</v>
      </c>
      <c r="L28" s="151">
        <v>47.9860627087198</v>
      </c>
      <c r="M28" s="85"/>
      <c r="N28" s="158">
        <v>51.224886827458199</v>
      </c>
      <c r="O28" s="166">
        <v>52.399103896103803</v>
      </c>
      <c r="P28" s="159">
        <v>51.811995361781001</v>
      </c>
      <c r="Q28" s="85"/>
      <c r="R28" s="164">
        <v>49.079186323880201</v>
      </c>
      <c r="S28" s="84"/>
      <c r="T28" s="130">
        <v>1.76682746476049</v>
      </c>
      <c r="U28" s="83">
        <v>8.48416307363531</v>
      </c>
      <c r="V28" s="83">
        <v>13.2515580711943</v>
      </c>
      <c r="W28" s="83">
        <v>17.676955716531399</v>
      </c>
      <c r="X28" s="83">
        <v>2.39403702910134</v>
      </c>
      <c r="Y28" s="131">
        <v>9.4335357684083405</v>
      </c>
      <c r="Z28" s="83"/>
      <c r="AA28" s="138">
        <v>9.5391645529241291</v>
      </c>
      <c r="AB28" s="146">
        <v>12.604910977637299</v>
      </c>
      <c r="AC28" s="139">
        <v>11.0682522111343</v>
      </c>
      <c r="AD28" s="83"/>
      <c r="AE28" s="144">
        <v>9.92151362244228</v>
      </c>
      <c r="AF28" s="75"/>
      <c r="AG28" s="150">
        <v>32.381625999604601</v>
      </c>
      <c r="AH28" s="85">
        <v>49.0957109584851</v>
      </c>
      <c r="AI28" s="85">
        <v>56.044930330211798</v>
      </c>
      <c r="AJ28" s="85">
        <v>55.774169067086802</v>
      </c>
      <c r="AK28" s="85">
        <v>46.389232452238701</v>
      </c>
      <c r="AL28" s="151">
        <v>47.937133761525402</v>
      </c>
      <c r="AM28" s="85"/>
      <c r="AN28" s="158">
        <v>50.803580075727503</v>
      </c>
      <c r="AO28" s="166">
        <v>48.9333246410973</v>
      </c>
      <c r="AP28" s="159">
        <v>49.868452358412398</v>
      </c>
      <c r="AQ28" s="85"/>
      <c r="AR28" s="164">
        <v>48.488939074921703</v>
      </c>
      <c r="AS28" s="84"/>
      <c r="AT28" s="130">
        <v>3.79044198331838</v>
      </c>
      <c r="AU28" s="83">
        <v>14.2744485818176</v>
      </c>
      <c r="AV28" s="83">
        <v>9.8469512805763308</v>
      </c>
      <c r="AW28" s="83">
        <v>10.567092088023999</v>
      </c>
      <c r="AX28" s="83">
        <v>3.9003079959189901</v>
      </c>
      <c r="AY28" s="131">
        <v>8.8276673244238708</v>
      </c>
      <c r="AZ28" s="83"/>
      <c r="BA28" s="138">
        <v>5.1276564256003896</v>
      </c>
      <c r="BB28" s="146">
        <v>5.1912606309517502</v>
      </c>
      <c r="BC28" s="139">
        <v>5.1588525646662298</v>
      </c>
      <c r="BD28" s="83"/>
      <c r="BE28" s="144">
        <v>7.7277422746419502</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0">
        <v>48.630441210441198</v>
      </c>
      <c r="H29" s="85">
        <v>78.735962115962096</v>
      </c>
      <c r="I29" s="85">
        <v>69.937976437976403</v>
      </c>
      <c r="J29" s="85">
        <v>70.179537999537899</v>
      </c>
      <c r="K29" s="85">
        <v>69.8570016170016</v>
      </c>
      <c r="L29" s="151">
        <v>67.468183876183801</v>
      </c>
      <c r="M29" s="85"/>
      <c r="N29" s="158">
        <v>90.533816123816095</v>
      </c>
      <c r="O29" s="166">
        <v>88.535516285516195</v>
      </c>
      <c r="P29" s="159">
        <v>89.534666204666195</v>
      </c>
      <c r="Q29" s="85"/>
      <c r="R29" s="164">
        <v>73.772893112893101</v>
      </c>
      <c r="S29" s="84"/>
      <c r="T29" s="130">
        <v>-16.848632261308399</v>
      </c>
      <c r="U29" s="83">
        <v>30.049880938420799</v>
      </c>
      <c r="V29" s="83">
        <v>-6.2449097214247304</v>
      </c>
      <c r="W29" s="83">
        <v>7.3879099540811604</v>
      </c>
      <c r="X29" s="83">
        <v>14.3474120723181</v>
      </c>
      <c r="Y29" s="131">
        <v>5.3969975503398899</v>
      </c>
      <c r="Z29" s="83"/>
      <c r="AA29" s="138">
        <v>0.53624991757265505</v>
      </c>
      <c r="AB29" s="146">
        <v>-19.994190618057299</v>
      </c>
      <c r="AC29" s="139">
        <v>-10.783069890731801</v>
      </c>
      <c r="AD29" s="83"/>
      <c r="AE29" s="144">
        <v>-0.83892398593022999</v>
      </c>
      <c r="AF29" s="75"/>
      <c r="AG29" s="150">
        <v>49.260526680526603</v>
      </c>
      <c r="AH29" s="85">
        <v>67.118329868329795</v>
      </c>
      <c r="AI29" s="85">
        <v>70.609066181566106</v>
      </c>
      <c r="AJ29" s="85">
        <v>75.122806075306002</v>
      </c>
      <c r="AK29" s="85">
        <v>70.119950912450904</v>
      </c>
      <c r="AL29" s="151">
        <v>66.446135943635895</v>
      </c>
      <c r="AM29" s="85"/>
      <c r="AN29" s="158">
        <v>71.389399399399295</v>
      </c>
      <c r="AO29" s="166">
        <v>74.138395125895102</v>
      </c>
      <c r="AP29" s="159">
        <v>72.763897262647205</v>
      </c>
      <c r="AQ29" s="85"/>
      <c r="AR29" s="164">
        <v>68.251210606210606</v>
      </c>
      <c r="AS29" s="84"/>
      <c r="AT29" s="130">
        <v>-2.6633227014101402</v>
      </c>
      <c r="AU29" s="83">
        <v>18.872705242094899</v>
      </c>
      <c r="AV29" s="83">
        <v>9.5389940101817103</v>
      </c>
      <c r="AW29" s="83">
        <v>22.2860475534705</v>
      </c>
      <c r="AX29" s="83">
        <v>19.7357219078085</v>
      </c>
      <c r="AY29" s="131">
        <v>13.962914685746201</v>
      </c>
      <c r="AZ29" s="83"/>
      <c r="BA29" s="138">
        <v>1.9435614548065401</v>
      </c>
      <c r="BB29" s="146">
        <v>-8.1613481250455102</v>
      </c>
      <c r="BC29" s="139">
        <v>-3.4674439838223901</v>
      </c>
      <c r="BD29" s="83"/>
      <c r="BE29" s="144">
        <v>8.0216244214440309</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0">
        <v>27.649252197229199</v>
      </c>
      <c r="H30" s="85">
        <v>47.8014404886042</v>
      </c>
      <c r="I30" s="85">
        <v>54.936056904513599</v>
      </c>
      <c r="J30" s="85">
        <v>54.3691419633546</v>
      </c>
      <c r="K30" s="85">
        <v>43.177918963205698</v>
      </c>
      <c r="L30" s="151">
        <v>45.586762103381403</v>
      </c>
      <c r="M30" s="85"/>
      <c r="N30" s="158">
        <v>50.2635766423357</v>
      </c>
      <c r="O30" s="166">
        <v>45.944096529122497</v>
      </c>
      <c r="P30" s="159">
        <v>48.103836585729098</v>
      </c>
      <c r="Q30" s="85"/>
      <c r="R30" s="164">
        <v>46.305926241195102</v>
      </c>
      <c r="S30" s="84"/>
      <c r="T30" s="130">
        <v>-3.7639189113256402</v>
      </c>
      <c r="U30" s="83">
        <v>3.3495789091213202</v>
      </c>
      <c r="V30" s="83">
        <v>6.36591203365023</v>
      </c>
      <c r="W30" s="83">
        <v>5.5224065050130902</v>
      </c>
      <c r="X30" s="83">
        <v>2.9665004744563599</v>
      </c>
      <c r="Y30" s="131">
        <v>3.5644968084977098</v>
      </c>
      <c r="Z30" s="83"/>
      <c r="AA30" s="138">
        <v>4.4666841715852099</v>
      </c>
      <c r="AB30" s="146">
        <v>-4.5631473477133904</v>
      </c>
      <c r="AC30" s="139">
        <v>-4.9468857816315499E-2</v>
      </c>
      <c r="AD30" s="83"/>
      <c r="AE30" s="144">
        <v>2.4648607670949301</v>
      </c>
      <c r="AF30" s="75"/>
      <c r="AG30" s="150">
        <v>26.613207898147898</v>
      </c>
      <c r="AH30" s="85">
        <v>41.662757759368503</v>
      </c>
      <c r="AI30" s="85">
        <v>46.970121138367901</v>
      </c>
      <c r="AJ30" s="85">
        <v>46.616212699526599</v>
      </c>
      <c r="AK30" s="85">
        <v>39.838805895044899</v>
      </c>
      <c r="AL30" s="151">
        <v>40.340221078091197</v>
      </c>
      <c r="AM30" s="85"/>
      <c r="AN30" s="158">
        <v>43.708968589950103</v>
      </c>
      <c r="AO30" s="166">
        <v>40.471936440695103</v>
      </c>
      <c r="AP30" s="159">
        <v>42.090452515322603</v>
      </c>
      <c r="AQ30" s="85"/>
      <c r="AR30" s="164">
        <v>40.840287203014398</v>
      </c>
      <c r="AS30" s="84"/>
      <c r="AT30" s="130">
        <v>-7.0499901800816902</v>
      </c>
      <c r="AU30" s="83">
        <v>-3.0695362924417799</v>
      </c>
      <c r="AV30" s="83">
        <v>-6.8547669174024497</v>
      </c>
      <c r="AW30" s="83">
        <v>-8.6718115196283598</v>
      </c>
      <c r="AX30" s="83">
        <v>-7.8699868674595104</v>
      </c>
      <c r="AY30" s="131">
        <v>-6.7601824613204302</v>
      </c>
      <c r="AZ30" s="83"/>
      <c r="BA30" s="138">
        <v>-3.3776242794615401</v>
      </c>
      <c r="BB30" s="146">
        <v>-7.2779914744356002</v>
      </c>
      <c r="BC30" s="139">
        <v>-5.2929617863317997</v>
      </c>
      <c r="BD30" s="83"/>
      <c r="BE30" s="144">
        <v>-6.3328881852015799</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0">
        <v>23.163855725879099</v>
      </c>
      <c r="H31" s="85">
        <v>33.122158701532904</v>
      </c>
      <c r="I31" s="85">
        <v>37.286688908926898</v>
      </c>
      <c r="J31" s="85">
        <v>36.344010820558999</v>
      </c>
      <c r="K31" s="85">
        <v>35.7944075743913</v>
      </c>
      <c r="L31" s="151">
        <v>33.142224346257798</v>
      </c>
      <c r="M31" s="85"/>
      <c r="N31" s="158">
        <v>51.338896302975598</v>
      </c>
      <c r="O31" s="166">
        <v>55.069889990982801</v>
      </c>
      <c r="P31" s="159">
        <v>53.2043931469792</v>
      </c>
      <c r="Q31" s="85"/>
      <c r="R31" s="164">
        <v>38.874272575035398</v>
      </c>
      <c r="S31" s="84"/>
      <c r="T31" s="130">
        <v>-14.963744716270799</v>
      </c>
      <c r="U31" s="83">
        <v>-10.077537981452</v>
      </c>
      <c r="V31" s="83">
        <v>-11.5211433494663</v>
      </c>
      <c r="W31" s="83">
        <v>-10.392503551951901</v>
      </c>
      <c r="X31" s="83">
        <v>-0.220169997953399</v>
      </c>
      <c r="Y31" s="131">
        <v>-9.2732281009125099</v>
      </c>
      <c r="Z31" s="83"/>
      <c r="AA31" s="138">
        <v>1.9577534906616501</v>
      </c>
      <c r="AB31" s="146">
        <v>0.50368378212253995</v>
      </c>
      <c r="AC31" s="139">
        <v>1.2000129313607</v>
      </c>
      <c r="AD31" s="83"/>
      <c r="AE31" s="144">
        <v>-5.4467965216768199</v>
      </c>
      <c r="AF31" s="75"/>
      <c r="AG31" s="150">
        <v>29.093009902453801</v>
      </c>
      <c r="AH31" s="85">
        <v>33.0399536764319</v>
      </c>
      <c r="AI31" s="85">
        <v>35.569812849500501</v>
      </c>
      <c r="AJ31" s="85">
        <v>35.4626593211159</v>
      </c>
      <c r="AK31" s="85">
        <v>34.627352929165298</v>
      </c>
      <c r="AL31" s="151">
        <v>33.558557735733501</v>
      </c>
      <c r="AM31" s="85"/>
      <c r="AN31" s="158">
        <v>46.925920296255498</v>
      </c>
      <c r="AO31" s="166">
        <v>51.972497615527097</v>
      </c>
      <c r="AP31" s="159">
        <v>49.449208955891301</v>
      </c>
      <c r="AQ31" s="85"/>
      <c r="AR31" s="164">
        <v>38.098743798635702</v>
      </c>
      <c r="AS31" s="84"/>
      <c r="AT31" s="130">
        <v>-13.682463837458799</v>
      </c>
      <c r="AU31" s="83">
        <v>-8.7601225384516397</v>
      </c>
      <c r="AV31" s="83">
        <v>-9.9605432727073904</v>
      </c>
      <c r="AW31" s="83">
        <v>-8.3353519256320094</v>
      </c>
      <c r="AX31" s="83">
        <v>-8.01806272142578</v>
      </c>
      <c r="AY31" s="131">
        <v>-9.6697050841840593</v>
      </c>
      <c r="AZ31" s="83"/>
      <c r="BA31" s="138">
        <v>-11.2802720354643</v>
      </c>
      <c r="BB31" s="146">
        <v>-6.92013914701913</v>
      </c>
      <c r="BC31" s="139">
        <v>-9.0411740965555101</v>
      </c>
      <c r="BD31" s="83"/>
      <c r="BE31" s="144">
        <v>-9.4376397724218393</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0">
        <v>26.621525676937399</v>
      </c>
      <c r="H32" s="85">
        <v>40.287719887955099</v>
      </c>
      <c r="I32" s="85">
        <v>42.293611577964498</v>
      </c>
      <c r="J32" s="85">
        <v>42.537260504201598</v>
      </c>
      <c r="K32" s="85">
        <v>38.545570494864599</v>
      </c>
      <c r="L32" s="151">
        <v>38.057137628384602</v>
      </c>
      <c r="M32" s="85"/>
      <c r="N32" s="158">
        <v>48.885833800186703</v>
      </c>
      <c r="O32" s="166">
        <v>47.075228758169899</v>
      </c>
      <c r="P32" s="159">
        <v>47.980531279178301</v>
      </c>
      <c r="Q32" s="85"/>
      <c r="R32" s="164">
        <v>40.8923929571828</v>
      </c>
      <c r="S32" s="84"/>
      <c r="T32" s="130">
        <v>14.3517562176264</v>
      </c>
      <c r="U32" s="83">
        <v>4.7733180759462002</v>
      </c>
      <c r="V32" s="83">
        <v>3.0886516057444702</v>
      </c>
      <c r="W32" s="83">
        <v>0.34504882988063001</v>
      </c>
      <c r="X32" s="83">
        <v>5.0994937161242797</v>
      </c>
      <c r="Y32" s="131">
        <v>4.6529701611845597</v>
      </c>
      <c r="Z32" s="83"/>
      <c r="AA32" s="138">
        <v>15.900848152613801</v>
      </c>
      <c r="AB32" s="146">
        <v>26.801880196069401</v>
      </c>
      <c r="AC32" s="139">
        <v>21.004006742935498</v>
      </c>
      <c r="AD32" s="83"/>
      <c r="AE32" s="144">
        <v>9.6187189353876903</v>
      </c>
      <c r="AF32" s="75"/>
      <c r="AG32" s="150">
        <v>28.392918732667098</v>
      </c>
      <c r="AH32" s="85">
        <v>36.579621606409198</v>
      </c>
      <c r="AI32" s="85">
        <v>37.658890272416301</v>
      </c>
      <c r="AJ32" s="85">
        <v>40.3623983211858</v>
      </c>
      <c r="AK32" s="85">
        <v>39.440581448499699</v>
      </c>
      <c r="AL32" s="151">
        <v>36.486882076235602</v>
      </c>
      <c r="AM32" s="85"/>
      <c r="AN32" s="158">
        <v>46.235113762033201</v>
      </c>
      <c r="AO32" s="166">
        <v>43.029601195045501</v>
      </c>
      <c r="AP32" s="159">
        <v>44.632357478539397</v>
      </c>
      <c r="AQ32" s="85"/>
      <c r="AR32" s="164">
        <v>38.814160762608097</v>
      </c>
      <c r="AS32" s="84"/>
      <c r="AT32" s="130">
        <v>3.74012271769644</v>
      </c>
      <c r="AU32" s="83">
        <v>2.4092295364487799</v>
      </c>
      <c r="AV32" s="83">
        <v>0.14328289831128099</v>
      </c>
      <c r="AW32" s="83">
        <v>3.9203405981047901</v>
      </c>
      <c r="AX32" s="83">
        <v>1.44573826187347</v>
      </c>
      <c r="AY32" s="131">
        <v>2.25479290934264</v>
      </c>
      <c r="AZ32" s="83"/>
      <c r="BA32" s="138">
        <v>-4.0181054000693699</v>
      </c>
      <c r="BB32" s="146">
        <v>-2.3684539748809801</v>
      </c>
      <c r="BC32" s="139">
        <v>-3.2299159148237302</v>
      </c>
      <c r="BD32" s="83"/>
      <c r="BE32" s="144">
        <v>0.38550985365442703</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0">
        <v>32.301992337164698</v>
      </c>
      <c r="H33" s="85">
        <v>53.5963952745849</v>
      </c>
      <c r="I33" s="85">
        <v>59.116507024265601</v>
      </c>
      <c r="J33" s="85">
        <v>59.7503799489144</v>
      </c>
      <c r="K33" s="85">
        <v>64.6125766283524</v>
      </c>
      <c r="L33" s="151">
        <v>53.875570242656401</v>
      </c>
      <c r="M33" s="85"/>
      <c r="N33" s="158">
        <v>90.276960408684502</v>
      </c>
      <c r="O33" s="166">
        <v>51.907263729246402</v>
      </c>
      <c r="P33" s="159">
        <v>71.092112068965506</v>
      </c>
      <c r="Q33" s="85"/>
      <c r="R33" s="164">
        <v>58.794582193030401</v>
      </c>
      <c r="S33" s="84"/>
      <c r="T33" s="130">
        <v>-4.8936221061980598</v>
      </c>
      <c r="U33" s="83">
        <v>-1.1738276161821899</v>
      </c>
      <c r="V33" s="83">
        <v>-2.3690135306168001</v>
      </c>
      <c r="W33" s="83">
        <v>6.1736427826714602</v>
      </c>
      <c r="X33" s="83">
        <v>11.6578603686782</v>
      </c>
      <c r="Y33" s="131">
        <v>2.4676239292019999</v>
      </c>
      <c r="Z33" s="83"/>
      <c r="AA33" s="138">
        <v>9.6341280810533796</v>
      </c>
      <c r="AB33" s="146">
        <v>-15.5686676737573</v>
      </c>
      <c r="AC33" s="139">
        <v>-1.1391113211527</v>
      </c>
      <c r="AD33" s="83"/>
      <c r="AE33" s="144">
        <v>1.19220494380696</v>
      </c>
      <c r="AF33" s="75"/>
      <c r="AG33" s="150">
        <v>32.753884099616798</v>
      </c>
      <c r="AH33" s="85">
        <v>50.829805236270701</v>
      </c>
      <c r="AI33" s="85">
        <v>57.729812420178703</v>
      </c>
      <c r="AJ33" s="85">
        <v>57.6417919859514</v>
      </c>
      <c r="AK33" s="85">
        <v>53.236538952745803</v>
      </c>
      <c r="AL33" s="151">
        <v>50.4383665389527</v>
      </c>
      <c r="AM33" s="85"/>
      <c r="AN33" s="158">
        <v>67.829164272030596</v>
      </c>
      <c r="AO33" s="166">
        <v>51.599774904214499</v>
      </c>
      <c r="AP33" s="159">
        <v>59.714469588122597</v>
      </c>
      <c r="AQ33" s="85"/>
      <c r="AR33" s="164">
        <v>53.088681695858398</v>
      </c>
      <c r="AS33" s="84"/>
      <c r="AT33" s="130">
        <v>-4.8540567518139301</v>
      </c>
      <c r="AU33" s="83">
        <v>-0.16547936033607299</v>
      </c>
      <c r="AV33" s="83">
        <v>-1.15215197125404</v>
      </c>
      <c r="AW33" s="83">
        <v>2.9565996732939999</v>
      </c>
      <c r="AX33" s="83">
        <v>0.66492669087926703</v>
      </c>
      <c r="AY33" s="131">
        <v>-0.16673779090497401</v>
      </c>
      <c r="AZ33" s="83"/>
      <c r="BA33" s="138">
        <v>-1.2753618922326</v>
      </c>
      <c r="BB33" s="146">
        <v>-12.1701990323951</v>
      </c>
      <c r="BC33" s="139">
        <v>-6.2972761343016703</v>
      </c>
      <c r="BD33" s="83"/>
      <c r="BE33" s="144">
        <v>-2.2226021902756901</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0">
        <v>39.763613421815101</v>
      </c>
      <c r="H34" s="85">
        <v>61.0965918933233</v>
      </c>
      <c r="I34" s="85">
        <v>68.281930710035198</v>
      </c>
      <c r="J34" s="85">
        <v>67.392785618593607</v>
      </c>
      <c r="K34" s="85">
        <v>57.034540611272</v>
      </c>
      <c r="L34" s="151">
        <v>58.713892451007801</v>
      </c>
      <c r="M34" s="85"/>
      <c r="N34" s="158">
        <v>60.612858522603297</v>
      </c>
      <c r="O34" s="166">
        <v>57.445006386889702</v>
      </c>
      <c r="P34" s="159">
        <v>59.028932454746503</v>
      </c>
      <c r="Q34" s="85"/>
      <c r="R34" s="164">
        <v>58.803903880647503</v>
      </c>
      <c r="S34" s="84"/>
      <c r="T34" s="130">
        <v>-7.1725993533957002</v>
      </c>
      <c r="U34" s="83">
        <v>4.9322577930254203</v>
      </c>
      <c r="V34" s="83">
        <v>3.9371992033183498</v>
      </c>
      <c r="W34" s="83">
        <v>4.6207560016973197</v>
      </c>
      <c r="X34" s="83">
        <v>2.0225749297350299</v>
      </c>
      <c r="Y34" s="131">
        <v>2.26180609333159</v>
      </c>
      <c r="Z34" s="83"/>
      <c r="AA34" s="138">
        <v>-9.7525445596895608</v>
      </c>
      <c r="AB34" s="146">
        <v>-17.6747195652759</v>
      </c>
      <c r="AC34" s="139">
        <v>-13.789276050816699</v>
      </c>
      <c r="AD34" s="83"/>
      <c r="AE34" s="144">
        <v>-2.9220659867933998</v>
      </c>
      <c r="AF34" s="75"/>
      <c r="AG34" s="150">
        <v>45.2198294233105</v>
      </c>
      <c r="AH34" s="85">
        <v>59.145779200548297</v>
      </c>
      <c r="AI34" s="85">
        <v>67.709692650403397</v>
      </c>
      <c r="AJ34" s="85">
        <v>67.188894055519199</v>
      </c>
      <c r="AK34" s="85">
        <v>55.9611303237062</v>
      </c>
      <c r="AL34" s="151">
        <v>59.045065130697502</v>
      </c>
      <c r="AM34" s="85"/>
      <c r="AN34" s="158">
        <v>60.176641274885498</v>
      </c>
      <c r="AO34" s="166">
        <v>61.311843786023601</v>
      </c>
      <c r="AP34" s="159">
        <v>60.7442425304545</v>
      </c>
      <c r="AQ34" s="85"/>
      <c r="AR34" s="164">
        <v>59.530544387770902</v>
      </c>
      <c r="AS34" s="84"/>
      <c r="AT34" s="130">
        <v>0.57330049516967696</v>
      </c>
      <c r="AU34" s="83">
        <v>4.3945536765692097</v>
      </c>
      <c r="AV34" s="83">
        <v>4.2834172562722497</v>
      </c>
      <c r="AW34" s="83">
        <v>5.8464137475101001</v>
      </c>
      <c r="AX34" s="83">
        <v>0.39259357166263997</v>
      </c>
      <c r="AY34" s="131">
        <v>3.3112991771139599</v>
      </c>
      <c r="AZ34" s="83"/>
      <c r="BA34" s="138">
        <v>-5.8588384284434802</v>
      </c>
      <c r="BB34" s="146">
        <v>-8.39669096827045</v>
      </c>
      <c r="BC34" s="139">
        <v>-7.15695548211899</v>
      </c>
      <c r="BD34" s="83"/>
      <c r="BE34" s="144">
        <v>2.4659968586054098E-2</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0">
        <v>36.421913912374997</v>
      </c>
      <c r="H35" s="85">
        <v>51.165334358186001</v>
      </c>
      <c r="I35" s="85">
        <v>55.744173712528799</v>
      </c>
      <c r="J35" s="85">
        <v>53.720945426594902</v>
      </c>
      <c r="K35" s="85">
        <v>49.8967255956956</v>
      </c>
      <c r="L35" s="151">
        <v>49.389818601076001</v>
      </c>
      <c r="M35" s="85"/>
      <c r="N35" s="158">
        <v>58.011960030745499</v>
      </c>
      <c r="O35" s="166">
        <v>57.949239046887001</v>
      </c>
      <c r="P35" s="159">
        <v>57.9805995388162</v>
      </c>
      <c r="Q35" s="85"/>
      <c r="R35" s="164">
        <v>51.844327440430398</v>
      </c>
      <c r="S35" s="84"/>
      <c r="T35" s="130">
        <v>32.533265535243999</v>
      </c>
      <c r="U35" s="83">
        <v>2.3670204177040501</v>
      </c>
      <c r="V35" s="83">
        <v>11.6275687109841</v>
      </c>
      <c r="W35" s="83">
        <v>13.8368069185256</v>
      </c>
      <c r="X35" s="83">
        <v>24.309382637607801</v>
      </c>
      <c r="Y35" s="131">
        <v>15.003631797969801</v>
      </c>
      <c r="Z35" s="83"/>
      <c r="AA35" s="138">
        <v>20.942496134092799</v>
      </c>
      <c r="AB35" s="146">
        <v>10.130967573050601</v>
      </c>
      <c r="AC35" s="139">
        <v>15.286723010360401</v>
      </c>
      <c r="AD35" s="83"/>
      <c r="AE35" s="144">
        <v>15.093937038258501</v>
      </c>
      <c r="AF35" s="75"/>
      <c r="AG35" s="150">
        <v>37.473545349730898</v>
      </c>
      <c r="AH35" s="85">
        <v>50.286516141429601</v>
      </c>
      <c r="AI35" s="85">
        <v>52.664973097617199</v>
      </c>
      <c r="AJ35" s="85">
        <v>54.200555342044503</v>
      </c>
      <c r="AK35" s="85">
        <v>48.308262874711701</v>
      </c>
      <c r="AL35" s="151">
        <v>48.586770561106803</v>
      </c>
      <c r="AM35" s="85"/>
      <c r="AN35" s="158">
        <v>49.0075403535741</v>
      </c>
      <c r="AO35" s="166">
        <v>51.150432359723197</v>
      </c>
      <c r="AP35" s="159">
        <v>50.078986356648699</v>
      </c>
      <c r="AQ35" s="85"/>
      <c r="AR35" s="164">
        <v>49.013117931261597</v>
      </c>
      <c r="AS35" s="84"/>
      <c r="AT35" s="130">
        <v>32.798475324743201</v>
      </c>
      <c r="AU35" s="83">
        <v>13.8099718000796</v>
      </c>
      <c r="AV35" s="83">
        <v>13.0981364683891</v>
      </c>
      <c r="AW35" s="83">
        <v>14.431556984917</v>
      </c>
      <c r="AX35" s="83">
        <v>22.4121299886496</v>
      </c>
      <c r="AY35" s="131">
        <v>18.045161469478799</v>
      </c>
      <c r="AZ35" s="83"/>
      <c r="BA35" s="138">
        <v>21.133226665329101</v>
      </c>
      <c r="BB35" s="146">
        <v>23.062319951208998</v>
      </c>
      <c r="BC35" s="139">
        <v>22.110792386503899</v>
      </c>
      <c r="BD35" s="83"/>
      <c r="BE35" s="144">
        <v>19.203776262696302</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0">
        <v>27.938995756718501</v>
      </c>
      <c r="H36" s="85">
        <v>41.166315417256001</v>
      </c>
      <c r="I36" s="85">
        <v>40.261895332390303</v>
      </c>
      <c r="J36" s="85">
        <v>39.8035289957567</v>
      </c>
      <c r="K36" s="85">
        <v>44.141096181046599</v>
      </c>
      <c r="L36" s="151">
        <v>38.662366336633603</v>
      </c>
      <c r="M36" s="85"/>
      <c r="N36" s="158">
        <v>50.937425742574199</v>
      </c>
      <c r="O36" s="166">
        <v>52.457602545968797</v>
      </c>
      <c r="P36" s="159">
        <v>51.697514144271501</v>
      </c>
      <c r="Q36" s="85"/>
      <c r="R36" s="164">
        <v>42.386694281673002</v>
      </c>
      <c r="S36" s="84"/>
      <c r="T36" s="130">
        <v>6.6561591867016103</v>
      </c>
      <c r="U36" s="83">
        <v>7.8539391151107498</v>
      </c>
      <c r="V36" s="83">
        <v>-1.68011555846002</v>
      </c>
      <c r="W36" s="83">
        <v>0.41178290347177798</v>
      </c>
      <c r="X36" s="83">
        <v>21.6873253007162</v>
      </c>
      <c r="Y36" s="131">
        <v>6.6675394886927899</v>
      </c>
      <c r="Z36" s="83"/>
      <c r="AA36" s="138">
        <v>4.3755539363754901</v>
      </c>
      <c r="AB36" s="146">
        <v>7.5006177567567303</v>
      </c>
      <c r="AC36" s="139">
        <v>5.9380125917923499</v>
      </c>
      <c r="AD36" s="83"/>
      <c r="AE36" s="144">
        <v>6.41217947415615</v>
      </c>
      <c r="AF36" s="75"/>
      <c r="AG36" s="150">
        <v>29.851412659123</v>
      </c>
      <c r="AH36" s="85">
        <v>41.349612800565701</v>
      </c>
      <c r="AI36" s="85">
        <v>41.508113507779299</v>
      </c>
      <c r="AJ36" s="85">
        <v>42.306921852899499</v>
      </c>
      <c r="AK36" s="85">
        <v>39.741983734087597</v>
      </c>
      <c r="AL36" s="151">
        <v>38.951608910890997</v>
      </c>
      <c r="AM36" s="85"/>
      <c r="AN36" s="158">
        <v>43.784793140028199</v>
      </c>
      <c r="AO36" s="166">
        <v>46.309363507779302</v>
      </c>
      <c r="AP36" s="159">
        <v>45.047078323903797</v>
      </c>
      <c r="AQ36" s="85"/>
      <c r="AR36" s="164">
        <v>40.693171600323197</v>
      </c>
      <c r="AS36" s="84"/>
      <c r="AT36" s="130">
        <v>1.67088349345954</v>
      </c>
      <c r="AU36" s="83">
        <v>5.7683403662126196</v>
      </c>
      <c r="AV36" s="83">
        <v>-2.4405944722849</v>
      </c>
      <c r="AW36" s="83">
        <v>5.0515896010283798</v>
      </c>
      <c r="AX36" s="83">
        <v>7.1323288654482297</v>
      </c>
      <c r="AY36" s="131">
        <v>3.3909365219090399</v>
      </c>
      <c r="AZ36" s="83"/>
      <c r="BA36" s="138">
        <v>-5.6742447814213604</v>
      </c>
      <c r="BB36" s="146">
        <v>0.43893903503509302</v>
      </c>
      <c r="BC36" s="139">
        <v>-2.62795063139315</v>
      </c>
      <c r="BD36" s="83"/>
      <c r="BE36" s="144">
        <v>1.4083477531698601</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0">
        <v>34.854875913911997</v>
      </c>
      <c r="H37" s="85">
        <v>43.481827309236898</v>
      </c>
      <c r="I37" s="85">
        <v>49.889292039954597</v>
      </c>
      <c r="J37" s="85">
        <v>48.9801894758521</v>
      </c>
      <c r="K37" s="85">
        <v>42.592770826897301</v>
      </c>
      <c r="L37" s="151">
        <v>43.959791113170603</v>
      </c>
      <c r="M37" s="85"/>
      <c r="N37" s="158">
        <v>51.108336422613498</v>
      </c>
      <c r="O37" s="166">
        <v>55.930105550406701</v>
      </c>
      <c r="P37" s="159">
        <v>53.519220986510099</v>
      </c>
      <c r="Q37" s="85"/>
      <c r="R37" s="164">
        <v>46.691056791267599</v>
      </c>
      <c r="S37" s="84"/>
      <c r="T37" s="130">
        <v>-2.0573110648319899</v>
      </c>
      <c r="U37" s="83">
        <v>-2.6897472738189099</v>
      </c>
      <c r="V37" s="83">
        <v>1.6030341742648899</v>
      </c>
      <c r="W37" s="83">
        <v>-3.7223483753092501</v>
      </c>
      <c r="X37" s="83">
        <v>-5.0080332579118103</v>
      </c>
      <c r="Y37" s="131">
        <v>-2.3484941672448501</v>
      </c>
      <c r="Z37" s="83"/>
      <c r="AA37" s="138">
        <v>-7.5125343006338303</v>
      </c>
      <c r="AB37" s="146">
        <v>-5.6968790901591602</v>
      </c>
      <c r="AC37" s="139">
        <v>-6.5726219955984098</v>
      </c>
      <c r="AD37" s="83"/>
      <c r="AE37" s="144">
        <v>-3.7733350272982702</v>
      </c>
      <c r="AF37" s="75"/>
      <c r="AG37" s="150">
        <v>35.865792930268398</v>
      </c>
      <c r="AH37" s="85">
        <v>40.456359603373798</v>
      </c>
      <c r="AI37" s="85">
        <v>45.022595969351599</v>
      </c>
      <c r="AJ37" s="85">
        <v>46.248709677419299</v>
      </c>
      <c r="AK37" s="85">
        <v>44.246079236731603</v>
      </c>
      <c r="AL37" s="151">
        <v>42.367960691345999</v>
      </c>
      <c r="AM37" s="85"/>
      <c r="AN37" s="158">
        <v>54.580864792830802</v>
      </c>
      <c r="AO37" s="166">
        <v>58.760037661267397</v>
      </c>
      <c r="AP37" s="159">
        <v>56.670451227049099</v>
      </c>
      <c r="AQ37" s="85"/>
      <c r="AR37" s="164">
        <v>46.454717310684998</v>
      </c>
      <c r="AS37" s="84"/>
      <c r="AT37" s="130">
        <v>-2.9931299005931198</v>
      </c>
      <c r="AU37" s="83">
        <v>-2.6047280474154002</v>
      </c>
      <c r="AV37" s="83">
        <v>-0.65859697817941099</v>
      </c>
      <c r="AW37" s="83">
        <v>-0.65185505086111895</v>
      </c>
      <c r="AX37" s="83">
        <v>0.72424099672570896</v>
      </c>
      <c r="AY37" s="131">
        <v>-1.1540366528488899</v>
      </c>
      <c r="AZ37" s="83"/>
      <c r="BA37" s="138">
        <v>-1.92189526094973</v>
      </c>
      <c r="BB37" s="146">
        <v>-2.1749571505866299</v>
      </c>
      <c r="BC37" s="139">
        <v>-2.0532549486221798</v>
      </c>
      <c r="BD37" s="83"/>
      <c r="BE37" s="144">
        <v>-1.4748926354678</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0">
        <v>51.182833053883002</v>
      </c>
      <c r="H38" s="85">
        <v>87.237682531819203</v>
      </c>
      <c r="I38" s="85">
        <v>104.12510898559501</v>
      </c>
      <c r="J38" s="85">
        <v>100.30931731575301</v>
      </c>
      <c r="K38" s="85">
        <v>72.920725173386103</v>
      </c>
      <c r="L38" s="151">
        <v>83.155133412087395</v>
      </c>
      <c r="M38" s="85"/>
      <c r="N38" s="158">
        <v>53.897721591342098</v>
      </c>
      <c r="O38" s="166">
        <v>55.624576823412802</v>
      </c>
      <c r="P38" s="159">
        <v>54.7611492073774</v>
      </c>
      <c r="Q38" s="85"/>
      <c r="R38" s="164">
        <v>75.042566496456004</v>
      </c>
      <c r="S38" s="84"/>
      <c r="T38" s="130">
        <v>1.9256308880356601</v>
      </c>
      <c r="U38" s="83">
        <v>8.2720131562051407</v>
      </c>
      <c r="V38" s="83">
        <v>9.0757895215127</v>
      </c>
      <c r="W38" s="83">
        <v>9.1564923378495404</v>
      </c>
      <c r="X38" s="83">
        <v>-0.16931248900125201</v>
      </c>
      <c r="Y38" s="131">
        <v>6.2850078887198499</v>
      </c>
      <c r="Z38" s="83"/>
      <c r="AA38" s="138">
        <v>-5.19063179392165</v>
      </c>
      <c r="AB38" s="146">
        <v>-4.7786566295074397</v>
      </c>
      <c r="AC38" s="139">
        <v>-4.9818428461890703</v>
      </c>
      <c r="AD38" s="83"/>
      <c r="AE38" s="144">
        <v>3.7206512967565</v>
      </c>
      <c r="AF38" s="75"/>
      <c r="AG38" s="150">
        <v>51.883044677723902</v>
      </c>
      <c r="AH38" s="85">
        <v>81.031654260151498</v>
      </c>
      <c r="AI38" s="85">
        <v>96.678644685334305</v>
      </c>
      <c r="AJ38" s="85">
        <v>95.438928933261593</v>
      </c>
      <c r="AK38" s="85">
        <v>73.507910944236599</v>
      </c>
      <c r="AL38" s="151">
        <v>79.708632472452507</v>
      </c>
      <c r="AM38" s="85"/>
      <c r="AN38" s="158">
        <v>55.780650049015399</v>
      </c>
      <c r="AO38" s="166">
        <v>56.753704565571098</v>
      </c>
      <c r="AP38" s="159">
        <v>56.267177307293302</v>
      </c>
      <c r="AQ38" s="85"/>
      <c r="AR38" s="164">
        <v>73.0129128295398</v>
      </c>
      <c r="AS38" s="84"/>
      <c r="AT38" s="130">
        <v>6.2171789909720196</v>
      </c>
      <c r="AU38" s="83">
        <v>15.354697220178601</v>
      </c>
      <c r="AV38" s="83">
        <v>12.940598687557401</v>
      </c>
      <c r="AW38" s="83">
        <v>12.6386900414455</v>
      </c>
      <c r="AX38" s="83">
        <v>9.9210425812177494</v>
      </c>
      <c r="AY38" s="131">
        <v>11.857101031512199</v>
      </c>
      <c r="AZ38" s="83"/>
      <c r="BA38" s="138">
        <v>4.0204067925372797</v>
      </c>
      <c r="BB38" s="146">
        <v>1.7072062183946699</v>
      </c>
      <c r="BC38" s="139">
        <v>2.84080311842943</v>
      </c>
      <c r="BD38" s="83"/>
      <c r="BE38" s="144">
        <v>9.7413757579509106</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2">
        <v>23.758631038905499</v>
      </c>
      <c r="H39" s="153">
        <v>34.061872595126097</v>
      </c>
      <c r="I39" s="153">
        <v>38.345685335613503</v>
      </c>
      <c r="J39" s="153">
        <v>37.959365540829403</v>
      </c>
      <c r="K39" s="153">
        <v>42.570246259085003</v>
      </c>
      <c r="L39" s="154">
        <v>35.339160153911898</v>
      </c>
      <c r="M39" s="85"/>
      <c r="N39" s="160">
        <v>55.116699444206901</v>
      </c>
      <c r="O39" s="161">
        <v>54.290237708422403</v>
      </c>
      <c r="P39" s="162">
        <v>54.703468576314599</v>
      </c>
      <c r="Q39" s="85"/>
      <c r="R39" s="165">
        <v>40.871819703169798</v>
      </c>
      <c r="S39" s="84"/>
      <c r="T39" s="132">
        <v>-10.097642501205399</v>
      </c>
      <c r="U39" s="133">
        <v>-5.2075413393705201</v>
      </c>
      <c r="V39" s="133">
        <v>-4.0748037680828899</v>
      </c>
      <c r="W39" s="133">
        <v>-1.04686021996048</v>
      </c>
      <c r="X39" s="133">
        <v>21.540007481241599</v>
      </c>
      <c r="Y39" s="134">
        <v>0.55446752852720405</v>
      </c>
      <c r="Z39" s="83"/>
      <c r="AA39" s="140">
        <v>20.409919663559201</v>
      </c>
      <c r="AB39" s="141">
        <v>13.3870769658788</v>
      </c>
      <c r="AC39" s="142">
        <v>16.819528925224098</v>
      </c>
      <c r="AD39" s="83"/>
      <c r="AE39" s="145">
        <v>6.2093812249643099</v>
      </c>
      <c r="AF39" s="75"/>
      <c r="AG39" s="152">
        <v>27.525096194955101</v>
      </c>
      <c r="AH39" s="153">
        <v>34.356539546814801</v>
      </c>
      <c r="AI39" s="153">
        <v>36.716025224454803</v>
      </c>
      <c r="AJ39" s="153">
        <v>36.2739040188114</v>
      </c>
      <c r="AK39" s="153">
        <v>35.5394266780675</v>
      </c>
      <c r="AL39" s="154">
        <v>34.082198332620699</v>
      </c>
      <c r="AM39" s="85"/>
      <c r="AN39" s="160">
        <v>45.333188114578803</v>
      </c>
      <c r="AO39" s="161">
        <v>47.319616289012302</v>
      </c>
      <c r="AP39" s="162">
        <v>46.326402201795602</v>
      </c>
      <c r="AQ39" s="85"/>
      <c r="AR39" s="165">
        <v>37.580542295242097</v>
      </c>
      <c r="AS39" s="84"/>
      <c r="AT39" s="132">
        <v>-10.328702477721301</v>
      </c>
      <c r="AU39" s="133">
        <v>-3.2988869851630498</v>
      </c>
      <c r="AV39" s="133">
        <v>-5.1643515721736799</v>
      </c>
      <c r="AW39" s="133">
        <v>-4.5410740905237299</v>
      </c>
      <c r="AX39" s="133">
        <v>-3.87156114422296</v>
      </c>
      <c r="AY39" s="134">
        <v>-5.2797736884136697</v>
      </c>
      <c r="AZ39" s="83"/>
      <c r="BA39" s="140">
        <v>-6.8609729923229201</v>
      </c>
      <c r="BB39" s="141">
        <v>-3.8424611012422898</v>
      </c>
      <c r="BC39" s="142">
        <v>-5.34342305134503</v>
      </c>
      <c r="BD39" s="83"/>
      <c r="BE39" s="145">
        <v>-5.3022011765995796</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7">
        <v>36.484025849688798</v>
      </c>
      <c r="H40" s="148">
        <v>55.5148635710866</v>
      </c>
      <c r="I40" s="148">
        <v>61.038506462422198</v>
      </c>
      <c r="J40" s="148">
        <v>58.752879368118698</v>
      </c>
      <c r="K40" s="148">
        <v>50.6883078027764</v>
      </c>
      <c r="L40" s="149">
        <v>52.495716610818498</v>
      </c>
      <c r="M40" s="85"/>
      <c r="N40" s="155">
        <v>45.4524820488271</v>
      </c>
      <c r="O40" s="156">
        <v>45.978281474389597</v>
      </c>
      <c r="P40" s="157">
        <v>45.715381761608398</v>
      </c>
      <c r="Q40" s="85"/>
      <c r="R40" s="163">
        <v>50.558478082472803</v>
      </c>
      <c r="S40" s="84"/>
      <c r="T40" s="127">
        <v>21.345675105030001</v>
      </c>
      <c r="U40" s="128">
        <v>14.5620875286741</v>
      </c>
      <c r="V40" s="128">
        <v>10.9597787443232</v>
      </c>
      <c r="W40" s="128">
        <v>16.2822302297952</v>
      </c>
      <c r="X40" s="128">
        <v>21.7984782123158</v>
      </c>
      <c r="Y40" s="129">
        <v>16.307330781027201</v>
      </c>
      <c r="Z40" s="83"/>
      <c r="AA40" s="135">
        <v>13.8953824504514</v>
      </c>
      <c r="AB40" s="136">
        <v>19.530519072315101</v>
      </c>
      <c r="AC40" s="137">
        <v>16.6611278799522</v>
      </c>
      <c r="AD40" s="83"/>
      <c r="AE40" s="143">
        <v>16.3985268029869</v>
      </c>
      <c r="AF40" s="75"/>
      <c r="AG40" s="147">
        <v>36.711166227860197</v>
      </c>
      <c r="AH40" s="148">
        <v>55.405646242221103</v>
      </c>
      <c r="AI40" s="148">
        <v>60.900832934418297</v>
      </c>
      <c r="AJ40" s="148">
        <v>60.784536261368999</v>
      </c>
      <c r="AK40" s="148">
        <v>51.6286817855433</v>
      </c>
      <c r="AL40" s="149">
        <v>53.086172690282403</v>
      </c>
      <c r="AM40" s="85"/>
      <c r="AN40" s="155">
        <v>44.807333652465203</v>
      </c>
      <c r="AO40" s="156">
        <v>45.053085806605999</v>
      </c>
      <c r="AP40" s="157">
        <v>44.930209729535598</v>
      </c>
      <c r="AQ40" s="85"/>
      <c r="AR40" s="163">
        <v>50.755897558640399</v>
      </c>
      <c r="AS40" s="84"/>
      <c r="AT40" s="127">
        <v>22.066929311149</v>
      </c>
      <c r="AU40" s="128">
        <v>20.664717677496299</v>
      </c>
      <c r="AV40" s="128">
        <v>17.005721799386802</v>
      </c>
      <c r="AW40" s="128">
        <v>22.814162964601302</v>
      </c>
      <c r="AX40" s="128">
        <v>23.5219906157417</v>
      </c>
      <c r="AY40" s="129">
        <v>21.018205059018602</v>
      </c>
      <c r="AZ40" s="83"/>
      <c r="BA40" s="135">
        <v>17.724514426190499</v>
      </c>
      <c r="BB40" s="136">
        <v>21.0597797599134</v>
      </c>
      <c r="BC40" s="137">
        <v>19.373414075686</v>
      </c>
      <c r="BD40" s="83"/>
      <c r="BE40" s="143">
        <v>20.597936531909301</v>
      </c>
      <c r="BF40" s="75"/>
    </row>
    <row r="41" spans="1:70" x14ac:dyDescent="0.25">
      <c r="A41" s="20" t="s">
        <v>84</v>
      </c>
      <c r="B41" s="3" t="str">
        <f t="shared" si="0"/>
        <v>Southwest Virginia - Blue Ridge Highlands</v>
      </c>
      <c r="C41" s="10"/>
      <c r="D41" s="24" t="s">
        <v>16</v>
      </c>
      <c r="E41" s="27" t="s">
        <v>17</v>
      </c>
      <c r="F41" s="3"/>
      <c r="G41" s="150">
        <v>26.8033287889116</v>
      </c>
      <c r="H41" s="85">
        <v>40.927403999091098</v>
      </c>
      <c r="I41" s="85">
        <v>43.898617359690903</v>
      </c>
      <c r="J41" s="85">
        <v>43.269473983185598</v>
      </c>
      <c r="K41" s="85">
        <v>39.558828675301001</v>
      </c>
      <c r="L41" s="151">
        <v>38.891530561236003</v>
      </c>
      <c r="M41" s="85"/>
      <c r="N41" s="158">
        <v>51.490385139740901</v>
      </c>
      <c r="O41" s="166">
        <v>47.654942058623</v>
      </c>
      <c r="P41" s="159">
        <v>49.572663599182</v>
      </c>
      <c r="Q41" s="85"/>
      <c r="R41" s="164">
        <v>41.943282857791999</v>
      </c>
      <c r="S41" s="84"/>
      <c r="T41" s="130">
        <v>10.9416605685538</v>
      </c>
      <c r="U41" s="83">
        <v>4.4091066519483197</v>
      </c>
      <c r="V41" s="83">
        <v>4.2703817888062199</v>
      </c>
      <c r="W41" s="83">
        <v>0.99399205525598999</v>
      </c>
      <c r="X41" s="83">
        <v>4.1484929070814998</v>
      </c>
      <c r="Y41" s="131">
        <v>4.3864011795749098</v>
      </c>
      <c r="Z41" s="83"/>
      <c r="AA41" s="138">
        <v>13.047641787605601</v>
      </c>
      <c r="AB41" s="146">
        <v>13.925795436962501</v>
      </c>
      <c r="AC41" s="139">
        <v>13.4680369189213</v>
      </c>
      <c r="AD41" s="83"/>
      <c r="AE41" s="144">
        <v>7.2860512426520598</v>
      </c>
      <c r="AF41" s="75"/>
      <c r="AG41" s="150">
        <v>27.929246112813502</v>
      </c>
      <c r="AH41" s="85">
        <v>37.428690557257902</v>
      </c>
      <c r="AI41" s="85">
        <v>38.9572304505731</v>
      </c>
      <c r="AJ41" s="85">
        <v>40.649043525139</v>
      </c>
      <c r="AK41" s="85">
        <v>38.797009536784699</v>
      </c>
      <c r="AL41" s="151">
        <v>36.7521047852537</v>
      </c>
      <c r="AM41" s="85"/>
      <c r="AN41" s="158">
        <v>46.281195220254297</v>
      </c>
      <c r="AO41" s="166">
        <v>43.5812068574023</v>
      </c>
      <c r="AP41" s="159">
        <v>44.931201038828299</v>
      </c>
      <c r="AQ41" s="85"/>
      <c r="AR41" s="164">
        <v>39.088534693844402</v>
      </c>
      <c r="AS41" s="84"/>
      <c r="AT41" s="130">
        <v>3.0683688115443601</v>
      </c>
      <c r="AU41" s="83">
        <v>3.39263965144854</v>
      </c>
      <c r="AV41" s="83">
        <v>-0.117156932655349</v>
      </c>
      <c r="AW41" s="83">
        <v>1.6964157301656699</v>
      </c>
      <c r="AX41" s="83">
        <v>-9.1674403010693198E-2</v>
      </c>
      <c r="AY41" s="131">
        <v>1.4663867318075801</v>
      </c>
      <c r="AZ41" s="83"/>
      <c r="BA41" s="138">
        <v>-4.2447533270766904</v>
      </c>
      <c r="BB41" s="146">
        <v>-3.3945529611553602</v>
      </c>
      <c r="BC41" s="139">
        <v>-3.8343025445365502</v>
      </c>
      <c r="BD41" s="83"/>
      <c r="BE41" s="144">
        <v>-0.33890508207846198</v>
      </c>
      <c r="BF41" s="75"/>
    </row>
    <row r="42" spans="1:70" x14ac:dyDescent="0.25">
      <c r="A42" s="21" t="s">
        <v>85</v>
      </c>
      <c r="B42" s="3" t="str">
        <f t="shared" si="0"/>
        <v>Southwest Virginia - Heart of Appalachia</v>
      </c>
      <c r="C42" s="3"/>
      <c r="D42" s="24" t="s">
        <v>16</v>
      </c>
      <c r="E42" s="27" t="s">
        <v>17</v>
      </c>
      <c r="F42" s="3"/>
      <c r="G42" s="150">
        <v>26.519708029197002</v>
      </c>
      <c r="H42" s="85">
        <v>45.373708029196997</v>
      </c>
      <c r="I42" s="85">
        <v>47.027671532846703</v>
      </c>
      <c r="J42" s="85">
        <v>45.844153284671499</v>
      </c>
      <c r="K42" s="85">
        <v>38.924182481751799</v>
      </c>
      <c r="L42" s="151">
        <v>40.737884671532797</v>
      </c>
      <c r="M42" s="85"/>
      <c r="N42" s="158">
        <v>34.833562043795602</v>
      </c>
      <c r="O42" s="166">
        <v>30.832416058394099</v>
      </c>
      <c r="P42" s="159">
        <v>32.832989051094799</v>
      </c>
      <c r="Q42" s="85"/>
      <c r="R42" s="164">
        <v>38.479343065693399</v>
      </c>
      <c r="S42" s="84"/>
      <c r="T42" s="130">
        <v>19.2017433402604</v>
      </c>
      <c r="U42" s="83">
        <v>17.726340429642001</v>
      </c>
      <c r="V42" s="83">
        <v>15.6013195090507</v>
      </c>
      <c r="W42" s="83">
        <v>21.381781047188401</v>
      </c>
      <c r="X42" s="83">
        <v>17.828766225831799</v>
      </c>
      <c r="Y42" s="131">
        <v>18.236116823445801</v>
      </c>
      <c r="Z42" s="83"/>
      <c r="AA42" s="138">
        <v>-6.0136739310040497</v>
      </c>
      <c r="AB42" s="146">
        <v>1.49223858613841</v>
      </c>
      <c r="AC42" s="139">
        <v>-2.6326265114486902</v>
      </c>
      <c r="AD42" s="83"/>
      <c r="AE42" s="144">
        <v>12.3648984357665</v>
      </c>
      <c r="AF42" s="75"/>
      <c r="AG42" s="150">
        <v>27.573031021897801</v>
      </c>
      <c r="AH42" s="85">
        <v>43.728481751824802</v>
      </c>
      <c r="AI42" s="85">
        <v>44.525868613138599</v>
      </c>
      <c r="AJ42" s="85">
        <v>43.215523722627701</v>
      </c>
      <c r="AK42" s="85">
        <v>36.153087591240798</v>
      </c>
      <c r="AL42" s="151">
        <v>39.039198540145897</v>
      </c>
      <c r="AM42" s="85"/>
      <c r="AN42" s="158">
        <v>32.8487755474452</v>
      </c>
      <c r="AO42" s="166">
        <v>30.483337591240801</v>
      </c>
      <c r="AP42" s="159">
        <v>31.666056569342999</v>
      </c>
      <c r="AQ42" s="85"/>
      <c r="AR42" s="164">
        <v>36.932586548487997</v>
      </c>
      <c r="AS42" s="84"/>
      <c r="AT42" s="130">
        <v>16.2274618265239</v>
      </c>
      <c r="AU42" s="83">
        <v>19.929223204399101</v>
      </c>
      <c r="AV42" s="83">
        <v>13.9959956859367</v>
      </c>
      <c r="AW42" s="83">
        <v>15.1028922472267</v>
      </c>
      <c r="AX42" s="83">
        <v>10.6438364870423</v>
      </c>
      <c r="AY42" s="131">
        <v>15.183857905865001</v>
      </c>
      <c r="AZ42" s="83"/>
      <c r="BA42" s="138">
        <v>-1.0618638951655699</v>
      </c>
      <c r="BB42" s="146">
        <v>-0.211376721046168</v>
      </c>
      <c r="BC42" s="139">
        <v>-0.654320123252082</v>
      </c>
      <c r="BD42" s="83"/>
      <c r="BE42" s="144">
        <v>10.854478067521701</v>
      </c>
      <c r="BF42" s="75"/>
    </row>
    <row r="43" spans="1:70" x14ac:dyDescent="0.25">
      <c r="A43" s="22" t="s">
        <v>86</v>
      </c>
      <c r="B43" s="3" t="str">
        <f t="shared" si="0"/>
        <v>Virginia Mountains</v>
      </c>
      <c r="C43" s="3"/>
      <c r="D43" s="25" t="s">
        <v>16</v>
      </c>
      <c r="E43" s="28" t="s">
        <v>17</v>
      </c>
      <c r="F43" s="3"/>
      <c r="G43" s="150">
        <v>30.350745472413301</v>
      </c>
      <c r="H43" s="85">
        <v>45.270352379615304</v>
      </c>
      <c r="I43" s="85">
        <v>52.557345219710697</v>
      </c>
      <c r="J43" s="85">
        <v>53.188624175207003</v>
      </c>
      <c r="K43" s="85">
        <v>46.332154990874599</v>
      </c>
      <c r="L43" s="151">
        <v>45.539844447564199</v>
      </c>
      <c r="M43" s="85"/>
      <c r="N43" s="158">
        <v>57.187756563245799</v>
      </c>
      <c r="O43" s="166">
        <v>58.540277972764201</v>
      </c>
      <c r="P43" s="159">
        <v>57.864017268005</v>
      </c>
      <c r="Q43" s="85"/>
      <c r="R43" s="164">
        <v>49.0610366819758</v>
      </c>
      <c r="S43" s="84"/>
      <c r="T43" s="130">
        <v>-10.834511795216301</v>
      </c>
      <c r="U43" s="83">
        <v>6.0227437225984399</v>
      </c>
      <c r="V43" s="83">
        <v>9.0493836832470507</v>
      </c>
      <c r="W43" s="83">
        <v>14.618841389077399</v>
      </c>
      <c r="X43" s="83">
        <v>4.2731688389991396</v>
      </c>
      <c r="Y43" s="131">
        <v>5.5279311839675698</v>
      </c>
      <c r="Z43" s="83"/>
      <c r="AA43" s="138">
        <v>11.2352697714008</v>
      </c>
      <c r="AB43" s="146">
        <v>12.143480376253899</v>
      </c>
      <c r="AC43" s="139">
        <v>11.6928361020215</v>
      </c>
      <c r="AD43" s="83"/>
      <c r="AE43" s="144">
        <v>7.5279132361751104</v>
      </c>
      <c r="AF43" s="75"/>
      <c r="AG43" s="150">
        <v>35.021662571950003</v>
      </c>
      <c r="AH43" s="85">
        <v>46.600765829004601</v>
      </c>
      <c r="AI43" s="85">
        <v>52.415976414432102</v>
      </c>
      <c r="AJ43" s="85">
        <v>52.604784851888198</v>
      </c>
      <c r="AK43" s="85">
        <v>46.645538747718597</v>
      </c>
      <c r="AL43" s="151">
        <v>46.657745682998701</v>
      </c>
      <c r="AM43" s="85"/>
      <c r="AN43" s="158">
        <v>56.009823108240901</v>
      </c>
      <c r="AO43" s="166">
        <v>55.313195984837797</v>
      </c>
      <c r="AP43" s="159">
        <v>55.6615095465393</v>
      </c>
      <c r="AQ43" s="85"/>
      <c r="AR43" s="164">
        <v>49.2302496440103</v>
      </c>
      <c r="AS43" s="84"/>
      <c r="AT43" s="130">
        <v>8.0360954557997992</v>
      </c>
      <c r="AU43" s="83">
        <v>13.503424141646599</v>
      </c>
      <c r="AV43" s="83">
        <v>9.6089327803512301</v>
      </c>
      <c r="AW43" s="83">
        <v>11.911710632939201</v>
      </c>
      <c r="AX43" s="83">
        <v>9.9896416668116004</v>
      </c>
      <c r="AY43" s="131">
        <v>10.725291344533799</v>
      </c>
      <c r="AZ43" s="83"/>
      <c r="BA43" s="138">
        <v>14.7211248138175</v>
      </c>
      <c r="BB43" s="146">
        <v>15.581752585304599</v>
      </c>
      <c r="BC43" s="139">
        <v>15.147137964125299</v>
      </c>
      <c r="BD43" s="83"/>
      <c r="BE43" s="144">
        <v>12.1227057863609</v>
      </c>
      <c r="BF43" s="75"/>
    </row>
    <row r="44" spans="1:70" x14ac:dyDescent="0.25">
      <c r="A44" s="86" t="s">
        <v>112</v>
      </c>
      <c r="B44" s="3" t="s">
        <v>118</v>
      </c>
      <c r="D44" s="25" t="s">
        <v>16</v>
      </c>
      <c r="E44" s="28" t="s">
        <v>17</v>
      </c>
      <c r="G44" s="150">
        <v>63.313312629399498</v>
      </c>
      <c r="H44" s="85">
        <v>104.776246672582</v>
      </c>
      <c r="I44" s="85">
        <v>120.96591836734601</v>
      </c>
      <c r="J44" s="85">
        <v>130.12772256728701</v>
      </c>
      <c r="K44" s="85">
        <v>118.746530612244</v>
      </c>
      <c r="L44" s="151">
        <v>107.585946169772</v>
      </c>
      <c r="M44" s="85"/>
      <c r="N44" s="158">
        <v>126.841898846495</v>
      </c>
      <c r="O44" s="166">
        <v>158.91638568470799</v>
      </c>
      <c r="P44" s="159">
        <v>142.87914226560099</v>
      </c>
      <c r="Q44" s="85"/>
      <c r="R44" s="164">
        <v>117.66971648286599</v>
      </c>
      <c r="S44" s="84"/>
      <c r="T44" s="130">
        <v>-24.1593418925153</v>
      </c>
      <c r="U44" s="83">
        <v>1.12591156254031</v>
      </c>
      <c r="V44" s="83">
        <v>-3.8295103492476699</v>
      </c>
      <c r="W44" s="83">
        <v>10.814192684664899</v>
      </c>
      <c r="X44" s="83">
        <v>15.6979378756457</v>
      </c>
      <c r="Y44" s="131">
        <v>0.93660500062748298</v>
      </c>
      <c r="Z44" s="83"/>
      <c r="AA44" s="138">
        <v>-13.9411947015134</v>
      </c>
      <c r="AB44" s="146">
        <v>-13.86942277554</v>
      </c>
      <c r="AC44" s="139">
        <v>-13.901295545568001</v>
      </c>
      <c r="AD44" s="83"/>
      <c r="AE44" s="144">
        <v>-4.7577132570406002</v>
      </c>
      <c r="AF44" s="78"/>
      <c r="AG44" s="150">
        <v>76.4927292221236</v>
      </c>
      <c r="AH44" s="85">
        <v>101.023127033422</v>
      </c>
      <c r="AI44" s="85">
        <v>122.22832298136601</v>
      </c>
      <c r="AJ44" s="85">
        <v>126.266316178645</v>
      </c>
      <c r="AK44" s="85">
        <v>103.294142265601</v>
      </c>
      <c r="AL44" s="151">
        <v>105.860927536231</v>
      </c>
      <c r="AM44" s="85"/>
      <c r="AN44" s="158">
        <v>121.01051242235999</v>
      </c>
      <c r="AO44" s="166">
        <v>148.839071280686</v>
      </c>
      <c r="AP44" s="159">
        <v>134.924791851523</v>
      </c>
      <c r="AQ44" s="85"/>
      <c r="AR44" s="164">
        <v>114.16488876917199</v>
      </c>
      <c r="AS44" s="84"/>
      <c r="AT44" s="130">
        <v>-3.4255616127595498</v>
      </c>
      <c r="AU44" s="83">
        <v>8.7119282687528301</v>
      </c>
      <c r="AV44" s="83">
        <v>13.8595385904087</v>
      </c>
      <c r="AW44" s="83">
        <v>13.1201168180912</v>
      </c>
      <c r="AX44" s="83">
        <v>5.9038425283942697</v>
      </c>
      <c r="AY44" s="131">
        <v>8.3218548289409409</v>
      </c>
      <c r="AZ44" s="83"/>
      <c r="BA44" s="138">
        <v>-7.3421418146148998</v>
      </c>
      <c r="BB44" s="146">
        <v>-9.0619089089620797</v>
      </c>
      <c r="BC44" s="139">
        <v>-8.2986631630609207</v>
      </c>
      <c r="BD44" s="83"/>
      <c r="BE44" s="144">
        <v>2.0747557785760802</v>
      </c>
    </row>
    <row r="45" spans="1:70" x14ac:dyDescent="0.25">
      <c r="A45" s="86" t="s">
        <v>113</v>
      </c>
      <c r="B45" s="3" t="s">
        <v>119</v>
      </c>
      <c r="D45" s="25" t="s">
        <v>16</v>
      </c>
      <c r="E45" s="28" t="s">
        <v>17</v>
      </c>
      <c r="G45" s="150">
        <v>57.655981230606201</v>
      </c>
      <c r="H45" s="85">
        <v>110.243865889654</v>
      </c>
      <c r="I45" s="85">
        <v>136.16822826004599</v>
      </c>
      <c r="J45" s="85">
        <v>129.38389805494501</v>
      </c>
      <c r="K45" s="85">
        <v>88.061495496859095</v>
      </c>
      <c r="L45" s="151">
        <v>104.302693786422</v>
      </c>
      <c r="M45" s="85"/>
      <c r="N45" s="158">
        <v>77.932665556648701</v>
      </c>
      <c r="O45" s="166">
        <v>84.1493336108378</v>
      </c>
      <c r="P45" s="159">
        <v>81.040999583743201</v>
      </c>
      <c r="Q45" s="85"/>
      <c r="R45" s="164">
        <v>97.656495442799795</v>
      </c>
      <c r="S45" s="84"/>
      <c r="T45" s="130">
        <v>-3.6562297799358601</v>
      </c>
      <c r="U45" s="83">
        <v>6.8458517059700696</v>
      </c>
      <c r="V45" s="83">
        <v>10.624077520033101</v>
      </c>
      <c r="W45" s="83">
        <v>9.9890303096615902</v>
      </c>
      <c r="X45" s="83">
        <v>-4.7332950572709196</v>
      </c>
      <c r="Y45" s="131">
        <v>5.1045319281016504</v>
      </c>
      <c r="Z45" s="83"/>
      <c r="AA45" s="138">
        <v>-8.2819887884051706</v>
      </c>
      <c r="AB45" s="146">
        <v>-9.2651021359054901</v>
      </c>
      <c r="AC45" s="139">
        <v>-8.7950433758974</v>
      </c>
      <c r="AD45" s="83"/>
      <c r="AE45" s="144">
        <v>1.4391087292458</v>
      </c>
      <c r="AF45" s="78"/>
      <c r="AG45" s="150">
        <v>64.045596571558306</v>
      </c>
      <c r="AH45" s="85">
        <v>101.09164355180501</v>
      </c>
      <c r="AI45" s="85">
        <v>125.30851869371</v>
      </c>
      <c r="AJ45" s="85">
        <v>123.117722981154</v>
      </c>
      <c r="AK45" s="85">
        <v>90.915418148792796</v>
      </c>
      <c r="AL45" s="151">
        <v>100.89577998940401</v>
      </c>
      <c r="AM45" s="85"/>
      <c r="AN45" s="158">
        <v>81.831073185499093</v>
      </c>
      <c r="AO45" s="166">
        <v>85.582123949897806</v>
      </c>
      <c r="AP45" s="159">
        <v>83.706598567698407</v>
      </c>
      <c r="AQ45" s="85"/>
      <c r="AR45" s="164">
        <v>95.984585297488394</v>
      </c>
      <c r="AS45" s="84"/>
      <c r="AT45" s="130">
        <v>6.50119913627044</v>
      </c>
      <c r="AU45" s="83">
        <v>14.6937526801381</v>
      </c>
      <c r="AV45" s="83">
        <v>14.3250476030958</v>
      </c>
      <c r="AW45" s="83">
        <v>14.824277076868601</v>
      </c>
      <c r="AX45" s="83">
        <v>8.4316667031232306</v>
      </c>
      <c r="AY45" s="131">
        <v>12.363538495421601</v>
      </c>
      <c r="AZ45" s="83"/>
      <c r="BA45" s="138">
        <v>2.7556077093587801</v>
      </c>
      <c r="BB45" s="146">
        <v>6.5786311938915099E-2</v>
      </c>
      <c r="BC45" s="139">
        <v>1.36274103384353</v>
      </c>
      <c r="BD45" s="83"/>
      <c r="BE45" s="144">
        <v>9.4067502273404102</v>
      </c>
    </row>
    <row r="46" spans="1:70" x14ac:dyDescent="0.25">
      <c r="A46" s="86" t="s">
        <v>114</v>
      </c>
      <c r="B46" s="3" t="s">
        <v>120</v>
      </c>
      <c r="D46" s="25" t="s">
        <v>16</v>
      </c>
      <c r="E46" s="28" t="s">
        <v>17</v>
      </c>
      <c r="G46" s="150">
        <v>48.492736467447699</v>
      </c>
      <c r="H46" s="85">
        <v>75.5732955657719</v>
      </c>
      <c r="I46" s="85">
        <v>89.820146522319405</v>
      </c>
      <c r="J46" s="85">
        <v>85.972048346433297</v>
      </c>
      <c r="K46" s="85">
        <v>68.661553314548399</v>
      </c>
      <c r="L46" s="151">
        <v>73.703956043304103</v>
      </c>
      <c r="M46" s="85"/>
      <c r="N46" s="158">
        <v>64.963815512383206</v>
      </c>
      <c r="O46" s="166">
        <v>64.098317069553602</v>
      </c>
      <c r="P46" s="159">
        <v>64.531066290968397</v>
      </c>
      <c r="Q46" s="85"/>
      <c r="R46" s="164">
        <v>71.083130399779606</v>
      </c>
      <c r="S46" s="84"/>
      <c r="T46" s="130">
        <v>4.7293784618218801E-2</v>
      </c>
      <c r="U46" s="83">
        <v>4.0978417315084696</v>
      </c>
      <c r="V46" s="83">
        <v>5.6005983437856397</v>
      </c>
      <c r="W46" s="83">
        <v>1.1287941593872</v>
      </c>
      <c r="X46" s="83">
        <v>0.14864246422110999</v>
      </c>
      <c r="Y46" s="131">
        <v>2.45292315518485</v>
      </c>
      <c r="Z46" s="83"/>
      <c r="AA46" s="138">
        <v>-6.3558483648003099</v>
      </c>
      <c r="AB46" s="146">
        <v>-8.1045117743145703</v>
      </c>
      <c r="AC46" s="139">
        <v>-7.2325572502278996</v>
      </c>
      <c r="AD46" s="83"/>
      <c r="AE46" s="144">
        <v>-0.24841915403315001</v>
      </c>
      <c r="AF46" s="78"/>
      <c r="AG46" s="150">
        <v>50.989716669138303</v>
      </c>
      <c r="AH46" s="85">
        <v>70.500900711849297</v>
      </c>
      <c r="AI46" s="85">
        <v>82.676346878244104</v>
      </c>
      <c r="AJ46" s="85">
        <v>82.273543378318195</v>
      </c>
      <c r="AK46" s="85">
        <v>68.321009343022297</v>
      </c>
      <c r="AL46" s="151">
        <v>70.952303396114402</v>
      </c>
      <c r="AM46" s="85"/>
      <c r="AN46" s="158">
        <v>65.019110410796301</v>
      </c>
      <c r="AO46" s="166">
        <v>66.412070591724699</v>
      </c>
      <c r="AP46" s="159">
        <v>65.715590501260493</v>
      </c>
      <c r="AQ46" s="85"/>
      <c r="AR46" s="164">
        <v>69.456099711870493</v>
      </c>
      <c r="AS46" s="84"/>
      <c r="AT46" s="130">
        <v>-0.29630281235953398</v>
      </c>
      <c r="AU46" s="83">
        <v>4.5057137463783397</v>
      </c>
      <c r="AV46" s="83">
        <v>2.3732318555913299</v>
      </c>
      <c r="AW46" s="83">
        <v>2.7748845919868201</v>
      </c>
      <c r="AX46" s="83">
        <v>3.15096953061289</v>
      </c>
      <c r="AY46" s="131">
        <v>2.6419645352860801</v>
      </c>
      <c r="AZ46" s="83"/>
      <c r="BA46" s="138">
        <v>-3.1172830542362702</v>
      </c>
      <c r="BB46" s="146">
        <v>-4.3569031264991098</v>
      </c>
      <c r="BC46" s="139">
        <v>-3.7476521484042902</v>
      </c>
      <c r="BD46" s="83"/>
      <c r="BE46" s="144">
        <v>0.83256684415628901</v>
      </c>
    </row>
    <row r="47" spans="1:70" x14ac:dyDescent="0.25">
      <c r="A47" s="86" t="s">
        <v>115</v>
      </c>
      <c r="B47" s="3" t="s">
        <v>121</v>
      </c>
      <c r="D47" s="25" t="s">
        <v>16</v>
      </c>
      <c r="E47" s="28" t="s">
        <v>17</v>
      </c>
      <c r="G47" s="150">
        <v>36.592692521616001</v>
      </c>
      <c r="H47" s="85">
        <v>55.019261515902301</v>
      </c>
      <c r="I47" s="85">
        <v>61.683841836476702</v>
      </c>
      <c r="J47" s="85">
        <v>61.073674470344301</v>
      </c>
      <c r="K47" s="85">
        <v>52.043810486929203</v>
      </c>
      <c r="L47" s="151">
        <v>53.282656166253702</v>
      </c>
      <c r="M47" s="85"/>
      <c r="N47" s="158">
        <v>52.911090913687602</v>
      </c>
      <c r="O47" s="166">
        <v>50.835095059917997</v>
      </c>
      <c r="P47" s="159">
        <v>51.873092986802803</v>
      </c>
      <c r="Q47" s="85"/>
      <c r="R47" s="164">
        <v>52.879923829267703</v>
      </c>
      <c r="S47" s="84"/>
      <c r="T47" s="130">
        <v>2.9046162278741101</v>
      </c>
      <c r="U47" s="83">
        <v>4.9429435226825804</v>
      </c>
      <c r="V47" s="83">
        <v>5.2100640706307599</v>
      </c>
      <c r="W47" s="83">
        <v>6.2886036387436404</v>
      </c>
      <c r="X47" s="83">
        <v>4.0119072024670697</v>
      </c>
      <c r="Y47" s="131">
        <v>4.8404150922049096</v>
      </c>
      <c r="Z47" s="83"/>
      <c r="AA47" s="138">
        <v>3.1791840343666302</v>
      </c>
      <c r="AB47" s="146">
        <v>-8.3363842995759593E-2</v>
      </c>
      <c r="AC47" s="139">
        <v>1.5543495842778901</v>
      </c>
      <c r="AD47" s="83"/>
      <c r="AE47" s="144">
        <v>3.8981625713670902</v>
      </c>
      <c r="AF47" s="78"/>
      <c r="AG47" s="150">
        <v>38.1658671057288</v>
      </c>
      <c r="AH47" s="85">
        <v>53.171143626434699</v>
      </c>
      <c r="AI47" s="85">
        <v>58.938719788137703</v>
      </c>
      <c r="AJ47" s="85">
        <v>59.1119897481923</v>
      </c>
      <c r="AK47" s="85">
        <v>52.028024852100899</v>
      </c>
      <c r="AL47" s="151">
        <v>52.283149024118899</v>
      </c>
      <c r="AM47" s="85"/>
      <c r="AN47" s="158">
        <v>52.817358231784297</v>
      </c>
      <c r="AO47" s="166">
        <v>52.677913485361699</v>
      </c>
      <c r="AP47" s="159">
        <v>52.747635858572998</v>
      </c>
      <c r="AQ47" s="85"/>
      <c r="AR47" s="164">
        <v>52.415859548248598</v>
      </c>
      <c r="AS47" s="84"/>
      <c r="AT47" s="130">
        <v>3.2425626181688698</v>
      </c>
      <c r="AU47" s="83">
        <v>8.0695653187159095</v>
      </c>
      <c r="AV47" s="83">
        <v>6.4839800467658701</v>
      </c>
      <c r="AW47" s="83">
        <v>7.0299466684765104</v>
      </c>
      <c r="AX47" s="83">
        <v>5.6332515259366396</v>
      </c>
      <c r="AY47" s="131">
        <v>6.2662832283554097</v>
      </c>
      <c r="AZ47" s="83"/>
      <c r="BA47" s="138">
        <v>0.62893920791217395</v>
      </c>
      <c r="BB47" s="146">
        <v>0.349818984745905</v>
      </c>
      <c r="BC47" s="139">
        <v>0.489369746593175</v>
      </c>
      <c r="BD47" s="83"/>
      <c r="BE47" s="144">
        <v>4.5383737837826201</v>
      </c>
    </row>
    <row r="48" spans="1:70" x14ac:dyDescent="0.25">
      <c r="A48" s="86" t="s">
        <v>116</v>
      </c>
      <c r="B48" s="3" t="s">
        <v>122</v>
      </c>
      <c r="D48" s="25" t="s">
        <v>16</v>
      </c>
      <c r="E48" s="28" t="s">
        <v>17</v>
      </c>
      <c r="G48" s="150">
        <v>30.566476327649401</v>
      </c>
      <c r="H48" s="85">
        <v>38.089227338196302</v>
      </c>
      <c r="I48" s="85">
        <v>40.336550666728598</v>
      </c>
      <c r="J48" s="85">
        <v>40.388299493565</v>
      </c>
      <c r="K48" s="85">
        <v>38.666921897504899</v>
      </c>
      <c r="L48" s="151">
        <v>37.609495144728797</v>
      </c>
      <c r="M48" s="85"/>
      <c r="N48" s="158">
        <v>40.2119820656971</v>
      </c>
      <c r="O48" s="166">
        <v>38.864768851925803</v>
      </c>
      <c r="P48" s="159">
        <v>39.538375458811501</v>
      </c>
      <c r="Q48" s="85"/>
      <c r="R48" s="164">
        <v>38.160603805895299</v>
      </c>
      <c r="S48" s="84"/>
      <c r="T48" s="130">
        <v>-0.36683214833318301</v>
      </c>
      <c r="U48" s="83">
        <v>0.44023267554287199</v>
      </c>
      <c r="V48" s="83">
        <v>-0.243767774282132</v>
      </c>
      <c r="W48" s="83">
        <v>-0.20680839721347699</v>
      </c>
      <c r="X48" s="83">
        <v>4.5474742396954602</v>
      </c>
      <c r="Y48" s="131">
        <v>0.83312086630243798</v>
      </c>
      <c r="Z48" s="83"/>
      <c r="AA48" s="138">
        <v>1.9057544787041001</v>
      </c>
      <c r="AB48" s="146">
        <v>-0.88656279775015501</v>
      </c>
      <c r="AC48" s="139">
        <v>0.51398916819687102</v>
      </c>
      <c r="AD48" s="83"/>
      <c r="AE48" s="144">
        <v>0.73842719926630496</v>
      </c>
      <c r="AF48" s="78"/>
      <c r="AG48" s="150">
        <v>30.820030441576399</v>
      </c>
      <c r="AH48" s="85">
        <v>37.530341223450399</v>
      </c>
      <c r="AI48" s="85">
        <v>39.037971526129901</v>
      </c>
      <c r="AJ48" s="85">
        <v>39.347765611435797</v>
      </c>
      <c r="AK48" s="85">
        <v>37.3778742438639</v>
      </c>
      <c r="AL48" s="151">
        <v>36.822666796334097</v>
      </c>
      <c r="AM48" s="85"/>
      <c r="AN48" s="158">
        <v>38.430212529260402</v>
      </c>
      <c r="AO48" s="166">
        <v>38.034939045588303</v>
      </c>
      <c r="AP48" s="159">
        <v>38.232575787424302</v>
      </c>
      <c r="AQ48" s="85"/>
      <c r="AR48" s="164">
        <v>37.225228699239899</v>
      </c>
      <c r="AS48" s="84"/>
      <c r="AT48" s="130">
        <v>0.94129146245883699</v>
      </c>
      <c r="AU48" s="83">
        <v>2.5788518403246701</v>
      </c>
      <c r="AV48" s="83">
        <v>0.79628976002447205</v>
      </c>
      <c r="AW48" s="83">
        <v>2.4998994787069799</v>
      </c>
      <c r="AX48" s="83">
        <v>1.76431245896211</v>
      </c>
      <c r="AY48" s="131">
        <v>1.7386036420916799</v>
      </c>
      <c r="AZ48" s="83"/>
      <c r="BA48" s="138">
        <v>-0.94116202611778199</v>
      </c>
      <c r="BB48" s="146">
        <v>-1.29617210019657</v>
      </c>
      <c r="BC48" s="139">
        <v>-1.11806812071869</v>
      </c>
      <c r="BD48" s="83"/>
      <c r="BE48" s="144">
        <v>0.88263091888351297</v>
      </c>
    </row>
    <row r="49" spans="1:57" x14ac:dyDescent="0.25">
      <c r="A49" s="87" t="s">
        <v>117</v>
      </c>
      <c r="B49" s="3" t="s">
        <v>123</v>
      </c>
      <c r="D49" s="25" t="s">
        <v>16</v>
      </c>
      <c r="E49" s="28" t="s">
        <v>17</v>
      </c>
      <c r="G49" s="152">
        <v>23.956479569300299</v>
      </c>
      <c r="H49" s="153">
        <v>26.151676627441802</v>
      </c>
      <c r="I49" s="153">
        <v>26.008234116862699</v>
      </c>
      <c r="J49" s="153">
        <v>26.596735548663801</v>
      </c>
      <c r="K49" s="153">
        <v>27.2315327749115</v>
      </c>
      <c r="L49" s="154">
        <v>25.988931727436</v>
      </c>
      <c r="M49" s="85"/>
      <c r="N49" s="160">
        <v>29.1511441713523</v>
      </c>
      <c r="O49" s="161">
        <v>29.455799156570599</v>
      </c>
      <c r="P49" s="162">
        <v>29.303471663961499</v>
      </c>
      <c r="Q49" s="85"/>
      <c r="R49" s="165">
        <v>26.935943137871899</v>
      </c>
      <c r="S49" s="84"/>
      <c r="T49" s="132">
        <v>-0.44243218902305698</v>
      </c>
      <c r="U49" s="133">
        <v>1.52664182277946</v>
      </c>
      <c r="V49" s="133">
        <v>-1.8484981844653601</v>
      </c>
      <c r="W49" s="133">
        <v>0.11078663722955</v>
      </c>
      <c r="X49" s="133">
        <v>4.6861927726476704</v>
      </c>
      <c r="Y49" s="134">
        <v>0.81101428701816003</v>
      </c>
      <c r="Z49" s="83"/>
      <c r="AA49" s="140">
        <v>-0.42945861416314701</v>
      </c>
      <c r="AB49" s="141">
        <v>0.546073859199391</v>
      </c>
      <c r="AC49" s="142">
        <v>5.8465396764080198E-2</v>
      </c>
      <c r="AD49" s="83"/>
      <c r="AE49" s="145">
        <v>0.57589209616725401</v>
      </c>
      <c r="AG49" s="152">
        <v>23.625880045884401</v>
      </c>
      <c r="AH49" s="153">
        <v>25.818817196567199</v>
      </c>
      <c r="AI49" s="153">
        <v>25.8578331472144</v>
      </c>
      <c r="AJ49" s="153">
        <v>26.467105304455501</v>
      </c>
      <c r="AK49" s="153">
        <v>26.682903641510499</v>
      </c>
      <c r="AL49" s="154">
        <v>25.690522251758601</v>
      </c>
      <c r="AM49" s="85"/>
      <c r="AN49" s="160">
        <v>28.5018327564487</v>
      </c>
      <c r="AO49" s="161">
        <v>29.1331270472614</v>
      </c>
      <c r="AP49" s="162">
        <v>28.817479901855101</v>
      </c>
      <c r="AQ49" s="85"/>
      <c r="AR49" s="165">
        <v>26.583975722435</v>
      </c>
      <c r="AS49" s="84"/>
      <c r="AT49" s="132">
        <v>-0.85300983123602703</v>
      </c>
      <c r="AU49" s="133">
        <v>1.7551985196122799</v>
      </c>
      <c r="AV49" s="133">
        <v>-0.78704647136056105</v>
      </c>
      <c r="AW49" s="133">
        <v>6.6380696533238604E-4</v>
      </c>
      <c r="AX49" s="133">
        <v>1.1416793531415499</v>
      </c>
      <c r="AY49" s="134">
        <v>0.265717430989588</v>
      </c>
      <c r="AZ49" s="83"/>
      <c r="BA49" s="140">
        <v>-2.2847533714911301</v>
      </c>
      <c r="BB49" s="141">
        <v>-1.52736845723402</v>
      </c>
      <c r="BC49" s="142">
        <v>-1.90337480558128</v>
      </c>
      <c r="BD49" s="83"/>
      <c r="BE49" s="145">
        <v>-0.41398536818821202</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28" sqref="E28"/>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6" t="str">
        <f>HYPERLINK("http://www.str.com/data-insights/resources/glossary", "For all STR definitions, please visit www.str.com/data-insights/resources/glossary")</f>
        <v>For all STR definitions, please visit www.str.com/data-insights/resources/glossary</v>
      </c>
      <c r="B5" s="206"/>
      <c r="C5" s="206"/>
      <c r="D5" s="206"/>
      <c r="E5" s="206"/>
      <c r="F5" s="206"/>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6" t="str">
        <f>HYPERLINK("http://www.str.com/data-insights/resources/FAQ", "For all STR FAQs, please click here or visit http://www.str.com/data-insights/resources/FAQ")</f>
        <v>For all STR FAQs, please click here or visit http://www.str.com/data-insights/resources/FAQ</v>
      </c>
      <c r="B9" s="206"/>
      <c r="C9" s="206"/>
      <c r="D9" s="206"/>
      <c r="E9" s="206"/>
      <c r="F9" s="206"/>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6" t="str">
        <f>HYPERLINK("http://www.str.com/contact", "For additional support, please contact your regional office")</f>
        <v>For additional support, please contact your regional office</v>
      </c>
      <c r="B12" s="206"/>
      <c r="C12" s="206"/>
      <c r="D12" s="206"/>
      <c r="E12" s="206"/>
      <c r="F12" s="206"/>
      <c r="G12" s="206"/>
      <c r="H12" s="206"/>
      <c r="I12" s="206"/>
      <c r="J12" s="206"/>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5" t="str">
        <f>HYPERLINK("http://www.hotelnewsnow.com/", "For the latest in industry news, visit HotelNewsNow.com.")</f>
        <v>For the latest in industry news, visit HotelNewsNow.com.</v>
      </c>
      <c r="B14" s="205"/>
      <c r="C14" s="205"/>
      <c r="D14" s="205"/>
      <c r="E14" s="205"/>
      <c r="F14" s="205"/>
      <c r="G14" s="205"/>
      <c r="H14" s="205"/>
      <c r="I14" s="205"/>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5" t="str">
        <f>HYPERLINK("http://www.hoteldataconference.com/", "To learn more about the Hotel Data Conference, visit HotelDataConference.com.")</f>
        <v>To learn more about the Hotel Data Conference, visit HotelDataConference.com.</v>
      </c>
      <c r="B15" s="205"/>
      <c r="C15" s="205"/>
      <c r="D15" s="205"/>
      <c r="E15" s="205"/>
      <c r="F15" s="205"/>
      <c r="G15" s="205"/>
      <c r="H15" s="205"/>
      <c r="I15" s="205"/>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61D711B-FEEE-48FE-A480-E627DB7B54A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2024-02-15T13:56:06Z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