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checkCompatibility="1"/>
  <xr:revisionPtr revIDLastSave="25" documentId="8_{953E5588-09BF-4012-BC79-3239A131D3DB}" xr6:coauthVersionLast="47" xr6:coauthVersionMax="47" xr10:uidLastSave="{7AF6C02C-1BAD-4F70-B601-6BBE58DD3EDA}"/>
  <workbookProtection workbookAlgorithmName="SHA-512" workbookHashValue="+cA3Fy0OA0tNJ/D92QCsrCARysfWWK1vFVqZ8bivMuOrjqLaYBfb3XLuYUbKyzQLu32cMwHYVGf3dvTw8jnPVw==" workbookSaltValue="d3eFJ8yl2lT+uvScyOToBQ=="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<sst xmlns="http://schemas.openxmlformats.org/spreadsheetml/2006/main" count="873" uniqueCount="154">
  <si>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</si>
  <si>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</si>
  <si>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</si>
  <si>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</si>
  <si>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</si>
  <si>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</si>
  <si>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</si>
  <si>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</si>
  <si>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</si>
  <si>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</si>
  <si>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</si>
  <si>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</si>
  <si>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</si>
  <si>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</si>
  <si>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</si>
  <si>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</si>
  <si>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</si>
  <si>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</si>
  <si>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</si>
  <si>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</si>
  <si>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</si>
  <si>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</si>
  <si>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</si>
  <si>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</si>
  <si>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</si>
  <si>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</si>
  <si>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</si>
  <si>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</si>
  <si>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</si>
  <si>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</si>
  <si>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</si>
  <si>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</si>
  <si>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</si>
  <si>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</si>
  <si>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</si>
  <si>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</si>
  <si>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</si>
  <si>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</si>
  <si>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</si>
  <si>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</si>
  <si>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</si>
  <si>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</si>
  <si>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</si>
  <si>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</si>
  <si>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</si>
  <si>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</si>
  <si>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</si>
  <si>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</si>
  <si>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</si>
  <si>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</si>
  <si>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</si>
  <si>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</si>
  <si>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</si>
  <si>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</si>
  <si>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</si>
  <si>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</si>
  <si>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</si>
  <si>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</si>
  <si>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</si>
  <si>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</si>
  <si>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</si>
  <si>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</si>
  <si>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</si>
  <si>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</si>
  <si>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</si>
  <si>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</si>
  <si>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</si>
  <si>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</si>
  <si>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</si>
  <si>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</si>
  <si>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</si>
  <si>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</si>
  <si>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</si>
  <si>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</si>
  <si>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</si>
  <si>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</si>
  <si>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</si>
  <si>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</si>
  <si>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</si>
  <si>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</si>
  <si>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</si>
  <si>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</si>
  <si>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</si>
  <si>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</si>
  <si>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</si>
  <si>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</si>
  <si>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</si>
  <si>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</si>
  <si>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</si>
  <si>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</si>
  <si>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</si>
  <si>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</si>
  <si>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</si>
  <si>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</si>
  <si>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</si>
  <si>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</si>
  <si>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</si>
  <si>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</si>
  <si>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</si>
  <si>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</si>
  <si>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</si>
  <si>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</si>
  <si>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</si>
  <si>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</si>
  <si>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</si>
  <si>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</si>
  <si>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</si>
  <si>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</si>
  <si>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</si>
  <si>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</si>
  <si>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Dec</t>
  </si>
  <si>
    <t xml:space="preserve"> - First Day of Hanukkah</t>
  </si>
  <si>
    <t>Monday, Dec 19th</t>
  </si>
  <si>
    <t>Sunday, Dec 24th</t>
  </si>
  <si>
    <t xml:space="preserve"> - Christmas Eve</t>
  </si>
  <si>
    <t>Saturday, Dec 24th</t>
  </si>
  <si>
    <t>Monday, Dec 25th</t>
  </si>
  <si>
    <t xml:space="preserve"> - Christmas Day</t>
  </si>
  <si>
    <t>Sunday, Dec 25th</t>
  </si>
  <si>
    <t>Tuesday, Dec 26th</t>
  </si>
  <si>
    <t xml:space="preserve"> - First Day of Kwanzaa</t>
  </si>
  <si>
    <t>Monday, Dec 26th</t>
  </si>
  <si>
    <t>Saturday, Dec 31st</t>
  </si>
  <si>
    <t xml:space="preserve"> - New Year's Eve</t>
  </si>
  <si>
    <t>2023/2024</t>
  </si>
  <si>
    <t>2022/2023</t>
  </si>
  <si>
    <t>Dec / Jan</t>
  </si>
  <si>
    <t>Jan</t>
  </si>
  <si>
    <t>Sunday, Dec 31st</t>
  </si>
  <si>
    <t>Monday, Jan 1st</t>
  </si>
  <si>
    <t xml:space="preserve"> - New Year's Day</t>
  </si>
  <si>
    <t>Sunday, Jan 1st</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</si>
  <si>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</si>
  <si>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</si>
  <si>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</si>
  <si>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</si>
  <si>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</si>
  <si>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</si>
  <si>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</si>
  <si>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</si>
  <si>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</si>
  <si>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</si>
  <si>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</si>
  <si>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</si>
  <si>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</si>
  <si>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</si>
  <si>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</si>
  <si>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r>
      <t>Note:</t>
    </r>
    <r>
      <rPr>
        <sz val="10"/>
        <rFont val="Arial"/>
      </rPr>
      <t xml:space="preserve"> Weekdays - Sunday through Thursday,  Weekends - Friday and Saturday</t>
    </r>
  </si>
  <si>
    <t>For the Week of December 31, 2023 to January 06, 2024</t>
  </si>
  <si>
    <t>Monday, Jan 15th</t>
  </si>
  <si>
    <t xml:space="preserve"> - Martin Luther King Day</t>
  </si>
  <si>
    <t>Monday, Jan 16th</t>
  </si>
  <si>
    <t>Week of December 31, 2023 to January 06, 2024</t>
  </si>
  <si>
    <t>December 10, 2023 - January 06,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</si>
</sst>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28" fillId="0" borderId="14" xfId="0" applyFont="1" applyBorder="1"/>
    <xf numFmtId="0" fontId="28" fillId="0" borderId="11" xfId="0" applyFont="1" applyBorder="1"/>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K7" sqref="K7"/>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3" t="str">
        <f>'Occupancy Raw Data'!B1</f>
        <v>Week of December 31, 2023 to January 06, 2024</v>
      </c>
      <c r="B1" s="169" t="s">
        <v>66</v>
      </c>
      <c r="C1" s="170"/>
      <c r="D1" s="170"/>
      <c r="E1" s="170"/>
      <c r="F1" s="170"/>
      <c r="G1" s="170"/>
      <c r="H1" s="170"/>
      <c r="I1" s="170"/>
      <c r="J1" s="170"/>
      <c r="K1" s="171"/>
      <c r="L1" s="40"/>
      <c r="M1" s="169" t="s">
        <v>73</v>
      </c>
      <c r="N1" s="170"/>
      <c r="O1" s="170"/>
      <c r="P1" s="170"/>
      <c r="Q1" s="170"/>
      <c r="R1" s="170"/>
      <c r="S1" s="170"/>
      <c r="T1" s="170"/>
      <c r="U1" s="170"/>
      <c r="V1" s="171"/>
      <c r="W1" s="40"/>
      <c r="X1" s="169" t="s">
        <v>67</v>
      </c>
      <c r="Y1" s="170"/>
      <c r="Z1" s="170"/>
      <c r="AA1" s="170"/>
      <c r="AB1" s="170"/>
      <c r="AC1" s="170"/>
      <c r="AD1" s="170"/>
      <c r="AE1" s="170"/>
      <c r="AF1" s="170"/>
      <c r="AG1" s="171"/>
      <c r="AH1" s="40"/>
      <c r="AI1" s="169" t="s">
        <v>74</v>
      </c>
      <c r="AJ1" s="170"/>
      <c r="AK1" s="170"/>
      <c r="AL1" s="170"/>
      <c r="AM1" s="170"/>
      <c r="AN1" s="170"/>
      <c r="AO1" s="170"/>
      <c r="AP1" s="170"/>
      <c r="AQ1" s="170"/>
      <c r="AR1" s="171"/>
      <c r="AS1" s="40"/>
      <c r="AT1" s="169" t="s">
        <v>68</v>
      </c>
      <c r="AU1" s="170"/>
      <c r="AV1" s="170"/>
      <c r="AW1" s="170"/>
      <c r="AX1" s="170"/>
      <c r="AY1" s="170"/>
      <c r="AZ1" s="170"/>
      <c r="BA1" s="170"/>
      <c r="BB1" s="170"/>
      <c r="BC1" s="171"/>
      <c r="BD1" s="40"/>
      <c r="BE1" s="169" t="s">
        <v>75</v>
      </c>
      <c r="BF1" s="170"/>
      <c r="BG1" s="170"/>
      <c r="BH1" s="170"/>
      <c r="BI1" s="170"/>
      <c r="BJ1" s="170"/>
      <c r="BK1" s="170"/>
      <c r="BL1" s="170"/>
      <c r="BM1" s="170"/>
      <c r="BN1" s="171"/>
    </row>
    <row r="2" spans="1:66" x14ac:dyDescent="0.45">
      <c r="A2" s="173"/>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W2" s="44"/>
      <c r="X2" s="42"/>
      <c r="Y2" s="43"/>
      <c r="Z2" s="43"/>
      <c r="AA2" s="43"/>
      <c r="AB2" s="43"/>
      <c r="AC2" s="167" t="s">
        <v>64</v>
      </c>
      <c r="AD2" s="43"/>
      <c r="AE2" s="43"/>
      <c r="AF2" s="167" t="s">
        <v>65</v>
      </c>
      <c r="AG2" s="168" t="s">
        <v>56</v>
      </c>
      <c r="AH2" s="44"/>
      <c r="AI2" s="42"/>
      <c r="AJ2" s="43"/>
      <c r="AK2" s="43"/>
      <c r="AL2" s="43"/>
      <c r="AM2" s="43"/>
      <c r="AN2" s="167" t="s">
        <v>64</v>
      </c>
      <c r="AO2" s="43"/>
      <c r="AP2" s="43"/>
      <c r="AQ2" s="167" t="s">
        <v>65</v>
      </c>
      <c r="AR2" s="168" t="s">
        <v>56</v>
      </c>
      <c r="AS2" s="40"/>
      <c r="AT2" s="42"/>
      <c r="AU2" s="43"/>
      <c r="AV2" s="43"/>
      <c r="AW2" s="43"/>
      <c r="AX2" s="43"/>
      <c r="AY2" s="167" t="s">
        <v>64</v>
      </c>
      <c r="AZ2" s="43"/>
      <c r="BA2" s="43"/>
      <c r="BB2" s="167" t="s">
        <v>65</v>
      </c>
      <c r="BC2" s="168" t="s">
        <v>56</v>
      </c>
      <c r="BD2" s="44"/>
      <c r="BE2" s="42"/>
      <c r="BF2" s="43"/>
      <c r="BG2" s="43"/>
      <c r="BH2" s="43"/>
      <c r="BI2" s="43"/>
      <c r="BJ2" s="167" t="s">
        <v>64</v>
      </c>
      <c r="BK2" s="43"/>
      <c r="BL2" s="43"/>
      <c r="BM2" s="167" t="s">
        <v>65</v>
      </c>
      <c r="BN2" s="168" t="s">
        <v>56</v>
      </c>
    </row>
    <row r="3" spans="1:66" x14ac:dyDescent="0.45">
      <c r="A3" s="173"/>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W3" s="44"/>
      <c r="X3" s="45" t="s">
        <v>57</v>
      </c>
      <c r="Y3" s="44" t="s">
        <v>58</v>
      </c>
      <c r="Z3" s="44" t="s">
        <v>59</v>
      </c>
      <c r="AA3" s="44" t="s">
        <v>60</v>
      </c>
      <c r="AB3" s="44" t="s">
        <v>61</v>
      </c>
      <c r="AC3" s="167"/>
      <c r="AD3" s="44" t="s">
        <v>62</v>
      </c>
      <c r="AE3" s="44" t="s">
        <v>63</v>
      </c>
      <c r="AF3" s="167"/>
      <c r="AG3" s="168"/>
      <c r="AH3" s="44"/>
      <c r="AI3" s="45" t="s">
        <v>57</v>
      </c>
      <c r="AJ3" s="44" t="s">
        <v>58</v>
      </c>
      <c r="AK3" s="44" t="s">
        <v>59</v>
      </c>
      <c r="AL3" s="44" t="s">
        <v>60</v>
      </c>
      <c r="AM3" s="44" t="s">
        <v>61</v>
      </c>
      <c r="AN3" s="167"/>
      <c r="AO3" s="44" t="s">
        <v>62</v>
      </c>
      <c r="AP3" s="44" t="s">
        <v>63</v>
      </c>
      <c r="AQ3" s="167"/>
      <c r="AR3" s="168"/>
      <c r="AS3" s="40"/>
      <c r="AT3" s="45" t="s">
        <v>57</v>
      </c>
      <c r="AU3" s="44" t="s">
        <v>58</v>
      </c>
      <c r="AV3" s="44" t="s">
        <v>59</v>
      </c>
      <c r="AW3" s="44" t="s">
        <v>60</v>
      </c>
      <c r="AX3" s="44" t="s">
        <v>61</v>
      </c>
      <c r="AY3" s="167"/>
      <c r="AZ3" s="44" t="s">
        <v>62</v>
      </c>
      <c r="BA3" s="44" t="s">
        <v>63</v>
      </c>
      <c r="BB3" s="167"/>
      <c r="BC3" s="168"/>
      <c r="BD3" s="44"/>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Data'!G$3,FALSE)</f>
        <v>57.507849943932797</v>
      </c>
      <c r="C4" s="48">
        <f>VLOOKUP($A4,'Occupancy Raw Data'!$B$8:$BE$45,'Occupancy Raw Data'!H$3,FALSE)</f>
        <v>36.958137266128297</v>
      </c>
      <c r="D4" s="48">
        <f>VLOOKUP($A4,'Occupancy Raw Data'!$B$8:$BE$45,'Occupancy Raw Data'!I$3,FALSE)</f>
        <v>41.202609581284499</v>
      </c>
      <c r="E4" s="48">
        <f>VLOOKUP($A4,'Occupancy Raw Data'!$B$8:$BE$45,'Occupancy Raw Data'!J$3,FALSE)</f>
        <v>45.056798244277701</v>
      </c>
      <c r="F4" s="48">
        <f>VLOOKUP($A4,'Occupancy Raw Data'!$B$8:$BE$45,'Occupancy Raw Data'!K$3,FALSE)</f>
        <v>46.559783018751197</v>
      </c>
      <c r="G4" s="49">
        <f>VLOOKUP($A4,'Occupancy Raw Data'!$B$8:$BE$45,'Occupancy Raw Data'!L$3,FALSE)</f>
        <v>45.460364583477002</v>
      </c>
      <c r="H4" s="48">
        <f>VLOOKUP($A4,'Occupancy Raw Data'!$B$8:$BE$45,'Occupancy Raw Data'!N$3,FALSE)</f>
        <v>49.600062794280902</v>
      </c>
      <c r="I4" s="48">
        <f>VLOOKUP($A4,'Occupancy Raw Data'!$B$8:$BE$45,'Occupancy Raw Data'!O$3,FALSE)</f>
        <v>50.972500955593198</v>
      </c>
      <c r="J4" s="49">
        <f>VLOOKUP($A4,'Occupancy Raw Data'!$B$8:$BE$45,'Occupancy Raw Data'!P$3,FALSE)</f>
        <v>50.286292758286201</v>
      </c>
      <c r="K4" s="50">
        <f>VLOOKUP($A4,'Occupancy Raw Data'!$B$8:$BE$45,'Occupancy Raw Data'!R$3,FALSE)</f>
        <v>46.838941465493903</v>
      </c>
      <c r="M4" s="47">
        <f>VLOOKUP($A4,'Occupancy Raw Data'!$B$8:$BE$45,'Occupancy Raw Data'!T$3,FALSE)</f>
        <v>29.869654778251402</v>
      </c>
      <c r="N4" s="48">
        <f>VLOOKUP($A4,'Occupancy Raw Data'!$B$8:$BE$45,'Occupancy Raw Data'!U$3,FALSE)</f>
        <v>-5.4746989708585101</v>
      </c>
      <c r="O4" s="48">
        <f>VLOOKUP($A4,'Occupancy Raw Data'!$B$8:$BE$45,'Occupancy Raw Data'!V$3,FALSE)</f>
        <v>-6.9634031491891797</v>
      </c>
      <c r="P4" s="48">
        <f>VLOOKUP($A4,'Occupancy Raw Data'!$B$8:$BE$45,'Occupancy Raw Data'!W$3,FALSE)</f>
        <v>-5.2742222701787904</v>
      </c>
      <c r="Q4" s="48">
        <f>VLOOKUP($A4,'Occupancy Raw Data'!$B$8:$BE$45,'Occupancy Raw Data'!X$3,FALSE)</f>
        <v>-3.9188055640281698</v>
      </c>
      <c r="R4" s="49">
        <f>VLOOKUP($A4,'Occupancy Raw Data'!$B$8:$BE$45,'Occupancy Raw Data'!Y$3,FALSE)</f>
        <v>1.6143801789290599</v>
      </c>
      <c r="S4" s="48">
        <f>VLOOKUP($A4,'Occupancy Raw Data'!$B$8:$BE$45,'Occupancy Raw Data'!AA$3,FALSE)</f>
        <v>-5.2527412775248701</v>
      </c>
      <c r="T4" s="48">
        <f>VLOOKUP($A4,'Occupancy Raw Data'!$B$8:$BE$45,'Occupancy Raw Data'!AB$3,FALSE)</f>
        <v>-6.1329629557913004</v>
      </c>
      <c r="U4" s="49">
        <f>VLOOKUP($A4,'Occupancy Raw Data'!$B$8:$BE$45,'Occupancy Raw Data'!AC$3,FALSE)</f>
        <v>-5.7008909572468101</v>
      </c>
      <c r="V4" s="50">
        <f>VLOOKUP($A4,'Occupancy Raw Data'!$B$8:$BE$45,'Occupancy Raw Data'!AE$3,FALSE)</f>
        <v>-0.74798483027236995</v>
      </c>
      <c r="X4" s="51">
        <f>VLOOKUP($A4,'ADR Raw Data'!$B$6:$BE$43,'ADR Raw Data'!G$1,FALSE)</f>
        <v>200.147863147599</v>
      </c>
      <c r="Y4" s="52">
        <f>VLOOKUP($A4,'ADR Raw Data'!$B$6:$BE$43,'ADR Raw Data'!H$1,FALSE)</f>
        <v>158.97979476472901</v>
      </c>
      <c r="Z4" s="52">
        <f>VLOOKUP($A4,'ADR Raw Data'!$B$6:$BE$43,'ADR Raw Data'!I$1,FALSE)</f>
        <v>137.29012762693799</v>
      </c>
      <c r="AA4" s="52">
        <f>VLOOKUP($A4,'ADR Raw Data'!$B$6:$BE$43,'ADR Raw Data'!J$1,FALSE)</f>
        <v>135.969291057405</v>
      </c>
      <c r="AB4" s="52">
        <f>VLOOKUP($A4,'ADR Raw Data'!$B$6:$BE$43,'ADR Raw Data'!K$1,FALSE)</f>
        <v>135.62663385629401</v>
      </c>
      <c r="AC4" s="53">
        <f>VLOOKUP($A4,'ADR Raw Data'!$B$6:$BE$43,'ADR Raw Data'!L$1,FALSE)</f>
        <v>156.13482215931199</v>
      </c>
      <c r="AD4" s="52">
        <f>VLOOKUP($A4,'ADR Raw Data'!$B$6:$BE$43,'ADR Raw Data'!N$1,FALSE)</f>
        <v>142.48620034407</v>
      </c>
      <c r="AE4" s="52">
        <f>VLOOKUP($A4,'ADR Raw Data'!$B$6:$BE$43,'ADR Raw Data'!O$1,FALSE)</f>
        <v>143.59985547116801</v>
      </c>
      <c r="AF4" s="53">
        <f>VLOOKUP($A4,'ADR Raw Data'!$B$6:$BE$43,'ADR Raw Data'!P$1,FALSE)</f>
        <v>143.050635344293</v>
      </c>
      <c r="AG4" s="54">
        <f>VLOOKUP($A4,'ADR Raw Data'!$B$6:$BE$43,'ADR Raw Data'!R$1,FALSE)</f>
        <v>152.12209693965099</v>
      </c>
      <c r="AI4" s="47">
        <f>VLOOKUP($A4,'ADR Raw Data'!$B$6:$BE$43,'ADR Raw Data'!T$1,FALSE)</f>
        <v>29.0231311201814</v>
      </c>
      <c r="AJ4" s="48">
        <f>VLOOKUP($A4,'ADR Raw Data'!$B$6:$BE$43,'ADR Raw Data'!U$1,FALSE)</f>
        <v>17.189629589576501</v>
      </c>
      <c r="AK4" s="48">
        <f>VLOOKUP($A4,'ADR Raw Data'!$B$6:$BE$43,'ADR Raw Data'!V$1,FALSE)</f>
        <v>4.9309809413929004</v>
      </c>
      <c r="AL4" s="48">
        <f>VLOOKUP($A4,'ADR Raw Data'!$B$6:$BE$43,'ADR Raw Data'!W$1,FALSE)</f>
        <v>-1.3425229456491301</v>
      </c>
      <c r="AM4" s="48">
        <f>VLOOKUP($A4,'ADR Raw Data'!$B$6:$BE$43,'ADR Raw Data'!X$1,FALSE)</f>
        <v>-4.0574721132649101</v>
      </c>
      <c r="AN4" s="49">
        <f>VLOOKUP($A4,'ADR Raw Data'!$B$6:$BE$43,'ADR Raw Data'!Y$1,FALSE)</f>
        <v>11.323179328609701</v>
      </c>
      <c r="AO4" s="48">
        <f>VLOOKUP($A4,'ADR Raw Data'!$B$6:$BE$43,'ADR Raw Data'!AA$1,FALSE)</f>
        <v>-3.0019647912331799</v>
      </c>
      <c r="AP4" s="48">
        <f>VLOOKUP($A4,'ADR Raw Data'!$B$6:$BE$43,'ADR Raw Data'!AB$1,FALSE)</f>
        <v>-0.59333506846112105</v>
      </c>
      <c r="AQ4" s="49">
        <f>VLOOKUP($A4,'ADR Raw Data'!$B$6:$BE$43,'ADR Raw Data'!AC$1,FALSE)</f>
        <v>-1.7874540752028301</v>
      </c>
      <c r="AR4" s="50">
        <f>VLOOKUP($A4,'ADR Raw Data'!$B$6:$BE$43,'ADR Raw Data'!AE$1,FALSE)</f>
        <v>7.1303231881526496</v>
      </c>
      <c r="AS4" s="40"/>
      <c r="AT4" s="51">
        <f>VLOOKUP($A4,'RevPAR Raw Data'!$B$6:$BE$43,'RevPAR Raw Data'!G$1,FALSE)</f>
        <v>115.100732804909</v>
      </c>
      <c r="AU4" s="52">
        <f>VLOOKUP($A4,'RevPAR Raw Data'!$B$6:$BE$43,'RevPAR Raw Data'!H$1,FALSE)</f>
        <v>58.755970774557902</v>
      </c>
      <c r="AV4" s="52">
        <f>VLOOKUP($A4,'RevPAR Raw Data'!$B$6:$BE$43,'RevPAR Raw Data'!I$1,FALSE)</f>
        <v>56.567115279774697</v>
      </c>
      <c r="AW4" s="52">
        <f>VLOOKUP($A4,'RevPAR Raw Data'!$B$6:$BE$43,'RevPAR Raw Data'!J$1,FALSE)</f>
        <v>61.263409145909797</v>
      </c>
      <c r="AX4" s="52">
        <f>VLOOKUP($A4,'RevPAR Raw Data'!$B$6:$BE$43,'RevPAR Raw Data'!K$1,FALSE)</f>
        <v>63.147466439127101</v>
      </c>
      <c r="AY4" s="53">
        <f>VLOOKUP($A4,'RevPAR Raw Data'!$B$6:$BE$43,'RevPAR Raw Data'!L$1,FALSE)</f>
        <v>70.979459395386698</v>
      </c>
      <c r="AZ4" s="52">
        <f>VLOOKUP($A4,'RevPAR Raw Data'!$B$6:$BE$43,'RevPAR Raw Data'!N$1,FALSE)</f>
        <v>70.673244843844003</v>
      </c>
      <c r="BA4" s="52">
        <f>VLOOKUP($A4,'RevPAR Raw Data'!$B$6:$BE$43,'RevPAR Raw Data'!O$1,FALSE)</f>
        <v>73.196437702271695</v>
      </c>
      <c r="BB4" s="53">
        <f>VLOOKUP($A4,'RevPAR Raw Data'!$B$6:$BE$43,'RevPAR Raw Data'!P$1,FALSE)</f>
        <v>71.934861281820005</v>
      </c>
      <c r="BC4" s="54">
        <f>VLOOKUP($A4,'RevPAR Raw Data'!$B$6:$BE$43,'RevPAR Raw Data'!R$1,FALSE)</f>
        <v>71.252379941645003</v>
      </c>
      <c r="BE4" s="47">
        <f>VLOOKUP($A4,'RevPAR Raw Data'!$B$6:$BE$43,'RevPAR Raw Data'!T$1,FALSE)</f>
        <v>67.561894969870394</v>
      </c>
      <c r="BF4" s="48">
        <f>VLOOKUP($A4,'RevPAR Raw Data'!$B$6:$BE$43,'RevPAR Raw Data'!U$1,FALSE)</f>
        <v>10.773850144482999</v>
      </c>
      <c r="BG4" s="48">
        <f>VLOOKUP($A4,'RevPAR Raw Data'!$B$6:$BE$43,'RevPAR Raw Data'!V$1,FALSE)</f>
        <v>-2.3757862899551498</v>
      </c>
      <c r="BH4" s="48">
        <f>VLOOKUP($A4,'RevPAR Raw Data'!$B$6:$BE$43,'RevPAR Raw Data'!W$1,FALSE)</f>
        <v>-6.54593757164624</v>
      </c>
      <c r="BI4" s="48">
        <f>VLOOKUP($A4,'RevPAR Raw Data'!$B$6:$BE$43,'RevPAR Raw Data'!X$1,FALSE)</f>
        <v>-7.8172732343595701</v>
      </c>
      <c r="BJ4" s="49">
        <f>VLOOKUP($A4,'RevPAR Raw Data'!$B$6:$BE$43,'RevPAR Raw Data'!Y$1,FALSE)</f>
        <v>13.120358670244499</v>
      </c>
      <c r="BK4" s="48">
        <f>VLOOKUP($A4,'RevPAR Raw Data'!$B$6:$BE$43,'RevPAR Raw Data'!AA$1,FALSE)</f>
        <v>-8.0970206250321795</v>
      </c>
      <c r="BL4" s="48">
        <f>VLOOKUP($A4,'RevPAR Raw Data'!$B$6:$BE$43,'RevPAR Raw Data'!AB$1,FALSE)</f>
        <v>-6.6899090042999898</v>
      </c>
      <c r="BM4" s="49">
        <f>VLOOKUP($A4,'RevPAR Raw Data'!$B$6:$BE$43,'RevPAR Raw Data'!AC$1,FALSE)</f>
        <v>-7.3864442247114699</v>
      </c>
      <c r="BN4" s="50">
        <f>VLOOKUP($A4,'RevPAR Raw Data'!$B$6:$BE$43,'RevPAR Raw Data'!AE$1,FALSE)</f>
        <v>6.3290046220834997</v>
      </c>
    </row>
    <row r="5" spans="1:66" x14ac:dyDescent="0.45">
      <c r="A5" s="46" t="s">
        <v>69</v>
      </c>
      <c r="B5" s="47">
        <f>VLOOKUP($A5,'Occupancy Raw Data'!$B$8:$BE$45,'Occupancy Raw Data'!G$3,FALSE)</f>
        <v>47.166070644331498</v>
      </c>
      <c r="C5" s="48">
        <f>VLOOKUP($A5,'Occupancy Raw Data'!$B$8:$BE$45,'Occupancy Raw Data'!H$3,FALSE)</f>
        <v>29.8338999880594</v>
      </c>
      <c r="D5" s="48">
        <f>VLOOKUP($A5,'Occupancy Raw Data'!$B$8:$BE$45,'Occupancy Raw Data'!I$3,FALSE)</f>
        <v>36.023529263893501</v>
      </c>
      <c r="E5" s="48">
        <f>VLOOKUP($A5,'Occupancy Raw Data'!$B$8:$BE$45,'Occupancy Raw Data'!J$3,FALSE)</f>
        <v>39.845777741467103</v>
      </c>
      <c r="F5" s="48">
        <f>VLOOKUP($A5,'Occupancy Raw Data'!$B$8:$BE$45,'Occupancy Raw Data'!K$3,FALSE)</f>
        <v>39.608222673311502</v>
      </c>
      <c r="G5" s="49">
        <f>VLOOKUP($A5,'Occupancy Raw Data'!$B$8:$BE$45,'Occupancy Raw Data'!L$3,FALSE)</f>
        <v>38.498430656108802</v>
      </c>
      <c r="H5" s="48">
        <f>VLOOKUP($A5,'Occupancy Raw Data'!$B$8:$BE$45,'Occupancy Raw Data'!N$3,FALSE)</f>
        <v>41.007158074672702</v>
      </c>
      <c r="I5" s="48">
        <f>VLOOKUP($A5,'Occupancy Raw Data'!$B$8:$BE$45,'Occupancy Raw Data'!O$3,FALSE)</f>
        <v>41.565223949070202</v>
      </c>
      <c r="J5" s="49">
        <f>VLOOKUP($A5,'Occupancy Raw Data'!$B$8:$BE$45,'Occupancy Raw Data'!P$3,FALSE)</f>
        <v>41.286191011871402</v>
      </c>
      <c r="K5" s="50">
        <f>VLOOKUP($A5,'Occupancy Raw Data'!$B$8:$BE$45,'Occupancy Raw Data'!R$3,FALSE)</f>
        <v>39.294741301623802</v>
      </c>
      <c r="M5" s="47">
        <f>VLOOKUP($A5,'Occupancy Raw Data'!$B$8:$BE$45,'Occupancy Raw Data'!T$3,FALSE)</f>
        <v>31.848340684412701</v>
      </c>
      <c r="N5" s="48">
        <f>VLOOKUP($A5,'Occupancy Raw Data'!$B$8:$BE$45,'Occupancy Raw Data'!U$3,FALSE)</f>
        <v>-8.8552115464188503</v>
      </c>
      <c r="O5" s="48">
        <f>VLOOKUP($A5,'Occupancy Raw Data'!$B$8:$BE$45,'Occupancy Raw Data'!V$3,FALSE)</f>
        <v>-7.3741214871991101</v>
      </c>
      <c r="P5" s="48">
        <f>VLOOKUP($A5,'Occupancy Raw Data'!$B$8:$BE$45,'Occupancy Raw Data'!W$3,FALSE)</f>
        <v>-4.14867662851902</v>
      </c>
      <c r="Q5" s="48">
        <f>VLOOKUP($A5,'Occupancy Raw Data'!$B$8:$BE$45,'Occupancy Raw Data'!X$3,FALSE)</f>
        <v>-3.4554173379944699</v>
      </c>
      <c r="R5" s="49">
        <f>VLOOKUP($A5,'Occupancy Raw Data'!$B$8:$BE$45,'Occupancy Raw Data'!Y$3,FALSE)</f>
        <v>1.31533260482838</v>
      </c>
      <c r="S5" s="48">
        <f>VLOOKUP($A5,'Occupancy Raw Data'!$B$8:$BE$45,'Occupancy Raw Data'!AA$3,FALSE)</f>
        <v>-7.8708814692275704</v>
      </c>
      <c r="T5" s="48">
        <f>VLOOKUP($A5,'Occupancy Raw Data'!$B$8:$BE$45,'Occupancy Raw Data'!AB$3,FALSE)</f>
        <v>-12.9013134968313</v>
      </c>
      <c r="U5" s="49">
        <f>VLOOKUP($A5,'Occupancy Raw Data'!$B$8:$BE$45,'Occupancy Raw Data'!AC$3,FALSE)</f>
        <v>-10.473675173237799</v>
      </c>
      <c r="V5" s="50">
        <f>VLOOKUP($A5,'Occupancy Raw Data'!$B$8:$BE$45,'Occupancy Raw Data'!AE$3,FALSE)</f>
        <v>-2.53785163598319</v>
      </c>
      <c r="X5" s="51">
        <f>VLOOKUP($A5,'ADR Raw Data'!$B$6:$BE$43,'ADR Raw Data'!G$1,FALSE)</f>
        <v>123.438223215568</v>
      </c>
      <c r="Y5" s="52">
        <f>VLOOKUP($A5,'ADR Raw Data'!$B$6:$BE$43,'ADR Raw Data'!H$1,FALSE)</f>
        <v>92.669865293225399</v>
      </c>
      <c r="Z5" s="52">
        <f>VLOOKUP($A5,'ADR Raw Data'!$B$6:$BE$43,'ADR Raw Data'!I$1,FALSE)</f>
        <v>92.436307079429795</v>
      </c>
      <c r="AA5" s="52">
        <f>VLOOKUP($A5,'ADR Raw Data'!$B$6:$BE$43,'ADR Raw Data'!J$1,FALSE)</f>
        <v>95.078748158604398</v>
      </c>
      <c r="AB5" s="52">
        <f>VLOOKUP($A5,'ADR Raw Data'!$B$6:$BE$43,'ADR Raw Data'!K$1,FALSE)</f>
        <v>95.056726099166895</v>
      </c>
      <c r="AC5" s="53">
        <f>VLOOKUP($A5,'ADR Raw Data'!$B$6:$BE$43,'ADR Raw Data'!L$1,FALSE)</f>
        <v>101.16492606078999</v>
      </c>
      <c r="AD5" s="52">
        <f>VLOOKUP($A5,'ADR Raw Data'!$B$6:$BE$43,'ADR Raw Data'!N$1,FALSE)</f>
        <v>101.424572222647</v>
      </c>
      <c r="AE5" s="52">
        <f>VLOOKUP($A5,'ADR Raw Data'!$B$6:$BE$43,'ADR Raw Data'!O$1,FALSE)</f>
        <v>101.89484243184801</v>
      </c>
      <c r="AF5" s="53">
        <f>VLOOKUP($A5,'ADR Raw Data'!$B$6:$BE$43,'ADR Raw Data'!P$1,FALSE)</f>
        <v>101.661296489078</v>
      </c>
      <c r="AG5" s="54">
        <f>VLOOKUP($A5,'ADR Raw Data'!$B$6:$BE$43,'ADR Raw Data'!R$1,FALSE)</f>
        <v>101.31389762145599</v>
      </c>
      <c r="AI5" s="47">
        <f>VLOOKUP($A5,'ADR Raw Data'!$B$6:$BE$43,'ADR Raw Data'!T$1,FALSE)</f>
        <v>27.010404131340099</v>
      </c>
      <c r="AJ5" s="48">
        <f>VLOOKUP($A5,'ADR Raw Data'!$B$6:$BE$43,'ADR Raw Data'!U$1,FALSE)</f>
        <v>2.7487129521062701</v>
      </c>
      <c r="AK5" s="48">
        <f>VLOOKUP($A5,'ADR Raw Data'!$B$6:$BE$43,'ADR Raw Data'!V$1,FALSE)</f>
        <v>-0.64661157226091504</v>
      </c>
      <c r="AL5" s="48">
        <f>VLOOKUP($A5,'ADR Raw Data'!$B$6:$BE$43,'ADR Raw Data'!W$1,FALSE)</f>
        <v>-0.30836207124756898</v>
      </c>
      <c r="AM5" s="48">
        <f>VLOOKUP($A5,'ADR Raw Data'!$B$6:$BE$43,'ADR Raw Data'!X$1,FALSE)</f>
        <v>0.78105735021141298</v>
      </c>
      <c r="AN5" s="49">
        <f>VLOOKUP($A5,'ADR Raw Data'!$B$6:$BE$43,'ADR Raw Data'!Y$1,FALSE)</f>
        <v>7.4891121504067204</v>
      </c>
      <c r="AO5" s="48">
        <f>VLOOKUP($A5,'ADR Raw Data'!$B$6:$BE$43,'ADR Raw Data'!AA$1,FALSE)</f>
        <v>1.3260703200007999</v>
      </c>
      <c r="AP5" s="48">
        <f>VLOOKUP($A5,'ADR Raw Data'!$B$6:$BE$43,'ADR Raw Data'!AB$1,FALSE)</f>
        <v>-1.6432705654128299</v>
      </c>
      <c r="AQ5" s="49">
        <f>VLOOKUP($A5,'ADR Raw Data'!$B$6:$BE$43,'ADR Raw Data'!AC$1,FALSE)</f>
        <v>-0.24223401394803101</v>
      </c>
      <c r="AR5" s="50">
        <f>VLOOKUP($A5,'ADR Raw Data'!$B$6:$BE$43,'ADR Raw Data'!AE$1,FALSE)</f>
        <v>4.8116631494122704</v>
      </c>
      <c r="AS5" s="40"/>
      <c r="AT5" s="51">
        <f>VLOOKUP($A5,'RevPAR Raw Data'!$B$6:$BE$43,'RevPAR Raw Data'!G$1,FALSE)</f>
        <v>58.220959563962602</v>
      </c>
      <c r="AU5" s="52">
        <f>VLOOKUP($A5,'RevPAR Raw Data'!$B$6:$BE$43,'RevPAR Raw Data'!H$1,FALSE)</f>
        <v>27.6470349306502</v>
      </c>
      <c r="AV5" s="52">
        <f>VLOOKUP($A5,'RevPAR Raw Data'!$B$6:$BE$43,'RevPAR Raw Data'!I$1,FALSE)</f>
        <v>33.298820131220801</v>
      </c>
      <c r="AW5" s="52">
        <f>VLOOKUP($A5,'RevPAR Raw Data'!$B$6:$BE$43,'RevPAR Raw Data'!J$1,FALSE)</f>
        <v>37.884866670646801</v>
      </c>
      <c r="AX5" s="52">
        <f>VLOOKUP($A5,'RevPAR Raw Data'!$B$6:$BE$43,'RevPAR Raw Data'!K$1,FALSE)</f>
        <v>37.650279739317803</v>
      </c>
      <c r="AY5" s="53">
        <f>VLOOKUP($A5,'RevPAR Raw Data'!$B$6:$BE$43,'RevPAR Raw Data'!L$1,FALSE)</f>
        <v>38.946908907816997</v>
      </c>
      <c r="AZ5" s="52">
        <f>VLOOKUP($A5,'RevPAR Raw Data'!$B$6:$BE$43,'RevPAR Raw Data'!N$1,FALSE)</f>
        <v>41.591334657901797</v>
      </c>
      <c r="BA5" s="52">
        <f>VLOOKUP($A5,'RevPAR Raw Data'!$B$6:$BE$43,'RevPAR Raw Data'!O$1,FALSE)</f>
        <v>42.352819449349802</v>
      </c>
      <c r="BB5" s="53">
        <f>VLOOKUP($A5,'RevPAR Raw Data'!$B$6:$BE$43,'RevPAR Raw Data'!P$1,FALSE)</f>
        <v>41.972077053625803</v>
      </c>
      <c r="BC5" s="54">
        <f>VLOOKUP($A5,'RevPAR Raw Data'!$B$6:$BE$43,'RevPAR Raw Data'!R$1,FALSE)</f>
        <v>39.811033972943498</v>
      </c>
      <c r="BE5" s="47">
        <f>VLOOKUP($A5,'RevPAR Raw Data'!$B$6:$BE$43,'RevPAR Raw Data'!T$1,FALSE)</f>
        <v>67.461110343738696</v>
      </c>
      <c r="BF5" s="48">
        <f>VLOOKUP($A5,'RevPAR Raw Data'!$B$6:$BE$43,'RevPAR Raw Data'!U$1,FALSE)</f>
        <v>-6.3499029410254</v>
      </c>
      <c r="BG5" s="48">
        <f>VLOOKUP($A5,'RevPAR Raw Data'!$B$6:$BE$43,'RevPAR Raw Data'!V$1,FALSE)</f>
        <v>-7.97305113657122</v>
      </c>
      <c r="BH5" s="48">
        <f>VLOOKUP($A5,'RevPAR Raw Data'!$B$6:$BE$43,'RevPAR Raw Data'!W$1,FALSE)</f>
        <v>-4.4442457545855296</v>
      </c>
      <c r="BI5" s="48">
        <f>VLOOKUP($A5,'RevPAR Raw Data'!$B$6:$BE$43,'RevPAR Raw Data'!X$1,FALSE)</f>
        <v>-2.7013487788819401</v>
      </c>
      <c r="BJ5" s="49">
        <f>VLOOKUP($A5,'RevPAR Raw Data'!$B$6:$BE$43,'RevPAR Raw Data'!Y$1,FALSE)</f>
        <v>8.9029514891615698</v>
      </c>
      <c r="BK5" s="48">
        <f>VLOOKUP($A5,'RevPAR Raw Data'!$B$6:$BE$43,'RevPAR Raw Data'!AA$1,FALSE)</f>
        <v>-6.6491845723126399</v>
      </c>
      <c r="BL5" s="48">
        <f>VLOOKUP($A5,'RevPAR Raw Data'!$B$6:$BE$43,'RevPAR Raw Data'!AB$1,FALSE)</f>
        <v>-14.332580574999</v>
      </c>
      <c r="BM5" s="49">
        <f>VLOOKUP($A5,'RevPAR Raw Data'!$B$6:$BE$43,'RevPAR Raw Data'!AC$1,FALSE)</f>
        <v>-10.690538383405899</v>
      </c>
      <c r="BN5" s="50">
        <f>VLOOKUP($A5,'RevPAR Raw Data'!$B$6:$BE$43,'RevPAR Raw Data'!AE$1,FALSE)</f>
        <v>2.15169864147372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146</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139</v>
      </c>
      <c r="B8" s="47">
        <f>VLOOKUP($A8,'Occupancy Raw Data'!$B$8:$BE$51,'Occupancy Raw Data'!G$3,FALSE)</f>
        <v>65.099083111505394</v>
      </c>
      <c r="C8" s="48">
        <f>VLOOKUP($A8,'Occupancy Raw Data'!$B$8:$BE$51,'Occupancy Raw Data'!H$3,FALSE)</f>
        <v>19.1659272404614</v>
      </c>
      <c r="D8" s="48">
        <f>VLOOKUP($A8,'Occupancy Raw Data'!$B$8:$BE$51,'Occupancy Raw Data'!I$3,FALSE)</f>
        <v>18.308192842354298</v>
      </c>
      <c r="E8" s="48">
        <f>VLOOKUP($A8,'Occupancy Raw Data'!$B$8:$BE$51,'Occupancy Raw Data'!J$3,FALSE)</f>
        <v>22.9222123632061</v>
      </c>
      <c r="F8" s="48">
        <f>VLOOKUP($A8,'Occupancy Raw Data'!$B$8:$BE$51,'Occupancy Raw Data'!K$3,FALSE)</f>
        <v>26.234841762792001</v>
      </c>
      <c r="G8" s="49">
        <f>VLOOKUP($A8,'Occupancy Raw Data'!$B$8:$BE$51,'Occupancy Raw Data'!L$3,FALSE)</f>
        <v>30.346051464063802</v>
      </c>
      <c r="H8" s="48">
        <f>VLOOKUP($A8,'Occupancy Raw Data'!$B$8:$BE$51,'Occupancy Raw Data'!N$3,FALSE)</f>
        <v>33.895297249334497</v>
      </c>
      <c r="I8" s="48">
        <f>VLOOKUP($A8,'Occupancy Raw Data'!$B$8:$BE$51,'Occupancy Raw Data'!O$3,FALSE)</f>
        <v>37.622005323868599</v>
      </c>
      <c r="J8" s="49">
        <f>VLOOKUP($A8,'Occupancy Raw Data'!$B$8:$BE$51,'Occupancy Raw Data'!P$3,FALSE)</f>
        <v>35.758651286601498</v>
      </c>
      <c r="K8" s="50">
        <f>VLOOKUP($A8,'Occupancy Raw Data'!$B$8:$BE$51,'Occupancy Raw Data'!R$3,FALSE)</f>
        <v>31.8925085562175</v>
      </c>
      <c r="M8" s="47">
        <f>VLOOKUP($A8,'Occupancy Raw Data'!$B$8:$BE$51,'Occupancy Raw Data'!T$3,FALSE)</f>
        <v>97.518639848273907</v>
      </c>
      <c r="N8" s="48">
        <f>VLOOKUP($A8,'Occupancy Raw Data'!$B$8:$BE$51,'Occupancy Raw Data'!U$3,FALSE)</f>
        <v>8.7768317317676292</v>
      </c>
      <c r="O8" s="48">
        <f>VLOOKUP($A8,'Occupancy Raw Data'!$B$8:$BE$51,'Occupancy Raw Data'!V$3,FALSE)</f>
        <v>-7.1243656285638304</v>
      </c>
      <c r="P8" s="48">
        <f>VLOOKUP($A8,'Occupancy Raw Data'!$B$8:$BE$51,'Occupancy Raw Data'!W$3,FALSE)</f>
        <v>-1.64342925653767</v>
      </c>
      <c r="Q8" s="48">
        <f>VLOOKUP($A8,'Occupancy Raw Data'!$B$8:$BE$51,'Occupancy Raw Data'!X$3,FALSE)</f>
        <v>4.4499110481311197</v>
      </c>
      <c r="R8" s="49">
        <f>VLOOKUP($A8,'Occupancy Raw Data'!$B$8:$BE$51,'Occupancy Raw Data'!Y$3,FALSE)</f>
        <v>27.8127772848269</v>
      </c>
      <c r="S8" s="48">
        <f>VLOOKUP($A8,'Occupancy Raw Data'!$B$8:$BE$51,'Occupancy Raw Data'!AA$3,FALSE)</f>
        <v>-17.0498115480735</v>
      </c>
      <c r="T8" s="48">
        <f>VLOOKUP($A8,'Occupancy Raw Data'!$B$8:$BE$51,'Occupancy Raw Data'!AB$3,FALSE)</f>
        <v>-25.981537159370799</v>
      </c>
      <c r="U8" s="49">
        <f>VLOOKUP($A8,'Occupancy Raw Data'!$B$8:$BE$51,'Occupancy Raw Data'!AC$3,FALSE)</f>
        <v>-22.0010611458863</v>
      </c>
      <c r="V8" s="50">
        <f>VLOOKUP($A8,'Occupancy Raw Data'!$B$8:$BE$51,'Occupancy Raw Data'!AE$3,FALSE)</f>
        <v>6.1047422745606399</v>
      </c>
      <c r="X8" s="51">
        <f>VLOOKUP($A8,'ADR Raw Data'!$B$6:$BE$49,'ADR Raw Data'!G$1,FALSE)</f>
        <v>329.22289413902701</v>
      </c>
      <c r="Y8" s="52">
        <f>VLOOKUP($A8,'ADR Raw Data'!$B$6:$BE$49,'ADR Raw Data'!H$1,FALSE)</f>
        <v>241.26608024691299</v>
      </c>
      <c r="Z8" s="52">
        <f>VLOOKUP($A8,'ADR Raw Data'!$B$6:$BE$49,'ADR Raw Data'!I$1,FALSE)</f>
        <v>218.78069466881999</v>
      </c>
      <c r="AA8" s="52">
        <f>VLOOKUP($A8,'ADR Raw Data'!$B$6:$BE$49,'ADR Raw Data'!J$1,FALSE)</f>
        <v>218.400374193548</v>
      </c>
      <c r="AB8" s="52">
        <f>VLOOKUP($A8,'ADR Raw Data'!$B$6:$BE$49,'ADR Raw Data'!K$1,FALSE)</f>
        <v>221.64148816234399</v>
      </c>
      <c r="AC8" s="53">
        <f>VLOOKUP($A8,'ADR Raw Data'!$B$6:$BE$49,'ADR Raw Data'!L$1,FALSE)</f>
        <v>269.442797270955</v>
      </c>
      <c r="AD8" s="52">
        <f>VLOOKUP($A8,'ADR Raw Data'!$B$6:$BE$49,'ADR Raw Data'!N$1,FALSE)</f>
        <v>247.303403141361</v>
      </c>
      <c r="AE8" s="52">
        <f>VLOOKUP($A8,'ADR Raw Data'!$B$6:$BE$49,'ADR Raw Data'!O$1,FALSE)</f>
        <v>253.41161163522</v>
      </c>
      <c r="AF8" s="53">
        <f>VLOOKUP($A8,'ADR Raw Data'!$B$6:$BE$49,'ADR Raw Data'!P$1,FALSE)</f>
        <v>250.516654259718</v>
      </c>
      <c r="AG8" s="54">
        <f>VLOOKUP($A8,'ADR Raw Data'!$B$6:$BE$49,'ADR Raw Data'!R$1,FALSE)</f>
        <v>263.37981187069403</v>
      </c>
      <c r="AI8" s="47">
        <f>VLOOKUP($A8,'ADR Raw Data'!$B$6:$BE$49,'ADR Raw Data'!T$1,FALSE)</f>
        <v>12.928825939562</v>
      </c>
      <c r="AJ8" s="48">
        <f>VLOOKUP($A8,'ADR Raw Data'!$B$6:$BE$49,'ADR Raw Data'!U$1,FALSE)</f>
        <v>1.7406265525294</v>
      </c>
      <c r="AK8" s="48">
        <f>VLOOKUP($A8,'ADR Raw Data'!$B$6:$BE$49,'ADR Raw Data'!V$1,FALSE)</f>
        <v>-5.5990434699065998</v>
      </c>
      <c r="AL8" s="48">
        <f>VLOOKUP($A8,'ADR Raw Data'!$B$6:$BE$49,'ADR Raw Data'!W$1,FALSE)</f>
        <v>-3.1305705897590799</v>
      </c>
      <c r="AM8" s="48">
        <f>VLOOKUP($A8,'ADR Raw Data'!$B$6:$BE$49,'ADR Raw Data'!X$1,FALSE)</f>
        <v>-3.8238977094375799</v>
      </c>
      <c r="AN8" s="49">
        <f>VLOOKUP($A8,'ADR Raw Data'!$B$6:$BE$49,'ADR Raw Data'!Y$1,FALSE)</f>
        <v>8.8047997119944306</v>
      </c>
      <c r="AO8" s="48">
        <f>VLOOKUP($A8,'ADR Raw Data'!$B$6:$BE$49,'ADR Raw Data'!AA$1,FALSE)</f>
        <v>-1.0693749644384001</v>
      </c>
      <c r="AP8" s="48">
        <f>VLOOKUP($A8,'ADR Raw Data'!$B$6:$BE$49,'ADR Raw Data'!AB$1,FALSE)</f>
        <v>-2.4040537044989199</v>
      </c>
      <c r="AQ8" s="49">
        <f>VLOOKUP($A8,'ADR Raw Data'!$B$6:$BE$49,'ADR Raw Data'!AC$1,FALSE)</f>
        <v>-1.88941626320135</v>
      </c>
      <c r="AR8" s="50">
        <f>VLOOKUP($A8,'ADR Raw Data'!$B$6:$BE$49,'ADR Raw Data'!AE$1,FALSE)</f>
        <v>4.9341674159011601</v>
      </c>
      <c r="AS8" s="40"/>
      <c r="AT8" s="51">
        <f>VLOOKUP($A8,'RevPAR Raw Data'!$B$6:$BE$49,'RevPAR Raw Data'!G$1,FALSE)</f>
        <v>214.32108547766899</v>
      </c>
      <c r="AU8" s="52">
        <f>VLOOKUP($A8,'RevPAR Raw Data'!$B$6:$BE$49,'RevPAR Raw Data'!H$1,FALSE)</f>
        <v>46.240881396036599</v>
      </c>
      <c r="AV8" s="52">
        <f>VLOOKUP($A8,'RevPAR Raw Data'!$B$6:$BE$49,'RevPAR Raw Data'!I$1,FALSE)</f>
        <v>40.054791481810099</v>
      </c>
      <c r="AW8" s="52">
        <f>VLOOKUP($A8,'RevPAR Raw Data'!$B$6:$BE$49,'RevPAR Raw Data'!J$1,FALSE)</f>
        <v>50.062197574682003</v>
      </c>
      <c r="AX8" s="52">
        <f>VLOOKUP($A8,'RevPAR Raw Data'!$B$6:$BE$49,'RevPAR Raw Data'!K$1,FALSE)</f>
        <v>58.147293700088703</v>
      </c>
      <c r="AY8" s="53">
        <f>VLOOKUP($A8,'RevPAR Raw Data'!$B$6:$BE$49,'RevPAR Raw Data'!L$1,FALSE)</f>
        <v>81.765249926057294</v>
      </c>
      <c r="AZ8" s="52">
        <f>VLOOKUP($A8,'RevPAR Raw Data'!$B$6:$BE$49,'RevPAR Raw Data'!N$1,FALSE)</f>
        <v>83.824223602484395</v>
      </c>
      <c r="BA8" s="52">
        <f>VLOOKUP($A8,'RevPAR Raw Data'!$B$6:$BE$49,'RevPAR Raw Data'!O$1,FALSE)</f>
        <v>95.338530020703899</v>
      </c>
      <c r="BB8" s="53">
        <f>VLOOKUP($A8,'RevPAR Raw Data'!$B$6:$BE$49,'RevPAR Raw Data'!P$1,FALSE)</f>
        <v>89.581376811594197</v>
      </c>
      <c r="BC8" s="54">
        <f>VLOOKUP($A8,'RevPAR Raw Data'!$B$6:$BE$49,'RevPAR Raw Data'!R$1,FALSE)</f>
        <v>83.998429036210695</v>
      </c>
      <c r="BE8" s="47">
        <f>VLOOKUP($A8,'RevPAR Raw Data'!$B$6:$BE$49,'RevPAR Raw Data'!T$1,FALSE)</f>
        <v>123.055480992447</v>
      </c>
      <c r="BF8" s="48">
        <f>VLOOKUP($A8,'RevPAR Raw Data'!$B$6:$BE$49,'RevPAR Raw Data'!U$1,FALSE)</f>
        <v>10.670230147891001</v>
      </c>
      <c r="BG8" s="48">
        <f>VLOOKUP($A8,'RevPAR Raw Data'!$B$6:$BE$49,'RevPAR Raw Data'!V$1,FALSE)</f>
        <v>-12.324512769971999</v>
      </c>
      <c r="BH8" s="48">
        <f>VLOOKUP($A8,'RevPAR Raw Data'!$B$6:$BE$49,'RevPAR Raw Data'!W$1,FALSE)</f>
        <v>-4.7225511333280998</v>
      </c>
      <c r="BI8" s="48">
        <f>VLOOKUP($A8,'RevPAR Raw Data'!$B$6:$BE$49,'RevPAR Raw Data'!X$1,FALSE)</f>
        <v>0.455853292052048</v>
      </c>
      <c r="BJ8" s="49">
        <f>VLOOKUP($A8,'RevPAR Raw Data'!$B$6:$BE$49,'RevPAR Raw Data'!Y$1,FALSE)</f>
        <v>39.066436331093499</v>
      </c>
      <c r="BK8" s="48">
        <f>VLOOKUP($A8,'RevPAR Raw Data'!$B$6:$BE$49,'RevPAR Raw Data'!AA$1,FALSE)</f>
        <v>-17.9368600963329</v>
      </c>
      <c r="BL8" s="48">
        <f>VLOOKUP($A8,'RevPAR Raw Data'!$B$6:$BE$49,'RevPAR Raw Data'!AB$1,FALSE)</f>
        <v>-27.7609807573041</v>
      </c>
      <c r="BM8" s="49">
        <f>VLOOKUP($A8,'RevPAR Raw Data'!$B$6:$BE$49,'RevPAR Raw Data'!AC$1,FALSE)</f>
        <v>-23.474785781720399</v>
      </c>
      <c r="BN8" s="50">
        <f>VLOOKUP($A8,'RevPAR Raw Data'!$B$6:$BE$49,'RevPAR Raw Data'!AE$1,FALSE)</f>
        <v>11.3401278945979</v>
      </c>
    </row>
    <row r="9" spans="1:66" x14ac:dyDescent="0.45">
      <c r="A9" s="63" t="s">
        <v>140</v>
      </c>
      <c r="B9" s="47">
        <f>VLOOKUP($A9,'Occupancy Raw Data'!$B$8:$BE$51,'Occupancy Raw Data'!G$3,FALSE)</f>
        <v>58.874729149068997</v>
      </c>
      <c r="C9" s="48">
        <f>VLOOKUP($A9,'Occupancy Raw Data'!$B$8:$BE$51,'Occupancy Raw Data'!H$3,FALSE)</f>
        <v>22.7110800984244</v>
      </c>
      <c r="D9" s="48">
        <f>VLOOKUP($A9,'Occupancy Raw Data'!$B$8:$BE$51,'Occupancy Raw Data'!I$3,FALSE)</f>
        <v>24.778728561460198</v>
      </c>
      <c r="E9" s="48">
        <f>VLOOKUP($A9,'Occupancy Raw Data'!$B$8:$BE$51,'Occupancy Raw Data'!J$3,FALSE)</f>
        <v>31.0587976054941</v>
      </c>
      <c r="F9" s="48">
        <f>VLOOKUP($A9,'Occupancy Raw Data'!$B$8:$BE$51,'Occupancy Raw Data'!K$3,FALSE)</f>
        <v>33.141136288515902</v>
      </c>
      <c r="G9" s="49">
        <f>VLOOKUP($A9,'Occupancy Raw Data'!$B$8:$BE$51,'Occupancy Raw Data'!L$3,FALSE)</f>
        <v>34.112894340592703</v>
      </c>
      <c r="H9" s="48">
        <f>VLOOKUP($A9,'Occupancy Raw Data'!$B$8:$BE$51,'Occupancy Raw Data'!N$3,FALSE)</f>
        <v>38.859304418083603</v>
      </c>
      <c r="I9" s="48">
        <f>VLOOKUP($A9,'Occupancy Raw Data'!$B$8:$BE$51,'Occupancy Raw Data'!O$3,FALSE)</f>
        <v>40.500936501524102</v>
      </c>
      <c r="J9" s="49">
        <f>VLOOKUP($A9,'Occupancy Raw Data'!$B$8:$BE$51,'Occupancy Raw Data'!P$3,FALSE)</f>
        <v>39.680120459803803</v>
      </c>
      <c r="K9" s="50">
        <f>VLOOKUP($A9,'Occupancy Raw Data'!$B$8:$BE$51,'Occupancy Raw Data'!R$3,FALSE)</f>
        <v>35.703530374652999</v>
      </c>
      <c r="M9" s="47">
        <f>VLOOKUP($A9,'Occupancy Raw Data'!$B$8:$BE$51,'Occupancy Raw Data'!T$3,FALSE)</f>
        <v>110.34949570648099</v>
      </c>
      <c r="N9" s="48">
        <f>VLOOKUP($A9,'Occupancy Raw Data'!$B$8:$BE$51,'Occupancy Raw Data'!U$3,FALSE)</f>
        <v>4.2812047612635196</v>
      </c>
      <c r="O9" s="48">
        <f>VLOOKUP($A9,'Occupancy Raw Data'!$B$8:$BE$51,'Occupancy Raw Data'!V$3,FALSE)</f>
        <v>-13.643907531319</v>
      </c>
      <c r="P9" s="48">
        <f>VLOOKUP($A9,'Occupancy Raw Data'!$B$8:$BE$51,'Occupancy Raw Data'!W$3,FALSE)</f>
        <v>-6.1330886315582998</v>
      </c>
      <c r="Q9" s="48">
        <f>VLOOKUP($A9,'Occupancy Raw Data'!$B$8:$BE$51,'Occupancy Raw Data'!X$3,FALSE)</f>
        <v>2.16868799949739</v>
      </c>
      <c r="R9" s="49">
        <f>VLOOKUP($A9,'Occupancy Raw Data'!$B$8:$BE$51,'Occupancy Raw Data'!Y$3,FALSE)</f>
        <v>18.458124045931498</v>
      </c>
      <c r="S9" s="48">
        <f>VLOOKUP($A9,'Occupancy Raw Data'!$B$8:$BE$51,'Occupancy Raw Data'!AA$3,FALSE)</f>
        <v>-3.5222421887662398</v>
      </c>
      <c r="T9" s="48">
        <f>VLOOKUP($A9,'Occupancy Raw Data'!$B$8:$BE$51,'Occupancy Raw Data'!AB$3,FALSE)</f>
        <v>-14.9061914942353</v>
      </c>
      <c r="U9" s="49">
        <f>VLOOKUP($A9,'Occupancy Raw Data'!$B$8:$BE$51,'Occupancy Raw Data'!AC$3,FALSE)</f>
        <v>-9.6882136732627107</v>
      </c>
      <c r="V9" s="50">
        <f>VLOOKUP($A9,'Occupancy Raw Data'!$B$8:$BE$51,'Occupancy Raw Data'!AE$3,FALSE)</f>
        <v>7.7908571030437797</v>
      </c>
      <c r="X9" s="51">
        <f>VLOOKUP($A9,'ADR Raw Data'!$B$6:$BE$49,'ADR Raw Data'!G$1,FALSE)</f>
        <v>192.98080656228501</v>
      </c>
      <c r="Y9" s="52">
        <f>VLOOKUP($A9,'ADR Raw Data'!$B$6:$BE$49,'ADR Raw Data'!H$1,FALSE)</f>
        <v>142.14695181112501</v>
      </c>
      <c r="Z9" s="52">
        <f>VLOOKUP($A9,'ADR Raw Data'!$B$6:$BE$49,'ADR Raw Data'!I$1,FALSE)</f>
        <v>137.17599081073001</v>
      </c>
      <c r="AA9" s="52">
        <f>VLOOKUP($A9,'ADR Raw Data'!$B$6:$BE$49,'ADR Raw Data'!J$1,FALSE)</f>
        <v>137.959029206574</v>
      </c>
      <c r="AB9" s="52">
        <f>VLOOKUP($A9,'ADR Raw Data'!$B$6:$BE$49,'ADR Raw Data'!K$1,FALSE)</f>
        <v>136.841017287234</v>
      </c>
      <c r="AC9" s="53">
        <f>VLOOKUP($A9,'ADR Raw Data'!$B$6:$BE$49,'ADR Raw Data'!L$1,FALSE)</f>
        <v>157.17785931141299</v>
      </c>
      <c r="AD9" s="52">
        <f>VLOOKUP($A9,'ADR Raw Data'!$B$6:$BE$49,'ADR Raw Data'!N$1,FALSE)</f>
        <v>148.21280786315</v>
      </c>
      <c r="AE9" s="52">
        <f>VLOOKUP($A9,'ADR Raw Data'!$B$6:$BE$49,'ADR Raw Data'!O$1,FALSE)</f>
        <v>146.069422379397</v>
      </c>
      <c r="AF9" s="53">
        <f>VLOOKUP($A9,'ADR Raw Data'!$B$6:$BE$49,'ADR Raw Data'!P$1,FALSE)</f>
        <v>147.11894627238601</v>
      </c>
      <c r="AG9" s="54">
        <f>VLOOKUP($A9,'ADR Raw Data'!$B$6:$BE$49,'ADR Raw Data'!R$1,FALSE)</f>
        <v>153.98378636924701</v>
      </c>
      <c r="AI9" s="47">
        <f>VLOOKUP($A9,'ADR Raw Data'!$B$6:$BE$49,'ADR Raw Data'!T$1,FALSE)</f>
        <v>30.975335946042499</v>
      </c>
      <c r="AJ9" s="48">
        <f>VLOOKUP($A9,'ADR Raw Data'!$B$6:$BE$49,'ADR Raw Data'!U$1,FALSE)</f>
        <v>8.2568979862098999</v>
      </c>
      <c r="AK9" s="48">
        <f>VLOOKUP($A9,'ADR Raw Data'!$B$6:$BE$49,'ADR Raw Data'!V$1,FALSE)</f>
        <v>3.7990424515127401</v>
      </c>
      <c r="AL9" s="48">
        <f>VLOOKUP($A9,'ADR Raw Data'!$B$6:$BE$49,'ADR Raw Data'!W$1,FALSE)</f>
        <v>8.13651597788414E-2</v>
      </c>
      <c r="AM9" s="48">
        <f>VLOOKUP($A9,'ADR Raw Data'!$B$6:$BE$49,'ADR Raw Data'!X$1,FALSE)</f>
        <v>2.4279801996719601</v>
      </c>
      <c r="AN9" s="49">
        <f>VLOOKUP($A9,'ADR Raw Data'!$B$6:$BE$49,'ADR Raw Data'!Y$1,FALSE)</f>
        <v>15.0546751794733</v>
      </c>
      <c r="AO9" s="48">
        <f>VLOOKUP($A9,'ADR Raw Data'!$B$6:$BE$49,'ADR Raw Data'!AA$1,FALSE)</f>
        <v>7.9389017468686101</v>
      </c>
      <c r="AP9" s="48">
        <f>VLOOKUP($A9,'ADR Raw Data'!$B$6:$BE$49,'ADR Raw Data'!AB$1,FALSE)</f>
        <v>1.1857042512804301</v>
      </c>
      <c r="AQ9" s="49">
        <f>VLOOKUP($A9,'ADR Raw Data'!$B$6:$BE$49,'ADR Raw Data'!AC$1,FALSE)</f>
        <v>4.2449405225857202</v>
      </c>
      <c r="AR9" s="50">
        <f>VLOOKUP($A9,'ADR Raw Data'!$B$6:$BE$49,'ADR Raw Data'!AE$1,FALSE)</f>
        <v>11.321699708231201</v>
      </c>
      <c r="AS9" s="40"/>
      <c r="AT9" s="51">
        <f>VLOOKUP($A9,'RevPAR Raw Data'!$B$6:$BE$49,'RevPAR Raw Data'!G$1,FALSE)</f>
        <v>113.616927173234</v>
      </c>
      <c r="AU9" s="52">
        <f>VLOOKUP($A9,'RevPAR Raw Data'!$B$6:$BE$49,'RevPAR Raw Data'!H$1,FALSE)</f>
        <v>32.283108083293499</v>
      </c>
      <c r="AV9" s="52">
        <f>VLOOKUP($A9,'RevPAR Raw Data'!$B$6:$BE$49,'RevPAR Raw Data'!I$1,FALSE)</f>
        <v>33.990466414484501</v>
      </c>
      <c r="AW9" s="52">
        <f>VLOOKUP($A9,'RevPAR Raw Data'!$B$6:$BE$49,'RevPAR Raw Data'!J$1,FALSE)</f>
        <v>42.848415659774503</v>
      </c>
      <c r="AX9" s="52">
        <f>VLOOKUP($A9,'RevPAR Raw Data'!$B$6:$BE$49,'RevPAR Raw Data'!K$1,FALSE)</f>
        <v>45.350668037753799</v>
      </c>
      <c r="AY9" s="53">
        <f>VLOOKUP($A9,'RevPAR Raw Data'!$B$6:$BE$49,'RevPAR Raw Data'!L$1,FALSE)</f>
        <v>53.617917073708099</v>
      </c>
      <c r="AZ9" s="52">
        <f>VLOOKUP($A9,'RevPAR Raw Data'!$B$6:$BE$49,'RevPAR Raw Data'!N$1,FALSE)</f>
        <v>57.594466194131201</v>
      </c>
      <c r="BA9" s="52">
        <f>VLOOKUP($A9,'RevPAR Raw Data'!$B$6:$BE$49,'RevPAR Raw Data'!O$1,FALSE)</f>
        <v>59.1594840060229</v>
      </c>
      <c r="BB9" s="53">
        <f>VLOOKUP($A9,'RevPAR Raw Data'!$B$6:$BE$49,'RevPAR Raw Data'!P$1,FALSE)</f>
        <v>58.376975100077097</v>
      </c>
      <c r="BC9" s="54">
        <f>VLOOKUP($A9,'RevPAR Raw Data'!$B$6:$BE$49,'RevPAR Raw Data'!R$1,FALSE)</f>
        <v>54.977647938384997</v>
      </c>
      <c r="BE9" s="47">
        <f>VLOOKUP($A9,'RevPAR Raw Data'!$B$6:$BE$49,'RevPAR Raw Data'!T$1,FALSE)</f>
        <v>175.50595866237001</v>
      </c>
      <c r="BF9" s="48">
        <f>VLOOKUP($A9,'RevPAR Raw Data'!$B$6:$BE$49,'RevPAR Raw Data'!U$1,FALSE)</f>
        <v>12.8915974571917</v>
      </c>
      <c r="BG9" s="48">
        <f>VLOOKUP($A9,'RevPAR Raw Data'!$B$6:$BE$49,'RevPAR Raw Data'!V$1,FALSE)</f>
        <v>-10.3632029189663</v>
      </c>
      <c r="BH9" s="48">
        <f>VLOOKUP($A9,'RevPAR Raw Data'!$B$6:$BE$49,'RevPAR Raw Data'!W$1,FALSE)</f>
        <v>-6.0567136691439103</v>
      </c>
      <c r="BI9" s="48">
        <f>VLOOKUP($A9,'RevPAR Raw Data'!$B$6:$BE$49,'RevPAR Raw Data'!X$1,FALSE)</f>
        <v>4.6493235143898204</v>
      </c>
      <c r="BJ9" s="49">
        <f>VLOOKUP($A9,'RevPAR Raw Data'!$B$6:$BE$49,'RevPAR Raw Data'!Y$1,FALSE)</f>
        <v>36.291609844744102</v>
      </c>
      <c r="BK9" s="48">
        <f>VLOOKUP($A9,'RevPAR Raw Data'!$B$6:$BE$49,'RevPAR Raw Data'!AA$1,FALSE)</f>
        <v>4.1370322114494602</v>
      </c>
      <c r="BL9" s="48">
        <f>VLOOKUP($A9,'RevPAR Raw Data'!$B$6:$BE$49,'RevPAR Raw Data'!AB$1,FALSE)</f>
        <v>-13.897230589206</v>
      </c>
      <c r="BM9" s="49">
        <f>VLOOKUP($A9,'RevPAR Raw Data'!$B$6:$BE$49,'RevPAR Raw Data'!AC$1,FALSE)</f>
        <v>-5.8545320588080001</v>
      </c>
      <c r="BN9" s="50">
        <f>VLOOKUP($A9,'RevPAR Raw Data'!$B$6:$BE$49,'RevPAR Raw Data'!AE$1,FALSE)</f>
        <v>19.994614257178998</v>
      </c>
    </row>
    <row r="10" spans="1:66" x14ac:dyDescent="0.45">
      <c r="A10" s="63" t="s">
        <v>141</v>
      </c>
      <c r="B10" s="47">
        <f>VLOOKUP($A10,'Occupancy Raw Data'!$B$8:$BE$51,'Occupancy Raw Data'!G$3,FALSE)</f>
        <v>46.426527723398401</v>
      </c>
      <c r="C10" s="48">
        <f>VLOOKUP($A10,'Occupancy Raw Data'!$B$8:$BE$51,'Occupancy Raw Data'!H$3,FALSE)</f>
        <v>25.359717655575999</v>
      </c>
      <c r="D10" s="48">
        <f>VLOOKUP($A10,'Occupancy Raw Data'!$B$8:$BE$51,'Occupancy Raw Data'!I$3,FALSE)</f>
        <v>31.3022231606889</v>
      </c>
      <c r="E10" s="48">
        <f>VLOOKUP($A10,'Occupancy Raw Data'!$B$8:$BE$51,'Occupancy Raw Data'!J$3,FALSE)</f>
        <v>35.917468552984801</v>
      </c>
      <c r="F10" s="48">
        <f>VLOOKUP($A10,'Occupancy Raw Data'!$B$8:$BE$51,'Occupancy Raw Data'!K$3,FALSE)</f>
        <v>35.205574492473801</v>
      </c>
      <c r="G10" s="49">
        <f>VLOOKUP($A10,'Occupancy Raw Data'!$B$8:$BE$51,'Occupancy Raw Data'!L$3,FALSE)</f>
        <v>34.845935334455099</v>
      </c>
      <c r="H10" s="48">
        <f>VLOOKUP($A10,'Occupancy Raw Data'!$B$8:$BE$51,'Occupancy Raw Data'!N$3,FALSE)</f>
        <v>39.926397393743699</v>
      </c>
      <c r="I10" s="48">
        <f>VLOOKUP($A10,'Occupancy Raw Data'!$B$8:$BE$51,'Occupancy Raw Data'!O$3,FALSE)</f>
        <v>41.410515519893799</v>
      </c>
      <c r="J10" s="49">
        <f>VLOOKUP($A10,'Occupancy Raw Data'!$B$8:$BE$51,'Occupancy Raw Data'!P$3,FALSE)</f>
        <v>40.668456456818703</v>
      </c>
      <c r="K10" s="50">
        <f>VLOOKUP($A10,'Occupancy Raw Data'!$B$8:$BE$51,'Occupancy Raw Data'!R$3,FALSE)</f>
        <v>36.509140102279503</v>
      </c>
      <c r="M10" s="47">
        <f>VLOOKUP($A10,'Occupancy Raw Data'!$B$8:$BE$51,'Occupancy Raw Data'!T$3,FALSE)</f>
        <v>39.170679370050301</v>
      </c>
      <c r="N10" s="48">
        <f>VLOOKUP($A10,'Occupancy Raw Data'!$B$8:$BE$51,'Occupancy Raw Data'!U$3,FALSE)</f>
        <v>-16.0755001171147</v>
      </c>
      <c r="O10" s="48">
        <f>VLOOKUP($A10,'Occupancy Raw Data'!$B$8:$BE$51,'Occupancy Raw Data'!V$3,FALSE)</f>
        <v>-18.948903776725999</v>
      </c>
      <c r="P10" s="48">
        <f>VLOOKUP($A10,'Occupancy Raw Data'!$B$8:$BE$51,'Occupancy Raw Data'!W$3,FALSE)</f>
        <v>-14.4581886501703</v>
      </c>
      <c r="Q10" s="48">
        <f>VLOOKUP($A10,'Occupancy Raw Data'!$B$8:$BE$51,'Occupancy Raw Data'!X$3,FALSE)</f>
        <v>-13.499932109226</v>
      </c>
      <c r="R10" s="49">
        <f>VLOOKUP($A10,'Occupancy Raw Data'!$B$8:$BE$51,'Occupancy Raw Data'!Y$3,FALSE)</f>
        <v>-5.7633853636166501</v>
      </c>
      <c r="S10" s="48">
        <f>VLOOKUP($A10,'Occupancy Raw Data'!$B$8:$BE$51,'Occupancy Raw Data'!AA$3,FALSE)</f>
        <v>-15.2985263820373</v>
      </c>
      <c r="T10" s="48">
        <f>VLOOKUP($A10,'Occupancy Raw Data'!$B$8:$BE$51,'Occupancy Raw Data'!AB$3,FALSE)</f>
        <v>-20.380430029281101</v>
      </c>
      <c r="U10" s="49">
        <f>VLOOKUP($A10,'Occupancy Raw Data'!$B$8:$BE$51,'Occupancy Raw Data'!AC$3,FALSE)</f>
        <v>-17.9643545375793</v>
      </c>
      <c r="V10" s="50">
        <f>VLOOKUP($A10,'Occupancy Raw Data'!$B$8:$BE$51,'Occupancy Raw Data'!AE$3,FALSE)</f>
        <v>-10.0233242212457</v>
      </c>
      <c r="X10" s="51">
        <f>VLOOKUP($A10,'ADR Raw Data'!$B$6:$BE$49,'ADR Raw Data'!G$1,FALSE)</f>
        <v>127.735224781057</v>
      </c>
      <c r="Y10" s="52">
        <f>VLOOKUP($A10,'ADR Raw Data'!$B$6:$BE$49,'ADR Raw Data'!H$1,FALSE)</f>
        <v>111.419103128345</v>
      </c>
      <c r="Z10" s="52">
        <f>VLOOKUP($A10,'ADR Raw Data'!$B$6:$BE$49,'ADR Raw Data'!I$1,FALSE)</f>
        <v>111.41249301339499</v>
      </c>
      <c r="AA10" s="52">
        <f>VLOOKUP($A10,'ADR Raw Data'!$B$6:$BE$49,'ADR Raw Data'!J$1,FALSE)</f>
        <v>114.289234063995</v>
      </c>
      <c r="AB10" s="52">
        <f>VLOOKUP($A10,'ADR Raw Data'!$B$6:$BE$49,'ADR Raw Data'!K$1,FALSE)</f>
        <v>113.64528917830501</v>
      </c>
      <c r="AC10" s="53">
        <f>VLOOKUP($A10,'ADR Raw Data'!$B$6:$BE$49,'ADR Raw Data'!L$1,FALSE)</f>
        <v>116.812268030531</v>
      </c>
      <c r="AD10" s="52">
        <f>VLOOKUP($A10,'ADR Raw Data'!$B$6:$BE$49,'ADR Raw Data'!N$1,FALSE)</f>
        <v>113.688853883348</v>
      </c>
      <c r="AE10" s="52">
        <f>VLOOKUP($A10,'ADR Raw Data'!$B$6:$BE$49,'ADR Raw Data'!O$1,FALSE)</f>
        <v>114.049010052447</v>
      </c>
      <c r="AF10" s="53">
        <f>VLOOKUP($A10,'ADR Raw Data'!$B$6:$BE$49,'ADR Raw Data'!P$1,FALSE)</f>
        <v>113.872217771843</v>
      </c>
      <c r="AG10" s="54">
        <f>VLOOKUP($A10,'ADR Raw Data'!$B$6:$BE$49,'ADR Raw Data'!R$1,FALSE)</f>
        <v>115.876764376157</v>
      </c>
      <c r="AI10" s="47">
        <f>VLOOKUP($A10,'ADR Raw Data'!$B$6:$BE$49,'ADR Raw Data'!T$1,FALSE)</f>
        <v>13.6839856899668</v>
      </c>
      <c r="AJ10" s="48">
        <f>VLOOKUP($A10,'ADR Raw Data'!$B$6:$BE$49,'ADR Raw Data'!U$1,FALSE)</f>
        <v>1.02073318237294</v>
      </c>
      <c r="AK10" s="48">
        <f>VLOOKUP($A10,'ADR Raw Data'!$B$6:$BE$49,'ADR Raw Data'!V$1,FALSE)</f>
        <v>-0.48043957996324599</v>
      </c>
      <c r="AL10" s="48">
        <f>VLOOKUP($A10,'ADR Raw Data'!$B$6:$BE$49,'ADR Raw Data'!W$1,FALSE)</f>
        <v>-0.88665763484110605</v>
      </c>
      <c r="AM10" s="48">
        <f>VLOOKUP($A10,'ADR Raw Data'!$B$6:$BE$49,'ADR Raw Data'!X$1,FALSE)</f>
        <v>0.28079240923812299</v>
      </c>
      <c r="AN10" s="49">
        <f>VLOOKUP($A10,'ADR Raw Data'!$B$6:$BE$49,'ADR Raw Data'!Y$1,FALSE)</f>
        <v>3.5387490599668698</v>
      </c>
      <c r="AO10" s="48">
        <f>VLOOKUP($A10,'ADR Raw Data'!$B$6:$BE$49,'ADR Raw Data'!AA$1,FALSE)</f>
        <v>-7.9733892299415507E-2</v>
      </c>
      <c r="AP10" s="48">
        <f>VLOOKUP($A10,'ADR Raw Data'!$B$6:$BE$49,'ADR Raw Data'!AB$1,FALSE)</f>
        <v>-1.06092028468956</v>
      </c>
      <c r="AQ10" s="49">
        <f>VLOOKUP($A10,'ADR Raw Data'!$B$6:$BE$49,'ADR Raw Data'!AC$1,FALSE)</f>
        <v>-0.60248217300747198</v>
      </c>
      <c r="AR10" s="50">
        <f>VLOOKUP($A10,'ADR Raw Data'!$B$6:$BE$49,'ADR Raw Data'!AE$1,FALSE)</f>
        <v>2.1587426444533402</v>
      </c>
      <c r="AS10" s="40"/>
      <c r="AT10" s="51">
        <f>VLOOKUP($A10,'RevPAR Raw Data'!$B$6:$BE$49,'RevPAR Raw Data'!G$1,FALSE)</f>
        <v>59.303029545522897</v>
      </c>
      <c r="AU10" s="52">
        <f>VLOOKUP($A10,'RevPAR Raw Data'!$B$6:$BE$49,'RevPAR Raw Data'!H$1,FALSE)</f>
        <v>28.2555699677234</v>
      </c>
      <c r="AV10" s="52">
        <f>VLOOKUP($A10,'RevPAR Raw Data'!$B$6:$BE$49,'RevPAR Raw Data'!I$1,FALSE)</f>
        <v>34.874587191939902</v>
      </c>
      <c r="AW10" s="52">
        <f>VLOOKUP($A10,'RevPAR Raw Data'!$B$6:$BE$49,'RevPAR Raw Data'!J$1,FALSE)</f>
        <v>41.049799704382899</v>
      </c>
      <c r="AX10" s="52">
        <f>VLOOKUP($A10,'RevPAR Raw Data'!$B$6:$BE$49,'RevPAR Raw Data'!K$1,FALSE)</f>
        <v>40.009476938855499</v>
      </c>
      <c r="AY10" s="53">
        <f>VLOOKUP($A10,'RevPAR Raw Data'!$B$6:$BE$49,'RevPAR Raw Data'!L$1,FALSE)</f>
        <v>40.704327380629202</v>
      </c>
      <c r="AZ10" s="52">
        <f>VLOOKUP($A10,'RevPAR Raw Data'!$B$6:$BE$49,'RevPAR Raw Data'!N$1,FALSE)</f>
        <v>45.391863593858403</v>
      </c>
      <c r="BA10" s="52">
        <f>VLOOKUP($A10,'RevPAR Raw Data'!$B$6:$BE$49,'RevPAR Raw Data'!O$1,FALSE)</f>
        <v>47.228283008053999</v>
      </c>
      <c r="BB10" s="53">
        <f>VLOOKUP($A10,'RevPAR Raw Data'!$B$6:$BE$49,'RevPAR Raw Data'!P$1,FALSE)</f>
        <v>46.310073300956198</v>
      </c>
      <c r="BC10" s="54">
        <f>VLOOKUP($A10,'RevPAR Raw Data'!$B$6:$BE$49,'RevPAR Raw Data'!R$1,FALSE)</f>
        <v>42.305610252079802</v>
      </c>
      <c r="BE10" s="47">
        <f>VLOOKUP($A10,'RevPAR Raw Data'!$B$6:$BE$49,'RevPAR Raw Data'!T$1,FALSE)</f>
        <v>58.214775219677598</v>
      </c>
      <c r="BF10" s="48">
        <f>VLOOKUP($A10,'RevPAR Raw Data'!$B$6:$BE$49,'RevPAR Raw Data'!U$1,FALSE)</f>
        <v>-15.2188548986695</v>
      </c>
      <c r="BG10" s="48">
        <f>VLOOKUP($A10,'RevPAR Raw Data'!$B$6:$BE$49,'RevPAR Raw Data'!V$1,FALSE)</f>
        <v>-19.338305322976701</v>
      </c>
      <c r="BH10" s="48">
        <f>VLOOKUP($A10,'RevPAR Raw Data'!$B$6:$BE$49,'RevPAR Raw Data'!W$1,FALSE)</f>
        <v>-15.2166516514849</v>
      </c>
      <c r="BI10" s="48">
        <f>VLOOKUP($A10,'RevPAR Raw Data'!$B$6:$BE$49,'RevPAR Raw Data'!X$1,FALSE)</f>
        <v>-13.257046484602901</v>
      </c>
      <c r="BJ10" s="49">
        <f>VLOOKUP($A10,'RevPAR Raw Data'!$B$6:$BE$49,'RevPAR Raw Data'!Y$1,FALSE)</f>
        <v>-2.42858804902703</v>
      </c>
      <c r="BK10" s="48">
        <f>VLOOKUP($A10,'RevPAR Raw Data'!$B$6:$BE$49,'RevPAR Raw Data'!AA$1,FALSE)</f>
        <v>-15.3660621637879</v>
      </c>
      <c r="BL10" s="48">
        <f>VLOOKUP($A10,'RevPAR Raw Data'!$B$6:$BE$49,'RevPAR Raw Data'!AB$1,FALSE)</f>
        <v>-21.2251301976831</v>
      </c>
      <c r="BM10" s="49">
        <f>VLOOKUP($A10,'RevPAR Raw Data'!$B$6:$BE$49,'RevPAR Raw Data'!AC$1,FALSE)</f>
        <v>-18.458604677002</v>
      </c>
      <c r="BN10" s="50">
        <f>VLOOKUP($A10,'RevPAR Raw Data'!$B$6:$BE$49,'RevPAR Raw Data'!AE$1,FALSE)</f>
        <v>-8.0809593511482198</v>
      </c>
    </row>
    <row r="11" spans="1:66" x14ac:dyDescent="0.45">
      <c r="A11" s="63" t="s">
        <v>142</v>
      </c>
      <c r="B11" s="47">
        <f>VLOOKUP($A11,'Occupancy Raw Data'!$B$8:$BE$51,'Occupancy Raw Data'!G$3,FALSE)</f>
        <v>43.177712759190896</v>
      </c>
      <c r="C11" s="48">
        <f>VLOOKUP($A11,'Occupancy Raw Data'!$B$8:$BE$51,'Occupancy Raw Data'!H$3,FALSE)</f>
        <v>28.874027361033399</v>
      </c>
      <c r="D11" s="48">
        <f>VLOOKUP($A11,'Occupancy Raw Data'!$B$8:$BE$51,'Occupancy Raw Data'!I$3,FALSE)</f>
        <v>39.243757310684998</v>
      </c>
      <c r="E11" s="48">
        <f>VLOOKUP($A11,'Occupancy Raw Data'!$B$8:$BE$51,'Occupancy Raw Data'!J$3,FALSE)</f>
        <v>42.852057163199902</v>
      </c>
      <c r="F11" s="48">
        <f>VLOOKUP($A11,'Occupancy Raw Data'!$B$8:$BE$51,'Occupancy Raw Data'!K$3,FALSE)</f>
        <v>41.364491684890403</v>
      </c>
      <c r="G11" s="49">
        <f>VLOOKUP($A11,'Occupancy Raw Data'!$B$8:$BE$51,'Occupancy Raw Data'!L$3,FALSE)</f>
        <v>39.101973968638198</v>
      </c>
      <c r="H11" s="48">
        <f>VLOOKUP($A11,'Occupancy Raw Data'!$B$8:$BE$51,'Occupancy Raw Data'!N$3,FALSE)</f>
        <v>40.993236027055801</v>
      </c>
      <c r="I11" s="48">
        <f>VLOOKUP($A11,'Occupancy Raw Data'!$B$8:$BE$51,'Occupancy Raw Data'!O$3,FALSE)</f>
        <v>40.985607486141397</v>
      </c>
      <c r="J11" s="49">
        <f>VLOOKUP($A11,'Occupancy Raw Data'!$B$8:$BE$51,'Occupancy Raw Data'!P$3,FALSE)</f>
        <v>40.989421756598603</v>
      </c>
      <c r="K11" s="50">
        <f>VLOOKUP($A11,'Occupancy Raw Data'!$B$8:$BE$51,'Occupancy Raw Data'!R$3,FALSE)</f>
        <v>39.641285906830198</v>
      </c>
      <c r="M11" s="47">
        <f>VLOOKUP($A11,'Occupancy Raw Data'!$B$8:$BE$51,'Occupancy Raw Data'!T$3,FALSE)</f>
        <v>15.913902490031001</v>
      </c>
      <c r="N11" s="48">
        <f>VLOOKUP($A11,'Occupancy Raw Data'!$B$8:$BE$51,'Occupancy Raw Data'!U$3,FALSE)</f>
        <v>-14.2198291032149</v>
      </c>
      <c r="O11" s="48">
        <f>VLOOKUP($A11,'Occupancy Raw Data'!$B$8:$BE$51,'Occupancy Raw Data'!V$3,FALSE)</f>
        <v>-6.0057674898970701</v>
      </c>
      <c r="P11" s="48">
        <f>VLOOKUP($A11,'Occupancy Raw Data'!$B$8:$BE$51,'Occupancy Raw Data'!W$3,FALSE)</f>
        <v>-3.28530490873273</v>
      </c>
      <c r="Q11" s="48">
        <f>VLOOKUP($A11,'Occupancy Raw Data'!$B$8:$BE$51,'Occupancy Raw Data'!X$3,FALSE)</f>
        <v>-5.2470495634383196</v>
      </c>
      <c r="R11" s="49">
        <f>VLOOKUP($A11,'Occupancy Raw Data'!$B$8:$BE$51,'Occupancy Raw Data'!Y$3,FALSE)</f>
        <v>-2.5492777848901902</v>
      </c>
      <c r="S11" s="48">
        <f>VLOOKUP($A11,'Occupancy Raw Data'!$B$8:$BE$51,'Occupancy Raw Data'!AA$3,FALSE)</f>
        <v>-8.2625494820007805</v>
      </c>
      <c r="T11" s="48">
        <f>VLOOKUP($A11,'Occupancy Raw Data'!$B$8:$BE$51,'Occupancy Raw Data'!AB$3,FALSE)</f>
        <v>-12.9494772732271</v>
      </c>
      <c r="U11" s="49">
        <f>VLOOKUP($A11,'Occupancy Raw Data'!$B$8:$BE$51,'Occupancy Raw Data'!AC$3,FALSE)</f>
        <v>-10.667229376007</v>
      </c>
      <c r="V11" s="50">
        <f>VLOOKUP($A11,'Occupancy Raw Data'!$B$8:$BE$51,'Occupancy Raw Data'!AE$3,FALSE)</f>
        <v>-5.0970156811112304</v>
      </c>
      <c r="X11" s="51">
        <f>VLOOKUP($A11,'ADR Raw Data'!$B$6:$BE$49,'ADR Raw Data'!G$1,FALSE)</f>
        <v>107.061065346768</v>
      </c>
      <c r="Y11" s="52">
        <f>VLOOKUP($A11,'ADR Raw Data'!$B$6:$BE$49,'ADR Raw Data'!H$1,FALSE)</f>
        <v>95.090169088507196</v>
      </c>
      <c r="Z11" s="52">
        <f>VLOOKUP($A11,'ADR Raw Data'!$B$6:$BE$49,'ADR Raw Data'!I$1,FALSE)</f>
        <v>96.979021577139804</v>
      </c>
      <c r="AA11" s="52">
        <f>VLOOKUP($A11,'ADR Raw Data'!$B$6:$BE$49,'ADR Raw Data'!J$1,FALSE)</f>
        <v>98.203073225729796</v>
      </c>
      <c r="AB11" s="52">
        <f>VLOOKUP($A11,'ADR Raw Data'!$B$6:$BE$49,'ADR Raw Data'!K$1,FALSE)</f>
        <v>97.200593225548602</v>
      </c>
      <c r="AC11" s="53">
        <f>VLOOKUP($A11,'ADR Raw Data'!$B$6:$BE$49,'ADR Raw Data'!L$1,FALSE)</f>
        <v>99.240871120476498</v>
      </c>
      <c r="AD11" s="52">
        <f>VLOOKUP($A11,'ADR Raw Data'!$B$6:$BE$49,'ADR Raw Data'!N$1,FALSE)</f>
        <v>101.29379753117</v>
      </c>
      <c r="AE11" s="52">
        <f>VLOOKUP($A11,'ADR Raw Data'!$B$6:$BE$49,'ADR Raw Data'!O$1,FALSE)</f>
        <v>100.39138788931599</v>
      </c>
      <c r="AF11" s="53">
        <f>VLOOKUP($A11,'ADR Raw Data'!$B$6:$BE$49,'ADR Raw Data'!P$1,FALSE)</f>
        <v>100.842634697105</v>
      </c>
      <c r="AG11" s="54">
        <f>VLOOKUP($A11,'ADR Raw Data'!$B$6:$BE$49,'ADR Raw Data'!R$1,FALSE)</f>
        <v>99.714117781830495</v>
      </c>
      <c r="AI11" s="47">
        <f>VLOOKUP($A11,'ADR Raw Data'!$B$6:$BE$49,'ADR Raw Data'!T$1,FALSE)</f>
        <v>13.3740769348437</v>
      </c>
      <c r="AJ11" s="48">
        <f>VLOOKUP($A11,'ADR Raw Data'!$B$6:$BE$49,'ADR Raw Data'!U$1,FALSE)</f>
        <v>2.7794156048730398</v>
      </c>
      <c r="AK11" s="48">
        <f>VLOOKUP($A11,'ADR Raw Data'!$B$6:$BE$49,'ADR Raw Data'!V$1,FALSE)</f>
        <v>2.3618628096754501</v>
      </c>
      <c r="AL11" s="48">
        <f>VLOOKUP($A11,'ADR Raw Data'!$B$6:$BE$49,'ADR Raw Data'!W$1,FALSE)</f>
        <v>3.05763274732923</v>
      </c>
      <c r="AM11" s="48">
        <f>VLOOKUP($A11,'ADR Raw Data'!$B$6:$BE$49,'ADR Raw Data'!X$1,FALSE)</f>
        <v>2.8689079905015298</v>
      </c>
      <c r="AN11" s="49">
        <f>VLOOKUP($A11,'ADR Raw Data'!$B$6:$BE$49,'ADR Raw Data'!Y$1,FALSE)</f>
        <v>5.1533794828844197</v>
      </c>
      <c r="AO11" s="48">
        <f>VLOOKUP($A11,'ADR Raw Data'!$B$6:$BE$49,'ADR Raw Data'!AA$1,FALSE)</f>
        <v>2.38894716682718</v>
      </c>
      <c r="AP11" s="48">
        <f>VLOOKUP($A11,'ADR Raw Data'!$B$6:$BE$49,'ADR Raw Data'!AB$1,FALSE)</f>
        <v>1.2608960010060599</v>
      </c>
      <c r="AQ11" s="49">
        <f>VLOOKUP($A11,'ADR Raw Data'!$B$6:$BE$49,'ADR Raw Data'!AC$1,FALSE)</f>
        <v>1.8215311095390501</v>
      </c>
      <c r="AR11" s="50">
        <f>VLOOKUP($A11,'ADR Raw Data'!$B$6:$BE$49,'ADR Raw Data'!AE$1,FALSE)</f>
        <v>4.04202503015149</v>
      </c>
      <c r="AS11" s="40"/>
      <c r="AT11" s="51">
        <f>VLOOKUP($A11,'RevPAR Raw Data'!$B$6:$BE$49,'RevPAR Raw Data'!G$1,FALSE)</f>
        <v>46.226519272357201</v>
      </c>
      <c r="AU11" s="52">
        <f>VLOOKUP($A11,'RevPAR Raw Data'!$B$6:$BE$49,'RevPAR Raw Data'!H$1,FALSE)</f>
        <v>27.456361440268498</v>
      </c>
      <c r="AV11" s="52">
        <f>VLOOKUP($A11,'RevPAR Raw Data'!$B$6:$BE$49,'RevPAR Raw Data'!I$1,FALSE)</f>
        <v>38.0582118700096</v>
      </c>
      <c r="AW11" s="52">
        <f>VLOOKUP($A11,'RevPAR Raw Data'!$B$6:$BE$49,'RevPAR Raw Data'!J$1,FALSE)</f>
        <v>42.082037074708801</v>
      </c>
      <c r="AX11" s="52">
        <f>VLOOKUP($A11,'RevPAR Raw Data'!$B$6:$BE$49,'RevPAR Raw Data'!K$1,FALSE)</f>
        <v>40.206531302446201</v>
      </c>
      <c r="AY11" s="53">
        <f>VLOOKUP($A11,'RevPAR Raw Data'!$B$6:$BE$49,'RevPAR Raw Data'!L$1,FALSE)</f>
        <v>38.805139591778598</v>
      </c>
      <c r="AZ11" s="52">
        <f>VLOOKUP($A11,'RevPAR Raw Data'!$B$6:$BE$49,'RevPAR Raw Data'!N$1,FALSE)</f>
        <v>41.523605502720798</v>
      </c>
      <c r="BA11" s="52">
        <f>VLOOKUP($A11,'RevPAR Raw Data'!$B$6:$BE$49,'RevPAR Raw Data'!O$1,FALSE)</f>
        <v>41.146020190204901</v>
      </c>
      <c r="BB11" s="53">
        <f>VLOOKUP($A11,'RevPAR Raw Data'!$B$6:$BE$49,'RevPAR Raw Data'!P$1,FALSE)</f>
        <v>41.334812846462803</v>
      </c>
      <c r="BC11" s="54">
        <f>VLOOKUP($A11,'RevPAR Raw Data'!$B$6:$BE$49,'RevPAR Raw Data'!R$1,FALSE)</f>
        <v>39.527958519368802</v>
      </c>
      <c r="BE11" s="47">
        <f>VLOOKUP($A11,'RevPAR Raw Data'!$B$6:$BE$49,'RevPAR Raw Data'!T$1,FALSE)</f>
        <v>31.416316987227599</v>
      </c>
      <c r="BF11" s="48">
        <f>VLOOKUP($A11,'RevPAR Raw Data'!$B$6:$BE$49,'RevPAR Raw Data'!U$1,FALSE)</f>
        <v>-11.8356416474229</v>
      </c>
      <c r="BG11" s="48">
        <f>VLOOKUP($A11,'RevPAR Raw Data'!$B$6:$BE$49,'RevPAR Raw Data'!V$1,FALSE)</f>
        <v>-3.7857526690010701</v>
      </c>
      <c r="BH11" s="48">
        <f>VLOOKUP($A11,'RevPAR Raw Data'!$B$6:$BE$49,'RevPAR Raw Data'!W$1,FALSE)</f>
        <v>-0.32812472014251998</v>
      </c>
      <c r="BI11" s="48">
        <f>VLOOKUP($A11,'RevPAR Raw Data'!$B$6:$BE$49,'RevPAR Raw Data'!X$1,FALSE)</f>
        <v>-2.5286745971278499</v>
      </c>
      <c r="BJ11" s="49">
        <f>VLOOKUP($A11,'RevPAR Raw Data'!$B$6:$BE$49,'RevPAR Raw Data'!Y$1,FALSE)</f>
        <v>2.4727277396659599</v>
      </c>
      <c r="BK11" s="48">
        <f>VLOOKUP($A11,'RevPAR Raw Data'!$B$6:$BE$49,'RevPAR Raw Data'!AA$1,FALSE)</f>
        <v>-6.0709902569315402</v>
      </c>
      <c r="BL11" s="48">
        <f>VLOOKUP($A11,'RevPAR Raw Data'!$B$6:$BE$49,'RevPAR Raw Data'!AB$1,FALSE)</f>
        <v>-11.8518607133103</v>
      </c>
      <c r="BM11" s="49">
        <f>VLOOKUP($A11,'RevPAR Raw Data'!$B$6:$BE$49,'RevPAR Raw Data'!AC$1,FALSE)</f>
        <v>-9.0400051680778795</v>
      </c>
      <c r="BN11" s="50">
        <f>VLOOKUP($A11,'RevPAR Raw Data'!$B$6:$BE$49,'RevPAR Raw Data'!AE$1,FALSE)</f>
        <v>-1.261013300581</v>
      </c>
    </row>
    <row r="12" spans="1:66" x14ac:dyDescent="0.45">
      <c r="A12" s="63" t="s">
        <v>143</v>
      </c>
      <c r="B12" s="47">
        <f>VLOOKUP($A12,'Occupancy Raw Data'!$B$8:$BE$51,'Occupancy Raw Data'!G$3,FALSE)</f>
        <v>44.114008156532002</v>
      </c>
      <c r="C12" s="48">
        <f>VLOOKUP($A12,'Occupancy Raw Data'!$B$8:$BE$51,'Occupancy Raw Data'!H$3,FALSE)</f>
        <v>36.565889683821801</v>
      </c>
      <c r="D12" s="48">
        <f>VLOOKUP($A12,'Occupancy Raw Data'!$B$8:$BE$51,'Occupancy Raw Data'!I$3,FALSE)</f>
        <v>44.546503577198202</v>
      </c>
      <c r="E12" s="48">
        <f>VLOOKUP($A12,'Occupancy Raw Data'!$B$8:$BE$51,'Occupancy Raw Data'!J$3,FALSE)</f>
        <v>46.780521578582899</v>
      </c>
      <c r="F12" s="48">
        <f>VLOOKUP($A12,'Occupancy Raw Data'!$B$8:$BE$51,'Occupancy Raw Data'!K$3,FALSE)</f>
        <v>45.3957996768982</v>
      </c>
      <c r="G12" s="49">
        <f>VLOOKUP($A12,'Occupancy Raw Data'!$B$8:$BE$51,'Occupancy Raw Data'!L$3,FALSE)</f>
        <v>43.4814671423172</v>
      </c>
      <c r="H12" s="48">
        <f>VLOOKUP($A12,'Occupancy Raw Data'!$B$8:$BE$51,'Occupancy Raw Data'!N$3,FALSE)</f>
        <v>43.171013154858002</v>
      </c>
      <c r="I12" s="48">
        <f>VLOOKUP($A12,'Occupancy Raw Data'!$B$8:$BE$51,'Occupancy Raw Data'!O$3,FALSE)</f>
        <v>42.8017539810754</v>
      </c>
      <c r="J12" s="49">
        <f>VLOOKUP($A12,'Occupancy Raw Data'!$B$8:$BE$51,'Occupancy Raw Data'!P$3,FALSE)</f>
        <v>42.986383567966698</v>
      </c>
      <c r="K12" s="50">
        <f>VLOOKUP($A12,'Occupancy Raw Data'!$B$8:$BE$51,'Occupancy Raw Data'!R$3,FALSE)</f>
        <v>43.3401619097178</v>
      </c>
      <c r="M12" s="47">
        <f>VLOOKUP($A12,'Occupancy Raw Data'!$B$8:$BE$51,'Occupancy Raw Data'!T$3,FALSE)</f>
        <v>16.948662189337899</v>
      </c>
      <c r="N12" s="48">
        <f>VLOOKUP($A12,'Occupancy Raw Data'!$B$8:$BE$51,'Occupancy Raw Data'!U$3,FALSE)</f>
        <v>-4.9400576285669899</v>
      </c>
      <c r="O12" s="48">
        <f>VLOOKUP($A12,'Occupancy Raw Data'!$B$8:$BE$51,'Occupancy Raw Data'!V$3,FALSE)</f>
        <v>3.0066810376575601</v>
      </c>
      <c r="P12" s="48">
        <f>VLOOKUP($A12,'Occupancy Raw Data'!$B$8:$BE$51,'Occupancy Raw Data'!W$3,FALSE)</f>
        <v>4.6974276186243102</v>
      </c>
      <c r="Q12" s="48">
        <f>VLOOKUP($A12,'Occupancy Raw Data'!$B$8:$BE$51,'Occupancy Raw Data'!X$3,FALSE)</f>
        <v>1.9763437140408999</v>
      </c>
      <c r="R12" s="49">
        <f>VLOOKUP($A12,'Occupancy Raw Data'!$B$8:$BE$51,'Occupancy Raw Data'!Y$3,FALSE)</f>
        <v>4.2067092049712498</v>
      </c>
      <c r="S12" s="48">
        <f>VLOOKUP($A12,'Occupancy Raw Data'!$B$8:$BE$51,'Occupancy Raw Data'!AA$3,FALSE)</f>
        <v>-2.40612148372387</v>
      </c>
      <c r="T12" s="48">
        <f>VLOOKUP($A12,'Occupancy Raw Data'!$B$8:$BE$51,'Occupancy Raw Data'!AB$3,FALSE)</f>
        <v>-4.81492484830608</v>
      </c>
      <c r="U12" s="49">
        <f>VLOOKUP($A12,'Occupancy Raw Data'!$B$8:$BE$51,'Occupancy Raw Data'!AC$3,FALSE)</f>
        <v>-3.6203998934111401</v>
      </c>
      <c r="V12" s="50">
        <f>VLOOKUP($A12,'Occupancy Raw Data'!$B$8:$BE$51,'Occupancy Raw Data'!AE$3,FALSE)</f>
        <v>1.86280357272339</v>
      </c>
      <c r="X12" s="51">
        <f>VLOOKUP($A12,'ADR Raw Data'!$B$6:$BE$49,'ADR Raw Data'!G$1,FALSE)</f>
        <v>77.096171185208206</v>
      </c>
      <c r="Y12" s="52">
        <f>VLOOKUP($A12,'ADR Raw Data'!$B$6:$BE$49,'ADR Raw Data'!H$1,FALSE)</f>
        <v>72.554245140116095</v>
      </c>
      <c r="Z12" s="52">
        <f>VLOOKUP($A12,'ADR Raw Data'!$B$6:$BE$49,'ADR Raw Data'!I$1,FALSE)</f>
        <v>74.031912755154906</v>
      </c>
      <c r="AA12" s="52">
        <f>VLOOKUP($A12,'ADR Raw Data'!$B$6:$BE$49,'ADR Raw Data'!J$1,FALSE)</f>
        <v>74.928842624568304</v>
      </c>
      <c r="AB12" s="52">
        <f>VLOOKUP($A12,'ADR Raw Data'!$B$6:$BE$49,'ADR Raw Data'!K$1,FALSE)</f>
        <v>74.123646161667494</v>
      </c>
      <c r="AC12" s="53">
        <f>VLOOKUP($A12,'ADR Raw Data'!$B$6:$BE$49,'ADR Raw Data'!L$1,FALSE)</f>
        <v>74.620976044095798</v>
      </c>
      <c r="AD12" s="52">
        <f>VLOOKUP($A12,'ADR Raw Data'!$B$6:$BE$49,'ADR Raw Data'!N$1,FALSE)</f>
        <v>76.3381396343419</v>
      </c>
      <c r="AE12" s="52">
        <f>VLOOKUP($A12,'ADR Raw Data'!$B$6:$BE$49,'ADR Raw Data'!O$1,FALSE)</f>
        <v>76.247627520759096</v>
      </c>
      <c r="AF12" s="53">
        <f>VLOOKUP($A12,'ADR Raw Data'!$B$6:$BE$49,'ADR Raw Data'!P$1,FALSE)</f>
        <v>76.293077955545996</v>
      </c>
      <c r="AG12" s="54">
        <f>VLOOKUP($A12,'ADR Raw Data'!$B$6:$BE$49,'ADR Raw Data'!R$1,FALSE)</f>
        <v>75.094326554805704</v>
      </c>
      <c r="AI12" s="47">
        <f>VLOOKUP($A12,'ADR Raw Data'!$B$6:$BE$49,'ADR Raw Data'!T$1,FALSE)</f>
        <v>2.3330635553366501</v>
      </c>
      <c r="AJ12" s="48">
        <f>VLOOKUP($A12,'ADR Raw Data'!$B$6:$BE$49,'ADR Raw Data'!U$1,FALSE)</f>
        <v>-3.2612070307056702</v>
      </c>
      <c r="AK12" s="48">
        <f>VLOOKUP($A12,'ADR Raw Data'!$B$6:$BE$49,'ADR Raw Data'!V$1,FALSE)</f>
        <v>-1.5727748988453201</v>
      </c>
      <c r="AL12" s="48">
        <f>VLOOKUP($A12,'ADR Raw Data'!$B$6:$BE$49,'ADR Raw Data'!W$1,FALSE)</f>
        <v>-0.154504164892246</v>
      </c>
      <c r="AM12" s="48">
        <f>VLOOKUP($A12,'ADR Raw Data'!$B$6:$BE$49,'ADR Raw Data'!X$1,FALSE)</f>
        <v>-2.05668417961855</v>
      </c>
      <c r="AN12" s="49">
        <f>VLOOKUP($A12,'ADR Raw Data'!$B$6:$BE$49,'ADR Raw Data'!Y$1,FALSE)</f>
        <v>-0.84972495740925202</v>
      </c>
      <c r="AO12" s="48">
        <f>VLOOKUP($A12,'ADR Raw Data'!$B$6:$BE$49,'ADR Raw Data'!AA$1,FALSE)</f>
        <v>-3.6413917395059001</v>
      </c>
      <c r="AP12" s="48">
        <f>VLOOKUP($A12,'ADR Raw Data'!$B$6:$BE$49,'ADR Raw Data'!AB$1,FALSE)</f>
        <v>-3.5541905881190101</v>
      </c>
      <c r="AQ12" s="49">
        <f>VLOOKUP($A12,'ADR Raw Data'!$B$6:$BE$49,'ADR Raw Data'!AC$1,FALSE)</f>
        <v>-3.5967646339134598</v>
      </c>
      <c r="AR12" s="50">
        <f>VLOOKUP($A12,'ADR Raw Data'!$B$6:$BE$49,'ADR Raw Data'!AE$1,FALSE)</f>
        <v>-1.73764843940388</v>
      </c>
      <c r="AS12" s="40"/>
      <c r="AT12" s="51">
        <f>VLOOKUP($A12,'RevPAR Raw Data'!$B$6:$BE$49,'RevPAR Raw Data'!G$1,FALSE)</f>
        <v>34.010211245016698</v>
      </c>
      <c r="AU12" s="52">
        <f>VLOOKUP($A12,'RevPAR Raw Data'!$B$6:$BE$49,'RevPAR Raw Data'!H$1,FALSE)</f>
        <v>26.5301052388645</v>
      </c>
      <c r="AV12" s="52">
        <f>VLOOKUP($A12,'RevPAR Raw Data'!$B$6:$BE$49,'RevPAR Raw Data'!I$1,FALSE)</f>
        <v>32.978628663743301</v>
      </c>
      <c r="AW12" s="52">
        <f>VLOOKUP($A12,'RevPAR Raw Data'!$B$6:$BE$49,'RevPAR Raw Data'!J$1,FALSE)</f>
        <v>35.052103392568597</v>
      </c>
      <c r="AX12" s="52">
        <f>VLOOKUP($A12,'RevPAR Raw Data'!$B$6:$BE$49,'RevPAR Raw Data'!K$1,FALSE)</f>
        <v>33.649021924763403</v>
      </c>
      <c r="AY12" s="53">
        <f>VLOOKUP($A12,'RevPAR Raw Data'!$B$6:$BE$49,'RevPAR Raw Data'!L$1,FALSE)</f>
        <v>32.446295179889901</v>
      </c>
      <c r="AZ12" s="52">
        <f>VLOOKUP($A12,'RevPAR Raw Data'!$B$6:$BE$49,'RevPAR Raw Data'!N$1,FALSE)</f>
        <v>32.955948303715601</v>
      </c>
      <c r="BA12" s="52">
        <f>VLOOKUP($A12,'RevPAR Raw Data'!$B$6:$BE$49,'RevPAR Raw Data'!O$1,FALSE)</f>
        <v>32.635321947842101</v>
      </c>
      <c r="BB12" s="53">
        <f>VLOOKUP($A12,'RevPAR Raw Data'!$B$6:$BE$49,'RevPAR Raw Data'!P$1,FALSE)</f>
        <v>32.795635125778901</v>
      </c>
      <c r="BC12" s="54">
        <f>VLOOKUP($A12,'RevPAR Raw Data'!$B$6:$BE$49,'RevPAR Raw Data'!R$1,FALSE)</f>
        <v>32.546002713865001</v>
      </c>
      <c r="BE12" s="47">
        <f>VLOOKUP($A12,'RevPAR Raw Data'!$B$6:$BE$49,'RevPAR Raw Data'!T$1,FALSE)</f>
        <v>19.6771488053311</v>
      </c>
      <c r="BF12" s="48">
        <f>VLOOKUP($A12,'RevPAR Raw Data'!$B$6:$BE$49,'RevPAR Raw Data'!U$1,FALSE)</f>
        <v>-8.0401591525689309</v>
      </c>
      <c r="BG12" s="48">
        <f>VLOOKUP($A12,'RevPAR Raw Data'!$B$6:$BE$49,'RevPAR Raw Data'!V$1,FALSE)</f>
        <v>1.3866178141636101</v>
      </c>
      <c r="BH12" s="48">
        <f>VLOOKUP($A12,'RevPAR Raw Data'!$B$6:$BE$49,'RevPAR Raw Data'!W$1,FALSE)</f>
        <v>4.5356657324184999</v>
      </c>
      <c r="BI12" s="48">
        <f>VLOOKUP($A12,'RevPAR Raw Data'!$B$6:$BE$49,'RevPAR Raw Data'!X$1,FALSE)</f>
        <v>-0.120987614079215</v>
      </c>
      <c r="BJ12" s="49">
        <f>VLOOKUP($A12,'RevPAR Raw Data'!$B$6:$BE$49,'RevPAR Raw Data'!Y$1,FALSE)</f>
        <v>3.3212387895617299</v>
      </c>
      <c r="BK12" s="48">
        <f>VLOOKUP($A12,'RevPAR Raw Data'!$B$6:$BE$49,'RevPAR Raw Data'!AA$1,FALSE)</f>
        <v>-5.9598969142789802</v>
      </c>
      <c r="BL12" s="48">
        <f>VLOOKUP($A12,'RevPAR Raw Data'!$B$6:$BE$49,'RevPAR Raw Data'!AB$1,FALSE)</f>
        <v>-8.1979838306416006</v>
      </c>
      <c r="BM12" s="49">
        <f>VLOOKUP($A12,'RevPAR Raw Data'!$B$6:$BE$49,'RevPAR Raw Data'!AC$1,FALSE)</f>
        <v>-7.08694726435216</v>
      </c>
      <c r="BN12" s="50">
        <f>VLOOKUP($A12,'RevPAR Raw Data'!$B$6:$BE$49,'RevPAR Raw Data'!AE$1,FALSE)</f>
        <v>9.2786156108925003E-2</v>
      </c>
    </row>
    <row r="13" spans="1:66" x14ac:dyDescent="0.45">
      <c r="A13" s="63" t="s">
        <v>144</v>
      </c>
      <c r="B13" s="47">
        <f>VLOOKUP($A13,'Occupancy Raw Data'!$B$8:$BE$51,'Occupancy Raw Data'!G$3,FALSE)</f>
        <v>43.348137826932501</v>
      </c>
      <c r="C13" s="48">
        <f>VLOOKUP($A13,'Occupancy Raw Data'!$B$8:$BE$51,'Occupancy Raw Data'!H$3,FALSE)</f>
        <v>37.696761616572999</v>
      </c>
      <c r="D13" s="48">
        <f>VLOOKUP($A13,'Occupancy Raw Data'!$B$8:$BE$51,'Occupancy Raw Data'!I$3,FALSE)</f>
        <v>42.1717245191888</v>
      </c>
      <c r="E13" s="48">
        <f>VLOOKUP($A13,'Occupancy Raw Data'!$B$8:$BE$51,'Occupancy Raw Data'!J$3,FALSE)</f>
        <v>44.449940353225202</v>
      </c>
      <c r="F13" s="48">
        <f>VLOOKUP($A13,'Occupancy Raw Data'!$B$8:$BE$51,'Occupancy Raw Data'!K$3,FALSE)</f>
        <v>44.636154674270401</v>
      </c>
      <c r="G13" s="49">
        <f>VLOOKUP($A13,'Occupancy Raw Data'!$B$8:$BE$51,'Occupancy Raw Data'!L$3,FALSE)</f>
        <v>42.460956812563602</v>
      </c>
      <c r="H13" s="48">
        <f>VLOOKUP($A13,'Occupancy Raw Data'!$B$8:$BE$51,'Occupancy Raw Data'!N$3,FALSE)</f>
        <v>43.102796124414397</v>
      </c>
      <c r="I13" s="48">
        <f>VLOOKUP($A13,'Occupancy Raw Data'!$B$8:$BE$51,'Occupancy Raw Data'!O$3,FALSE)</f>
        <v>42.8292938403794</v>
      </c>
      <c r="J13" s="49">
        <f>VLOOKUP($A13,'Occupancy Raw Data'!$B$8:$BE$51,'Occupancy Raw Data'!P$3,FALSE)</f>
        <v>42.966044982396902</v>
      </c>
      <c r="K13" s="50">
        <f>VLOOKUP($A13,'Occupancy Raw Data'!$B$8:$BE$51,'Occupancy Raw Data'!R$3,FALSE)</f>
        <v>42.6052197471152</v>
      </c>
      <c r="M13" s="47">
        <f>VLOOKUP($A13,'Occupancy Raw Data'!$B$8:$BE$51,'Occupancy Raw Data'!T$3,FALSE)</f>
        <v>4.9620698182913898</v>
      </c>
      <c r="N13" s="48">
        <f>VLOOKUP($A13,'Occupancy Raw Data'!$B$8:$BE$51,'Occupancy Raw Data'!U$3,FALSE)</f>
        <v>-6.0076621034133</v>
      </c>
      <c r="O13" s="48">
        <f>VLOOKUP($A13,'Occupancy Raw Data'!$B$8:$BE$51,'Occupancy Raw Data'!V$3,FALSE)</f>
        <v>-1.0066091969018001</v>
      </c>
      <c r="P13" s="48">
        <f>VLOOKUP($A13,'Occupancy Raw Data'!$B$8:$BE$51,'Occupancy Raw Data'!W$3,FALSE)</f>
        <v>0.63950098238288799</v>
      </c>
      <c r="Q13" s="48">
        <f>VLOOKUP($A13,'Occupancy Raw Data'!$B$8:$BE$51,'Occupancy Raw Data'!X$3,FALSE)</f>
        <v>1.2540259600254799</v>
      </c>
      <c r="R13" s="49">
        <f>VLOOKUP($A13,'Occupancy Raw Data'!$B$8:$BE$51,'Occupancy Raw Data'!Y$3,FALSE)</f>
        <v>2.27288399963343E-2</v>
      </c>
      <c r="S13" s="48">
        <f>VLOOKUP($A13,'Occupancy Raw Data'!$B$8:$BE$51,'Occupancy Raw Data'!AA$3,FALSE)</f>
        <v>-5.1947561884368998</v>
      </c>
      <c r="T13" s="48">
        <f>VLOOKUP($A13,'Occupancy Raw Data'!$B$8:$BE$51,'Occupancy Raw Data'!AB$3,FALSE)</f>
        <v>-6.5951699577803202</v>
      </c>
      <c r="U13" s="49">
        <f>VLOOKUP($A13,'Occupancy Raw Data'!$B$8:$BE$51,'Occupancy Raw Data'!AC$3,FALSE)</f>
        <v>-5.89794457048853</v>
      </c>
      <c r="V13" s="50">
        <f>VLOOKUP($A13,'Occupancy Raw Data'!$B$8:$BE$51,'Occupancy Raw Data'!AE$3,FALSE)</f>
        <v>-1.75839137008221</v>
      </c>
      <c r="X13" s="51">
        <f>VLOOKUP($A13,'ADR Raw Data'!$B$6:$BE$49,'ADR Raw Data'!G$1,FALSE)</f>
        <v>62.503661347351503</v>
      </c>
      <c r="Y13" s="52">
        <f>VLOOKUP($A13,'ADR Raw Data'!$B$6:$BE$49,'ADR Raw Data'!H$1,FALSE)</f>
        <v>59.6343528249459</v>
      </c>
      <c r="Z13" s="52">
        <f>VLOOKUP($A13,'ADR Raw Data'!$B$6:$BE$49,'ADR Raw Data'!I$1,FALSE)</f>
        <v>60.045758803642798</v>
      </c>
      <c r="AA13" s="52">
        <f>VLOOKUP($A13,'ADR Raw Data'!$B$6:$BE$49,'ADR Raw Data'!J$1,FALSE)</f>
        <v>60.033655135170498</v>
      </c>
      <c r="AB13" s="52">
        <f>VLOOKUP($A13,'ADR Raw Data'!$B$6:$BE$49,'ADR Raw Data'!K$1,FALSE)</f>
        <v>60.164170679877401</v>
      </c>
      <c r="AC13" s="53">
        <f>VLOOKUP($A13,'ADR Raw Data'!$B$6:$BE$49,'ADR Raw Data'!L$1,FALSE)</f>
        <v>60.497880441363797</v>
      </c>
      <c r="AD13" s="52">
        <f>VLOOKUP($A13,'ADR Raw Data'!$B$6:$BE$49,'ADR Raw Data'!N$1,FALSE)</f>
        <v>61.743738497367303</v>
      </c>
      <c r="AE13" s="52">
        <f>VLOOKUP($A13,'ADR Raw Data'!$B$6:$BE$49,'ADR Raw Data'!O$1,FALSE)</f>
        <v>62.174753641304299</v>
      </c>
      <c r="AF13" s="53">
        <f>VLOOKUP($A13,'ADR Raw Data'!$B$6:$BE$49,'ADR Raw Data'!P$1,FALSE)</f>
        <v>61.958560157784198</v>
      </c>
      <c r="AG13" s="54">
        <f>VLOOKUP($A13,'ADR Raw Data'!$B$6:$BE$49,'ADR Raw Data'!R$1,FALSE)</f>
        <v>60.918612042717101</v>
      </c>
      <c r="AI13" s="47">
        <f>VLOOKUP($A13,'ADR Raw Data'!$B$6:$BE$49,'ADR Raw Data'!T$1,FALSE)</f>
        <v>2.6603835285788899</v>
      </c>
      <c r="AJ13" s="48">
        <f>VLOOKUP($A13,'ADR Raw Data'!$B$6:$BE$49,'ADR Raw Data'!U$1,FALSE)</f>
        <v>-0.34516807325627402</v>
      </c>
      <c r="AK13" s="48">
        <f>VLOOKUP($A13,'ADR Raw Data'!$B$6:$BE$49,'ADR Raw Data'!V$1,FALSE)</f>
        <v>-0.46263956435668402</v>
      </c>
      <c r="AL13" s="48">
        <f>VLOOKUP($A13,'ADR Raw Data'!$B$6:$BE$49,'ADR Raw Data'!W$1,FALSE)</f>
        <v>0.15693587549753699</v>
      </c>
      <c r="AM13" s="48">
        <f>VLOOKUP($A13,'ADR Raw Data'!$B$6:$BE$49,'ADR Raw Data'!X$1,FALSE)</f>
        <v>-8.9922137118967405E-2</v>
      </c>
      <c r="AN13" s="49">
        <f>VLOOKUP($A13,'ADR Raw Data'!$B$6:$BE$49,'ADR Raw Data'!Y$1,FALSE)</f>
        <v>0.42827067372219202</v>
      </c>
      <c r="AO13" s="48">
        <f>VLOOKUP($A13,'ADR Raw Data'!$B$6:$BE$49,'ADR Raw Data'!AA$1,FALSE)</f>
        <v>-2.46440255250578</v>
      </c>
      <c r="AP13" s="48">
        <f>VLOOKUP($A13,'ADR Raw Data'!$B$6:$BE$49,'ADR Raw Data'!AB$1,FALSE)</f>
        <v>-1.93041974698997</v>
      </c>
      <c r="AQ13" s="49">
        <f>VLOOKUP($A13,'ADR Raw Data'!$B$6:$BE$49,'ADR Raw Data'!AC$1,FALSE)</f>
        <v>-2.19860569841825</v>
      </c>
      <c r="AR13" s="50">
        <f>VLOOKUP($A13,'ADR Raw Data'!$B$6:$BE$49,'ADR Raw Data'!AE$1,FALSE)</f>
        <v>-0.42052340745947903</v>
      </c>
      <c r="AS13" s="40"/>
      <c r="AT13" s="51">
        <f>VLOOKUP($A13,'RevPAR Raw Data'!$B$6:$BE$49,'RevPAR Raw Data'!G$1,FALSE)</f>
        <v>27.094173267729101</v>
      </c>
      <c r="AU13" s="52">
        <f>VLOOKUP($A13,'RevPAR Raw Data'!$B$6:$BE$49,'RevPAR Raw Data'!H$1,FALSE)</f>
        <v>22.4802198260059</v>
      </c>
      <c r="AV13" s="52">
        <f>VLOOKUP($A13,'RevPAR Raw Data'!$B$6:$BE$49,'RevPAR Raw Data'!I$1,FALSE)</f>
        <v>25.322331988128798</v>
      </c>
      <c r="AW13" s="52">
        <f>VLOOKUP($A13,'RevPAR Raw Data'!$B$6:$BE$49,'RevPAR Raw Data'!J$1,FALSE)</f>
        <v>26.6849238994442</v>
      </c>
      <c r="AX13" s="52">
        <f>VLOOKUP($A13,'RevPAR Raw Data'!$B$6:$BE$49,'RevPAR Raw Data'!K$1,FALSE)</f>
        <v>26.854972283162098</v>
      </c>
      <c r="AY13" s="53">
        <f>VLOOKUP($A13,'RevPAR Raw Data'!$B$6:$BE$49,'RevPAR Raw Data'!L$1,FALSE)</f>
        <v>25.687978886723801</v>
      </c>
      <c r="AZ13" s="52">
        <f>VLOOKUP($A13,'RevPAR Raw Data'!$B$6:$BE$49,'RevPAR Raw Data'!N$1,FALSE)</f>
        <v>26.6132777241118</v>
      </c>
      <c r="BA13" s="52">
        <f>VLOOKUP($A13,'RevPAR Raw Data'!$B$6:$BE$49,'RevPAR Raw Data'!O$1,FALSE)</f>
        <v>26.6290079315662</v>
      </c>
      <c r="BB13" s="53">
        <f>VLOOKUP($A13,'RevPAR Raw Data'!$B$6:$BE$49,'RevPAR Raw Data'!P$1,FALSE)</f>
        <v>26.621142827839002</v>
      </c>
      <c r="BC13" s="54">
        <f>VLOOKUP($A13,'RevPAR Raw Data'!$B$6:$BE$49,'RevPAR Raw Data'!R$1,FALSE)</f>
        <v>25.954508527692202</v>
      </c>
      <c r="BE13" s="47">
        <f>VLOOKUP($A13,'RevPAR Raw Data'!$B$6:$BE$49,'RevPAR Raw Data'!T$1,FALSE)</f>
        <v>7.7544634349927</v>
      </c>
      <c r="BF13" s="48">
        <f>VLOOKUP($A13,'RevPAR Raw Data'!$B$6:$BE$49,'RevPAR Raw Data'!U$1,FALSE)</f>
        <v>-6.3320936451394703</v>
      </c>
      <c r="BG13" s="48">
        <f>VLOOKUP($A13,'RevPAR Raw Data'!$B$6:$BE$49,'RevPAR Raw Data'!V$1,FALSE)</f>
        <v>-1.4645917888551701</v>
      </c>
      <c r="BH13" s="48">
        <f>VLOOKUP($A13,'RevPAR Raw Data'!$B$6:$BE$49,'RevPAR Raw Data'!W$1,FALSE)</f>
        <v>0.79744046434594396</v>
      </c>
      <c r="BI13" s="48">
        <f>VLOOKUP($A13,'RevPAR Raw Data'!$B$6:$BE$49,'RevPAR Raw Data'!X$1,FALSE)</f>
        <v>1.16297617596323</v>
      </c>
      <c r="BJ13" s="49">
        <f>VLOOKUP($A13,'RevPAR Raw Data'!$B$6:$BE$49,'RevPAR Raw Data'!Y$1,FALSE)</f>
        <v>0.451096854674708</v>
      </c>
      <c r="BK13" s="48">
        <f>VLOOKUP($A13,'RevPAR Raw Data'!$B$6:$BE$49,'RevPAR Raw Data'!AA$1,FALSE)</f>
        <v>-7.5311390368384004</v>
      </c>
      <c r="BL13" s="48">
        <f>VLOOKUP($A13,'RevPAR Raw Data'!$B$6:$BE$49,'RevPAR Raw Data'!AB$1,FALSE)</f>
        <v>-8.3982752415577497</v>
      </c>
      <c r="BM13" s="49">
        <f>VLOOKUP($A13,'RevPAR Raw Data'!$B$6:$BE$49,'RevPAR Raw Data'!AC$1,FALSE)</f>
        <v>-7.9668777234904704</v>
      </c>
      <c r="BN13" s="50">
        <f>VLOOKUP($A13,'RevPAR Raw Data'!$B$6:$BE$49,'RevPAR Raw Data'!AE$1,FALSE)</f>
        <v>-2.17152033023575</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56.080896419786797</v>
      </c>
      <c r="C15" s="48">
        <f>VLOOKUP($A15,'Occupancy Raw Data'!$B$8:$BE$45,'Occupancy Raw Data'!H$3,FALSE)</f>
        <v>27.837613186191199</v>
      </c>
      <c r="D15" s="48">
        <f>VLOOKUP($A15,'Occupancy Raw Data'!$B$8:$BE$45,'Occupancy Raw Data'!I$3,FALSE)</f>
        <v>31.179258630446999</v>
      </c>
      <c r="E15" s="48">
        <f>VLOOKUP($A15,'Occupancy Raw Data'!$B$8:$BE$45,'Occupancy Raw Data'!J$3,FALSE)</f>
        <v>36.2222340124504</v>
      </c>
      <c r="F15" s="48">
        <f>VLOOKUP($A15,'Occupancy Raw Data'!$B$8:$BE$45,'Occupancy Raw Data'!K$3,FALSE)</f>
        <v>38.627440577249502</v>
      </c>
      <c r="G15" s="49">
        <f>VLOOKUP($A15,'Occupancy Raw Data'!$B$8:$BE$45,'Occupancy Raw Data'!L$3,FALSE)</f>
        <v>38.000392377969497</v>
      </c>
      <c r="H15" s="48">
        <f>VLOOKUP($A15,'Occupancy Raw Data'!$B$8:$BE$45,'Occupancy Raw Data'!N$3,FALSE)</f>
        <v>42.727787209960297</v>
      </c>
      <c r="I15" s="48">
        <f>VLOOKUP($A15,'Occupancy Raw Data'!$B$8:$BE$45,'Occupancy Raw Data'!O$3,FALSE)</f>
        <v>48.219970288624701</v>
      </c>
      <c r="J15" s="49">
        <f>VLOOKUP($A15,'Occupancy Raw Data'!$B$8:$BE$45,'Occupancy Raw Data'!P$3,FALSE)</f>
        <v>45.473878749292503</v>
      </c>
      <c r="K15" s="50">
        <f>VLOOKUP($A15,'Occupancy Raw Data'!$B$8:$BE$45,'Occupancy Raw Data'!R$3,FALSE)</f>
        <v>40.134754790979798</v>
      </c>
      <c r="M15" s="47">
        <f>VLOOKUP($A15,'Occupancy Raw Data'!$B$8:$BE$45,'Occupancy Raw Data'!T$3,FALSE)</f>
        <v>62.392622894637697</v>
      </c>
      <c r="N15" s="48">
        <f>VLOOKUP($A15,'Occupancy Raw Data'!$B$8:$BE$45,'Occupancy Raw Data'!U$3,FALSE)</f>
        <v>-6.6512371187679298</v>
      </c>
      <c r="O15" s="48">
        <f>VLOOKUP($A15,'Occupancy Raw Data'!$B$8:$BE$45,'Occupancy Raw Data'!V$3,FALSE)</f>
        <v>-12.0741609637927</v>
      </c>
      <c r="P15" s="48">
        <f>VLOOKUP($A15,'Occupancy Raw Data'!$B$8:$BE$45,'Occupancy Raw Data'!W$3,FALSE)</f>
        <v>-2.7824506441771799</v>
      </c>
      <c r="Q15" s="48">
        <f>VLOOKUP($A15,'Occupancy Raw Data'!$B$8:$BE$45,'Occupancy Raw Data'!X$3,FALSE)</f>
        <v>-0.40886468088665001</v>
      </c>
      <c r="R15" s="49">
        <f>VLOOKUP($A15,'Occupancy Raw Data'!$B$8:$BE$45,'Occupancy Raw Data'!Y$3,FALSE)</f>
        <v>8.0408759718122997</v>
      </c>
      <c r="S15" s="48">
        <f>VLOOKUP($A15,'Occupancy Raw Data'!$B$8:$BE$45,'Occupancy Raw Data'!AA$3,FALSE)</f>
        <v>-2.87704653269039</v>
      </c>
      <c r="T15" s="48">
        <f>VLOOKUP($A15,'Occupancy Raw Data'!$B$8:$BE$45,'Occupancy Raw Data'!AB$3,FALSE)</f>
        <v>-11.8514327125789</v>
      </c>
      <c r="U15" s="49">
        <f>VLOOKUP($A15,'Occupancy Raw Data'!$B$8:$BE$45,'Occupancy Raw Data'!AC$3,FALSE)</f>
        <v>-7.8511450454851799</v>
      </c>
      <c r="V15" s="50">
        <f>VLOOKUP($A15,'Occupancy Raw Data'!$B$8:$BE$45,'Occupancy Raw Data'!AE$3,FALSE)</f>
        <v>2.3255365927902099</v>
      </c>
      <c r="X15" s="51">
        <f>VLOOKUP($A15,'ADR Raw Data'!$B$6:$BE$43,'ADR Raw Data'!G$1,FALSE)</f>
        <v>158.08119175627201</v>
      </c>
      <c r="Y15" s="52">
        <f>VLOOKUP($A15,'ADR Raw Data'!$B$6:$BE$43,'ADR Raw Data'!H$1,FALSE)</f>
        <v>113.415623074235</v>
      </c>
      <c r="Z15" s="52">
        <f>VLOOKUP($A15,'ADR Raw Data'!$B$6:$BE$43,'ADR Raw Data'!I$1,FALSE)</f>
        <v>115.037012478729</v>
      </c>
      <c r="AA15" s="52">
        <f>VLOOKUP($A15,'ADR Raw Data'!$B$6:$BE$43,'ADR Raw Data'!J$1,FALSE)</f>
        <v>122.20944681786</v>
      </c>
      <c r="AB15" s="52">
        <f>VLOOKUP($A15,'ADR Raw Data'!$B$6:$BE$43,'ADR Raw Data'!K$1,FALSE)</f>
        <v>126.53609550626101</v>
      </c>
      <c r="AC15" s="53">
        <f>VLOOKUP($A15,'ADR Raw Data'!$B$6:$BE$43,'ADR Raw Data'!L$1,FALSE)</f>
        <v>131.23802850245801</v>
      </c>
      <c r="AD15" s="52">
        <f>VLOOKUP($A15,'ADR Raw Data'!$B$6:$BE$43,'ADR Raw Data'!N$1,FALSE)</f>
        <v>127.583105753311</v>
      </c>
      <c r="AE15" s="52">
        <f>VLOOKUP($A15,'ADR Raw Data'!$B$6:$BE$43,'ADR Raw Data'!O$1,FALSE)</f>
        <v>131.950958170581</v>
      </c>
      <c r="AF15" s="53">
        <f>VLOOKUP($A15,'ADR Raw Data'!$B$6:$BE$43,'ADR Raw Data'!P$1,FALSE)</f>
        <v>129.89891561579299</v>
      </c>
      <c r="AG15" s="54">
        <f>VLOOKUP($A15,'ADR Raw Data'!$B$6:$BE$43,'ADR Raw Data'!R$1,FALSE)</f>
        <v>130.804713732892</v>
      </c>
      <c r="AI15" s="47">
        <f>VLOOKUP($A15,'ADR Raw Data'!$B$6:$BE$43,'ADR Raw Data'!T$1,FALSE)</f>
        <v>30.666679822739798</v>
      </c>
      <c r="AJ15" s="48">
        <f>VLOOKUP($A15,'ADR Raw Data'!$B$6:$BE$43,'ADR Raw Data'!U$1,FALSE)</f>
        <v>-5.2213067949326399</v>
      </c>
      <c r="AK15" s="48">
        <f>VLOOKUP($A15,'ADR Raw Data'!$B$6:$BE$43,'ADR Raw Data'!V$1,FALSE)</f>
        <v>-5.4759604172855996</v>
      </c>
      <c r="AL15" s="48">
        <f>VLOOKUP($A15,'ADR Raw Data'!$B$6:$BE$43,'ADR Raw Data'!W$1,FALSE)</f>
        <v>-0.75655427128236497</v>
      </c>
      <c r="AM15" s="48">
        <f>VLOOKUP($A15,'ADR Raw Data'!$B$6:$BE$43,'ADR Raw Data'!X$1,FALSE)</f>
        <v>0.92355960447209395</v>
      </c>
      <c r="AN15" s="49">
        <f>VLOOKUP($A15,'ADR Raw Data'!$B$6:$BE$43,'ADR Raw Data'!Y$1,FALSE)</f>
        <v>7.2817741439898596</v>
      </c>
      <c r="AO15" s="48">
        <f>VLOOKUP($A15,'ADR Raw Data'!$B$6:$BE$43,'ADR Raw Data'!AA$1,FALSE)</f>
        <v>-0.39376806201293402</v>
      </c>
      <c r="AP15" s="48">
        <f>VLOOKUP($A15,'ADR Raw Data'!$B$6:$BE$43,'ADR Raw Data'!AB$1,FALSE)</f>
        <v>-4.81506192592812</v>
      </c>
      <c r="AQ15" s="49">
        <f>VLOOKUP($A15,'ADR Raw Data'!$B$6:$BE$43,'ADR Raw Data'!AC$1,FALSE)</f>
        <v>-3.0087131244313201</v>
      </c>
      <c r="AR15" s="50">
        <f>VLOOKUP($A15,'ADR Raw Data'!$B$6:$BE$43,'ADR Raw Data'!AE$1,FALSE)</f>
        <v>3.4032943468189898</v>
      </c>
      <c r="AS15" s="40"/>
      <c r="AT15" s="51">
        <f>VLOOKUP($A15,'RevPAR Raw Data'!$B$6:$BE$43,'RevPAR Raw Data'!G$1,FALSE)</f>
        <v>88.653349407999698</v>
      </c>
      <c r="AU15" s="52">
        <f>VLOOKUP($A15,'RevPAR Raw Data'!$B$6:$BE$43,'RevPAR Raw Data'!H$1,FALSE)</f>
        <v>31.5722024441143</v>
      </c>
      <c r="AV15" s="52">
        <f>VLOOKUP($A15,'RevPAR Raw Data'!$B$6:$BE$43,'RevPAR Raw Data'!I$1,FALSE)</f>
        <v>35.867687641482703</v>
      </c>
      <c r="AW15" s="52">
        <f>VLOOKUP($A15,'RevPAR Raw Data'!$B$6:$BE$43,'RevPAR Raw Data'!J$1,FALSE)</f>
        <v>44.266991811686403</v>
      </c>
      <c r="AX15" s="52">
        <f>VLOOKUP($A15,'RevPAR Raw Data'!$B$6:$BE$43,'RevPAR Raw Data'!K$1,FALSE)</f>
        <v>48.877655100452699</v>
      </c>
      <c r="AY15" s="53">
        <f>VLOOKUP($A15,'RevPAR Raw Data'!$B$6:$BE$43,'RevPAR Raw Data'!L$1,FALSE)</f>
        <v>49.870965780045601</v>
      </c>
      <c r="AZ15" s="52">
        <f>VLOOKUP($A15,'RevPAR Raw Data'!$B$6:$BE$43,'RevPAR Raw Data'!N$1,FALSE)</f>
        <v>54.5134379421335</v>
      </c>
      <c r="BA15" s="52">
        <f>VLOOKUP($A15,'RevPAR Raw Data'!$B$6:$BE$43,'RevPAR Raw Data'!O$1,FALSE)</f>
        <v>63.626712825410202</v>
      </c>
      <c r="BB15" s="53">
        <f>VLOOKUP($A15,'RevPAR Raw Data'!$B$6:$BE$43,'RevPAR Raw Data'!P$1,FALSE)</f>
        <v>59.070075383771901</v>
      </c>
      <c r="BC15" s="54">
        <f>VLOOKUP($A15,'RevPAR Raw Data'!$B$6:$BE$43,'RevPAR Raw Data'!R$1,FALSE)</f>
        <v>52.498151111739602</v>
      </c>
      <c r="BE15" s="47">
        <f>VLOOKUP($A15,'RevPAR Raw Data'!$B$6:$BE$43,'RevPAR Raw Data'!T$1,FALSE)</f>
        <v>112.193048613485</v>
      </c>
      <c r="BF15" s="48">
        <f>VLOOKUP($A15,'RevPAR Raw Data'!$B$6:$BE$43,'RevPAR Raw Data'!U$1,FALSE)</f>
        <v>-11.5252624180712</v>
      </c>
      <c r="BG15" s="48">
        <f>VLOOKUP($A15,'RevPAR Raw Data'!$B$6:$BE$43,'RevPAR Raw Data'!V$1,FALSE)</f>
        <v>-16.888945105981598</v>
      </c>
      <c r="BH15" s="48">
        <f>VLOOKUP($A15,'RevPAR Raw Data'!$B$6:$BE$43,'RevPAR Raw Data'!W$1,FALSE)</f>
        <v>-3.5179541662646998</v>
      </c>
      <c r="BI15" s="48">
        <f>VLOOKUP($A15,'RevPAR Raw Data'!$B$6:$BE$43,'RevPAR Raw Data'!X$1,FALSE)</f>
        <v>0.51091881455582</v>
      </c>
      <c r="BJ15" s="49">
        <f>VLOOKUP($A15,'RevPAR Raw Data'!$B$6:$BE$43,'RevPAR Raw Data'!Y$1,FALSE)</f>
        <v>15.9081685432678</v>
      </c>
      <c r="BK15" s="48">
        <f>VLOOKUP($A15,'RevPAR Raw Data'!$B$6:$BE$43,'RevPAR Raw Data'!AA$1,FALSE)</f>
        <v>-3.2594857043283398</v>
      </c>
      <c r="BL15" s="48">
        <f>VLOOKUP($A15,'RevPAR Raw Data'!$B$6:$BE$43,'RevPAR Raw Data'!AB$1,FALSE)</f>
        <v>-16.0958408142866</v>
      </c>
      <c r="BM15" s="49">
        <f>VLOOKUP($A15,'RevPAR Raw Data'!$B$6:$BE$43,'RevPAR Raw Data'!AC$1,FALSE)</f>
        <v>-10.6236397385148</v>
      </c>
      <c r="BN15" s="50">
        <f>VLOOKUP($A15,'RevPAR Raw Data'!$B$6:$BE$43,'RevPAR Raw Data'!AE$1,FALSE)</f>
        <v>5.8079757950048503</v>
      </c>
    </row>
    <row r="16" spans="1:66" x14ac:dyDescent="0.45">
      <c r="A16" s="63" t="s">
        <v>88</v>
      </c>
      <c r="B16" s="47">
        <f>VLOOKUP($A16,'Occupancy Raw Data'!$B$8:$BE$45,'Occupancy Raw Data'!G$3,FALSE)</f>
        <v>53.5802723895996</v>
      </c>
      <c r="C16" s="48">
        <f>VLOOKUP($A16,'Occupancy Raw Data'!$B$8:$BE$45,'Occupancy Raw Data'!H$3,FALSE)</f>
        <v>23.2150226991333</v>
      </c>
      <c r="D16" s="48">
        <f>VLOOKUP($A16,'Occupancy Raw Data'!$B$8:$BE$45,'Occupancy Raw Data'!I$3,FALSE)</f>
        <v>25.020635575732499</v>
      </c>
      <c r="E16" s="48">
        <f>VLOOKUP($A16,'Occupancy Raw Data'!$B$8:$BE$45,'Occupancy Raw Data'!J$3,FALSE)</f>
        <v>28.2501031778786</v>
      </c>
      <c r="F16" s="48">
        <f>VLOOKUP($A16,'Occupancy Raw Data'!$B$8:$BE$45,'Occupancy Raw Data'!K$3,FALSE)</f>
        <v>30.592241023524501</v>
      </c>
      <c r="G16" s="49">
        <f>VLOOKUP($A16,'Occupancy Raw Data'!$B$8:$BE$45,'Occupancy Raw Data'!L$3,FALSE)</f>
        <v>32.131654973173703</v>
      </c>
      <c r="H16" s="48">
        <f>VLOOKUP($A16,'Occupancy Raw Data'!$B$8:$BE$45,'Occupancy Raw Data'!N$3,FALSE)</f>
        <v>34.688402806438198</v>
      </c>
      <c r="I16" s="48">
        <f>VLOOKUP($A16,'Occupancy Raw Data'!$B$8:$BE$45,'Occupancy Raw Data'!O$3,FALSE)</f>
        <v>38.495666529096098</v>
      </c>
      <c r="J16" s="49">
        <f>VLOOKUP($A16,'Occupancy Raw Data'!$B$8:$BE$45,'Occupancy Raw Data'!P$3,FALSE)</f>
        <v>36.592034667767201</v>
      </c>
      <c r="K16" s="50">
        <f>VLOOKUP($A16,'Occupancy Raw Data'!$B$8:$BE$45,'Occupancy Raw Data'!R$3,FALSE)</f>
        <v>33.406049171629</v>
      </c>
      <c r="M16" s="47">
        <f>VLOOKUP($A16,'Occupancy Raw Data'!$B$8:$BE$45,'Occupancy Raw Data'!T$3,FALSE)</f>
        <v>93.768656716417894</v>
      </c>
      <c r="N16" s="48">
        <f>VLOOKUP($A16,'Occupancy Raw Data'!$B$8:$BE$45,'Occupancy Raw Data'!U$3,FALSE)</f>
        <v>-3.4749034749034702</v>
      </c>
      <c r="O16" s="48">
        <f>VLOOKUP($A16,'Occupancy Raw Data'!$B$8:$BE$45,'Occupancy Raw Data'!V$3,FALSE)</f>
        <v>-21.571798188874499</v>
      </c>
      <c r="P16" s="48">
        <f>VLOOKUP($A16,'Occupancy Raw Data'!$B$8:$BE$45,'Occupancy Raw Data'!W$3,FALSE)</f>
        <v>-18.632986627043</v>
      </c>
      <c r="Q16" s="48">
        <f>VLOOKUP($A16,'Occupancy Raw Data'!$B$8:$BE$45,'Occupancy Raw Data'!X$3,FALSE)</f>
        <v>-8.9653054958550804</v>
      </c>
      <c r="R16" s="49">
        <f>VLOOKUP($A16,'Occupancy Raw Data'!$B$8:$BE$45,'Occupancy Raw Data'!Y$3,FALSE)</f>
        <v>5.7453310696094997</v>
      </c>
      <c r="S16" s="48">
        <f>VLOOKUP($A16,'Occupancy Raw Data'!$B$8:$BE$45,'Occupancy Raw Data'!AA$3,FALSE)</f>
        <v>-16.946640316205499</v>
      </c>
      <c r="T16" s="48">
        <f>VLOOKUP($A16,'Occupancy Raw Data'!$B$8:$BE$45,'Occupancy Raw Data'!AB$3,FALSE)</f>
        <v>-21.053745239102799</v>
      </c>
      <c r="U16" s="49">
        <f>VLOOKUP($A16,'Occupancy Raw Data'!$B$8:$BE$45,'Occupancy Raw Data'!AC$3,FALSE)</f>
        <v>-19.158878504672799</v>
      </c>
      <c r="V16" s="50">
        <f>VLOOKUP($A16,'Occupancy Raw Data'!$B$8:$BE$45,'Occupancy Raw Data'!AE$3,FALSE)</f>
        <v>-3.5533426954338401</v>
      </c>
      <c r="X16" s="51">
        <f>VLOOKUP($A16,'ADR Raw Data'!$B$6:$BE$43,'ADR Raw Data'!G$1,FALSE)</f>
        <v>148.99637781629099</v>
      </c>
      <c r="Y16" s="52">
        <f>VLOOKUP($A16,'ADR Raw Data'!$B$6:$BE$43,'ADR Raw Data'!H$1,FALSE)</f>
        <v>110.593151111111</v>
      </c>
      <c r="Z16" s="52">
        <f>VLOOKUP($A16,'ADR Raw Data'!$B$6:$BE$43,'ADR Raw Data'!I$1,FALSE)</f>
        <v>112.84003298969</v>
      </c>
      <c r="AA16" s="52">
        <f>VLOOKUP($A16,'ADR Raw Data'!$B$6:$BE$43,'ADR Raw Data'!J$1,FALSE)</f>
        <v>120.209273192111</v>
      </c>
      <c r="AB16" s="52">
        <f>VLOOKUP($A16,'ADR Raw Data'!$B$6:$BE$43,'ADR Raw Data'!K$1,FALSE)</f>
        <v>119.286256323777</v>
      </c>
      <c r="AC16" s="53">
        <f>VLOOKUP($A16,'ADR Raw Data'!$B$6:$BE$43,'ADR Raw Data'!L$1,FALSE)</f>
        <v>127.096949457324</v>
      </c>
      <c r="AD16" s="52">
        <f>VLOOKUP($A16,'ADR Raw Data'!$B$6:$BE$43,'ADR Raw Data'!N$1,FALSE)</f>
        <v>113.55738548482999</v>
      </c>
      <c r="AE16" s="52">
        <f>VLOOKUP($A16,'ADR Raw Data'!$B$6:$BE$43,'ADR Raw Data'!O$1,FALSE)</f>
        <v>112.615609756097</v>
      </c>
      <c r="AF16" s="53">
        <f>VLOOKUP($A16,'ADR Raw Data'!$B$6:$BE$43,'ADR Raw Data'!P$1,FALSE)</f>
        <v>113.062000563936</v>
      </c>
      <c r="AG16" s="54">
        <f>VLOOKUP($A16,'ADR Raw Data'!$B$6:$BE$43,'ADR Raw Data'!R$1,FALSE)</f>
        <v>122.704525679491</v>
      </c>
      <c r="AI16" s="47">
        <f>VLOOKUP($A16,'ADR Raw Data'!$B$6:$BE$43,'ADR Raw Data'!T$1,FALSE)</f>
        <v>32.169604133826397</v>
      </c>
      <c r="AJ16" s="48">
        <f>VLOOKUP($A16,'ADR Raw Data'!$B$6:$BE$43,'ADR Raw Data'!U$1,FALSE)</f>
        <v>-1.3412178775738799</v>
      </c>
      <c r="AK16" s="48">
        <f>VLOOKUP($A16,'ADR Raw Data'!$B$6:$BE$43,'ADR Raw Data'!V$1,FALSE)</f>
        <v>-5.5749344624917798</v>
      </c>
      <c r="AL16" s="48">
        <f>VLOOKUP($A16,'ADR Raw Data'!$B$6:$BE$43,'ADR Raw Data'!W$1,FALSE)</f>
        <v>-1.2267499669061399</v>
      </c>
      <c r="AM16" s="48">
        <f>VLOOKUP($A16,'ADR Raw Data'!$B$6:$BE$43,'ADR Raw Data'!X$1,FALSE)</f>
        <v>-1.1101275225453</v>
      </c>
      <c r="AN16" s="49">
        <f>VLOOKUP($A16,'ADR Raw Data'!$B$6:$BE$43,'ADR Raw Data'!Y$1,FALSE)</f>
        <v>7.8475385600435104</v>
      </c>
      <c r="AO16" s="48">
        <f>VLOOKUP($A16,'ADR Raw Data'!$B$6:$BE$43,'ADR Raw Data'!AA$1,FALSE)</f>
        <v>3.0794856376884598</v>
      </c>
      <c r="AP16" s="48">
        <f>VLOOKUP($A16,'ADR Raw Data'!$B$6:$BE$43,'ADR Raw Data'!AB$1,FALSE)</f>
        <v>1.4946115156663899</v>
      </c>
      <c r="AQ16" s="49">
        <f>VLOOKUP($A16,'ADR Raw Data'!$B$6:$BE$43,'ADR Raw Data'!AC$1,FALSE)</f>
        <v>2.23374360846914</v>
      </c>
      <c r="AR16" s="50">
        <f>VLOOKUP($A16,'ADR Raw Data'!$B$6:$BE$43,'ADR Raw Data'!AE$1,FALSE)</f>
        <v>6.57068142164559</v>
      </c>
      <c r="AS16" s="40"/>
      <c r="AT16" s="51">
        <f>VLOOKUP($A16,'RevPAR Raw Data'!$B$6:$BE$43,'RevPAR Raw Data'!G$1,FALSE)</f>
        <v>79.832665084605793</v>
      </c>
      <c r="AU16" s="52">
        <f>VLOOKUP($A16,'RevPAR Raw Data'!$B$6:$BE$43,'RevPAR Raw Data'!H$1,FALSE)</f>
        <v>25.674225134131198</v>
      </c>
      <c r="AV16" s="52">
        <f>VLOOKUP($A16,'RevPAR Raw Data'!$B$6:$BE$43,'RevPAR Raw Data'!I$1,FALSE)</f>
        <v>28.2332934378869</v>
      </c>
      <c r="AW16" s="52">
        <f>VLOOKUP($A16,'RevPAR Raw Data'!$B$6:$BE$43,'RevPAR Raw Data'!J$1,FALSE)</f>
        <v>33.959243706149401</v>
      </c>
      <c r="AX16" s="52">
        <f>VLOOKUP($A16,'RevPAR Raw Data'!$B$6:$BE$43,'RevPAR Raw Data'!K$1,FALSE)</f>
        <v>36.492339042509201</v>
      </c>
      <c r="AY16" s="53">
        <f>VLOOKUP($A16,'RevPAR Raw Data'!$B$6:$BE$43,'RevPAR Raw Data'!L$1,FALSE)</f>
        <v>40.838353281056499</v>
      </c>
      <c r="AZ16" s="52">
        <f>VLOOKUP($A16,'RevPAR Raw Data'!$B$6:$BE$43,'RevPAR Raw Data'!N$1,FALSE)</f>
        <v>39.391243293437803</v>
      </c>
      <c r="BA16" s="52">
        <f>VLOOKUP($A16,'RevPAR Raw Data'!$B$6:$BE$43,'RevPAR Raw Data'!O$1,FALSE)</f>
        <v>43.352129591415597</v>
      </c>
      <c r="BB16" s="53">
        <f>VLOOKUP($A16,'RevPAR Raw Data'!$B$6:$BE$43,'RevPAR Raw Data'!P$1,FALSE)</f>
        <v>41.3716864424267</v>
      </c>
      <c r="BC16" s="54">
        <f>VLOOKUP($A16,'RevPAR Raw Data'!$B$6:$BE$43,'RevPAR Raw Data'!R$1,FALSE)</f>
        <v>40.990734184305097</v>
      </c>
      <c r="BE16" s="47">
        <f>VLOOKUP($A16,'RevPAR Raw Data'!$B$6:$BE$43,'RevPAR Raw Data'!T$1,FALSE)</f>
        <v>156.103266517522</v>
      </c>
      <c r="BF16" s="48">
        <f>VLOOKUP($A16,'RevPAR Raw Data'!$B$6:$BE$43,'RevPAR Raw Data'!U$1,FALSE)</f>
        <v>-4.7695153258435203</v>
      </c>
      <c r="BG16" s="48">
        <f>VLOOKUP($A16,'RevPAR Raw Data'!$B$6:$BE$43,'RevPAR Raw Data'!V$1,FALSE)</f>
        <v>-25.944119039955499</v>
      </c>
      <c r="BH16" s="48">
        <f>VLOOKUP($A16,'RevPAR Raw Data'!$B$6:$BE$43,'RevPAR Raw Data'!W$1,FALSE)</f>
        <v>-19.631156436668299</v>
      </c>
      <c r="BI16" s="48">
        <f>VLOOKUP($A16,'RevPAR Raw Data'!$B$6:$BE$43,'RevPAR Raw Data'!X$1,FALSE)</f>
        <v>-9.9759066946106199</v>
      </c>
      <c r="BJ16" s="49">
        <f>VLOOKUP($A16,'RevPAR Raw Data'!$B$6:$BE$43,'RevPAR Raw Data'!Y$1,FALSE)</f>
        <v>14.0437367007427</v>
      </c>
      <c r="BK16" s="48">
        <f>VLOOKUP($A16,'RevPAR Raw Data'!$B$6:$BE$43,'RevPAR Raw Data'!AA$1,FALSE)</f>
        <v>-14.389024033125301</v>
      </c>
      <c r="BL16" s="48">
        <f>VLOOKUP($A16,'RevPAR Raw Data'!$B$6:$BE$43,'RevPAR Raw Data'!AB$1,FALSE)</f>
        <v>-19.8738054242591</v>
      </c>
      <c r="BM16" s="49">
        <f>VLOOKUP($A16,'RevPAR Raw Data'!$B$6:$BE$43,'RevPAR Raw Data'!AC$1,FALSE)</f>
        <v>-17.353095120256199</v>
      </c>
      <c r="BN16" s="50">
        <f>VLOOKUP($A16,'RevPAR Raw Data'!$B$6:$BE$43,'RevPAR Raw Data'!AE$1,FALSE)</f>
        <v>2.7838598978754701</v>
      </c>
    </row>
    <row r="17" spans="1:66" x14ac:dyDescent="0.45">
      <c r="A17" s="63" t="s">
        <v>89</v>
      </c>
      <c r="B17" s="47">
        <f>VLOOKUP($A17,'Occupancy Raw Data'!$B$8:$BE$45,'Occupancy Raw Data'!G$3,FALSE)</f>
        <v>60.754936120789701</v>
      </c>
      <c r="C17" s="48">
        <f>VLOOKUP($A17,'Occupancy Raw Data'!$B$8:$BE$45,'Occupancy Raw Data'!H$3,FALSE)</f>
        <v>27.117847491481601</v>
      </c>
      <c r="D17" s="48">
        <f>VLOOKUP($A17,'Occupancy Raw Data'!$B$8:$BE$45,'Occupancy Raw Data'!I$3,FALSE)</f>
        <v>29.444248619433601</v>
      </c>
      <c r="E17" s="48">
        <f>VLOOKUP($A17,'Occupancy Raw Data'!$B$8:$BE$45,'Occupancy Raw Data'!J$3,FALSE)</f>
        <v>33.051345317823902</v>
      </c>
      <c r="F17" s="48">
        <f>VLOOKUP($A17,'Occupancy Raw Data'!$B$8:$BE$45,'Occupancy Raw Data'!K$3,FALSE)</f>
        <v>33.650569850781302</v>
      </c>
      <c r="G17" s="49">
        <f>VLOOKUP($A17,'Occupancy Raw Data'!$B$8:$BE$45,'Occupancy Raw Data'!L$3,FALSE)</f>
        <v>36.8593801284756</v>
      </c>
      <c r="H17" s="48">
        <f>VLOOKUP($A17,'Occupancy Raw Data'!$B$8:$BE$45,'Occupancy Raw Data'!N$3,FALSE)</f>
        <v>39.924803195864101</v>
      </c>
      <c r="I17" s="48">
        <f>VLOOKUP($A17,'Occupancy Raw Data'!$B$8:$BE$45,'Occupancy Raw Data'!O$3,FALSE)</f>
        <v>45.752555516390501</v>
      </c>
      <c r="J17" s="49">
        <f>VLOOKUP($A17,'Occupancy Raw Data'!$B$8:$BE$45,'Occupancy Raw Data'!P$3,FALSE)</f>
        <v>42.838679356127301</v>
      </c>
      <c r="K17" s="50">
        <f>VLOOKUP($A17,'Occupancy Raw Data'!$B$8:$BE$45,'Occupancy Raw Data'!R$3,FALSE)</f>
        <v>38.564917219652699</v>
      </c>
      <c r="M17" s="47">
        <f>VLOOKUP($A17,'Occupancy Raw Data'!$B$8:$BE$45,'Occupancy Raw Data'!T$3,FALSE)</f>
        <v>66.205886445025101</v>
      </c>
      <c r="N17" s="48">
        <f>VLOOKUP($A17,'Occupancy Raw Data'!$B$8:$BE$45,'Occupancy Raw Data'!U$3,FALSE)</f>
        <v>-4.0023629661282696</v>
      </c>
      <c r="O17" s="48">
        <f>VLOOKUP($A17,'Occupancy Raw Data'!$B$8:$BE$45,'Occupancy Raw Data'!V$3,FALSE)</f>
        <v>-7.3222976038499601</v>
      </c>
      <c r="P17" s="48">
        <f>VLOOKUP($A17,'Occupancy Raw Data'!$B$8:$BE$45,'Occupancy Raw Data'!W$3,FALSE)</f>
        <v>-11.1156780636822</v>
      </c>
      <c r="Q17" s="48">
        <f>VLOOKUP($A17,'Occupancy Raw Data'!$B$8:$BE$45,'Occupancy Raw Data'!X$3,FALSE)</f>
        <v>-21.900196347427102</v>
      </c>
      <c r="R17" s="49">
        <f>VLOOKUP($A17,'Occupancy Raw Data'!$B$8:$BE$45,'Occupancy Raw Data'!Y$3,FALSE)</f>
        <v>4.2141806619934297</v>
      </c>
      <c r="S17" s="48">
        <f>VLOOKUP($A17,'Occupancy Raw Data'!$B$8:$BE$45,'Occupancy Raw Data'!AA$3,FALSE)</f>
        <v>-20.245294495354699</v>
      </c>
      <c r="T17" s="48">
        <f>VLOOKUP($A17,'Occupancy Raw Data'!$B$8:$BE$45,'Occupancy Raw Data'!AB$3,FALSE)</f>
        <v>-21.3531444958588</v>
      </c>
      <c r="U17" s="49">
        <f>VLOOKUP($A17,'Occupancy Raw Data'!$B$8:$BE$45,'Occupancy Raw Data'!AC$3,FALSE)</f>
        <v>-20.840751691096202</v>
      </c>
      <c r="V17" s="50">
        <f>VLOOKUP($A17,'Occupancy Raw Data'!$B$8:$BE$45,'Occupancy Raw Data'!AE$3,FALSE)</f>
        <v>-5.3052445864540196</v>
      </c>
      <c r="X17" s="51">
        <f>VLOOKUP($A17,'ADR Raw Data'!$B$6:$BE$43,'ADR Raw Data'!G$1,FALSE)</f>
        <v>139.95454024087101</v>
      </c>
      <c r="Y17" s="52">
        <f>VLOOKUP($A17,'ADR Raw Data'!$B$6:$BE$43,'ADR Raw Data'!H$1,FALSE)</f>
        <v>106.50143414211399</v>
      </c>
      <c r="Z17" s="52">
        <f>VLOOKUP($A17,'ADR Raw Data'!$B$6:$BE$43,'ADR Raw Data'!I$1,FALSE)</f>
        <v>104.364421388667</v>
      </c>
      <c r="AA17" s="52">
        <f>VLOOKUP($A17,'ADR Raw Data'!$B$6:$BE$43,'ADR Raw Data'!J$1,FALSE)</f>
        <v>107.356725915392</v>
      </c>
      <c r="AB17" s="52">
        <f>VLOOKUP($A17,'ADR Raw Data'!$B$6:$BE$43,'ADR Raw Data'!K$1,FALSE)</f>
        <v>106.543233240223</v>
      </c>
      <c r="AC17" s="53">
        <f>VLOOKUP($A17,'ADR Raw Data'!$B$6:$BE$43,'ADR Raw Data'!L$1,FALSE)</f>
        <v>117.451917058898</v>
      </c>
      <c r="AD17" s="52">
        <f>VLOOKUP($A17,'ADR Raw Data'!$B$6:$BE$43,'ADR Raw Data'!N$1,FALSE)</f>
        <v>108.702942907592</v>
      </c>
      <c r="AE17" s="52">
        <f>VLOOKUP($A17,'ADR Raw Data'!$B$6:$BE$43,'ADR Raw Data'!O$1,FALSE)</f>
        <v>112.098677452491</v>
      </c>
      <c r="AF17" s="53">
        <f>VLOOKUP($A17,'ADR Raw Data'!$B$6:$BE$43,'ADR Raw Data'!P$1,FALSE)</f>
        <v>110.516298683488</v>
      </c>
      <c r="AG17" s="54">
        <f>VLOOKUP($A17,'ADR Raw Data'!$B$6:$BE$43,'ADR Raw Data'!R$1,FALSE)</f>
        <v>115.2543621274</v>
      </c>
      <c r="AI17" s="47">
        <f>VLOOKUP($A17,'ADR Raw Data'!$B$6:$BE$43,'ADR Raw Data'!T$1,FALSE)</f>
        <v>26.4626657387013</v>
      </c>
      <c r="AJ17" s="48">
        <f>VLOOKUP($A17,'ADR Raw Data'!$B$6:$BE$43,'ADR Raw Data'!U$1,FALSE)</f>
        <v>1.1061598797046599</v>
      </c>
      <c r="AK17" s="48">
        <f>VLOOKUP($A17,'ADR Raw Data'!$B$6:$BE$43,'ADR Raw Data'!V$1,FALSE)</f>
        <v>-4.1678982643274196</v>
      </c>
      <c r="AL17" s="48">
        <f>VLOOKUP($A17,'ADR Raw Data'!$B$6:$BE$43,'ADR Raw Data'!W$1,FALSE)</f>
        <v>-4.1971034129994402</v>
      </c>
      <c r="AM17" s="48">
        <f>VLOOKUP($A17,'ADR Raw Data'!$B$6:$BE$43,'ADR Raw Data'!X$1,FALSE)</f>
        <v>-8.4046780927085791</v>
      </c>
      <c r="AN17" s="49">
        <f>VLOOKUP($A17,'ADR Raw Data'!$B$6:$BE$43,'ADR Raw Data'!Y$1,FALSE)</f>
        <v>5.6516007665843198</v>
      </c>
      <c r="AO17" s="48">
        <f>VLOOKUP($A17,'ADR Raw Data'!$B$6:$BE$43,'ADR Raw Data'!AA$1,FALSE)</f>
        <v>-7.5561167273303997</v>
      </c>
      <c r="AP17" s="48">
        <f>VLOOKUP($A17,'ADR Raw Data'!$B$6:$BE$43,'ADR Raw Data'!AB$1,FALSE)</f>
        <v>-9.28412042583005</v>
      </c>
      <c r="AQ17" s="49">
        <f>VLOOKUP($A17,'ADR Raw Data'!$B$6:$BE$43,'ADR Raw Data'!AC$1,FALSE)</f>
        <v>-8.5159551163353306</v>
      </c>
      <c r="AR17" s="50">
        <f>VLOOKUP($A17,'ADR Raw Data'!$B$6:$BE$43,'ADR Raw Data'!AE$1,FALSE)</f>
        <v>0.37210674115519099</v>
      </c>
      <c r="AS17" s="40"/>
      <c r="AT17" s="51">
        <f>VLOOKUP($A17,'RevPAR Raw Data'!$B$6:$BE$43,'RevPAR Raw Data'!G$1,FALSE)</f>
        <v>85.029291521486599</v>
      </c>
      <c r="AU17" s="52">
        <f>VLOOKUP($A17,'RevPAR Raw Data'!$B$6:$BE$43,'RevPAR Raw Data'!H$1,FALSE)</f>
        <v>28.880896486899299</v>
      </c>
      <c r="AV17" s="52">
        <f>VLOOKUP($A17,'RevPAR Raw Data'!$B$6:$BE$43,'RevPAR Raw Data'!I$1,FALSE)</f>
        <v>30.729319703912498</v>
      </c>
      <c r="AW17" s="52">
        <f>VLOOKUP($A17,'RevPAR Raw Data'!$B$6:$BE$43,'RevPAR Raw Data'!J$1,FALSE)</f>
        <v>35.4828422042063</v>
      </c>
      <c r="AX17" s="52">
        <f>VLOOKUP($A17,'RevPAR Raw Data'!$B$6:$BE$43,'RevPAR Raw Data'!K$1,FALSE)</f>
        <v>35.852405122782201</v>
      </c>
      <c r="AY17" s="53">
        <f>VLOOKUP($A17,'RevPAR Raw Data'!$B$6:$BE$43,'RevPAR Raw Data'!L$1,FALSE)</f>
        <v>43.292048576921204</v>
      </c>
      <c r="AZ17" s="52">
        <f>VLOOKUP($A17,'RevPAR Raw Data'!$B$6:$BE$43,'RevPAR Raw Data'!N$1,FALSE)</f>
        <v>43.399436023968903</v>
      </c>
      <c r="BA17" s="52">
        <f>VLOOKUP($A17,'RevPAR Raw Data'!$B$6:$BE$43,'RevPAR Raw Data'!O$1,FALSE)</f>
        <v>51.288009634590502</v>
      </c>
      <c r="BB17" s="53">
        <f>VLOOKUP($A17,'RevPAR Raw Data'!$B$6:$BE$43,'RevPAR Raw Data'!P$1,FALSE)</f>
        <v>47.343722829279699</v>
      </c>
      <c r="BC17" s="54">
        <f>VLOOKUP($A17,'RevPAR Raw Data'!$B$6:$BE$43,'RevPAR Raw Data'!R$1,FALSE)</f>
        <v>44.4477493464709</v>
      </c>
      <c r="BE17" s="47">
        <f>VLOOKUP($A17,'RevPAR Raw Data'!$B$6:$BE$43,'RevPAR Raw Data'!T$1,FALSE)</f>
        <v>110.188394613017</v>
      </c>
      <c r="BF17" s="48">
        <f>VLOOKUP($A17,'RevPAR Raw Data'!$B$6:$BE$43,'RevPAR Raw Data'!U$1,FALSE)</f>
        <v>-2.9404756197950799</v>
      </c>
      <c r="BG17" s="48">
        <f>VLOOKUP($A17,'RevPAR Raw Data'!$B$6:$BE$43,'RevPAR Raw Data'!V$1,FALSE)</f>
        <v>-11.1850099534376</v>
      </c>
      <c r="BH17" s="48">
        <f>VLOOKUP($A17,'RevPAR Raw Data'!$B$6:$BE$43,'RevPAR Raw Data'!W$1,FALSE)</f>
        <v>-14.846244973292899</v>
      </c>
      <c r="BI17" s="48">
        <f>VLOOKUP($A17,'RevPAR Raw Data'!$B$6:$BE$43,'RevPAR Raw Data'!X$1,FALSE)</f>
        <v>-28.464233435463299</v>
      </c>
      <c r="BJ17" s="49">
        <f>VLOOKUP($A17,'RevPAR Raw Data'!$B$6:$BE$43,'RevPAR Raw Data'!Y$1,FALSE)</f>
        <v>10.1039500951762</v>
      </c>
      <c r="BK17" s="48">
        <f>VLOOKUP($A17,'RevPAR Raw Data'!$B$6:$BE$43,'RevPAR Raw Data'!AA$1,FALSE)</f>
        <v>-26.271653138824298</v>
      </c>
      <c r="BL17" s="48">
        <f>VLOOKUP($A17,'RevPAR Raw Data'!$B$6:$BE$43,'RevPAR Raw Data'!AB$1,FALSE)</f>
        <v>-28.654813271991799</v>
      </c>
      <c r="BM17" s="49">
        <f>VLOOKUP($A17,'RevPAR Raw Data'!$B$6:$BE$43,'RevPAR Raw Data'!AC$1,FALSE)</f>
        <v>-27.5819177475109</v>
      </c>
      <c r="BN17" s="50">
        <f>VLOOKUP($A17,'RevPAR Raw Data'!$B$6:$BE$43,'RevPAR Raw Data'!AE$1,FALSE)</f>
        <v>-4.9528790180398001</v>
      </c>
    </row>
    <row r="18" spans="1:66" x14ac:dyDescent="0.45">
      <c r="A18" s="63" t="s">
        <v>26</v>
      </c>
      <c r="B18" s="47">
        <f>VLOOKUP($A18,'Occupancy Raw Data'!$B$8:$BE$45,'Occupancy Raw Data'!G$3,FALSE)</f>
        <v>56.083188908145502</v>
      </c>
      <c r="C18" s="48">
        <f>VLOOKUP($A18,'Occupancy Raw Data'!$B$8:$BE$45,'Occupancy Raw Data'!H$3,FALSE)</f>
        <v>29.5436164067013</v>
      </c>
      <c r="D18" s="48">
        <f>VLOOKUP($A18,'Occupancy Raw Data'!$B$8:$BE$45,'Occupancy Raw Data'!I$3,FALSE)</f>
        <v>33.587521663778098</v>
      </c>
      <c r="E18" s="48">
        <f>VLOOKUP($A18,'Occupancy Raw Data'!$B$8:$BE$45,'Occupancy Raw Data'!J$3,FALSE)</f>
        <v>38.0589254766031</v>
      </c>
      <c r="F18" s="48">
        <f>VLOOKUP($A18,'Occupancy Raw Data'!$B$8:$BE$45,'Occupancy Raw Data'!K$3,FALSE)</f>
        <v>39.792027729635997</v>
      </c>
      <c r="G18" s="49">
        <f>VLOOKUP($A18,'Occupancy Raw Data'!$B$8:$BE$45,'Occupancy Raw Data'!L$3,FALSE)</f>
        <v>39.413056036972797</v>
      </c>
      <c r="H18" s="48">
        <f>VLOOKUP($A18,'Occupancy Raw Data'!$B$8:$BE$45,'Occupancy Raw Data'!N$3,FALSE)</f>
        <v>41.097631426920799</v>
      </c>
      <c r="I18" s="48">
        <f>VLOOKUP($A18,'Occupancy Raw Data'!$B$8:$BE$45,'Occupancy Raw Data'!O$3,FALSE)</f>
        <v>38.902368573079102</v>
      </c>
      <c r="J18" s="49">
        <f>VLOOKUP($A18,'Occupancy Raw Data'!$B$8:$BE$45,'Occupancy Raw Data'!P$3,FALSE)</f>
        <v>40</v>
      </c>
      <c r="K18" s="50">
        <f>VLOOKUP($A18,'Occupancy Raw Data'!$B$8:$BE$45,'Occupancy Raw Data'!R$3,FALSE)</f>
        <v>39.580754312123403</v>
      </c>
      <c r="M18" s="47">
        <f>VLOOKUP($A18,'Occupancy Raw Data'!$B$8:$BE$45,'Occupancy Raw Data'!T$3,FALSE)</f>
        <v>69.582081345594602</v>
      </c>
      <c r="N18" s="48">
        <f>VLOOKUP($A18,'Occupancy Raw Data'!$B$8:$BE$45,'Occupancy Raw Data'!U$3,FALSE)</f>
        <v>10.2027829239626</v>
      </c>
      <c r="O18" s="48">
        <f>VLOOKUP($A18,'Occupancy Raw Data'!$B$8:$BE$45,'Occupancy Raw Data'!V$3,FALSE)</f>
        <v>0.33359077609120502</v>
      </c>
      <c r="P18" s="48">
        <f>VLOOKUP($A18,'Occupancy Raw Data'!$B$8:$BE$45,'Occupancy Raw Data'!W$3,FALSE)</f>
        <v>6.5551410787846596</v>
      </c>
      <c r="Q18" s="48">
        <f>VLOOKUP($A18,'Occupancy Raw Data'!$B$8:$BE$45,'Occupancy Raw Data'!X$3,FALSE)</f>
        <v>16.455937765394101</v>
      </c>
      <c r="R18" s="49">
        <f>VLOOKUP($A18,'Occupancy Raw Data'!$B$8:$BE$45,'Occupancy Raw Data'!Y$3,FALSE)</f>
        <v>20.7193979415173</v>
      </c>
      <c r="S18" s="48">
        <f>VLOOKUP($A18,'Occupancy Raw Data'!$B$8:$BE$45,'Occupancy Raw Data'!AA$3,FALSE)</f>
        <v>9.4671906336020495</v>
      </c>
      <c r="T18" s="48">
        <f>VLOOKUP($A18,'Occupancy Raw Data'!$B$8:$BE$45,'Occupancy Raw Data'!AB$3,FALSE)</f>
        <v>-9.6939115795528608</v>
      </c>
      <c r="U18" s="49">
        <f>VLOOKUP($A18,'Occupancy Raw Data'!$B$8:$BE$45,'Occupancy Raw Data'!AC$3,FALSE)</f>
        <v>-0.77110505948115204</v>
      </c>
      <c r="V18" s="50">
        <f>VLOOKUP($A18,'Occupancy Raw Data'!$B$8:$BE$45,'Occupancy Raw Data'!AE$3,FALSE)</f>
        <v>13.6146197270571</v>
      </c>
      <c r="X18" s="51">
        <f>VLOOKUP($A18,'ADR Raw Data'!$B$6:$BE$43,'ADR Raw Data'!G$1,FALSE)</f>
        <v>142.70662958384801</v>
      </c>
      <c r="Y18" s="52">
        <f>VLOOKUP($A18,'ADR Raw Data'!$B$6:$BE$43,'ADR Raw Data'!H$1,FALSE)</f>
        <v>107.959569808369</v>
      </c>
      <c r="Z18" s="52">
        <f>VLOOKUP($A18,'ADR Raw Data'!$B$6:$BE$43,'ADR Raw Data'!I$1,FALSE)</f>
        <v>111.31627450980299</v>
      </c>
      <c r="AA18" s="52">
        <f>VLOOKUP($A18,'ADR Raw Data'!$B$6:$BE$43,'ADR Raw Data'!J$1,FALSE)</f>
        <v>118.375340012143</v>
      </c>
      <c r="AB18" s="52">
        <f>VLOOKUP($A18,'ADR Raw Data'!$B$6:$BE$43,'ADR Raw Data'!K$1,FALSE)</f>
        <v>119.248928571428</v>
      </c>
      <c r="AC18" s="53">
        <f>VLOOKUP($A18,'ADR Raw Data'!$B$6:$BE$43,'ADR Raw Data'!L$1,FALSE)</f>
        <v>122.71157891651001</v>
      </c>
      <c r="AD18" s="52">
        <f>VLOOKUP($A18,'ADR Raw Data'!$B$6:$BE$43,'ADR Raw Data'!N$1,FALSE)</f>
        <v>115.244894574079</v>
      </c>
      <c r="AE18" s="52">
        <f>VLOOKUP($A18,'ADR Raw Data'!$B$6:$BE$43,'ADR Raw Data'!O$1,FALSE)</f>
        <v>112.671796851796</v>
      </c>
      <c r="AF18" s="53">
        <f>VLOOKUP($A18,'ADR Raw Data'!$B$6:$BE$43,'ADR Raw Data'!P$1,FALSE)</f>
        <v>113.993649624494</v>
      </c>
      <c r="AG18" s="54">
        <f>VLOOKUP($A18,'ADR Raw Data'!$B$6:$BE$43,'ADR Raw Data'!R$1,FALSE)</f>
        <v>120.194358632193</v>
      </c>
      <c r="AI18" s="47">
        <f>VLOOKUP($A18,'ADR Raw Data'!$B$6:$BE$43,'ADR Raw Data'!T$1,FALSE)</f>
        <v>26.047831899397501</v>
      </c>
      <c r="AJ18" s="48">
        <f>VLOOKUP($A18,'ADR Raw Data'!$B$6:$BE$43,'ADR Raw Data'!U$1,FALSE)</f>
        <v>-5.2203387305430899</v>
      </c>
      <c r="AK18" s="48">
        <f>VLOOKUP($A18,'ADR Raw Data'!$B$6:$BE$43,'ADR Raw Data'!V$1,FALSE)</f>
        <v>-2.7721426979602501</v>
      </c>
      <c r="AL18" s="48">
        <f>VLOOKUP($A18,'ADR Raw Data'!$B$6:$BE$43,'ADR Raw Data'!W$1,FALSE)</f>
        <v>-5.5448115492049999</v>
      </c>
      <c r="AM18" s="48">
        <f>VLOOKUP($A18,'ADR Raw Data'!$B$6:$BE$43,'ADR Raw Data'!X$1,FALSE)</f>
        <v>-0.82418579172279804</v>
      </c>
      <c r="AN18" s="49">
        <f>VLOOKUP($A18,'ADR Raw Data'!$B$6:$BE$43,'ADR Raw Data'!Y$1,FALSE)</f>
        <v>4.2489359213338096</v>
      </c>
      <c r="AO18" s="48">
        <f>VLOOKUP($A18,'ADR Raw Data'!$B$6:$BE$43,'ADR Raw Data'!AA$1,FALSE)</f>
        <v>5.2216883458379399</v>
      </c>
      <c r="AP18" s="48">
        <f>VLOOKUP($A18,'ADR Raw Data'!$B$6:$BE$43,'ADR Raw Data'!AB$1,FALSE)</f>
        <v>-1.52568934087348</v>
      </c>
      <c r="AQ18" s="49">
        <f>VLOOKUP($A18,'ADR Raw Data'!$B$6:$BE$43,'ADR Raw Data'!AC$1,FALSE)</f>
        <v>1.6533938448657</v>
      </c>
      <c r="AR18" s="50">
        <f>VLOOKUP($A18,'ADR Raw Data'!$B$6:$BE$43,'ADR Raw Data'!AE$1,FALSE)</f>
        <v>3.7334188076442398</v>
      </c>
      <c r="AS18" s="40"/>
      <c r="AT18" s="51">
        <f>VLOOKUP($A18,'RevPAR Raw Data'!$B$6:$BE$43,'RevPAR Raw Data'!G$1,FALSE)</f>
        <v>80.034428653957207</v>
      </c>
      <c r="AU18" s="52">
        <f>VLOOKUP($A18,'RevPAR Raw Data'!$B$6:$BE$43,'RevPAR Raw Data'!H$1,FALSE)</f>
        <v>31.8951611785095</v>
      </c>
      <c r="AV18" s="52">
        <f>VLOOKUP($A18,'RevPAR Raw Data'!$B$6:$BE$43,'RevPAR Raw Data'!I$1,FALSE)</f>
        <v>37.388377816291097</v>
      </c>
      <c r="AW18" s="52">
        <f>VLOOKUP($A18,'RevPAR Raw Data'!$B$6:$BE$43,'RevPAR Raw Data'!J$1,FALSE)</f>
        <v>45.052382437897101</v>
      </c>
      <c r="AX18" s="52">
        <f>VLOOKUP($A18,'RevPAR Raw Data'!$B$6:$BE$43,'RevPAR Raw Data'!K$1,FALSE)</f>
        <v>47.451566724436702</v>
      </c>
      <c r="AY18" s="53">
        <f>VLOOKUP($A18,'RevPAR Raw Data'!$B$6:$BE$43,'RevPAR Raw Data'!L$1,FALSE)</f>
        <v>48.364383362218298</v>
      </c>
      <c r="AZ18" s="52">
        <f>VLOOKUP($A18,'RevPAR Raw Data'!$B$6:$BE$43,'RevPAR Raw Data'!N$1,FALSE)</f>
        <v>47.362922010398599</v>
      </c>
      <c r="BA18" s="52">
        <f>VLOOKUP($A18,'RevPAR Raw Data'!$B$6:$BE$43,'RevPAR Raw Data'!O$1,FALSE)</f>
        <v>43.831997689196903</v>
      </c>
      <c r="BB18" s="53">
        <f>VLOOKUP($A18,'RevPAR Raw Data'!$B$6:$BE$43,'RevPAR Raw Data'!P$1,FALSE)</f>
        <v>45.597459849797801</v>
      </c>
      <c r="BC18" s="54">
        <f>VLOOKUP($A18,'RevPAR Raw Data'!$B$6:$BE$43,'RevPAR Raw Data'!R$1,FALSE)</f>
        <v>47.573833787241</v>
      </c>
      <c r="BE18" s="47">
        <f>VLOOKUP($A18,'RevPAR Raw Data'!$B$6:$BE$43,'RevPAR Raw Data'!T$1,FALSE)</f>
        <v>113.75453682599399</v>
      </c>
      <c r="BF18" s="48">
        <f>VLOOKUP($A18,'RevPAR Raw Data'!$B$6:$BE$43,'RevPAR Raw Data'!U$1,FALSE)</f>
        <v>4.4498243648466698</v>
      </c>
      <c r="BG18" s="48">
        <f>VLOOKUP($A18,'RevPAR Raw Data'!$B$6:$BE$43,'RevPAR Raw Data'!V$1,FALSE)</f>
        <v>-2.4477995342095298</v>
      </c>
      <c r="BH18" s="48">
        <f>VLOOKUP($A18,'RevPAR Raw Data'!$B$6:$BE$43,'RevPAR Raw Data'!W$1,FALSE)</f>
        <v>0.64685930997652397</v>
      </c>
      <c r="BI18" s="48">
        <f>VLOOKUP($A18,'RevPAR Raw Data'!$B$6:$BE$43,'RevPAR Raw Data'!X$1,FALSE)</f>
        <v>15.496124472714101</v>
      </c>
      <c r="BJ18" s="49">
        <f>VLOOKUP($A18,'RevPAR Raw Data'!$B$6:$BE$43,'RevPAR Raw Data'!Y$1,FALSE)</f>
        <v>25.848687804672299</v>
      </c>
      <c r="BK18" s="48">
        <f>VLOOKUP($A18,'RevPAR Raw Data'!$B$6:$BE$43,'RevPAR Raw Data'!AA$1,FALSE)</f>
        <v>15.183226169433</v>
      </c>
      <c r="BL18" s="48">
        <f>VLOOKUP($A18,'RevPAR Raw Data'!$B$6:$BE$43,'RevPAR Raw Data'!AB$1,FALSE)</f>
        <v>-11.071701944743401</v>
      </c>
      <c r="BM18" s="49">
        <f>VLOOKUP($A18,'RevPAR Raw Data'!$B$6:$BE$43,'RevPAR Raw Data'!AC$1,FALSE)</f>
        <v>0.86953938179363999</v>
      </c>
      <c r="BN18" s="50">
        <f>VLOOKUP($A18,'RevPAR Raw Data'!$B$6:$BE$43,'RevPAR Raw Data'!AE$1,FALSE)</f>
        <v>17.856329308180602</v>
      </c>
    </row>
    <row r="19" spans="1:66" x14ac:dyDescent="0.45">
      <c r="A19" s="63" t="s">
        <v>24</v>
      </c>
      <c r="B19" s="47">
        <f>VLOOKUP($A19,'Occupancy Raw Data'!$B$8:$BE$45,'Occupancy Raw Data'!G$3,FALSE)</f>
        <v>48.398398398398299</v>
      </c>
      <c r="C19" s="48">
        <f>VLOOKUP($A19,'Occupancy Raw Data'!$B$8:$BE$45,'Occupancy Raw Data'!H$3,FALSE)</f>
        <v>27.8653653653653</v>
      </c>
      <c r="D19" s="48">
        <f>VLOOKUP($A19,'Occupancy Raw Data'!$B$8:$BE$45,'Occupancy Raw Data'!I$3,FALSE)</f>
        <v>34.747247247247202</v>
      </c>
      <c r="E19" s="48">
        <f>VLOOKUP($A19,'Occupancy Raw Data'!$B$8:$BE$45,'Occupancy Raw Data'!J$3,FALSE)</f>
        <v>38.676176176176099</v>
      </c>
      <c r="F19" s="48">
        <f>VLOOKUP($A19,'Occupancy Raw Data'!$B$8:$BE$45,'Occupancy Raw Data'!K$3,FALSE)</f>
        <v>36.849349349349303</v>
      </c>
      <c r="G19" s="49">
        <f>VLOOKUP($A19,'Occupancy Raw Data'!$B$8:$BE$45,'Occupancy Raw Data'!L$3,FALSE)</f>
        <v>37.307307307307298</v>
      </c>
      <c r="H19" s="48">
        <f>VLOOKUP($A19,'Occupancy Raw Data'!$B$8:$BE$45,'Occupancy Raw Data'!N$3,FALSE)</f>
        <v>35.185185185185098</v>
      </c>
      <c r="I19" s="48">
        <f>VLOOKUP($A19,'Occupancy Raw Data'!$B$8:$BE$45,'Occupancy Raw Data'!O$3,FALSE)</f>
        <v>38.938938938938897</v>
      </c>
      <c r="J19" s="49">
        <f>VLOOKUP($A19,'Occupancy Raw Data'!$B$8:$BE$45,'Occupancy Raw Data'!P$3,FALSE)</f>
        <v>37.062062062061997</v>
      </c>
      <c r="K19" s="50">
        <f>VLOOKUP($A19,'Occupancy Raw Data'!$B$8:$BE$45,'Occupancy Raw Data'!R$3,FALSE)</f>
        <v>37.237237237237203</v>
      </c>
      <c r="M19" s="47">
        <f>VLOOKUP($A19,'Occupancy Raw Data'!$B$8:$BE$45,'Occupancy Raw Data'!T$3,FALSE)</f>
        <v>38.642490226852303</v>
      </c>
      <c r="N19" s="48">
        <f>VLOOKUP($A19,'Occupancy Raw Data'!$B$8:$BE$45,'Occupancy Raw Data'!U$3,FALSE)</f>
        <v>-11.226174687273</v>
      </c>
      <c r="O19" s="48">
        <f>VLOOKUP($A19,'Occupancy Raw Data'!$B$8:$BE$45,'Occupancy Raw Data'!V$3,FALSE)</f>
        <v>-12.0132455117904</v>
      </c>
      <c r="P19" s="48">
        <f>VLOOKUP($A19,'Occupancy Raw Data'!$B$8:$BE$45,'Occupancy Raw Data'!W$3,FALSE)</f>
        <v>-8.2396515465704194</v>
      </c>
      <c r="Q19" s="48">
        <f>VLOOKUP($A19,'Occupancy Raw Data'!$B$8:$BE$45,'Occupancy Raw Data'!X$3,FALSE)</f>
        <v>-11.4266847994403</v>
      </c>
      <c r="R19" s="49">
        <f>VLOOKUP($A19,'Occupancy Raw Data'!$B$8:$BE$45,'Occupancy Raw Data'!Y$3,FALSE)</f>
        <v>-1.58550622776786</v>
      </c>
      <c r="S19" s="48">
        <f>VLOOKUP($A19,'Occupancy Raw Data'!$B$8:$BE$45,'Occupancy Raw Data'!AA$3,FALSE)</f>
        <v>-19.8284536582408</v>
      </c>
      <c r="T19" s="48">
        <f>VLOOKUP($A19,'Occupancy Raw Data'!$B$8:$BE$45,'Occupancy Raw Data'!AB$3,FALSE)</f>
        <v>-23.257657430930301</v>
      </c>
      <c r="U19" s="49">
        <f>VLOOKUP($A19,'Occupancy Raw Data'!$B$8:$BE$45,'Occupancy Raw Data'!AC$3,FALSE)</f>
        <v>-21.667219063605799</v>
      </c>
      <c r="V19" s="50">
        <f>VLOOKUP($A19,'Occupancy Raw Data'!$B$8:$BE$45,'Occupancy Raw Data'!AE$3,FALSE)</f>
        <v>-8.27264249234827</v>
      </c>
      <c r="X19" s="51">
        <f>VLOOKUP($A19,'ADR Raw Data'!$B$6:$BE$43,'ADR Raw Data'!G$1,FALSE)</f>
        <v>147.34418304032999</v>
      </c>
      <c r="Y19" s="52">
        <f>VLOOKUP($A19,'ADR Raw Data'!$B$6:$BE$43,'ADR Raw Data'!H$1,FALSE)</f>
        <v>99.796048495734098</v>
      </c>
      <c r="Z19" s="52">
        <f>VLOOKUP($A19,'ADR Raw Data'!$B$6:$BE$43,'ADR Raw Data'!I$1,FALSE)</f>
        <v>98.876222542311794</v>
      </c>
      <c r="AA19" s="52">
        <f>VLOOKUP($A19,'ADR Raw Data'!$B$6:$BE$43,'ADR Raw Data'!J$1,FALSE)</f>
        <v>102.00783565189199</v>
      </c>
      <c r="AB19" s="52">
        <f>VLOOKUP($A19,'ADR Raw Data'!$B$6:$BE$43,'ADR Raw Data'!K$1,FALSE)</f>
        <v>103.422098471986</v>
      </c>
      <c r="AC19" s="53">
        <f>VLOOKUP($A19,'ADR Raw Data'!$B$6:$BE$43,'ADR Raw Data'!L$1,FALSE)</f>
        <v>113.136347598604</v>
      </c>
      <c r="AD19" s="52">
        <f>VLOOKUP($A19,'ADR Raw Data'!$B$6:$BE$43,'ADR Raw Data'!N$1,FALSE)</f>
        <v>110.739889758179</v>
      </c>
      <c r="AE19" s="52">
        <f>VLOOKUP($A19,'ADR Raw Data'!$B$6:$BE$43,'ADR Raw Data'!O$1,FALSE)</f>
        <v>120.341915167095</v>
      </c>
      <c r="AF19" s="53">
        <f>VLOOKUP($A19,'ADR Raw Data'!$B$6:$BE$43,'ADR Raw Data'!P$1,FALSE)</f>
        <v>115.78403274814301</v>
      </c>
      <c r="AG19" s="54">
        <f>VLOOKUP($A19,'ADR Raw Data'!$B$6:$BE$43,'ADR Raw Data'!R$1,FALSE)</f>
        <v>113.889270353302</v>
      </c>
      <c r="AI19" s="47">
        <f>VLOOKUP($A19,'ADR Raw Data'!$B$6:$BE$43,'ADR Raw Data'!T$1,FALSE)</f>
        <v>33.935192360459602</v>
      </c>
      <c r="AJ19" s="48">
        <f>VLOOKUP($A19,'ADR Raw Data'!$B$6:$BE$43,'ADR Raw Data'!U$1,FALSE)</f>
        <v>5.4490132496917596</v>
      </c>
      <c r="AK19" s="48">
        <f>VLOOKUP($A19,'ADR Raw Data'!$B$6:$BE$43,'ADR Raw Data'!V$1,FALSE)</f>
        <v>5.3362956163870496</v>
      </c>
      <c r="AL19" s="48">
        <f>VLOOKUP($A19,'ADR Raw Data'!$B$6:$BE$43,'ADR Raw Data'!W$1,FALSE)</f>
        <v>6.9091845050717797</v>
      </c>
      <c r="AM19" s="48">
        <f>VLOOKUP($A19,'ADR Raw Data'!$B$6:$BE$43,'ADR Raw Data'!X$1,FALSE)</f>
        <v>7.7628617076552402</v>
      </c>
      <c r="AN19" s="49">
        <f>VLOOKUP($A19,'ADR Raw Data'!$B$6:$BE$43,'ADR Raw Data'!Y$1,FALSE)</f>
        <v>15.711302056098299</v>
      </c>
      <c r="AO19" s="48">
        <f>VLOOKUP($A19,'ADR Raw Data'!$B$6:$BE$43,'ADR Raw Data'!AA$1,FALSE)</f>
        <v>-2.7851689564600499</v>
      </c>
      <c r="AP19" s="48">
        <f>VLOOKUP($A19,'ADR Raw Data'!$B$6:$BE$43,'ADR Raw Data'!AB$1,FALSE)</f>
        <v>-1.68160560086023</v>
      </c>
      <c r="AQ19" s="49">
        <f>VLOOKUP($A19,'ADR Raw Data'!$B$6:$BE$43,'ADR Raw Data'!AC$1,FALSE)</f>
        <v>-2.26201024848078</v>
      </c>
      <c r="AR19" s="50">
        <f>VLOOKUP($A19,'ADR Raw Data'!$B$6:$BE$43,'ADR Raw Data'!AE$1,FALSE)</f>
        <v>8.81413477003521</v>
      </c>
      <c r="AS19" s="40"/>
      <c r="AT19" s="51">
        <f>VLOOKUP($A19,'RevPAR Raw Data'!$B$6:$BE$43,'RevPAR Raw Data'!G$1,FALSE)</f>
        <v>71.3122247247247</v>
      </c>
      <c r="AU19" s="52">
        <f>VLOOKUP($A19,'RevPAR Raw Data'!$B$6:$BE$43,'RevPAR Raw Data'!H$1,FALSE)</f>
        <v>27.808533533533499</v>
      </c>
      <c r="AV19" s="52">
        <f>VLOOKUP($A19,'RevPAR Raw Data'!$B$6:$BE$43,'RevPAR Raw Data'!I$1,FALSE)</f>
        <v>34.356765515515498</v>
      </c>
      <c r="AW19" s="52">
        <f>VLOOKUP($A19,'RevPAR Raw Data'!$B$6:$BE$43,'RevPAR Raw Data'!J$1,FALSE)</f>
        <v>39.452730230230202</v>
      </c>
      <c r="AX19" s="52">
        <f>VLOOKUP($A19,'RevPAR Raw Data'!$B$6:$BE$43,'RevPAR Raw Data'!K$1,FALSE)</f>
        <v>38.110370370370298</v>
      </c>
      <c r="AY19" s="53">
        <f>VLOOKUP($A19,'RevPAR Raw Data'!$B$6:$BE$43,'RevPAR Raw Data'!L$1,FALSE)</f>
        <v>42.208124874874798</v>
      </c>
      <c r="AZ19" s="52">
        <f>VLOOKUP($A19,'RevPAR Raw Data'!$B$6:$BE$43,'RevPAR Raw Data'!N$1,FALSE)</f>
        <v>38.964035285285199</v>
      </c>
      <c r="BA19" s="52">
        <f>VLOOKUP($A19,'RevPAR Raw Data'!$B$6:$BE$43,'RevPAR Raw Data'!O$1,FALSE)</f>
        <v>46.859864864864797</v>
      </c>
      <c r="BB19" s="53">
        <f>VLOOKUP($A19,'RevPAR Raw Data'!$B$6:$BE$43,'RevPAR Raw Data'!P$1,FALSE)</f>
        <v>42.911950075074998</v>
      </c>
      <c r="BC19" s="54">
        <f>VLOOKUP($A19,'RevPAR Raw Data'!$B$6:$BE$43,'RevPAR Raw Data'!R$1,FALSE)</f>
        <v>42.409217789217699</v>
      </c>
      <c r="BE19" s="47">
        <f>VLOOKUP($A19,'RevPAR Raw Data'!$B$6:$BE$43,'RevPAR Raw Data'!T$1,FALSE)</f>
        <v>85.691085978666095</v>
      </c>
      <c r="BF19" s="48">
        <f>VLOOKUP($A19,'RevPAR Raw Data'!$B$6:$BE$43,'RevPAR Raw Data'!U$1,FALSE)</f>
        <v>-6.3888771837243699</v>
      </c>
      <c r="BG19" s="48">
        <f>VLOOKUP($A19,'RevPAR Raw Data'!$B$6:$BE$43,'RevPAR Raw Data'!V$1,FALSE)</f>
        <v>-7.3180121890348602</v>
      </c>
      <c r="BH19" s="48">
        <f>VLOOKUP($A19,'RevPAR Raw Data'!$B$6:$BE$43,'RevPAR Raw Data'!W$1,FALSE)</f>
        <v>-1.8997597694261901</v>
      </c>
      <c r="BI19" s="48">
        <f>VLOOKUP($A19,'RevPAR Raw Data'!$B$6:$BE$43,'RevPAR Raw Data'!X$1,FALSE)</f>
        <v>-4.5508608305352896</v>
      </c>
      <c r="BJ19" s="49">
        <f>VLOOKUP($A19,'RevPAR Raw Data'!$B$6:$BE$43,'RevPAR Raw Data'!Y$1,FALSE)</f>
        <v>13.8766921557676</v>
      </c>
      <c r="BK19" s="48">
        <f>VLOOKUP($A19,'RevPAR Raw Data'!$B$6:$BE$43,'RevPAR Raw Data'!AA$1,FALSE)</f>
        <v>-22.0613666788655</v>
      </c>
      <c r="BL19" s="48">
        <f>VLOOKUP($A19,'RevPAR Raw Data'!$B$6:$BE$43,'RevPAR Raw Data'!AB$1,FALSE)</f>
        <v>-24.548160961803099</v>
      </c>
      <c r="BM19" s="49">
        <f>VLOOKUP($A19,'RevPAR Raw Data'!$B$6:$BE$43,'RevPAR Raw Data'!AC$1,FALSE)</f>
        <v>-23.4391145963071</v>
      </c>
      <c r="BN19" s="50">
        <f>VLOOKUP($A19,'RevPAR Raw Data'!$B$6:$BE$43,'RevPAR Raw Data'!AE$1,FALSE)</f>
        <v>-0.18766958063183301</v>
      </c>
    </row>
    <row r="20" spans="1:66" x14ac:dyDescent="0.45">
      <c r="A20" s="63" t="s">
        <v>27</v>
      </c>
      <c r="B20" s="47">
        <f>VLOOKUP($A20,'Occupancy Raw Data'!$B$8:$BE$45,'Occupancy Raw Data'!G$3,FALSE)</f>
        <v>47.880505372535097</v>
      </c>
      <c r="C20" s="48">
        <f>VLOOKUP($A20,'Occupancy Raw Data'!$B$8:$BE$45,'Occupancy Raw Data'!H$3,FALSE)</f>
        <v>35.694887235801097</v>
      </c>
      <c r="D20" s="48">
        <f>VLOOKUP($A20,'Occupancy Raw Data'!$B$8:$BE$45,'Occupancy Raw Data'!I$3,FALSE)</f>
        <v>39.3552957846262</v>
      </c>
      <c r="E20" s="48">
        <f>VLOOKUP($A20,'Occupancy Raw Data'!$B$8:$BE$45,'Occupancy Raw Data'!J$3,FALSE)</f>
        <v>43.157397567599403</v>
      </c>
      <c r="F20" s="48">
        <f>VLOOKUP($A20,'Occupancy Raw Data'!$B$8:$BE$45,'Occupancy Raw Data'!K$3,FALSE)</f>
        <v>45.247372771283501</v>
      </c>
      <c r="G20" s="49">
        <f>VLOOKUP($A20,'Occupancy Raw Data'!$B$8:$BE$45,'Occupancy Raw Data'!L$3,FALSE)</f>
        <v>42.267091746369097</v>
      </c>
      <c r="H20" s="48">
        <f>VLOOKUP($A20,'Occupancy Raw Data'!$B$8:$BE$45,'Occupancy Raw Data'!N$3,FALSE)</f>
        <v>49.474554256700898</v>
      </c>
      <c r="I20" s="48">
        <f>VLOOKUP($A20,'Occupancy Raw Data'!$B$8:$BE$45,'Occupancy Raw Data'!O$3,FALSE)</f>
        <v>49.651670799385897</v>
      </c>
      <c r="J20" s="49">
        <f>VLOOKUP($A20,'Occupancy Raw Data'!$B$8:$BE$45,'Occupancy Raw Data'!P$3,FALSE)</f>
        <v>49.563112528043398</v>
      </c>
      <c r="K20" s="50">
        <f>VLOOKUP($A20,'Occupancy Raw Data'!$B$8:$BE$45,'Occupancy Raw Data'!R$3,FALSE)</f>
        <v>44.351669112561702</v>
      </c>
      <c r="M20" s="47">
        <f>VLOOKUP($A20,'Occupancy Raw Data'!$B$8:$BE$45,'Occupancy Raw Data'!T$3,FALSE)</f>
        <v>6.5608378070474904</v>
      </c>
      <c r="N20" s="48">
        <f>VLOOKUP($A20,'Occupancy Raw Data'!$B$8:$BE$45,'Occupancy Raw Data'!U$3,FALSE)</f>
        <v>-8.7531063856251698</v>
      </c>
      <c r="O20" s="48">
        <f>VLOOKUP($A20,'Occupancy Raw Data'!$B$8:$BE$45,'Occupancy Raw Data'!V$3,FALSE)</f>
        <v>-7.5492673057166604</v>
      </c>
      <c r="P20" s="48">
        <f>VLOOKUP($A20,'Occupancy Raw Data'!$B$8:$BE$45,'Occupancy Raw Data'!W$3,FALSE)</f>
        <v>-4.7353044996624902</v>
      </c>
      <c r="Q20" s="48">
        <f>VLOOKUP($A20,'Occupancy Raw Data'!$B$8:$BE$45,'Occupancy Raw Data'!X$3,FALSE)</f>
        <v>-3.47918469441254</v>
      </c>
      <c r="R20" s="49">
        <f>VLOOKUP($A20,'Occupancy Raw Data'!$B$8:$BE$45,'Occupancy Raw Data'!Y$3,FALSE)</f>
        <v>-3.4122353758159001</v>
      </c>
      <c r="S20" s="48">
        <f>VLOOKUP($A20,'Occupancy Raw Data'!$B$8:$BE$45,'Occupancy Raw Data'!AA$3,FALSE)</f>
        <v>1.90517359438984</v>
      </c>
      <c r="T20" s="48">
        <f>VLOOKUP($A20,'Occupancy Raw Data'!$B$8:$BE$45,'Occupancy Raw Data'!AB$3,FALSE)</f>
        <v>-6.4690698703718201</v>
      </c>
      <c r="U20" s="49">
        <f>VLOOKUP($A20,'Occupancy Raw Data'!$B$8:$BE$45,'Occupancy Raw Data'!AC$3,FALSE)</f>
        <v>-2.46882930528071</v>
      </c>
      <c r="V20" s="50">
        <f>VLOOKUP($A20,'Occupancy Raw Data'!$B$8:$BE$45,'Occupancy Raw Data'!AE$3,FALSE)</f>
        <v>-3.1130080433814999</v>
      </c>
      <c r="X20" s="51">
        <f>VLOOKUP($A20,'ADR Raw Data'!$B$6:$BE$43,'ADR Raw Data'!G$1,FALSE)</f>
        <v>96.171548705302001</v>
      </c>
      <c r="Y20" s="52">
        <f>VLOOKUP($A20,'ADR Raw Data'!$B$6:$BE$43,'ADR Raw Data'!H$1,FALSE)</f>
        <v>82.804184584849395</v>
      </c>
      <c r="Z20" s="52">
        <f>VLOOKUP($A20,'ADR Raw Data'!$B$6:$BE$43,'ADR Raw Data'!I$1,FALSE)</f>
        <v>84.386489648964798</v>
      </c>
      <c r="AA20" s="52">
        <f>VLOOKUP($A20,'ADR Raw Data'!$B$6:$BE$43,'ADR Raw Data'!J$1,FALSE)</f>
        <v>85.941748290013606</v>
      </c>
      <c r="AB20" s="52">
        <f>VLOOKUP($A20,'ADR Raw Data'!$B$6:$BE$43,'ADR Raw Data'!K$1,FALSE)</f>
        <v>87.919848643006205</v>
      </c>
      <c r="AC20" s="53">
        <f>VLOOKUP($A20,'ADR Raw Data'!$B$6:$BE$43,'ADR Raw Data'!L$1,FALSE)</f>
        <v>87.863381383394696</v>
      </c>
      <c r="AD20" s="52">
        <f>VLOOKUP($A20,'ADR Raw Data'!$B$6:$BE$43,'ADR Raw Data'!N$1,FALSE)</f>
        <v>92.017033412887798</v>
      </c>
      <c r="AE20" s="52">
        <f>VLOOKUP($A20,'ADR Raw Data'!$B$6:$BE$43,'ADR Raw Data'!O$1,FALSE)</f>
        <v>92.925362663495804</v>
      </c>
      <c r="AF20" s="53">
        <f>VLOOKUP($A20,'ADR Raw Data'!$B$6:$BE$43,'ADR Raw Data'!P$1,FALSE)</f>
        <v>92.472009529481795</v>
      </c>
      <c r="AG20" s="54">
        <f>VLOOKUP($A20,'ADR Raw Data'!$B$6:$BE$43,'ADR Raw Data'!R$1,FALSE)</f>
        <v>89.334854143688403</v>
      </c>
      <c r="AI20" s="47">
        <f>VLOOKUP($A20,'ADR Raw Data'!$B$6:$BE$43,'ADR Raw Data'!T$1,FALSE)</f>
        <v>13.526377984952701</v>
      </c>
      <c r="AJ20" s="48">
        <f>VLOOKUP($A20,'ADR Raw Data'!$B$6:$BE$43,'ADR Raw Data'!U$1,FALSE)</f>
        <v>9.4455647476198598E-2</v>
      </c>
      <c r="AK20" s="48">
        <f>VLOOKUP($A20,'ADR Raw Data'!$B$6:$BE$43,'ADR Raw Data'!V$1,FALSE)</f>
        <v>2.14637233809249</v>
      </c>
      <c r="AL20" s="48">
        <f>VLOOKUP($A20,'ADR Raw Data'!$B$6:$BE$43,'ADR Raw Data'!W$1,FALSE)</f>
        <v>0.93534699640057894</v>
      </c>
      <c r="AM20" s="48">
        <f>VLOOKUP($A20,'ADR Raw Data'!$B$6:$BE$43,'ADR Raw Data'!X$1,FALSE)</f>
        <v>4.0285363717672196</v>
      </c>
      <c r="AN20" s="49">
        <f>VLOOKUP($A20,'ADR Raw Data'!$B$6:$BE$43,'ADR Raw Data'!Y$1,FALSE)</f>
        <v>4.6037938308775299</v>
      </c>
      <c r="AO20" s="48">
        <f>VLOOKUP($A20,'ADR Raw Data'!$B$6:$BE$43,'ADR Raw Data'!AA$1,FALSE)</f>
        <v>4.8259059793589696</v>
      </c>
      <c r="AP20" s="48">
        <f>VLOOKUP($A20,'ADR Raw Data'!$B$6:$BE$43,'ADR Raw Data'!AB$1,FALSE)</f>
        <v>3.7404373994506401</v>
      </c>
      <c r="AQ20" s="49">
        <f>VLOOKUP($A20,'ADR Raw Data'!$B$6:$BE$43,'ADR Raw Data'!AC$1,FALSE)</f>
        <v>4.2315379863612703</v>
      </c>
      <c r="AR20" s="50">
        <f>VLOOKUP($A20,'ADR Raw Data'!$B$6:$BE$43,'ADR Raw Data'!AE$1,FALSE)</f>
        <v>4.4926380435362603</v>
      </c>
      <c r="AS20" s="40"/>
      <c r="AT20" s="51">
        <f>VLOOKUP($A20,'RevPAR Raw Data'!$B$6:$BE$43,'RevPAR Raw Data'!G$1,FALSE)</f>
        <v>46.0474235446924</v>
      </c>
      <c r="AU20" s="52">
        <f>VLOOKUP($A20,'RevPAR Raw Data'!$B$6:$BE$43,'RevPAR Raw Data'!H$1,FALSE)</f>
        <v>29.556860314086599</v>
      </c>
      <c r="AV20" s="52">
        <f>VLOOKUP($A20,'RevPAR Raw Data'!$B$6:$BE$43,'RevPAR Raw Data'!I$1,FALSE)</f>
        <v>33.210552603613102</v>
      </c>
      <c r="AW20" s="52">
        <f>VLOOKUP($A20,'RevPAR Raw Data'!$B$6:$BE$43,'RevPAR Raw Data'!J$1,FALSE)</f>
        <v>37.090221986066801</v>
      </c>
      <c r="AX20" s="52">
        <f>VLOOKUP($A20,'RevPAR Raw Data'!$B$6:$BE$43,'RevPAR Raw Data'!K$1,FALSE)</f>
        <v>39.781421655449201</v>
      </c>
      <c r="AY20" s="53">
        <f>VLOOKUP($A20,'RevPAR Raw Data'!$B$6:$BE$43,'RevPAR Raw Data'!L$1,FALSE)</f>
        <v>37.137296020781598</v>
      </c>
      <c r="AZ20" s="52">
        <f>VLOOKUP($A20,'RevPAR Raw Data'!$B$6:$BE$43,'RevPAR Raw Data'!N$1,FALSE)</f>
        <v>45.525017121265698</v>
      </c>
      <c r="BA20" s="52">
        <f>VLOOKUP($A20,'RevPAR Raw Data'!$B$6:$BE$43,'RevPAR Raw Data'!O$1,FALSE)</f>
        <v>46.138995158814403</v>
      </c>
      <c r="BB20" s="53">
        <f>VLOOKUP($A20,'RevPAR Raw Data'!$B$6:$BE$43,'RevPAR Raw Data'!P$1,FALSE)</f>
        <v>45.8320061400401</v>
      </c>
      <c r="BC20" s="54">
        <f>VLOOKUP($A20,'RevPAR Raw Data'!$B$6:$BE$43,'RevPAR Raw Data'!R$1,FALSE)</f>
        <v>39.621498911998302</v>
      </c>
      <c r="BE20" s="47">
        <f>VLOOKUP($A20,'RevPAR Raw Data'!$B$6:$BE$43,'RevPAR Raw Data'!T$1,FALSE)</f>
        <v>20.9746595127611</v>
      </c>
      <c r="BF20" s="48">
        <f>VLOOKUP($A20,'RevPAR Raw Data'!$B$6:$BE$43,'RevPAR Raw Data'!U$1,FALSE)</f>
        <v>-8.6669185414598005</v>
      </c>
      <c r="BG20" s="48">
        <f>VLOOKUP($A20,'RevPAR Raw Data'!$B$6:$BE$43,'RevPAR Raw Data'!V$1,FALSE)</f>
        <v>-5.5649303528027199</v>
      </c>
      <c r="BH20" s="48">
        <f>VLOOKUP($A20,'RevPAR Raw Data'!$B$6:$BE$43,'RevPAR Raw Data'!W$1,FALSE)</f>
        <v>-3.84424903166992</v>
      </c>
      <c r="BI20" s="48">
        <f>VLOOKUP($A20,'RevPAR Raw Data'!$B$6:$BE$43,'RevPAR Raw Data'!X$1,FALSE)</f>
        <v>0.40919145649930899</v>
      </c>
      <c r="BJ20" s="49">
        <f>VLOOKUP($A20,'RevPAR Raw Data'!$B$6:$BE$43,'RevPAR Raw Data'!Y$1,FALSE)</f>
        <v>1.03446617333478</v>
      </c>
      <c r="BK20" s="48">
        <f>VLOOKUP($A20,'RevPAR Raw Data'!$B$6:$BE$43,'RevPAR Raw Data'!AA$1,FALSE)</f>
        <v>6.8230214601576504</v>
      </c>
      <c r="BL20" s="48">
        <f>VLOOKUP($A20,'RevPAR Raw Data'!$B$6:$BE$43,'RevPAR Raw Data'!AB$1,FALSE)</f>
        <v>-2.9706039797491601</v>
      </c>
      <c r="BM20" s="49">
        <f>VLOOKUP($A20,'RevPAR Raw Data'!$B$6:$BE$43,'RevPAR Raw Data'!AC$1,FALSE)</f>
        <v>1.65823923120919</v>
      </c>
      <c r="BN20" s="50">
        <f>VLOOKUP($A20,'RevPAR Raw Data'!$B$6:$BE$43,'RevPAR Raw Data'!AE$1,FALSE)</f>
        <v>1.2397738164994501</v>
      </c>
    </row>
    <row r="21" spans="1:66" x14ac:dyDescent="0.45">
      <c r="A21" s="63" t="s">
        <v>90</v>
      </c>
      <c r="B21" s="47">
        <f>VLOOKUP($A21,'Occupancy Raw Data'!$B$8:$BE$45,'Occupancy Raw Data'!G$3,FALSE)</f>
        <v>44.412824890912503</v>
      </c>
      <c r="C21" s="48">
        <f>VLOOKUP($A21,'Occupancy Raw Data'!$B$8:$BE$45,'Occupancy Raw Data'!H$3,FALSE)</f>
        <v>32.811610700056903</v>
      </c>
      <c r="D21" s="48">
        <f>VLOOKUP($A21,'Occupancy Raw Data'!$B$8:$BE$45,'Occupancy Raw Data'!I$3,FALSE)</f>
        <v>39.489660405994996</v>
      </c>
      <c r="E21" s="48">
        <f>VLOOKUP($A21,'Occupancy Raw Data'!$B$8:$BE$45,'Occupancy Raw Data'!J$3,FALSE)</f>
        <v>44.242079301840199</v>
      </c>
      <c r="F21" s="48">
        <f>VLOOKUP($A21,'Occupancy Raw Data'!$B$8:$BE$45,'Occupancy Raw Data'!K$3,FALSE)</f>
        <v>43.587554543729802</v>
      </c>
      <c r="G21" s="49">
        <f>VLOOKUP($A21,'Occupancy Raw Data'!$B$8:$BE$45,'Occupancy Raw Data'!L$3,FALSE)</f>
        <v>40.908745968506899</v>
      </c>
      <c r="H21" s="48">
        <f>VLOOKUP($A21,'Occupancy Raw Data'!$B$8:$BE$45,'Occupancy Raw Data'!N$3,FALSE)</f>
        <v>44.071333712767903</v>
      </c>
      <c r="I21" s="48">
        <f>VLOOKUP($A21,'Occupancy Raw Data'!$B$8:$BE$45,'Occupancy Raw Data'!O$3,FALSE)</f>
        <v>48.634035287421703</v>
      </c>
      <c r="J21" s="49">
        <f>VLOOKUP($A21,'Occupancy Raw Data'!$B$8:$BE$45,'Occupancy Raw Data'!P$3,FALSE)</f>
        <v>46.352684500094803</v>
      </c>
      <c r="K21" s="50">
        <f>VLOOKUP($A21,'Occupancy Raw Data'!$B$8:$BE$45,'Occupancy Raw Data'!R$3,FALSE)</f>
        <v>42.464156977531999</v>
      </c>
      <c r="M21" s="47">
        <f>VLOOKUP($A21,'Occupancy Raw Data'!$B$8:$BE$45,'Occupancy Raw Data'!T$3,FALSE)</f>
        <v>31.001678791270201</v>
      </c>
      <c r="N21" s="48">
        <f>VLOOKUP($A21,'Occupancy Raw Data'!$B$8:$BE$45,'Occupancy Raw Data'!U$3,FALSE)</f>
        <v>-13.4384384384384</v>
      </c>
      <c r="O21" s="48">
        <f>VLOOKUP($A21,'Occupancy Raw Data'!$B$8:$BE$45,'Occupancy Raw Data'!V$3,FALSE)</f>
        <v>-11.8568706330721</v>
      </c>
      <c r="P21" s="48">
        <f>VLOOKUP($A21,'Occupancy Raw Data'!$B$8:$BE$45,'Occupancy Raw Data'!W$3,FALSE)</f>
        <v>-5.58704453441295</v>
      </c>
      <c r="Q21" s="48">
        <f>VLOOKUP($A21,'Occupancy Raw Data'!$B$8:$BE$45,'Occupancy Raw Data'!X$3,FALSE)</f>
        <v>-3.80992254553066</v>
      </c>
      <c r="R21" s="49">
        <f>VLOOKUP($A21,'Occupancy Raw Data'!$B$8:$BE$45,'Occupancy Raw Data'!Y$3,FALSE)</f>
        <v>-2.03089504770558</v>
      </c>
      <c r="S21" s="48">
        <f>VLOOKUP($A21,'Occupancy Raw Data'!$B$8:$BE$45,'Occupancy Raw Data'!AA$3,FALSE)</f>
        <v>-0.21477663230240501</v>
      </c>
      <c r="T21" s="48">
        <f>VLOOKUP($A21,'Occupancy Raw Data'!$B$8:$BE$45,'Occupancy Raw Data'!AB$3,FALSE)</f>
        <v>3.95377128953771</v>
      </c>
      <c r="U21" s="49">
        <f>VLOOKUP($A21,'Occupancy Raw Data'!$B$8:$BE$45,'Occupancy Raw Data'!AC$3,FALSE)</f>
        <v>1.9294952023362499</v>
      </c>
      <c r="V21" s="50">
        <f>VLOOKUP($A21,'Occupancy Raw Data'!$B$8:$BE$45,'Occupancy Raw Data'!AE$3,FALSE)</f>
        <v>-0.82916640293689403</v>
      </c>
      <c r="X21" s="51">
        <f>VLOOKUP($A21,'ADR Raw Data'!$B$6:$BE$43,'ADR Raw Data'!G$1,FALSE)</f>
        <v>98.999634771465097</v>
      </c>
      <c r="Y21" s="52">
        <f>VLOOKUP($A21,'ADR Raw Data'!$B$6:$BE$43,'ADR Raw Data'!H$1,FALSE)</f>
        <v>91.518976582827406</v>
      </c>
      <c r="Z21" s="52">
        <f>VLOOKUP($A21,'ADR Raw Data'!$B$6:$BE$43,'ADR Raw Data'!I$1,FALSE)</f>
        <v>95.298604371847205</v>
      </c>
      <c r="AA21" s="52">
        <f>VLOOKUP($A21,'ADR Raw Data'!$B$6:$BE$43,'ADR Raw Data'!J$1,FALSE)</f>
        <v>99.417587907375605</v>
      </c>
      <c r="AB21" s="52">
        <f>VLOOKUP($A21,'ADR Raw Data'!$B$6:$BE$43,'ADR Raw Data'!K$1,FALSE)</f>
        <v>98.760319912948802</v>
      </c>
      <c r="AC21" s="53">
        <f>VLOOKUP($A21,'ADR Raw Data'!$B$6:$BE$43,'ADR Raw Data'!L$1,FALSE)</f>
        <v>97.124510504104194</v>
      </c>
      <c r="AD21" s="52">
        <f>VLOOKUP($A21,'ADR Raw Data'!$B$6:$BE$43,'ADR Raw Data'!N$1,FALSE)</f>
        <v>93.251734825656399</v>
      </c>
      <c r="AE21" s="52">
        <f>VLOOKUP($A21,'ADR Raw Data'!$B$6:$BE$43,'ADR Raw Data'!O$1,FALSE)</f>
        <v>93.815061439438196</v>
      </c>
      <c r="AF21" s="53">
        <f>VLOOKUP($A21,'ADR Raw Data'!$B$6:$BE$43,'ADR Raw Data'!P$1,FALSE)</f>
        <v>93.547260820628196</v>
      </c>
      <c r="AG21" s="54">
        <f>VLOOKUP($A21,'ADR Raw Data'!$B$6:$BE$43,'ADR Raw Data'!R$1,FALSE)</f>
        <v>96.0088460556548</v>
      </c>
      <c r="AI21" s="47">
        <f>VLOOKUP($A21,'ADR Raw Data'!$B$6:$BE$43,'ADR Raw Data'!T$1,FALSE)</f>
        <v>5.2922740395842602</v>
      </c>
      <c r="AJ21" s="48">
        <f>VLOOKUP($A21,'ADR Raw Data'!$B$6:$BE$43,'ADR Raw Data'!U$1,FALSE)</f>
        <v>-6.9300627552474703</v>
      </c>
      <c r="AK21" s="48">
        <f>VLOOKUP($A21,'ADR Raw Data'!$B$6:$BE$43,'ADR Raw Data'!V$1,FALSE)</f>
        <v>-8.4496171699306402</v>
      </c>
      <c r="AL21" s="48">
        <f>VLOOKUP($A21,'ADR Raw Data'!$B$6:$BE$43,'ADR Raw Data'!W$1,FALSE)</f>
        <v>-5.4768604408961803</v>
      </c>
      <c r="AM21" s="48">
        <f>VLOOKUP($A21,'ADR Raw Data'!$B$6:$BE$43,'ADR Raw Data'!X$1,FALSE)</f>
        <v>-3.0003346779541999</v>
      </c>
      <c r="AN21" s="49">
        <f>VLOOKUP($A21,'ADR Raw Data'!$B$6:$BE$43,'ADR Raw Data'!Y$1,FALSE)</f>
        <v>-3.9908035975568299</v>
      </c>
      <c r="AO21" s="48">
        <f>VLOOKUP($A21,'ADR Raw Data'!$B$6:$BE$43,'ADR Raw Data'!AA$1,FALSE)</f>
        <v>-2.2508225821549899</v>
      </c>
      <c r="AP21" s="48">
        <f>VLOOKUP($A21,'ADR Raw Data'!$B$6:$BE$43,'ADR Raw Data'!AB$1,FALSE)</f>
        <v>-1.7136071702612301</v>
      </c>
      <c r="AQ21" s="49">
        <f>VLOOKUP($A21,'ADR Raw Data'!$B$6:$BE$43,'ADR Raw Data'!AC$1,FALSE)</f>
        <v>-1.9683794187802399</v>
      </c>
      <c r="AR21" s="50">
        <f>VLOOKUP($A21,'ADR Raw Data'!$B$6:$BE$43,'ADR Raw Data'!AE$1,FALSE)</f>
        <v>-3.4321585341463501</v>
      </c>
      <c r="AS21" s="40"/>
      <c r="AT21" s="51">
        <f>VLOOKUP($A21,'RevPAR Raw Data'!$B$6:$BE$43,'RevPAR Raw Data'!G$1,FALSE)</f>
        <v>43.968534433693698</v>
      </c>
      <c r="AU21" s="52">
        <f>VLOOKUP($A21,'RevPAR Raw Data'!$B$6:$BE$43,'RevPAR Raw Data'!H$1,FALSE)</f>
        <v>30.028850313033502</v>
      </c>
      <c r="AV21" s="52">
        <f>VLOOKUP($A21,'RevPAR Raw Data'!$B$6:$BE$43,'RevPAR Raw Data'!I$1,FALSE)</f>
        <v>37.633095238095201</v>
      </c>
      <c r="AW21" s="52">
        <f>VLOOKUP($A21,'RevPAR Raw Data'!$B$6:$BE$43,'RevPAR Raw Data'!J$1,FALSE)</f>
        <v>43.984408081957802</v>
      </c>
      <c r="AX21" s="52">
        <f>VLOOKUP($A21,'RevPAR Raw Data'!$B$6:$BE$43,'RevPAR Raw Data'!K$1,FALSE)</f>
        <v>43.047208309618597</v>
      </c>
      <c r="AY21" s="53">
        <f>VLOOKUP($A21,'RevPAR Raw Data'!$B$6:$BE$43,'RevPAR Raw Data'!L$1,FALSE)</f>
        <v>39.732419275279803</v>
      </c>
      <c r="AZ21" s="52">
        <f>VLOOKUP($A21,'RevPAR Raw Data'!$B$6:$BE$43,'RevPAR Raw Data'!N$1,FALSE)</f>
        <v>41.097283247960497</v>
      </c>
      <c r="BA21" s="52">
        <f>VLOOKUP($A21,'RevPAR Raw Data'!$B$6:$BE$43,'RevPAR Raw Data'!O$1,FALSE)</f>
        <v>45.626050085372697</v>
      </c>
      <c r="BB21" s="53">
        <f>VLOOKUP($A21,'RevPAR Raw Data'!$B$6:$BE$43,'RevPAR Raw Data'!P$1,FALSE)</f>
        <v>43.361666666666601</v>
      </c>
      <c r="BC21" s="54">
        <f>VLOOKUP($A21,'RevPAR Raw Data'!$B$6:$BE$43,'RevPAR Raw Data'!R$1,FALSE)</f>
        <v>40.769347101390302</v>
      </c>
      <c r="BE21" s="47">
        <f>VLOOKUP($A21,'RevPAR Raw Data'!$B$6:$BE$43,'RevPAR Raw Data'!T$1,FALSE)</f>
        <v>37.934646629360202</v>
      </c>
      <c r="BF21" s="48">
        <f>VLOOKUP($A21,'RevPAR Raw Data'!$B$6:$BE$43,'RevPAR Raw Data'!U$1,FALSE)</f>
        <v>-19.437208976576802</v>
      </c>
      <c r="BG21" s="48">
        <f>VLOOKUP($A21,'RevPAR Raw Data'!$B$6:$BE$43,'RevPAR Raw Data'!V$1,FALSE)</f>
        <v>-19.304627626174302</v>
      </c>
      <c r="BH21" s="48">
        <f>VLOOKUP($A21,'RevPAR Raw Data'!$B$6:$BE$43,'RevPAR Raw Data'!W$1,FALSE)</f>
        <v>-10.7579103433886</v>
      </c>
      <c r="BI21" s="48">
        <f>VLOOKUP($A21,'RevPAR Raw Data'!$B$6:$BE$43,'RevPAR Raw Data'!X$1,FALSE)</f>
        <v>-6.6959467961481201</v>
      </c>
      <c r="BJ21" s="49">
        <f>VLOOKUP($A21,'RevPAR Raw Data'!$B$6:$BE$43,'RevPAR Raw Data'!Y$1,FALSE)</f>
        <v>-5.9406496126359798</v>
      </c>
      <c r="BK21" s="48">
        <f>VLOOKUP($A21,'RevPAR Raw Data'!$B$6:$BE$43,'RevPAR Raw Data'!AA$1,FALSE)</f>
        <v>-2.4607649735163402</v>
      </c>
      <c r="BL21" s="48">
        <f>VLOOKUP($A21,'RevPAR Raw Data'!$B$6:$BE$43,'RevPAR Raw Data'!AB$1,FALSE)</f>
        <v>2.1724120109632201</v>
      </c>
      <c r="BM21" s="49">
        <f>VLOOKUP($A21,'RevPAR Raw Data'!$B$6:$BE$43,'RevPAR Raw Data'!AC$1,FALSE)</f>
        <v>-7.6864002893127503E-2</v>
      </c>
      <c r="BN21" s="50">
        <f>VLOOKUP($A21,'RevPAR Raw Data'!$B$6:$BE$43,'RevPAR Raw Data'!AE$1,FALSE)</f>
        <v>-4.2328666316225698</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52.382677083872302</v>
      </c>
      <c r="C23" s="48">
        <f>VLOOKUP($A23,'Occupancy Raw Data'!$B$8:$BE$45,'Occupancy Raw Data'!H$3,FALSE)</f>
        <v>29.215949589380699</v>
      </c>
      <c r="D23" s="48">
        <f>VLOOKUP($A23,'Occupancy Raw Data'!$B$8:$BE$45,'Occupancy Raw Data'!I$3,FALSE)</f>
        <v>31.6564227054387</v>
      </c>
      <c r="E23" s="48">
        <f>VLOOKUP($A23,'Occupancy Raw Data'!$B$8:$BE$45,'Occupancy Raw Data'!J$3,FALSE)</f>
        <v>35.018852332007597</v>
      </c>
      <c r="F23" s="48">
        <f>VLOOKUP($A23,'Occupancy Raw Data'!$B$8:$BE$45,'Occupancy Raw Data'!K$3,FALSE)</f>
        <v>35.933061308816598</v>
      </c>
      <c r="G23" s="49">
        <f>VLOOKUP($A23,'Occupancy Raw Data'!$B$8:$BE$45,'Occupancy Raw Data'!L$3,FALSE)</f>
        <v>36.835932252430901</v>
      </c>
      <c r="H23" s="48">
        <f>VLOOKUP($A23,'Occupancy Raw Data'!$B$8:$BE$45,'Occupancy Raw Data'!N$3,FALSE)</f>
        <v>40.276845204276597</v>
      </c>
      <c r="I23" s="48">
        <f>VLOOKUP($A23,'Occupancy Raw Data'!$B$8:$BE$45,'Occupancy Raw Data'!O$3,FALSE)</f>
        <v>41.870254635607601</v>
      </c>
      <c r="J23" s="49">
        <f>VLOOKUP($A23,'Occupancy Raw Data'!$B$8:$BE$45,'Occupancy Raw Data'!P$3,FALSE)</f>
        <v>41.073549919942103</v>
      </c>
      <c r="K23" s="50">
        <f>VLOOKUP($A23,'Occupancy Raw Data'!$B$8:$BE$45,'Occupancy Raw Data'!R$3,FALSE)</f>
        <v>38.046983977031999</v>
      </c>
      <c r="M23" s="47">
        <f>VLOOKUP($A23,'Occupancy Raw Data'!$B$8:$BE$45,'Occupancy Raw Data'!T$3,FALSE)</f>
        <v>42.565566007359401</v>
      </c>
      <c r="N23" s="48">
        <f>VLOOKUP($A23,'Occupancy Raw Data'!$B$8:$BE$45,'Occupancy Raw Data'!U$3,FALSE)</f>
        <v>-8.3925240429521395</v>
      </c>
      <c r="O23" s="48">
        <f>VLOOKUP($A23,'Occupancy Raw Data'!$B$8:$BE$45,'Occupancy Raw Data'!V$3,FALSE)</f>
        <v>-13.9750695498564</v>
      </c>
      <c r="P23" s="48">
        <f>VLOOKUP($A23,'Occupancy Raw Data'!$B$8:$BE$45,'Occupancy Raw Data'!W$3,FALSE)</f>
        <v>-9.0233828882941705</v>
      </c>
      <c r="Q23" s="48">
        <f>VLOOKUP($A23,'Occupancy Raw Data'!$B$8:$BE$45,'Occupancy Raw Data'!X$3,FALSE)</f>
        <v>-6.2747202925912697</v>
      </c>
      <c r="R23" s="49">
        <f>VLOOKUP($A23,'Occupancy Raw Data'!$B$8:$BE$45,'Occupancy Raw Data'!Y$3,FALSE)</f>
        <v>1.0502063664727801</v>
      </c>
      <c r="S23" s="48">
        <f>VLOOKUP($A23,'Occupancy Raw Data'!$B$8:$BE$45,'Occupancy Raw Data'!AA$3,FALSE)</f>
        <v>-11.105197348476301</v>
      </c>
      <c r="T23" s="48">
        <f>VLOOKUP($A23,'Occupancy Raw Data'!$B$8:$BE$45,'Occupancy Raw Data'!AB$3,FALSE)</f>
        <v>-14.119857510621101</v>
      </c>
      <c r="U23" s="49">
        <f>VLOOKUP($A23,'Occupancy Raw Data'!$B$8:$BE$45,'Occupancy Raw Data'!AC$3,FALSE)</f>
        <v>-12.6677463285346</v>
      </c>
      <c r="V23" s="50">
        <f>VLOOKUP($A23,'Occupancy Raw Data'!$B$8:$BE$45,'Occupancy Raw Data'!AE$3,FALSE)</f>
        <v>-3.6186996957648798</v>
      </c>
      <c r="X23" s="51">
        <f>VLOOKUP($A23,'ADR Raw Data'!$B$6:$BE$43,'ADR Raw Data'!G$1,FALSE)</f>
        <v>128.39614017680699</v>
      </c>
      <c r="Y23" s="52">
        <f>VLOOKUP($A23,'ADR Raw Data'!$B$6:$BE$43,'ADR Raw Data'!H$1,FALSE)</f>
        <v>89.851369000265095</v>
      </c>
      <c r="Z23" s="52">
        <f>VLOOKUP($A23,'ADR Raw Data'!$B$6:$BE$43,'ADR Raw Data'!I$1,FALSE)</f>
        <v>87.211630029368493</v>
      </c>
      <c r="AA23" s="52">
        <f>VLOOKUP($A23,'ADR Raw Data'!$B$6:$BE$43,'ADR Raw Data'!J$1,FALSE)</f>
        <v>88.088871238937998</v>
      </c>
      <c r="AB23" s="52">
        <f>VLOOKUP($A23,'ADR Raw Data'!$B$6:$BE$43,'ADR Raw Data'!K$1,FALSE)</f>
        <v>88.6972962411959</v>
      </c>
      <c r="AC23" s="53">
        <f>VLOOKUP($A23,'ADR Raw Data'!$B$6:$BE$43,'ADR Raw Data'!L$1,FALSE)</f>
        <v>99.784172620032805</v>
      </c>
      <c r="AD23" s="52">
        <f>VLOOKUP($A23,'ADR Raw Data'!$B$6:$BE$43,'ADR Raw Data'!N$1,FALSE)</f>
        <v>103.35871044498499</v>
      </c>
      <c r="AE23" s="52">
        <f>VLOOKUP($A23,'ADR Raw Data'!$B$6:$BE$43,'ADR Raw Data'!O$1,FALSE)</f>
        <v>102.767371572195</v>
      </c>
      <c r="AF23" s="53">
        <f>VLOOKUP($A23,'ADR Raw Data'!$B$6:$BE$43,'ADR Raw Data'!P$1,FALSE)</f>
        <v>103.05730590084499</v>
      </c>
      <c r="AG23" s="54">
        <f>VLOOKUP($A23,'ADR Raw Data'!$B$6:$BE$43,'ADR Raw Data'!R$1,FALSE)</f>
        <v>100.793998777909</v>
      </c>
      <c r="AI23" s="47">
        <f>VLOOKUP($A23,'ADR Raw Data'!$B$6:$BE$43,'ADR Raw Data'!T$1,FALSE)</f>
        <v>32.787197964794501</v>
      </c>
      <c r="AJ23" s="48">
        <f>VLOOKUP($A23,'ADR Raw Data'!$B$6:$BE$43,'ADR Raw Data'!U$1,FALSE)</f>
        <v>6.4177404112312599</v>
      </c>
      <c r="AK23" s="48">
        <f>VLOOKUP($A23,'ADR Raw Data'!$B$6:$BE$43,'ADR Raw Data'!V$1,FALSE)</f>
        <v>2.3890517496477202</v>
      </c>
      <c r="AL23" s="48">
        <f>VLOOKUP($A23,'ADR Raw Data'!$B$6:$BE$43,'ADR Raw Data'!W$1,FALSE)</f>
        <v>3.8240582401900598</v>
      </c>
      <c r="AM23" s="48">
        <f>VLOOKUP($A23,'ADR Raw Data'!$B$6:$BE$43,'ADR Raw Data'!X$1,FALSE)</f>
        <v>3.9717765311436999</v>
      </c>
      <c r="AN23" s="49">
        <f>VLOOKUP($A23,'ADR Raw Data'!$B$6:$BE$43,'ADR Raw Data'!Y$1,FALSE)</f>
        <v>14.2666299158162</v>
      </c>
      <c r="AO23" s="48">
        <f>VLOOKUP($A23,'ADR Raw Data'!$B$6:$BE$43,'ADR Raw Data'!AA$1,FALSE)</f>
        <v>6.4079420200361499</v>
      </c>
      <c r="AP23" s="48">
        <f>VLOOKUP($A23,'ADR Raw Data'!$B$6:$BE$43,'ADR Raw Data'!AB$1,FALSE)</f>
        <v>0.74988711818332798</v>
      </c>
      <c r="AQ23" s="49">
        <f>VLOOKUP($A23,'ADR Raw Data'!$B$6:$BE$43,'ADR Raw Data'!AC$1,FALSE)</f>
        <v>3.4113875697715201</v>
      </c>
      <c r="AR23" s="50">
        <f>VLOOKUP($A23,'ADR Raw Data'!$B$6:$BE$43,'ADR Raw Data'!AE$1,FALSE)</f>
        <v>10.129023791460099</v>
      </c>
      <c r="AS23" s="40"/>
      <c r="AT23" s="51">
        <f>VLOOKUP($A23,'RevPAR Raw Data'!$B$6:$BE$43,'RevPAR Raw Data'!G$1,FALSE)</f>
        <v>67.257335496973099</v>
      </c>
      <c r="AU23" s="52">
        <f>VLOOKUP($A23,'RevPAR Raw Data'!$B$6:$BE$43,'RevPAR Raw Data'!H$1,FALSE)</f>
        <v>26.2509306724859</v>
      </c>
      <c r="AV23" s="52">
        <f>VLOOKUP($A23,'RevPAR Raw Data'!$B$6:$BE$43,'RevPAR Raw Data'!I$1,FALSE)</f>
        <v>27.608082250400201</v>
      </c>
      <c r="AW23" s="52">
        <f>VLOOKUP($A23,'RevPAR Raw Data'!$B$6:$BE$43,'RevPAR Raw Data'!J$1,FALSE)</f>
        <v>30.847711740095999</v>
      </c>
      <c r="AX23" s="52">
        <f>VLOOKUP($A23,'RevPAR Raw Data'!$B$6:$BE$43,'RevPAR Raw Data'!K$1,FALSE)</f>
        <v>31.8716538376116</v>
      </c>
      <c r="AY23" s="53">
        <f>VLOOKUP($A23,'RevPAR Raw Data'!$B$6:$BE$43,'RevPAR Raw Data'!L$1,FALSE)</f>
        <v>36.756430224963999</v>
      </c>
      <c r="AZ23" s="52">
        <f>VLOOKUP($A23,'RevPAR Raw Data'!$B$6:$BE$43,'RevPAR Raw Data'!N$1,FALSE)</f>
        <v>41.629627811063401</v>
      </c>
      <c r="BA23" s="52">
        <f>VLOOKUP($A23,'RevPAR Raw Data'!$B$6:$BE$43,'RevPAR Raw Data'!O$1,FALSE)</f>
        <v>43.028960159599102</v>
      </c>
      <c r="BB23" s="53">
        <f>VLOOKUP($A23,'RevPAR Raw Data'!$B$6:$BE$43,'RevPAR Raw Data'!P$1,FALSE)</f>
        <v>42.329293985331297</v>
      </c>
      <c r="BC23" s="54">
        <f>VLOOKUP($A23,'RevPAR Raw Data'!$B$6:$BE$43,'RevPAR Raw Data'!R$1,FALSE)</f>
        <v>38.3490765648409</v>
      </c>
      <c r="BE23" s="47">
        <f>VLOOKUP($A23,'RevPAR Raw Data'!$B$6:$BE$43,'RevPAR Raw Data'!T$1,FALSE)</f>
        <v>89.308820363822093</v>
      </c>
      <c r="BF23" s="48">
        <f>VLOOKUP($A23,'RevPAR Raw Data'!$B$6:$BE$43,'RevPAR Raw Data'!U$1,FALSE)</f>
        <v>-2.5133940387477098</v>
      </c>
      <c r="BG23" s="48">
        <f>VLOOKUP($A23,'RevPAR Raw Data'!$B$6:$BE$43,'RevPAR Raw Data'!V$1,FALSE)</f>
        <v>-11.919889443803999</v>
      </c>
      <c r="BH23" s="48">
        <f>VLOOKUP($A23,'RevPAR Raw Data'!$B$6:$BE$43,'RevPAR Raw Data'!W$1,FALSE)</f>
        <v>-5.5443840649878204</v>
      </c>
      <c r="BI23" s="48">
        <f>VLOOKUP($A23,'RevPAR Raw Data'!$B$6:$BE$43,'RevPAR Raw Data'!X$1,FALSE)</f>
        <v>-2.55216162942361</v>
      </c>
      <c r="BJ23" s="49">
        <f>VLOOKUP($A23,'RevPAR Raw Data'!$B$6:$BE$43,'RevPAR Raw Data'!Y$1,FALSE)</f>
        <v>15.466665337946001</v>
      </c>
      <c r="BK23" s="48">
        <f>VLOOKUP($A23,'RevPAR Raw Data'!$B$6:$BE$43,'RevPAR Raw Data'!AA$1,FALSE)</f>
        <v>-5.4088699357411301</v>
      </c>
      <c r="BL23" s="48">
        <f>VLOOKUP($A23,'RevPAR Raw Data'!$B$6:$BE$43,'RevPAR Raw Data'!AB$1,FALSE)</f>
        <v>-13.4758533850157</v>
      </c>
      <c r="BM23" s="49">
        <f>VLOOKUP($A23,'RevPAR Raw Data'!$B$6:$BE$43,'RevPAR Raw Data'!AC$1,FALSE)</f>
        <v>-9.6885046823849201</v>
      </c>
      <c r="BN23" s="50">
        <f>VLOOKUP($A23,'RevPAR Raw Data'!$B$6:$BE$43,'RevPAR Raw Data'!AE$1,FALSE)</f>
        <v>6.1437851425697803</v>
      </c>
    </row>
    <row r="24" spans="1:66" x14ac:dyDescent="0.45">
      <c r="A24" s="63" t="s">
        <v>91</v>
      </c>
      <c r="B24" s="47">
        <f>VLOOKUP($A24,'Occupancy Raw Data'!$B$8:$BE$45,'Occupancy Raw Data'!G$3,FALSE)</f>
        <v>50.644883920894202</v>
      </c>
      <c r="C24" s="48">
        <f>VLOOKUP($A24,'Occupancy Raw Data'!$B$8:$BE$45,'Occupancy Raw Data'!H$3,FALSE)</f>
        <v>36.285468615649101</v>
      </c>
      <c r="D24" s="48">
        <f>VLOOKUP($A24,'Occupancy Raw Data'!$B$8:$BE$45,'Occupancy Raw Data'!I$3,FALSE)</f>
        <v>43.473774720550303</v>
      </c>
      <c r="E24" s="48">
        <f>VLOOKUP($A24,'Occupancy Raw Data'!$B$8:$BE$45,'Occupancy Raw Data'!J$3,FALSE)</f>
        <v>47.944969905416997</v>
      </c>
      <c r="F24" s="48">
        <f>VLOOKUP($A24,'Occupancy Raw Data'!$B$8:$BE$45,'Occupancy Raw Data'!K$3,FALSE)</f>
        <v>46.878761822871802</v>
      </c>
      <c r="G24" s="49">
        <f>VLOOKUP($A24,'Occupancy Raw Data'!$B$8:$BE$45,'Occupancy Raw Data'!L$3,FALSE)</f>
        <v>45.045571797076498</v>
      </c>
      <c r="H24" s="48">
        <f>VLOOKUP($A24,'Occupancy Raw Data'!$B$8:$BE$45,'Occupancy Raw Data'!N$3,FALSE)</f>
        <v>45.915735167669801</v>
      </c>
      <c r="I24" s="48">
        <f>VLOOKUP($A24,'Occupancy Raw Data'!$B$8:$BE$45,'Occupancy Raw Data'!O$3,FALSE)</f>
        <v>48.546861564918302</v>
      </c>
      <c r="J24" s="49">
        <f>VLOOKUP($A24,'Occupancy Raw Data'!$B$8:$BE$45,'Occupancy Raw Data'!P$3,FALSE)</f>
        <v>47.231298366293998</v>
      </c>
      <c r="K24" s="50">
        <f>VLOOKUP($A24,'Occupancy Raw Data'!$B$8:$BE$45,'Occupancy Raw Data'!R$3,FALSE)</f>
        <v>45.6700651025672</v>
      </c>
      <c r="M24" s="47">
        <f>VLOOKUP($A24,'Occupancy Raw Data'!$B$8:$BE$45,'Occupancy Raw Data'!T$3,FALSE)</f>
        <v>19.535286616257299</v>
      </c>
      <c r="N24" s="48">
        <f>VLOOKUP($A24,'Occupancy Raw Data'!$B$8:$BE$45,'Occupancy Raw Data'!U$3,FALSE)</f>
        <v>-20.118956826909901</v>
      </c>
      <c r="O24" s="48">
        <f>VLOOKUP($A24,'Occupancy Raw Data'!$B$8:$BE$45,'Occupancy Raw Data'!V$3,FALSE)</f>
        <v>-21.719863506329801</v>
      </c>
      <c r="P24" s="48">
        <f>VLOOKUP($A24,'Occupancy Raw Data'!$B$8:$BE$45,'Occupancy Raw Data'!W$3,FALSE)</f>
        <v>-17.159656705365698</v>
      </c>
      <c r="Q24" s="48">
        <f>VLOOKUP($A24,'Occupancy Raw Data'!$B$8:$BE$45,'Occupancy Raw Data'!X$3,FALSE)</f>
        <v>-16.4557142241629</v>
      </c>
      <c r="R24" s="49">
        <f>VLOOKUP($A24,'Occupancy Raw Data'!$B$8:$BE$45,'Occupancy Raw Data'!Y$3,FALSE)</f>
        <v>-12.470834766505901</v>
      </c>
      <c r="S24" s="48">
        <f>VLOOKUP($A24,'Occupancy Raw Data'!$B$8:$BE$45,'Occupancy Raw Data'!AA$3,FALSE)</f>
        <v>-14.7768234780948</v>
      </c>
      <c r="T24" s="48">
        <f>VLOOKUP($A24,'Occupancy Raw Data'!$B$8:$BE$45,'Occupancy Raw Data'!AB$3,FALSE)</f>
        <v>-13.4290472373957</v>
      </c>
      <c r="U24" s="49">
        <f>VLOOKUP($A24,'Occupancy Raw Data'!$B$8:$BE$45,'Occupancy Raw Data'!AC$3,FALSE)</f>
        <v>-14.0894490325921</v>
      </c>
      <c r="V24" s="50">
        <f>VLOOKUP($A24,'Occupancy Raw Data'!$B$8:$BE$45,'Occupancy Raw Data'!AE$3,FALSE)</f>
        <v>-12.9554184764098</v>
      </c>
      <c r="X24" s="51">
        <f>VLOOKUP($A24,'ADR Raw Data'!$B$6:$BE$43,'ADR Raw Data'!G$1,FALSE)</f>
        <v>84.621139388794504</v>
      </c>
      <c r="Y24" s="52">
        <f>VLOOKUP($A24,'ADR Raw Data'!$B$6:$BE$43,'ADR Raw Data'!H$1,FALSE)</f>
        <v>76.766659668246405</v>
      </c>
      <c r="Z24" s="52">
        <f>VLOOKUP($A24,'ADR Raw Data'!$B$6:$BE$43,'ADR Raw Data'!I$1,FALSE)</f>
        <v>80.234419422468306</v>
      </c>
      <c r="AA24" s="52">
        <f>VLOOKUP($A24,'ADR Raw Data'!$B$6:$BE$43,'ADR Raw Data'!J$1,FALSE)</f>
        <v>80.951877510760397</v>
      </c>
      <c r="AB24" s="52">
        <f>VLOOKUP($A24,'ADR Raw Data'!$B$6:$BE$43,'ADR Raw Data'!K$1,FALSE)</f>
        <v>80.16342567865</v>
      </c>
      <c r="AC24" s="53">
        <f>VLOOKUP($A24,'ADR Raw Data'!$B$6:$BE$43,'ADR Raw Data'!L$1,FALSE)</f>
        <v>80.800095640222906</v>
      </c>
      <c r="AD24" s="52">
        <f>VLOOKUP($A24,'ADR Raw Data'!$B$6:$BE$43,'ADR Raw Data'!N$1,FALSE)</f>
        <v>81.689069737827694</v>
      </c>
      <c r="AE24" s="52">
        <f>VLOOKUP($A24,'ADR Raw Data'!$B$6:$BE$43,'ADR Raw Data'!O$1,FALSE)</f>
        <v>82.322766702089893</v>
      </c>
      <c r="AF24" s="53">
        <f>VLOOKUP($A24,'ADR Raw Data'!$B$6:$BE$43,'ADR Raw Data'!P$1,FALSE)</f>
        <v>82.014743600946602</v>
      </c>
      <c r="AG24" s="54">
        <f>VLOOKUP($A24,'ADR Raw Data'!$B$6:$BE$43,'ADR Raw Data'!R$1,FALSE)</f>
        <v>81.159001570736905</v>
      </c>
      <c r="AI24" s="47">
        <f>VLOOKUP($A24,'ADR Raw Data'!$B$6:$BE$43,'ADR Raw Data'!T$1,FALSE)</f>
        <v>8.2166366837653708</v>
      </c>
      <c r="AJ24" s="48">
        <f>VLOOKUP($A24,'ADR Raw Data'!$B$6:$BE$43,'ADR Raw Data'!U$1,FALSE)</f>
        <v>0.338279209854352</v>
      </c>
      <c r="AK24" s="48">
        <f>VLOOKUP($A24,'ADR Raw Data'!$B$6:$BE$43,'ADR Raw Data'!V$1,FALSE)</f>
        <v>-1.70317228236688</v>
      </c>
      <c r="AL24" s="48">
        <f>VLOOKUP($A24,'ADR Raw Data'!$B$6:$BE$43,'ADR Raw Data'!W$1,FALSE)</f>
        <v>-0.62593126103823105</v>
      </c>
      <c r="AM24" s="48">
        <f>VLOOKUP($A24,'ADR Raw Data'!$B$6:$BE$43,'ADR Raw Data'!X$1,FALSE)</f>
        <v>-0.65901506125320497</v>
      </c>
      <c r="AN24" s="49">
        <f>VLOOKUP($A24,'ADR Raw Data'!$B$6:$BE$43,'ADR Raw Data'!Y$1,FALSE)</f>
        <v>1.1043434248522299</v>
      </c>
      <c r="AO24" s="48">
        <f>VLOOKUP($A24,'ADR Raw Data'!$B$6:$BE$43,'ADR Raw Data'!AA$1,FALSE)</f>
        <v>0.80218726733443002</v>
      </c>
      <c r="AP24" s="48">
        <f>VLOOKUP($A24,'ADR Raw Data'!$B$6:$BE$43,'ADR Raw Data'!AB$1,FALSE)</f>
        <v>0.75395718565012104</v>
      </c>
      <c r="AQ24" s="49">
        <f>VLOOKUP($A24,'ADR Raw Data'!$B$6:$BE$43,'ADR Raw Data'!AC$1,FALSE)</f>
        <v>0.78054356042626805</v>
      </c>
      <c r="AR24" s="50">
        <f>VLOOKUP($A24,'ADR Raw Data'!$B$6:$BE$43,'ADR Raw Data'!AE$1,FALSE)</f>
        <v>1.00027208183098</v>
      </c>
      <c r="AS24" s="40"/>
      <c r="AT24" s="51">
        <f>VLOOKUP($A24,'RevPAR Raw Data'!$B$6:$BE$43,'RevPAR Raw Data'!G$1,FALSE)</f>
        <v>42.856277815993103</v>
      </c>
      <c r="AU24" s="52">
        <f>VLOOKUP($A24,'RevPAR Raw Data'!$B$6:$BE$43,'RevPAR Raw Data'!H$1,FALSE)</f>
        <v>27.855142201203702</v>
      </c>
      <c r="AV24" s="52">
        <f>VLOOKUP($A24,'RevPAR Raw Data'!$B$6:$BE$43,'RevPAR Raw Data'!I$1,FALSE)</f>
        <v>34.880930748065303</v>
      </c>
      <c r="AW24" s="52">
        <f>VLOOKUP($A24,'RevPAR Raw Data'!$B$6:$BE$43,'RevPAR Raw Data'!J$1,FALSE)</f>
        <v>38.812353310404099</v>
      </c>
      <c r="AX24" s="52">
        <f>VLOOKUP($A24,'RevPAR Raw Data'!$B$6:$BE$43,'RevPAR Raw Data'!K$1,FALSE)</f>
        <v>37.5796213929492</v>
      </c>
      <c r="AY24" s="53">
        <f>VLOOKUP($A24,'RevPAR Raw Data'!$B$6:$BE$43,'RevPAR Raw Data'!L$1,FALSE)</f>
        <v>36.3968650937231</v>
      </c>
      <c r="AZ24" s="52">
        <f>VLOOKUP($A24,'RevPAR Raw Data'!$B$6:$BE$43,'RevPAR Raw Data'!N$1,FALSE)</f>
        <v>37.508136921754001</v>
      </c>
      <c r="BA24" s="52">
        <f>VLOOKUP($A24,'RevPAR Raw Data'!$B$6:$BE$43,'RevPAR Raw Data'!O$1,FALSE)</f>
        <v>39.965119587274202</v>
      </c>
      <c r="BB24" s="53">
        <f>VLOOKUP($A24,'RevPAR Raw Data'!$B$6:$BE$43,'RevPAR Raw Data'!P$1,FALSE)</f>
        <v>38.736628254514102</v>
      </c>
      <c r="BC24" s="54">
        <f>VLOOKUP($A24,'RevPAR Raw Data'!$B$6:$BE$43,'RevPAR Raw Data'!R$1,FALSE)</f>
        <v>37.065368853949103</v>
      </c>
      <c r="BE24" s="47">
        <f>VLOOKUP($A24,'RevPAR Raw Data'!$B$6:$BE$43,'RevPAR Raw Data'!T$1,FALSE)</f>
        <v>29.357066826412801</v>
      </c>
      <c r="BF24" s="48">
        <f>VLOOKUP($A24,'RevPAR Raw Data'!$B$6:$BE$43,'RevPAR Raw Data'!U$1,FALSE)</f>
        <v>-19.848735865240599</v>
      </c>
      <c r="BG24" s="48">
        <f>VLOOKUP($A24,'RevPAR Raw Data'!$B$6:$BE$43,'RevPAR Raw Data'!V$1,FALSE)</f>
        <v>-23.053109093688999</v>
      </c>
      <c r="BH24" s="48">
        <f>VLOOKUP($A24,'RevPAR Raw Data'!$B$6:$BE$43,'RevPAR Raw Data'!W$1,FALSE)</f>
        <v>-17.678180310798201</v>
      </c>
      <c r="BI24" s="48">
        <f>VLOOKUP($A24,'RevPAR Raw Data'!$B$6:$BE$43,'RevPAR Raw Data'!X$1,FALSE)</f>
        <v>-17.0062836502421</v>
      </c>
      <c r="BJ24" s="49">
        <f>VLOOKUP($A24,'RevPAR Raw Data'!$B$6:$BE$43,'RevPAR Raw Data'!Y$1,FALSE)</f>
        <v>-11.5042121854218</v>
      </c>
      <c r="BK24" s="48">
        <f>VLOOKUP($A24,'RevPAR Raw Data'!$B$6:$BE$43,'RevPAR Raw Data'!AA$1,FALSE)</f>
        <v>-14.093174007218099</v>
      </c>
      <c r="BL24" s="48">
        <f>VLOOKUP($A24,'RevPAR Raw Data'!$B$6:$BE$43,'RevPAR Raw Data'!AB$1,FALSE)</f>
        <v>-12.7763393183563</v>
      </c>
      <c r="BM24" s="49">
        <f>VLOOKUP($A24,'RevPAR Raw Data'!$B$6:$BE$43,'RevPAR Raw Data'!AC$1,FALSE)</f>
        <v>-13.4188797592893</v>
      </c>
      <c r="BN24" s="50">
        <f>VLOOKUP($A24,'RevPAR Raw Data'!$B$6:$BE$43,'RevPAR Raw Data'!AE$1,FALSE)</f>
        <v>-12.0847358286827</v>
      </c>
    </row>
    <row r="25" spans="1:66" x14ac:dyDescent="0.45">
      <c r="A25" s="63" t="s">
        <v>32</v>
      </c>
      <c r="B25" s="47">
        <f>VLOOKUP($A25,'Occupancy Raw Data'!$B$8:$BE$45,'Occupancy Raw Data'!G$3,FALSE)</f>
        <v>48.049517777457801</v>
      </c>
      <c r="C25" s="48">
        <f>VLOOKUP($A25,'Occupancy Raw Data'!$B$8:$BE$45,'Occupancy Raw Data'!H$3,FALSE)</f>
        <v>34.907154167266398</v>
      </c>
      <c r="D25" s="48">
        <f>VLOOKUP($A25,'Occupancy Raw Data'!$B$8:$BE$45,'Occupancy Raw Data'!I$3,FALSE)</f>
        <v>40.261983590038803</v>
      </c>
      <c r="E25" s="48">
        <f>VLOOKUP($A25,'Occupancy Raw Data'!$B$8:$BE$45,'Occupancy Raw Data'!J$3,FALSE)</f>
        <v>43.3136605729091</v>
      </c>
      <c r="F25" s="48">
        <f>VLOOKUP($A25,'Occupancy Raw Data'!$B$8:$BE$45,'Occupancy Raw Data'!K$3,FALSE)</f>
        <v>42.579530732690301</v>
      </c>
      <c r="G25" s="49">
        <f>VLOOKUP($A25,'Occupancy Raw Data'!$B$8:$BE$45,'Occupancy Raw Data'!L$3,FALSE)</f>
        <v>41.822369368072501</v>
      </c>
      <c r="H25" s="48">
        <f>VLOOKUP($A25,'Occupancy Raw Data'!$B$8:$BE$45,'Occupancy Raw Data'!N$3,FALSE)</f>
        <v>48.870015834173003</v>
      </c>
      <c r="I25" s="48">
        <f>VLOOKUP($A25,'Occupancy Raw Data'!$B$8:$BE$45,'Occupancy Raw Data'!O$3,FALSE)</f>
        <v>47.847991938966402</v>
      </c>
      <c r="J25" s="49">
        <f>VLOOKUP($A25,'Occupancy Raw Data'!$B$8:$BE$45,'Occupancy Raw Data'!P$3,FALSE)</f>
        <v>48.359003886569703</v>
      </c>
      <c r="K25" s="50">
        <f>VLOOKUP($A25,'Occupancy Raw Data'!$B$8:$BE$45,'Occupancy Raw Data'!R$3,FALSE)</f>
        <v>43.689979230500299</v>
      </c>
      <c r="M25" s="47">
        <f>VLOOKUP($A25,'Occupancy Raw Data'!$B$8:$BE$45,'Occupancy Raw Data'!T$3,FALSE)</f>
        <v>15.798837848691401</v>
      </c>
      <c r="N25" s="48">
        <f>VLOOKUP($A25,'Occupancy Raw Data'!$B$8:$BE$45,'Occupancy Raw Data'!U$3,FALSE)</f>
        <v>-12.093183343904499</v>
      </c>
      <c r="O25" s="48">
        <f>VLOOKUP($A25,'Occupancy Raw Data'!$B$8:$BE$45,'Occupancy Raw Data'!V$3,FALSE)</f>
        <v>-11.6423682932438</v>
      </c>
      <c r="P25" s="48">
        <f>VLOOKUP($A25,'Occupancy Raw Data'!$B$8:$BE$45,'Occupancy Raw Data'!W$3,FALSE)</f>
        <v>-10.989851032069501</v>
      </c>
      <c r="Q25" s="48">
        <f>VLOOKUP($A25,'Occupancy Raw Data'!$B$8:$BE$45,'Occupancy Raw Data'!X$3,FALSE)</f>
        <v>-13.369669244294901</v>
      </c>
      <c r="R25" s="49">
        <f>VLOOKUP($A25,'Occupancy Raw Data'!$B$8:$BE$45,'Occupancy Raw Data'!Y$3,FALSE)</f>
        <v>-6.8886752212996401</v>
      </c>
      <c r="S25" s="48">
        <f>VLOOKUP($A25,'Occupancy Raw Data'!$B$8:$BE$45,'Occupancy Raw Data'!AA$3,FALSE)</f>
        <v>-8.5759639160381802</v>
      </c>
      <c r="T25" s="48">
        <f>VLOOKUP($A25,'Occupancy Raw Data'!$B$8:$BE$45,'Occupancy Raw Data'!AB$3,FALSE)</f>
        <v>-10.536101186238101</v>
      </c>
      <c r="U25" s="49">
        <f>VLOOKUP($A25,'Occupancy Raw Data'!$B$8:$BE$45,'Occupancy Raw Data'!AC$3,FALSE)</f>
        <v>-9.5562963650372605</v>
      </c>
      <c r="V25" s="50">
        <f>VLOOKUP($A25,'Occupancy Raw Data'!$B$8:$BE$45,'Occupancy Raw Data'!AE$3,FALSE)</f>
        <v>-7.7491608120772097</v>
      </c>
      <c r="X25" s="51">
        <f>VLOOKUP($A25,'ADR Raw Data'!$B$6:$BE$43,'ADR Raw Data'!G$1,FALSE)</f>
        <v>80.785135110844806</v>
      </c>
      <c r="Y25" s="52">
        <f>VLOOKUP($A25,'ADR Raw Data'!$B$6:$BE$43,'ADR Raw Data'!H$1,FALSE)</f>
        <v>68.652053072164904</v>
      </c>
      <c r="Z25" s="52">
        <f>VLOOKUP($A25,'ADR Raw Data'!$B$6:$BE$43,'ADR Raw Data'!I$1,FALSE)</f>
        <v>74.496367643904094</v>
      </c>
      <c r="AA25" s="52">
        <f>VLOOKUP($A25,'ADR Raw Data'!$B$6:$BE$43,'ADR Raw Data'!J$1,FALSE)</f>
        <v>76.744622765038201</v>
      </c>
      <c r="AB25" s="52">
        <f>VLOOKUP($A25,'ADR Raw Data'!$B$6:$BE$43,'ADR Raw Data'!K$1,FALSE)</f>
        <v>75.5497278228532</v>
      </c>
      <c r="AC25" s="53">
        <f>VLOOKUP($A25,'ADR Raw Data'!$B$6:$BE$43,'ADR Raw Data'!L$1,FALSE)</f>
        <v>75.645970592689395</v>
      </c>
      <c r="AD25" s="52">
        <f>VLOOKUP($A25,'ADR Raw Data'!$B$6:$BE$43,'ADR Raw Data'!N$1,FALSE)</f>
        <v>85.129609307805495</v>
      </c>
      <c r="AE25" s="52">
        <f>VLOOKUP($A25,'ADR Raw Data'!$B$6:$BE$43,'ADR Raw Data'!O$1,FALSE)</f>
        <v>83.081198044524598</v>
      </c>
      <c r="AF25" s="53">
        <f>VLOOKUP($A25,'ADR Raw Data'!$B$6:$BE$43,'ADR Raw Data'!P$1,FALSE)</f>
        <v>84.116226506920597</v>
      </c>
      <c r="AG25" s="54">
        <f>VLOOKUP($A25,'ADR Raw Data'!$B$6:$BE$43,'ADR Raw Data'!R$1,FALSE)</f>
        <v>78.324670088487196</v>
      </c>
      <c r="AI25" s="47">
        <f>VLOOKUP($A25,'ADR Raw Data'!$B$6:$BE$43,'ADR Raw Data'!T$1,FALSE)</f>
        <v>15.0791343555738</v>
      </c>
      <c r="AJ25" s="48">
        <f>VLOOKUP($A25,'ADR Raw Data'!$B$6:$BE$43,'ADR Raw Data'!U$1,FALSE)</f>
        <v>0.39226118185080899</v>
      </c>
      <c r="AK25" s="48">
        <f>VLOOKUP($A25,'ADR Raw Data'!$B$6:$BE$43,'ADR Raw Data'!V$1,FALSE)</f>
        <v>1.7350947185479599</v>
      </c>
      <c r="AL25" s="48">
        <f>VLOOKUP($A25,'ADR Raw Data'!$B$6:$BE$43,'ADR Raw Data'!W$1,FALSE)</f>
        <v>3.5853076750961499</v>
      </c>
      <c r="AM25" s="48">
        <f>VLOOKUP($A25,'ADR Raw Data'!$B$6:$BE$43,'ADR Raw Data'!X$1,FALSE)</f>
        <v>0.297878839043207</v>
      </c>
      <c r="AN25" s="49">
        <f>VLOOKUP($A25,'ADR Raw Data'!$B$6:$BE$43,'ADR Raw Data'!Y$1,FALSE)</f>
        <v>4.40126961517986</v>
      </c>
      <c r="AO25" s="48">
        <f>VLOOKUP($A25,'ADR Raw Data'!$B$6:$BE$43,'ADR Raw Data'!AA$1,FALSE)</f>
        <v>5.6491544773381097</v>
      </c>
      <c r="AP25" s="48">
        <f>VLOOKUP($A25,'ADR Raw Data'!$B$6:$BE$43,'ADR Raw Data'!AB$1,FALSE)</f>
        <v>5.4059757283902901</v>
      </c>
      <c r="AQ25" s="49">
        <f>VLOOKUP($A25,'ADR Raw Data'!$B$6:$BE$43,'ADR Raw Data'!AC$1,FALSE)</f>
        <v>5.5427985784850096</v>
      </c>
      <c r="AR25" s="50">
        <f>VLOOKUP($A25,'ADR Raw Data'!$B$6:$BE$43,'ADR Raw Data'!AE$1,FALSE)</f>
        <v>4.7220799820259298</v>
      </c>
      <c r="AS25" s="40"/>
      <c r="AT25" s="51">
        <f>VLOOKUP($A25,'RevPAR Raw Data'!$B$6:$BE$43,'RevPAR Raw Data'!G$1,FALSE)</f>
        <v>38.816867856628697</v>
      </c>
      <c r="AU25" s="52">
        <f>VLOOKUP($A25,'RevPAR Raw Data'!$B$6:$BE$43,'RevPAR Raw Data'!H$1,FALSE)</f>
        <v>23.964478004894101</v>
      </c>
      <c r="AV25" s="52">
        <f>VLOOKUP($A25,'RevPAR Raw Data'!$B$6:$BE$43,'RevPAR Raw Data'!I$1,FALSE)</f>
        <v>29.993715315963701</v>
      </c>
      <c r="AW25" s="52">
        <f>VLOOKUP($A25,'RevPAR Raw Data'!$B$6:$BE$43,'RevPAR Raw Data'!J$1,FALSE)</f>
        <v>33.240905412408203</v>
      </c>
      <c r="AX25" s="52">
        <f>VLOOKUP($A25,'RevPAR Raw Data'!$B$6:$BE$43,'RevPAR Raw Data'!K$1,FALSE)</f>
        <v>32.168719576795702</v>
      </c>
      <c r="AY25" s="53">
        <f>VLOOKUP($A25,'RevPAR Raw Data'!$B$6:$BE$43,'RevPAR Raw Data'!L$1,FALSE)</f>
        <v>31.636937233338099</v>
      </c>
      <c r="AZ25" s="52">
        <f>VLOOKUP($A25,'RevPAR Raw Data'!$B$6:$BE$43,'RevPAR Raw Data'!N$1,FALSE)</f>
        <v>41.602853548294199</v>
      </c>
      <c r="BA25" s="52">
        <f>VLOOKUP($A25,'RevPAR Raw Data'!$B$6:$BE$43,'RevPAR Raw Data'!O$1,FALSE)</f>
        <v>39.752684943140899</v>
      </c>
      <c r="BB25" s="53">
        <f>VLOOKUP($A25,'RevPAR Raw Data'!$B$6:$BE$43,'RevPAR Raw Data'!P$1,FALSE)</f>
        <v>40.677769245717499</v>
      </c>
      <c r="BC25" s="54">
        <f>VLOOKUP($A25,'RevPAR Raw Data'!$B$6:$BE$43,'RevPAR Raw Data'!R$1,FALSE)</f>
        <v>34.220032094017903</v>
      </c>
      <c r="BE25" s="47">
        <f>VLOOKUP($A25,'RevPAR Raw Data'!$B$6:$BE$43,'RevPAR Raw Data'!T$1,FALSE)</f>
        <v>33.260300190088699</v>
      </c>
      <c r="BF25" s="48">
        <f>VLOOKUP($A25,'RevPAR Raw Data'!$B$6:$BE$43,'RevPAR Raw Data'!U$1,FALSE)</f>
        <v>-11.7483590259619</v>
      </c>
      <c r="BG25" s="48">
        <f>VLOOKUP($A25,'RevPAR Raw Data'!$B$6:$BE$43,'RevPAR Raw Data'!V$1,FALSE)</f>
        <v>-10.109279692065799</v>
      </c>
      <c r="BH25" s="48">
        <f>VLOOKUP($A25,'RevPAR Raw Data'!$B$6:$BE$43,'RevPAR Raw Data'!W$1,FALSE)</f>
        <v>-7.7985633295077896</v>
      </c>
      <c r="BI25" s="48">
        <f>VLOOKUP($A25,'RevPAR Raw Data'!$B$6:$BE$43,'RevPAR Raw Data'!X$1,FALSE)</f>
        <v>-13.1116158207805</v>
      </c>
      <c r="BJ25" s="49">
        <f>VLOOKUP($A25,'RevPAR Raw Data'!$B$6:$BE$43,'RevPAR Raw Data'!Y$1,FALSE)</f>
        <v>-2.7905947755232599</v>
      </c>
      <c r="BK25" s="48">
        <f>VLOOKUP($A25,'RevPAR Raw Data'!$B$6:$BE$43,'RevPAR Raw Data'!AA$1,FALSE)</f>
        <v>-3.41127888823784</v>
      </c>
      <c r="BL25" s="48">
        <f>VLOOKUP($A25,'RevPAR Raw Data'!$B$6:$BE$43,'RevPAR Raw Data'!AB$1,FALSE)</f>
        <v>-5.6997045306945502</v>
      </c>
      <c r="BM25" s="49">
        <f>VLOOKUP($A25,'RevPAR Raw Data'!$B$6:$BE$43,'RevPAR Raw Data'!AC$1,FALSE)</f>
        <v>-4.5431840456293404</v>
      </c>
      <c r="BN25" s="50">
        <f>VLOOKUP($A25,'RevPAR Raw Data'!$B$6:$BE$43,'RevPAR Raw Data'!AE$1,FALSE)</f>
        <v>-3.3930024015333702</v>
      </c>
    </row>
    <row r="26" spans="1:66" x14ac:dyDescent="0.45">
      <c r="A26" s="63" t="s">
        <v>92</v>
      </c>
      <c r="B26" s="47">
        <f>VLOOKUP($A26,'Occupancy Raw Data'!$B$8:$BE$45,'Occupancy Raw Data'!G$3,FALSE)</f>
        <v>50.781661689794397</v>
      </c>
      <c r="C26" s="48">
        <f>VLOOKUP($A26,'Occupancy Raw Data'!$B$8:$BE$45,'Occupancy Raw Data'!H$3,FALSE)</f>
        <v>29.826102230809699</v>
      </c>
      <c r="D26" s="48">
        <f>VLOOKUP($A26,'Occupancy Raw Data'!$B$8:$BE$45,'Occupancy Raw Data'!I$3,FALSE)</f>
        <v>31.3894256103987</v>
      </c>
      <c r="E26" s="48">
        <f>VLOOKUP($A26,'Occupancy Raw Data'!$B$8:$BE$45,'Occupancy Raw Data'!J$3,FALSE)</f>
        <v>39.346565958194198</v>
      </c>
      <c r="F26" s="48">
        <f>VLOOKUP($A26,'Occupancy Raw Data'!$B$8:$BE$45,'Occupancy Raw Data'!K$3,FALSE)</f>
        <v>42.279992973827497</v>
      </c>
      <c r="G26" s="49">
        <f>VLOOKUP($A26,'Occupancy Raw Data'!$B$8:$BE$45,'Occupancy Raw Data'!L$3,FALSE)</f>
        <v>38.724749692604902</v>
      </c>
      <c r="H26" s="48">
        <f>VLOOKUP($A26,'Occupancy Raw Data'!$B$8:$BE$45,'Occupancy Raw Data'!N$3,FALSE)</f>
        <v>38.222378359388699</v>
      </c>
      <c r="I26" s="48">
        <f>VLOOKUP($A26,'Occupancy Raw Data'!$B$8:$BE$45,'Occupancy Raw Data'!O$3,FALSE)</f>
        <v>38.766906727560098</v>
      </c>
      <c r="J26" s="49">
        <f>VLOOKUP($A26,'Occupancy Raw Data'!$B$8:$BE$45,'Occupancy Raw Data'!P$3,FALSE)</f>
        <v>38.494642543474399</v>
      </c>
      <c r="K26" s="50">
        <f>VLOOKUP($A26,'Occupancy Raw Data'!$B$8:$BE$45,'Occupancy Raw Data'!R$3,FALSE)</f>
        <v>38.659004792853302</v>
      </c>
      <c r="M26" s="47">
        <f>VLOOKUP($A26,'Occupancy Raw Data'!$B$8:$BE$45,'Occupancy Raw Data'!T$3,FALSE)</f>
        <v>41.621371062376298</v>
      </c>
      <c r="N26" s="48">
        <f>VLOOKUP($A26,'Occupancy Raw Data'!$B$8:$BE$45,'Occupancy Raw Data'!U$3,FALSE)</f>
        <v>-18.064587887177002</v>
      </c>
      <c r="O26" s="48">
        <f>VLOOKUP($A26,'Occupancy Raw Data'!$B$8:$BE$45,'Occupancy Raw Data'!V$3,FALSE)</f>
        <v>-27.8562777553492</v>
      </c>
      <c r="P26" s="48">
        <f>VLOOKUP($A26,'Occupancy Raw Data'!$B$8:$BE$45,'Occupancy Raw Data'!W$3,FALSE)</f>
        <v>-15.2798789712556</v>
      </c>
      <c r="Q26" s="48">
        <f>VLOOKUP($A26,'Occupancy Raw Data'!$B$8:$BE$45,'Occupancy Raw Data'!X$3,FALSE)</f>
        <v>-7.9892966360856201</v>
      </c>
      <c r="R26" s="49">
        <f>VLOOKUP($A26,'Occupancy Raw Data'!$B$8:$BE$45,'Occupancy Raw Data'!Y$3,FALSE)</f>
        <v>-6.9854387763194197</v>
      </c>
      <c r="S26" s="48">
        <f>VLOOKUP($A26,'Occupancy Raw Data'!$B$8:$BE$45,'Occupancy Raw Data'!AA$3,FALSE)</f>
        <v>-25.9360108917631</v>
      </c>
      <c r="T26" s="48">
        <f>VLOOKUP($A26,'Occupancy Raw Data'!$B$8:$BE$45,'Occupancy Raw Data'!AB$3,FALSE)</f>
        <v>-30.136119025007901</v>
      </c>
      <c r="U26" s="49">
        <f>VLOOKUP($A26,'Occupancy Raw Data'!$B$8:$BE$45,'Occupancy Raw Data'!AC$3,FALSE)</f>
        <v>-28.1121863211415</v>
      </c>
      <c r="V26" s="50">
        <f>VLOOKUP($A26,'Occupancy Raw Data'!$B$8:$BE$45,'Occupancy Raw Data'!AE$3,FALSE)</f>
        <v>-14.1626632868772</v>
      </c>
      <c r="X26" s="51">
        <f>VLOOKUP($A26,'ADR Raw Data'!$B$6:$BE$43,'ADR Raw Data'!G$1,FALSE)</f>
        <v>125.33540020754</v>
      </c>
      <c r="Y26" s="52">
        <f>VLOOKUP($A26,'ADR Raw Data'!$B$6:$BE$43,'ADR Raw Data'!H$1,FALSE)</f>
        <v>91.381553356890393</v>
      </c>
      <c r="Z26" s="52">
        <f>VLOOKUP($A26,'ADR Raw Data'!$B$6:$BE$43,'ADR Raw Data'!I$1,FALSE)</f>
        <v>90.459040235030699</v>
      </c>
      <c r="AA26" s="52">
        <f>VLOOKUP($A26,'ADR Raw Data'!$B$6:$BE$43,'ADR Raw Data'!J$1,FALSE)</f>
        <v>96.053761071428497</v>
      </c>
      <c r="AB26" s="52">
        <f>VLOOKUP($A26,'ADR Raw Data'!$B$6:$BE$43,'ADR Raw Data'!K$1,FALSE)</f>
        <v>94.449791192355605</v>
      </c>
      <c r="AC26" s="53">
        <f>VLOOKUP($A26,'ADR Raw Data'!$B$6:$BE$43,'ADR Raw Data'!L$1,FALSE)</f>
        <v>101.756499745985</v>
      </c>
      <c r="AD26" s="52">
        <f>VLOOKUP($A26,'ADR Raw Data'!$B$6:$BE$43,'ADR Raw Data'!N$1,FALSE)</f>
        <v>95.125170955882297</v>
      </c>
      <c r="AE26" s="52">
        <f>VLOOKUP($A26,'ADR Raw Data'!$B$6:$BE$43,'ADR Raw Data'!O$1,FALSE)</f>
        <v>96.164887267784295</v>
      </c>
      <c r="AF26" s="53">
        <f>VLOOKUP($A26,'ADR Raw Data'!$B$6:$BE$43,'ADR Raw Data'!P$1,FALSE)</f>
        <v>95.648705954825402</v>
      </c>
      <c r="AG26" s="54">
        <f>VLOOKUP($A26,'ADR Raw Data'!$B$6:$BE$43,'ADR Raw Data'!R$1,FALSE)</f>
        <v>100.018835187589</v>
      </c>
      <c r="AI26" s="47">
        <f>VLOOKUP($A26,'ADR Raw Data'!$B$6:$BE$43,'ADR Raw Data'!T$1,FALSE)</f>
        <v>51.722525302503897</v>
      </c>
      <c r="AJ26" s="48">
        <f>VLOOKUP($A26,'ADR Raw Data'!$B$6:$BE$43,'ADR Raw Data'!U$1,FALSE)</f>
        <v>12.2088547478888</v>
      </c>
      <c r="AK26" s="48">
        <f>VLOOKUP($A26,'ADR Raw Data'!$B$6:$BE$43,'ADR Raw Data'!V$1,FALSE)</f>
        <v>5.3335729190967598</v>
      </c>
      <c r="AL26" s="48">
        <f>VLOOKUP($A26,'ADR Raw Data'!$B$6:$BE$43,'ADR Raw Data'!W$1,FALSE)</f>
        <v>9.9235050866300405</v>
      </c>
      <c r="AM26" s="48">
        <f>VLOOKUP($A26,'ADR Raw Data'!$B$6:$BE$43,'ADR Raw Data'!X$1,FALSE)</f>
        <v>6.03699182392252</v>
      </c>
      <c r="AN26" s="49">
        <f>VLOOKUP($A26,'ADR Raw Data'!$B$6:$BE$43,'ADR Raw Data'!Y$1,FALSE)</f>
        <v>18.902693323242001</v>
      </c>
      <c r="AO26" s="48">
        <f>VLOOKUP($A26,'ADR Raw Data'!$B$6:$BE$43,'ADR Raw Data'!AA$1,FALSE)</f>
        <v>5.3598937167161997</v>
      </c>
      <c r="AP26" s="48">
        <f>VLOOKUP($A26,'ADR Raw Data'!$B$6:$BE$43,'ADR Raw Data'!AB$1,FALSE)</f>
        <v>6.1856442651107297</v>
      </c>
      <c r="AQ26" s="49">
        <f>VLOOKUP($A26,'ADR Raw Data'!$B$6:$BE$43,'ADR Raw Data'!AC$1,FALSE)</f>
        <v>5.7715944622458597</v>
      </c>
      <c r="AR26" s="50">
        <f>VLOOKUP($A26,'ADR Raw Data'!$B$6:$BE$43,'ADR Raw Data'!AE$1,FALSE)</f>
        <v>14.6646763179312</v>
      </c>
      <c r="AS26" s="40"/>
      <c r="AT26" s="51">
        <f>VLOOKUP($A26,'RevPAR Raw Data'!$B$6:$BE$43,'RevPAR Raw Data'!G$1,FALSE)</f>
        <v>63.647398910943203</v>
      </c>
      <c r="AU26" s="52">
        <f>VLOOKUP($A26,'RevPAR Raw Data'!$B$6:$BE$43,'RevPAR Raw Data'!H$1,FALSE)</f>
        <v>27.255555524328098</v>
      </c>
      <c r="AV26" s="52">
        <f>VLOOKUP($A26,'RevPAR Raw Data'!$B$6:$BE$43,'RevPAR Raw Data'!I$1,FALSE)</f>
        <v>28.394573142455599</v>
      </c>
      <c r="AW26" s="52">
        <f>VLOOKUP($A26,'RevPAR Raw Data'!$B$6:$BE$43,'RevPAR Raw Data'!J$1,FALSE)</f>
        <v>37.793856455295902</v>
      </c>
      <c r="AX26" s="52">
        <f>VLOOKUP($A26,'RevPAR Raw Data'!$B$6:$BE$43,'RevPAR Raw Data'!K$1,FALSE)</f>
        <v>39.933365079922702</v>
      </c>
      <c r="AY26" s="53">
        <f>VLOOKUP($A26,'RevPAR Raw Data'!$B$6:$BE$43,'RevPAR Raw Data'!L$1,FALSE)</f>
        <v>39.404949822589103</v>
      </c>
      <c r="AZ26" s="52">
        <f>VLOOKUP($A26,'RevPAR Raw Data'!$B$6:$BE$43,'RevPAR Raw Data'!N$1,FALSE)</f>
        <v>36.359102757772703</v>
      </c>
      <c r="BA26" s="52">
        <f>VLOOKUP($A26,'RevPAR Raw Data'!$B$6:$BE$43,'RevPAR Raw Data'!O$1,FALSE)</f>
        <v>37.2801521517653</v>
      </c>
      <c r="BB26" s="53">
        <f>VLOOKUP($A26,'RevPAR Raw Data'!$B$6:$BE$43,'RevPAR Raw Data'!P$1,FALSE)</f>
        <v>36.819627454768998</v>
      </c>
      <c r="BC26" s="54">
        <f>VLOOKUP($A26,'RevPAR Raw Data'!$B$6:$BE$43,'RevPAR Raw Data'!R$1,FALSE)</f>
        <v>38.666286288926202</v>
      </c>
      <c r="BE26" s="47">
        <f>VLOOKUP($A26,'RevPAR Raw Data'!$B$6:$BE$43,'RevPAR Raw Data'!T$1,FALSE)</f>
        <v>114.87152054386701</v>
      </c>
      <c r="BF26" s="48">
        <f>VLOOKUP($A26,'RevPAR Raw Data'!$B$6:$BE$43,'RevPAR Raw Data'!U$1,FALSE)</f>
        <v>-8.0612124352383105</v>
      </c>
      <c r="BG26" s="48">
        <f>VLOOKUP($A26,'RevPAR Raw Data'!$B$6:$BE$43,'RevPAR Raw Data'!V$1,FALSE)</f>
        <v>-24.008439722880102</v>
      </c>
      <c r="BH26" s="48">
        <f>VLOOKUP($A26,'RevPAR Raw Data'!$B$6:$BE$43,'RevPAR Raw Data'!W$1,FALSE)</f>
        <v>-6.8726734515690904</v>
      </c>
      <c r="BI26" s="48">
        <f>VLOOKUP($A26,'RevPAR Raw Data'!$B$6:$BE$43,'RevPAR Raw Data'!X$1,FALSE)</f>
        <v>-2.4346179968724999</v>
      </c>
      <c r="BJ26" s="49">
        <f>VLOOKUP($A26,'RevPAR Raw Data'!$B$6:$BE$43,'RevPAR Raw Data'!Y$1,FALSE)</f>
        <v>10.5968184777521</v>
      </c>
      <c r="BK26" s="48">
        <f>VLOOKUP($A26,'RevPAR Raw Data'!$B$6:$BE$43,'RevPAR Raw Data'!AA$1,FALSE)</f>
        <v>-21.966259793201299</v>
      </c>
      <c r="BL26" s="48">
        <f>VLOOKUP($A26,'RevPAR Raw Data'!$B$6:$BE$43,'RevPAR Raw Data'!AB$1,FALSE)</f>
        <v>-25.8145878780945</v>
      </c>
      <c r="BM26" s="49">
        <f>VLOOKUP($A26,'RevPAR Raw Data'!$B$6:$BE$43,'RevPAR Raw Data'!AC$1,FALSE)</f>
        <v>-23.9631132478229</v>
      </c>
      <c r="BN26" s="50">
        <f>VLOOKUP($A26,'RevPAR Raw Data'!$B$6:$BE$43,'RevPAR Raw Data'!AE$1,FALSE)</f>
        <v>-1.57489569796497</v>
      </c>
    </row>
    <row r="27" spans="1:66" x14ac:dyDescent="0.45">
      <c r="A27" s="63" t="s">
        <v>93</v>
      </c>
      <c r="B27" s="47">
        <f>VLOOKUP($A27,'Occupancy Raw Data'!$B$8:$BE$45,'Occupancy Raw Data'!G$3,FALSE)</f>
        <v>57.133747808066303</v>
      </c>
      <c r="C27" s="48">
        <f>VLOOKUP($A27,'Occupancy Raw Data'!$B$8:$BE$45,'Occupancy Raw Data'!H$3,FALSE)</f>
        <v>24.948469954019298</v>
      </c>
      <c r="D27" s="48">
        <f>VLOOKUP($A27,'Occupancy Raw Data'!$B$8:$BE$45,'Occupancy Raw Data'!I$3,FALSE)</f>
        <v>25.614396702076998</v>
      </c>
      <c r="E27" s="48">
        <f>VLOOKUP($A27,'Occupancy Raw Data'!$B$8:$BE$45,'Occupancy Raw Data'!J$3,FALSE)</f>
        <v>28.095766608530202</v>
      </c>
      <c r="F27" s="48">
        <f>VLOOKUP($A27,'Occupancy Raw Data'!$B$8:$BE$45,'Occupancy Raw Data'!K$3,FALSE)</f>
        <v>28.397019185032502</v>
      </c>
      <c r="G27" s="49">
        <f>VLOOKUP($A27,'Occupancy Raw Data'!$B$8:$BE$45,'Occupancy Raw Data'!L$3,FALSE)</f>
        <v>32.811656772800802</v>
      </c>
      <c r="H27" s="48">
        <f>VLOOKUP($A27,'Occupancy Raw Data'!$B$8:$BE$45,'Occupancy Raw Data'!N$3,FALSE)</f>
        <v>37.878547645473198</v>
      </c>
      <c r="I27" s="48">
        <f>VLOOKUP($A27,'Occupancy Raw Data'!$B$8:$BE$45,'Occupancy Raw Data'!O$3,FALSE)</f>
        <v>42.270493102901497</v>
      </c>
      <c r="J27" s="49">
        <f>VLOOKUP($A27,'Occupancy Raw Data'!$B$8:$BE$45,'Occupancy Raw Data'!P$3,FALSE)</f>
        <v>40.074520374187401</v>
      </c>
      <c r="K27" s="50">
        <f>VLOOKUP($A27,'Occupancy Raw Data'!$B$8:$BE$45,'Occupancy Raw Data'!R$3,FALSE)</f>
        <v>34.888359968264702</v>
      </c>
      <c r="M27" s="47">
        <f>VLOOKUP($A27,'Occupancy Raw Data'!$B$8:$BE$45,'Occupancy Raw Data'!T$3,FALSE)</f>
        <v>75.611844689458394</v>
      </c>
      <c r="N27" s="48">
        <f>VLOOKUP($A27,'Occupancy Raw Data'!$B$8:$BE$45,'Occupancy Raw Data'!U$3,FALSE)</f>
        <v>4.3690298279086797</v>
      </c>
      <c r="O27" s="48">
        <f>VLOOKUP($A27,'Occupancy Raw Data'!$B$8:$BE$45,'Occupancy Raw Data'!V$3,FALSE)</f>
        <v>-8.1928437648644294</v>
      </c>
      <c r="P27" s="48">
        <f>VLOOKUP($A27,'Occupancy Raw Data'!$B$8:$BE$45,'Occupancy Raw Data'!W$3,FALSE)</f>
        <v>-3.8081091819061199</v>
      </c>
      <c r="Q27" s="48">
        <f>VLOOKUP($A27,'Occupancy Raw Data'!$B$8:$BE$45,'Occupancy Raw Data'!X$3,FALSE)</f>
        <v>-3.8135420713706201</v>
      </c>
      <c r="R27" s="49">
        <f>VLOOKUP($A27,'Occupancy Raw Data'!$B$8:$BE$45,'Occupancy Raw Data'!Y$3,FALSE)</f>
        <v>14.670463955728501</v>
      </c>
      <c r="S27" s="48">
        <f>VLOOKUP($A27,'Occupancy Raw Data'!$B$8:$BE$45,'Occupancy Raw Data'!AA$3,FALSE)</f>
        <v>-10.269349840413501</v>
      </c>
      <c r="T27" s="48">
        <f>VLOOKUP($A27,'Occupancy Raw Data'!$B$8:$BE$45,'Occupancy Raw Data'!AB$3,FALSE)</f>
        <v>-10.6933996135696</v>
      </c>
      <c r="U27" s="49">
        <f>VLOOKUP($A27,'Occupancy Raw Data'!$B$8:$BE$45,'Occupancy Raw Data'!AC$3,FALSE)</f>
        <v>-10.493493711673301</v>
      </c>
      <c r="V27" s="50">
        <f>VLOOKUP($A27,'Occupancy Raw Data'!$B$8:$BE$45,'Occupancy Raw Data'!AE$3,FALSE)</f>
        <v>4.9883669219223004</v>
      </c>
      <c r="X27" s="51">
        <f>VLOOKUP($A27,'ADR Raw Data'!$B$6:$BE$43,'ADR Raw Data'!G$1,FALSE)</f>
        <v>153.681832840401</v>
      </c>
      <c r="Y27" s="52">
        <f>VLOOKUP($A27,'ADR Raw Data'!$B$6:$BE$43,'ADR Raw Data'!H$1,FALSE)</f>
        <v>94.911092882109898</v>
      </c>
      <c r="Z27" s="52">
        <f>VLOOKUP($A27,'ADR Raw Data'!$B$6:$BE$43,'ADR Raw Data'!I$1,FALSE)</f>
        <v>90.367905725781398</v>
      </c>
      <c r="AA27" s="52">
        <f>VLOOKUP($A27,'ADR Raw Data'!$B$6:$BE$43,'ADR Raw Data'!J$1,FALSE)</f>
        <v>91.631716930022506</v>
      </c>
      <c r="AB27" s="52">
        <f>VLOOKUP($A27,'ADR Raw Data'!$B$6:$BE$43,'ADR Raw Data'!K$1,FALSE)</f>
        <v>91.341803238414201</v>
      </c>
      <c r="AC27" s="53">
        <f>VLOOKUP($A27,'ADR Raw Data'!$B$6:$BE$43,'ADR Raw Data'!L$1,FALSE)</f>
        <v>113.399014826818</v>
      </c>
      <c r="AD27" s="52">
        <f>VLOOKUP($A27,'ADR Raw Data'!$B$6:$BE$43,'ADR Raw Data'!N$1,FALSE)</f>
        <v>104.18400089995799</v>
      </c>
      <c r="AE27" s="52">
        <f>VLOOKUP($A27,'ADR Raw Data'!$B$6:$BE$43,'ADR Raw Data'!O$1,FALSE)</f>
        <v>107.542799399849</v>
      </c>
      <c r="AF27" s="53">
        <f>VLOOKUP($A27,'ADR Raw Data'!$B$6:$BE$43,'ADR Raw Data'!P$1,FALSE)</f>
        <v>105.955426577645</v>
      </c>
      <c r="AG27" s="54">
        <f>VLOOKUP($A27,'ADR Raw Data'!$B$6:$BE$43,'ADR Raw Data'!R$1,FALSE)</f>
        <v>110.954252394256</v>
      </c>
      <c r="AI27" s="47">
        <f>VLOOKUP($A27,'ADR Raw Data'!$B$6:$BE$43,'ADR Raw Data'!T$1,FALSE)</f>
        <v>58.529529509540602</v>
      </c>
      <c r="AJ27" s="48">
        <f>VLOOKUP($A27,'ADR Raw Data'!$B$6:$BE$43,'ADR Raw Data'!U$1,FALSE)</f>
        <v>8.6201840172131199</v>
      </c>
      <c r="AK27" s="48">
        <f>VLOOKUP($A27,'ADR Raw Data'!$B$6:$BE$43,'ADR Raw Data'!V$1,FALSE)</f>
        <v>-0.65439050898939999</v>
      </c>
      <c r="AL27" s="48">
        <f>VLOOKUP($A27,'ADR Raw Data'!$B$6:$BE$43,'ADR Raw Data'!W$1,FALSE)</f>
        <v>-1.0312151052039999</v>
      </c>
      <c r="AM27" s="48">
        <f>VLOOKUP($A27,'ADR Raw Data'!$B$6:$BE$43,'ADR Raw Data'!X$1,FALSE)</f>
        <v>-0.27081411255918703</v>
      </c>
      <c r="AN27" s="49">
        <f>VLOOKUP($A27,'ADR Raw Data'!$B$6:$BE$43,'ADR Raw Data'!Y$1,FALSE)</f>
        <v>23.012925745920501</v>
      </c>
      <c r="AO27" s="48">
        <f>VLOOKUP($A27,'ADR Raw Data'!$B$6:$BE$43,'ADR Raw Data'!AA$1,FALSE)</f>
        <v>-1.14532449204959</v>
      </c>
      <c r="AP27" s="48">
        <f>VLOOKUP($A27,'ADR Raw Data'!$B$6:$BE$43,'ADR Raw Data'!AB$1,FALSE)</f>
        <v>-0.61680728962684395</v>
      </c>
      <c r="AQ27" s="49">
        <f>VLOOKUP($A27,'ADR Raw Data'!$B$6:$BE$43,'ADR Raw Data'!AC$1,FALSE)</f>
        <v>-0.866197473880852</v>
      </c>
      <c r="AR27" s="50">
        <f>VLOOKUP($A27,'ADR Raw Data'!$B$6:$BE$43,'ADR Raw Data'!AE$1,FALSE)</f>
        <v>13.4013238385146</v>
      </c>
      <c r="AS27" s="40"/>
      <c r="AT27" s="51">
        <f>VLOOKUP($A27,'RevPAR Raw Data'!$B$6:$BE$43,'RevPAR Raw Data'!G$1,FALSE)</f>
        <v>87.804190801849103</v>
      </c>
      <c r="AU27" s="52">
        <f>VLOOKUP($A27,'RevPAR Raw Data'!$B$6:$BE$43,'RevPAR Raw Data'!H$1,FALSE)</f>
        <v>23.678865490724501</v>
      </c>
      <c r="AV27" s="52">
        <f>VLOOKUP($A27,'RevPAR Raw Data'!$B$6:$BE$43,'RevPAR Raw Data'!I$1,FALSE)</f>
        <v>23.147193863960599</v>
      </c>
      <c r="AW27" s="52">
        <f>VLOOKUP($A27,'RevPAR Raw Data'!$B$6:$BE$43,'RevPAR Raw Data'!J$1,FALSE)</f>
        <v>25.744633328048199</v>
      </c>
      <c r="AX27" s="52">
        <f>VLOOKUP($A27,'RevPAR Raw Data'!$B$6:$BE$43,'RevPAR Raw Data'!K$1,FALSE)</f>
        <v>25.938349389567101</v>
      </c>
      <c r="AY27" s="53">
        <f>VLOOKUP($A27,'RevPAR Raw Data'!$B$6:$BE$43,'RevPAR Raw Data'!L$1,FALSE)</f>
        <v>37.208095528713301</v>
      </c>
      <c r="AZ27" s="52">
        <f>VLOOKUP($A27,'RevPAR Raw Data'!$B$6:$BE$43,'RevPAR Raw Data'!N$1,FALSE)</f>
        <v>39.463386419850899</v>
      </c>
      <c r="BA27" s="52">
        <f>VLOOKUP($A27,'RevPAR Raw Data'!$B$6:$BE$43,'RevPAR Raw Data'!O$1,FALSE)</f>
        <v>45.4588716029808</v>
      </c>
      <c r="BB27" s="53">
        <f>VLOOKUP($A27,'RevPAR Raw Data'!$B$6:$BE$43,'RevPAR Raw Data'!P$1,FALSE)</f>
        <v>42.4611290114158</v>
      </c>
      <c r="BC27" s="54">
        <f>VLOOKUP($A27,'RevPAR Raw Data'!$B$6:$BE$43,'RevPAR Raw Data'!R$1,FALSE)</f>
        <v>38.710118975405102</v>
      </c>
      <c r="BE27" s="47">
        <f>VLOOKUP($A27,'RevPAR Raw Data'!$B$6:$BE$43,'RevPAR Raw Data'!T$1,FALSE)</f>
        <v>178.396631149223</v>
      </c>
      <c r="BF27" s="48">
        <f>VLOOKUP($A27,'RevPAR Raw Data'!$B$6:$BE$43,'RevPAR Raw Data'!U$1,FALSE)</f>
        <v>13.3658322560544</v>
      </c>
      <c r="BG27" s="48">
        <f>VLOOKUP($A27,'RevPAR Raw Data'!$B$6:$BE$43,'RevPAR Raw Data'!V$1,FALSE)</f>
        <v>-8.7936210818402305</v>
      </c>
      <c r="BH27" s="48">
        <f>VLOOKUP($A27,'RevPAR Raw Data'!$B$6:$BE$43,'RevPAR Raw Data'!W$1,FALSE)</f>
        <v>-4.8000544900036504</v>
      </c>
      <c r="BI27" s="48">
        <f>VLOOKUP($A27,'RevPAR Raw Data'!$B$6:$BE$43,'RevPAR Raw Data'!X$1,FALSE)</f>
        <v>-4.07402857381215</v>
      </c>
      <c r="BJ27" s="49">
        <f>VLOOKUP($A27,'RevPAR Raw Data'!$B$6:$BE$43,'RevPAR Raw Data'!Y$1,FALSE)</f>
        <v>41.059492678362901</v>
      </c>
      <c r="BK27" s="48">
        <f>VLOOKUP($A27,'RevPAR Raw Data'!$B$6:$BE$43,'RevPAR Raw Data'!AA$1,FALSE)</f>
        <v>-11.297056953566599</v>
      </c>
      <c r="BL27" s="48">
        <f>VLOOKUP($A27,'RevPAR Raw Data'!$B$6:$BE$43,'RevPAR Raw Data'!AB$1,FALSE)</f>
        <v>-11.244249234871001</v>
      </c>
      <c r="BM27" s="49">
        <f>VLOOKUP($A27,'RevPAR Raw Data'!$B$6:$BE$43,'RevPAR Raw Data'!AC$1,FALSE)</f>
        <v>-11.268796808101801</v>
      </c>
      <c r="BN27" s="50">
        <f>VLOOKUP($A27,'RevPAR Raw Data'!$B$6:$BE$43,'RevPAR Raw Data'!AE$1,FALSE)</f>
        <v>19.058197965897001</v>
      </c>
    </row>
    <row r="28" spans="1:66" x14ac:dyDescent="0.45">
      <c r="A28" s="63" t="s">
        <v>29</v>
      </c>
      <c r="B28" s="47">
        <f>VLOOKUP($A28,'Occupancy Raw Data'!$B$8:$BE$45,'Occupancy Raw Data'!G$3,FALSE)</f>
        <v>51.038808310466401</v>
      </c>
      <c r="C28" s="48">
        <f>VLOOKUP($A28,'Occupancy Raw Data'!$B$8:$BE$45,'Occupancy Raw Data'!H$3,FALSE)</f>
        <v>25.2580687312165</v>
      </c>
      <c r="D28" s="48">
        <f>VLOOKUP($A28,'Occupancy Raw Data'!$B$8:$BE$45,'Occupancy Raw Data'!I$3,FALSE)</f>
        <v>25.0228668496014</v>
      </c>
      <c r="E28" s="48">
        <f>VLOOKUP($A28,'Occupancy Raw Data'!$B$8:$BE$45,'Occupancy Raw Data'!J$3,FALSE)</f>
        <v>25.859140206454899</v>
      </c>
      <c r="F28" s="48">
        <f>VLOOKUP($A28,'Occupancy Raw Data'!$B$8:$BE$45,'Occupancy Raw Data'!K$3,FALSE)</f>
        <v>29.282634261074001</v>
      </c>
      <c r="G28" s="49">
        <f>VLOOKUP($A28,'Occupancy Raw Data'!$B$8:$BE$45,'Occupancy Raw Data'!L$3,FALSE)</f>
        <v>31.292303671762699</v>
      </c>
      <c r="H28" s="48">
        <f>VLOOKUP($A28,'Occupancy Raw Data'!$B$8:$BE$45,'Occupancy Raw Data'!N$3,FALSE)</f>
        <v>33.673069384554999</v>
      </c>
      <c r="I28" s="48">
        <f>VLOOKUP($A28,'Occupancy Raw Data'!$B$8:$BE$45,'Occupancy Raw Data'!O$3,FALSE)</f>
        <v>33.019730824513204</v>
      </c>
      <c r="J28" s="49">
        <f>VLOOKUP($A28,'Occupancy Raw Data'!$B$8:$BE$45,'Occupancy Raw Data'!P$3,FALSE)</f>
        <v>33.346400104534098</v>
      </c>
      <c r="K28" s="50">
        <f>VLOOKUP($A28,'Occupancy Raw Data'!$B$8:$BE$45,'Occupancy Raw Data'!R$3,FALSE)</f>
        <v>31.8791883668402</v>
      </c>
      <c r="M28" s="47">
        <f>VLOOKUP($A28,'Occupancy Raw Data'!$B$8:$BE$45,'Occupancy Raw Data'!T$3,FALSE)</f>
        <v>42.9755263369617</v>
      </c>
      <c r="N28" s="48">
        <f>VLOOKUP($A28,'Occupancy Raw Data'!$B$8:$BE$45,'Occupancy Raw Data'!U$3,FALSE)</f>
        <v>3.9767984454035998</v>
      </c>
      <c r="O28" s="48">
        <f>VLOOKUP($A28,'Occupancy Raw Data'!$B$8:$BE$45,'Occupancy Raw Data'!V$3,FALSE)</f>
        <v>2.9535163058428902</v>
      </c>
      <c r="P28" s="48">
        <f>VLOOKUP($A28,'Occupancy Raw Data'!$B$8:$BE$45,'Occupancy Raw Data'!W$3,FALSE)</f>
        <v>7.9520939855154404</v>
      </c>
      <c r="Q28" s="48">
        <f>VLOOKUP($A28,'Occupancy Raw Data'!$B$8:$BE$45,'Occupancy Raw Data'!X$3,FALSE)</f>
        <v>22.443084487641599</v>
      </c>
      <c r="R28" s="49">
        <f>VLOOKUP($A28,'Occupancy Raw Data'!$B$8:$BE$45,'Occupancy Raw Data'!Y$3,FALSE)</f>
        <v>18.384191893664799</v>
      </c>
      <c r="S28" s="48">
        <f>VLOOKUP($A28,'Occupancy Raw Data'!$B$8:$BE$45,'Occupancy Raw Data'!AA$3,FALSE)</f>
        <v>5.5436840888863896</v>
      </c>
      <c r="T28" s="48">
        <f>VLOOKUP($A28,'Occupancy Raw Data'!$B$8:$BE$45,'Occupancy Raw Data'!AB$3,FALSE)</f>
        <v>-9.1544360660818</v>
      </c>
      <c r="U28" s="49">
        <f>VLOOKUP($A28,'Occupancy Raw Data'!$B$8:$BE$45,'Occupancy Raw Data'!AC$3,FALSE)</f>
        <v>-2.2837502837061101</v>
      </c>
      <c r="V28" s="50">
        <f>VLOOKUP($A28,'Occupancy Raw Data'!$B$8:$BE$45,'Occupancy Raw Data'!AE$3,FALSE)</f>
        <v>11.3457314192088</v>
      </c>
      <c r="X28" s="51">
        <f>VLOOKUP($A28,'ADR Raw Data'!$B$6:$BE$43,'ADR Raw Data'!G$1,FALSE)</f>
        <v>157.95161034306099</v>
      </c>
      <c r="Y28" s="52">
        <f>VLOOKUP($A28,'ADR Raw Data'!$B$6:$BE$43,'ADR Raw Data'!H$1,FALSE)</f>
        <v>121.14773409208399</v>
      </c>
      <c r="Z28" s="52">
        <f>VLOOKUP($A28,'ADR Raw Data'!$B$6:$BE$43,'ADR Raw Data'!I$1,FALSE)</f>
        <v>106.63822454308</v>
      </c>
      <c r="AA28" s="52">
        <f>VLOOKUP($A28,'ADR Raw Data'!$B$6:$BE$43,'ADR Raw Data'!J$1,FALSE)</f>
        <v>100.032066700353</v>
      </c>
      <c r="AB28" s="52">
        <f>VLOOKUP($A28,'ADR Raw Data'!$B$6:$BE$43,'ADR Raw Data'!K$1,FALSE)</f>
        <v>106.026595269968</v>
      </c>
      <c r="AC28" s="53">
        <f>VLOOKUP($A28,'ADR Raw Data'!$B$6:$BE$43,'ADR Raw Data'!L$1,FALSE)</f>
        <v>124.51301319525599</v>
      </c>
      <c r="AD28" s="52">
        <f>VLOOKUP($A28,'ADR Raw Data'!$B$6:$BE$43,'ADR Raw Data'!N$1,FALSE)</f>
        <v>155.24799379122999</v>
      </c>
      <c r="AE28" s="52">
        <f>VLOOKUP($A28,'ADR Raw Data'!$B$6:$BE$43,'ADR Raw Data'!O$1,FALSE)</f>
        <v>147.19201028888</v>
      </c>
      <c r="AF28" s="53">
        <f>VLOOKUP($A28,'ADR Raw Data'!$B$6:$BE$43,'ADR Raw Data'!P$1,FALSE)</f>
        <v>151.25946120689599</v>
      </c>
      <c r="AG28" s="54">
        <f>VLOOKUP($A28,'ADR Raw Data'!$B$6:$BE$43,'ADR Raw Data'!R$1,FALSE)</f>
        <v>132.50656458601699</v>
      </c>
      <c r="AI28" s="47">
        <f>VLOOKUP($A28,'ADR Raw Data'!$B$6:$BE$43,'ADR Raw Data'!T$1,FALSE)</f>
        <v>4.6633280633426697</v>
      </c>
      <c r="AJ28" s="48">
        <f>VLOOKUP($A28,'ADR Raw Data'!$B$6:$BE$43,'ADR Raw Data'!U$1,FALSE)</f>
        <v>2.85389314750166</v>
      </c>
      <c r="AK28" s="48">
        <f>VLOOKUP($A28,'ADR Raw Data'!$B$6:$BE$43,'ADR Raw Data'!V$1,FALSE)</f>
        <v>6.8317092731948597</v>
      </c>
      <c r="AL28" s="48">
        <f>VLOOKUP($A28,'ADR Raw Data'!$B$6:$BE$43,'ADR Raw Data'!W$1,FALSE)</f>
        <v>8.94902441876091</v>
      </c>
      <c r="AM28" s="48">
        <f>VLOOKUP($A28,'ADR Raw Data'!$B$6:$BE$43,'ADR Raw Data'!X$1,FALSE)</f>
        <v>12.726524740393099</v>
      </c>
      <c r="AN28" s="49">
        <f>VLOOKUP($A28,'ADR Raw Data'!$B$6:$BE$43,'ADR Raw Data'!Y$1,FALSE)</f>
        <v>8.8126373271528795</v>
      </c>
      <c r="AO28" s="48">
        <f>VLOOKUP($A28,'ADR Raw Data'!$B$6:$BE$43,'ADR Raw Data'!AA$1,FALSE)</f>
        <v>16.725402814825401</v>
      </c>
      <c r="AP28" s="48">
        <f>VLOOKUP($A28,'ADR Raw Data'!$B$6:$BE$43,'ADR Raw Data'!AB$1,FALSE)</f>
        <v>-5.63986721127233</v>
      </c>
      <c r="AQ28" s="49">
        <f>VLOOKUP($A28,'ADR Raw Data'!$B$6:$BE$43,'ADR Raw Data'!AC$1,FALSE)</f>
        <v>4.1413893081770699</v>
      </c>
      <c r="AR28" s="50">
        <f>VLOOKUP($A28,'ADR Raw Data'!$B$6:$BE$43,'ADR Raw Data'!AE$1,FALSE)</f>
        <v>6.0705671574892603</v>
      </c>
      <c r="AS28" s="40"/>
      <c r="AT28" s="51">
        <f>VLOOKUP($A28,'RevPAR Raw Data'!$B$6:$BE$43,'RevPAR Raw Data'!G$1,FALSE)</f>
        <v>80.616619626290301</v>
      </c>
      <c r="AU28" s="52">
        <f>VLOOKUP($A28,'RevPAR Raw Data'!$B$6:$BE$43,'RevPAR Raw Data'!H$1,FALSE)</f>
        <v>30.5995779432902</v>
      </c>
      <c r="AV28" s="52">
        <f>VLOOKUP($A28,'RevPAR Raw Data'!$B$6:$BE$43,'RevPAR Raw Data'!I$1,FALSE)</f>
        <v>26.683940938194102</v>
      </c>
      <c r="AW28" s="52">
        <f>VLOOKUP($A28,'RevPAR Raw Data'!$B$6:$BE$43,'RevPAR Raw Data'!J$1,FALSE)</f>
        <v>25.867432379459</v>
      </c>
      <c r="AX28" s="52">
        <f>VLOOKUP($A28,'RevPAR Raw Data'!$B$6:$BE$43,'RevPAR Raw Data'!K$1,FALSE)</f>
        <v>31.047380112374199</v>
      </c>
      <c r="AY28" s="53">
        <f>VLOOKUP($A28,'RevPAR Raw Data'!$B$6:$BE$43,'RevPAR Raw Data'!L$1,FALSE)</f>
        <v>38.962990199921499</v>
      </c>
      <c r="AZ28" s="52">
        <f>VLOOKUP($A28,'RevPAR Raw Data'!$B$6:$BE$43,'RevPAR Raw Data'!N$1,FALSE)</f>
        <v>52.2767646674506</v>
      </c>
      <c r="BA28" s="52">
        <f>VLOOKUP($A28,'RevPAR Raw Data'!$B$6:$BE$43,'RevPAR Raw Data'!O$1,FALSE)</f>
        <v>48.602405592578002</v>
      </c>
      <c r="BB28" s="53">
        <f>VLOOKUP($A28,'RevPAR Raw Data'!$B$6:$BE$43,'RevPAR Raw Data'!P$1,FALSE)</f>
        <v>50.439585130014301</v>
      </c>
      <c r="BC28" s="54">
        <f>VLOOKUP($A28,'RevPAR Raw Data'!$B$6:$BE$43,'RevPAR Raw Data'!R$1,FALSE)</f>
        <v>42.242017322805196</v>
      </c>
      <c r="BE28" s="47">
        <f>VLOOKUP($A28,'RevPAR Raw Data'!$B$6:$BE$43,'RevPAR Raw Data'!T$1,FALSE)</f>
        <v>49.642944180345197</v>
      </c>
      <c r="BF28" s="48">
        <f>VLOOKUP($A28,'RevPAR Raw Data'!$B$6:$BE$43,'RevPAR Raw Data'!U$1,FALSE)</f>
        <v>6.9441851712285896</v>
      </c>
      <c r="BG28" s="48">
        <f>VLOOKUP($A28,'RevPAR Raw Data'!$B$6:$BE$43,'RevPAR Raw Data'!V$1,FALSE)</f>
        <v>9.9870012263893493</v>
      </c>
      <c r="BH28" s="48">
        <f>VLOOKUP($A28,'RevPAR Raw Data'!$B$6:$BE$43,'RevPAR Raw Data'!W$1,FALSE)</f>
        <v>17.612753236842899</v>
      </c>
      <c r="BI28" s="48">
        <f>VLOOKUP($A28,'RevPAR Raw Data'!$B$6:$BE$43,'RevPAR Raw Data'!X$1,FALSE)</f>
        <v>38.025833927861797</v>
      </c>
      <c r="BJ28" s="49">
        <f>VLOOKUP($A28,'RevPAR Raw Data'!$B$6:$BE$43,'RevPAR Raw Data'!Y$1,FALSE)</f>
        <v>28.816961377934302</v>
      </c>
      <c r="BK28" s="48">
        <f>VLOOKUP($A28,'RevPAR Raw Data'!$B$6:$BE$43,'RevPAR Raw Data'!AA$1,FALSE)</f>
        <v>23.196290398359501</v>
      </c>
      <c r="BL28" s="48">
        <f>VLOOKUP($A28,'RevPAR Raw Data'!$B$6:$BE$43,'RevPAR Raw Data'!AB$1,FALSE)</f>
        <v>-14.278005239286299</v>
      </c>
      <c r="BM28" s="49">
        <f>VLOOKUP($A28,'RevPAR Raw Data'!$B$6:$BE$43,'RevPAR Raw Data'!AC$1,FALSE)</f>
        <v>1.76306003439609</v>
      </c>
      <c r="BN28" s="50">
        <f>VLOOKUP($A28,'RevPAR Raw Data'!$B$6:$BE$43,'RevPAR Raw Data'!AE$1,FALSE)</f>
        <v>18.1050488220095</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38.6280076325219</v>
      </c>
      <c r="C30" s="48">
        <f>VLOOKUP($A30,'Occupancy Raw Data'!$B$8:$BE$45,'Occupancy Raw Data'!H$3,FALSE)</f>
        <v>29.317203294646099</v>
      </c>
      <c r="D30" s="48">
        <f>VLOOKUP($A30,'Occupancy Raw Data'!$B$8:$BE$45,'Occupancy Raw Data'!I$3,FALSE)</f>
        <v>39.498315237738602</v>
      </c>
      <c r="E30" s="48">
        <f>VLOOKUP($A30,'Occupancy Raw Data'!$B$8:$BE$45,'Occupancy Raw Data'!J$3,FALSE)</f>
        <v>43.2609509546986</v>
      </c>
      <c r="F30" s="48">
        <f>VLOOKUP($A30,'Occupancy Raw Data'!$B$8:$BE$45,'Occupancy Raw Data'!K$3,FALSE)</f>
        <v>41.274335454885801</v>
      </c>
      <c r="G30" s="49">
        <f>VLOOKUP($A30,'Occupancy Raw Data'!$B$8:$BE$45,'Occupancy Raw Data'!L$3,FALSE)</f>
        <v>38.396020905206598</v>
      </c>
      <c r="H30" s="48">
        <f>VLOOKUP($A30,'Occupancy Raw Data'!$B$8:$BE$45,'Occupancy Raw Data'!N$3,FALSE)</f>
        <v>38.356420816173703</v>
      </c>
      <c r="I30" s="48">
        <f>VLOOKUP($A30,'Occupancy Raw Data'!$B$8:$BE$45,'Occupancy Raw Data'!O$3,FALSE)</f>
        <v>35.768438786971103</v>
      </c>
      <c r="J30" s="49">
        <f>VLOOKUP($A30,'Occupancy Raw Data'!$B$8:$BE$45,'Occupancy Raw Data'!P$3,FALSE)</f>
        <v>37.062429801572399</v>
      </c>
      <c r="K30" s="50">
        <f>VLOOKUP($A30,'Occupancy Raw Data'!$B$8:$BE$45,'Occupancy Raw Data'!R$3,FALSE)</f>
        <v>38.015297772136599</v>
      </c>
      <c r="M30" s="47">
        <f>VLOOKUP($A30,'Occupancy Raw Data'!$B$8:$BE$45,'Occupancy Raw Data'!T$3,FALSE)</f>
        <v>9.9070121914879898</v>
      </c>
      <c r="N30" s="48">
        <f>VLOOKUP($A30,'Occupancy Raw Data'!$B$8:$BE$45,'Occupancy Raw Data'!U$3,FALSE)</f>
        <v>-12.2415097453323</v>
      </c>
      <c r="O30" s="48">
        <f>VLOOKUP($A30,'Occupancy Raw Data'!$B$8:$BE$45,'Occupancy Raw Data'!V$3,FALSE)</f>
        <v>-2.8216775892613</v>
      </c>
      <c r="P30" s="48">
        <f>VLOOKUP($A30,'Occupancy Raw Data'!$B$8:$BE$45,'Occupancy Raw Data'!W$3,FALSE)</f>
        <v>0.88632314139357005</v>
      </c>
      <c r="Q30" s="48">
        <f>VLOOKUP($A30,'Occupancy Raw Data'!$B$8:$BE$45,'Occupancy Raw Data'!X$3,FALSE)</f>
        <v>-0.98424613664482197</v>
      </c>
      <c r="R30" s="49">
        <f>VLOOKUP($A30,'Occupancy Raw Data'!$B$8:$BE$45,'Occupancy Raw Data'!Y$3,FALSE)</f>
        <v>-0.920378105861683</v>
      </c>
      <c r="S30" s="48">
        <f>VLOOKUP($A30,'Occupancy Raw Data'!$B$8:$BE$45,'Occupancy Raw Data'!AA$3,FALSE)</f>
        <v>-10.335857736349899</v>
      </c>
      <c r="T30" s="48">
        <f>VLOOKUP($A30,'Occupancy Raw Data'!$B$8:$BE$45,'Occupancy Raw Data'!AB$3,FALSE)</f>
        <v>-17.9791372544416</v>
      </c>
      <c r="U30" s="49">
        <f>VLOOKUP($A30,'Occupancy Raw Data'!$B$8:$BE$45,'Occupancy Raw Data'!AC$3,FALSE)</f>
        <v>-14.194262952008399</v>
      </c>
      <c r="V30" s="50">
        <f>VLOOKUP($A30,'Occupancy Raw Data'!$B$8:$BE$45,'Occupancy Raw Data'!AE$3,FALSE)</f>
        <v>-5.01274166708059</v>
      </c>
      <c r="X30" s="51">
        <f>VLOOKUP($A30,'ADR Raw Data'!$B$6:$BE$43,'ADR Raw Data'!G$1,FALSE)</f>
        <v>121.57130120481899</v>
      </c>
      <c r="Y30" s="52">
        <f>VLOOKUP($A30,'ADR Raw Data'!$B$6:$BE$43,'ADR Raw Data'!H$1,FALSE)</f>
        <v>92.728572910846793</v>
      </c>
      <c r="Z30" s="52">
        <f>VLOOKUP($A30,'ADR Raw Data'!$B$6:$BE$43,'ADR Raw Data'!I$1,FALSE)</f>
        <v>90.309682464454895</v>
      </c>
      <c r="AA30" s="52">
        <f>VLOOKUP($A30,'ADR Raw Data'!$B$6:$BE$43,'ADR Raw Data'!J$1,FALSE)</f>
        <v>91.568820856771893</v>
      </c>
      <c r="AB30" s="52">
        <f>VLOOKUP($A30,'ADR Raw Data'!$B$6:$BE$43,'ADR Raw Data'!K$1,FALSE)</f>
        <v>91.027409717104106</v>
      </c>
      <c r="AC30" s="53">
        <f>VLOOKUP($A30,'ADR Raw Data'!$B$6:$BE$43,'ADR Raw Data'!L$1,FALSE)</f>
        <v>97.434306150774304</v>
      </c>
      <c r="AD30" s="52">
        <f>VLOOKUP($A30,'ADR Raw Data'!$B$6:$BE$43,'ADR Raw Data'!N$1,FALSE)</f>
        <v>98.618655441678797</v>
      </c>
      <c r="AE30" s="52">
        <f>VLOOKUP($A30,'ADR Raw Data'!$B$6:$BE$43,'ADR Raw Data'!O$1,FALSE)</f>
        <v>99.343234332068505</v>
      </c>
      <c r="AF30" s="53">
        <f>VLOOKUP($A30,'ADR Raw Data'!$B$6:$BE$43,'ADR Raw Data'!P$1,FALSE)</f>
        <v>98.968295978281404</v>
      </c>
      <c r="AG30" s="54">
        <f>VLOOKUP($A30,'ADR Raw Data'!$B$6:$BE$43,'ADR Raw Data'!R$1,FALSE)</f>
        <v>97.861263552814194</v>
      </c>
      <c r="AI30" s="47">
        <f>VLOOKUP($A30,'ADR Raw Data'!$B$6:$BE$43,'ADR Raw Data'!T$1,FALSE)</f>
        <v>26.4114887415958</v>
      </c>
      <c r="AJ30" s="48">
        <f>VLOOKUP($A30,'ADR Raw Data'!$B$6:$BE$43,'ADR Raw Data'!U$1,FALSE)</f>
        <v>7.0374139117971399</v>
      </c>
      <c r="AK30" s="48">
        <f>VLOOKUP($A30,'ADR Raw Data'!$B$6:$BE$43,'ADR Raw Data'!V$1,FALSE)</f>
        <v>1.86009046789154</v>
      </c>
      <c r="AL30" s="48">
        <f>VLOOKUP($A30,'ADR Raw Data'!$B$6:$BE$43,'ADR Raw Data'!W$1,FALSE)</f>
        <v>-8.5801086609759103E-2</v>
      </c>
      <c r="AM30" s="48">
        <f>VLOOKUP($A30,'ADR Raw Data'!$B$6:$BE$43,'ADR Raw Data'!X$1,FALSE)</f>
        <v>1.3500069656503899</v>
      </c>
      <c r="AN30" s="49">
        <f>VLOOKUP($A30,'ADR Raw Data'!$B$6:$BE$43,'ADR Raw Data'!Y$1,FALSE)</f>
        <v>7.5642153894195499</v>
      </c>
      <c r="AO30" s="48">
        <f>VLOOKUP($A30,'ADR Raw Data'!$B$6:$BE$43,'ADR Raw Data'!AA$1,FALSE)</f>
        <v>0.217185082816264</v>
      </c>
      <c r="AP30" s="48">
        <f>VLOOKUP($A30,'ADR Raw Data'!$B$6:$BE$43,'ADR Raw Data'!AB$1,FALSE)</f>
        <v>-2.1749166445320101</v>
      </c>
      <c r="AQ30" s="49">
        <f>VLOOKUP($A30,'ADR Raw Data'!$B$6:$BE$43,'ADR Raw Data'!AC$1,FALSE)</f>
        <v>-1.0253266313803699</v>
      </c>
      <c r="AR30" s="50">
        <f>VLOOKUP($A30,'ADR Raw Data'!$B$6:$BE$43,'ADR Raw Data'!AE$1,FALSE)</f>
        <v>4.6818612238358099</v>
      </c>
      <c r="AS30" s="40"/>
      <c r="AT30" s="51">
        <f>VLOOKUP($A30,'RevPAR Raw Data'!$B$6:$BE$43,'RevPAR Raw Data'!G$1,FALSE)</f>
        <v>46.960571508353802</v>
      </c>
      <c r="AU30" s="52">
        <f>VLOOKUP($A30,'RevPAR Raw Data'!$B$6:$BE$43,'RevPAR Raw Data'!H$1,FALSE)</f>
        <v>27.185424232497098</v>
      </c>
      <c r="AV30" s="52">
        <f>VLOOKUP($A30,'RevPAR Raw Data'!$B$6:$BE$43,'RevPAR Raw Data'!I$1,FALSE)</f>
        <v>35.670803070011203</v>
      </c>
      <c r="AW30" s="52">
        <f>VLOOKUP($A30,'RevPAR Raw Data'!$B$6:$BE$43,'RevPAR Raw Data'!J$1,FALSE)</f>
        <v>39.613542680643903</v>
      </c>
      <c r="AX30" s="52">
        <f>VLOOKUP($A30,'RevPAR Raw Data'!$B$6:$BE$43,'RevPAR Raw Data'!K$1,FALSE)</f>
        <v>37.570958442530802</v>
      </c>
      <c r="AY30" s="53">
        <f>VLOOKUP($A30,'RevPAR Raw Data'!$B$6:$BE$43,'RevPAR Raw Data'!L$1,FALSE)</f>
        <v>37.410896558494301</v>
      </c>
      <c r="AZ30" s="52">
        <f>VLOOKUP($A30,'RevPAR Raw Data'!$B$6:$BE$43,'RevPAR Raw Data'!N$1,FALSE)</f>
        <v>37.826586484462702</v>
      </c>
      <c r="BA30" s="52">
        <f>VLOOKUP($A30,'RevPAR Raw Data'!$B$6:$BE$43,'RevPAR Raw Data'!O$1,FALSE)</f>
        <v>35.533523961063203</v>
      </c>
      <c r="BB30" s="53">
        <f>VLOOKUP($A30,'RevPAR Raw Data'!$B$6:$BE$43,'RevPAR Raw Data'!P$1,FALSE)</f>
        <v>36.680055222763002</v>
      </c>
      <c r="BC30" s="54">
        <f>VLOOKUP($A30,'RevPAR Raw Data'!$B$6:$BE$43,'RevPAR Raw Data'!R$1,FALSE)</f>
        <v>37.2022507431777</v>
      </c>
      <c r="BE30" s="47">
        <f>VLOOKUP($A30,'RevPAR Raw Data'!$B$6:$BE$43,'RevPAR Raw Data'!T$1,FALSE)</f>
        <v>38.935090342667202</v>
      </c>
      <c r="BF30" s="48">
        <f>VLOOKUP($A30,'RevPAR Raw Data'!$B$6:$BE$43,'RevPAR Raw Data'!U$1,FALSE)</f>
        <v>-6.0655815433672498</v>
      </c>
      <c r="BG30" s="48">
        <f>VLOOKUP($A30,'RevPAR Raw Data'!$B$6:$BE$43,'RevPAR Raw Data'!V$1,FALSE)</f>
        <v>-1.01407287724224</v>
      </c>
      <c r="BH30" s="48">
        <f>VLOOKUP($A30,'RevPAR Raw Data'!$B$6:$BE$43,'RevPAR Raw Data'!W$1,FALSE)</f>
        <v>0.79976157989762098</v>
      </c>
      <c r="BI30" s="48">
        <f>VLOOKUP($A30,'RevPAR Raw Data'!$B$6:$BE$43,'RevPAR Raw Data'!X$1,FALSE)</f>
        <v>0.35247343760171801</v>
      </c>
      <c r="BJ30" s="49">
        <f>VLOOKUP($A30,'RevPAR Raw Data'!$B$6:$BE$43,'RevPAR Raw Data'!Y$1,FALSE)</f>
        <v>6.5742179012334301</v>
      </c>
      <c r="BK30" s="48">
        <f>VLOOKUP($A30,'RevPAR Raw Data'!$B$6:$BE$43,'RevPAR Raw Data'!AA$1,FALSE)</f>
        <v>-10.1411205947181</v>
      </c>
      <c r="BL30" s="48">
        <f>VLOOKUP($A30,'RevPAR Raw Data'!$B$6:$BE$43,'RevPAR Raw Data'!AB$1,FALSE)</f>
        <v>-19.763022650283499</v>
      </c>
      <c r="BM30" s="49">
        <f>VLOOKUP($A30,'RevPAR Raw Data'!$B$6:$BE$43,'RevPAR Raw Data'!AC$1,FALSE)</f>
        <v>-15.0740520252137</v>
      </c>
      <c r="BN30" s="50">
        <f>VLOOKUP($A30,'RevPAR Raw Data'!$B$6:$BE$43,'RevPAR Raw Data'!AE$1,FALSE)</f>
        <v>-0.565570051606889</v>
      </c>
    </row>
    <row r="31" spans="1:66" x14ac:dyDescent="0.45">
      <c r="A31" s="63" t="s">
        <v>70</v>
      </c>
      <c r="B31" s="47">
        <f>VLOOKUP($A31,'Occupancy Raw Data'!$B$8:$BE$45,'Occupancy Raw Data'!G$3,FALSE)</f>
        <v>37.533163398012697</v>
      </c>
      <c r="C31" s="48">
        <f>VLOOKUP($A31,'Occupancy Raw Data'!$B$8:$BE$45,'Occupancy Raw Data'!H$3,FALSE)</f>
        <v>29.317882538846401</v>
      </c>
      <c r="D31" s="48">
        <f>VLOOKUP($A31,'Occupancy Raw Data'!$B$8:$BE$45,'Occupancy Raw Data'!I$3,FALSE)</f>
        <v>40.105346326046799</v>
      </c>
      <c r="E31" s="48">
        <f>VLOOKUP($A31,'Occupancy Raw Data'!$B$8:$BE$45,'Occupancy Raw Data'!J$3,FALSE)</f>
        <v>44.040031603897802</v>
      </c>
      <c r="F31" s="48">
        <f>VLOOKUP($A31,'Occupancy Raw Data'!$B$8:$BE$45,'Occupancy Raw Data'!K$3,FALSE)</f>
        <v>41.4801158809586</v>
      </c>
      <c r="G31" s="49">
        <f>VLOOKUP($A31,'Occupancy Raw Data'!$B$8:$BE$45,'Occupancy Raw Data'!L$3,FALSE)</f>
        <v>38.4929016529533</v>
      </c>
      <c r="H31" s="48">
        <f>VLOOKUP($A31,'Occupancy Raw Data'!$B$8:$BE$45,'Occupancy Raw Data'!N$3,FALSE)</f>
        <v>36.929154595733401</v>
      </c>
      <c r="I31" s="48">
        <f>VLOOKUP($A31,'Occupancy Raw Data'!$B$8:$BE$45,'Occupancy Raw Data'!O$3,FALSE)</f>
        <v>35.427969449565403</v>
      </c>
      <c r="J31" s="49">
        <f>VLOOKUP($A31,'Occupancy Raw Data'!$B$8:$BE$45,'Occupancy Raw Data'!P$3,FALSE)</f>
        <v>36.178562022649402</v>
      </c>
      <c r="K31" s="50">
        <f>VLOOKUP($A31,'Occupancy Raw Data'!$B$8:$BE$45,'Occupancy Raw Data'!R$3,FALSE)</f>
        <v>37.832843847881399</v>
      </c>
      <c r="M31" s="47">
        <f>VLOOKUP($A31,'Occupancy Raw Data'!$B$8:$BE$45,'Occupancy Raw Data'!T$3,FALSE)</f>
        <v>13.4932778731268</v>
      </c>
      <c r="N31" s="48">
        <f>VLOOKUP($A31,'Occupancy Raw Data'!$B$8:$BE$45,'Occupancy Raw Data'!U$3,FALSE)</f>
        <v>-9.97099939144106</v>
      </c>
      <c r="O31" s="48">
        <f>VLOOKUP($A31,'Occupancy Raw Data'!$B$8:$BE$45,'Occupancy Raw Data'!V$3,FALSE)</f>
        <v>0.192822209201675</v>
      </c>
      <c r="P31" s="48">
        <f>VLOOKUP($A31,'Occupancy Raw Data'!$B$8:$BE$45,'Occupancy Raw Data'!W$3,FALSE)</f>
        <v>5.6189575951390403</v>
      </c>
      <c r="Q31" s="48">
        <f>VLOOKUP($A31,'Occupancy Raw Data'!$B$8:$BE$45,'Occupancy Raw Data'!X$3,FALSE)</f>
        <v>1.6278739971251099</v>
      </c>
      <c r="R31" s="49">
        <f>VLOOKUP($A31,'Occupancy Raw Data'!$B$8:$BE$45,'Occupancy Raw Data'!Y$3,FALSE)</f>
        <v>2.2786087267159401</v>
      </c>
      <c r="S31" s="48">
        <f>VLOOKUP($A31,'Occupancy Raw Data'!$B$8:$BE$45,'Occupancy Raw Data'!AA$3,FALSE)</f>
        <v>-8.2679608474422004</v>
      </c>
      <c r="T31" s="48">
        <f>VLOOKUP($A31,'Occupancy Raw Data'!$B$8:$BE$45,'Occupancy Raw Data'!AB$3,FALSE)</f>
        <v>-13.2333776694382</v>
      </c>
      <c r="U31" s="49">
        <f>VLOOKUP($A31,'Occupancy Raw Data'!$B$8:$BE$45,'Occupancy Raw Data'!AC$3,FALSE)</f>
        <v>-10.7682340851195</v>
      </c>
      <c r="V31" s="50">
        <f>VLOOKUP($A31,'Occupancy Raw Data'!$B$8:$BE$45,'Occupancy Raw Data'!AE$3,FALSE)</f>
        <v>-1.64735641645293</v>
      </c>
      <c r="X31" s="51">
        <f>VLOOKUP($A31,'ADR Raw Data'!$B$6:$BE$43,'ADR Raw Data'!G$1,FALSE)</f>
        <v>128.66011226611201</v>
      </c>
      <c r="Y31" s="52">
        <f>VLOOKUP($A31,'ADR Raw Data'!$B$6:$BE$43,'ADR Raw Data'!H$1,FALSE)</f>
        <v>94.660008983111695</v>
      </c>
      <c r="Z31" s="52">
        <f>VLOOKUP($A31,'ADR Raw Data'!$B$6:$BE$43,'ADR Raw Data'!I$1,FALSE)</f>
        <v>91.1365510900971</v>
      </c>
      <c r="AA31" s="52">
        <f>VLOOKUP($A31,'ADR Raw Data'!$B$6:$BE$43,'ADR Raw Data'!J$1,FALSE)</f>
        <v>91.827866283937297</v>
      </c>
      <c r="AB31" s="52">
        <f>VLOOKUP($A31,'ADR Raw Data'!$B$6:$BE$43,'ADR Raw Data'!K$1,FALSE)</f>
        <v>91.238003809523804</v>
      </c>
      <c r="AC31" s="53">
        <f>VLOOKUP($A31,'ADR Raw Data'!$B$6:$BE$43,'ADR Raw Data'!L$1,FALSE)</f>
        <v>99.242338183505694</v>
      </c>
      <c r="AD31" s="52">
        <f>VLOOKUP($A31,'ADR Raw Data'!$B$6:$BE$43,'ADR Raw Data'!N$1,FALSE)</f>
        <v>95.1548595064898</v>
      </c>
      <c r="AE31" s="52">
        <f>VLOOKUP($A31,'ADR Raw Data'!$B$6:$BE$43,'ADR Raw Data'!O$1,FALSE)</f>
        <v>95.654302705917303</v>
      </c>
      <c r="AF31" s="53">
        <f>VLOOKUP($A31,'ADR Raw Data'!$B$6:$BE$43,'ADR Raw Data'!P$1,FALSE)</f>
        <v>95.399400160151401</v>
      </c>
      <c r="AG31" s="54">
        <f>VLOOKUP($A31,'ADR Raw Data'!$B$6:$BE$43,'ADR Raw Data'!R$1,FALSE)</f>
        <v>98.194243368805502</v>
      </c>
      <c r="AI31" s="47">
        <f>VLOOKUP($A31,'ADR Raw Data'!$B$6:$BE$43,'ADR Raw Data'!T$1,FALSE)</f>
        <v>30.958200473073301</v>
      </c>
      <c r="AJ31" s="48">
        <f>VLOOKUP($A31,'ADR Raw Data'!$B$6:$BE$43,'ADR Raw Data'!U$1,FALSE)</f>
        <v>8.9188506331940793</v>
      </c>
      <c r="AK31" s="48">
        <f>VLOOKUP($A31,'ADR Raw Data'!$B$6:$BE$43,'ADR Raw Data'!V$1,FALSE)</f>
        <v>3.5391673082043802</v>
      </c>
      <c r="AL31" s="48">
        <f>VLOOKUP($A31,'ADR Raw Data'!$B$6:$BE$43,'ADR Raw Data'!W$1,FALSE)</f>
        <v>1.0265114842107099</v>
      </c>
      <c r="AM31" s="48">
        <f>VLOOKUP($A31,'ADR Raw Data'!$B$6:$BE$43,'ADR Raw Data'!X$1,FALSE)</f>
        <v>2.6875679092601099</v>
      </c>
      <c r="AN31" s="49">
        <f>VLOOKUP($A31,'ADR Raw Data'!$B$6:$BE$43,'ADR Raw Data'!Y$1,FALSE)</f>
        <v>9.7303088557554496</v>
      </c>
      <c r="AO31" s="48">
        <f>VLOOKUP($A31,'ADR Raw Data'!$B$6:$BE$43,'ADR Raw Data'!AA$1,FALSE)</f>
        <v>-0.33372641259100699</v>
      </c>
      <c r="AP31" s="48">
        <f>VLOOKUP($A31,'ADR Raw Data'!$B$6:$BE$43,'ADR Raw Data'!AB$1,FALSE)</f>
        <v>-2.0602560426735002</v>
      </c>
      <c r="AQ31" s="49">
        <f>VLOOKUP($A31,'ADR Raw Data'!$B$6:$BE$43,'ADR Raw Data'!AC$1,FALSE)</f>
        <v>-1.2200932353926</v>
      </c>
      <c r="AR31" s="50">
        <f>VLOOKUP($A31,'ADR Raw Data'!$B$6:$BE$43,'ADR Raw Data'!AE$1,FALSE)</f>
        <v>6.3977178218872002</v>
      </c>
      <c r="AS31" s="40"/>
      <c r="AT31" s="51">
        <f>VLOOKUP($A31,'RevPAR Raw Data'!$B$6:$BE$43,'RevPAR Raw Data'!G$1,FALSE)</f>
        <v>48.290210164906597</v>
      </c>
      <c r="AU31" s="52">
        <f>VLOOKUP($A31,'RevPAR Raw Data'!$B$6:$BE$43,'RevPAR Raw Data'!H$1,FALSE)</f>
        <v>27.7523102449302</v>
      </c>
      <c r="AV31" s="52">
        <f>VLOOKUP($A31,'RevPAR Raw Data'!$B$6:$BE$43,'RevPAR Raw Data'!I$1,FALSE)</f>
        <v>36.550629444298103</v>
      </c>
      <c r="AW31" s="52">
        <f>VLOOKUP($A31,'RevPAR Raw Data'!$B$6:$BE$43,'RevPAR Raw Data'!J$1,FALSE)</f>
        <v>40.441021332631003</v>
      </c>
      <c r="AX31" s="52">
        <f>VLOOKUP($A31,'RevPAR Raw Data'!$B$6:$BE$43,'RevPAR Raw Data'!K$1,FALSE)</f>
        <v>37.845629707663903</v>
      </c>
      <c r="AY31" s="53">
        <f>VLOOKUP($A31,'RevPAR Raw Data'!$B$6:$BE$43,'RevPAR Raw Data'!L$1,FALSE)</f>
        <v>38.2012556350682</v>
      </c>
      <c r="AZ31" s="52">
        <f>VLOOKUP($A31,'RevPAR Raw Data'!$B$6:$BE$43,'RevPAR Raw Data'!N$1,FALSE)</f>
        <v>35.139885172504599</v>
      </c>
      <c r="BA31" s="52">
        <f>VLOOKUP($A31,'RevPAR Raw Data'!$B$6:$BE$43,'RevPAR Raw Data'!O$1,FALSE)</f>
        <v>33.888377139847201</v>
      </c>
      <c r="BB31" s="53">
        <f>VLOOKUP($A31,'RevPAR Raw Data'!$B$6:$BE$43,'RevPAR Raw Data'!P$1,FALSE)</f>
        <v>34.5141311561759</v>
      </c>
      <c r="BC31" s="54">
        <f>VLOOKUP($A31,'RevPAR Raw Data'!$B$6:$BE$43,'RevPAR Raw Data'!R$1,FALSE)</f>
        <v>37.149674761328797</v>
      </c>
      <c r="BE31" s="47">
        <f>VLOOKUP($A31,'RevPAR Raw Data'!$B$6:$BE$43,'RevPAR Raw Data'!T$1,FALSE)</f>
        <v>48.628754360551703</v>
      </c>
      <c r="BF31" s="48">
        <f>VLOOKUP($A31,'RevPAR Raw Data'!$B$6:$BE$43,'RevPAR Raw Data'!U$1,FALSE)</f>
        <v>-1.94144730060629</v>
      </c>
      <c r="BG31" s="48">
        <f>VLOOKUP($A31,'RevPAR Raw Data'!$B$6:$BE$43,'RevPAR Raw Data'!V$1,FALSE)</f>
        <v>3.7388138179970798</v>
      </c>
      <c r="BH31" s="48">
        <f>VLOOKUP($A31,'RevPAR Raw Data'!$B$6:$BE$43,'RevPAR Raw Data'!W$1,FALSE)</f>
        <v>6.70314832435679</v>
      </c>
      <c r="BI31" s="48">
        <f>VLOOKUP($A31,'RevPAR Raw Data'!$B$6:$BE$43,'RevPAR Raw Data'!X$1,FALSE)</f>
        <v>4.3591921255351602</v>
      </c>
      <c r="BJ31" s="49">
        <f>VLOOKUP($A31,'RevPAR Raw Data'!$B$6:$BE$43,'RevPAR Raw Data'!Y$1,FALSE)</f>
        <v>12.230633249195</v>
      </c>
      <c r="BK31" s="48">
        <f>VLOOKUP($A31,'RevPAR Raw Data'!$B$6:$BE$43,'RevPAR Raw Data'!AA$1,FALSE)</f>
        <v>-8.5740948909026091</v>
      </c>
      <c r="BL31" s="48">
        <f>VLOOKUP($A31,'RevPAR Raw Data'!$B$6:$BE$43,'RevPAR Raw Data'!AB$1,FALSE)</f>
        <v>-15.0209922490273</v>
      </c>
      <c r="BM31" s="49">
        <f>VLOOKUP($A31,'RevPAR Raw Data'!$B$6:$BE$43,'RevPAR Raw Data'!AC$1,FALSE)</f>
        <v>-11.8569448248683</v>
      </c>
      <c r="BN31" s="50">
        <f>VLOOKUP($A31,'RevPAR Raw Data'!$B$6:$BE$43,'RevPAR Raw Data'!AE$1,FALSE)</f>
        <v>4.64496819038885</v>
      </c>
    </row>
    <row r="32" spans="1:66" x14ac:dyDescent="0.45">
      <c r="A32" s="63" t="s">
        <v>52</v>
      </c>
      <c r="B32" s="47">
        <f>VLOOKUP($A32,'Occupancy Raw Data'!$B$8:$BE$45,'Occupancy Raw Data'!G$3,FALSE)</f>
        <v>34.802043422733</v>
      </c>
      <c r="C32" s="48">
        <f>VLOOKUP($A32,'Occupancy Raw Data'!$B$8:$BE$45,'Occupancy Raw Data'!H$3,FALSE)</f>
        <v>25.415070242656402</v>
      </c>
      <c r="D32" s="48">
        <f>VLOOKUP($A32,'Occupancy Raw Data'!$B$8:$BE$45,'Occupancy Raw Data'!I$3,FALSE)</f>
        <v>39.527458492975697</v>
      </c>
      <c r="E32" s="48">
        <f>VLOOKUP($A32,'Occupancy Raw Data'!$B$8:$BE$45,'Occupancy Raw Data'!J$3,FALSE)</f>
        <v>43.901660280970603</v>
      </c>
      <c r="F32" s="48">
        <f>VLOOKUP($A32,'Occupancy Raw Data'!$B$8:$BE$45,'Occupancy Raw Data'!K$3,FALSE)</f>
        <v>39.814814814814802</v>
      </c>
      <c r="G32" s="49">
        <f>VLOOKUP($A32,'Occupancy Raw Data'!$B$8:$BE$45,'Occupancy Raw Data'!L$3,FALSE)</f>
        <v>36.692209450830099</v>
      </c>
      <c r="H32" s="48">
        <f>VLOOKUP($A32,'Occupancy Raw Data'!$B$8:$BE$45,'Occupancy Raw Data'!N$3,FALSE)</f>
        <v>47.062579821200501</v>
      </c>
      <c r="I32" s="48">
        <f>VLOOKUP($A32,'Occupancy Raw Data'!$B$8:$BE$45,'Occupancy Raw Data'!O$3,FALSE)</f>
        <v>40.613026819923299</v>
      </c>
      <c r="J32" s="49">
        <f>VLOOKUP($A32,'Occupancy Raw Data'!$B$8:$BE$45,'Occupancy Raw Data'!P$3,FALSE)</f>
        <v>43.837803320561903</v>
      </c>
      <c r="K32" s="50">
        <f>VLOOKUP($A32,'Occupancy Raw Data'!$B$8:$BE$45,'Occupancy Raw Data'!R$3,FALSE)</f>
        <v>38.733807699324899</v>
      </c>
      <c r="M32" s="47">
        <f>VLOOKUP($A32,'Occupancy Raw Data'!$B$8:$BE$45,'Occupancy Raw Data'!T$3,FALSE)</f>
        <v>22.9466195500104</v>
      </c>
      <c r="N32" s="48">
        <f>VLOOKUP($A32,'Occupancy Raw Data'!$B$8:$BE$45,'Occupancy Raw Data'!U$3,FALSE)</f>
        <v>-22.808999444298198</v>
      </c>
      <c r="O32" s="48">
        <f>VLOOKUP($A32,'Occupancy Raw Data'!$B$8:$BE$45,'Occupancy Raw Data'!V$3,FALSE)</f>
        <v>-12.1397343693144</v>
      </c>
      <c r="P32" s="48">
        <f>VLOOKUP($A32,'Occupancy Raw Data'!$B$8:$BE$45,'Occupancy Raw Data'!W$3,FALSE)</f>
        <v>-9.9619944108701599</v>
      </c>
      <c r="Q32" s="48">
        <f>VLOOKUP($A32,'Occupancy Raw Data'!$B$8:$BE$45,'Occupancy Raw Data'!X$3,FALSE)</f>
        <v>-14.3712462462462</v>
      </c>
      <c r="R32" s="49">
        <f>VLOOKUP($A32,'Occupancy Raw Data'!$B$8:$BE$45,'Occupancy Raw Data'!Y$3,FALSE)</f>
        <v>-8.9417568361201099</v>
      </c>
      <c r="S32" s="48">
        <f>VLOOKUP($A32,'Occupancy Raw Data'!$B$8:$BE$45,'Occupancy Raw Data'!AA$3,FALSE)</f>
        <v>-23.100517674085602</v>
      </c>
      <c r="T32" s="48">
        <f>VLOOKUP($A32,'Occupancy Raw Data'!$B$8:$BE$45,'Occupancy Raw Data'!AB$3,FALSE)</f>
        <v>-22.2194558557063</v>
      </c>
      <c r="U32" s="49">
        <f>VLOOKUP($A32,'Occupancy Raw Data'!$B$8:$BE$45,'Occupancy Raw Data'!AC$3,FALSE)</f>
        <v>-22.694887551607302</v>
      </c>
      <c r="V32" s="50">
        <f>VLOOKUP($A32,'Occupancy Raw Data'!$B$8:$BE$45,'Occupancy Raw Data'!AE$3,FALSE)</f>
        <v>-13.895244003925001</v>
      </c>
      <c r="X32" s="51">
        <f>VLOOKUP($A32,'ADR Raw Data'!$B$6:$BE$43,'ADR Raw Data'!G$1,FALSE)</f>
        <v>112.284926605504</v>
      </c>
      <c r="Y32" s="52">
        <f>VLOOKUP($A32,'ADR Raw Data'!$B$6:$BE$43,'ADR Raw Data'!H$1,FALSE)</f>
        <v>85.369120603015006</v>
      </c>
      <c r="Z32" s="52">
        <f>VLOOKUP($A32,'ADR Raw Data'!$B$6:$BE$43,'ADR Raw Data'!I$1,FALSE)</f>
        <v>90.320290791599305</v>
      </c>
      <c r="AA32" s="52">
        <f>VLOOKUP($A32,'ADR Raw Data'!$B$6:$BE$43,'ADR Raw Data'!J$1,FALSE)</f>
        <v>95.661061818181807</v>
      </c>
      <c r="AB32" s="52">
        <f>VLOOKUP($A32,'ADR Raw Data'!$B$6:$BE$43,'ADR Raw Data'!K$1,FALSE)</f>
        <v>90.718997594226096</v>
      </c>
      <c r="AC32" s="53">
        <f>VLOOKUP($A32,'ADR Raw Data'!$B$6:$BE$43,'ADR Raw Data'!L$1,FALSE)</f>
        <v>95.165586494953004</v>
      </c>
      <c r="AD32" s="52">
        <f>VLOOKUP($A32,'ADR Raw Data'!$B$6:$BE$43,'ADR Raw Data'!N$1,FALSE)</f>
        <v>109.220189959294</v>
      </c>
      <c r="AE32" s="52">
        <f>VLOOKUP($A32,'ADR Raw Data'!$B$6:$BE$43,'ADR Raw Data'!O$1,FALSE)</f>
        <v>104.02925314465401</v>
      </c>
      <c r="AF32" s="53">
        <f>VLOOKUP($A32,'ADR Raw Data'!$B$6:$BE$43,'ADR Raw Data'!P$1,FALSE)</f>
        <v>106.81564821558599</v>
      </c>
      <c r="AG32" s="54">
        <f>VLOOKUP($A32,'ADR Raw Data'!$B$6:$BE$43,'ADR Raw Data'!R$1,FALSE)</f>
        <v>98.932787329250999</v>
      </c>
      <c r="AI32" s="47">
        <f>VLOOKUP($A32,'ADR Raw Data'!$B$6:$BE$43,'ADR Raw Data'!T$1,FALSE)</f>
        <v>26.911641146937999</v>
      </c>
      <c r="AJ32" s="48">
        <f>VLOOKUP($A32,'ADR Raw Data'!$B$6:$BE$43,'ADR Raw Data'!U$1,FALSE)</f>
        <v>-4.1098855816344404</v>
      </c>
      <c r="AK32" s="48">
        <f>VLOOKUP($A32,'ADR Raw Data'!$B$6:$BE$43,'ADR Raw Data'!V$1,FALSE)</f>
        <v>-2.9155392345168201</v>
      </c>
      <c r="AL32" s="48">
        <f>VLOOKUP($A32,'ADR Raw Data'!$B$6:$BE$43,'ADR Raw Data'!W$1,FALSE)</f>
        <v>0.38624631304860002</v>
      </c>
      <c r="AM32" s="48">
        <f>VLOOKUP($A32,'ADR Raw Data'!$B$6:$BE$43,'ADR Raw Data'!X$1,FALSE)</f>
        <v>-3.2956291198899401</v>
      </c>
      <c r="AN32" s="49">
        <f>VLOOKUP($A32,'ADR Raw Data'!$B$6:$BE$43,'ADR Raw Data'!Y$1,FALSE)</f>
        <v>2.9212560187457699</v>
      </c>
      <c r="AO32" s="48">
        <f>VLOOKUP($A32,'ADR Raw Data'!$B$6:$BE$43,'ADR Raw Data'!AA$1,FALSE)</f>
        <v>0.17780118442713899</v>
      </c>
      <c r="AP32" s="48">
        <f>VLOOKUP($A32,'ADR Raw Data'!$B$6:$BE$43,'ADR Raw Data'!AB$1,FALSE)</f>
        <v>-4.0180907362572</v>
      </c>
      <c r="AQ32" s="49">
        <f>VLOOKUP($A32,'ADR Raw Data'!$B$6:$BE$43,'ADR Raw Data'!AC$1,FALSE)</f>
        <v>-1.76129800494026</v>
      </c>
      <c r="AR32" s="50">
        <f>VLOOKUP($A32,'ADR Raw Data'!$B$6:$BE$43,'ADR Raw Data'!AE$1,FALSE)</f>
        <v>0.62007852937321895</v>
      </c>
      <c r="AS32" s="40"/>
      <c r="AT32" s="51">
        <f>VLOOKUP($A32,'RevPAR Raw Data'!$B$6:$BE$43,'RevPAR Raw Data'!G$1,FALSE)</f>
        <v>39.077448914431599</v>
      </c>
      <c r="AU32" s="52">
        <f>VLOOKUP($A32,'RevPAR Raw Data'!$B$6:$BE$43,'RevPAR Raw Data'!H$1,FALSE)</f>
        <v>21.6966219667943</v>
      </c>
      <c r="AV32" s="52">
        <f>VLOOKUP($A32,'RevPAR Raw Data'!$B$6:$BE$43,'RevPAR Raw Data'!I$1,FALSE)</f>
        <v>35.701315453384403</v>
      </c>
      <c r="AW32" s="52">
        <f>VLOOKUP($A32,'RevPAR Raw Data'!$B$6:$BE$43,'RevPAR Raw Data'!J$1,FALSE)</f>
        <v>41.996794380587403</v>
      </c>
      <c r="AX32" s="52">
        <f>VLOOKUP($A32,'RevPAR Raw Data'!$B$6:$BE$43,'RevPAR Raw Data'!K$1,FALSE)</f>
        <v>36.119600893997401</v>
      </c>
      <c r="AY32" s="53">
        <f>VLOOKUP($A32,'RevPAR Raw Data'!$B$6:$BE$43,'RevPAR Raw Data'!L$1,FALSE)</f>
        <v>34.918356321838999</v>
      </c>
      <c r="AZ32" s="52">
        <f>VLOOKUP($A32,'RevPAR Raw Data'!$B$6:$BE$43,'RevPAR Raw Data'!N$1,FALSE)</f>
        <v>51.401839080459702</v>
      </c>
      <c r="BA32" s="52">
        <f>VLOOKUP($A32,'RevPAR Raw Data'!$B$6:$BE$43,'RevPAR Raw Data'!O$1,FALSE)</f>
        <v>42.249428480204301</v>
      </c>
      <c r="BB32" s="53">
        <f>VLOOKUP($A32,'RevPAR Raw Data'!$B$6:$BE$43,'RevPAR Raw Data'!P$1,FALSE)</f>
        <v>46.825633780331998</v>
      </c>
      <c r="BC32" s="54">
        <f>VLOOKUP($A32,'RevPAR Raw Data'!$B$6:$BE$43,'RevPAR Raw Data'!R$1,FALSE)</f>
        <v>38.3204355956942</v>
      </c>
      <c r="BE32" s="47">
        <f>VLOOKUP($A32,'RevPAR Raw Data'!$B$6:$BE$43,'RevPAR Raw Data'!T$1,FALSE)</f>
        <v>56.033572605600298</v>
      </c>
      <c r="BF32" s="48">
        <f>VLOOKUP($A32,'RevPAR Raw Data'!$B$6:$BE$43,'RevPAR Raw Data'!U$1,FALSE)</f>
        <v>-25.981461246456298</v>
      </c>
      <c r="BG32" s="48">
        <f>VLOOKUP($A32,'RevPAR Raw Data'!$B$6:$BE$43,'RevPAR Raw Data'!V$1,FALSE)</f>
        <v>-14.7013348853277</v>
      </c>
      <c r="BH32" s="48">
        <f>VLOOKUP($A32,'RevPAR Raw Data'!$B$6:$BE$43,'RevPAR Raw Data'!W$1,FALSE)</f>
        <v>-9.6142259339396503</v>
      </c>
      <c r="BI32" s="48">
        <f>VLOOKUP($A32,'RevPAR Raw Data'!$B$6:$BE$43,'RevPAR Raw Data'!X$1,FALSE)</f>
        <v>-17.193252389953798</v>
      </c>
      <c r="BJ32" s="49">
        <f>VLOOKUP($A32,'RevPAR Raw Data'!$B$6:$BE$43,'RevPAR Raw Data'!Y$1,FALSE)</f>
        <v>-6.2817124271311098</v>
      </c>
      <c r="BK32" s="48">
        <f>VLOOKUP($A32,'RevPAR Raw Data'!$B$6:$BE$43,'RevPAR Raw Data'!AA$1,FALSE)</f>
        <v>-22.963789483691698</v>
      </c>
      <c r="BL32" s="48">
        <f>VLOOKUP($A32,'RevPAR Raw Data'!$B$6:$BE$43,'RevPAR Raw Data'!AB$1,FALSE)</f>
        <v>-25.344748694578598</v>
      </c>
      <c r="BM32" s="49">
        <f>VLOOKUP($A32,'RevPAR Raw Data'!$B$6:$BE$43,'RevPAR Raw Data'!AC$1,FALSE)</f>
        <v>-24.0564609548777</v>
      </c>
      <c r="BN32" s="50">
        <f>VLOOKUP($A32,'RevPAR Raw Data'!$B$6:$BE$43,'RevPAR Raw Data'!AE$1,FALSE)</f>
        <v>-13.361326899224199</v>
      </c>
    </row>
    <row r="33" spans="1:66" x14ac:dyDescent="0.45">
      <c r="A33" s="63" t="s">
        <v>51</v>
      </c>
      <c r="B33" s="47">
        <f>VLOOKUP($A33,'Occupancy Raw Data'!$B$8:$BE$45,'Occupancy Raw Data'!G$3,FALSE)</f>
        <v>29.561157796451901</v>
      </c>
      <c r="C33" s="48">
        <f>VLOOKUP($A33,'Occupancy Raw Data'!$B$8:$BE$45,'Occupancy Raw Data'!H$3,FALSE)</f>
        <v>27.058823529411701</v>
      </c>
      <c r="D33" s="48">
        <f>VLOOKUP($A33,'Occupancy Raw Data'!$B$8:$BE$45,'Occupancy Raw Data'!I$3,FALSE)</f>
        <v>36.732026143790797</v>
      </c>
      <c r="E33" s="48">
        <f>VLOOKUP($A33,'Occupancy Raw Data'!$B$8:$BE$45,'Occupancy Raw Data'!J$3,FALSE)</f>
        <v>38.543417366946699</v>
      </c>
      <c r="F33" s="48">
        <f>VLOOKUP($A33,'Occupancy Raw Data'!$B$8:$BE$45,'Occupancy Raw Data'!K$3,FALSE)</f>
        <v>38.095238095238003</v>
      </c>
      <c r="G33" s="49">
        <f>VLOOKUP($A33,'Occupancy Raw Data'!$B$8:$BE$45,'Occupancy Raw Data'!L$3,FALSE)</f>
        <v>33.998132586367802</v>
      </c>
      <c r="H33" s="48">
        <f>VLOOKUP($A33,'Occupancy Raw Data'!$B$8:$BE$45,'Occupancy Raw Data'!N$3,FALSE)</f>
        <v>31.577964519140899</v>
      </c>
      <c r="I33" s="48">
        <f>VLOOKUP($A33,'Occupancy Raw Data'!$B$8:$BE$45,'Occupancy Raw Data'!O$3,FALSE)</f>
        <v>30.7749766573295</v>
      </c>
      <c r="J33" s="49">
        <f>VLOOKUP($A33,'Occupancy Raw Data'!$B$8:$BE$45,'Occupancy Raw Data'!P$3,FALSE)</f>
        <v>31.176470588235201</v>
      </c>
      <c r="K33" s="50">
        <f>VLOOKUP($A33,'Occupancy Raw Data'!$B$8:$BE$45,'Occupancy Raw Data'!R$3,FALSE)</f>
        <v>33.191943444044199</v>
      </c>
      <c r="M33" s="47">
        <f>VLOOKUP($A33,'Occupancy Raw Data'!$B$8:$BE$45,'Occupancy Raw Data'!T$3,FALSE)</f>
        <v>-19.807001180272199</v>
      </c>
      <c r="N33" s="48">
        <f>VLOOKUP($A33,'Occupancy Raw Data'!$B$8:$BE$45,'Occupancy Raw Data'!U$3,FALSE)</f>
        <v>-15.068561813039199</v>
      </c>
      <c r="O33" s="48">
        <f>VLOOKUP($A33,'Occupancy Raw Data'!$B$8:$BE$45,'Occupancy Raw Data'!V$3,FALSE)</f>
        <v>1.1896681749622899</v>
      </c>
      <c r="P33" s="48">
        <f>VLOOKUP($A33,'Occupancy Raw Data'!$B$8:$BE$45,'Occupancy Raw Data'!W$3,FALSE)</f>
        <v>-0.36671510709546901</v>
      </c>
      <c r="Q33" s="48">
        <f>VLOOKUP($A33,'Occupancy Raw Data'!$B$8:$BE$45,'Occupancy Raw Data'!X$3,FALSE)</f>
        <v>3.6166365280289301</v>
      </c>
      <c r="R33" s="49">
        <f>VLOOKUP($A33,'Occupancy Raw Data'!$B$8:$BE$45,'Occupancy Raw Data'!Y$3,FALSE)</f>
        <v>-5.8083325733860702</v>
      </c>
      <c r="S33" s="48">
        <f>VLOOKUP($A33,'Occupancy Raw Data'!$B$8:$BE$45,'Occupancy Raw Data'!AA$3,FALSE)</f>
        <v>-16.573994351839001</v>
      </c>
      <c r="T33" s="48">
        <f>VLOOKUP($A33,'Occupancy Raw Data'!$B$8:$BE$45,'Occupancy Raw Data'!AB$3,FALSE)</f>
        <v>-19.3973821118086</v>
      </c>
      <c r="U33" s="49">
        <f>VLOOKUP($A33,'Occupancy Raw Data'!$B$8:$BE$45,'Occupancy Raw Data'!AC$3,FALSE)</f>
        <v>-17.9918088122777</v>
      </c>
      <c r="V33" s="50">
        <f>VLOOKUP($A33,'Occupancy Raw Data'!$B$8:$BE$45,'Occupancy Raw Data'!AE$3,FALSE)</f>
        <v>-9.4197182955431895</v>
      </c>
      <c r="X33" s="51">
        <f>VLOOKUP($A33,'ADR Raw Data'!$B$6:$BE$43,'ADR Raw Data'!G$1,FALSE)</f>
        <v>90.041970941250696</v>
      </c>
      <c r="Y33" s="52">
        <f>VLOOKUP($A33,'ADR Raw Data'!$B$6:$BE$43,'ADR Raw Data'!H$1,FALSE)</f>
        <v>82.280538302277407</v>
      </c>
      <c r="Z33" s="52">
        <f>VLOOKUP($A33,'ADR Raw Data'!$B$6:$BE$43,'ADR Raw Data'!I$1,FALSE)</f>
        <v>84.114250127097094</v>
      </c>
      <c r="AA33" s="52">
        <f>VLOOKUP($A33,'ADR Raw Data'!$B$6:$BE$43,'ADR Raw Data'!J$1,FALSE)</f>
        <v>81.950998062015501</v>
      </c>
      <c r="AB33" s="52">
        <f>VLOOKUP($A33,'ADR Raw Data'!$B$6:$BE$43,'ADR Raw Data'!K$1,FALSE)</f>
        <v>82.273818627450893</v>
      </c>
      <c r="AC33" s="53">
        <f>VLOOKUP($A33,'ADR Raw Data'!$B$6:$BE$43,'ADR Raw Data'!L$1,FALSE)</f>
        <v>83.950249368340096</v>
      </c>
      <c r="AD33" s="52">
        <f>VLOOKUP($A33,'ADR Raw Data'!$B$6:$BE$43,'ADR Raw Data'!N$1,FALSE)</f>
        <v>83.369538734476606</v>
      </c>
      <c r="AE33" s="52">
        <f>VLOOKUP($A33,'ADR Raw Data'!$B$6:$BE$43,'ADR Raw Data'!O$1,FALSE)</f>
        <v>84.860946601941706</v>
      </c>
      <c r="AF33" s="53">
        <f>VLOOKUP($A33,'ADR Raw Data'!$B$6:$BE$43,'ADR Raw Data'!P$1,FALSE)</f>
        <v>84.105639412997903</v>
      </c>
      <c r="AG33" s="54">
        <f>VLOOKUP($A33,'ADR Raw Data'!$B$6:$BE$43,'ADR Raw Data'!R$1,FALSE)</f>
        <v>83.991950651020701</v>
      </c>
      <c r="AI33" s="47">
        <f>VLOOKUP($A33,'ADR Raw Data'!$B$6:$BE$43,'ADR Raw Data'!T$1,FALSE)</f>
        <v>8.7925950262061896</v>
      </c>
      <c r="AJ33" s="48">
        <f>VLOOKUP($A33,'ADR Raw Data'!$B$6:$BE$43,'ADR Raw Data'!U$1,FALSE)</f>
        <v>0.19956943419036299</v>
      </c>
      <c r="AK33" s="48">
        <f>VLOOKUP($A33,'ADR Raw Data'!$B$6:$BE$43,'ADR Raw Data'!V$1,FALSE)</f>
        <v>-0.45222937444475197</v>
      </c>
      <c r="AL33" s="48">
        <f>VLOOKUP($A33,'ADR Raw Data'!$B$6:$BE$43,'ADR Raw Data'!W$1,FALSE)</f>
        <v>-3.9689484078964501</v>
      </c>
      <c r="AM33" s="48">
        <f>VLOOKUP($A33,'ADR Raw Data'!$B$6:$BE$43,'ADR Raw Data'!X$1,FALSE)</f>
        <v>-0.88214166838466301</v>
      </c>
      <c r="AN33" s="49">
        <f>VLOOKUP($A33,'ADR Raw Data'!$B$6:$BE$43,'ADR Raw Data'!Y$1,FALSE)</f>
        <v>0.41968520111402002</v>
      </c>
      <c r="AO33" s="48">
        <f>VLOOKUP($A33,'ADR Raw Data'!$B$6:$BE$43,'ADR Raw Data'!AA$1,FALSE)</f>
        <v>-5.3543922905906003</v>
      </c>
      <c r="AP33" s="48">
        <f>VLOOKUP($A33,'ADR Raw Data'!$B$6:$BE$43,'ADR Raw Data'!AB$1,FALSE)</f>
        <v>-9.1370749661729498</v>
      </c>
      <c r="AQ33" s="49">
        <f>VLOOKUP($A33,'ADR Raw Data'!$B$6:$BE$43,'ADR Raw Data'!AC$1,FALSE)</f>
        <v>-7.3233935541480699</v>
      </c>
      <c r="AR33" s="50">
        <f>VLOOKUP($A33,'ADR Raw Data'!$B$6:$BE$43,'ADR Raw Data'!AE$1,FALSE)</f>
        <v>-2.01531914823437</v>
      </c>
      <c r="AS33" s="40"/>
      <c r="AT33" s="51">
        <f>VLOOKUP($A33,'RevPAR Raw Data'!$B$6:$BE$43,'RevPAR Raw Data'!G$1,FALSE)</f>
        <v>26.617449112978498</v>
      </c>
      <c r="AU33" s="52">
        <f>VLOOKUP($A33,'RevPAR Raw Data'!$B$6:$BE$43,'RevPAR Raw Data'!H$1,FALSE)</f>
        <v>22.264145658263299</v>
      </c>
      <c r="AV33" s="52">
        <f>VLOOKUP($A33,'RevPAR Raw Data'!$B$6:$BE$43,'RevPAR Raw Data'!I$1,FALSE)</f>
        <v>30.896868347338899</v>
      </c>
      <c r="AW33" s="52">
        <f>VLOOKUP($A33,'RevPAR Raw Data'!$B$6:$BE$43,'RevPAR Raw Data'!J$1,FALSE)</f>
        <v>31.586715219421102</v>
      </c>
      <c r="AX33" s="52">
        <f>VLOOKUP($A33,'RevPAR Raw Data'!$B$6:$BE$43,'RevPAR Raw Data'!K$1,FALSE)</f>
        <v>31.342407096171801</v>
      </c>
      <c r="AY33" s="53">
        <f>VLOOKUP($A33,'RevPAR Raw Data'!$B$6:$BE$43,'RevPAR Raw Data'!L$1,FALSE)</f>
        <v>28.541517086834698</v>
      </c>
      <c r="AZ33" s="52">
        <f>VLOOKUP($A33,'RevPAR Raw Data'!$B$6:$BE$43,'RevPAR Raw Data'!N$1,FALSE)</f>
        <v>26.3264033613445</v>
      </c>
      <c r="BA33" s="52">
        <f>VLOOKUP($A33,'RevPAR Raw Data'!$B$6:$BE$43,'RevPAR Raw Data'!O$1,FALSE)</f>
        <v>26.1159365079365</v>
      </c>
      <c r="BB33" s="53">
        <f>VLOOKUP($A33,'RevPAR Raw Data'!$B$6:$BE$43,'RevPAR Raw Data'!P$1,FALSE)</f>
        <v>26.2211699346405</v>
      </c>
      <c r="BC33" s="54">
        <f>VLOOKUP($A33,'RevPAR Raw Data'!$B$6:$BE$43,'RevPAR Raw Data'!R$1,FALSE)</f>
        <v>27.878560757636301</v>
      </c>
      <c r="BE33" s="47">
        <f>VLOOKUP($A33,'RevPAR Raw Data'!$B$6:$BE$43,'RevPAR Raw Data'!T$1,FALSE)</f>
        <v>-12.755955554683201</v>
      </c>
      <c r="BF33" s="48">
        <f>VLOOKUP($A33,'RevPAR Raw Data'!$B$6:$BE$43,'RevPAR Raw Data'!U$1,FALSE)</f>
        <v>-14.8990646223998</v>
      </c>
      <c r="BG33" s="48">
        <f>VLOOKUP($A33,'RevPAR Raw Data'!$B$6:$BE$43,'RevPAR Raw Data'!V$1,FALSE)</f>
        <v>0.73205877157193999</v>
      </c>
      <c r="BH33" s="48">
        <f>VLOOKUP($A33,'RevPAR Raw Data'!$B$6:$BE$43,'RevPAR Raw Data'!W$1,FALSE)</f>
        <v>-4.3211087815873404</v>
      </c>
      <c r="BI33" s="48">
        <f>VLOOKUP($A33,'RevPAR Raw Data'!$B$6:$BE$43,'RevPAR Raw Data'!X$1,FALSE)</f>
        <v>2.7025910018364998</v>
      </c>
      <c r="BJ33" s="49">
        <f>VLOOKUP($A33,'RevPAR Raw Data'!$B$6:$BE$43,'RevPAR Raw Data'!Y$1,FALSE)</f>
        <v>-5.4130240845140403</v>
      </c>
      <c r="BK33" s="48">
        <f>VLOOKUP($A33,'RevPAR Raw Data'!$B$6:$BE$43,'RevPAR Raw Data'!AA$1,FALSE)</f>
        <v>-21.040949966611901</v>
      </c>
      <c r="BL33" s="48">
        <f>VLOOKUP($A33,'RevPAR Raw Data'!$B$6:$BE$43,'RevPAR Raw Data'!AB$1,FALSE)</f>
        <v>-26.7621037329506</v>
      </c>
      <c r="BM33" s="49">
        <f>VLOOKUP($A33,'RevPAR Raw Data'!$B$6:$BE$43,'RevPAR Raw Data'!AC$1,FALSE)</f>
        <v>-23.9975913995928</v>
      </c>
      <c r="BN33" s="50">
        <f>VLOOKUP($A33,'RevPAR Raw Data'!$B$6:$BE$43,'RevPAR Raw Data'!AE$1,FALSE)</f>
        <v>-11.2452000572577</v>
      </c>
    </row>
    <row r="34" spans="1:66" x14ac:dyDescent="0.45">
      <c r="A34" s="63" t="s">
        <v>50</v>
      </c>
      <c r="B34" s="47">
        <f>VLOOKUP($A34,'Occupancy Raw Data'!$B$8:$BE$45,'Occupancy Raw Data'!G$3,FALSE)</f>
        <v>42.362488728584303</v>
      </c>
      <c r="C34" s="48">
        <f>VLOOKUP($A34,'Occupancy Raw Data'!$B$8:$BE$45,'Occupancy Raw Data'!H$3,FALSE)</f>
        <v>30.964833183047698</v>
      </c>
      <c r="D34" s="48">
        <f>VLOOKUP($A34,'Occupancy Raw Data'!$B$8:$BE$45,'Occupancy Raw Data'!I$3,FALSE)</f>
        <v>38.340847610459797</v>
      </c>
      <c r="E34" s="48">
        <f>VLOOKUP($A34,'Occupancy Raw Data'!$B$8:$BE$45,'Occupancy Raw Data'!J$3,FALSE)</f>
        <v>41.262398557258699</v>
      </c>
      <c r="F34" s="48">
        <f>VLOOKUP($A34,'Occupancy Raw Data'!$B$8:$BE$45,'Occupancy Raw Data'!K$3,FALSE)</f>
        <v>41.442741208295701</v>
      </c>
      <c r="G34" s="49">
        <f>VLOOKUP($A34,'Occupancy Raw Data'!$B$8:$BE$45,'Occupancy Raw Data'!L$3,FALSE)</f>
        <v>38.874661857529297</v>
      </c>
      <c r="H34" s="48">
        <f>VLOOKUP($A34,'Occupancy Raw Data'!$B$8:$BE$45,'Occupancy Raw Data'!N$3,FALSE)</f>
        <v>35.8160504959422</v>
      </c>
      <c r="I34" s="48">
        <f>VLOOKUP($A34,'Occupancy Raw Data'!$B$8:$BE$45,'Occupancy Raw Data'!O$3,FALSE)</f>
        <v>32.750225428313698</v>
      </c>
      <c r="J34" s="49">
        <f>VLOOKUP($A34,'Occupancy Raw Data'!$B$8:$BE$45,'Occupancy Raw Data'!P$3,FALSE)</f>
        <v>34.283137962128002</v>
      </c>
      <c r="K34" s="50">
        <f>VLOOKUP($A34,'Occupancy Raw Data'!$B$8:$BE$45,'Occupancy Raw Data'!R$3,FALSE)</f>
        <v>37.562797887414597</v>
      </c>
      <c r="M34" s="47">
        <f>VLOOKUP($A34,'Occupancy Raw Data'!$B$8:$BE$45,'Occupancy Raw Data'!T$3,FALSE)</f>
        <v>-2.6961567170820602</v>
      </c>
      <c r="N34" s="48">
        <f>VLOOKUP($A34,'Occupancy Raw Data'!$B$8:$BE$45,'Occupancy Raw Data'!U$3,FALSE)</f>
        <v>-12.617815955578701</v>
      </c>
      <c r="O34" s="48">
        <f>VLOOKUP($A34,'Occupancy Raw Data'!$B$8:$BE$45,'Occupancy Raw Data'!V$3,FALSE)</f>
        <v>-5.4189916185813898</v>
      </c>
      <c r="P34" s="48">
        <f>VLOOKUP($A34,'Occupancy Raw Data'!$B$8:$BE$45,'Occupancy Raw Data'!W$3,FALSE)</f>
        <v>7.2752864589060606E-2</v>
      </c>
      <c r="Q34" s="48">
        <f>VLOOKUP($A34,'Occupancy Raw Data'!$B$8:$BE$45,'Occupancy Raw Data'!X$3,FALSE)</f>
        <v>4.8821618085004701</v>
      </c>
      <c r="R34" s="49">
        <f>VLOOKUP($A34,'Occupancy Raw Data'!$B$8:$BE$45,'Occupancy Raw Data'!Y$3,FALSE)</f>
        <v>-2.9375795750421001</v>
      </c>
      <c r="S34" s="48">
        <f>VLOOKUP($A34,'Occupancy Raw Data'!$B$8:$BE$45,'Occupancy Raw Data'!AA$3,FALSE)</f>
        <v>-9.9411585460651004</v>
      </c>
      <c r="T34" s="48">
        <f>VLOOKUP($A34,'Occupancy Raw Data'!$B$8:$BE$45,'Occupancy Raw Data'!AB$3,FALSE)</f>
        <v>-24.393844294027701</v>
      </c>
      <c r="U34" s="49">
        <f>VLOOKUP($A34,'Occupancy Raw Data'!$B$8:$BE$45,'Occupancy Raw Data'!AC$3,FALSE)</f>
        <v>-17.476020460000701</v>
      </c>
      <c r="V34" s="50">
        <f>VLOOKUP($A34,'Occupancy Raw Data'!$B$8:$BE$45,'Occupancy Raw Data'!AE$3,FALSE)</f>
        <v>-7.20078784693498</v>
      </c>
      <c r="X34" s="51">
        <f>VLOOKUP($A34,'ADR Raw Data'!$B$6:$BE$43,'ADR Raw Data'!G$1,FALSE)</f>
        <v>110.598586632609</v>
      </c>
      <c r="Y34" s="52">
        <f>VLOOKUP($A34,'ADR Raw Data'!$B$6:$BE$43,'ADR Raw Data'!H$1,FALSE)</f>
        <v>96.379965055328995</v>
      </c>
      <c r="Z34" s="52">
        <f>VLOOKUP($A34,'ADR Raw Data'!$B$6:$BE$43,'ADR Raw Data'!I$1,FALSE)</f>
        <v>89.129016933207893</v>
      </c>
      <c r="AA34" s="52">
        <f>VLOOKUP($A34,'ADR Raw Data'!$B$6:$BE$43,'ADR Raw Data'!J$1,FALSE)</f>
        <v>90.798798076923006</v>
      </c>
      <c r="AB34" s="52">
        <f>VLOOKUP($A34,'ADR Raw Data'!$B$6:$BE$43,'ADR Raw Data'!K$1,FALSE)</f>
        <v>91.782898172323698</v>
      </c>
      <c r="AC34" s="53">
        <f>VLOOKUP($A34,'ADR Raw Data'!$B$6:$BE$43,'ADR Raw Data'!L$1,FALSE)</f>
        <v>95.883607348301993</v>
      </c>
      <c r="AD34" s="52">
        <f>VLOOKUP($A34,'ADR Raw Data'!$B$6:$BE$43,'ADR Raw Data'!N$1,FALSE)</f>
        <v>96.695115810674693</v>
      </c>
      <c r="AE34" s="52">
        <f>VLOOKUP($A34,'ADR Raw Data'!$B$6:$BE$43,'ADR Raw Data'!O$1,FALSE)</f>
        <v>94.925368942731197</v>
      </c>
      <c r="AF34" s="53">
        <f>VLOOKUP($A34,'ADR Raw Data'!$B$6:$BE$43,'ADR Raw Data'!P$1,FALSE)</f>
        <v>95.849807995791593</v>
      </c>
      <c r="AG34" s="54">
        <f>VLOOKUP($A34,'ADR Raw Data'!$B$6:$BE$43,'ADR Raw Data'!R$1,FALSE)</f>
        <v>95.874793552811994</v>
      </c>
      <c r="AI34" s="47">
        <f>VLOOKUP($A34,'ADR Raw Data'!$B$6:$BE$43,'ADR Raw Data'!T$1,FALSE)</f>
        <v>7.5809258484799402</v>
      </c>
      <c r="AJ34" s="48">
        <f>VLOOKUP($A34,'ADR Raw Data'!$B$6:$BE$43,'ADR Raw Data'!U$1,FALSE)</f>
        <v>14.3943127534104</v>
      </c>
      <c r="AK34" s="48">
        <f>VLOOKUP($A34,'ADR Raw Data'!$B$6:$BE$43,'ADR Raw Data'!V$1,FALSE)</f>
        <v>3.4484687671635301</v>
      </c>
      <c r="AL34" s="48">
        <f>VLOOKUP($A34,'ADR Raw Data'!$B$6:$BE$43,'ADR Raw Data'!W$1,FALSE)</f>
        <v>6.2245920098450904</v>
      </c>
      <c r="AM34" s="48">
        <f>VLOOKUP($A34,'ADR Raw Data'!$B$6:$BE$43,'ADR Raw Data'!X$1,FALSE)</f>
        <v>5.9239685460371403</v>
      </c>
      <c r="AN34" s="49">
        <f>VLOOKUP($A34,'ADR Raw Data'!$B$6:$BE$43,'ADR Raw Data'!Y$1,FALSE)</f>
        <v>7.2560225731560699</v>
      </c>
      <c r="AO34" s="48">
        <f>VLOOKUP($A34,'ADR Raw Data'!$B$6:$BE$43,'ADR Raw Data'!AA$1,FALSE)</f>
        <v>1.78548021290089</v>
      </c>
      <c r="AP34" s="48">
        <f>VLOOKUP($A34,'ADR Raw Data'!$B$6:$BE$43,'ADR Raw Data'!AB$1,FALSE)</f>
        <v>-2.30095135456836</v>
      </c>
      <c r="AQ34" s="49">
        <f>VLOOKUP($A34,'ADR Raw Data'!$B$6:$BE$43,'ADR Raw Data'!AC$1,FALSE)</f>
        <v>-0.28744296913955097</v>
      </c>
      <c r="AR34" s="50">
        <f>VLOOKUP($A34,'ADR Raw Data'!$B$6:$BE$43,'ADR Raw Data'!AE$1,FALSE)</f>
        <v>4.9300622288681897</v>
      </c>
      <c r="AS34" s="40"/>
      <c r="AT34" s="51">
        <f>VLOOKUP($A34,'RevPAR Raw Data'!$B$6:$BE$43,'RevPAR Raw Data'!G$1,FALSE)</f>
        <v>46.852313796212798</v>
      </c>
      <c r="AU34" s="52">
        <f>VLOOKUP($A34,'RevPAR Raw Data'!$B$6:$BE$43,'RevPAR Raw Data'!H$1,FALSE)</f>
        <v>29.843895401262301</v>
      </c>
      <c r="AV34" s="52">
        <f>VLOOKUP($A34,'RevPAR Raw Data'!$B$6:$BE$43,'RevPAR Raw Data'!I$1,FALSE)</f>
        <v>34.172820559062203</v>
      </c>
      <c r="AW34" s="52">
        <f>VLOOKUP($A34,'RevPAR Raw Data'!$B$6:$BE$43,'RevPAR Raw Data'!J$1,FALSE)</f>
        <v>37.465761947700599</v>
      </c>
      <c r="AX34" s="52">
        <f>VLOOKUP($A34,'RevPAR Raw Data'!$B$6:$BE$43,'RevPAR Raw Data'!K$1,FALSE)</f>
        <v>38.0373489630297</v>
      </c>
      <c r="AY34" s="53">
        <f>VLOOKUP($A34,'RevPAR Raw Data'!$B$6:$BE$43,'RevPAR Raw Data'!L$1,FALSE)</f>
        <v>37.274428133453497</v>
      </c>
      <c r="AZ34" s="52">
        <f>VLOOKUP($A34,'RevPAR Raw Data'!$B$6:$BE$43,'RevPAR Raw Data'!N$1,FALSE)</f>
        <v>34.632371505861101</v>
      </c>
      <c r="BA34" s="52">
        <f>VLOOKUP($A34,'RevPAR Raw Data'!$B$6:$BE$43,'RevPAR Raw Data'!O$1,FALSE)</f>
        <v>31.088272317403</v>
      </c>
      <c r="BB34" s="53">
        <f>VLOOKUP($A34,'RevPAR Raw Data'!$B$6:$BE$43,'RevPAR Raw Data'!P$1,FALSE)</f>
        <v>32.860321911632099</v>
      </c>
      <c r="BC34" s="54">
        <f>VLOOKUP($A34,'RevPAR Raw Data'!$B$6:$BE$43,'RevPAR Raw Data'!R$1,FALSE)</f>
        <v>36.013254927218803</v>
      </c>
      <c r="BE34" s="47">
        <f>VLOOKUP($A34,'RevPAR Raw Data'!$B$6:$BE$43,'RevPAR Raw Data'!T$1,FALSE)</f>
        <v>4.6803754899170604</v>
      </c>
      <c r="BF34" s="48">
        <f>VLOOKUP($A34,'RevPAR Raw Data'!$B$6:$BE$43,'RevPAR Raw Data'!U$1,FALSE)</f>
        <v>-3.9751093464079297E-2</v>
      </c>
      <c r="BG34" s="48">
        <f>VLOOKUP($A34,'RevPAR Raw Data'!$B$6:$BE$43,'RevPAR Raw Data'!V$1,FALSE)</f>
        <v>-2.1573950848798402</v>
      </c>
      <c r="BH34" s="48">
        <f>VLOOKUP($A34,'RevPAR Raw Data'!$B$6:$BE$43,'RevPAR Raw Data'!W$1,FALSE)</f>
        <v>6.3018734434303001</v>
      </c>
      <c r="BI34" s="48">
        <f>VLOOKUP($A34,'RevPAR Raw Data'!$B$6:$BE$43,'RevPAR Raw Data'!X$1,FALSE)</f>
        <v>11.0953480844398</v>
      </c>
      <c r="BJ34" s="49">
        <f>VLOOKUP($A34,'RevPAR Raw Data'!$B$6:$BE$43,'RevPAR Raw Data'!Y$1,FALSE)</f>
        <v>4.1052915610444796</v>
      </c>
      <c r="BK34" s="48">
        <f>VLOOKUP($A34,'RevPAR Raw Data'!$B$6:$BE$43,'RevPAR Raw Data'!AA$1,FALSE)</f>
        <v>-8.3331757519373006</v>
      </c>
      <c r="BL34" s="48">
        <f>VLOOKUP($A34,'RevPAR Raw Data'!$B$6:$BE$43,'RevPAR Raw Data'!AB$1,FALSE)</f>
        <v>-26.133505157881402</v>
      </c>
      <c r="BM34" s="49">
        <f>VLOOKUP($A34,'RevPAR Raw Data'!$B$6:$BE$43,'RevPAR Raw Data'!AC$1,FALSE)</f>
        <v>-17.713229837042601</v>
      </c>
      <c r="BN34" s="50">
        <f>VLOOKUP($A34,'RevPAR Raw Data'!$B$6:$BE$43,'RevPAR Raw Data'!AE$1,FALSE)</f>
        <v>-2.6257289398894601</v>
      </c>
    </row>
    <row r="35" spans="1:66" x14ac:dyDescent="0.45">
      <c r="A35" s="63" t="s">
        <v>47</v>
      </c>
      <c r="B35" s="47">
        <f>VLOOKUP($A35,'Occupancy Raw Data'!$B$8:$BE$45,'Occupancy Raw Data'!G$3,FALSE)</f>
        <v>45.584415584415503</v>
      </c>
      <c r="C35" s="48">
        <f>VLOOKUP($A35,'Occupancy Raw Data'!$B$8:$BE$45,'Occupancy Raw Data'!H$3,FALSE)</f>
        <v>35.417439703153903</v>
      </c>
      <c r="D35" s="48">
        <f>VLOOKUP($A35,'Occupancy Raw Data'!$B$8:$BE$45,'Occupancy Raw Data'!I$3,FALSE)</f>
        <v>46.178107606678999</v>
      </c>
      <c r="E35" s="48">
        <f>VLOOKUP($A35,'Occupancy Raw Data'!$B$8:$BE$45,'Occupancy Raw Data'!J$3,FALSE)</f>
        <v>50.222634508348698</v>
      </c>
      <c r="F35" s="48">
        <f>VLOOKUP($A35,'Occupancy Raw Data'!$B$8:$BE$45,'Occupancy Raw Data'!K$3,FALSE)</f>
        <v>48.905380333951697</v>
      </c>
      <c r="G35" s="49">
        <f>VLOOKUP($A35,'Occupancy Raw Data'!$B$8:$BE$45,'Occupancy Raw Data'!L$3,FALSE)</f>
        <v>45.261595547309803</v>
      </c>
      <c r="H35" s="48">
        <f>VLOOKUP($A35,'Occupancy Raw Data'!$B$8:$BE$45,'Occupancy Raw Data'!N$3,FALSE)</f>
        <v>46.103896103896098</v>
      </c>
      <c r="I35" s="48">
        <f>VLOOKUP($A35,'Occupancy Raw Data'!$B$8:$BE$45,'Occupancy Raw Data'!O$3,FALSE)</f>
        <v>39.851576994434097</v>
      </c>
      <c r="J35" s="49">
        <f>VLOOKUP($A35,'Occupancy Raw Data'!$B$8:$BE$45,'Occupancy Raw Data'!P$3,FALSE)</f>
        <v>42.977736549165101</v>
      </c>
      <c r="K35" s="50">
        <f>VLOOKUP($A35,'Occupancy Raw Data'!$B$8:$BE$45,'Occupancy Raw Data'!R$3,FALSE)</f>
        <v>44.609064404982703</v>
      </c>
      <c r="M35" s="47">
        <f>VLOOKUP($A35,'Occupancy Raw Data'!$B$8:$BE$45,'Occupancy Raw Data'!T$3,FALSE)</f>
        <v>13.151059466848899</v>
      </c>
      <c r="N35" s="48">
        <f>VLOOKUP($A35,'Occupancy Raw Data'!$B$8:$BE$45,'Occupancy Raw Data'!U$3,FALSE)</f>
        <v>-8.8463468833937906</v>
      </c>
      <c r="O35" s="48">
        <f>VLOOKUP($A35,'Occupancy Raw Data'!$B$8:$BE$45,'Occupancy Raw Data'!V$3,FALSE)</f>
        <v>-2.4834298608285801</v>
      </c>
      <c r="P35" s="48">
        <f>VLOOKUP($A35,'Occupancy Raw Data'!$B$8:$BE$45,'Occupancy Raw Data'!W$3,FALSE)</f>
        <v>-0.84848042323125294</v>
      </c>
      <c r="Q35" s="48">
        <f>VLOOKUP($A35,'Occupancy Raw Data'!$B$8:$BE$45,'Occupancy Raw Data'!X$3,FALSE)</f>
        <v>-1.90480236904913</v>
      </c>
      <c r="R35" s="49">
        <f>VLOOKUP($A35,'Occupancy Raw Data'!$B$8:$BE$45,'Occupancy Raw Data'!Y$3,FALSE)</f>
        <v>-0.30596989060527702</v>
      </c>
      <c r="S35" s="48">
        <f>VLOOKUP($A35,'Occupancy Raw Data'!$B$8:$BE$45,'Occupancy Raw Data'!AA$3,FALSE)</f>
        <v>-3.45301757066462</v>
      </c>
      <c r="T35" s="48">
        <f>VLOOKUP($A35,'Occupancy Raw Data'!$B$8:$BE$45,'Occupancy Raw Data'!AB$3,FALSE)</f>
        <v>-15.843474223005099</v>
      </c>
      <c r="U35" s="49">
        <f>VLOOKUP($A35,'Occupancy Raw Data'!$B$8:$BE$45,'Occupancy Raw Data'!AC$3,FALSE)</f>
        <v>-9.62227504638218</v>
      </c>
      <c r="V35" s="50">
        <f>VLOOKUP($A35,'Occupancy Raw Data'!$B$8:$BE$45,'Occupancy Raw Data'!AE$3,FALSE)</f>
        <v>-3.05672770862695</v>
      </c>
      <c r="X35" s="51">
        <f>VLOOKUP($A35,'ADR Raw Data'!$B$6:$BE$43,'ADR Raw Data'!G$1,FALSE)</f>
        <v>108.234692714692</v>
      </c>
      <c r="Y35" s="52">
        <f>VLOOKUP($A35,'ADR Raw Data'!$B$6:$BE$43,'ADR Raw Data'!H$1,FALSE)</f>
        <v>85.292985856469301</v>
      </c>
      <c r="Z35" s="52">
        <f>VLOOKUP($A35,'ADR Raw Data'!$B$6:$BE$43,'ADR Raw Data'!I$1,FALSE)</f>
        <v>85.800486139011596</v>
      </c>
      <c r="AA35" s="52">
        <f>VLOOKUP($A35,'ADR Raw Data'!$B$6:$BE$43,'ADR Raw Data'!J$1,FALSE)</f>
        <v>86.836619874399702</v>
      </c>
      <c r="AB35" s="52">
        <f>VLOOKUP($A35,'ADR Raw Data'!$B$6:$BE$43,'ADR Raw Data'!K$1,FALSE)</f>
        <v>86.482974203338301</v>
      </c>
      <c r="AC35" s="53">
        <f>VLOOKUP($A35,'ADR Raw Data'!$B$6:$BE$43,'ADR Raw Data'!L$1,FALSE)</f>
        <v>90.6173315297589</v>
      </c>
      <c r="AD35" s="52">
        <f>VLOOKUP($A35,'ADR Raw Data'!$B$6:$BE$43,'ADR Raw Data'!N$1,FALSE)</f>
        <v>91.315018108651898</v>
      </c>
      <c r="AE35" s="52">
        <f>VLOOKUP($A35,'ADR Raw Data'!$B$6:$BE$43,'ADR Raw Data'!O$1,FALSE)</f>
        <v>92.272444134078199</v>
      </c>
      <c r="AF35" s="53">
        <f>VLOOKUP($A35,'ADR Raw Data'!$B$6:$BE$43,'ADR Raw Data'!P$1,FALSE)</f>
        <v>91.758909993524696</v>
      </c>
      <c r="AG35" s="54">
        <f>VLOOKUP($A35,'ADR Raw Data'!$B$6:$BE$43,'ADR Raw Data'!R$1,FALSE)</f>
        <v>90.931569128394003</v>
      </c>
      <c r="AI35" s="47">
        <f>VLOOKUP($A35,'ADR Raw Data'!$B$6:$BE$43,'ADR Raw Data'!T$1,FALSE)</f>
        <v>23.106374734855201</v>
      </c>
      <c r="AJ35" s="48">
        <f>VLOOKUP($A35,'ADR Raw Data'!$B$6:$BE$43,'ADR Raw Data'!U$1,FALSE)</f>
        <v>1.3048282100969699</v>
      </c>
      <c r="AK35" s="48">
        <f>VLOOKUP($A35,'ADR Raw Data'!$B$6:$BE$43,'ADR Raw Data'!V$1,FALSE)</f>
        <v>-0.16809134174766799</v>
      </c>
      <c r="AL35" s="48">
        <f>VLOOKUP($A35,'ADR Raw Data'!$B$6:$BE$43,'ADR Raw Data'!W$1,FALSE)</f>
        <v>-1.5138138662369101</v>
      </c>
      <c r="AM35" s="48">
        <f>VLOOKUP($A35,'ADR Raw Data'!$B$6:$BE$43,'ADR Raw Data'!X$1,FALSE)</f>
        <v>-1.2367756000445</v>
      </c>
      <c r="AN35" s="49">
        <f>VLOOKUP($A35,'ADR Raw Data'!$B$6:$BE$43,'ADR Raw Data'!Y$1,FALSE)</f>
        <v>4.33945412264291</v>
      </c>
      <c r="AO35" s="48">
        <f>VLOOKUP($A35,'ADR Raw Data'!$B$6:$BE$43,'ADR Raw Data'!AA$1,FALSE)</f>
        <v>-0.19878827669791499</v>
      </c>
      <c r="AP35" s="48">
        <f>VLOOKUP($A35,'ADR Raw Data'!$B$6:$BE$43,'ADR Raw Data'!AB$1,FALSE)</f>
        <v>-0.75781479967138399</v>
      </c>
      <c r="AQ35" s="49">
        <f>VLOOKUP($A35,'ADR Raw Data'!$B$6:$BE$43,'ADR Raw Data'!AC$1,FALSE)</f>
        <v>-0.51494982948888401</v>
      </c>
      <c r="AR35" s="50">
        <f>VLOOKUP($A35,'ADR Raw Data'!$B$6:$BE$43,'ADR Raw Data'!AE$1,FALSE)</f>
        <v>2.8188082388704898</v>
      </c>
      <c r="AS35" s="40"/>
      <c r="AT35" s="51">
        <f>VLOOKUP($A35,'RevPAR Raw Data'!$B$6:$BE$43,'RevPAR Raw Data'!G$1,FALSE)</f>
        <v>49.338152133580699</v>
      </c>
      <c r="AU35" s="52">
        <f>VLOOKUP($A35,'RevPAR Raw Data'!$B$6:$BE$43,'RevPAR Raw Data'!H$1,FALSE)</f>
        <v>30.208591836734598</v>
      </c>
      <c r="AV35" s="52">
        <f>VLOOKUP($A35,'RevPAR Raw Data'!$B$6:$BE$43,'RevPAR Raw Data'!I$1,FALSE)</f>
        <v>39.621040816326499</v>
      </c>
      <c r="AW35" s="52">
        <f>VLOOKUP($A35,'RevPAR Raw Data'!$B$6:$BE$43,'RevPAR Raw Data'!J$1,FALSE)</f>
        <v>43.6116382189239</v>
      </c>
      <c r="AX35" s="52">
        <f>VLOOKUP($A35,'RevPAR Raw Data'!$B$6:$BE$43,'RevPAR Raw Data'!K$1,FALSE)</f>
        <v>42.294827458256002</v>
      </c>
      <c r="AY35" s="53">
        <f>VLOOKUP($A35,'RevPAR Raw Data'!$B$6:$BE$43,'RevPAR Raw Data'!L$1,FALSE)</f>
        <v>41.014850092764298</v>
      </c>
      <c r="AZ35" s="52">
        <f>VLOOKUP($A35,'RevPAR Raw Data'!$B$6:$BE$43,'RevPAR Raw Data'!N$1,FALSE)</f>
        <v>42.099781076066698</v>
      </c>
      <c r="BA35" s="52">
        <f>VLOOKUP($A35,'RevPAR Raw Data'!$B$6:$BE$43,'RevPAR Raw Data'!O$1,FALSE)</f>
        <v>36.7720241187384</v>
      </c>
      <c r="BB35" s="53">
        <f>VLOOKUP($A35,'RevPAR Raw Data'!$B$6:$BE$43,'RevPAR Raw Data'!P$1,FALSE)</f>
        <v>39.435902597402503</v>
      </c>
      <c r="BC35" s="54">
        <f>VLOOKUP($A35,'RevPAR Raw Data'!$B$6:$BE$43,'RevPAR Raw Data'!R$1,FALSE)</f>
        <v>40.563722236946703</v>
      </c>
      <c r="BE35" s="47">
        <f>VLOOKUP($A35,'RevPAR Raw Data'!$B$6:$BE$43,'RevPAR Raw Data'!T$1,FALSE)</f>
        <v>39.296167283717999</v>
      </c>
      <c r="BF35" s="48">
        <f>VLOOKUP($A35,'RevPAR Raw Data'!$B$6:$BE$43,'RevPAR Raw Data'!U$1,FALSE)</f>
        <v>-7.6569483029943601</v>
      </c>
      <c r="BG35" s="48">
        <f>VLOOKUP($A35,'RevPAR Raw Data'!$B$6:$BE$43,'RevPAR Raw Data'!V$1,FALSE)</f>
        <v>-2.64734677200182</v>
      </c>
      <c r="BH35" s="48">
        <f>VLOOKUP($A35,'RevPAR Raw Data'!$B$6:$BE$43,'RevPAR Raw Data'!W$1,FALSE)</f>
        <v>-2.3494498751689901</v>
      </c>
      <c r="BI35" s="48">
        <f>VLOOKUP($A35,'RevPAR Raw Data'!$B$6:$BE$43,'RevPAR Raw Data'!X$1,FALSE)</f>
        <v>-3.1180198381641699</v>
      </c>
      <c r="BJ35" s="49">
        <f>VLOOKUP($A35,'RevPAR Raw Data'!$B$6:$BE$43,'RevPAR Raw Data'!Y$1,FALSE)</f>
        <v>4.0202068090057201</v>
      </c>
      <c r="BK35" s="48">
        <f>VLOOKUP($A35,'RevPAR Raw Data'!$B$6:$BE$43,'RevPAR Raw Data'!AA$1,FALSE)</f>
        <v>-3.6449416532397398</v>
      </c>
      <c r="BL35" s="48">
        <f>VLOOKUP($A35,'RevPAR Raw Data'!$B$6:$BE$43,'RevPAR Raw Data'!AB$1,FALSE)</f>
        <v>-16.481224830232399</v>
      </c>
      <c r="BM35" s="49">
        <f>VLOOKUP($A35,'RevPAR Raw Data'!$B$6:$BE$43,'RevPAR Raw Data'!AC$1,FALSE)</f>
        <v>-10.0876749869267</v>
      </c>
      <c r="BN35" s="50">
        <f>VLOOKUP($A35,'RevPAR Raw Data'!$B$6:$BE$43,'RevPAR Raw Data'!AE$1,FALSE)</f>
        <v>-0.324082762247065</v>
      </c>
    </row>
    <row r="36" spans="1:66" x14ac:dyDescent="0.45">
      <c r="A36" s="63" t="s">
        <v>48</v>
      </c>
      <c r="B36" s="47">
        <f>VLOOKUP($A36,'Occupancy Raw Data'!$B$8:$BE$45,'Occupancy Raw Data'!G$3,FALSE)</f>
        <v>44.028644028644003</v>
      </c>
      <c r="C36" s="48">
        <f>VLOOKUP($A36,'Occupancy Raw Data'!$B$8:$BE$45,'Occupancy Raw Data'!H$3,FALSE)</f>
        <v>25.225225225225198</v>
      </c>
      <c r="D36" s="48">
        <f>VLOOKUP($A36,'Occupancy Raw Data'!$B$8:$BE$45,'Occupancy Raw Data'!I$3,FALSE)</f>
        <v>33.402633402633398</v>
      </c>
      <c r="E36" s="48">
        <f>VLOOKUP($A36,'Occupancy Raw Data'!$B$8:$BE$45,'Occupancy Raw Data'!J$3,FALSE)</f>
        <v>39.108339108339102</v>
      </c>
      <c r="F36" s="48">
        <f>VLOOKUP($A36,'Occupancy Raw Data'!$B$8:$BE$45,'Occupancy Raw Data'!K$3,FALSE)</f>
        <v>35.643335643335597</v>
      </c>
      <c r="G36" s="49">
        <f>VLOOKUP($A36,'Occupancy Raw Data'!$B$8:$BE$45,'Occupancy Raw Data'!L$3,FALSE)</f>
        <v>35.481635481635401</v>
      </c>
      <c r="H36" s="48">
        <f>VLOOKUP($A36,'Occupancy Raw Data'!$B$8:$BE$45,'Occupancy Raw Data'!N$3,FALSE)</f>
        <v>40.309540309540303</v>
      </c>
      <c r="I36" s="48">
        <f>VLOOKUP($A36,'Occupancy Raw Data'!$B$8:$BE$45,'Occupancy Raw Data'!O$3,FALSE)</f>
        <v>38.715638715638697</v>
      </c>
      <c r="J36" s="49">
        <f>VLOOKUP($A36,'Occupancy Raw Data'!$B$8:$BE$45,'Occupancy Raw Data'!P$3,FALSE)</f>
        <v>39.5125895125895</v>
      </c>
      <c r="K36" s="50">
        <f>VLOOKUP($A36,'Occupancy Raw Data'!$B$8:$BE$45,'Occupancy Raw Data'!R$3,FALSE)</f>
        <v>36.633336633336597</v>
      </c>
      <c r="M36" s="47">
        <f>VLOOKUP($A36,'Occupancy Raw Data'!$B$8:$BE$45,'Occupancy Raw Data'!T$3,FALSE)</f>
        <v>46.588257962665502</v>
      </c>
      <c r="N36" s="48">
        <f>VLOOKUP($A36,'Occupancy Raw Data'!$B$8:$BE$45,'Occupancy Raw Data'!U$3,FALSE)</f>
        <v>-15.144194473803401</v>
      </c>
      <c r="O36" s="48">
        <f>VLOOKUP($A36,'Occupancy Raw Data'!$B$8:$BE$45,'Occupancy Raw Data'!V$3,FALSE)</f>
        <v>-9.3418546090793306</v>
      </c>
      <c r="P36" s="48">
        <f>VLOOKUP($A36,'Occupancy Raw Data'!$B$8:$BE$45,'Occupancy Raw Data'!W$3,FALSE)</f>
        <v>-4.43962357005835</v>
      </c>
      <c r="Q36" s="48">
        <f>VLOOKUP($A36,'Occupancy Raw Data'!$B$8:$BE$45,'Occupancy Raw Data'!X$3,FALSE)</f>
        <v>-11.207647909775501</v>
      </c>
      <c r="R36" s="49">
        <f>VLOOKUP($A36,'Occupancy Raw Data'!$B$8:$BE$45,'Occupancy Raw Data'!Y$3,FALSE)</f>
        <v>-0.15015786146778201</v>
      </c>
      <c r="S36" s="48">
        <f>VLOOKUP($A36,'Occupancy Raw Data'!$B$8:$BE$45,'Occupancy Raw Data'!AA$3,FALSE)</f>
        <v>-7.86078502998242</v>
      </c>
      <c r="T36" s="48">
        <f>VLOOKUP($A36,'Occupancy Raw Data'!$B$8:$BE$45,'Occupancy Raw Data'!AB$3,FALSE)</f>
        <v>-25.349305953148502</v>
      </c>
      <c r="U36" s="49">
        <f>VLOOKUP($A36,'Occupancy Raw Data'!$B$8:$BE$45,'Occupancy Raw Data'!AC$3,FALSE)</f>
        <v>-17.347114245377199</v>
      </c>
      <c r="V36" s="50">
        <f>VLOOKUP($A36,'Occupancy Raw Data'!$B$8:$BE$45,'Occupancy Raw Data'!AE$3,FALSE)</f>
        <v>-6.1666292762742101</v>
      </c>
      <c r="X36" s="51">
        <f>VLOOKUP($A36,'ADR Raw Data'!$B$6:$BE$43,'ADR Raw Data'!G$1,FALSE)</f>
        <v>156.94919202518301</v>
      </c>
      <c r="Y36" s="52">
        <f>VLOOKUP($A36,'ADR Raw Data'!$B$6:$BE$43,'ADR Raw Data'!H$1,FALSE)</f>
        <v>109.369642857142</v>
      </c>
      <c r="Z36" s="52">
        <f>VLOOKUP($A36,'ADR Raw Data'!$B$6:$BE$43,'ADR Raw Data'!I$1,FALSE)</f>
        <v>103.871915629322</v>
      </c>
      <c r="AA36" s="52">
        <f>VLOOKUP($A36,'ADR Raw Data'!$B$6:$BE$43,'ADR Raw Data'!J$1,FALSE)</f>
        <v>107.29850561134</v>
      </c>
      <c r="AB36" s="52">
        <f>VLOOKUP($A36,'ADR Raw Data'!$B$6:$BE$43,'ADR Raw Data'!K$1,FALSE)</f>
        <v>108.413350615683</v>
      </c>
      <c r="AC36" s="53">
        <f>VLOOKUP($A36,'ADR Raw Data'!$B$6:$BE$43,'ADR Raw Data'!L$1,FALSE)</f>
        <v>119.49398046875</v>
      </c>
      <c r="AD36" s="52">
        <f>VLOOKUP($A36,'ADR Raw Data'!$B$6:$BE$43,'ADR Raw Data'!N$1,FALSE)</f>
        <v>130.94757020057301</v>
      </c>
      <c r="AE36" s="52">
        <f>VLOOKUP($A36,'ADR Raw Data'!$B$6:$BE$43,'ADR Raw Data'!O$1,FALSE)</f>
        <v>138.680256563245</v>
      </c>
      <c r="AF36" s="53">
        <f>VLOOKUP($A36,'ADR Raw Data'!$B$6:$BE$43,'ADR Raw Data'!P$1,FALSE)</f>
        <v>134.735931014323</v>
      </c>
      <c r="AG36" s="54">
        <f>VLOOKUP($A36,'ADR Raw Data'!$B$6:$BE$43,'ADR Raw Data'!R$1,FALSE)</f>
        <v>124.19109900009001</v>
      </c>
      <c r="AI36" s="47">
        <f>VLOOKUP($A36,'ADR Raw Data'!$B$6:$BE$43,'ADR Raw Data'!T$1,FALSE)</f>
        <v>38.399706720058099</v>
      </c>
      <c r="AJ36" s="48">
        <f>VLOOKUP($A36,'ADR Raw Data'!$B$6:$BE$43,'ADR Raw Data'!U$1,FALSE)</f>
        <v>12.7287249461857</v>
      </c>
      <c r="AK36" s="48">
        <f>VLOOKUP($A36,'ADR Raw Data'!$B$6:$BE$43,'ADR Raw Data'!V$1,FALSE)</f>
        <v>2.8953243783629898</v>
      </c>
      <c r="AL36" s="48">
        <f>VLOOKUP($A36,'ADR Raw Data'!$B$6:$BE$43,'ADR Raw Data'!W$1,FALSE)</f>
        <v>-4.9192837481395504</v>
      </c>
      <c r="AM36" s="48">
        <f>VLOOKUP($A36,'ADR Raw Data'!$B$6:$BE$43,'ADR Raw Data'!X$1,FALSE)</f>
        <v>2.1697180825434801</v>
      </c>
      <c r="AN36" s="49">
        <f>VLOOKUP($A36,'ADR Raw Data'!$B$6:$BE$43,'ADR Raw Data'!Y$1,FALSE)</f>
        <v>12.407284317513501</v>
      </c>
      <c r="AO36" s="48">
        <f>VLOOKUP($A36,'ADR Raw Data'!$B$6:$BE$43,'ADR Raw Data'!AA$1,FALSE)</f>
        <v>5.37551093850126</v>
      </c>
      <c r="AP36" s="48">
        <f>VLOOKUP($A36,'ADR Raw Data'!$B$6:$BE$43,'ADR Raw Data'!AB$1,FALSE)</f>
        <v>4.5628051736240902</v>
      </c>
      <c r="AQ36" s="49">
        <f>VLOOKUP($A36,'ADR Raw Data'!$B$6:$BE$43,'ADR Raw Data'!AC$1,FALSE)</f>
        <v>4.6062962977270301</v>
      </c>
      <c r="AR36" s="50">
        <f>VLOOKUP($A36,'ADR Raw Data'!$B$6:$BE$43,'ADR Raw Data'!AE$1,FALSE)</f>
        <v>8.7719172251883606</v>
      </c>
      <c r="AS36" s="40"/>
      <c r="AT36" s="51">
        <f>VLOOKUP($A36,'RevPAR Raw Data'!$B$6:$BE$43,'RevPAR Raw Data'!G$1,FALSE)</f>
        <v>69.102601062600996</v>
      </c>
      <c r="AU36" s="52">
        <f>VLOOKUP($A36,'RevPAR Raw Data'!$B$6:$BE$43,'RevPAR Raw Data'!H$1,FALSE)</f>
        <v>27.588738738738702</v>
      </c>
      <c r="AV36" s="52">
        <f>VLOOKUP($A36,'RevPAR Raw Data'!$B$6:$BE$43,'RevPAR Raw Data'!I$1,FALSE)</f>
        <v>34.6959551859551</v>
      </c>
      <c r="AW36" s="52">
        <f>VLOOKUP($A36,'RevPAR Raw Data'!$B$6:$BE$43,'RevPAR Raw Data'!J$1,FALSE)</f>
        <v>41.962663432663398</v>
      </c>
      <c r="AX36" s="52">
        <f>VLOOKUP($A36,'RevPAR Raw Data'!$B$6:$BE$43,'RevPAR Raw Data'!K$1,FALSE)</f>
        <v>38.642134442134399</v>
      </c>
      <c r="AY36" s="53">
        <f>VLOOKUP($A36,'RevPAR Raw Data'!$B$6:$BE$43,'RevPAR Raw Data'!L$1,FALSE)</f>
        <v>42.3984185724185</v>
      </c>
      <c r="AZ36" s="52">
        <f>VLOOKUP($A36,'RevPAR Raw Data'!$B$6:$BE$43,'RevPAR Raw Data'!N$1,FALSE)</f>
        <v>52.784363594363498</v>
      </c>
      <c r="BA36" s="52">
        <f>VLOOKUP($A36,'RevPAR Raw Data'!$B$6:$BE$43,'RevPAR Raw Data'!O$1,FALSE)</f>
        <v>53.690947100947099</v>
      </c>
      <c r="BB36" s="53">
        <f>VLOOKUP($A36,'RevPAR Raw Data'!$B$6:$BE$43,'RevPAR Raw Data'!P$1,FALSE)</f>
        <v>53.237655347655298</v>
      </c>
      <c r="BC36" s="54">
        <f>VLOOKUP($A36,'RevPAR Raw Data'!$B$6:$BE$43,'RevPAR Raw Data'!R$1,FALSE)</f>
        <v>45.495343365343302</v>
      </c>
      <c r="BE36" s="47">
        <f>VLOOKUP($A36,'RevPAR Raw Data'!$B$6:$BE$43,'RevPAR Raw Data'!T$1,FALSE)</f>
        <v>102.877719106371</v>
      </c>
      <c r="BF36" s="48">
        <f>VLOOKUP($A36,'RevPAR Raw Data'!$B$6:$BE$43,'RevPAR Raw Data'!U$1,FALSE)</f>
        <v>-4.3431323875035499</v>
      </c>
      <c r="BG36" s="48">
        <f>VLOOKUP($A36,'RevPAR Raw Data'!$B$6:$BE$43,'RevPAR Raw Data'!V$1,FALSE)</f>
        <v>-6.7170072246042398</v>
      </c>
      <c r="BH36" s="48">
        <f>VLOOKUP($A36,'RevPAR Raw Data'!$B$6:$BE$43,'RevPAR Raw Data'!W$1,FALSE)</f>
        <v>-9.1405096374374502</v>
      </c>
      <c r="BI36" s="48">
        <f>VLOOKUP($A36,'RevPAR Raw Data'!$B$6:$BE$43,'RevPAR Raw Data'!X$1,FALSE)</f>
        <v>-9.2811041905582901</v>
      </c>
      <c r="BJ36" s="49">
        <f>VLOOKUP($A36,'RevPAR Raw Data'!$B$6:$BE$43,'RevPAR Raw Data'!Y$1,FALSE)</f>
        <v>12.238495943248299</v>
      </c>
      <c r="BK36" s="48">
        <f>VLOOKUP($A36,'RevPAR Raw Data'!$B$6:$BE$43,'RevPAR Raw Data'!AA$1,FALSE)</f>
        <v>-2.9078314506199301</v>
      </c>
      <c r="BL36" s="48">
        <f>VLOOKUP($A36,'RevPAR Raw Data'!$B$6:$BE$43,'RevPAR Raw Data'!AB$1,FALSE)</f>
        <v>-21.943140223032501</v>
      </c>
      <c r="BM36" s="49">
        <f>VLOOKUP($A36,'RevPAR Raw Data'!$B$6:$BE$43,'RevPAR Raw Data'!AC$1,FALSE)</f>
        <v>-13.539877428897499</v>
      </c>
      <c r="BN36" s="50">
        <f>VLOOKUP($A36,'RevPAR Raw Data'!$B$6:$BE$43,'RevPAR Raw Data'!AE$1,FALSE)</f>
        <v>2.06435633321514</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39.565023089527699</v>
      </c>
      <c r="C38" s="48">
        <f>VLOOKUP($A38,'Occupancy Raw Data'!$B$8:$BE$45,'Occupancy Raw Data'!H$3,FALSE)</f>
        <v>27.3350215998808</v>
      </c>
      <c r="D38" s="48">
        <f>VLOOKUP($A38,'Occupancy Raw Data'!$B$8:$BE$45,'Occupancy Raw Data'!I$3,FALSE)</f>
        <v>38.566959630567503</v>
      </c>
      <c r="E38" s="48">
        <f>VLOOKUP($A38,'Occupancy Raw Data'!$B$8:$BE$45,'Occupancy Raw Data'!J$3,FALSE)</f>
        <v>42.633695814092</v>
      </c>
      <c r="F38" s="48">
        <f>VLOOKUP($A38,'Occupancy Raw Data'!$B$8:$BE$45,'Occupancy Raw Data'!K$3,FALSE)</f>
        <v>39.162818412036302</v>
      </c>
      <c r="G38" s="49">
        <f>VLOOKUP($A38,'Occupancy Raw Data'!$B$8:$BE$45,'Occupancy Raw Data'!L$3,FALSE)</f>
        <v>37.452703709220899</v>
      </c>
      <c r="H38" s="48">
        <f>VLOOKUP($A38,'Occupancy Raw Data'!$B$8:$BE$45,'Occupancy Raw Data'!N$3,FALSE)</f>
        <v>37.524206762997103</v>
      </c>
      <c r="I38" s="48">
        <f>VLOOKUP($A38,'Occupancy Raw Data'!$B$8:$BE$45,'Occupancy Raw Data'!O$3,FALSE)</f>
        <v>34.991806941754803</v>
      </c>
      <c r="J38" s="49">
        <f>VLOOKUP($A38,'Occupancy Raw Data'!$B$8:$BE$45,'Occupancy Raw Data'!P$3,FALSE)</f>
        <v>36.2580068523759</v>
      </c>
      <c r="K38" s="50">
        <f>VLOOKUP($A38,'Occupancy Raw Data'!$B$8:$BE$45,'Occupancy Raw Data'!R$3,FALSE)</f>
        <v>37.111361750122299</v>
      </c>
      <c r="M38" s="47">
        <f>VLOOKUP($A38,'Occupancy Raw Data'!$B$8:$BE$45,'Occupancy Raw Data'!T$3,FALSE)</f>
        <v>17.8528869589171</v>
      </c>
      <c r="N38" s="48">
        <f>VLOOKUP($A38,'Occupancy Raw Data'!$B$8:$BE$45,'Occupancy Raw Data'!U$3,FALSE)</f>
        <v>-18.395848850489099</v>
      </c>
      <c r="O38" s="48">
        <f>VLOOKUP($A38,'Occupancy Raw Data'!$B$8:$BE$45,'Occupancy Raw Data'!V$3,FALSE)</f>
        <v>-2.9759296484935298</v>
      </c>
      <c r="P38" s="48">
        <f>VLOOKUP($A38,'Occupancy Raw Data'!$B$8:$BE$45,'Occupancy Raw Data'!W$3,FALSE)</f>
        <v>-2.1290038334735502</v>
      </c>
      <c r="Q38" s="48">
        <f>VLOOKUP($A38,'Occupancy Raw Data'!$B$8:$BE$45,'Occupancy Raw Data'!X$3,FALSE)</f>
        <v>-4.6205035265960301</v>
      </c>
      <c r="R38" s="49">
        <f>VLOOKUP($A38,'Occupancy Raw Data'!$B$8:$BE$45,'Occupancy Raw Data'!Y$3,FALSE)</f>
        <v>-2.1814251439315302</v>
      </c>
      <c r="S38" s="48">
        <f>VLOOKUP($A38,'Occupancy Raw Data'!$B$8:$BE$45,'Occupancy Raw Data'!AA$3,FALSE)</f>
        <v>-10.142567976095499</v>
      </c>
      <c r="T38" s="48">
        <f>VLOOKUP($A38,'Occupancy Raw Data'!$B$8:$BE$45,'Occupancy Raw Data'!AB$3,FALSE)</f>
        <v>-16.682039267009198</v>
      </c>
      <c r="U38" s="49">
        <f>VLOOKUP($A38,'Occupancy Raw Data'!$B$8:$BE$45,'Occupancy Raw Data'!AC$3,FALSE)</f>
        <v>-13.421602549801101</v>
      </c>
      <c r="V38" s="50">
        <f>VLOOKUP($A38,'Occupancy Raw Data'!$B$8:$BE$45,'Occupancy Raw Data'!AE$3,FALSE)</f>
        <v>-5.6024280157422996</v>
      </c>
      <c r="X38" s="51">
        <f>VLOOKUP($A38,'ADR Raw Data'!$B$6:$BE$43,'ADR Raw Data'!G$1,FALSE)</f>
        <v>102.812179969879</v>
      </c>
      <c r="Y38" s="52">
        <f>VLOOKUP($A38,'ADR Raw Data'!$B$6:$BE$43,'ADR Raw Data'!H$1,FALSE)</f>
        <v>91.777280653950896</v>
      </c>
      <c r="Z38" s="52">
        <f>VLOOKUP($A38,'ADR Raw Data'!$B$6:$BE$43,'ADR Raw Data'!I$1,FALSE)</f>
        <v>87.112784859018902</v>
      </c>
      <c r="AA38" s="52">
        <f>VLOOKUP($A38,'ADR Raw Data'!$B$6:$BE$43,'ADR Raw Data'!J$1,FALSE)</f>
        <v>89.897917540181595</v>
      </c>
      <c r="AB38" s="52">
        <f>VLOOKUP($A38,'ADR Raw Data'!$B$6:$BE$43,'ADR Raw Data'!K$1,FALSE)</f>
        <v>87.135104602510395</v>
      </c>
      <c r="AC38" s="53">
        <f>VLOOKUP($A38,'ADR Raw Data'!$B$6:$BE$43,'ADR Raw Data'!L$1,FALSE)</f>
        <v>91.749382706228602</v>
      </c>
      <c r="AD38" s="52">
        <f>VLOOKUP($A38,'ADR Raw Data'!$B$6:$BE$43,'ADR Raw Data'!N$1,FALSE)</f>
        <v>92.106955140928903</v>
      </c>
      <c r="AE38" s="52">
        <f>VLOOKUP($A38,'ADR Raw Data'!$B$6:$BE$43,'ADR Raw Data'!O$1,FALSE)</f>
        <v>92.118616432524405</v>
      </c>
      <c r="AF38" s="53">
        <f>VLOOKUP($A38,'ADR Raw Data'!$B$6:$BE$43,'ADR Raw Data'!P$1,FALSE)</f>
        <v>92.112582169268606</v>
      </c>
      <c r="AG38" s="54">
        <f>VLOOKUP($A38,'ADR Raw Data'!$B$6:$BE$43,'ADR Raw Data'!R$1,FALSE)</f>
        <v>91.850767819255594</v>
      </c>
      <c r="AH38" s="65"/>
      <c r="AI38" s="47">
        <f>VLOOKUP($A38,'ADR Raw Data'!$B$6:$BE$43,'ADR Raw Data'!T$1,FALSE)</f>
        <v>12.245174868819699</v>
      </c>
      <c r="AJ38" s="48">
        <f>VLOOKUP($A38,'ADR Raw Data'!$B$6:$BE$43,'ADR Raw Data'!U$1,FALSE)</f>
        <v>4.4783833921019296</v>
      </c>
      <c r="AK38" s="48">
        <f>VLOOKUP($A38,'ADR Raw Data'!$B$6:$BE$43,'ADR Raw Data'!V$1,FALSE)</f>
        <v>-4.3956354847352497</v>
      </c>
      <c r="AL38" s="48">
        <f>VLOOKUP($A38,'ADR Raw Data'!$B$6:$BE$43,'ADR Raw Data'!W$1,FALSE)</f>
        <v>-2.1038681126477101</v>
      </c>
      <c r="AM38" s="48">
        <f>VLOOKUP($A38,'ADR Raw Data'!$B$6:$BE$43,'ADR Raw Data'!X$1,FALSE)</f>
        <v>-3.8058361782502401</v>
      </c>
      <c r="AN38" s="49">
        <f>VLOOKUP($A38,'ADR Raw Data'!$B$6:$BE$43,'ADR Raw Data'!Y$1,FALSE)</f>
        <v>1.18376515250882</v>
      </c>
      <c r="AO38" s="48">
        <f>VLOOKUP($A38,'ADR Raw Data'!$B$6:$BE$43,'ADR Raw Data'!AA$1,FALSE)</f>
        <v>-0.118083350402739</v>
      </c>
      <c r="AP38" s="48">
        <f>VLOOKUP($A38,'ADR Raw Data'!$B$6:$BE$43,'ADR Raw Data'!AB$1,FALSE)</f>
        <v>-3.3058766040294598</v>
      </c>
      <c r="AQ38" s="49">
        <f>VLOOKUP($A38,'ADR Raw Data'!$B$6:$BE$43,'ADR Raw Data'!AC$1,FALSE)</f>
        <v>-1.7426948344718201</v>
      </c>
      <c r="AR38" s="50">
        <f>VLOOKUP($A38,'ADR Raw Data'!$B$6:$BE$43,'ADR Raw Data'!AE$1,FALSE)</f>
        <v>0.26232211494028201</v>
      </c>
      <c r="AS38" s="40"/>
      <c r="AT38" s="51">
        <f>VLOOKUP($A38,'RevPAR Raw Data'!$B$6:$BE$43,'RevPAR Raw Data'!G$1,FALSE)</f>
        <v>40.677662743929602</v>
      </c>
      <c r="AU38" s="52">
        <f>VLOOKUP($A38,'RevPAR Raw Data'!$B$6:$BE$43,'RevPAR Raw Data'!H$1,FALSE)</f>
        <v>25.0873394905407</v>
      </c>
      <c r="AV38" s="52">
        <f>VLOOKUP($A38,'RevPAR Raw Data'!$B$6:$BE$43,'RevPAR Raw Data'!I$1,FALSE)</f>
        <v>33.596752569640898</v>
      </c>
      <c r="AW38" s="52">
        <f>VLOOKUP($A38,'RevPAR Raw Data'!$B$6:$BE$43,'RevPAR Raw Data'!J$1,FALSE)</f>
        <v>38.326804707284303</v>
      </c>
      <c r="AX38" s="52">
        <f>VLOOKUP($A38,'RevPAR Raw Data'!$B$6:$BE$43,'RevPAR Raw Data'!K$1,FALSE)</f>
        <v>34.124562788619002</v>
      </c>
      <c r="AY38" s="53">
        <f>VLOOKUP($A38,'RevPAR Raw Data'!$B$6:$BE$43,'RevPAR Raw Data'!L$1,FALSE)</f>
        <v>34.362624460002898</v>
      </c>
      <c r="AZ38" s="52">
        <f>VLOOKUP($A38,'RevPAR Raw Data'!$B$6:$BE$43,'RevPAR Raw Data'!N$1,FALSE)</f>
        <v>34.562404290183203</v>
      </c>
      <c r="BA38" s="52">
        <f>VLOOKUP($A38,'RevPAR Raw Data'!$B$6:$BE$43,'RevPAR Raw Data'!O$1,FALSE)</f>
        <v>32.233968419484498</v>
      </c>
      <c r="BB38" s="53">
        <f>VLOOKUP($A38,'RevPAR Raw Data'!$B$6:$BE$43,'RevPAR Raw Data'!P$1,FALSE)</f>
        <v>33.398186354833904</v>
      </c>
      <c r="BC38" s="54">
        <f>VLOOKUP($A38,'RevPAR Raw Data'!$B$6:$BE$43,'RevPAR Raw Data'!R$1,FALSE)</f>
        <v>34.087070715668901</v>
      </c>
      <c r="BE38" s="47">
        <f>VLOOKUP($A38,'RevPAR Raw Data'!$B$6:$BE$43,'RevPAR Raw Data'!T$1,FALSE)</f>
        <v>32.284179054989004</v>
      </c>
      <c r="BF38" s="48">
        <f>VLOOKUP($A38,'RevPAR Raw Data'!$B$6:$BE$43,'RevPAR Raw Data'!U$1,FALSE)</f>
        <v>-14.741302098143599</v>
      </c>
      <c r="BG38" s="48">
        <f>VLOOKUP($A38,'RevPAR Raw Data'!$B$6:$BE$43,'RevPAR Raw Data'!V$1,FALSE)</f>
        <v>-7.2407541135988502</v>
      </c>
      <c r="BH38" s="48">
        <f>VLOOKUP($A38,'RevPAR Raw Data'!$B$6:$BE$43,'RevPAR Raw Data'!W$1,FALSE)</f>
        <v>-4.1880805133517702</v>
      </c>
      <c r="BI38" s="48">
        <f>VLOOKUP($A38,'RevPAR Raw Data'!$B$6:$BE$43,'RevPAR Raw Data'!X$1,FALSE)</f>
        <v>-8.2504909100137507</v>
      </c>
      <c r="BJ38" s="49">
        <f>VLOOKUP($A38,'RevPAR Raw Data'!$B$6:$BE$43,'RevPAR Raw Data'!Y$1,FALSE)</f>
        <v>-1.0234829421046301</v>
      </c>
      <c r="BK38" s="48">
        <f>VLOOKUP($A38,'RevPAR Raw Data'!$B$6:$BE$43,'RevPAR Raw Data'!AA$1,FALSE)</f>
        <v>-10.2486746424152</v>
      </c>
      <c r="BL38" s="48">
        <f>VLOOKUP($A38,'RevPAR Raw Data'!$B$6:$BE$43,'RevPAR Raw Data'!AB$1,FALSE)</f>
        <v>-19.436428237835599</v>
      </c>
      <c r="BM38" s="49">
        <f>VLOOKUP($A38,'RevPAR Raw Data'!$B$6:$BE$43,'RevPAR Raw Data'!AC$1,FALSE)</f>
        <v>-14.930399809934199</v>
      </c>
      <c r="BN38" s="50">
        <f>VLOOKUP($A38,'RevPAR Raw Data'!$B$6:$BE$43,'RevPAR Raw Data'!AE$1,FALSE)</f>
        <v>-5.3548023084609202</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45.8616429894996</v>
      </c>
      <c r="C40" s="48">
        <f>VLOOKUP($A40,'Occupancy Raw Data'!$B$8:$BE$45,'Occupancy Raw Data'!H$3,FALSE)</f>
        <v>33.274508073766803</v>
      </c>
      <c r="D40" s="48">
        <f>VLOOKUP($A40,'Occupancy Raw Data'!$B$8:$BE$45,'Occupancy Raw Data'!I$3,FALSE)</f>
        <v>42.199770581487599</v>
      </c>
      <c r="E40" s="48">
        <f>VLOOKUP($A40,'Occupancy Raw Data'!$B$8:$BE$45,'Occupancy Raw Data'!J$3,FALSE)</f>
        <v>46.316068119650502</v>
      </c>
      <c r="F40" s="48">
        <f>VLOOKUP($A40,'Occupancy Raw Data'!$B$8:$BE$45,'Occupancy Raw Data'!K$3,FALSE)</f>
        <v>45.583693638048103</v>
      </c>
      <c r="G40" s="49">
        <f>VLOOKUP($A40,'Occupancy Raw Data'!$B$8:$BE$45,'Occupancy Raw Data'!L$3,FALSE)</f>
        <v>42.647136680490597</v>
      </c>
      <c r="H40" s="48">
        <f>VLOOKUP($A40,'Occupancy Raw Data'!$B$8:$BE$45,'Occupancy Raw Data'!N$3,FALSE)</f>
        <v>47.6616959322333</v>
      </c>
      <c r="I40" s="48">
        <f>VLOOKUP($A40,'Occupancy Raw Data'!$B$8:$BE$45,'Occupancy Raw Data'!O$3,FALSE)</f>
        <v>47.983764228359597</v>
      </c>
      <c r="J40" s="49">
        <f>VLOOKUP($A40,'Occupancy Raw Data'!$B$8:$BE$45,'Occupancy Raw Data'!P$3,FALSE)</f>
        <v>47.822730080296402</v>
      </c>
      <c r="K40" s="50">
        <f>VLOOKUP($A40,'Occupancy Raw Data'!$B$8:$BE$45,'Occupancy Raw Data'!R$3,FALSE)</f>
        <v>44.125877651863703</v>
      </c>
      <c r="M40" s="47">
        <f>VLOOKUP($A40,'Occupancy Raw Data'!$B$8:$BE$45,'Occupancy Raw Data'!T$3,FALSE)</f>
        <v>21.532270746855499</v>
      </c>
      <c r="N40" s="48">
        <f>VLOOKUP($A40,'Occupancy Raw Data'!$B$8:$BE$45,'Occupancy Raw Data'!U$3,FALSE)</f>
        <v>-7.7489546361096204</v>
      </c>
      <c r="O40" s="48">
        <f>VLOOKUP($A40,'Occupancy Raw Data'!$B$8:$BE$45,'Occupancy Raw Data'!V$3,FALSE)</f>
        <v>-1.2242774748530501</v>
      </c>
      <c r="P40" s="48">
        <f>VLOOKUP($A40,'Occupancy Raw Data'!$B$8:$BE$45,'Occupancy Raw Data'!W$3,FALSE)</f>
        <v>-1.7644075042571801</v>
      </c>
      <c r="Q40" s="48">
        <f>VLOOKUP($A40,'Occupancy Raw Data'!$B$8:$BE$45,'Occupancy Raw Data'!X$3,FALSE)</f>
        <v>0.78806633538290505</v>
      </c>
      <c r="R40" s="49">
        <f>VLOOKUP($A40,'Occupancy Raw Data'!$B$8:$BE$45,'Occupancy Raw Data'!Y$3,FALSE)</f>
        <v>2.0736536445890499</v>
      </c>
      <c r="S40" s="48">
        <f>VLOOKUP($A40,'Occupancy Raw Data'!$B$8:$BE$45,'Occupancy Raw Data'!AA$3,FALSE)</f>
        <v>0.72786369554673802</v>
      </c>
      <c r="T40" s="48">
        <f>VLOOKUP($A40,'Occupancy Raw Data'!$B$8:$BE$45,'Occupancy Raw Data'!AB$3,FALSE)</f>
        <v>-3.89542401960097</v>
      </c>
      <c r="U40" s="49">
        <f>VLOOKUP($A40,'Occupancy Raw Data'!$B$8:$BE$45,'Occupancy Raw Data'!AC$3,FALSE)</f>
        <v>-1.64585619999514</v>
      </c>
      <c r="V40" s="50">
        <f>VLOOKUP($A40,'Occupancy Raw Data'!$B$8:$BE$45,'Occupancy Raw Data'!AE$3,FALSE)</f>
        <v>0.89218139089885795</v>
      </c>
      <c r="X40" s="51">
        <f>VLOOKUP($A40,'ADR Raw Data'!$B$6:$BE$43,'ADR Raw Data'!G$1,FALSE)</f>
        <v>101.599864223184</v>
      </c>
      <c r="Y40" s="52">
        <f>VLOOKUP($A40,'ADR Raw Data'!$B$6:$BE$43,'ADR Raw Data'!H$1,FALSE)</f>
        <v>83.7739323389021</v>
      </c>
      <c r="Z40" s="52">
        <f>VLOOKUP($A40,'ADR Raw Data'!$B$6:$BE$43,'ADR Raw Data'!I$1,FALSE)</f>
        <v>89.113430967067401</v>
      </c>
      <c r="AA40" s="52">
        <f>VLOOKUP($A40,'ADR Raw Data'!$B$6:$BE$43,'ADR Raw Data'!J$1,FALSE)</f>
        <v>92.779632834825605</v>
      </c>
      <c r="AB40" s="52">
        <f>VLOOKUP($A40,'ADR Raw Data'!$B$6:$BE$43,'ADR Raw Data'!K$1,FALSE)</f>
        <v>91.7002141405342</v>
      </c>
      <c r="AC40" s="53">
        <f>VLOOKUP($A40,'ADR Raw Data'!$B$6:$BE$43,'ADR Raw Data'!L$1,FALSE)</f>
        <v>92.3150449288256</v>
      </c>
      <c r="AD40" s="52">
        <f>VLOOKUP($A40,'ADR Raw Data'!$B$6:$BE$43,'ADR Raw Data'!N$1,FALSE)</f>
        <v>98.112706100157297</v>
      </c>
      <c r="AE40" s="52">
        <f>VLOOKUP($A40,'ADR Raw Data'!$B$6:$BE$43,'ADR Raw Data'!O$1,FALSE)</f>
        <v>97.103500211474795</v>
      </c>
      <c r="AF40" s="53">
        <f>VLOOKUP($A40,'ADR Raw Data'!$B$6:$BE$43,'ADR Raw Data'!P$1,FALSE)</f>
        <v>97.6064039992619</v>
      </c>
      <c r="AG40" s="54">
        <f>VLOOKUP($A40,'ADR Raw Data'!$B$6:$BE$43,'ADR Raw Data'!R$1,FALSE)</f>
        <v>93.953521358072294</v>
      </c>
      <c r="AI40" s="47">
        <f>VLOOKUP($A40,'ADR Raw Data'!$B$6:$BE$43,'ADR Raw Data'!T$1,FALSE)</f>
        <v>15.647545006922201</v>
      </c>
      <c r="AJ40" s="48">
        <f>VLOOKUP($A40,'ADR Raw Data'!$B$6:$BE$43,'ADR Raw Data'!U$1,FALSE)</f>
        <v>-1.8684054782459201</v>
      </c>
      <c r="AK40" s="48">
        <f>VLOOKUP($A40,'ADR Raw Data'!$B$6:$BE$43,'ADR Raw Data'!V$1,FALSE)</f>
        <v>-2.2503389446436599</v>
      </c>
      <c r="AL40" s="48">
        <f>VLOOKUP($A40,'ADR Raw Data'!$B$6:$BE$43,'ADR Raw Data'!W$1,FALSE)</f>
        <v>-0.588544446682984</v>
      </c>
      <c r="AM40" s="48">
        <f>VLOOKUP($A40,'ADR Raw Data'!$B$6:$BE$43,'ADR Raw Data'!X$1,FALSE)</f>
        <v>0.75727848772674899</v>
      </c>
      <c r="AN40" s="49">
        <f>VLOOKUP($A40,'ADR Raw Data'!$B$6:$BE$43,'ADR Raw Data'!Y$1,FALSE)</f>
        <v>2.5483336667419301</v>
      </c>
      <c r="AO40" s="48">
        <f>VLOOKUP($A40,'ADR Raw Data'!$B$6:$BE$43,'ADR Raw Data'!AA$1,FALSE)</f>
        <v>0.81994315362049197</v>
      </c>
      <c r="AP40" s="48">
        <f>VLOOKUP($A40,'ADR Raw Data'!$B$6:$BE$43,'ADR Raw Data'!AB$1,FALSE)</f>
        <v>-1.4061818035001099</v>
      </c>
      <c r="AQ40" s="49">
        <f>VLOOKUP($A40,'ADR Raw Data'!$B$6:$BE$43,'ADR Raw Data'!AC$1,FALSE)</f>
        <v>-0.317571585688595</v>
      </c>
      <c r="AR40" s="50">
        <f>VLOOKUP($A40,'ADR Raw Data'!$B$6:$BE$43,'ADR Raw Data'!AE$1,FALSE)</f>
        <v>1.53929700800855</v>
      </c>
      <c r="AS40" s="40"/>
      <c r="AT40" s="51">
        <f>VLOOKUP($A40,'RevPAR Raw Data'!$B$6:$BE$43,'RevPAR Raw Data'!G$1,FALSE)</f>
        <v>46.595367007853099</v>
      </c>
      <c r="AU40" s="52">
        <f>VLOOKUP($A40,'RevPAR Raw Data'!$B$6:$BE$43,'RevPAR Raw Data'!H$1,FALSE)</f>
        <v>27.875363879819901</v>
      </c>
      <c r="AV40" s="52">
        <f>VLOOKUP($A40,'RevPAR Raw Data'!$B$6:$BE$43,'RevPAR Raw Data'!I$1,FALSE)</f>
        <v>37.605663425394802</v>
      </c>
      <c r="AW40" s="52">
        <f>VLOOKUP($A40,'RevPAR Raw Data'!$B$6:$BE$43,'RevPAR Raw Data'!J$1,FALSE)</f>
        <v>42.9718779449395</v>
      </c>
      <c r="AX40" s="52">
        <f>VLOOKUP($A40,'RevPAR Raw Data'!$B$6:$BE$43,'RevPAR Raw Data'!K$1,FALSE)</f>
        <v>41.800344679255197</v>
      </c>
      <c r="AY40" s="53">
        <f>VLOOKUP($A40,'RevPAR Raw Data'!$B$6:$BE$43,'RevPAR Raw Data'!L$1,FALSE)</f>
        <v>39.369723387452503</v>
      </c>
      <c r="AZ40" s="52">
        <f>VLOOKUP($A40,'RevPAR Raw Data'!$B$6:$BE$43,'RevPAR Raw Data'!N$1,FALSE)</f>
        <v>46.762179652342702</v>
      </c>
      <c r="BA40" s="52">
        <f>VLOOKUP($A40,'RevPAR Raw Data'!$B$6:$BE$43,'RevPAR Raw Data'!O$1,FALSE)</f>
        <v>46.593914598958698</v>
      </c>
      <c r="BB40" s="53">
        <f>VLOOKUP($A40,'RevPAR Raw Data'!$B$6:$BE$43,'RevPAR Raw Data'!P$1,FALSE)</f>
        <v>46.6780471256507</v>
      </c>
      <c r="BC40" s="54">
        <f>VLOOKUP($A40,'RevPAR Raw Data'!$B$6:$BE$43,'RevPAR Raw Data'!R$1,FALSE)</f>
        <v>41.457815884080603</v>
      </c>
      <c r="BD40" s="65"/>
      <c r="BE40" s="47">
        <f>VLOOKUP($A40,'RevPAR Raw Data'!$B$6:$BE$43,'RevPAR Raw Data'!T$1,FALSE)</f>
        <v>40.549087509904403</v>
      </c>
      <c r="BF40" s="48">
        <f>VLOOKUP($A40,'RevPAR Raw Data'!$B$6:$BE$43,'RevPAR Raw Data'!U$1,FALSE)</f>
        <v>-9.4725782214276801</v>
      </c>
      <c r="BG40" s="48">
        <f>VLOOKUP($A40,'RevPAR Raw Data'!$B$6:$BE$43,'RevPAR Raw Data'!V$1,FALSE)</f>
        <v>-3.4470660266895901</v>
      </c>
      <c r="BH40" s="48">
        <f>VLOOKUP($A40,'RevPAR Raw Data'!$B$6:$BE$43,'RevPAR Raw Data'!W$1,FALSE)</f>
        <v>-2.3425676285570001</v>
      </c>
      <c r="BI40" s="48">
        <f>VLOOKUP($A40,'RevPAR Raw Data'!$B$6:$BE$43,'RevPAR Raw Data'!X$1,FALSE)</f>
        <v>1.55131267993652</v>
      </c>
      <c r="BJ40" s="49">
        <f>VLOOKUP($A40,'RevPAR Raw Data'!$B$6:$BE$43,'RevPAR Raw Data'!Y$1,FALSE)</f>
        <v>4.6748309252876696</v>
      </c>
      <c r="BK40" s="48">
        <f>VLOOKUP($A40,'RevPAR Raw Data'!$B$6:$BE$43,'RevPAR Raw Data'!AA$1,FALSE)</f>
        <v>1.5537749177065501</v>
      </c>
      <c r="BL40" s="48">
        <f>VLOOKUP($A40,'RevPAR Raw Data'!$B$6:$BE$43,'RevPAR Raw Data'!AB$1,FALSE)</f>
        <v>-5.2468290793682799</v>
      </c>
      <c r="BM40" s="49">
        <f>VLOOKUP($A40,'RevPAR Raw Data'!$B$6:$BE$43,'RevPAR Raw Data'!AC$1,FALSE)</f>
        <v>-1.95820101405125</v>
      </c>
      <c r="BN40" s="50">
        <f>VLOOKUP($A40,'RevPAR Raw Data'!$B$6:$BE$43,'RevPAR Raw Data'!AE$1,FALSE)</f>
        <v>2.44521172036352</v>
      </c>
    </row>
    <row r="41" spans="1:66" x14ac:dyDescent="0.45">
      <c r="A41" s="63" t="s">
        <v>45</v>
      </c>
      <c r="B41" s="47">
        <f>VLOOKUP($A41,'Occupancy Raw Data'!$B$8:$BE$45,'Occupancy Raw Data'!G$3,FALSE)</f>
        <v>44.465396945125399</v>
      </c>
      <c r="C41" s="48">
        <f>VLOOKUP($A41,'Occupancy Raw Data'!$B$8:$BE$45,'Occupancy Raw Data'!H$3,FALSE)</f>
        <v>41.108806336036203</v>
      </c>
      <c r="D41" s="48">
        <f>VLOOKUP($A41,'Occupancy Raw Data'!$B$8:$BE$45,'Occupancy Raw Data'!I$3,FALSE)</f>
        <v>51.725438431076697</v>
      </c>
      <c r="E41" s="48">
        <f>VLOOKUP($A41,'Occupancy Raw Data'!$B$8:$BE$45,'Occupancy Raw Data'!J$3,FALSE)</f>
        <v>56.0060343201961</v>
      </c>
      <c r="F41" s="48">
        <f>VLOOKUP($A41,'Occupancy Raw Data'!$B$8:$BE$45,'Occupancy Raw Data'!K$3,FALSE)</f>
        <v>52.008297190269602</v>
      </c>
      <c r="G41" s="49">
        <f>VLOOKUP($A41,'Occupancy Raw Data'!$B$8:$BE$45,'Occupancy Raw Data'!L$3,FALSE)</f>
        <v>49.062794644540801</v>
      </c>
      <c r="H41" s="48">
        <f>VLOOKUP($A41,'Occupancy Raw Data'!$B$8:$BE$45,'Occupancy Raw Data'!N$3,FALSE)</f>
        <v>50.744861399207899</v>
      </c>
      <c r="I41" s="48">
        <f>VLOOKUP($A41,'Occupancy Raw Data'!$B$8:$BE$45,'Occupancy Raw Data'!O$3,FALSE)</f>
        <v>49.952856873467802</v>
      </c>
      <c r="J41" s="49">
        <f>VLOOKUP($A41,'Occupancy Raw Data'!$B$8:$BE$45,'Occupancy Raw Data'!P$3,FALSE)</f>
        <v>50.3488591363379</v>
      </c>
      <c r="K41" s="50">
        <f>VLOOKUP($A41,'Occupancy Raw Data'!$B$8:$BE$45,'Occupancy Raw Data'!R$3,FALSE)</f>
        <v>49.430241642197103</v>
      </c>
      <c r="M41" s="47">
        <f>VLOOKUP($A41,'Occupancy Raw Data'!$B$8:$BE$45,'Occupancy Raw Data'!T$3,FALSE)</f>
        <v>9.42932111343565</v>
      </c>
      <c r="N41" s="48">
        <f>VLOOKUP($A41,'Occupancy Raw Data'!$B$8:$BE$45,'Occupancy Raw Data'!U$3,FALSE)</f>
        <v>1.16875319223482</v>
      </c>
      <c r="O41" s="48">
        <f>VLOOKUP($A41,'Occupancy Raw Data'!$B$8:$BE$45,'Occupancy Raw Data'!V$3,FALSE)</f>
        <v>15.9750362099333</v>
      </c>
      <c r="P41" s="48">
        <f>VLOOKUP($A41,'Occupancy Raw Data'!$B$8:$BE$45,'Occupancy Raw Data'!W$3,FALSE)</f>
        <v>19.1343539899528</v>
      </c>
      <c r="Q41" s="48">
        <f>VLOOKUP($A41,'Occupancy Raw Data'!$B$8:$BE$45,'Occupancy Raw Data'!X$3,FALSE)</f>
        <v>13.096045355150901</v>
      </c>
      <c r="R41" s="49">
        <f>VLOOKUP($A41,'Occupancy Raw Data'!$B$8:$BE$45,'Occupancy Raw Data'!Y$3,FALSE)</f>
        <v>12.0845755211956</v>
      </c>
      <c r="S41" s="48">
        <f>VLOOKUP($A41,'Occupancy Raw Data'!$B$8:$BE$45,'Occupancy Raw Data'!AA$3,FALSE)</f>
        <v>8.7773290123787309</v>
      </c>
      <c r="T41" s="48">
        <f>VLOOKUP($A41,'Occupancy Raw Data'!$B$8:$BE$45,'Occupancy Raw Data'!AB$3,FALSE)</f>
        <v>6.2582167405337401</v>
      </c>
      <c r="U41" s="49">
        <f>VLOOKUP($A41,'Occupancy Raw Data'!$B$8:$BE$45,'Occupancy Raw Data'!AC$3,FALSE)</f>
        <v>7.5129235215256296</v>
      </c>
      <c r="V41" s="50">
        <f>VLOOKUP($A41,'Occupancy Raw Data'!$B$8:$BE$45,'Occupancy Raw Data'!AE$3,FALSE)</f>
        <v>10.7144958091429</v>
      </c>
      <c r="X41" s="51">
        <f>VLOOKUP($A41,'ADR Raw Data'!$B$6:$BE$43,'ADR Raw Data'!G$1,FALSE)</f>
        <v>81.058393002544506</v>
      </c>
      <c r="Y41" s="52">
        <f>VLOOKUP($A41,'ADR Raw Data'!$B$6:$BE$43,'ADR Raw Data'!H$1,FALSE)</f>
        <v>77.283621009174297</v>
      </c>
      <c r="Z41" s="52">
        <f>VLOOKUP($A41,'ADR Raw Data'!$B$6:$BE$43,'ADR Raw Data'!I$1,FALSE)</f>
        <v>82.920461246810007</v>
      </c>
      <c r="AA41" s="52">
        <f>VLOOKUP($A41,'ADR Raw Data'!$B$6:$BE$43,'ADR Raw Data'!J$1,FALSE)</f>
        <v>83.751361952861899</v>
      </c>
      <c r="AB41" s="52">
        <f>VLOOKUP($A41,'ADR Raw Data'!$B$6:$BE$43,'ADR Raw Data'!K$1,FALSE)</f>
        <v>80.340745576504702</v>
      </c>
      <c r="AC41" s="53">
        <f>VLOOKUP($A41,'ADR Raw Data'!$B$6:$BE$43,'ADR Raw Data'!L$1,FALSE)</f>
        <v>81.281123145514599</v>
      </c>
      <c r="AD41" s="52">
        <f>VLOOKUP($A41,'ADR Raw Data'!$B$6:$BE$43,'ADR Raw Data'!N$1,FALSE)</f>
        <v>81.582494797473004</v>
      </c>
      <c r="AE41" s="52">
        <f>VLOOKUP($A41,'ADR Raw Data'!$B$6:$BE$43,'ADR Raw Data'!O$1,FALSE)</f>
        <v>83.152321895054698</v>
      </c>
      <c r="AF41" s="53">
        <f>VLOOKUP($A41,'ADR Raw Data'!$B$6:$BE$43,'ADR Raw Data'!P$1,FALSE)</f>
        <v>82.361234868913797</v>
      </c>
      <c r="AG41" s="54">
        <f>VLOOKUP($A41,'ADR Raw Data'!$B$6:$BE$43,'ADR Raw Data'!R$1,FALSE)</f>
        <v>81.595461616436793</v>
      </c>
      <c r="AI41" s="47">
        <f>VLOOKUP($A41,'ADR Raw Data'!$B$6:$BE$43,'ADR Raw Data'!T$1,FALSE)</f>
        <v>1.59943490429891</v>
      </c>
      <c r="AJ41" s="48">
        <f>VLOOKUP($A41,'ADR Raw Data'!$B$6:$BE$43,'ADR Raw Data'!U$1,FALSE)</f>
        <v>-1.1935060655082601</v>
      </c>
      <c r="AK41" s="48">
        <f>VLOOKUP($A41,'ADR Raw Data'!$B$6:$BE$43,'ADR Raw Data'!V$1,FALSE)</f>
        <v>-1.9194814590501601</v>
      </c>
      <c r="AL41" s="48">
        <f>VLOOKUP($A41,'ADR Raw Data'!$B$6:$BE$43,'ADR Raw Data'!W$1,FALSE)</f>
        <v>3.71342061649097</v>
      </c>
      <c r="AM41" s="48">
        <f>VLOOKUP($A41,'ADR Raw Data'!$B$6:$BE$43,'ADR Raw Data'!X$1,FALSE)</f>
        <v>0.37978036771108598</v>
      </c>
      <c r="AN41" s="49">
        <f>VLOOKUP($A41,'ADR Raw Data'!$B$6:$BE$43,'ADR Raw Data'!Y$1,FALSE)</f>
        <v>0.69039054267656996</v>
      </c>
      <c r="AO41" s="48">
        <f>VLOOKUP($A41,'ADR Raw Data'!$B$6:$BE$43,'ADR Raw Data'!AA$1,FALSE)</f>
        <v>-0.508972565962866</v>
      </c>
      <c r="AP41" s="48">
        <f>VLOOKUP($A41,'ADR Raw Data'!$B$6:$BE$43,'ADR Raw Data'!AB$1,FALSE)</f>
        <v>9.6618540228481306E-3</v>
      </c>
      <c r="AQ41" s="49">
        <f>VLOOKUP($A41,'ADR Raw Data'!$B$6:$BE$43,'ADR Raw Data'!AC$1,FALSE)</f>
        <v>-0.25799595191007901</v>
      </c>
      <c r="AR41" s="50">
        <f>VLOOKUP($A41,'ADR Raw Data'!$B$6:$BE$43,'ADR Raw Data'!AE$1,FALSE)</f>
        <v>0.39012008411530202</v>
      </c>
      <c r="AS41" s="40"/>
      <c r="AT41" s="51">
        <f>VLOOKUP($A41,'RevPAR Raw Data'!$B$6:$BE$43,'RevPAR Raw Data'!G$1,FALSE)</f>
        <v>36.042936205921102</v>
      </c>
      <c r="AU41" s="52">
        <f>VLOOKUP($A41,'RevPAR Raw Data'!$B$6:$BE$43,'RevPAR Raw Data'!H$1,FALSE)</f>
        <v>31.770374090137601</v>
      </c>
      <c r="AV41" s="52">
        <f>VLOOKUP($A41,'RevPAR Raw Data'!$B$6:$BE$43,'RevPAR Raw Data'!I$1,FALSE)</f>
        <v>42.890972128983499</v>
      </c>
      <c r="AW41" s="52">
        <f>VLOOKUP($A41,'RevPAR Raw Data'!$B$6:$BE$43,'RevPAR Raw Data'!J$1,FALSE)</f>
        <v>46.905816518951497</v>
      </c>
      <c r="AX41" s="52">
        <f>VLOOKUP($A41,'RevPAR Raw Data'!$B$6:$BE$43,'RevPAR Raw Data'!K$1,FALSE)</f>
        <v>41.783853724306901</v>
      </c>
      <c r="AY41" s="53">
        <f>VLOOKUP($A41,'RevPAR Raw Data'!$B$6:$BE$43,'RevPAR Raw Data'!L$1,FALSE)</f>
        <v>39.878790533660101</v>
      </c>
      <c r="AZ41" s="52">
        <f>VLOOKUP($A41,'RevPAR Raw Data'!$B$6:$BE$43,'RevPAR Raw Data'!N$1,FALSE)</f>
        <v>41.398923910993702</v>
      </c>
      <c r="BA41" s="52">
        <f>VLOOKUP($A41,'RevPAR Raw Data'!$B$6:$BE$43,'RevPAR Raw Data'!O$1,FALSE)</f>
        <v>41.536960343201898</v>
      </c>
      <c r="BB41" s="53">
        <f>VLOOKUP($A41,'RevPAR Raw Data'!$B$6:$BE$43,'RevPAR Raw Data'!P$1,FALSE)</f>
        <v>41.4679421270978</v>
      </c>
      <c r="BC41" s="54">
        <f>VLOOKUP($A41,'RevPAR Raw Data'!$B$6:$BE$43,'RevPAR Raw Data'!R$1,FALSE)</f>
        <v>40.332833846070898</v>
      </c>
      <c r="BE41" s="47">
        <f>VLOOKUP($A41,'RevPAR Raw Data'!$B$6:$BE$43,'RevPAR Raw Data'!T$1,FALSE)</f>
        <v>11.179571870861199</v>
      </c>
      <c r="BF41" s="48">
        <f>VLOOKUP($A41,'RevPAR Raw Data'!$B$6:$BE$43,'RevPAR Raw Data'!U$1,FALSE)</f>
        <v>-3.8702013513576203E-2</v>
      </c>
      <c r="BG41" s="48">
        <f>VLOOKUP($A41,'RevPAR Raw Data'!$B$6:$BE$43,'RevPAR Raw Data'!V$1,FALSE)</f>
        <v>13.748916892756901</v>
      </c>
      <c r="BH41" s="48">
        <f>VLOOKUP($A41,'RevPAR Raw Data'!$B$6:$BE$43,'RevPAR Raw Data'!W$1,FALSE)</f>
        <v>23.558313652339098</v>
      </c>
      <c r="BI41" s="48">
        <f>VLOOKUP($A41,'RevPAR Raw Data'!$B$6:$BE$43,'RevPAR Raw Data'!X$1,FALSE)</f>
        <v>13.525561932067401</v>
      </c>
      <c r="BJ41" s="49">
        <f>VLOOKUP($A41,'RevPAR Raw Data'!$B$6:$BE$43,'RevPAR Raw Data'!Y$1,FALSE)</f>
        <v>12.858396830393101</v>
      </c>
      <c r="BK41" s="48">
        <f>VLOOKUP($A41,'RevPAR Raw Data'!$B$6:$BE$43,'RevPAR Raw Data'!AA$1,FALSE)</f>
        <v>8.2236822497185607</v>
      </c>
      <c r="BL41" s="48">
        <f>VLOOKUP($A41,'RevPAR Raw Data'!$B$6:$BE$43,'RevPAR Raw Data'!AB$1,FALSE)</f>
        <v>6.26848325432249</v>
      </c>
      <c r="BM41" s="49">
        <f>VLOOKUP($A41,'RevPAR Raw Data'!$B$6:$BE$43,'RevPAR Raw Data'!AC$1,FALSE)</f>
        <v>7.2355445310599196</v>
      </c>
      <c r="BN41" s="50">
        <f>VLOOKUP($A41,'RevPAR Raw Data'!$B$6:$BE$43,'RevPAR Raw Data'!AE$1,FALSE)</f>
        <v>11.1464152933214</v>
      </c>
    </row>
    <row r="42" spans="1:66" x14ac:dyDescent="0.45">
      <c r="A42" s="63" t="s">
        <v>109</v>
      </c>
      <c r="B42" s="47">
        <f>VLOOKUP($A42,'Occupancy Raw Data'!$B$8:$BE$45,'Occupancy Raw Data'!G$3,FALSE)</f>
        <v>48.270287746524403</v>
      </c>
      <c r="C42" s="48">
        <f>VLOOKUP($A42,'Occupancy Raw Data'!$B$8:$BE$45,'Occupancy Raw Data'!H$3,FALSE)</f>
        <v>20.659553831231801</v>
      </c>
      <c r="D42" s="48">
        <f>VLOOKUP($A42,'Occupancy Raw Data'!$B$8:$BE$45,'Occupancy Raw Data'!I$3,FALSE)</f>
        <v>26.996443582282499</v>
      </c>
      <c r="E42" s="48">
        <f>VLOOKUP($A42,'Occupancy Raw Data'!$B$8:$BE$45,'Occupancy Raw Data'!J$3,FALSE)</f>
        <v>33.462657613967004</v>
      </c>
      <c r="F42" s="48">
        <f>VLOOKUP($A42,'Occupancy Raw Data'!$B$8:$BE$45,'Occupancy Raw Data'!K$3,FALSE)</f>
        <v>33.947623666343297</v>
      </c>
      <c r="G42" s="49">
        <f>VLOOKUP($A42,'Occupancy Raw Data'!$B$8:$BE$45,'Occupancy Raw Data'!L$3,FALSE)</f>
        <v>32.667313288069799</v>
      </c>
      <c r="H42" s="48">
        <f>VLOOKUP($A42,'Occupancy Raw Data'!$B$8:$BE$45,'Occupancy Raw Data'!N$3,FALSE)</f>
        <v>37.277723892660802</v>
      </c>
      <c r="I42" s="48">
        <f>VLOOKUP($A42,'Occupancy Raw Data'!$B$8:$BE$45,'Occupancy Raw Data'!O$3,FALSE)</f>
        <v>36.954413191076597</v>
      </c>
      <c r="J42" s="49">
        <f>VLOOKUP($A42,'Occupancy Raw Data'!$B$8:$BE$45,'Occupancy Raw Data'!P$3,FALSE)</f>
        <v>37.1160685418687</v>
      </c>
      <c r="K42" s="50">
        <f>VLOOKUP($A42,'Occupancy Raw Data'!$B$8:$BE$45,'Occupancy Raw Data'!R$3,FALSE)</f>
        <v>33.938386217726602</v>
      </c>
      <c r="M42" s="47">
        <f>VLOOKUP($A42,'Occupancy Raw Data'!$B$8:$BE$45,'Occupancy Raw Data'!T$3,FALSE)</f>
        <v>123.16890881913299</v>
      </c>
      <c r="N42" s="48">
        <f>VLOOKUP($A42,'Occupancy Raw Data'!$B$8:$BE$45,'Occupancy Raw Data'!U$3,FALSE)</f>
        <v>2.2400000000000002</v>
      </c>
      <c r="O42" s="48">
        <f>VLOOKUP($A42,'Occupancy Raw Data'!$B$8:$BE$45,'Occupancy Raw Data'!V$3,FALSE)</f>
        <v>8.4415584415584402</v>
      </c>
      <c r="P42" s="48">
        <f>VLOOKUP($A42,'Occupancy Raw Data'!$B$8:$BE$45,'Occupancy Raw Data'!W$3,FALSE)</f>
        <v>-7.3410922112802099</v>
      </c>
      <c r="Q42" s="48">
        <f>VLOOKUP($A42,'Occupancy Raw Data'!$B$8:$BE$45,'Occupancy Raw Data'!X$3,FALSE)</f>
        <v>17.581187010078299</v>
      </c>
      <c r="R42" s="49">
        <f>VLOOKUP($A42,'Occupancy Raw Data'!$B$8:$BE$45,'Occupancy Raw Data'!Y$3,FALSE)</f>
        <v>24.005891016200199</v>
      </c>
      <c r="S42" s="48">
        <f>VLOOKUP($A42,'Occupancy Raw Data'!$B$8:$BE$45,'Occupancy Raw Data'!AA$3,FALSE)</f>
        <v>18.6213991769547</v>
      </c>
      <c r="T42" s="48">
        <f>VLOOKUP($A42,'Occupancy Raw Data'!$B$8:$BE$45,'Occupancy Raw Data'!AB$3,FALSE)</f>
        <v>2.0535714285714199</v>
      </c>
      <c r="U42" s="49">
        <f>VLOOKUP($A42,'Occupancy Raw Data'!$B$8:$BE$45,'Occupancy Raw Data'!AC$3,FALSE)</f>
        <v>9.7514340344168193</v>
      </c>
      <c r="V42" s="50">
        <f>VLOOKUP($A42,'Occupancy Raw Data'!$B$8:$BE$45,'Occupancy Raw Data'!AE$3,FALSE)</f>
        <v>19.1696399610768</v>
      </c>
      <c r="X42" s="51">
        <f>VLOOKUP($A42,'ADR Raw Data'!$B$6:$BE$43,'ADR Raw Data'!G$1,FALSE)</f>
        <v>175.13488278633599</v>
      </c>
      <c r="Y42" s="52">
        <f>VLOOKUP($A42,'ADR Raw Data'!$B$6:$BE$43,'ADR Raw Data'!H$1,FALSE)</f>
        <v>126.578200312989</v>
      </c>
      <c r="Z42" s="52">
        <f>VLOOKUP($A42,'ADR Raw Data'!$B$6:$BE$43,'ADR Raw Data'!I$1,FALSE)</f>
        <v>132.63800000000001</v>
      </c>
      <c r="AA42" s="52">
        <f>VLOOKUP($A42,'ADR Raw Data'!$B$6:$BE$43,'ADR Raw Data'!J$1,FALSE)</f>
        <v>139.16475362318801</v>
      </c>
      <c r="AB42" s="52">
        <f>VLOOKUP($A42,'ADR Raw Data'!$B$6:$BE$43,'ADR Raw Data'!K$1,FALSE)</f>
        <v>141.54421904761901</v>
      </c>
      <c r="AC42" s="53">
        <f>VLOOKUP($A42,'ADR Raw Data'!$B$6:$BE$43,'ADR Raw Data'!L$1,FALSE)</f>
        <v>147.61867181314301</v>
      </c>
      <c r="AD42" s="52">
        <f>VLOOKUP($A42,'ADR Raw Data'!$B$6:$BE$43,'ADR Raw Data'!N$1,FALSE)</f>
        <v>142.496062445793</v>
      </c>
      <c r="AE42" s="52">
        <f>VLOOKUP($A42,'ADR Raw Data'!$B$6:$BE$43,'ADR Raw Data'!O$1,FALSE)</f>
        <v>137.30433070866101</v>
      </c>
      <c r="AF42" s="53">
        <f>VLOOKUP($A42,'ADR Raw Data'!$B$6:$BE$43,'ADR Raw Data'!P$1,FALSE)</f>
        <v>139.91150261324</v>
      </c>
      <c r="AG42" s="54">
        <f>VLOOKUP($A42,'ADR Raw Data'!$B$6:$BE$43,'ADR Raw Data'!R$1,FALSE)</f>
        <v>145.21044365813799</v>
      </c>
      <c r="AI42" s="47">
        <f>VLOOKUP($A42,'ADR Raw Data'!$B$6:$BE$43,'ADR Raw Data'!T$1,FALSE)</f>
        <v>20.459973456047301</v>
      </c>
      <c r="AJ42" s="48">
        <f>VLOOKUP($A42,'ADR Raw Data'!$B$6:$BE$43,'ADR Raw Data'!U$1,FALSE)</f>
        <v>-6.7949932007615104</v>
      </c>
      <c r="AK42" s="48">
        <f>VLOOKUP($A42,'ADR Raw Data'!$B$6:$BE$43,'ADR Raw Data'!V$1,FALSE)</f>
        <v>-6.7623272960714598</v>
      </c>
      <c r="AL42" s="48">
        <f>VLOOKUP($A42,'ADR Raw Data'!$B$6:$BE$43,'ADR Raw Data'!W$1,FALSE)</f>
        <v>-7.5059260725269397</v>
      </c>
      <c r="AM42" s="48">
        <f>VLOOKUP($A42,'ADR Raw Data'!$B$6:$BE$43,'ADR Raw Data'!X$1,FALSE)</f>
        <v>-7.4309739251150004</v>
      </c>
      <c r="AN42" s="49">
        <f>VLOOKUP($A42,'ADR Raw Data'!$B$6:$BE$43,'ADR Raw Data'!Y$1,FALSE)</f>
        <v>0.85676800976603196</v>
      </c>
      <c r="AO42" s="48">
        <f>VLOOKUP($A42,'ADR Raw Data'!$B$6:$BE$43,'ADR Raw Data'!AA$1,FALSE)</f>
        <v>-12.3289595574035</v>
      </c>
      <c r="AP42" s="48">
        <f>VLOOKUP($A42,'ADR Raw Data'!$B$6:$BE$43,'ADR Raw Data'!AB$1,FALSE)</f>
        <v>-13.9852409861467</v>
      </c>
      <c r="AQ42" s="49">
        <f>VLOOKUP($A42,'ADR Raw Data'!$B$6:$BE$43,'ADR Raw Data'!AC$1,FALSE)</f>
        <v>-13.0871457650652</v>
      </c>
      <c r="AR42" s="50">
        <f>VLOOKUP($A42,'ADR Raw Data'!$B$6:$BE$43,'ADR Raw Data'!AE$1,FALSE)</f>
        <v>-4.0394348539027796</v>
      </c>
      <c r="AS42" s="40"/>
      <c r="AT42" s="51">
        <f>VLOOKUP($A42,'RevPAR Raw Data'!$B$6:$BE$43,'RevPAR Raw Data'!G$1,FALSE)</f>
        <v>84.5381118655027</v>
      </c>
      <c r="AU42" s="52">
        <f>VLOOKUP($A42,'RevPAR Raw Data'!$B$6:$BE$43,'RevPAR Raw Data'!H$1,FALSE)</f>
        <v>26.150491432266399</v>
      </c>
      <c r="AV42" s="52">
        <f>VLOOKUP($A42,'RevPAR Raw Data'!$B$6:$BE$43,'RevPAR Raw Data'!I$1,FALSE)</f>
        <v>35.807542838667899</v>
      </c>
      <c r="AW42" s="52">
        <f>VLOOKUP($A42,'RevPAR Raw Data'!$B$6:$BE$43,'RevPAR Raw Data'!J$1,FALSE)</f>
        <v>46.568225024248299</v>
      </c>
      <c r="AX42" s="52">
        <f>VLOOKUP($A42,'RevPAR Raw Data'!$B$6:$BE$43,'RevPAR Raw Data'!K$1,FALSE)</f>
        <v>48.0508988037504</v>
      </c>
      <c r="AY42" s="53">
        <f>VLOOKUP($A42,'RevPAR Raw Data'!$B$6:$BE$43,'RevPAR Raw Data'!L$1,FALSE)</f>
        <v>48.223053992887102</v>
      </c>
      <c r="AZ42" s="52">
        <f>VLOOKUP($A42,'RevPAR Raw Data'!$B$6:$BE$43,'RevPAR Raw Data'!N$1,FALSE)</f>
        <v>53.119288716456502</v>
      </c>
      <c r="BA42" s="52">
        <f>VLOOKUP($A42,'RevPAR Raw Data'!$B$6:$BE$43,'RevPAR Raw Data'!O$1,FALSE)</f>
        <v>50.740009699321</v>
      </c>
      <c r="BB42" s="53">
        <f>VLOOKUP($A42,'RevPAR Raw Data'!$B$6:$BE$43,'RevPAR Raw Data'!P$1,FALSE)</f>
        <v>51.929649207888701</v>
      </c>
      <c r="BC42" s="54">
        <f>VLOOKUP($A42,'RevPAR Raw Data'!$B$6:$BE$43,'RevPAR Raw Data'!R$1,FALSE)</f>
        <v>49.282081197173298</v>
      </c>
      <c r="BE42" s="47">
        <f>VLOOKUP($A42,'RevPAR Raw Data'!$B$6:$BE$43,'RevPAR Raw Data'!T$1,FALSE)</f>
        <v>168.829208325678</v>
      </c>
      <c r="BF42" s="48">
        <f>VLOOKUP($A42,'RevPAR Raw Data'!$B$6:$BE$43,'RevPAR Raw Data'!U$1,FALSE)</f>
        <v>-4.70720104845857</v>
      </c>
      <c r="BG42" s="48">
        <f>VLOOKUP($A42,'RevPAR Raw Data'!$B$6:$BE$43,'RevPAR Raw Data'!V$1,FALSE)</f>
        <v>1.10838533477964</v>
      </c>
      <c r="BH42" s="48">
        <f>VLOOKUP($A42,'RevPAR Raw Data'!$B$6:$BE$43,'RevPAR Raw Data'!W$1,FALSE)</f>
        <v>-14.2960013295124</v>
      </c>
      <c r="BI42" s="48">
        <f>VLOOKUP($A42,'RevPAR Raw Data'!$B$6:$BE$43,'RevPAR Raw Data'!X$1,FALSE)</f>
        <v>8.8437596625187496</v>
      </c>
      <c r="BJ42" s="49">
        <f>VLOOKUP($A42,'RevPAR Raw Data'!$B$6:$BE$43,'RevPAR Raw Data'!Y$1,FALSE)</f>
        <v>25.068333820652398</v>
      </c>
      <c r="BK42" s="48">
        <f>VLOOKUP($A42,'RevPAR Raw Data'!$B$6:$BE$43,'RevPAR Raw Data'!AA$1,FALSE)</f>
        <v>3.9966148460017599</v>
      </c>
      <c r="BL42" s="48">
        <f>VLOOKUP($A42,'RevPAR Raw Data'!$B$6:$BE$43,'RevPAR Raw Data'!AB$1,FALSE)</f>
        <v>-12.2188664706837</v>
      </c>
      <c r="BM42" s="49">
        <f>VLOOKUP($A42,'RevPAR Raw Data'!$B$6:$BE$43,'RevPAR Raw Data'!AC$1,FALSE)</f>
        <v>-4.6118961169167303</v>
      </c>
      <c r="BN42" s="50">
        <f>VLOOKUP($A42,'RevPAR Raw Data'!$B$6:$BE$43,'RevPAR Raw Data'!AE$1,FALSE)</f>
        <v>14.355859989218599</v>
      </c>
    </row>
    <row r="43" spans="1:66" x14ac:dyDescent="0.45">
      <c r="A43" s="63" t="s">
        <v>94</v>
      </c>
      <c r="B43" s="47">
        <f>VLOOKUP($A43,'Occupancy Raw Data'!$B$8:$BE$45,'Occupancy Raw Data'!G$3,FALSE)</f>
        <v>47.485843714609203</v>
      </c>
      <c r="C43" s="48">
        <f>VLOOKUP($A43,'Occupancy Raw Data'!$B$8:$BE$45,'Occupancy Raw Data'!H$3,FALSE)</f>
        <v>32.276330690826697</v>
      </c>
      <c r="D43" s="48">
        <f>VLOOKUP($A43,'Occupancy Raw Data'!$B$8:$BE$45,'Occupancy Raw Data'!I$3,FALSE)</f>
        <v>39.762174405435999</v>
      </c>
      <c r="E43" s="48">
        <f>VLOOKUP($A43,'Occupancy Raw Data'!$B$8:$BE$45,'Occupancy Raw Data'!J$3,FALSE)</f>
        <v>44.043035107587698</v>
      </c>
      <c r="F43" s="48">
        <f>VLOOKUP($A43,'Occupancy Raw Data'!$B$8:$BE$45,'Occupancy Raw Data'!K$3,FALSE)</f>
        <v>43.839184597961399</v>
      </c>
      <c r="G43" s="49">
        <f>VLOOKUP($A43,'Occupancy Raw Data'!$B$8:$BE$45,'Occupancy Raw Data'!L$3,FALSE)</f>
        <v>41.481313703284201</v>
      </c>
      <c r="H43" s="48">
        <f>VLOOKUP($A43,'Occupancy Raw Data'!$B$8:$BE$45,'Occupancy Raw Data'!N$3,FALSE)</f>
        <v>49.603624009059999</v>
      </c>
      <c r="I43" s="48">
        <f>VLOOKUP($A43,'Occupancy Raw Data'!$B$8:$BE$45,'Occupancy Raw Data'!O$3,FALSE)</f>
        <v>51.019252548131298</v>
      </c>
      <c r="J43" s="49">
        <f>VLOOKUP($A43,'Occupancy Raw Data'!$B$8:$BE$45,'Occupancy Raw Data'!P$3,FALSE)</f>
        <v>50.311438278595602</v>
      </c>
      <c r="K43" s="50">
        <f>VLOOKUP($A43,'Occupancy Raw Data'!$B$8:$BE$45,'Occupancy Raw Data'!R$3,FALSE)</f>
        <v>44.004206439087497</v>
      </c>
      <c r="M43" s="47">
        <f>VLOOKUP($A43,'Occupancy Raw Data'!$B$8:$BE$45,'Occupancy Raw Data'!T$3,FALSE)</f>
        <v>17.128131926554801</v>
      </c>
      <c r="N43" s="48">
        <f>VLOOKUP($A43,'Occupancy Raw Data'!$B$8:$BE$45,'Occupancy Raw Data'!U$3,FALSE)</f>
        <v>-11.0676413054669</v>
      </c>
      <c r="O43" s="48">
        <f>VLOOKUP($A43,'Occupancy Raw Data'!$B$8:$BE$45,'Occupancy Raw Data'!V$3,FALSE)</f>
        <v>-10.5558170536051</v>
      </c>
      <c r="P43" s="48">
        <f>VLOOKUP($A43,'Occupancy Raw Data'!$B$8:$BE$45,'Occupancy Raw Data'!W$3,FALSE)</f>
        <v>-8.2162274404479696</v>
      </c>
      <c r="Q43" s="48">
        <f>VLOOKUP($A43,'Occupancy Raw Data'!$B$8:$BE$45,'Occupancy Raw Data'!X$3,FALSE)</f>
        <v>-8.5086067752618</v>
      </c>
      <c r="R43" s="49">
        <f>VLOOKUP($A43,'Occupancy Raw Data'!$B$8:$BE$45,'Occupancy Raw Data'!Y$3,FALSE)</f>
        <v>-4.5052002108178</v>
      </c>
      <c r="S43" s="48">
        <f>VLOOKUP($A43,'Occupancy Raw Data'!$B$8:$BE$45,'Occupancy Raw Data'!AA$3,FALSE)</f>
        <v>-6.3030605313228696</v>
      </c>
      <c r="T43" s="48">
        <f>VLOOKUP($A43,'Occupancy Raw Data'!$B$8:$BE$45,'Occupancy Raw Data'!AB$3,FALSE)</f>
        <v>-8.7379781505987193</v>
      </c>
      <c r="U43" s="49">
        <f>VLOOKUP($A43,'Occupancy Raw Data'!$B$8:$BE$45,'Occupancy Raw Data'!AC$3,FALSE)</f>
        <v>-7.5536686129526398</v>
      </c>
      <c r="V43" s="50">
        <f>VLOOKUP($A43,'Occupancy Raw Data'!$B$8:$BE$45,'Occupancy Raw Data'!AE$3,FALSE)</f>
        <v>-5.5229078384452501</v>
      </c>
      <c r="X43" s="51">
        <f>VLOOKUP($A43,'ADR Raw Data'!$B$6:$BE$43,'ADR Raw Data'!G$1,FALSE)</f>
        <v>92.032833293584503</v>
      </c>
      <c r="Y43" s="52">
        <f>VLOOKUP($A43,'ADR Raw Data'!$B$6:$BE$43,'ADR Raw Data'!H$1,FALSE)</f>
        <v>81.0112350877192</v>
      </c>
      <c r="Z43" s="52">
        <f>VLOOKUP($A43,'ADR Raw Data'!$B$6:$BE$43,'ADR Raw Data'!I$1,FALSE)</f>
        <v>85.124804898889195</v>
      </c>
      <c r="AA43" s="52">
        <f>VLOOKUP($A43,'ADR Raw Data'!$B$6:$BE$43,'ADR Raw Data'!J$1,FALSE)</f>
        <v>89.096567240935897</v>
      </c>
      <c r="AB43" s="52">
        <f>VLOOKUP($A43,'ADR Raw Data'!$B$6:$BE$43,'ADR Raw Data'!K$1,FALSE)</f>
        <v>88.307388271764395</v>
      </c>
      <c r="AC43" s="53">
        <f>VLOOKUP($A43,'ADR Raw Data'!$B$6:$BE$43,'ADR Raw Data'!L$1,FALSE)</f>
        <v>87.582359397182401</v>
      </c>
      <c r="AD43" s="52">
        <f>VLOOKUP($A43,'ADR Raw Data'!$B$6:$BE$43,'ADR Raw Data'!N$1,FALSE)</f>
        <v>100.87179223744199</v>
      </c>
      <c r="AE43" s="52">
        <f>VLOOKUP($A43,'ADR Raw Data'!$B$6:$BE$43,'ADR Raw Data'!O$1,FALSE)</f>
        <v>99.2102752497225</v>
      </c>
      <c r="AF43" s="53">
        <f>VLOOKUP($A43,'ADR Raw Data'!$B$6:$BE$43,'ADR Raw Data'!P$1,FALSE)</f>
        <v>100.029346088913</v>
      </c>
      <c r="AG43" s="54">
        <f>VLOOKUP($A43,'ADR Raw Data'!$B$6:$BE$43,'ADR Raw Data'!R$1,FALSE)</f>
        <v>91.648371998970504</v>
      </c>
      <c r="AI43" s="47">
        <f>VLOOKUP($A43,'ADR Raw Data'!$B$6:$BE$43,'ADR Raw Data'!T$1,FALSE)</f>
        <v>7.7023792557053898</v>
      </c>
      <c r="AJ43" s="48">
        <f>VLOOKUP($A43,'ADR Raw Data'!$B$6:$BE$43,'ADR Raw Data'!U$1,FALSE)</f>
        <v>-1.6282693698152899</v>
      </c>
      <c r="AK43" s="48">
        <f>VLOOKUP($A43,'ADR Raw Data'!$B$6:$BE$43,'ADR Raw Data'!V$1,FALSE)</f>
        <v>-3.5322024690020899</v>
      </c>
      <c r="AL43" s="48">
        <f>VLOOKUP($A43,'ADR Raw Data'!$B$6:$BE$43,'ADR Raw Data'!W$1,FALSE)</f>
        <v>-0.177450439357664</v>
      </c>
      <c r="AM43" s="48">
        <f>VLOOKUP($A43,'ADR Raw Data'!$B$6:$BE$43,'ADR Raw Data'!X$1,FALSE)</f>
        <v>0.66269706573818399</v>
      </c>
      <c r="AN43" s="49">
        <f>VLOOKUP($A43,'ADR Raw Data'!$B$6:$BE$43,'ADR Raw Data'!Y$1,FALSE)</f>
        <v>0.84704400149662396</v>
      </c>
      <c r="AO43" s="48">
        <f>VLOOKUP($A43,'ADR Raw Data'!$B$6:$BE$43,'ADR Raw Data'!AA$1,FALSE)</f>
        <v>4.5312784595517002</v>
      </c>
      <c r="AP43" s="48">
        <f>VLOOKUP($A43,'ADR Raw Data'!$B$6:$BE$43,'ADR Raw Data'!AB$1,FALSE)</f>
        <v>1.702010305355</v>
      </c>
      <c r="AQ43" s="49">
        <f>VLOOKUP($A43,'ADR Raw Data'!$B$6:$BE$43,'ADR Raw Data'!AC$1,FALSE)</f>
        <v>3.0817386815235501</v>
      </c>
      <c r="AR43" s="50">
        <f>VLOOKUP($A43,'ADR Raw Data'!$B$6:$BE$43,'ADR Raw Data'!AE$1,FALSE)</f>
        <v>1.55023693369161</v>
      </c>
      <c r="AS43" s="40"/>
      <c r="AT43" s="51">
        <f>VLOOKUP($A43,'RevPAR Raw Data'!$B$6:$BE$43,'RevPAR Raw Data'!G$1,FALSE)</f>
        <v>43.702567383918399</v>
      </c>
      <c r="AU43" s="52">
        <f>VLOOKUP($A43,'RevPAR Raw Data'!$B$6:$BE$43,'RevPAR Raw Data'!H$1,FALSE)</f>
        <v>26.1474541336353</v>
      </c>
      <c r="AV43" s="52">
        <f>VLOOKUP($A43,'RevPAR Raw Data'!$B$6:$BE$43,'RevPAR Raw Data'!I$1,FALSE)</f>
        <v>33.847473386183403</v>
      </c>
      <c r="AW43" s="52">
        <f>VLOOKUP($A43,'RevPAR Raw Data'!$B$6:$BE$43,'RevPAR Raw Data'!J$1,FALSE)</f>
        <v>39.240832389580902</v>
      </c>
      <c r="AX43" s="52">
        <f>VLOOKUP($A43,'RevPAR Raw Data'!$B$6:$BE$43,'RevPAR Raw Data'!K$1,FALSE)</f>
        <v>38.7132389580973</v>
      </c>
      <c r="AY43" s="53">
        <f>VLOOKUP($A43,'RevPAR Raw Data'!$B$6:$BE$43,'RevPAR Raw Data'!L$1,FALSE)</f>
        <v>36.330313250283098</v>
      </c>
      <c r="AZ43" s="52">
        <f>VLOOKUP($A43,'RevPAR Raw Data'!$B$6:$BE$43,'RevPAR Raw Data'!N$1,FALSE)</f>
        <v>50.036064552661301</v>
      </c>
      <c r="BA43" s="52">
        <f>VLOOKUP($A43,'RevPAR Raw Data'!$B$6:$BE$43,'RevPAR Raw Data'!O$1,FALSE)</f>
        <v>50.616340883352201</v>
      </c>
      <c r="BB43" s="53">
        <f>VLOOKUP($A43,'RevPAR Raw Data'!$B$6:$BE$43,'RevPAR Raw Data'!P$1,FALSE)</f>
        <v>50.326202718006698</v>
      </c>
      <c r="BC43" s="54">
        <f>VLOOKUP($A43,'RevPAR Raw Data'!$B$6:$BE$43,'RevPAR Raw Data'!R$1,FALSE)</f>
        <v>40.329138812489802</v>
      </c>
      <c r="BE43" s="47">
        <f>VLOOKUP($A43,'RevPAR Raw Data'!$B$6:$BE$43,'RevPAR Raw Data'!T$1,FALSE)</f>
        <v>26.149784862661001</v>
      </c>
      <c r="BF43" s="48">
        <f>VLOOKUP($A43,'RevPAR Raw Data'!$B$6:$BE$43,'RevPAR Raw Data'!U$1,FALSE)</f>
        <v>-12.5156996619442</v>
      </c>
      <c r="BG43" s="48">
        <f>VLOOKUP($A43,'RevPAR Raw Data'!$B$6:$BE$43,'RevPAR Raw Data'!V$1,FALSE)</f>
        <v>-13.7151666920164</v>
      </c>
      <c r="BH43" s="48">
        <f>VLOOKUP($A43,'RevPAR Raw Data'!$B$6:$BE$43,'RevPAR Raw Data'!W$1,FALSE)</f>
        <v>-8.3790981481139308</v>
      </c>
      <c r="BI43" s="48">
        <f>VLOOKUP($A43,'RevPAR Raw Data'!$B$6:$BE$43,'RevPAR Raw Data'!X$1,FALSE)</f>
        <v>-7.9022959969584701</v>
      </c>
      <c r="BJ43" s="49">
        <f>VLOOKUP($A43,'RevPAR Raw Data'!$B$6:$BE$43,'RevPAR Raw Data'!Y$1,FALSE)</f>
        <v>-3.6963172374623201</v>
      </c>
      <c r="BK43" s="48">
        <f>VLOOKUP($A43,'RevPAR Raw Data'!$B$6:$BE$43,'RevPAR Raw Data'!AA$1,FALSE)</f>
        <v>-2.0573912959195102</v>
      </c>
      <c r="BL43" s="48">
        <f>VLOOKUP($A43,'RevPAR Raw Data'!$B$6:$BE$43,'RevPAR Raw Data'!AB$1,FALSE)</f>
        <v>-7.1846891338465699</v>
      </c>
      <c r="BM43" s="49">
        <f>VLOOKUP($A43,'RevPAR Raw Data'!$B$6:$BE$43,'RevPAR Raw Data'!AC$1,FALSE)</f>
        <v>-4.7047142589485498</v>
      </c>
      <c r="BN43" s="50">
        <f>VLOOKUP($A43,'RevPAR Raw Data'!$B$6:$BE$43,'RevPAR Raw Data'!AE$1,FALSE)</f>
        <v>-4.05828906187896</v>
      </c>
    </row>
    <row r="44" spans="1:66" x14ac:dyDescent="0.45">
      <c r="A44" s="63" t="s">
        <v>44</v>
      </c>
      <c r="B44" s="47">
        <f>VLOOKUP($A44,'Occupancy Raw Data'!$B$8:$BE$45,'Occupancy Raw Data'!G$3,FALSE)</f>
        <v>44.383561643835598</v>
      </c>
      <c r="C44" s="48">
        <f>VLOOKUP($A44,'Occupancy Raw Data'!$B$8:$BE$45,'Occupancy Raw Data'!H$3,FALSE)</f>
        <v>34.897260273972599</v>
      </c>
      <c r="D44" s="48">
        <f>VLOOKUP($A44,'Occupancy Raw Data'!$B$8:$BE$45,'Occupancy Raw Data'!I$3,FALSE)</f>
        <v>42.705479452054703</v>
      </c>
      <c r="E44" s="48">
        <f>VLOOKUP($A44,'Occupancy Raw Data'!$B$8:$BE$45,'Occupancy Raw Data'!J$3,FALSE)</f>
        <v>45.273972602739697</v>
      </c>
      <c r="F44" s="48">
        <f>VLOOKUP($A44,'Occupancy Raw Data'!$B$8:$BE$45,'Occupancy Raw Data'!K$3,FALSE)</f>
        <v>45.034246575342401</v>
      </c>
      <c r="G44" s="49">
        <f>VLOOKUP($A44,'Occupancy Raw Data'!$B$8:$BE$45,'Occupancy Raw Data'!L$3,FALSE)</f>
        <v>42.458904109589</v>
      </c>
      <c r="H44" s="48">
        <f>VLOOKUP($A44,'Occupancy Raw Data'!$B$8:$BE$45,'Occupancy Raw Data'!N$3,FALSE)</f>
        <v>42.945205479452</v>
      </c>
      <c r="I44" s="48">
        <f>VLOOKUP($A44,'Occupancy Raw Data'!$B$8:$BE$45,'Occupancy Raw Data'!O$3,FALSE)</f>
        <v>45.684931506849303</v>
      </c>
      <c r="J44" s="49">
        <f>VLOOKUP($A44,'Occupancy Raw Data'!$B$8:$BE$45,'Occupancy Raw Data'!P$3,FALSE)</f>
        <v>44.315068493150598</v>
      </c>
      <c r="K44" s="50">
        <f>VLOOKUP($A44,'Occupancy Raw Data'!$B$8:$BE$45,'Occupancy Raw Data'!R$3,FALSE)</f>
        <v>42.989236790606597</v>
      </c>
      <c r="M44" s="47">
        <f>VLOOKUP($A44,'Occupancy Raw Data'!$B$8:$BE$45,'Occupancy Raw Data'!T$3,FALSE)</f>
        <v>13.089005235602</v>
      </c>
      <c r="N44" s="48">
        <f>VLOOKUP($A44,'Occupancy Raw Data'!$B$8:$BE$45,'Occupancy Raw Data'!U$3,FALSE)</f>
        <v>-10.4569420035149</v>
      </c>
      <c r="O44" s="48">
        <f>VLOOKUP($A44,'Occupancy Raw Data'!$B$8:$BE$45,'Occupancy Raw Data'!V$3,FALSE)</f>
        <v>-6.8707991038088103</v>
      </c>
      <c r="P44" s="48">
        <f>VLOOKUP($A44,'Occupancy Raw Data'!$B$8:$BE$45,'Occupancy Raw Data'!W$3,FALSE)</f>
        <v>-9.8226466575716191</v>
      </c>
      <c r="Q44" s="48">
        <f>VLOOKUP($A44,'Occupancy Raw Data'!$B$8:$BE$45,'Occupancy Raw Data'!X$3,FALSE)</f>
        <v>-5.9370529327610804</v>
      </c>
      <c r="R44" s="49">
        <f>VLOOKUP($A44,'Occupancy Raw Data'!$B$8:$BE$45,'Occupancy Raw Data'!Y$3,FALSE)</f>
        <v>-4.4396485278248798</v>
      </c>
      <c r="S44" s="48">
        <f>VLOOKUP($A44,'Occupancy Raw Data'!$B$8:$BE$45,'Occupancy Raw Data'!AA$3,FALSE)</f>
        <v>-14.1683778234086</v>
      </c>
      <c r="T44" s="48">
        <f>VLOOKUP($A44,'Occupancy Raw Data'!$B$8:$BE$45,'Occupancy Raw Data'!AB$3,FALSE)</f>
        <v>-14.5966709346991</v>
      </c>
      <c r="U44" s="49">
        <f>VLOOKUP($A44,'Occupancy Raw Data'!$B$8:$BE$45,'Occupancy Raw Data'!AC$3,FALSE)</f>
        <v>-14.389679126695301</v>
      </c>
      <c r="V44" s="50">
        <f>VLOOKUP($A44,'Occupancy Raw Data'!$B$8:$BE$45,'Occupancy Raw Data'!AE$3,FALSE)</f>
        <v>-7.6025236593059899</v>
      </c>
      <c r="X44" s="51">
        <f>VLOOKUP($A44,'ADR Raw Data'!$B$6:$BE$43,'ADR Raw Data'!G$1,FALSE)</f>
        <v>91.611811651234504</v>
      </c>
      <c r="Y44" s="52">
        <f>VLOOKUP($A44,'ADR Raw Data'!$B$6:$BE$43,'ADR Raw Data'!H$1,FALSE)</f>
        <v>79.824890971540697</v>
      </c>
      <c r="Z44" s="52">
        <f>VLOOKUP($A44,'ADR Raw Data'!$B$6:$BE$43,'ADR Raw Data'!I$1,FALSE)</f>
        <v>82.222006415396905</v>
      </c>
      <c r="AA44" s="52">
        <f>VLOOKUP($A44,'ADR Raw Data'!$B$6:$BE$43,'ADR Raw Data'!J$1,FALSE)</f>
        <v>85.689516263237493</v>
      </c>
      <c r="AB44" s="52">
        <f>VLOOKUP($A44,'ADR Raw Data'!$B$6:$BE$43,'ADR Raw Data'!K$1,FALSE)</f>
        <v>82.828194828897296</v>
      </c>
      <c r="AC44" s="53">
        <f>VLOOKUP($A44,'ADR Raw Data'!$B$6:$BE$43,'ADR Raw Data'!L$1,FALSE)</f>
        <v>84.6591273592514</v>
      </c>
      <c r="AD44" s="52">
        <f>VLOOKUP($A44,'ADR Raw Data'!$B$6:$BE$43,'ADR Raw Data'!N$1,FALSE)</f>
        <v>88.811547448165797</v>
      </c>
      <c r="AE44" s="52">
        <f>VLOOKUP($A44,'ADR Raw Data'!$B$6:$BE$43,'ADR Raw Data'!O$1,FALSE)</f>
        <v>88.574031184407701</v>
      </c>
      <c r="AF44" s="53">
        <f>VLOOKUP($A44,'ADR Raw Data'!$B$6:$BE$43,'ADR Raw Data'!P$1,FALSE)</f>
        <v>88.689118276661503</v>
      </c>
      <c r="AG44" s="54">
        <f>VLOOKUP($A44,'ADR Raw Data'!$B$6:$BE$43,'ADR Raw Data'!R$1,FALSE)</f>
        <v>85.846064481620502</v>
      </c>
      <c r="AI44" s="47">
        <f>VLOOKUP($A44,'ADR Raw Data'!$B$6:$BE$43,'ADR Raw Data'!T$1,FALSE)</f>
        <v>12.894411079692</v>
      </c>
      <c r="AJ44" s="48">
        <f>VLOOKUP($A44,'ADR Raw Data'!$B$6:$BE$43,'ADR Raw Data'!U$1,FALSE)</f>
        <v>-1.6817244250315999</v>
      </c>
      <c r="AK44" s="48">
        <f>VLOOKUP($A44,'ADR Raw Data'!$B$6:$BE$43,'ADR Raw Data'!V$1,FALSE)</f>
        <v>-0.70322179613026903</v>
      </c>
      <c r="AL44" s="48">
        <f>VLOOKUP($A44,'ADR Raw Data'!$B$6:$BE$43,'ADR Raw Data'!W$1,FALSE)</f>
        <v>1.3099620839096799</v>
      </c>
      <c r="AM44" s="48">
        <f>VLOOKUP($A44,'ADR Raw Data'!$B$6:$BE$43,'ADR Raw Data'!X$1,FALSE)</f>
        <v>-0.29073564798988</v>
      </c>
      <c r="AN44" s="49">
        <f>VLOOKUP($A44,'ADR Raw Data'!$B$6:$BE$43,'ADR Raw Data'!Y$1,FALSE)</f>
        <v>2.38451984968862</v>
      </c>
      <c r="AO44" s="48">
        <f>VLOOKUP($A44,'ADR Raw Data'!$B$6:$BE$43,'ADR Raw Data'!AA$1,FALSE)</f>
        <v>-2.8181784721527401</v>
      </c>
      <c r="AP44" s="48">
        <f>VLOOKUP($A44,'ADR Raw Data'!$B$6:$BE$43,'ADR Raw Data'!AB$1,FALSE)</f>
        <v>-3.14706968227128</v>
      </c>
      <c r="AQ44" s="49">
        <f>VLOOKUP($A44,'ADR Raw Data'!$B$6:$BE$43,'ADR Raw Data'!AC$1,FALSE)</f>
        <v>-2.9878521937813298</v>
      </c>
      <c r="AR44" s="50">
        <f>VLOOKUP($A44,'ADR Raw Data'!$B$6:$BE$43,'ADR Raw Data'!AE$1,FALSE)</f>
        <v>0.44763028683538197</v>
      </c>
      <c r="AS44" s="40"/>
      <c r="AT44" s="51">
        <f>VLOOKUP($A44,'RevPAR Raw Data'!$B$6:$BE$43,'RevPAR Raw Data'!G$1,FALSE)</f>
        <v>40.6605848972602</v>
      </c>
      <c r="AU44" s="52">
        <f>VLOOKUP($A44,'RevPAR Raw Data'!$B$6:$BE$43,'RevPAR Raw Data'!H$1,FALSE)</f>
        <v>27.8566999657534</v>
      </c>
      <c r="AV44" s="52">
        <f>VLOOKUP($A44,'RevPAR Raw Data'!$B$6:$BE$43,'RevPAR Raw Data'!I$1,FALSE)</f>
        <v>35.113302054794502</v>
      </c>
      <c r="AW44" s="52">
        <f>VLOOKUP($A44,'RevPAR Raw Data'!$B$6:$BE$43,'RevPAR Raw Data'!J$1,FALSE)</f>
        <v>38.795048116438302</v>
      </c>
      <c r="AX44" s="52">
        <f>VLOOKUP($A44,'RevPAR Raw Data'!$B$6:$BE$43,'RevPAR Raw Data'!K$1,FALSE)</f>
        <v>37.301053493150597</v>
      </c>
      <c r="AY44" s="53">
        <f>VLOOKUP($A44,'RevPAR Raw Data'!$B$6:$BE$43,'RevPAR Raw Data'!L$1,FALSE)</f>
        <v>35.945337705479403</v>
      </c>
      <c r="AZ44" s="52">
        <f>VLOOKUP($A44,'RevPAR Raw Data'!$B$6:$BE$43,'RevPAR Raw Data'!N$1,FALSE)</f>
        <v>38.140301541095802</v>
      </c>
      <c r="BA44" s="52">
        <f>VLOOKUP($A44,'RevPAR Raw Data'!$B$6:$BE$43,'RevPAR Raw Data'!O$1,FALSE)</f>
        <v>40.464985479451997</v>
      </c>
      <c r="BB44" s="53">
        <f>VLOOKUP($A44,'RevPAR Raw Data'!$B$6:$BE$43,'RevPAR Raw Data'!P$1,FALSE)</f>
        <v>39.302643510273903</v>
      </c>
      <c r="BC44" s="54">
        <f>VLOOKUP($A44,'RevPAR Raw Data'!$B$6:$BE$43,'RevPAR Raw Data'!R$1,FALSE)</f>
        <v>36.904567935420701</v>
      </c>
      <c r="BE44" s="47">
        <f>VLOOKUP($A44,'RevPAR Raw Data'!$B$6:$BE$43,'RevPAR Raw Data'!T$1,FALSE)</f>
        <v>27.671166456615001</v>
      </c>
      <c r="BF44" s="48">
        <f>VLOOKUP($A44,'RevPAR Raw Data'!$B$6:$BE$43,'RevPAR Raw Data'!U$1,FALSE)</f>
        <v>-11.962809480761999</v>
      </c>
      <c r="BG44" s="48">
        <f>VLOOKUP($A44,'RevPAR Raw Data'!$B$6:$BE$43,'RevPAR Raw Data'!V$1,FALSE)</f>
        <v>-7.5257039430727701</v>
      </c>
      <c r="BH44" s="48">
        <f>VLOOKUP($A44,'RevPAR Raw Data'!$B$6:$BE$43,'RevPAR Raw Data'!W$1,FALSE)</f>
        <v>-8.6413575205125408</v>
      </c>
      <c r="BI44" s="48">
        <f>VLOOKUP($A44,'RevPAR Raw Data'!$B$6:$BE$43,'RevPAR Raw Data'!X$1,FALSE)</f>
        <v>-6.2105274514354001</v>
      </c>
      <c r="BJ44" s="49">
        <f>VLOOKUP($A44,'RevPAR Raw Data'!$B$6:$BE$43,'RevPAR Raw Data'!Y$1,FALSE)</f>
        <v>-2.1609929785386401</v>
      </c>
      <c r="BK44" s="48">
        <f>VLOOKUP($A44,'RevPAR Raw Data'!$B$6:$BE$43,'RevPAR Raw Data'!AA$1,FALSE)</f>
        <v>-16.587266121888799</v>
      </c>
      <c r="BL44" s="48">
        <f>VLOOKUP($A44,'RevPAR Raw Data'!$B$6:$BE$43,'RevPAR Raw Data'!AB$1,FALSE)</f>
        <v>-17.284373211363501</v>
      </c>
      <c r="BM44" s="49">
        <f>VLOOKUP($A44,'RevPAR Raw Data'!$B$6:$BE$43,'RevPAR Raw Data'!AC$1,FALSE)</f>
        <v>-16.947588977011598</v>
      </c>
      <c r="BN44" s="50">
        <f>VLOOKUP($A44,'RevPAR Raw Data'!$B$6:$BE$43,'RevPAR Raw Data'!AE$1,FALSE)</f>
        <v>-7.1889245709334899</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44.143555265041797</v>
      </c>
      <c r="C47" s="48">
        <f>VLOOKUP($A47,'Occupancy Raw Data'!$B$8:$BE$45,'Occupancy Raw Data'!H$3,FALSE)</f>
        <v>31.229184175304201</v>
      </c>
      <c r="D47" s="48">
        <f>VLOOKUP($A47,'Occupancy Raw Data'!$B$8:$BE$45,'Occupancy Raw Data'!I$3,FALSE)</f>
        <v>40.756995673421102</v>
      </c>
      <c r="E47" s="48">
        <f>VLOOKUP($A47,'Occupancy Raw Data'!$B$8:$BE$45,'Occupancy Raw Data'!J$3,FALSE)</f>
        <v>45.052448096616502</v>
      </c>
      <c r="F47" s="48">
        <f>VLOOKUP($A47,'Occupancy Raw Data'!$B$8:$BE$45,'Occupancy Raw Data'!K$3,FALSE)</f>
        <v>43.505462694929399</v>
      </c>
      <c r="G47" s="49">
        <f>VLOOKUP($A47,'Occupancy Raw Data'!$B$8:$BE$45,'Occupancy Raw Data'!L$3,FALSE)</f>
        <v>40.937529181062601</v>
      </c>
      <c r="H47" s="48">
        <f>VLOOKUP($A47,'Occupancy Raw Data'!$B$8:$BE$45,'Occupancy Raw Data'!N$3,FALSE)</f>
        <v>45.867961527686901</v>
      </c>
      <c r="I47" s="48">
        <f>VLOOKUP($A47,'Occupancy Raw Data'!$B$8:$BE$45,'Occupancy Raw Data'!O$3,FALSE)</f>
        <v>45.217418370840697</v>
      </c>
      <c r="J47" s="49">
        <f>VLOOKUP($A47,'Occupancy Raw Data'!$B$8:$BE$45,'Occupancy Raw Data'!P$3,FALSE)</f>
        <v>45.542689949263803</v>
      </c>
      <c r="K47" s="50">
        <f>VLOOKUP($A47,'Occupancy Raw Data'!$B$8:$BE$45,'Occupancy Raw Data'!R$3,FALSE)</f>
        <v>42.253289400548702</v>
      </c>
      <c r="M47" s="47">
        <f>VLOOKUP($A47,'Occupancy Raw Data'!$B$8:$BE$45,'Occupancy Raw Data'!T$3,FALSE)</f>
        <v>24.324339326286399</v>
      </c>
      <c r="N47" s="48">
        <f>VLOOKUP($A47,'Occupancy Raw Data'!$B$8:$BE$45,'Occupancy Raw Data'!U$3,FALSE)</f>
        <v>-10.285482725118399</v>
      </c>
      <c r="O47" s="48">
        <f>VLOOKUP($A47,'Occupancy Raw Data'!$B$8:$BE$45,'Occupancy Raw Data'!V$3,FALSE)</f>
        <v>-3.5840712351545601</v>
      </c>
      <c r="P47" s="48">
        <f>VLOOKUP($A47,'Occupancy Raw Data'!$B$8:$BE$45,'Occupancy Raw Data'!W$3,FALSE)</f>
        <v>-3.0007509502181202</v>
      </c>
      <c r="Q47" s="48">
        <f>VLOOKUP($A47,'Occupancy Raw Data'!$B$8:$BE$45,'Occupancy Raw Data'!X$3,FALSE)</f>
        <v>-2.8018786931541402</v>
      </c>
      <c r="R47" s="49">
        <f>VLOOKUP($A47,'Occupancy Raw Data'!$B$8:$BE$45,'Occupancy Raw Data'!Y$3,FALSE)</f>
        <v>0.43846065375072801</v>
      </c>
      <c r="S47" s="48">
        <f>VLOOKUP($A47,'Occupancy Raw Data'!$B$8:$BE$45,'Occupancy Raw Data'!AA$3,FALSE)</f>
        <v>-4.6431585321563</v>
      </c>
      <c r="T47" s="48">
        <f>VLOOKUP($A47,'Occupancy Raw Data'!$B$8:$BE$45,'Occupancy Raw Data'!AB$3,FALSE)</f>
        <v>-10.205364965433899</v>
      </c>
      <c r="U47" s="49">
        <f>VLOOKUP($A47,'Occupancy Raw Data'!$B$8:$BE$45,'Occupancy Raw Data'!AC$3,FALSE)</f>
        <v>-7.4879606166510104</v>
      </c>
      <c r="V47" s="50">
        <f>VLOOKUP($A47,'Occupancy Raw Data'!$B$8:$BE$45,'Occupancy Raw Data'!AE$3,FALSE)</f>
        <v>-2.14355250152239</v>
      </c>
      <c r="X47" s="51">
        <f>VLOOKUP($A47,'ADR Raw Data'!$B$6:$BE$43,'ADR Raw Data'!G$1,FALSE)</f>
        <v>112.96210830630299</v>
      </c>
      <c r="Y47" s="52">
        <f>VLOOKUP($A47,'ADR Raw Data'!$B$6:$BE$43,'ADR Raw Data'!H$1,FALSE)</f>
        <v>88.414686534436299</v>
      </c>
      <c r="Z47" s="52">
        <f>VLOOKUP($A47,'ADR Raw Data'!$B$6:$BE$43,'ADR Raw Data'!I$1,FALSE)</f>
        <v>91.691026424316405</v>
      </c>
      <c r="AA47" s="52">
        <f>VLOOKUP($A47,'ADR Raw Data'!$B$6:$BE$43,'ADR Raw Data'!J$1,FALSE)</f>
        <v>95.284741605637606</v>
      </c>
      <c r="AB47" s="52">
        <f>VLOOKUP($A47,'ADR Raw Data'!$B$6:$BE$43,'ADR Raw Data'!K$1,FALSE)</f>
        <v>94.118154110324099</v>
      </c>
      <c r="AC47" s="53">
        <f>VLOOKUP($A47,'ADR Raw Data'!$B$6:$BE$43,'ADR Raw Data'!L$1,FALSE)</f>
        <v>97.085405413625296</v>
      </c>
      <c r="AD47" s="52">
        <f>VLOOKUP($A47,'ADR Raw Data'!$B$6:$BE$43,'ADR Raw Data'!N$1,FALSE)</f>
        <v>103.84027280130201</v>
      </c>
      <c r="AE47" s="52">
        <f>VLOOKUP($A47,'ADR Raw Data'!$B$6:$BE$43,'ADR Raw Data'!O$1,FALSE)</f>
        <v>103.51347077855</v>
      </c>
      <c r="AF47" s="53">
        <f>VLOOKUP($A47,'ADR Raw Data'!$B$6:$BE$43,'ADR Raw Data'!P$1,FALSE)</f>
        <v>103.678038820353</v>
      </c>
      <c r="AG47" s="54">
        <f>VLOOKUP($A47,'ADR Raw Data'!$B$6:$BE$43,'ADR Raw Data'!R$1,FALSE)</f>
        <v>99.115653157656496</v>
      </c>
      <c r="AI47" s="47">
        <f>VLOOKUP($A47,'ADR Raw Data'!$B$6:$BE$43,'ADR Raw Data'!T$1,FALSE)</f>
        <v>23.1734534468739</v>
      </c>
      <c r="AJ47" s="48">
        <f>VLOOKUP($A47,'ADR Raw Data'!$B$6:$BE$43,'ADR Raw Data'!U$1,FALSE)</f>
        <v>1.02181531693635</v>
      </c>
      <c r="AK47" s="48">
        <f>VLOOKUP($A47,'ADR Raw Data'!$B$6:$BE$43,'ADR Raw Data'!V$1,FALSE)</f>
        <v>-1.08985428832633</v>
      </c>
      <c r="AL47" s="48">
        <f>VLOOKUP($A47,'ADR Raw Data'!$B$6:$BE$43,'ADR Raw Data'!W$1,FALSE)</f>
        <v>-1.43171954865645</v>
      </c>
      <c r="AM47" s="48">
        <f>VLOOKUP($A47,'ADR Raw Data'!$B$6:$BE$43,'ADR Raw Data'!X$1,FALSE)</f>
        <v>0.67847320947367895</v>
      </c>
      <c r="AN47" s="49">
        <f>VLOOKUP($A47,'ADR Raw Data'!$B$6:$BE$43,'ADR Raw Data'!Y$1,FALSE)</f>
        <v>4.7084794850704199</v>
      </c>
      <c r="AO47" s="48">
        <f>VLOOKUP($A47,'ADR Raw Data'!$B$6:$BE$43,'ADR Raw Data'!AA$1,FALSE)</f>
        <v>1.0058507719319001</v>
      </c>
      <c r="AP47" s="48">
        <f>VLOOKUP($A47,'ADR Raw Data'!$B$6:$BE$43,'ADR Raw Data'!AB$1,FALSE)</f>
        <v>-1.5841638454486</v>
      </c>
      <c r="AQ47" s="49">
        <f>VLOOKUP($A47,'ADR Raw Data'!$B$6:$BE$43,'ADR Raw Data'!AC$1,FALSE)</f>
        <v>-0.328864509139564</v>
      </c>
      <c r="AR47" s="50">
        <f>VLOOKUP($A47,'ADR Raw Data'!$B$6:$BE$43,'ADR Raw Data'!AE$1,FALSE)</f>
        <v>2.8162166407097202</v>
      </c>
      <c r="AS47" s="40"/>
      <c r="AT47" s="51">
        <f>VLOOKUP($A47,'RevPAR Raw Data'!$B$6:$BE$43,'RevPAR Raw Data'!G$1,FALSE)</f>
        <v>49.865490708749597</v>
      </c>
      <c r="AU47" s="52">
        <f>VLOOKUP($A47,'RevPAR Raw Data'!$B$6:$BE$43,'RevPAR Raw Data'!H$1,FALSE)</f>
        <v>27.611185295856998</v>
      </c>
      <c r="AV47" s="52">
        <f>VLOOKUP($A47,'RevPAR Raw Data'!$B$6:$BE$43,'RevPAR Raw Data'!I$1,FALSE)</f>
        <v>37.370507672674002</v>
      </c>
      <c r="AW47" s="52">
        <f>VLOOKUP($A47,'RevPAR Raw Data'!$B$6:$BE$43,'RevPAR Raw Data'!J$1,FALSE)</f>
        <v>42.928108755875101</v>
      </c>
      <c r="AX47" s="52">
        <f>VLOOKUP($A47,'RevPAR Raw Data'!$B$6:$BE$43,'RevPAR Raw Data'!K$1,FALSE)</f>
        <v>40.946538425623302</v>
      </c>
      <c r="AY47" s="53">
        <f>VLOOKUP($A47,'RevPAR Raw Data'!$B$6:$BE$43,'RevPAR Raw Data'!L$1,FALSE)</f>
        <v>39.7443661717558</v>
      </c>
      <c r="AZ47" s="52">
        <f>VLOOKUP($A47,'RevPAR Raw Data'!$B$6:$BE$43,'RevPAR Raw Data'!N$1,FALSE)</f>
        <v>47.629416378746797</v>
      </c>
      <c r="BA47" s="52">
        <f>VLOOKUP($A47,'RevPAR Raw Data'!$B$6:$BE$43,'RevPAR Raw Data'!O$1,FALSE)</f>
        <v>46.806119152115002</v>
      </c>
      <c r="BB47" s="53">
        <f>VLOOKUP($A47,'RevPAR Raw Data'!$B$6:$BE$43,'RevPAR Raw Data'!P$1,FALSE)</f>
        <v>47.217767765430899</v>
      </c>
      <c r="BC47" s="54">
        <f>VLOOKUP($A47,'RevPAR Raw Data'!$B$6:$BE$43,'RevPAR Raw Data'!R$1,FALSE)</f>
        <v>41.879623769948701</v>
      </c>
      <c r="BE47" s="47">
        <f>VLOOKUP($A47,'RevPAR Raw Data'!$B$6:$BE$43,'RevPAR Raw Data'!T$1,FALSE)</f>
        <v>53.134582223197</v>
      </c>
      <c r="BF47" s="48">
        <f>VLOOKUP($A47,'RevPAR Raw Data'!$B$6:$BE$43,'RevPAR Raw Data'!U$1,FALSE)</f>
        <v>-9.3687660460881705</v>
      </c>
      <c r="BG47" s="48">
        <f>VLOOKUP($A47,'RevPAR Raw Data'!$B$6:$BE$43,'RevPAR Raw Data'!V$1,FALSE)</f>
        <v>-4.6348643694278904</v>
      </c>
      <c r="BH47" s="48">
        <f>VLOOKUP($A47,'RevPAR Raw Data'!$B$6:$BE$43,'RevPAR Raw Data'!W$1,FALSE)</f>
        <v>-4.3895081609138096</v>
      </c>
      <c r="BI47" s="48">
        <f>VLOOKUP($A47,'RevPAR Raw Data'!$B$6:$BE$43,'RevPAR Raw Data'!X$1,FALSE)</f>
        <v>-2.14241547997546</v>
      </c>
      <c r="BJ47" s="49">
        <f>VLOOKUP($A47,'RevPAR Raw Data'!$B$6:$BE$43,'RevPAR Raw Data'!Y$1,FALSE)</f>
        <v>5.1675849687531104</v>
      </c>
      <c r="BK47" s="48">
        <f>VLOOKUP($A47,'RevPAR Raw Data'!$B$6:$BE$43,'RevPAR Raw Data'!AA$1,FALSE)</f>
        <v>-3.6840110061621201</v>
      </c>
      <c r="BL47" s="48">
        <f>VLOOKUP($A47,'RevPAR Raw Data'!$B$6:$BE$43,'RevPAR Raw Data'!AB$1,FALSE)</f>
        <v>-11.627859108804</v>
      </c>
      <c r="BM47" s="49">
        <f>VLOOKUP($A47,'RevPAR Raw Data'!$B$6:$BE$43,'RevPAR Raw Data'!AC$1,FALSE)</f>
        <v>-7.79219988086406</v>
      </c>
      <c r="BN47" s="50">
        <f>VLOOKUP($A47,'RevPAR Raw Data'!$B$6:$BE$43,'RevPAR Raw Data'!AE$1,FALSE)</f>
        <v>0.61229705693710401</v>
      </c>
    </row>
    <row r="48" spans="1:66" x14ac:dyDescent="0.45">
      <c r="A48" s="63" t="s">
        <v>78</v>
      </c>
      <c r="B48" s="47">
        <f>VLOOKUP($A48,'Occupancy Raw Data'!$B$8:$BE$45,'Occupancy Raw Data'!G$3,FALSE)</f>
        <v>32.820906994619499</v>
      </c>
      <c r="C48" s="48">
        <f>VLOOKUP($A48,'Occupancy Raw Data'!$B$8:$BE$45,'Occupancy Raw Data'!H$3,FALSE)</f>
        <v>24.827056110684001</v>
      </c>
      <c r="D48" s="48">
        <f>VLOOKUP($A48,'Occupancy Raw Data'!$B$8:$BE$45,'Occupancy Raw Data'!I$3,FALSE)</f>
        <v>40.199846272098299</v>
      </c>
      <c r="E48" s="48">
        <f>VLOOKUP($A48,'Occupancy Raw Data'!$B$8:$BE$45,'Occupancy Raw Data'!J$3,FALSE)</f>
        <v>50.807071483474203</v>
      </c>
      <c r="F48" s="48">
        <f>VLOOKUP($A48,'Occupancy Raw Data'!$B$8:$BE$45,'Occupancy Raw Data'!K$3,FALSE)</f>
        <v>43.8124519600307</v>
      </c>
      <c r="G48" s="49">
        <f>VLOOKUP($A48,'Occupancy Raw Data'!$B$8:$BE$45,'Occupancy Raw Data'!L$3,FALSE)</f>
        <v>38.493466564181297</v>
      </c>
      <c r="H48" s="48">
        <f>VLOOKUP($A48,'Occupancy Raw Data'!$B$8:$BE$45,'Occupancy Raw Data'!N$3,FALSE)</f>
        <v>37.432744043043797</v>
      </c>
      <c r="I48" s="48">
        <f>VLOOKUP($A48,'Occupancy Raw Data'!$B$8:$BE$45,'Occupancy Raw Data'!O$3,FALSE)</f>
        <v>35.357417371252801</v>
      </c>
      <c r="J48" s="49">
        <f>VLOOKUP($A48,'Occupancy Raw Data'!$B$8:$BE$45,'Occupancy Raw Data'!P$3,FALSE)</f>
        <v>36.395080707148303</v>
      </c>
      <c r="K48" s="50">
        <f>VLOOKUP($A48,'Occupancy Raw Data'!$B$8:$BE$45,'Occupancy Raw Data'!R$3,FALSE)</f>
        <v>37.893927747886202</v>
      </c>
      <c r="M48" s="47">
        <f>VLOOKUP($A48,'Occupancy Raw Data'!$B$8:$BE$45,'Occupancy Raw Data'!T$3,FALSE)</f>
        <v>21.306818181818102</v>
      </c>
      <c r="N48" s="48">
        <f>VLOOKUP($A48,'Occupancy Raw Data'!$B$8:$BE$45,'Occupancy Raw Data'!U$3,FALSE)</f>
        <v>-10.2777777777777</v>
      </c>
      <c r="O48" s="48">
        <f>VLOOKUP($A48,'Occupancy Raw Data'!$B$8:$BE$45,'Occupancy Raw Data'!V$3,FALSE)</f>
        <v>0.19157088122605301</v>
      </c>
      <c r="P48" s="48">
        <f>VLOOKUP($A48,'Occupancy Raw Data'!$B$8:$BE$45,'Occupancy Raw Data'!W$3,FALSE)</f>
        <v>22.407407407407401</v>
      </c>
      <c r="Q48" s="48">
        <f>VLOOKUP($A48,'Occupancy Raw Data'!$B$8:$BE$45,'Occupancy Raw Data'!X$3,FALSE)</f>
        <v>11.764705882352899</v>
      </c>
      <c r="R48" s="49">
        <f>VLOOKUP($A48,'Occupancy Raw Data'!$B$8:$BE$45,'Occupancy Raw Data'!Y$3,FALSE)</f>
        <v>9.6322241681260898</v>
      </c>
      <c r="S48" s="48">
        <f>VLOOKUP($A48,'Occupancy Raw Data'!$B$8:$BE$45,'Occupancy Raw Data'!AA$3,FALSE)</f>
        <v>1.8828451882845101</v>
      </c>
      <c r="T48" s="48">
        <f>VLOOKUP($A48,'Occupancy Raw Data'!$B$8:$BE$45,'Occupancy Raw Data'!AB$3,FALSE)</f>
        <v>-3.7656903765690299</v>
      </c>
      <c r="U48" s="49">
        <f>VLOOKUP($A48,'Occupancy Raw Data'!$B$8:$BE$45,'Occupancy Raw Data'!AC$3,FALSE)</f>
        <v>-0.94142259414225904</v>
      </c>
      <c r="V48" s="50">
        <f>VLOOKUP($A48,'Occupancy Raw Data'!$B$8:$BE$45,'Occupancy Raw Data'!AE$3,FALSE)</f>
        <v>6.5123456790123404</v>
      </c>
      <c r="X48" s="51">
        <f>VLOOKUP($A48,'ADR Raw Data'!$B$6:$BE$43,'ADR Raw Data'!G$1,FALSE)</f>
        <v>122.436768149882</v>
      </c>
      <c r="Y48" s="52">
        <f>VLOOKUP($A48,'ADR Raw Data'!$B$6:$BE$43,'ADR Raw Data'!H$1,FALSE)</f>
        <v>82.286749226006094</v>
      </c>
      <c r="Z48" s="52">
        <f>VLOOKUP($A48,'ADR Raw Data'!$B$6:$BE$43,'ADR Raw Data'!I$1,FALSE)</f>
        <v>87.520057361376601</v>
      </c>
      <c r="AA48" s="52">
        <f>VLOOKUP($A48,'ADR Raw Data'!$B$6:$BE$43,'ADR Raw Data'!J$1,FALSE)</f>
        <v>92.964145234493103</v>
      </c>
      <c r="AB48" s="52">
        <f>VLOOKUP($A48,'ADR Raw Data'!$B$6:$BE$43,'ADR Raw Data'!K$1,FALSE)</f>
        <v>88.599543859649103</v>
      </c>
      <c r="AC48" s="53">
        <f>VLOOKUP($A48,'ADR Raw Data'!$B$6:$BE$43,'ADR Raw Data'!L$1,FALSE)</f>
        <v>94.482088658146907</v>
      </c>
      <c r="AD48" s="52">
        <f>VLOOKUP($A48,'ADR Raw Data'!$B$6:$BE$43,'ADR Raw Data'!N$1,FALSE)</f>
        <v>92.037166324435304</v>
      </c>
      <c r="AE48" s="52">
        <f>VLOOKUP($A48,'ADR Raw Data'!$B$6:$BE$43,'ADR Raw Data'!O$1,FALSE)</f>
        <v>92.186391304347794</v>
      </c>
      <c r="AF48" s="53">
        <f>VLOOKUP($A48,'ADR Raw Data'!$B$6:$BE$43,'ADR Raw Data'!P$1,FALSE)</f>
        <v>92.109651531151002</v>
      </c>
      <c r="AG48" s="54">
        <f>VLOOKUP($A48,'ADR Raw Data'!$B$6:$BE$43,'ADR Raw Data'!R$1,FALSE)</f>
        <v>93.831060562155798</v>
      </c>
      <c r="AI48" s="47">
        <f>VLOOKUP($A48,'ADR Raw Data'!$B$6:$BE$43,'ADR Raw Data'!T$1,FALSE)</f>
        <v>26.261967723754701</v>
      </c>
      <c r="AJ48" s="48">
        <f>VLOOKUP($A48,'ADR Raw Data'!$B$6:$BE$43,'ADR Raw Data'!U$1,FALSE)</f>
        <v>-2.2255948872326199</v>
      </c>
      <c r="AK48" s="48">
        <f>VLOOKUP($A48,'ADR Raw Data'!$B$6:$BE$43,'ADR Raw Data'!V$1,FALSE)</f>
        <v>-7.2196524105610997</v>
      </c>
      <c r="AL48" s="48">
        <f>VLOOKUP($A48,'ADR Raw Data'!$B$6:$BE$43,'ADR Raw Data'!W$1,FALSE)</f>
        <v>5.0595104888162696</v>
      </c>
      <c r="AM48" s="48">
        <f>VLOOKUP($A48,'ADR Raw Data'!$B$6:$BE$43,'ADR Raw Data'!X$1,FALSE)</f>
        <v>2.52741003034145</v>
      </c>
      <c r="AN48" s="49">
        <f>VLOOKUP($A48,'ADR Raw Data'!$B$6:$BE$43,'ADR Raw Data'!Y$1,FALSE)</f>
        <v>4.9971996291318801</v>
      </c>
      <c r="AO48" s="48">
        <f>VLOOKUP($A48,'ADR Raw Data'!$B$6:$BE$43,'ADR Raw Data'!AA$1,FALSE)</f>
        <v>-4.3877350698110096</v>
      </c>
      <c r="AP48" s="48">
        <f>VLOOKUP($A48,'ADR Raw Data'!$B$6:$BE$43,'ADR Raw Data'!AB$1,FALSE)</f>
        <v>-7.8758599451034899</v>
      </c>
      <c r="AQ48" s="49">
        <f>VLOOKUP($A48,'ADR Raw Data'!$B$6:$BE$43,'ADR Raw Data'!AC$1,FALSE)</f>
        <v>-6.16778130936747</v>
      </c>
      <c r="AR48" s="50">
        <f>VLOOKUP($A48,'ADR Raw Data'!$B$6:$BE$43,'ADR Raw Data'!AE$1,FALSE)</f>
        <v>1.55029327153222</v>
      </c>
      <c r="AS48" s="40"/>
      <c r="AT48" s="51">
        <f>VLOOKUP($A48,'RevPAR Raw Data'!$B$6:$BE$43,'RevPAR Raw Data'!G$1,FALSE)</f>
        <v>40.184857801691003</v>
      </c>
      <c r="AU48" s="52">
        <f>VLOOKUP($A48,'RevPAR Raw Data'!$B$6:$BE$43,'RevPAR Raw Data'!H$1,FALSE)</f>
        <v>20.429377401998401</v>
      </c>
      <c r="AV48" s="52">
        <f>VLOOKUP($A48,'RevPAR Raw Data'!$B$6:$BE$43,'RevPAR Raw Data'!I$1,FALSE)</f>
        <v>35.182928516525699</v>
      </c>
      <c r="AW48" s="52">
        <f>VLOOKUP($A48,'RevPAR Raw Data'!$B$6:$BE$43,'RevPAR Raw Data'!J$1,FALSE)</f>
        <v>47.232359723289697</v>
      </c>
      <c r="AX48" s="52">
        <f>VLOOKUP($A48,'RevPAR Raw Data'!$B$6:$BE$43,'RevPAR Raw Data'!K$1,FALSE)</f>
        <v>38.8176325903151</v>
      </c>
      <c r="AY48" s="53">
        <f>VLOOKUP($A48,'RevPAR Raw Data'!$B$6:$BE$43,'RevPAR Raw Data'!L$1,FALSE)</f>
        <v>36.369431206763998</v>
      </c>
      <c r="AZ48" s="52">
        <f>VLOOKUP($A48,'RevPAR Raw Data'!$B$6:$BE$43,'RevPAR Raw Data'!N$1,FALSE)</f>
        <v>34.452036894696299</v>
      </c>
      <c r="BA48" s="52">
        <f>VLOOKUP($A48,'RevPAR Raw Data'!$B$6:$BE$43,'RevPAR Raw Data'!O$1,FALSE)</f>
        <v>32.594727132974597</v>
      </c>
      <c r="BB48" s="53">
        <f>VLOOKUP($A48,'RevPAR Raw Data'!$B$6:$BE$43,'RevPAR Raw Data'!P$1,FALSE)</f>
        <v>33.523382013835501</v>
      </c>
      <c r="BC48" s="54">
        <f>VLOOKUP($A48,'RevPAR Raw Data'!$B$6:$BE$43,'RevPAR Raw Data'!R$1,FALSE)</f>
        <v>35.556274294498699</v>
      </c>
      <c r="BE48" s="47">
        <f>VLOOKUP($A48,'RevPAR Raw Data'!$B$6:$BE$43,'RevPAR Raw Data'!T$1,FALSE)</f>
        <v>53.164375619441103</v>
      </c>
      <c r="BF48" s="48">
        <f>VLOOKUP($A48,'RevPAR Raw Data'!$B$6:$BE$43,'RevPAR Raw Data'!U$1,FALSE)</f>
        <v>-12.274630968266999</v>
      </c>
      <c r="BG48" s="48">
        <f>VLOOKUP($A48,'RevPAR Raw Data'!$B$6:$BE$43,'RevPAR Raw Data'!V$1,FALSE)</f>
        <v>-7.0419122810794201</v>
      </c>
      <c r="BH48" s="48">
        <f>VLOOKUP($A48,'RevPAR Raw Data'!$B$6:$BE$43,'RevPAR Raw Data'!W$1,FALSE)</f>
        <v>28.600623024273201</v>
      </c>
      <c r="BI48" s="48">
        <f>VLOOKUP($A48,'RevPAR Raw Data'!$B$6:$BE$43,'RevPAR Raw Data'!X$1,FALSE)</f>
        <v>14.5894582692051</v>
      </c>
      <c r="BJ48" s="49">
        <f>VLOOKUP($A48,'RevPAR Raw Data'!$B$6:$BE$43,'RevPAR Raw Data'!Y$1,FALSE)</f>
        <v>15.1107652676647</v>
      </c>
      <c r="BK48" s="48">
        <f>VLOOKUP($A48,'RevPAR Raw Data'!$B$6:$BE$43,'RevPAR Raw Data'!AA$1,FALSE)</f>
        <v>-2.5875041401630998</v>
      </c>
      <c r="BL48" s="48">
        <f>VLOOKUP($A48,'RevPAR Raw Data'!$B$6:$BE$43,'RevPAR Raw Data'!AB$1,FALSE)</f>
        <v>-11.3449698216477</v>
      </c>
      <c r="BM48" s="49">
        <f>VLOOKUP($A48,'RevPAR Raw Data'!$B$6:$BE$43,'RevPAR Raw Data'!AC$1,FALSE)</f>
        <v>-7.0511390167060597</v>
      </c>
      <c r="BN48" s="50">
        <f>VLOOKUP($A48,'RevPAR Raw Data'!$B$6:$BE$43,'RevPAR Raw Data'!AE$1,FALSE)</f>
        <v>8.1635994074252203</v>
      </c>
    </row>
    <row r="49" spans="1:66" x14ac:dyDescent="0.45">
      <c r="A49" s="63" t="s">
        <v>79</v>
      </c>
      <c r="B49" s="47">
        <f>VLOOKUP($A49,'Occupancy Raw Data'!$B$8:$BE$45,'Occupancy Raw Data'!G$3,FALSE)</f>
        <v>37.765205091937702</v>
      </c>
      <c r="C49" s="48">
        <f>VLOOKUP($A49,'Occupancy Raw Data'!$B$8:$BE$45,'Occupancy Raw Data'!H$3,FALSE)</f>
        <v>23.762376237623702</v>
      </c>
      <c r="D49" s="48">
        <f>VLOOKUP($A49,'Occupancy Raw Data'!$B$8:$BE$45,'Occupancy Raw Data'!I$3,FALSE)</f>
        <v>33.309759547383301</v>
      </c>
      <c r="E49" s="48">
        <f>VLOOKUP($A49,'Occupancy Raw Data'!$B$8:$BE$45,'Occupancy Raw Data'!J$3,FALSE)</f>
        <v>36.350777934936303</v>
      </c>
      <c r="F49" s="48">
        <f>VLOOKUP($A49,'Occupancy Raw Data'!$B$8:$BE$45,'Occupancy Raw Data'!K$3,FALSE)</f>
        <v>32.956152758132902</v>
      </c>
      <c r="G49" s="49">
        <f>VLOOKUP($A49,'Occupancy Raw Data'!$B$8:$BE$45,'Occupancy Raw Data'!L$3,FALSE)</f>
        <v>32.828854314002797</v>
      </c>
      <c r="H49" s="48">
        <f>VLOOKUP($A49,'Occupancy Raw Data'!$B$8:$BE$45,'Occupancy Raw Data'!N$3,FALSE)</f>
        <v>30.622347949080599</v>
      </c>
      <c r="I49" s="48">
        <f>VLOOKUP($A49,'Occupancy Raw Data'!$B$8:$BE$45,'Occupancy Raw Data'!O$3,FALSE)</f>
        <v>28.642149929278599</v>
      </c>
      <c r="J49" s="49">
        <f>VLOOKUP($A49,'Occupancy Raw Data'!$B$8:$BE$45,'Occupancy Raw Data'!P$3,FALSE)</f>
        <v>29.6322489391796</v>
      </c>
      <c r="K49" s="50">
        <f>VLOOKUP($A49,'Occupancy Raw Data'!$B$8:$BE$45,'Occupancy Raw Data'!R$3,FALSE)</f>
        <v>31.915538492624702</v>
      </c>
      <c r="M49" s="47">
        <f>VLOOKUP($A49,'Occupancy Raw Data'!$B$8:$BE$45,'Occupancy Raw Data'!T$3,FALSE)</f>
        <v>23.6111111111111</v>
      </c>
      <c r="N49" s="48">
        <f>VLOOKUP($A49,'Occupancy Raw Data'!$B$8:$BE$45,'Occupancy Raw Data'!U$3,FALSE)</f>
        <v>-4.8158640226628799</v>
      </c>
      <c r="O49" s="48">
        <f>VLOOKUP($A49,'Occupancy Raw Data'!$B$8:$BE$45,'Occupancy Raw Data'!V$3,FALSE)</f>
        <v>8.2758620689655107</v>
      </c>
      <c r="P49" s="48">
        <f>VLOOKUP($A49,'Occupancy Raw Data'!$B$8:$BE$45,'Occupancy Raw Data'!W$3,FALSE)</f>
        <v>6.1983471074380097</v>
      </c>
      <c r="Q49" s="48">
        <f>VLOOKUP($A49,'Occupancy Raw Data'!$B$8:$BE$45,'Occupancy Raw Data'!X$3,FALSE)</f>
        <v>-11.406844106463801</v>
      </c>
      <c r="R49" s="49">
        <f>VLOOKUP($A49,'Occupancy Raw Data'!$B$8:$BE$45,'Occupancy Raw Data'!Y$3,FALSE)</f>
        <v>4.0807174887892304</v>
      </c>
      <c r="S49" s="48">
        <f>VLOOKUP($A49,'Occupancy Raw Data'!$B$8:$BE$45,'Occupancy Raw Data'!AA$3,FALSE)</f>
        <v>-23.4982332155477</v>
      </c>
      <c r="T49" s="48">
        <f>VLOOKUP($A49,'Occupancy Raw Data'!$B$8:$BE$45,'Occupancy Raw Data'!AB$3,FALSE)</f>
        <v>-23.4404536862003</v>
      </c>
      <c r="U49" s="49">
        <f>VLOOKUP($A49,'Occupancy Raw Data'!$B$8:$BE$45,'Occupancy Raw Data'!AC$3,FALSE)</f>
        <v>-23.470319634703099</v>
      </c>
      <c r="V49" s="50">
        <f>VLOOKUP($A49,'Occupancy Raw Data'!$B$8:$BE$45,'Occupancy Raw Data'!AE$3,FALSE)</f>
        <v>-4.9924812030075101</v>
      </c>
      <c r="X49" s="51">
        <f>VLOOKUP($A49,'ADR Raw Data'!$B$6:$BE$43,'ADR Raw Data'!G$1,FALSE)</f>
        <v>103.190224719101</v>
      </c>
      <c r="Y49" s="52">
        <f>VLOOKUP($A49,'ADR Raw Data'!$B$6:$BE$43,'ADR Raw Data'!H$1,FALSE)</f>
        <v>83.048779761904697</v>
      </c>
      <c r="Z49" s="52">
        <f>VLOOKUP($A49,'ADR Raw Data'!$B$6:$BE$43,'ADR Raw Data'!I$1,FALSE)</f>
        <v>85.167027600849195</v>
      </c>
      <c r="AA49" s="52">
        <f>VLOOKUP($A49,'ADR Raw Data'!$B$6:$BE$43,'ADR Raw Data'!J$1,FALSE)</f>
        <v>85.359785992217795</v>
      </c>
      <c r="AB49" s="52">
        <f>VLOOKUP($A49,'ADR Raw Data'!$B$6:$BE$43,'ADR Raw Data'!K$1,FALSE)</f>
        <v>84.588905579399096</v>
      </c>
      <c r="AC49" s="53">
        <f>VLOOKUP($A49,'ADR Raw Data'!$B$6:$BE$43,'ADR Raw Data'!L$1,FALSE)</f>
        <v>88.933649289099506</v>
      </c>
      <c r="AD49" s="52">
        <f>VLOOKUP($A49,'ADR Raw Data'!$B$6:$BE$43,'ADR Raw Data'!N$1,FALSE)</f>
        <v>86.535727482678894</v>
      </c>
      <c r="AE49" s="52">
        <f>VLOOKUP($A49,'ADR Raw Data'!$B$6:$BE$43,'ADR Raw Data'!O$1,FALSE)</f>
        <v>86.792172839506094</v>
      </c>
      <c r="AF49" s="53">
        <f>VLOOKUP($A49,'ADR Raw Data'!$B$6:$BE$43,'ADR Raw Data'!P$1,FALSE)</f>
        <v>86.659665871121703</v>
      </c>
      <c r="AG49" s="54">
        <f>VLOOKUP($A49,'ADR Raw Data'!$B$6:$BE$43,'ADR Raw Data'!R$1,FALSE)</f>
        <v>88.330421019309895</v>
      </c>
      <c r="AI49" s="47">
        <f>VLOOKUP($A49,'ADR Raw Data'!$B$6:$BE$43,'ADR Raw Data'!T$1,FALSE)</f>
        <v>16.064369355596799</v>
      </c>
      <c r="AJ49" s="48">
        <f>VLOOKUP($A49,'ADR Raw Data'!$B$6:$BE$43,'ADR Raw Data'!U$1,FALSE)</f>
        <v>-5.2899745750506302</v>
      </c>
      <c r="AK49" s="48">
        <f>VLOOKUP($A49,'ADR Raw Data'!$B$6:$BE$43,'ADR Raw Data'!V$1,FALSE)</f>
        <v>-3.97506924633824</v>
      </c>
      <c r="AL49" s="48">
        <f>VLOOKUP($A49,'ADR Raw Data'!$B$6:$BE$43,'ADR Raw Data'!W$1,FALSE)</f>
        <v>-1.83396841362975</v>
      </c>
      <c r="AM49" s="48">
        <f>VLOOKUP($A49,'ADR Raw Data'!$B$6:$BE$43,'ADR Raw Data'!X$1,FALSE)</f>
        <v>-5.3063050263137397</v>
      </c>
      <c r="AN49" s="49">
        <f>VLOOKUP($A49,'ADR Raw Data'!$B$6:$BE$43,'ADR Raw Data'!Y$1,FALSE)</f>
        <v>0.66284825561073002</v>
      </c>
      <c r="AO49" s="48">
        <f>VLOOKUP($A49,'ADR Raw Data'!$B$6:$BE$43,'ADR Raw Data'!AA$1,FALSE)</f>
        <v>-10.8022231775559</v>
      </c>
      <c r="AP49" s="48">
        <f>VLOOKUP($A49,'ADR Raw Data'!$B$6:$BE$43,'ADR Raw Data'!AB$1,FALSE)</f>
        <v>-13.4196625683158</v>
      </c>
      <c r="AQ49" s="49">
        <f>VLOOKUP($A49,'ADR Raw Data'!$B$6:$BE$43,'ADR Raw Data'!AC$1,FALSE)</f>
        <v>-12.0880830644083</v>
      </c>
      <c r="AR49" s="50">
        <f>VLOOKUP($A49,'ADR Raw Data'!$B$6:$BE$43,'ADR Raw Data'!AE$1,FALSE)</f>
        <v>-3.6915806939702902</v>
      </c>
      <c r="AS49" s="40"/>
      <c r="AT49" s="51">
        <f>VLOOKUP($A49,'RevPAR Raw Data'!$B$6:$BE$43,'RevPAR Raw Data'!G$1,FALSE)</f>
        <v>38.97</v>
      </c>
      <c r="AU49" s="52">
        <f>VLOOKUP($A49,'RevPAR Raw Data'!$B$6:$BE$43,'RevPAR Raw Data'!H$1,FALSE)</f>
        <v>19.7343635077793</v>
      </c>
      <c r="AV49" s="52">
        <f>VLOOKUP($A49,'RevPAR Raw Data'!$B$6:$BE$43,'RevPAR Raw Data'!I$1,FALSE)</f>
        <v>28.368932107496398</v>
      </c>
      <c r="AW49" s="52">
        <f>VLOOKUP($A49,'RevPAR Raw Data'!$B$6:$BE$43,'RevPAR Raw Data'!J$1,FALSE)</f>
        <v>31.028946251768001</v>
      </c>
      <c r="AX49" s="52">
        <f>VLOOKUP($A49,'RevPAR Raw Data'!$B$6:$BE$43,'RevPAR Raw Data'!K$1,FALSE)</f>
        <v>27.877248939179601</v>
      </c>
      <c r="AY49" s="53">
        <f>VLOOKUP($A49,'RevPAR Raw Data'!$B$6:$BE$43,'RevPAR Raw Data'!L$1,FALSE)</f>
        <v>29.1958981612446</v>
      </c>
      <c r="AZ49" s="52">
        <f>VLOOKUP($A49,'RevPAR Raw Data'!$B$6:$BE$43,'RevPAR Raw Data'!N$1,FALSE)</f>
        <v>26.499271570014098</v>
      </c>
      <c r="BA49" s="52">
        <f>VLOOKUP($A49,'RevPAR Raw Data'!$B$6:$BE$43,'RevPAR Raw Data'!O$1,FALSE)</f>
        <v>24.859144271569999</v>
      </c>
      <c r="BB49" s="53">
        <f>VLOOKUP($A49,'RevPAR Raw Data'!$B$6:$BE$43,'RevPAR Raw Data'!P$1,FALSE)</f>
        <v>25.679207920791999</v>
      </c>
      <c r="BC49" s="54">
        <f>VLOOKUP($A49,'RevPAR Raw Data'!$B$6:$BE$43,'RevPAR Raw Data'!R$1,FALSE)</f>
        <v>28.1911295211153</v>
      </c>
      <c r="BE49" s="47">
        <f>VLOOKUP($A49,'RevPAR Raw Data'!$B$6:$BE$43,'RevPAR Raw Data'!T$1,FALSE)</f>
        <v>43.468456564557201</v>
      </c>
      <c r="BF49" s="48">
        <f>VLOOKUP($A49,'RevPAR Raw Data'!$B$6:$BE$43,'RevPAR Raw Data'!U$1,FALSE)</f>
        <v>-9.8510806153456407</v>
      </c>
      <c r="BG49" s="48">
        <f>VLOOKUP($A49,'RevPAR Raw Data'!$B$6:$BE$43,'RevPAR Raw Data'!V$1,FALSE)</f>
        <v>3.9718215746544501</v>
      </c>
      <c r="BH49" s="48">
        <f>VLOOKUP($A49,'RevPAR Raw Data'!$B$6:$BE$43,'RevPAR Raw Data'!W$1,FALSE)</f>
        <v>4.25070296569071</v>
      </c>
      <c r="BI49" s="48">
        <f>VLOOKUP($A49,'RevPAR Raw Data'!$B$6:$BE$43,'RevPAR Raw Data'!X$1,FALSE)</f>
        <v>-16.107867190612499</v>
      </c>
      <c r="BJ49" s="49">
        <f>VLOOKUP($A49,'RevPAR Raw Data'!$B$6:$BE$43,'RevPAR Raw Data'!Y$1,FALSE)</f>
        <v>4.7706147090908004</v>
      </c>
      <c r="BK49" s="48">
        <f>VLOOKUP($A49,'RevPAR Raw Data'!$B$6:$BE$43,'RevPAR Raw Data'!AA$1,FALSE)</f>
        <v>-31.762124798377499</v>
      </c>
      <c r="BL49" s="48">
        <f>VLOOKUP($A49,'RevPAR Raw Data'!$B$6:$BE$43,'RevPAR Raw Data'!AB$1,FALSE)</f>
        <v>-33.714486465345701</v>
      </c>
      <c r="BM49" s="49">
        <f>VLOOKUP($A49,'RevPAR Raw Data'!$B$6:$BE$43,'RevPAR Raw Data'!AC$1,FALSE)</f>
        <v>-32.721290966186402</v>
      </c>
      <c r="BN49" s="50">
        <f>VLOOKUP($A49,'RevPAR Raw Data'!$B$6:$BE$43,'RevPAR Raw Data'!AE$1,FALSE)</f>
        <v>-8.4997604247374898</v>
      </c>
    </row>
    <row r="50" spans="1:66" x14ac:dyDescent="0.45">
      <c r="A50" s="63" t="s">
        <v>80</v>
      </c>
      <c r="B50" s="47">
        <f>VLOOKUP($A50,'Occupancy Raw Data'!$B$8:$BE$45,'Occupancy Raw Data'!G$3,FALSE)</f>
        <v>52.371368116839498</v>
      </c>
      <c r="C50" s="48">
        <f>VLOOKUP($A50,'Occupancy Raw Data'!$B$8:$BE$45,'Occupancy Raw Data'!H$3,FALSE)</f>
        <v>29.261758796558599</v>
      </c>
      <c r="D50" s="48">
        <f>VLOOKUP($A50,'Occupancy Raw Data'!$B$8:$BE$45,'Occupancy Raw Data'!I$3,FALSE)</f>
        <v>31.713976611199801</v>
      </c>
      <c r="E50" s="48">
        <f>VLOOKUP($A50,'Occupancy Raw Data'!$B$8:$BE$45,'Occupancy Raw Data'!J$3,FALSE)</f>
        <v>35.0136520529596</v>
      </c>
      <c r="F50" s="48">
        <f>VLOOKUP($A50,'Occupancy Raw Data'!$B$8:$BE$45,'Occupancy Raw Data'!K$3,FALSE)</f>
        <v>35.922930297254098</v>
      </c>
      <c r="G50" s="49">
        <f>VLOOKUP($A50,'Occupancy Raw Data'!$B$8:$BE$45,'Occupancy Raw Data'!L$3,FALSE)</f>
        <v>36.851300233969901</v>
      </c>
      <c r="H50" s="48">
        <f>VLOOKUP($A50,'Occupancy Raw Data'!$B$8:$BE$45,'Occupancy Raw Data'!N$3,FALSE)</f>
        <v>40.319921693884901</v>
      </c>
      <c r="I50" s="48">
        <f>VLOOKUP($A50,'Occupancy Raw Data'!$B$8:$BE$45,'Occupancy Raw Data'!O$3,FALSE)</f>
        <v>41.934985317603399</v>
      </c>
      <c r="J50" s="49">
        <f>VLOOKUP($A50,'Occupancy Raw Data'!$B$8:$BE$45,'Occupancy Raw Data'!P$3,FALSE)</f>
        <v>41.1274535057441</v>
      </c>
      <c r="K50" s="50">
        <f>VLOOKUP($A50,'Occupancy Raw Data'!$B$8:$BE$45,'Occupancy Raw Data'!R$3,FALSE)</f>
        <v>38.073364104149597</v>
      </c>
      <c r="M50" s="47">
        <f>VLOOKUP($A50,'Occupancy Raw Data'!$B$8:$BE$45,'Occupancy Raw Data'!T$3,FALSE)</f>
        <v>42.4718518292485</v>
      </c>
      <c r="N50" s="48">
        <f>VLOOKUP($A50,'Occupancy Raw Data'!$B$8:$BE$45,'Occupancy Raw Data'!U$3,FALSE)</f>
        <v>-8.5546316985949495</v>
      </c>
      <c r="O50" s="48">
        <f>VLOOKUP($A50,'Occupancy Raw Data'!$B$8:$BE$45,'Occupancy Raw Data'!V$3,FALSE)</f>
        <v>-13.916973434135301</v>
      </c>
      <c r="P50" s="48">
        <f>VLOOKUP($A50,'Occupancy Raw Data'!$B$8:$BE$45,'Occupancy Raw Data'!W$3,FALSE)</f>
        <v>-9.1257362363201207</v>
      </c>
      <c r="Q50" s="48">
        <f>VLOOKUP($A50,'Occupancy Raw Data'!$B$8:$BE$45,'Occupancy Raw Data'!X$3,FALSE)</f>
        <v>-6.3180133383114798</v>
      </c>
      <c r="R50" s="49">
        <f>VLOOKUP($A50,'Occupancy Raw Data'!$B$8:$BE$45,'Occupancy Raw Data'!Y$3,FALSE)</f>
        <v>0.97634484057006699</v>
      </c>
      <c r="S50" s="48">
        <f>VLOOKUP($A50,'Occupancy Raw Data'!$B$8:$BE$45,'Occupancy Raw Data'!AA$3,FALSE)</f>
        <v>-11.018740560842</v>
      </c>
      <c r="T50" s="48">
        <f>VLOOKUP($A50,'Occupancy Raw Data'!$B$8:$BE$45,'Occupancy Raw Data'!AB$3,FALSE)</f>
        <v>-13.9607475271821</v>
      </c>
      <c r="U50" s="49">
        <f>VLOOKUP($A50,'Occupancy Raw Data'!$B$8:$BE$45,'Occupancy Raw Data'!AC$3,FALSE)</f>
        <v>-12.543336134286699</v>
      </c>
      <c r="V50" s="50">
        <f>VLOOKUP($A50,'Occupancy Raw Data'!$B$8:$BE$45,'Occupancy Raw Data'!AE$3,FALSE)</f>
        <v>-3.62123910592245</v>
      </c>
      <c r="X50" s="51">
        <f>VLOOKUP($A50,'ADR Raw Data'!$B$6:$BE$43,'ADR Raw Data'!G$1,FALSE)</f>
        <v>128.053494284588</v>
      </c>
      <c r="Y50" s="52">
        <f>VLOOKUP($A50,'ADR Raw Data'!$B$6:$BE$43,'ADR Raw Data'!H$1,FALSE)</f>
        <v>89.451545774647798</v>
      </c>
      <c r="Z50" s="52">
        <f>VLOOKUP($A50,'ADR Raw Data'!$B$6:$BE$43,'ADR Raw Data'!I$1,FALSE)</f>
        <v>86.683745938921305</v>
      </c>
      <c r="AA50" s="52">
        <f>VLOOKUP($A50,'ADR Raw Data'!$B$6:$BE$43,'ADR Raw Data'!J$1,FALSE)</f>
        <v>87.512628558816999</v>
      </c>
      <c r="AB50" s="52">
        <f>VLOOKUP($A50,'ADR Raw Data'!$B$6:$BE$43,'ADR Raw Data'!K$1,FALSE)</f>
        <v>88.222013480567895</v>
      </c>
      <c r="AC50" s="53">
        <f>VLOOKUP($A50,'ADR Raw Data'!$B$6:$BE$43,'ADR Raw Data'!L$1,FALSE)</f>
        <v>99.323100116072496</v>
      </c>
      <c r="AD50" s="52">
        <f>VLOOKUP($A50,'ADR Raw Data'!$B$6:$BE$43,'ADR Raw Data'!N$1,FALSE)</f>
        <v>102.920457420302</v>
      </c>
      <c r="AE50" s="52">
        <f>VLOOKUP($A50,'ADR Raw Data'!$B$6:$BE$43,'ADR Raw Data'!O$1,FALSE)</f>
        <v>102.348687960687</v>
      </c>
      <c r="AF50" s="53">
        <f>VLOOKUP($A50,'ADR Raw Data'!$B$6:$BE$43,'ADR Raw Data'!P$1,FALSE)</f>
        <v>102.628959383709</v>
      </c>
      <c r="AG50" s="54">
        <f>VLOOKUP($A50,'ADR Raw Data'!$B$6:$BE$43,'ADR Raw Data'!R$1,FALSE)</f>
        <v>100.34365313225</v>
      </c>
      <c r="AI50" s="47">
        <f>VLOOKUP($A50,'ADR Raw Data'!$B$6:$BE$43,'ADR Raw Data'!T$1,FALSE)</f>
        <v>32.716260139535997</v>
      </c>
      <c r="AJ50" s="48">
        <f>VLOOKUP($A50,'ADR Raw Data'!$B$6:$BE$43,'ADR Raw Data'!U$1,FALSE)</f>
        <v>6.3246353522977996</v>
      </c>
      <c r="AK50" s="48">
        <f>VLOOKUP($A50,'ADR Raw Data'!$B$6:$BE$43,'ADR Raw Data'!V$1,FALSE)</f>
        <v>2.1624251013590601</v>
      </c>
      <c r="AL50" s="48">
        <f>VLOOKUP($A50,'ADR Raw Data'!$B$6:$BE$43,'ADR Raw Data'!W$1,FALSE)</f>
        <v>3.4239713880037499</v>
      </c>
      <c r="AM50" s="48">
        <f>VLOOKUP($A50,'ADR Raw Data'!$B$6:$BE$43,'ADR Raw Data'!X$1,FALSE)</f>
        <v>3.6608468542284101</v>
      </c>
      <c r="AN50" s="49">
        <f>VLOOKUP($A50,'ADR Raw Data'!$B$6:$BE$43,'ADR Raw Data'!Y$1,FALSE)</f>
        <v>14.0699209159506</v>
      </c>
      <c r="AO50" s="48">
        <f>VLOOKUP($A50,'ADR Raw Data'!$B$6:$BE$43,'ADR Raw Data'!AA$1,FALSE)</f>
        <v>6.1357334133872303</v>
      </c>
      <c r="AP50" s="48">
        <f>VLOOKUP($A50,'ADR Raw Data'!$B$6:$BE$43,'ADR Raw Data'!AB$1,FALSE)</f>
        <v>0.48936253931190099</v>
      </c>
      <c r="AQ50" s="49">
        <f>VLOOKUP($A50,'ADR Raw Data'!$B$6:$BE$43,'ADR Raw Data'!AC$1,FALSE)</f>
        <v>3.1453832474328198</v>
      </c>
      <c r="AR50" s="50">
        <f>VLOOKUP($A50,'ADR Raw Data'!$B$6:$BE$43,'ADR Raw Data'!AE$1,FALSE)</f>
        <v>9.9067719178984905</v>
      </c>
      <c r="AS50" s="40"/>
      <c r="AT50" s="51">
        <f>VLOOKUP($A50,'RevPAR Raw Data'!$B$6:$BE$43,'RevPAR Raw Data'!G$1,FALSE)</f>
        <v>67.063366878257696</v>
      </c>
      <c r="AU50" s="52">
        <f>VLOOKUP($A50,'RevPAR Raw Data'!$B$6:$BE$43,'RevPAR Raw Data'!H$1,FALSE)</f>
        <v>26.1750955643707</v>
      </c>
      <c r="AV50" s="52">
        <f>VLOOKUP($A50,'RevPAR Raw Data'!$B$6:$BE$43,'RevPAR Raw Data'!I$1,FALSE)</f>
        <v>27.490862912781399</v>
      </c>
      <c r="AW50" s="52">
        <f>VLOOKUP($A50,'RevPAR Raw Data'!$B$6:$BE$43,'RevPAR Raw Data'!J$1,FALSE)</f>
        <v>30.641367265983199</v>
      </c>
      <c r="AX50" s="52">
        <f>VLOOKUP($A50,'RevPAR Raw Data'!$B$6:$BE$43,'RevPAR Raw Data'!K$1,FALSE)</f>
        <v>31.691932409458499</v>
      </c>
      <c r="AY50" s="53">
        <f>VLOOKUP($A50,'RevPAR Raw Data'!$B$6:$BE$43,'RevPAR Raw Data'!L$1,FALSE)</f>
        <v>36.601853825460402</v>
      </c>
      <c r="AZ50" s="52">
        <f>VLOOKUP($A50,'RevPAR Raw Data'!$B$6:$BE$43,'RevPAR Raw Data'!N$1,FALSE)</f>
        <v>41.4974478388542</v>
      </c>
      <c r="BA50" s="52">
        <f>VLOOKUP($A50,'RevPAR Raw Data'!$B$6:$BE$43,'RevPAR Raw Data'!O$1,FALSE)</f>
        <v>42.919907269074201</v>
      </c>
      <c r="BB50" s="53">
        <f>VLOOKUP($A50,'RevPAR Raw Data'!$B$6:$BE$43,'RevPAR Raw Data'!P$1,FALSE)</f>
        <v>42.208677553964201</v>
      </c>
      <c r="BC50" s="54">
        <f>VLOOKUP($A50,'RevPAR Raw Data'!$B$6:$BE$43,'RevPAR Raw Data'!R$1,FALSE)</f>
        <v>38.2042044124467</v>
      </c>
      <c r="BE50" s="47">
        <f>VLOOKUP($A50,'RevPAR Raw Data'!$B$6:$BE$43,'RevPAR Raw Data'!T$1,FALSE)</f>
        <v>89.0833134993198</v>
      </c>
      <c r="BF50" s="48">
        <f>VLOOKUP($A50,'RevPAR Raw Data'!$B$6:$BE$43,'RevPAR Raw Data'!U$1,FALSE)</f>
        <v>-2.7710456069653602</v>
      </c>
      <c r="BG50" s="48">
        <f>VLOOKUP($A50,'RevPAR Raw Data'!$B$6:$BE$43,'RevPAR Raw Data'!V$1,FALSE)</f>
        <v>-12.0554924596654</v>
      </c>
      <c r="BH50" s="48">
        <f>VLOOKUP($A50,'RevPAR Raw Data'!$B$6:$BE$43,'RevPAR Raw Data'!W$1,FALSE)</f>
        <v>-6.0142274459926597</v>
      </c>
      <c r="BI50" s="48">
        <f>VLOOKUP($A50,'RevPAR Raw Data'!$B$6:$BE$43,'RevPAR Raw Data'!X$1,FALSE)</f>
        <v>-2.8884592766283701</v>
      </c>
      <c r="BJ50" s="49">
        <f>VLOOKUP($A50,'RevPAR Raw Data'!$B$6:$BE$43,'RevPAR Raw Data'!Y$1,FALSE)</f>
        <v>15.1836367034558</v>
      </c>
      <c r="BK50" s="48">
        <f>VLOOKUP($A50,'RevPAR Raw Data'!$B$6:$BE$43,'RevPAR Raw Data'!AA$1,FALSE)</f>
        <v>-5.5590876937807998</v>
      </c>
      <c r="BL50" s="48">
        <f>VLOOKUP($A50,'RevPAR Raw Data'!$B$6:$BE$43,'RevPAR Raw Data'!AB$1,FALSE)</f>
        <v>-13.539703656476201</v>
      </c>
      <c r="BM50" s="49">
        <f>VLOOKUP($A50,'RevPAR Raw Data'!$B$6:$BE$43,'RevPAR Raw Data'!AC$1,FALSE)</f>
        <v>-9.7924888802909198</v>
      </c>
      <c r="BN50" s="50">
        <f>VLOOKUP($A50,'RevPAR Raw Data'!$B$6:$BE$43,'RevPAR Raw Data'!AE$1,FALSE)</f>
        <v>5.9267849131505601</v>
      </c>
    </row>
    <row r="51" spans="1:66" x14ac:dyDescent="0.45">
      <c r="A51" s="66" t="s">
        <v>81</v>
      </c>
      <c r="B51" s="47">
        <f>VLOOKUP($A51,'Occupancy Raw Data'!$B$8:$BE$45,'Occupancy Raw Data'!G$3,FALSE)</f>
        <v>51.231386569803902</v>
      </c>
      <c r="C51" s="48">
        <f>VLOOKUP($A51,'Occupancy Raw Data'!$B$8:$BE$45,'Occupancy Raw Data'!H$3,FALSE)</f>
        <v>29.389909305693099</v>
      </c>
      <c r="D51" s="48">
        <f>VLOOKUP($A51,'Occupancy Raw Data'!$B$8:$BE$45,'Occupancy Raw Data'!I$3,FALSE)</f>
        <v>33.7912506668699</v>
      </c>
      <c r="E51" s="48">
        <f>VLOOKUP($A51,'Occupancy Raw Data'!$B$8:$BE$45,'Occupancy Raw Data'!J$3,FALSE)</f>
        <v>37.821050224830401</v>
      </c>
      <c r="F51" s="48">
        <f>VLOOKUP($A51,'Occupancy Raw Data'!$B$8:$BE$45,'Occupancy Raw Data'!K$3,FALSE)</f>
        <v>38.607956710616499</v>
      </c>
      <c r="G51" s="49">
        <f>VLOOKUP($A51,'Occupancy Raw Data'!$B$8:$BE$45,'Occupancy Raw Data'!L$3,FALSE)</f>
        <v>38.173236984751497</v>
      </c>
      <c r="H51" s="48">
        <f>VLOOKUP($A51,'Occupancy Raw Data'!$B$8:$BE$45,'Occupancy Raw Data'!N$3,FALSE)</f>
        <v>40.991540278942097</v>
      </c>
      <c r="I51" s="48">
        <f>VLOOKUP($A51,'Occupancy Raw Data'!$B$8:$BE$45,'Occupancy Raw Data'!O$3,FALSE)</f>
        <v>43.546604679521302</v>
      </c>
      <c r="J51" s="49">
        <f>VLOOKUP($A51,'Occupancy Raw Data'!$B$8:$BE$45,'Occupancy Raw Data'!P$3,FALSE)</f>
        <v>42.269072479231703</v>
      </c>
      <c r="K51" s="50">
        <f>VLOOKUP($A51,'Occupancy Raw Data'!$B$8:$BE$45,'Occupancy Raw Data'!R$3,FALSE)</f>
        <v>39.343160438328397</v>
      </c>
      <c r="M51" s="47">
        <f>VLOOKUP($A51,'Occupancy Raw Data'!$B$8:$BE$45,'Occupancy Raw Data'!T$3,FALSE)</f>
        <v>47.250014348483603</v>
      </c>
      <c r="N51" s="48">
        <f>VLOOKUP($A51,'Occupancy Raw Data'!$B$8:$BE$45,'Occupancy Raw Data'!U$3,FALSE)</f>
        <v>-6.7120194683413796</v>
      </c>
      <c r="O51" s="48">
        <f>VLOOKUP($A51,'Occupancy Raw Data'!$B$8:$BE$45,'Occupancy Raw Data'!V$3,FALSE)</f>
        <v>-10.1663483360608</v>
      </c>
      <c r="P51" s="48">
        <f>VLOOKUP($A51,'Occupancy Raw Data'!$B$8:$BE$45,'Occupancy Raw Data'!W$3,FALSE)</f>
        <v>-6.7922158401099297</v>
      </c>
      <c r="Q51" s="48">
        <f>VLOOKUP($A51,'Occupancy Raw Data'!$B$8:$BE$45,'Occupancy Raw Data'!X$3,FALSE)</f>
        <v>-5.6063728813036704</v>
      </c>
      <c r="R51" s="49">
        <f>VLOOKUP($A51,'Occupancy Raw Data'!$B$8:$BE$45,'Occupancy Raw Data'!Y$3,FALSE)</f>
        <v>2.9538042886333402</v>
      </c>
      <c r="S51" s="48">
        <f>VLOOKUP($A51,'Occupancy Raw Data'!$B$8:$BE$45,'Occupancy Raw Data'!AA$3,FALSE)</f>
        <v>-7.56569079516819</v>
      </c>
      <c r="T51" s="48">
        <f>VLOOKUP($A51,'Occupancy Raw Data'!$B$8:$BE$45,'Occupancy Raw Data'!AB$3,FALSE)</f>
        <v>-12.337229786350701</v>
      </c>
      <c r="U51" s="49">
        <f>VLOOKUP($A51,'Occupancy Raw Data'!$B$8:$BE$45,'Occupancy Raw Data'!AC$3,FALSE)</f>
        <v>-10.086668253000999</v>
      </c>
      <c r="V51" s="50">
        <f>VLOOKUP($A51,'Occupancy Raw Data'!$B$8:$BE$45,'Occupancy Raw Data'!AE$3,FALSE)</f>
        <v>-1.4350903683512</v>
      </c>
      <c r="X51" s="51">
        <f>VLOOKUP($A51,'ADR Raw Data'!$B$6:$BE$43,'ADR Raw Data'!G$1,FALSE)</f>
        <v>128.73695014662701</v>
      </c>
      <c r="Y51" s="52">
        <f>VLOOKUP($A51,'ADR Raw Data'!$B$6:$BE$43,'ADR Raw Data'!H$1,FALSE)</f>
        <v>98.4289400324149</v>
      </c>
      <c r="Z51" s="52">
        <f>VLOOKUP($A51,'ADR Raw Data'!$B$6:$BE$43,'ADR Raw Data'!I$1,FALSE)</f>
        <v>99.682341133352097</v>
      </c>
      <c r="AA51" s="52">
        <f>VLOOKUP($A51,'ADR Raw Data'!$B$6:$BE$43,'ADR Raw Data'!J$1,FALSE)</f>
        <v>104.11350025188899</v>
      </c>
      <c r="AB51" s="52">
        <f>VLOOKUP($A51,'ADR Raw Data'!$B$6:$BE$43,'ADR Raw Data'!K$1,FALSE)</f>
        <v>104.598404481073</v>
      </c>
      <c r="AC51" s="53">
        <f>VLOOKUP($A51,'ADR Raw Data'!$B$6:$BE$43,'ADR Raw Data'!L$1,FALSE)</f>
        <v>109.17163483415101</v>
      </c>
      <c r="AD51" s="52">
        <f>VLOOKUP($A51,'ADR Raw Data'!$B$6:$BE$43,'ADR Raw Data'!N$1,FALSE)</f>
        <v>103.695456911778</v>
      </c>
      <c r="AE51" s="52">
        <f>VLOOKUP($A51,'ADR Raw Data'!$B$6:$BE$43,'ADR Raw Data'!O$1,FALSE)</f>
        <v>105.129797856049</v>
      </c>
      <c r="AF51" s="53">
        <f>VLOOKUP($A51,'ADR Raw Data'!$B$6:$BE$43,'ADR Raw Data'!P$1,FALSE)</f>
        <v>104.434303004349</v>
      </c>
      <c r="AG51" s="54">
        <f>VLOOKUP($A51,'ADR Raw Data'!$B$6:$BE$43,'ADR Raw Data'!R$1,FALSE)</f>
        <v>107.71784300841701</v>
      </c>
      <c r="AI51" s="47">
        <f>VLOOKUP($A51,'ADR Raw Data'!$B$6:$BE$43,'ADR Raw Data'!T$1,FALSE)</f>
        <v>25.501421862450702</v>
      </c>
      <c r="AJ51" s="48">
        <f>VLOOKUP($A51,'ADR Raw Data'!$B$6:$BE$43,'ADR Raw Data'!U$1,FALSE)</f>
        <v>-1.3553160346377899</v>
      </c>
      <c r="AK51" s="48">
        <f>VLOOKUP($A51,'ADR Raw Data'!$B$6:$BE$43,'ADR Raw Data'!V$1,FALSE)</f>
        <v>-3.5464183719843301</v>
      </c>
      <c r="AL51" s="48">
        <f>VLOOKUP($A51,'ADR Raw Data'!$B$6:$BE$43,'ADR Raw Data'!W$1,FALSE)</f>
        <v>-2.6299867332261502</v>
      </c>
      <c r="AM51" s="48">
        <f>VLOOKUP($A51,'ADR Raw Data'!$B$6:$BE$43,'ADR Raw Data'!X$1,FALSE)</f>
        <v>-1.1804187776502799</v>
      </c>
      <c r="AN51" s="49">
        <f>VLOOKUP($A51,'ADR Raw Data'!$B$6:$BE$43,'ADR Raw Data'!Y$1,FALSE)</f>
        <v>5.0415459133921301</v>
      </c>
      <c r="AO51" s="48">
        <f>VLOOKUP($A51,'ADR Raw Data'!$B$6:$BE$43,'ADR Raw Data'!AA$1,FALSE)</f>
        <v>-1.02340395498061</v>
      </c>
      <c r="AP51" s="48">
        <f>VLOOKUP($A51,'ADR Raw Data'!$B$6:$BE$43,'ADR Raw Data'!AB$1,FALSE)</f>
        <v>-2.8624493659690802</v>
      </c>
      <c r="AQ51" s="49">
        <f>VLOOKUP($A51,'ADR Raw Data'!$B$6:$BE$43,'ADR Raw Data'!AC$1,FALSE)</f>
        <v>-2.0277091139363699</v>
      </c>
      <c r="AR51" s="50">
        <f>VLOOKUP($A51,'ADR Raw Data'!$B$6:$BE$43,'ADR Raw Data'!AE$1,FALSE)</f>
        <v>2.7564931407025899</v>
      </c>
      <c r="AS51" s="40"/>
      <c r="AT51" s="51">
        <f>VLOOKUP($A51,'RevPAR Raw Data'!$B$6:$BE$43,'RevPAR Raw Data'!G$1,FALSE)</f>
        <v>65.953724587794497</v>
      </c>
      <c r="AU51" s="52">
        <f>VLOOKUP($A51,'RevPAR Raw Data'!$B$6:$BE$43,'RevPAR Raw Data'!H$1,FALSE)</f>
        <v>28.928176206081801</v>
      </c>
      <c r="AV51" s="52">
        <f>VLOOKUP($A51,'RevPAR Raw Data'!$B$6:$BE$43,'RevPAR Raw Data'!I$1,FALSE)</f>
        <v>33.683909762975297</v>
      </c>
      <c r="AW51" s="52">
        <f>VLOOKUP($A51,'RevPAR Raw Data'!$B$6:$BE$43,'RevPAR Raw Data'!J$1,FALSE)</f>
        <v>39.3768192210959</v>
      </c>
      <c r="AX51" s="52">
        <f>VLOOKUP($A51,'RevPAR Raw Data'!$B$6:$BE$43,'RevPAR Raw Data'!K$1,FALSE)</f>
        <v>40.383306722048602</v>
      </c>
      <c r="AY51" s="53">
        <f>VLOOKUP($A51,'RevPAR Raw Data'!$B$6:$BE$43,'RevPAR Raw Data'!L$1,FALSE)</f>
        <v>41.674346885368202</v>
      </c>
      <c r="AZ51" s="52">
        <f>VLOOKUP($A51,'RevPAR Raw Data'!$B$6:$BE$43,'RevPAR Raw Data'!N$1,FALSE)</f>
        <v>42.506364987424703</v>
      </c>
      <c r="BA51" s="52">
        <f>VLOOKUP($A51,'RevPAR Raw Data'!$B$6:$BE$43,'RevPAR Raw Data'!O$1,FALSE)</f>
        <v>45.780457472753604</v>
      </c>
      <c r="BB51" s="53">
        <f>VLOOKUP($A51,'RevPAR Raw Data'!$B$6:$BE$43,'RevPAR Raw Data'!P$1,FALSE)</f>
        <v>44.1434112300891</v>
      </c>
      <c r="BC51" s="54">
        <f>VLOOKUP($A51,'RevPAR Raw Data'!$B$6:$BE$43,'RevPAR Raw Data'!R$1,FALSE)</f>
        <v>42.379603795508402</v>
      </c>
      <c r="BE51" s="47">
        <f>VLOOKUP($A51,'RevPAR Raw Data'!$B$6:$BE$43,'RevPAR Raw Data'!T$1,FALSE)</f>
        <v>84.800861700009804</v>
      </c>
      <c r="BF51" s="48">
        <f>VLOOKUP($A51,'RevPAR Raw Data'!$B$6:$BE$43,'RevPAR Raw Data'!U$1,FALSE)</f>
        <v>-7.97636642687673</v>
      </c>
      <c r="BG51" s="48">
        <f>VLOOKUP($A51,'RevPAR Raw Data'!$B$6:$BE$43,'RevPAR Raw Data'!V$1,FALSE)</f>
        <v>-13.352225462895101</v>
      </c>
      <c r="BH51" s="48">
        <f>VLOOKUP($A51,'RevPAR Raw Data'!$B$6:$BE$43,'RevPAR Raw Data'!W$1,FALSE)</f>
        <v>-9.2435681978491093</v>
      </c>
      <c r="BI51" s="48">
        <f>VLOOKUP($A51,'RevPAR Raw Data'!$B$6:$BE$43,'RevPAR Raw Data'!X$1,FALSE)</f>
        <v>-6.7206129807179504</v>
      </c>
      <c r="BJ51" s="49">
        <f>VLOOKUP($A51,'RevPAR Raw Data'!$B$6:$BE$43,'RevPAR Raw Data'!Y$1,FALSE)</f>
        <v>8.1442676014286803</v>
      </c>
      <c r="BK51" s="48">
        <f>VLOOKUP($A51,'RevPAR Raw Data'!$B$6:$BE$43,'RevPAR Raw Data'!AA$1,FALSE)</f>
        <v>-8.5116671713294494</v>
      </c>
      <c r="BL51" s="48">
        <f>VLOOKUP($A51,'RevPAR Raw Data'!$B$6:$BE$43,'RevPAR Raw Data'!AB$1,FALSE)</f>
        <v>-14.8465321965223</v>
      </c>
      <c r="BM51" s="49">
        <f>VLOOKUP($A51,'RevPAR Raw Data'!$B$6:$BE$43,'RevPAR Raw Data'!AC$1,FALSE)</f>
        <v>-11.9098490754788</v>
      </c>
      <c r="BN51" s="50">
        <f>VLOOKUP($A51,'RevPAR Raw Data'!$B$6:$BE$43,'RevPAR Raw Data'!AE$1,FALSE)</f>
        <v>1.2818446047848999</v>
      </c>
    </row>
    <row r="52" spans="1:66" x14ac:dyDescent="0.45">
      <c r="A52" s="63" t="s">
        <v>82</v>
      </c>
      <c r="B52" s="47">
        <f>VLOOKUP($A52,'Occupancy Raw Data'!$B$8:$BE$45,'Occupancy Raw Data'!G$3,FALSE)</f>
        <v>40.128259940145298</v>
      </c>
      <c r="C52" s="48">
        <f>VLOOKUP($A52,'Occupancy Raw Data'!$B$8:$BE$45,'Occupancy Raw Data'!H$3,FALSE)</f>
        <v>30.4831124412141</v>
      </c>
      <c r="D52" s="48">
        <f>VLOOKUP($A52,'Occupancy Raw Data'!$B$8:$BE$45,'Occupancy Raw Data'!I$3,FALSE)</f>
        <v>37.434801197092703</v>
      </c>
      <c r="E52" s="48">
        <f>VLOOKUP($A52,'Occupancy Raw Data'!$B$8:$BE$45,'Occupancy Raw Data'!J$3,FALSE)</f>
        <v>39.965797349294498</v>
      </c>
      <c r="F52" s="48">
        <f>VLOOKUP($A52,'Occupancy Raw Data'!$B$8:$BE$45,'Occupancy Raw Data'!K$3,FALSE)</f>
        <v>39.4356562633604</v>
      </c>
      <c r="G52" s="49">
        <f>VLOOKUP($A52,'Occupancy Raw Data'!$B$8:$BE$45,'Occupancy Raw Data'!L$3,FALSE)</f>
        <v>37.489525438221399</v>
      </c>
      <c r="H52" s="48">
        <f>VLOOKUP($A52,'Occupancy Raw Data'!$B$8:$BE$45,'Occupancy Raw Data'!N$3,FALSE)</f>
        <v>36.109448482257299</v>
      </c>
      <c r="I52" s="48">
        <f>VLOOKUP($A52,'Occupancy Raw Data'!$B$8:$BE$45,'Occupancy Raw Data'!O$3,FALSE)</f>
        <v>34.595981188542098</v>
      </c>
      <c r="J52" s="49">
        <f>VLOOKUP($A52,'Occupancy Raw Data'!$B$8:$BE$45,'Occupancy Raw Data'!P$3,FALSE)</f>
        <v>35.352714835399702</v>
      </c>
      <c r="K52" s="50">
        <f>VLOOKUP($A52,'Occupancy Raw Data'!$B$8:$BE$45,'Occupancy Raw Data'!R$3,FALSE)</f>
        <v>36.879008123129502</v>
      </c>
      <c r="M52" s="47">
        <f>VLOOKUP($A52,'Occupancy Raw Data'!$B$8:$BE$45,'Occupancy Raw Data'!T$3,FALSE)</f>
        <v>2.59777284499881</v>
      </c>
      <c r="N52" s="48">
        <f>VLOOKUP($A52,'Occupancy Raw Data'!$B$8:$BE$45,'Occupancy Raw Data'!U$3,FALSE)</f>
        <v>-10.224546432575201</v>
      </c>
      <c r="O52" s="48">
        <f>VLOOKUP($A52,'Occupancy Raw Data'!$B$8:$BE$45,'Occupancy Raw Data'!V$3,FALSE)</f>
        <v>-4.3305583395827902</v>
      </c>
      <c r="P52" s="48">
        <f>VLOOKUP($A52,'Occupancy Raw Data'!$B$8:$BE$45,'Occupancy Raw Data'!W$3,FALSE)</f>
        <v>0.79380988092150895</v>
      </c>
      <c r="Q52" s="48">
        <f>VLOOKUP($A52,'Occupancy Raw Data'!$B$8:$BE$45,'Occupancy Raw Data'!X$3,FALSE)</f>
        <v>4.5299689483586301</v>
      </c>
      <c r="R52" s="49">
        <f>VLOOKUP($A52,'Occupancy Raw Data'!$B$8:$BE$45,'Occupancy Raw Data'!Y$3,FALSE)</f>
        <v>-1.12169379118309</v>
      </c>
      <c r="S52" s="48">
        <f>VLOOKUP($A52,'Occupancy Raw Data'!$B$8:$BE$45,'Occupancy Raw Data'!AA$3,FALSE)</f>
        <v>-8.3586560333072999</v>
      </c>
      <c r="T52" s="48">
        <f>VLOOKUP($A52,'Occupancy Raw Data'!$B$8:$BE$45,'Occupancy Raw Data'!AB$3,FALSE)</f>
        <v>-17.6681839901415</v>
      </c>
      <c r="U52" s="49">
        <f>VLOOKUP($A52,'Occupancy Raw Data'!$B$8:$BE$45,'Occupancy Raw Data'!AC$3,FALSE)</f>
        <v>-13.1630374253164</v>
      </c>
      <c r="V52" s="50">
        <f>VLOOKUP($A52,'Occupancy Raw Data'!$B$8:$BE$45,'Occupancy Raw Data'!AE$3,FALSE)</f>
        <v>-4.7396073590211598</v>
      </c>
      <c r="X52" s="51">
        <f>VLOOKUP($A52,'ADR Raw Data'!$B$6:$BE$43,'ADR Raw Data'!G$1,FALSE)</f>
        <v>104.339181760068</v>
      </c>
      <c r="Y52" s="52">
        <f>VLOOKUP($A52,'ADR Raw Data'!$B$6:$BE$43,'ADR Raw Data'!H$1,FALSE)</f>
        <v>89.843469845722296</v>
      </c>
      <c r="Z52" s="52">
        <f>VLOOKUP($A52,'ADR Raw Data'!$B$6:$BE$43,'ADR Raw Data'!I$1,FALSE)</f>
        <v>87.007601644586501</v>
      </c>
      <c r="AA52" s="52">
        <f>VLOOKUP($A52,'ADR Raw Data'!$B$6:$BE$43,'ADR Raw Data'!J$1,FALSE)</f>
        <v>87.655479246897698</v>
      </c>
      <c r="AB52" s="52">
        <f>VLOOKUP($A52,'ADR Raw Data'!$B$6:$BE$43,'ADR Raw Data'!K$1,FALSE)</f>
        <v>88.897369904596701</v>
      </c>
      <c r="AC52" s="53">
        <f>VLOOKUP($A52,'ADR Raw Data'!$B$6:$BE$43,'ADR Raw Data'!L$1,FALSE)</f>
        <v>91.714780129550206</v>
      </c>
      <c r="AD52" s="52">
        <f>VLOOKUP($A52,'ADR Raw Data'!$B$6:$BE$43,'ADR Raw Data'!N$1,FALSE)</f>
        <v>92.704186597205705</v>
      </c>
      <c r="AE52" s="52">
        <f>VLOOKUP($A52,'ADR Raw Data'!$B$6:$BE$43,'ADR Raw Data'!O$1,FALSE)</f>
        <v>91.381982204646505</v>
      </c>
      <c r="AF52" s="53">
        <f>VLOOKUP($A52,'ADR Raw Data'!$B$6:$BE$43,'ADR Raw Data'!P$1,FALSE)</f>
        <v>92.057235457733697</v>
      </c>
      <c r="AG52" s="54">
        <f>VLOOKUP($A52,'ADR Raw Data'!$B$6:$BE$43,'ADR Raw Data'!R$1,FALSE)</f>
        <v>91.808575072041293</v>
      </c>
      <c r="AI52" s="47">
        <f>VLOOKUP($A52,'ADR Raw Data'!$B$6:$BE$43,'ADR Raw Data'!T$1,FALSE)</f>
        <v>7.6495939180902699</v>
      </c>
      <c r="AJ52" s="48">
        <f>VLOOKUP($A52,'ADR Raw Data'!$B$6:$BE$43,'ADR Raw Data'!U$1,FALSE)</f>
        <v>6.2434970464700701</v>
      </c>
      <c r="AK52" s="48">
        <f>VLOOKUP($A52,'ADR Raw Data'!$B$6:$BE$43,'ADR Raw Data'!V$1,FALSE)</f>
        <v>0.48935448011549998</v>
      </c>
      <c r="AL52" s="48">
        <f>VLOOKUP($A52,'ADR Raw Data'!$B$6:$BE$43,'ADR Raw Data'!W$1,FALSE)</f>
        <v>-0.29142274129911699</v>
      </c>
      <c r="AM52" s="48">
        <f>VLOOKUP($A52,'ADR Raw Data'!$B$6:$BE$43,'ADR Raw Data'!X$1,FALSE)</f>
        <v>2.5873828778872499</v>
      </c>
      <c r="AN52" s="49">
        <f>VLOOKUP($A52,'ADR Raw Data'!$B$6:$BE$43,'ADR Raw Data'!Y$1,FALSE)</f>
        <v>3.4601042140150402</v>
      </c>
      <c r="AO52" s="48">
        <f>VLOOKUP($A52,'ADR Raw Data'!$B$6:$BE$43,'ADR Raw Data'!AA$1,FALSE)</f>
        <v>-1.41531960282431</v>
      </c>
      <c r="AP52" s="48">
        <f>VLOOKUP($A52,'ADR Raw Data'!$B$6:$BE$43,'ADR Raw Data'!AB$1,FALSE)</f>
        <v>-4.2996306675419698</v>
      </c>
      <c r="AQ52" s="49">
        <f>VLOOKUP($A52,'ADR Raw Data'!$B$6:$BE$43,'ADR Raw Data'!AC$1,FALSE)</f>
        <v>-2.87752013909091</v>
      </c>
      <c r="AR52" s="50">
        <f>VLOOKUP($A52,'ADR Raw Data'!$B$6:$BE$43,'ADR Raw Data'!AE$1,FALSE)</f>
        <v>1.4555209073362401</v>
      </c>
      <c r="AS52" s="40"/>
      <c r="AT52" s="51">
        <f>VLOOKUP($A52,'RevPAR Raw Data'!$B$6:$BE$43,'RevPAR Raw Data'!G$1,FALSE)</f>
        <v>41.869498076100797</v>
      </c>
      <c r="AU52" s="52">
        <f>VLOOKUP($A52,'RevPAR Raw Data'!$B$6:$BE$43,'RevPAR Raw Data'!H$1,FALSE)</f>
        <v>27.387085934159799</v>
      </c>
      <c r="AV52" s="52">
        <f>VLOOKUP($A52,'RevPAR Raw Data'!$B$6:$BE$43,'RevPAR Raw Data'!I$1,FALSE)</f>
        <v>32.571122702009397</v>
      </c>
      <c r="AW52" s="52">
        <f>VLOOKUP($A52,'RevPAR Raw Data'!$B$6:$BE$43,'RevPAR Raw Data'!J$1,FALSE)</f>
        <v>35.032211201368099</v>
      </c>
      <c r="AX52" s="52">
        <f>VLOOKUP($A52,'RevPAR Raw Data'!$B$6:$BE$43,'RevPAR Raw Data'!K$1,FALSE)</f>
        <v>35.0572612227447</v>
      </c>
      <c r="AY52" s="53">
        <f>VLOOKUP($A52,'RevPAR Raw Data'!$B$6:$BE$43,'RevPAR Raw Data'!L$1,FALSE)</f>
        <v>34.3834358272766</v>
      </c>
      <c r="AZ52" s="52">
        <f>VLOOKUP($A52,'RevPAR Raw Data'!$B$6:$BE$43,'RevPAR Raw Data'!N$1,FALSE)</f>
        <v>33.474970500213701</v>
      </c>
      <c r="BA52" s="52">
        <f>VLOOKUP($A52,'RevPAR Raw Data'!$B$6:$BE$43,'RevPAR Raw Data'!O$1,FALSE)</f>
        <v>31.6144933732364</v>
      </c>
      <c r="BB52" s="53">
        <f>VLOOKUP($A52,'RevPAR Raw Data'!$B$6:$BE$43,'RevPAR Raw Data'!P$1,FALSE)</f>
        <v>32.544731936725</v>
      </c>
      <c r="BC52" s="54">
        <f>VLOOKUP($A52,'RevPAR Raw Data'!$B$6:$BE$43,'RevPAR Raw Data'!R$1,FALSE)</f>
        <v>33.858091858547603</v>
      </c>
      <c r="BE52" s="47">
        <f>VLOOKUP($A52,'RevPAR Raw Data'!$B$6:$BE$43,'RevPAR Raw Data'!T$1,FALSE)</f>
        <v>10.446085836645899</v>
      </c>
      <c r="BF52" s="48">
        <f>VLOOKUP($A52,'RevPAR Raw Data'!$B$6:$BE$43,'RevPAR Raw Data'!U$1,FALSE)</f>
        <v>-4.6194186406379396</v>
      </c>
      <c r="BG52" s="48">
        <f>VLOOKUP($A52,'RevPAR Raw Data'!$B$6:$BE$43,'RevPAR Raw Data'!V$1,FALSE)</f>
        <v>-3.8623956407160498</v>
      </c>
      <c r="BH52" s="48">
        <f>VLOOKUP($A52,'RevPAR Raw Data'!$B$6:$BE$43,'RevPAR Raw Data'!W$1,FALSE)</f>
        <v>0.50007379710670596</v>
      </c>
      <c r="BI52" s="48">
        <f>VLOOKUP($A52,'RevPAR Raw Data'!$B$6:$BE$43,'RevPAR Raw Data'!X$1,FALSE)</f>
        <v>7.2345594671893201</v>
      </c>
      <c r="BJ52" s="49">
        <f>VLOOKUP($A52,'RevPAR Raw Data'!$B$6:$BE$43,'RevPAR Raw Data'!Y$1,FALSE)</f>
        <v>2.2995986486948801</v>
      </c>
      <c r="BK52" s="48">
        <f>VLOOKUP($A52,'RevPAR Raw Data'!$B$6:$BE$43,'RevPAR Raw Data'!AA$1,FALSE)</f>
        <v>-9.6556739387595698</v>
      </c>
      <c r="BL52" s="48">
        <f>VLOOKUP($A52,'RevPAR Raw Data'!$B$6:$BE$43,'RevPAR Raw Data'!AB$1,FALSE)</f>
        <v>-21.2081480004456</v>
      </c>
      <c r="BM52" s="49">
        <f>VLOOKUP($A52,'RevPAR Raw Data'!$B$6:$BE$43,'RevPAR Raw Data'!AC$1,FALSE)</f>
        <v>-15.661788511577701</v>
      </c>
      <c r="BN52" s="50">
        <f>VLOOKUP($A52,'RevPAR Raw Data'!$B$6:$BE$43,'RevPAR Raw Data'!AE$1,FALSE)</f>
        <v>-3.3530724277211101</v>
      </c>
    </row>
    <row r="53" spans="1:66" x14ac:dyDescent="0.45">
      <c r="A53" s="63" t="s">
        <v>83</v>
      </c>
      <c r="B53" s="47">
        <f>VLOOKUP($A53,'Occupancy Raw Data'!$B$8:$BE$45,'Occupancy Raw Data'!G$3,FALSE)</f>
        <v>38.587583660281503</v>
      </c>
      <c r="C53" s="48">
        <f>VLOOKUP($A53,'Occupancy Raw Data'!$B$8:$BE$45,'Occupancy Raw Data'!H$3,FALSE)</f>
        <v>32.934418382000899</v>
      </c>
      <c r="D53" s="48">
        <f>VLOOKUP($A53,'Occupancy Raw Data'!$B$8:$BE$45,'Occupancy Raw Data'!I$3,FALSE)</f>
        <v>47.797989468645198</v>
      </c>
      <c r="E53" s="48">
        <f>VLOOKUP($A53,'Occupancy Raw Data'!$B$8:$BE$45,'Occupancy Raw Data'!J$3,FALSE)</f>
        <v>54.643370033508802</v>
      </c>
      <c r="F53" s="48">
        <f>VLOOKUP($A53,'Occupancy Raw Data'!$B$8:$BE$45,'Occupancy Raw Data'!K$3,FALSE)</f>
        <v>50.861656294877903</v>
      </c>
      <c r="G53" s="49">
        <f>VLOOKUP($A53,'Occupancy Raw Data'!$B$8:$BE$45,'Occupancy Raw Data'!L$3,FALSE)</f>
        <v>44.918032786885199</v>
      </c>
      <c r="H53" s="48">
        <f>VLOOKUP($A53,'Occupancy Raw Data'!$B$8:$BE$45,'Occupancy Raw Data'!N$3,FALSE)</f>
        <v>44.064145524174201</v>
      </c>
      <c r="I53" s="48">
        <f>VLOOKUP($A53,'Occupancy Raw Data'!$B$8:$BE$45,'Occupancy Raw Data'!O$3,FALSE)</f>
        <v>41.072283389181401</v>
      </c>
      <c r="J53" s="49">
        <f>VLOOKUP($A53,'Occupancy Raw Data'!$B$8:$BE$45,'Occupancy Raw Data'!P$3,FALSE)</f>
        <v>42.568214456677801</v>
      </c>
      <c r="K53" s="50">
        <f>VLOOKUP($A53,'Occupancy Raw Data'!$B$8:$BE$45,'Occupancy Raw Data'!R$3,FALSE)</f>
        <v>44.250195571579098</v>
      </c>
      <c r="M53" s="47">
        <f>VLOOKUP($A53,'Occupancy Raw Data'!$B$8:$BE$45,'Occupancy Raw Data'!T$3,FALSE)</f>
        <v>10.955456566368801</v>
      </c>
      <c r="N53" s="48">
        <f>VLOOKUP($A53,'Occupancy Raw Data'!$B$8:$BE$45,'Occupancy Raw Data'!U$3,FALSE)</f>
        <v>-9.7142668493422004</v>
      </c>
      <c r="O53" s="48">
        <f>VLOOKUP($A53,'Occupancy Raw Data'!$B$8:$BE$45,'Occupancy Raw Data'!V$3,FALSE)</f>
        <v>2.0879446710916398</v>
      </c>
      <c r="P53" s="48">
        <f>VLOOKUP($A53,'Occupancy Raw Data'!$B$8:$BE$45,'Occupancy Raw Data'!W$3,FALSE)</f>
        <v>8.8051890323995892</v>
      </c>
      <c r="Q53" s="48">
        <f>VLOOKUP($A53,'Occupancy Raw Data'!$B$8:$BE$45,'Occupancy Raw Data'!X$3,FALSE)</f>
        <v>1.36912278268846</v>
      </c>
      <c r="R53" s="49">
        <f>VLOOKUP($A53,'Occupancy Raw Data'!$B$8:$BE$45,'Occupancy Raw Data'!Y$3,FALSE)</f>
        <v>2.80046633654886</v>
      </c>
      <c r="S53" s="48">
        <f>VLOOKUP($A53,'Occupancy Raw Data'!$B$8:$BE$45,'Occupancy Raw Data'!AA$3,FALSE)</f>
        <v>-1.73123286478959</v>
      </c>
      <c r="T53" s="48">
        <f>VLOOKUP($A53,'Occupancy Raw Data'!$B$8:$BE$45,'Occupancy Raw Data'!AB$3,FALSE)</f>
        <v>-7.9251631385086796</v>
      </c>
      <c r="U53" s="49">
        <f>VLOOKUP($A53,'Occupancy Raw Data'!$B$8:$BE$45,'Occupancy Raw Data'!AC$3,FALSE)</f>
        <v>-4.8201329882719</v>
      </c>
      <c r="V53" s="50">
        <f>VLOOKUP($A53,'Occupancy Raw Data'!$B$8:$BE$45,'Occupancy Raw Data'!AE$3,FALSE)</f>
        <v>0.59479742200820596</v>
      </c>
      <c r="X53" s="51">
        <f>VLOOKUP($A53,'ADR Raw Data'!$B$6:$BE$43,'ADR Raw Data'!G$1,FALSE)</f>
        <v>93.403480861244006</v>
      </c>
      <c r="Y53" s="52">
        <f>VLOOKUP($A53,'ADR Raw Data'!$B$6:$BE$43,'ADR Raw Data'!H$1,FALSE)</f>
        <v>85.834709302325507</v>
      </c>
      <c r="Z53" s="52">
        <f>VLOOKUP($A53,'ADR Raw Data'!$B$6:$BE$43,'ADR Raw Data'!I$1,FALSE)</f>
        <v>90.715938908362503</v>
      </c>
      <c r="AA53" s="52">
        <f>VLOOKUP($A53,'ADR Raw Data'!$B$6:$BE$43,'ADR Raw Data'!J$1,FALSE)</f>
        <v>93.693368374945194</v>
      </c>
      <c r="AB53" s="52">
        <f>VLOOKUP($A53,'ADR Raw Data'!$B$6:$BE$43,'ADR Raw Data'!K$1,FALSE)</f>
        <v>91.153957647058803</v>
      </c>
      <c r="AC53" s="53">
        <f>VLOOKUP($A53,'ADR Raw Data'!$B$6:$BE$43,'ADR Raw Data'!L$1,FALSE)</f>
        <v>91.298321167883202</v>
      </c>
      <c r="AD53" s="52">
        <f>VLOOKUP($A53,'ADR Raw Data'!$B$6:$BE$43,'ADR Raw Data'!N$1,FALSE)</f>
        <v>91.199206952742998</v>
      </c>
      <c r="AE53" s="52">
        <f>VLOOKUP($A53,'ADR Raw Data'!$B$6:$BE$43,'ADR Raw Data'!O$1,FALSE)</f>
        <v>90.228875291375203</v>
      </c>
      <c r="AF53" s="53">
        <f>VLOOKUP($A53,'ADR Raw Data'!$B$6:$BE$43,'ADR Raw Data'!P$1,FALSE)</f>
        <v>90.731090806859697</v>
      </c>
      <c r="AG53" s="54">
        <f>VLOOKUP($A53,'ADR Raw Data'!$B$6:$BE$43,'ADR Raw Data'!R$1,FALSE)</f>
        <v>91.1432375096079</v>
      </c>
      <c r="AI53" s="47">
        <f>VLOOKUP($A53,'ADR Raw Data'!$B$6:$BE$43,'ADR Raw Data'!T$1,FALSE)</f>
        <v>9.8116510261142906</v>
      </c>
      <c r="AJ53" s="48">
        <f>VLOOKUP($A53,'ADR Raw Data'!$B$6:$BE$43,'ADR Raw Data'!U$1,FALSE)</f>
        <v>0.50796010241669798</v>
      </c>
      <c r="AK53" s="48">
        <f>VLOOKUP($A53,'ADR Raw Data'!$B$6:$BE$43,'ADR Raw Data'!V$1,FALSE)</f>
        <v>3.2033957604590402</v>
      </c>
      <c r="AL53" s="48">
        <f>VLOOKUP($A53,'ADR Raw Data'!$B$6:$BE$43,'ADR Raw Data'!W$1,FALSE)</f>
        <v>3.7930161747181002</v>
      </c>
      <c r="AM53" s="48">
        <f>VLOOKUP($A53,'ADR Raw Data'!$B$6:$BE$43,'ADR Raw Data'!X$1,FALSE)</f>
        <v>2.0488469999619499</v>
      </c>
      <c r="AN53" s="49">
        <f>VLOOKUP($A53,'ADR Raw Data'!$B$6:$BE$43,'ADR Raw Data'!Y$1,FALSE)</f>
        <v>3.8637370258657202</v>
      </c>
      <c r="AO53" s="48">
        <f>VLOOKUP($A53,'ADR Raw Data'!$B$6:$BE$43,'ADR Raw Data'!AA$1,FALSE)</f>
        <v>0.93415695618112005</v>
      </c>
      <c r="AP53" s="48">
        <f>VLOOKUP($A53,'ADR Raw Data'!$B$6:$BE$43,'ADR Raw Data'!AB$1,FALSE)</f>
        <v>-0.52860069378880303</v>
      </c>
      <c r="AQ53" s="49">
        <f>VLOOKUP($A53,'ADR Raw Data'!$B$6:$BE$43,'ADR Raw Data'!AC$1,FALSE)</f>
        <v>0.22069333884553599</v>
      </c>
      <c r="AR53" s="50">
        <f>VLOOKUP($A53,'ADR Raw Data'!$B$6:$BE$43,'ADR Raw Data'!AE$1,FALSE)</f>
        <v>2.7941306600567302</v>
      </c>
      <c r="AS53" s="40"/>
      <c r="AT53" s="51">
        <f>VLOOKUP($A53,'RevPAR Raw Data'!$B$6:$BE$43,'RevPAR Raw Data'!G$1,FALSE)</f>
        <v>36.042146318947601</v>
      </c>
      <c r="AU53" s="52">
        <f>VLOOKUP($A53,'RevPAR Raw Data'!$B$6:$BE$43,'RevPAR Raw Data'!H$1,FALSE)</f>
        <v>28.269162278602199</v>
      </c>
      <c r="AV53" s="52">
        <f>VLOOKUP($A53,'RevPAR Raw Data'!$B$6:$BE$43,'RevPAR Raw Data'!I$1,FALSE)</f>
        <v>43.360394925801799</v>
      </c>
      <c r="AW53" s="52">
        <f>VLOOKUP($A53,'RevPAR Raw Data'!$B$6:$BE$43,'RevPAR Raw Data'!J$1,FALSE)</f>
        <v>51.1972139779798</v>
      </c>
      <c r="AX53" s="52">
        <f>VLOOKUP($A53,'RevPAR Raw Data'!$B$6:$BE$43,'RevPAR Raw Data'!K$1,FALSE)</f>
        <v>46.362412637625603</v>
      </c>
      <c r="AY53" s="53">
        <f>VLOOKUP($A53,'RevPAR Raw Data'!$B$6:$BE$43,'RevPAR Raw Data'!L$1,FALSE)</f>
        <v>41.009409836065501</v>
      </c>
      <c r="AZ53" s="52">
        <f>VLOOKUP($A53,'RevPAR Raw Data'!$B$6:$BE$43,'RevPAR Raw Data'!N$1,FALSE)</f>
        <v>40.186151268549501</v>
      </c>
      <c r="BA53" s="52">
        <f>VLOOKUP($A53,'RevPAR Raw Data'!$B$6:$BE$43,'RevPAR Raw Data'!O$1,FALSE)</f>
        <v>37.059059358544701</v>
      </c>
      <c r="BB53" s="53">
        <f>VLOOKUP($A53,'RevPAR Raw Data'!$B$6:$BE$43,'RevPAR Raw Data'!P$1,FALSE)</f>
        <v>38.622605313547098</v>
      </c>
      <c r="BC53" s="54">
        <f>VLOOKUP($A53,'RevPAR Raw Data'!$B$6:$BE$43,'RevPAR Raw Data'!R$1,FALSE)</f>
        <v>40.331060848270397</v>
      </c>
      <c r="BE53" s="47">
        <f>VLOOKUP($A53,'RevPAR Raw Data'!$B$6:$BE$43,'RevPAR Raw Data'!T$1,FALSE)</f>
        <v>21.842018759092799</v>
      </c>
      <c r="BF53" s="48">
        <f>VLOOKUP($A53,'RevPAR Raw Data'!$B$6:$BE$43,'RevPAR Raw Data'!U$1,FALSE)</f>
        <v>-9.2556513467624502</v>
      </c>
      <c r="BG53" s="48">
        <f>VLOOKUP($A53,'RevPAR Raw Data'!$B$6:$BE$43,'RevPAR Raw Data'!V$1,FALSE)</f>
        <v>5.3582255626251598</v>
      </c>
      <c r="BH53" s="48">
        <f>VLOOKUP($A53,'RevPAR Raw Data'!$B$6:$BE$43,'RevPAR Raw Data'!W$1,FALSE)</f>
        <v>12.932187451331099</v>
      </c>
      <c r="BI53" s="48">
        <f>VLOOKUP($A53,'RevPAR Raw Data'!$B$6:$BE$43,'RevPAR Raw Data'!X$1,FALSE)</f>
        <v>3.4460210137093301</v>
      </c>
      <c r="BJ53" s="49">
        <f>VLOOKUP($A53,'RevPAR Raw Data'!$B$6:$BE$43,'RevPAR Raw Data'!Y$1,FALSE)</f>
        <v>6.7724060171567197</v>
      </c>
      <c r="BK53" s="48">
        <f>VLOOKUP($A53,'RevPAR Raw Data'!$B$6:$BE$43,'RevPAR Raw Data'!AA$1,FALSE)</f>
        <v>-0.81324834084259601</v>
      </c>
      <c r="BL53" s="48">
        <f>VLOOKUP($A53,'RevPAR Raw Data'!$B$6:$BE$43,'RevPAR Raw Data'!AB$1,FALSE)</f>
        <v>-8.4118713649634298</v>
      </c>
      <c r="BM53" s="49">
        <f>VLOOKUP($A53,'RevPAR Raw Data'!$B$6:$BE$43,'RevPAR Raw Data'!AC$1,FALSE)</f>
        <v>-4.6100773618549704</v>
      </c>
      <c r="BN53" s="50">
        <f>VLOOKUP($A53,'RevPAR Raw Data'!$B$6:$BE$43,'RevPAR Raw Data'!AE$1,FALSE)</f>
        <v>3.40554749919849</v>
      </c>
    </row>
    <row r="54" spans="1:66" x14ac:dyDescent="0.45">
      <c r="A54" s="66" t="s">
        <v>84</v>
      </c>
      <c r="B54" s="47">
        <f>VLOOKUP($A54,'Occupancy Raw Data'!$B$8:$BE$45,'Occupancy Raw Data'!G$3,FALSE)</f>
        <v>32.811436351259303</v>
      </c>
      <c r="C54" s="48">
        <f>VLOOKUP($A54,'Occupancy Raw Data'!$B$8:$BE$45,'Occupancy Raw Data'!H$3,FALSE)</f>
        <v>27.433628318583999</v>
      </c>
      <c r="D54" s="48">
        <f>VLOOKUP($A54,'Occupancy Raw Data'!$B$8:$BE$45,'Occupancy Raw Data'!I$3,FALSE)</f>
        <v>37.100068073519402</v>
      </c>
      <c r="E54" s="48">
        <f>VLOOKUP($A54,'Occupancy Raw Data'!$B$8:$BE$45,'Occupancy Raw Data'!J$3,FALSE)</f>
        <v>39.539369185386803</v>
      </c>
      <c r="F54" s="48">
        <f>VLOOKUP($A54,'Occupancy Raw Data'!$B$8:$BE$45,'Occupancy Raw Data'!K$3,FALSE)</f>
        <v>38.223281143635099</v>
      </c>
      <c r="G54" s="49">
        <f>VLOOKUP($A54,'Occupancy Raw Data'!$B$8:$BE$45,'Occupancy Raw Data'!L$3,FALSE)</f>
        <v>35.0215566144769</v>
      </c>
      <c r="H54" s="48">
        <f>VLOOKUP($A54,'Occupancy Raw Data'!$B$8:$BE$45,'Occupancy Raw Data'!N$3,FALSE)</f>
        <v>33.526208304969302</v>
      </c>
      <c r="I54" s="48">
        <f>VLOOKUP($A54,'Occupancy Raw Data'!$B$8:$BE$45,'Occupancy Raw Data'!O$3,FALSE)</f>
        <v>32.108009984116102</v>
      </c>
      <c r="J54" s="49">
        <f>VLOOKUP($A54,'Occupancy Raw Data'!$B$8:$BE$45,'Occupancy Raw Data'!P$3,FALSE)</f>
        <v>32.817109144542698</v>
      </c>
      <c r="K54" s="50">
        <f>VLOOKUP($A54,'Occupancy Raw Data'!$B$8:$BE$45,'Occupancy Raw Data'!R$3,FALSE)</f>
        <v>34.391714480209998</v>
      </c>
      <c r="M54" s="47">
        <f>VLOOKUP($A54,'Occupancy Raw Data'!$B$8:$BE$45,'Occupancy Raw Data'!T$3,FALSE)</f>
        <v>-10.281391430513899</v>
      </c>
      <c r="N54" s="48">
        <f>VLOOKUP($A54,'Occupancy Raw Data'!$B$8:$BE$45,'Occupancy Raw Data'!U$3,FALSE)</f>
        <v>-13.9540802355586</v>
      </c>
      <c r="O54" s="48">
        <f>VLOOKUP($A54,'Occupancy Raw Data'!$B$8:$BE$45,'Occupancy Raw Data'!V$3,FALSE)</f>
        <v>3.8850134941316701</v>
      </c>
      <c r="P54" s="48">
        <f>VLOOKUP($A54,'Occupancy Raw Data'!$B$8:$BE$45,'Occupancy Raw Data'!W$3,FALSE)</f>
        <v>4.1807966059001203</v>
      </c>
      <c r="Q54" s="48">
        <f>VLOOKUP($A54,'Occupancy Raw Data'!$B$8:$BE$45,'Occupancy Raw Data'!X$3,FALSE)</f>
        <v>3.4008760858901801</v>
      </c>
      <c r="R54" s="49">
        <f>VLOOKUP($A54,'Occupancy Raw Data'!$B$8:$BE$45,'Occupancy Raw Data'!Y$3,FALSE)</f>
        <v>-2.2210849674875002</v>
      </c>
      <c r="S54" s="48">
        <f>VLOOKUP($A54,'Occupancy Raw Data'!$B$8:$BE$45,'Occupancy Raw Data'!AA$3,FALSE)</f>
        <v>-13.228654023545699</v>
      </c>
      <c r="T54" s="48">
        <f>VLOOKUP($A54,'Occupancy Raw Data'!$B$8:$BE$45,'Occupancy Raw Data'!AB$3,FALSE)</f>
        <v>-17.958892638450401</v>
      </c>
      <c r="U54" s="49">
        <f>VLOOKUP($A54,'Occupancy Raw Data'!$B$8:$BE$45,'Occupancy Raw Data'!AC$3,FALSE)</f>
        <v>-15.6089501897088</v>
      </c>
      <c r="V54" s="50">
        <f>VLOOKUP($A54,'Occupancy Raw Data'!$B$8:$BE$45,'Occupancy Raw Data'!AE$3,FALSE)</f>
        <v>-6.2747691595305701</v>
      </c>
      <c r="X54" s="51">
        <f>VLOOKUP($A54,'ADR Raw Data'!$B$6:$BE$43,'ADR Raw Data'!G$1,FALSE)</f>
        <v>116.53590594744099</v>
      </c>
      <c r="Y54" s="52">
        <f>VLOOKUP($A54,'ADR Raw Data'!$B$6:$BE$43,'ADR Raw Data'!H$1,FALSE)</f>
        <v>92.786327543424306</v>
      </c>
      <c r="Z54" s="52">
        <f>VLOOKUP($A54,'ADR Raw Data'!$B$6:$BE$43,'ADR Raw Data'!I$1,FALSE)</f>
        <v>87.160198776758406</v>
      </c>
      <c r="AA54" s="52">
        <f>VLOOKUP($A54,'ADR Raw Data'!$B$6:$BE$43,'ADR Raw Data'!J$1,FALSE)</f>
        <v>86.121724533715906</v>
      </c>
      <c r="AB54" s="52">
        <f>VLOOKUP($A54,'ADR Raw Data'!$B$6:$BE$43,'ADR Raw Data'!K$1,FALSE)</f>
        <v>85.579688334817405</v>
      </c>
      <c r="AC54" s="53">
        <f>VLOOKUP($A54,'ADR Raw Data'!$B$6:$BE$43,'ADR Raw Data'!L$1,FALSE)</f>
        <v>92.966516133212295</v>
      </c>
      <c r="AD54" s="52">
        <f>VLOOKUP($A54,'ADR Raw Data'!$B$6:$BE$43,'ADR Raw Data'!N$1,FALSE)</f>
        <v>90.3690930626057</v>
      </c>
      <c r="AE54" s="52">
        <f>VLOOKUP($A54,'ADR Raw Data'!$B$6:$BE$43,'ADR Raw Data'!O$1,FALSE)</f>
        <v>91.027279151943404</v>
      </c>
      <c r="AF54" s="53">
        <f>VLOOKUP($A54,'ADR Raw Data'!$B$6:$BE$43,'ADR Raw Data'!P$1,FALSE)</f>
        <v>90.691075194468397</v>
      </c>
      <c r="AG54" s="54">
        <f>VLOOKUP($A54,'ADR Raw Data'!$B$6:$BE$43,'ADR Raw Data'!R$1,FALSE)</f>
        <v>92.346155803760695</v>
      </c>
      <c r="AI54" s="47">
        <f>VLOOKUP($A54,'ADR Raw Data'!$B$6:$BE$43,'ADR Raw Data'!T$1,FALSE)</f>
        <v>18.711379570568699</v>
      </c>
      <c r="AJ54" s="48">
        <f>VLOOKUP($A54,'ADR Raw Data'!$B$6:$BE$43,'ADR Raw Data'!U$1,FALSE)</f>
        <v>3.06461616369748</v>
      </c>
      <c r="AK54" s="48">
        <f>VLOOKUP($A54,'ADR Raw Data'!$B$6:$BE$43,'ADR Raw Data'!V$1,FALSE)</f>
        <v>-2.6015637545743999</v>
      </c>
      <c r="AL54" s="48">
        <f>VLOOKUP($A54,'ADR Raw Data'!$B$6:$BE$43,'ADR Raw Data'!W$1,FALSE)</f>
        <v>-3.8688240229627202</v>
      </c>
      <c r="AM54" s="48">
        <f>VLOOKUP($A54,'ADR Raw Data'!$B$6:$BE$43,'ADR Raw Data'!X$1,FALSE)</f>
        <v>-3.7749341396495502</v>
      </c>
      <c r="AN54" s="49">
        <f>VLOOKUP($A54,'ADR Raw Data'!$B$6:$BE$43,'ADR Raw Data'!Y$1,FALSE)</f>
        <v>1.86557242158388</v>
      </c>
      <c r="AO54" s="48">
        <f>VLOOKUP($A54,'ADR Raw Data'!$B$6:$BE$43,'ADR Raw Data'!AA$1,FALSE)</f>
        <v>-6.5695309010660896</v>
      </c>
      <c r="AP54" s="48">
        <f>VLOOKUP($A54,'ADR Raw Data'!$B$6:$BE$43,'ADR Raw Data'!AB$1,FALSE)</f>
        <v>-10.4715001530273</v>
      </c>
      <c r="AQ54" s="49">
        <f>VLOOKUP($A54,'ADR Raw Data'!$B$6:$BE$43,'ADR Raw Data'!AC$1,FALSE)</f>
        <v>-8.59100474989555</v>
      </c>
      <c r="AR54" s="50">
        <f>VLOOKUP($A54,'ADR Raw Data'!$B$6:$BE$43,'ADR Raw Data'!AE$1,FALSE)</f>
        <v>-1.41466756726557</v>
      </c>
      <c r="AS54" s="40"/>
      <c r="AT54" s="51">
        <f>VLOOKUP($A54,'RevPAR Raw Data'!$B$6:$BE$43,'RevPAR Raw Data'!G$1,FALSE)</f>
        <v>38.237104606308101</v>
      </c>
      <c r="AU54" s="52">
        <f>VLOOKUP($A54,'RevPAR Raw Data'!$B$6:$BE$43,'RevPAR Raw Data'!H$1,FALSE)</f>
        <v>25.454656228727</v>
      </c>
      <c r="AV54" s="52">
        <f>VLOOKUP($A54,'RevPAR Raw Data'!$B$6:$BE$43,'RevPAR Raw Data'!I$1,FALSE)</f>
        <v>32.336493079192103</v>
      </c>
      <c r="AW54" s="52">
        <f>VLOOKUP($A54,'RevPAR Raw Data'!$B$6:$BE$43,'RevPAR Raw Data'!J$1,FALSE)</f>
        <v>34.051986612207799</v>
      </c>
      <c r="AX54" s="52">
        <f>VLOOKUP($A54,'RevPAR Raw Data'!$B$6:$BE$43,'RevPAR Raw Data'!K$1,FALSE)</f>
        <v>32.711364874063896</v>
      </c>
      <c r="AY54" s="53">
        <f>VLOOKUP($A54,'RevPAR Raw Data'!$B$6:$BE$43,'RevPAR Raw Data'!L$1,FALSE)</f>
        <v>32.558321080099802</v>
      </c>
      <c r="AZ54" s="52">
        <f>VLOOKUP($A54,'RevPAR Raw Data'!$B$6:$BE$43,'RevPAR Raw Data'!N$1,FALSE)</f>
        <v>30.297330383480801</v>
      </c>
      <c r="BA54" s="52">
        <f>VLOOKUP($A54,'RevPAR Raw Data'!$B$6:$BE$43,'RevPAR Raw Data'!O$1,FALSE)</f>
        <v>29.227047878375298</v>
      </c>
      <c r="BB54" s="53">
        <f>VLOOKUP($A54,'RevPAR Raw Data'!$B$6:$BE$43,'RevPAR Raw Data'!P$1,FALSE)</f>
        <v>29.762189130928</v>
      </c>
      <c r="BC54" s="54">
        <f>VLOOKUP($A54,'RevPAR Raw Data'!$B$6:$BE$43,'RevPAR Raw Data'!R$1,FALSE)</f>
        <v>31.7594262374793</v>
      </c>
      <c r="BE54" s="47">
        <f>VLOOKUP($A54,'RevPAR Raw Data'!$B$6:$BE$43,'RevPAR Raw Data'!T$1,FALSE)</f>
        <v>6.50619796435541</v>
      </c>
      <c r="BF54" s="48">
        <f>VLOOKUP($A54,'RevPAR Raw Data'!$B$6:$BE$43,'RevPAR Raw Data'!U$1,FALSE)</f>
        <v>-11.317103070255399</v>
      </c>
      <c r="BG54" s="48">
        <f>VLOOKUP($A54,'RevPAR Raw Data'!$B$6:$BE$43,'RevPAR Raw Data'!V$1,FALSE)</f>
        <v>1.18237863663361</v>
      </c>
      <c r="BH54" s="48">
        <f>VLOOKUP($A54,'RevPAR Raw Data'!$B$6:$BE$43,'RevPAR Raw Data'!W$1,FALSE)</f>
        <v>0.150224919497121</v>
      </c>
      <c r="BI54" s="48">
        <f>VLOOKUP($A54,'RevPAR Raw Data'!$B$6:$BE$43,'RevPAR Raw Data'!X$1,FALSE)</f>
        <v>-0.50243888617281596</v>
      </c>
      <c r="BJ54" s="49">
        <f>VLOOKUP($A54,'RevPAR Raw Data'!$B$6:$BE$43,'RevPAR Raw Data'!Y$1,FALSE)</f>
        <v>-0.39694849451701603</v>
      </c>
      <c r="BK54" s="48">
        <f>VLOOKUP($A54,'RevPAR Raw Data'!$B$6:$BE$43,'RevPAR Raw Data'!AA$1,FALSE)</f>
        <v>-18.929124410739899</v>
      </c>
      <c r="BL54" s="48">
        <f>VLOOKUP($A54,'RevPAR Raw Data'!$B$6:$BE$43,'RevPAR Raw Data'!AB$1,FALSE)</f>
        <v>-26.5498273213604</v>
      </c>
      <c r="BM54" s="49">
        <f>VLOOKUP($A54,'RevPAR Raw Data'!$B$6:$BE$43,'RevPAR Raw Data'!AC$1,FALSE)</f>
        <v>-22.858989287397598</v>
      </c>
      <c r="BN54" s="50">
        <f>VLOOKUP($A54,'RevPAR Raw Data'!$B$6:$BE$43,'RevPAR Raw Data'!AE$1,FALSE)</f>
        <v>-7.6006696025754801</v>
      </c>
    </row>
    <row r="55" spans="1:66" x14ac:dyDescent="0.45">
      <c r="A55" s="63" t="s">
        <v>85</v>
      </c>
      <c r="B55" s="47">
        <f>VLOOKUP($A55,'Occupancy Raw Data'!$B$8:$BE$45,'Occupancy Raw Data'!G$3,FALSE)</f>
        <v>30.144528561596601</v>
      </c>
      <c r="C55" s="48">
        <f>VLOOKUP($A55,'Occupancy Raw Data'!$B$8:$BE$45,'Occupancy Raw Data'!H$3,FALSE)</f>
        <v>25.985401459854</v>
      </c>
      <c r="D55" s="48">
        <f>VLOOKUP($A55,'Occupancy Raw Data'!$B$8:$BE$45,'Occupancy Raw Data'!I$3,FALSE)</f>
        <v>42.7737226277372</v>
      </c>
      <c r="E55" s="48">
        <f>VLOOKUP($A55,'Occupancy Raw Data'!$B$8:$BE$45,'Occupancy Raw Data'!J$3,FALSE)</f>
        <v>47.2262773722627</v>
      </c>
      <c r="F55" s="48">
        <f>VLOOKUP($A55,'Occupancy Raw Data'!$B$8:$BE$45,'Occupancy Raw Data'!K$3,FALSE)</f>
        <v>44.014598540145897</v>
      </c>
      <c r="G55" s="49">
        <f>VLOOKUP($A55,'Occupancy Raw Data'!$B$8:$BE$45,'Occupancy Raw Data'!L$3,FALSE)</f>
        <v>37.934516082503897</v>
      </c>
      <c r="H55" s="48">
        <f>VLOOKUP($A55,'Occupancy Raw Data'!$B$8:$BE$45,'Occupancy Raw Data'!N$3,FALSE)</f>
        <v>34.306569343065597</v>
      </c>
      <c r="I55" s="48">
        <f>VLOOKUP($A55,'Occupancy Raw Data'!$B$8:$BE$45,'Occupancy Raw Data'!O$3,FALSE)</f>
        <v>31.5328467153284</v>
      </c>
      <c r="J55" s="49">
        <f>VLOOKUP($A55,'Occupancy Raw Data'!$B$8:$BE$45,'Occupancy Raw Data'!P$3,FALSE)</f>
        <v>32.919708029196997</v>
      </c>
      <c r="K55" s="50">
        <f>VLOOKUP($A55,'Occupancy Raw Data'!$B$8:$BE$45,'Occupancy Raw Data'!R$3,FALSE)</f>
        <v>36.514008063682397</v>
      </c>
      <c r="M55" s="47">
        <f>VLOOKUP($A55,'Occupancy Raw Data'!$B$8:$BE$45,'Occupancy Raw Data'!T$3,FALSE)</f>
        <v>1.7192219935652</v>
      </c>
      <c r="N55" s="48">
        <f>VLOOKUP($A55,'Occupancy Raw Data'!$B$8:$BE$45,'Occupancy Raw Data'!U$3,FALSE)</f>
        <v>-27.642276422764201</v>
      </c>
      <c r="O55" s="48">
        <f>VLOOKUP($A55,'Occupancy Raw Data'!$B$8:$BE$45,'Occupancy Raw Data'!V$3,FALSE)</f>
        <v>-6.24</v>
      </c>
      <c r="P55" s="48">
        <f>VLOOKUP($A55,'Occupancy Raw Data'!$B$8:$BE$45,'Occupancy Raw Data'!W$3,FALSE)</f>
        <v>0</v>
      </c>
      <c r="Q55" s="48">
        <f>VLOOKUP($A55,'Occupancy Raw Data'!$B$8:$BE$45,'Occupancy Raw Data'!X$3,FALSE)</f>
        <v>1.0050251256281399</v>
      </c>
      <c r="R55" s="49">
        <f>VLOOKUP($A55,'Occupancy Raw Data'!$B$8:$BE$45,'Occupancy Raw Data'!Y$3,FALSE)</f>
        <v>-6.0891090837903201</v>
      </c>
      <c r="S55" s="48">
        <f>VLOOKUP($A55,'Occupancy Raw Data'!$B$8:$BE$45,'Occupancy Raw Data'!AA$3,FALSE)</f>
        <v>-10.646387832699601</v>
      </c>
      <c r="T55" s="48">
        <f>VLOOKUP($A55,'Occupancy Raw Data'!$B$8:$BE$45,'Occupancy Raw Data'!AB$3,FALSE)</f>
        <v>-15.127701375245501</v>
      </c>
      <c r="U55" s="49">
        <f>VLOOKUP($A55,'Occupancy Raw Data'!$B$8:$BE$45,'Occupancy Raw Data'!AC$3,FALSE)</f>
        <v>-12.8502415458937</v>
      </c>
      <c r="V55" s="50">
        <f>VLOOKUP($A55,'Occupancy Raw Data'!$B$8:$BE$45,'Occupancy Raw Data'!AE$3,FALSE)</f>
        <v>-7.8986487820319899</v>
      </c>
      <c r="X55" s="51">
        <f>VLOOKUP($A55,'ADR Raw Data'!$B$6:$BE$43,'ADR Raw Data'!G$1,FALSE)</f>
        <v>77.31</v>
      </c>
      <c r="Y55" s="52">
        <f>VLOOKUP($A55,'ADR Raw Data'!$B$6:$BE$43,'ADR Raw Data'!H$1,FALSE)</f>
        <v>77.840646067415705</v>
      </c>
      <c r="Z55" s="52">
        <f>VLOOKUP($A55,'ADR Raw Data'!$B$6:$BE$43,'ADR Raw Data'!I$1,FALSE)</f>
        <v>84.630802047781501</v>
      </c>
      <c r="AA55" s="52">
        <f>VLOOKUP($A55,'ADR Raw Data'!$B$6:$BE$43,'ADR Raw Data'!J$1,FALSE)</f>
        <v>86.109598145285901</v>
      </c>
      <c r="AB55" s="52">
        <f>VLOOKUP($A55,'ADR Raw Data'!$B$6:$BE$43,'ADR Raw Data'!K$1,FALSE)</f>
        <v>84.370580431177402</v>
      </c>
      <c r="AC55" s="53">
        <f>VLOOKUP($A55,'ADR Raw Data'!$B$6:$BE$43,'ADR Raw Data'!L$1,FALSE)</f>
        <v>82.796604562737599</v>
      </c>
      <c r="AD55" s="52">
        <f>VLOOKUP($A55,'ADR Raw Data'!$B$6:$BE$43,'ADR Raw Data'!N$1,FALSE)</f>
        <v>79.998531914893604</v>
      </c>
      <c r="AE55" s="52">
        <f>VLOOKUP($A55,'ADR Raw Data'!$B$6:$BE$43,'ADR Raw Data'!O$1,FALSE)</f>
        <v>79.177060185185098</v>
      </c>
      <c r="AF55" s="53">
        <f>VLOOKUP($A55,'ADR Raw Data'!$B$6:$BE$43,'ADR Raw Data'!P$1,FALSE)</f>
        <v>79.6050997782705</v>
      </c>
      <c r="AG55" s="54">
        <f>VLOOKUP($A55,'ADR Raw Data'!$B$6:$BE$43,'ADR Raw Data'!R$1,FALSE)</f>
        <v>81.981560022650001</v>
      </c>
      <c r="AI55" s="47">
        <f>VLOOKUP($A55,'ADR Raw Data'!$B$6:$BE$43,'ADR Raw Data'!T$1,FALSE)</f>
        <v>-1.6949152542372801</v>
      </c>
      <c r="AJ55" s="48">
        <f>VLOOKUP($A55,'ADR Raw Data'!$B$6:$BE$43,'ADR Raw Data'!U$1,FALSE)</f>
        <v>-2.1792962516776999</v>
      </c>
      <c r="AK55" s="48">
        <f>VLOOKUP($A55,'ADR Raw Data'!$B$6:$BE$43,'ADR Raw Data'!V$1,FALSE)</f>
        <v>4.0208962735301101</v>
      </c>
      <c r="AL55" s="48">
        <f>VLOOKUP($A55,'ADR Raw Data'!$B$6:$BE$43,'ADR Raw Data'!W$1,FALSE)</f>
        <v>5.6385193556216198</v>
      </c>
      <c r="AM55" s="48">
        <f>VLOOKUP($A55,'ADR Raw Data'!$B$6:$BE$43,'ADR Raw Data'!X$1,FALSE)</f>
        <v>3.2811517087434199</v>
      </c>
      <c r="AN55" s="49">
        <f>VLOOKUP($A55,'ADR Raw Data'!$B$6:$BE$43,'ADR Raw Data'!Y$1,FALSE)</f>
        <v>2.5333567545172602</v>
      </c>
      <c r="AO55" s="48">
        <f>VLOOKUP($A55,'ADR Raw Data'!$B$6:$BE$43,'ADR Raw Data'!AA$1,FALSE)</f>
        <v>-0.88942588243347598</v>
      </c>
      <c r="AP55" s="48">
        <f>VLOOKUP($A55,'ADR Raw Data'!$B$6:$BE$43,'ADR Raw Data'!AB$1,FALSE)</f>
        <v>-2.74388851850189</v>
      </c>
      <c r="AQ55" s="49">
        <f>VLOOKUP($A55,'ADR Raw Data'!$B$6:$BE$43,'ADR Raw Data'!AC$1,FALSE)</f>
        <v>-1.7923736917902</v>
      </c>
      <c r="AR55" s="50">
        <f>VLOOKUP($A55,'ADR Raw Data'!$B$6:$BE$43,'ADR Raw Data'!AE$1,FALSE)</f>
        <v>1.41903901612412</v>
      </c>
      <c r="AS55" s="40"/>
      <c r="AT55" s="51">
        <f>VLOOKUP($A55,'RevPAR Raw Data'!$B$6:$BE$43,'RevPAR Raw Data'!G$1,FALSE)</f>
        <v>23.304735030970399</v>
      </c>
      <c r="AU55" s="52">
        <f>VLOOKUP($A55,'RevPAR Raw Data'!$B$6:$BE$43,'RevPAR Raw Data'!H$1,FALSE)</f>
        <v>20.227204379562</v>
      </c>
      <c r="AV55" s="52">
        <f>VLOOKUP($A55,'RevPAR Raw Data'!$B$6:$BE$43,'RevPAR Raw Data'!I$1,FALSE)</f>
        <v>36.199744525547402</v>
      </c>
      <c r="AW55" s="52">
        <f>VLOOKUP($A55,'RevPAR Raw Data'!$B$6:$BE$43,'RevPAR Raw Data'!J$1,FALSE)</f>
        <v>40.666357664233502</v>
      </c>
      <c r="AX55" s="52">
        <f>VLOOKUP($A55,'RevPAR Raw Data'!$B$6:$BE$43,'RevPAR Raw Data'!K$1,FALSE)</f>
        <v>37.1353722627737</v>
      </c>
      <c r="AY55" s="53">
        <f>VLOOKUP($A55,'RevPAR Raw Data'!$B$6:$BE$43,'RevPAR Raw Data'!L$1,FALSE)</f>
        <v>31.4084912736189</v>
      </c>
      <c r="AZ55" s="52">
        <f>VLOOKUP($A55,'RevPAR Raw Data'!$B$6:$BE$43,'RevPAR Raw Data'!N$1,FALSE)</f>
        <v>27.444751824817502</v>
      </c>
      <c r="BA55" s="52">
        <f>VLOOKUP($A55,'RevPAR Raw Data'!$B$6:$BE$43,'RevPAR Raw Data'!O$1,FALSE)</f>
        <v>24.966781021897798</v>
      </c>
      <c r="BB55" s="53">
        <f>VLOOKUP($A55,'RevPAR Raw Data'!$B$6:$BE$43,'RevPAR Raw Data'!P$1,FALSE)</f>
        <v>26.205766423357598</v>
      </c>
      <c r="BC55" s="54">
        <f>VLOOKUP($A55,'RevPAR Raw Data'!$B$6:$BE$43,'RevPAR Raw Data'!R$1,FALSE)</f>
        <v>29.934753437403</v>
      </c>
      <c r="BE55" s="47">
        <f>VLOOKUP($A55,'RevPAR Raw Data'!$B$6:$BE$43,'RevPAR Raw Data'!T$1,FALSE)</f>
        <v>-4.83261649521987E-3</v>
      </c>
      <c r="BF55" s="48">
        <f>VLOOKUP($A55,'RevPAR Raw Data'!$B$6:$BE$43,'RevPAR Raw Data'!U$1,FALSE)</f>
        <v>-29.219165580482201</v>
      </c>
      <c r="BG55" s="48">
        <f>VLOOKUP($A55,'RevPAR Raw Data'!$B$6:$BE$43,'RevPAR Raw Data'!V$1,FALSE)</f>
        <v>-2.4700076539381501</v>
      </c>
      <c r="BH55" s="48">
        <f>VLOOKUP($A55,'RevPAR Raw Data'!$B$6:$BE$43,'RevPAR Raw Data'!W$1,FALSE)</f>
        <v>5.6385193556216198</v>
      </c>
      <c r="BI55" s="48">
        <f>VLOOKUP($A55,'RevPAR Raw Data'!$B$6:$BE$43,'RevPAR Raw Data'!X$1,FALSE)</f>
        <v>4.3191532334544096</v>
      </c>
      <c r="BJ55" s="49">
        <f>VLOOKUP($A55,'RevPAR Raw Data'!$B$6:$BE$43,'RevPAR Raw Data'!Y$1,FALSE)</f>
        <v>-3.71001118553718</v>
      </c>
      <c r="BK55" s="48">
        <f>VLOOKUP($A55,'RevPAR Raw Data'!$B$6:$BE$43,'RevPAR Raw Data'!AA$1,FALSE)</f>
        <v>-11.4411219862048</v>
      </c>
      <c r="BL55" s="48">
        <f>VLOOKUP($A55,'RevPAR Raw Data'!$B$6:$BE$43,'RevPAR Raw Data'!AB$1,FALSE)</f>
        <v>-17.456502632598799</v>
      </c>
      <c r="BM55" s="49">
        <f>VLOOKUP($A55,'RevPAR Raw Data'!$B$6:$BE$43,'RevPAR Raw Data'!AC$1,FALSE)</f>
        <v>-14.412290888883801</v>
      </c>
      <c r="BN55" s="50">
        <f>VLOOKUP($A55,'RevPAR Raw Data'!$B$6:$BE$43,'RevPAR Raw Data'!AE$1,FALSE)</f>
        <v>-6.5916946738715101</v>
      </c>
    </row>
    <row r="56" spans="1:66" ht="16.5" thickBot="1" x14ac:dyDescent="0.5">
      <c r="A56" s="63" t="s">
        <v>86</v>
      </c>
      <c r="B56" s="67">
        <f>VLOOKUP($A56,'Occupancy Raw Data'!$B$8:$BE$45,'Occupancy Raw Data'!G$3,FALSE)</f>
        <v>45.065281482521399</v>
      </c>
      <c r="C56" s="68">
        <f>VLOOKUP($A56,'Occupancy Raw Data'!$B$8:$BE$45,'Occupancy Raw Data'!H$3,FALSE)</f>
        <v>33.342692685666101</v>
      </c>
      <c r="D56" s="68">
        <f>VLOOKUP($A56,'Occupancy Raw Data'!$B$8:$BE$45,'Occupancy Raw Data'!I$3,FALSE)</f>
        <v>43.240207777621698</v>
      </c>
      <c r="E56" s="68">
        <f>VLOOKUP($A56,'Occupancy Raw Data'!$B$8:$BE$45,'Occupancy Raw Data'!J$3,FALSE)</f>
        <v>47.072862557910902</v>
      </c>
      <c r="F56" s="68">
        <f>VLOOKUP($A56,'Occupancy Raw Data'!$B$8:$BE$45,'Occupancy Raw Data'!K$3,FALSE)</f>
        <v>45.121437596518298</v>
      </c>
      <c r="G56" s="69">
        <f>VLOOKUP($A56,'Occupancy Raw Data'!$B$8:$BE$45,'Occupancy Raw Data'!L$3,FALSE)</f>
        <v>42.768496420047697</v>
      </c>
      <c r="H56" s="68">
        <f>VLOOKUP($A56,'Occupancy Raw Data'!$B$8:$BE$45,'Occupancy Raw Data'!N$3,FALSE)</f>
        <v>42.819036922644898</v>
      </c>
      <c r="I56" s="68">
        <f>VLOOKUP($A56,'Occupancy Raw Data'!$B$8:$BE$45,'Occupancy Raw Data'!O$3,FALSE)</f>
        <v>37.891337919415903</v>
      </c>
      <c r="J56" s="69">
        <f>VLOOKUP($A56,'Occupancy Raw Data'!$B$8:$BE$45,'Occupancy Raw Data'!P$3,FALSE)</f>
        <v>40.355187421030401</v>
      </c>
      <c r="K56" s="70">
        <f>VLOOKUP($A56,'Occupancy Raw Data'!$B$8:$BE$45,'Occupancy Raw Data'!R$3,FALSE)</f>
        <v>42.078979563185598</v>
      </c>
      <c r="M56" s="67">
        <f>VLOOKUP($A56,'Occupancy Raw Data'!$B$8:$BE$45,'Occupancy Raw Data'!T$3,FALSE)</f>
        <v>22.568775705087202</v>
      </c>
      <c r="N56" s="68">
        <f>VLOOKUP($A56,'Occupancy Raw Data'!$B$8:$BE$45,'Occupancy Raw Data'!U$3,FALSE)</f>
        <v>-5.9269009090407501</v>
      </c>
      <c r="O56" s="68">
        <f>VLOOKUP($A56,'Occupancy Raw Data'!$B$8:$BE$45,'Occupancy Raw Data'!V$3,FALSE)</f>
        <v>-0.116359797535651</v>
      </c>
      <c r="P56" s="68">
        <f>VLOOKUP($A56,'Occupancy Raw Data'!$B$8:$BE$45,'Occupancy Raw Data'!W$3,FALSE)</f>
        <v>1.55469396233639</v>
      </c>
      <c r="Q56" s="68">
        <f>VLOOKUP($A56,'Occupancy Raw Data'!$B$8:$BE$45,'Occupancy Raw Data'!X$3,FALSE)</f>
        <v>-0.28176043512516102</v>
      </c>
      <c r="R56" s="69">
        <f>VLOOKUP($A56,'Occupancy Raw Data'!$B$8:$BE$45,'Occupancy Raw Data'!Y$3,FALSE)</f>
        <v>3.25443415521279</v>
      </c>
      <c r="S56" s="68">
        <f>VLOOKUP($A56,'Occupancy Raw Data'!$B$8:$BE$45,'Occupancy Raw Data'!AA$3,FALSE)</f>
        <v>-2.76203046473581</v>
      </c>
      <c r="T56" s="68">
        <f>VLOOKUP($A56,'Occupancy Raw Data'!$B$8:$BE$45,'Occupancy Raw Data'!AB$3,FALSE)</f>
        <v>-13.7903698607827</v>
      </c>
      <c r="U56" s="69">
        <f>VLOOKUP($A56,'Occupancy Raw Data'!$B$8:$BE$45,'Occupancy Raw Data'!AC$3,FALSE)</f>
        <v>-8.2710144232313692</v>
      </c>
      <c r="V56" s="70">
        <f>VLOOKUP($A56,'Occupancy Raw Data'!$B$8:$BE$45,'Occupancy Raw Data'!AE$3,FALSE)</f>
        <v>-0.18213928641331201</v>
      </c>
      <c r="X56" s="71">
        <f>VLOOKUP($A56,'ADR Raw Data'!$B$6:$BE$43,'ADR Raw Data'!G$1,FALSE)</f>
        <v>153.34657632398699</v>
      </c>
      <c r="Y56" s="72">
        <f>VLOOKUP($A56,'ADR Raw Data'!$B$6:$BE$43,'ADR Raw Data'!H$1,FALSE)</f>
        <v>100.05803368421</v>
      </c>
      <c r="Z56" s="72">
        <f>VLOOKUP($A56,'ADR Raw Data'!$B$6:$BE$43,'ADR Raw Data'!I$1,FALSE)</f>
        <v>93.304181818181803</v>
      </c>
      <c r="AA56" s="72">
        <f>VLOOKUP($A56,'ADR Raw Data'!$B$6:$BE$43,'ADR Raw Data'!J$1,FALSE)</f>
        <v>94.129752460483104</v>
      </c>
      <c r="AB56" s="72">
        <f>VLOOKUP($A56,'ADR Raw Data'!$B$6:$BE$43,'ADR Raw Data'!K$1,FALSE)</f>
        <v>93.218431860609797</v>
      </c>
      <c r="AC56" s="73">
        <f>VLOOKUP($A56,'ADR Raw Data'!$B$6:$BE$43,'ADR Raw Data'!L$1,FALSE)</f>
        <v>107.174259453781</v>
      </c>
      <c r="AD56" s="72">
        <f>VLOOKUP($A56,'ADR Raw Data'!$B$6:$BE$43,'ADR Raw Data'!N$1,FALSE)</f>
        <v>100.272806557377</v>
      </c>
      <c r="AE56" s="72">
        <f>VLOOKUP($A56,'ADR Raw Data'!$B$6:$BE$43,'ADR Raw Data'!O$1,FALSE)</f>
        <v>103.22727306409701</v>
      </c>
      <c r="AF56" s="73">
        <f>VLOOKUP($A56,'ADR Raw Data'!$B$6:$BE$43,'ADR Raw Data'!P$1,FALSE)</f>
        <v>101.659848669333</v>
      </c>
      <c r="AG56" s="74">
        <f>VLOOKUP($A56,'ADR Raw Data'!$B$6:$BE$43,'ADR Raw Data'!R$1,FALSE)</f>
        <v>105.66325675611201</v>
      </c>
      <c r="AI56" s="67">
        <f>VLOOKUP($A56,'ADR Raw Data'!$B$6:$BE$43,'ADR Raw Data'!T$1,FALSE)</f>
        <v>57.595482957839899</v>
      </c>
      <c r="AJ56" s="68">
        <f>VLOOKUP($A56,'ADR Raw Data'!$B$6:$BE$43,'ADR Raw Data'!U$1,FALSE)</f>
        <v>18.591297001749801</v>
      </c>
      <c r="AK56" s="68">
        <f>VLOOKUP($A56,'ADR Raw Data'!$B$6:$BE$43,'ADR Raw Data'!V$1,FALSE)</f>
        <v>8.2712007822599904</v>
      </c>
      <c r="AL56" s="68">
        <f>VLOOKUP($A56,'ADR Raw Data'!$B$6:$BE$43,'ADR Raw Data'!W$1,FALSE)</f>
        <v>5.6611183835940802</v>
      </c>
      <c r="AM56" s="68">
        <f>VLOOKUP($A56,'ADR Raw Data'!$B$6:$BE$43,'ADR Raw Data'!X$1,FALSE)</f>
        <v>5.7039607645077197</v>
      </c>
      <c r="AN56" s="69">
        <f>VLOOKUP($A56,'ADR Raw Data'!$B$6:$BE$43,'ADR Raw Data'!Y$1,FALSE)</f>
        <v>20.509926251832201</v>
      </c>
      <c r="AO56" s="68">
        <f>VLOOKUP($A56,'ADR Raw Data'!$B$6:$BE$43,'ADR Raw Data'!AA$1,FALSE)</f>
        <v>8.1234895790387398</v>
      </c>
      <c r="AP56" s="68">
        <f>VLOOKUP($A56,'ADR Raw Data'!$B$6:$BE$43,'ADR Raw Data'!AB$1,FALSE)</f>
        <v>8.4926383323177905</v>
      </c>
      <c r="AQ56" s="69">
        <f>VLOOKUP($A56,'ADR Raw Data'!$B$6:$BE$43,'ADR Raw Data'!AC$1,FALSE)</f>
        <v>8.2157270299342091</v>
      </c>
      <c r="AR56" s="70">
        <f>VLOOKUP($A56,'ADR Raw Data'!$B$6:$BE$43,'ADR Raw Data'!AE$1,FALSE)</f>
        <v>16.849001956417499</v>
      </c>
      <c r="AS56" s="40"/>
      <c r="AT56" s="71">
        <f>VLOOKUP($A56,'RevPAR Raw Data'!$B$6:$BE$43,'RevPAR Raw Data'!G$1,FALSE)</f>
        <v>69.106066264214505</v>
      </c>
      <c r="AU56" s="72">
        <f>VLOOKUP($A56,'RevPAR Raw Data'!$B$6:$BE$43,'RevPAR Raw Data'!H$1,FALSE)</f>
        <v>33.362042678646603</v>
      </c>
      <c r="AV56" s="72">
        <f>VLOOKUP($A56,'RevPAR Raw Data'!$B$6:$BE$43,'RevPAR Raw Data'!I$1,FALSE)</f>
        <v>40.344922083391801</v>
      </c>
      <c r="AW56" s="72">
        <f>VLOOKUP($A56,'RevPAR Raw Data'!$B$6:$BE$43,'RevPAR Raw Data'!J$1,FALSE)</f>
        <v>44.309569001824997</v>
      </c>
      <c r="AX56" s="72">
        <f>VLOOKUP($A56,'RevPAR Raw Data'!$B$6:$BE$43,'RevPAR Raw Data'!K$1,FALSE)</f>
        <v>42.061496560438002</v>
      </c>
      <c r="AY56" s="73">
        <f>VLOOKUP($A56,'RevPAR Raw Data'!$B$6:$BE$43,'RevPAR Raw Data'!L$1,FALSE)</f>
        <v>45.836819317703203</v>
      </c>
      <c r="AZ56" s="72">
        <f>VLOOKUP($A56,'RevPAR Raw Data'!$B$6:$BE$43,'RevPAR Raw Data'!N$1,FALSE)</f>
        <v>42.9358500631756</v>
      </c>
      <c r="BA56" s="72">
        <f>VLOOKUP($A56,'RevPAR Raw Data'!$B$6:$BE$43,'RevPAR Raw Data'!O$1,FALSE)</f>
        <v>39.114194861715497</v>
      </c>
      <c r="BB56" s="73">
        <f>VLOOKUP($A56,'RevPAR Raw Data'!$B$6:$BE$43,'RevPAR Raw Data'!P$1,FALSE)</f>
        <v>41.025022462445499</v>
      </c>
      <c r="BC56" s="74">
        <f>VLOOKUP($A56,'RevPAR Raw Data'!$B$6:$BE$43,'RevPAR Raw Data'!R$1,FALSE)</f>
        <v>44.462020216200997</v>
      </c>
      <c r="BE56" s="67">
        <f>VLOOKUP($A56,'RevPAR Raw Data'!$B$6:$BE$43,'RevPAR Raw Data'!T$1,FALSE)</f>
        <v>93.162854027943794</v>
      </c>
      <c r="BF56" s="68">
        <f>VLOOKUP($A56,'RevPAR Raw Data'!$B$6:$BE$43,'RevPAR Raw Data'!U$1,FALSE)</f>
        <v>11.562508341709799</v>
      </c>
      <c r="BG56" s="68">
        <f>VLOOKUP($A56,'RevPAR Raw Data'!$B$6:$BE$43,'RevPAR Raw Data'!V$1,FALSE)</f>
        <v>8.1452166322403308</v>
      </c>
      <c r="BH56" s="68">
        <f>VLOOKUP($A56,'RevPAR Raw Data'!$B$6:$BE$43,'RevPAR Raw Data'!W$1,FALSE)</f>
        <v>7.3038254116409203</v>
      </c>
      <c r="BI56" s="68">
        <f>VLOOKUP($A56,'RevPAR Raw Data'!$B$6:$BE$43,'RevPAR Raw Data'!X$1,FALSE)</f>
        <v>5.4061288247131198</v>
      </c>
      <c r="BJ56" s="69">
        <f>VLOOKUP($A56,'RevPAR Raw Data'!$B$6:$BE$43,'RevPAR Raw Data'!Y$1,FALSE)</f>
        <v>24.4318424521935</v>
      </c>
      <c r="BK56" s="68">
        <f>VLOOKUP($A56,'RevPAR Raw Data'!$B$6:$BE$43,'RevPAR Raw Data'!AA$1,FALSE)</f>
        <v>5.1370858573302396</v>
      </c>
      <c r="BL56" s="68">
        <f>VLOOKUP($A56,'RevPAR Raw Data'!$B$6:$BE$43,'RevPAR Raw Data'!AB$1,FALSE)</f>
        <v>-6.4688977654302304</v>
      </c>
      <c r="BM56" s="69">
        <f>VLOOKUP($A56,'RevPAR Raw Data'!$B$6:$BE$43,'RevPAR Raw Data'!AC$1,FALSE)</f>
        <v>-0.73481136091633903</v>
      </c>
      <c r="BN56" s="70">
        <f>VLOOKUP($A56,'RevPAR Raw Data'!$B$6:$BE$43,'RevPAR Raw Data'!AE$1,FALSE)</f>
        <v>16.636174018073</v>
      </c>
    </row>
    <row r="57" spans="1:66" ht="14.25" customHeight="1" x14ac:dyDescent="0.45">
      <c r="A57" s="172" t="s">
        <v>145</v>
      </c>
      <c r="B57" s="172"/>
      <c r="C57" s="172"/>
      <c r="D57" s="172"/>
      <c r="E57" s="172"/>
      <c r="F57" s="172"/>
      <c r="G57" s="172"/>
      <c r="H57" s="172"/>
      <c r="I57" s="172"/>
      <c r="J57" s="172"/>
      <c r="K57" s="172"/>
      <c r="AS57" s="40"/>
    </row>
    <row r="58" spans="1:66" x14ac:dyDescent="0.45">
      <c r="A58" s="172"/>
      <c r="B58" s="172"/>
      <c r="C58" s="172"/>
      <c r="D58" s="172"/>
      <c r="E58" s="172"/>
      <c r="F58" s="172"/>
      <c r="G58" s="172"/>
      <c r="H58" s="172"/>
      <c r="I58" s="172"/>
      <c r="J58" s="172"/>
      <c r="K58" s="172"/>
      <c r="AS58" s="40"/>
    </row>
    <row r="59" spans="1:66" x14ac:dyDescent="0.45">
      <c r="A59" s="172"/>
      <c r="B59" s="172"/>
      <c r="C59" s="172"/>
      <c r="D59" s="172"/>
      <c r="E59" s="172"/>
      <c r="F59" s="172"/>
      <c r="G59" s="172"/>
      <c r="H59" s="172"/>
      <c r="I59" s="172"/>
      <c r="J59" s="172"/>
      <c r="K59" s="172"/>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DF7ZiIwJZavbbJ7r+5m8f/Dfsk9JsbJz4yeq7kJLugsSFsSkMLS1jy16C7acHrtLp96xiTwBiY1lwVgrBPfVDA==" saltValue="z0BWCMpEPtxOZB20jEi5B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L1" sqref="L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4" t="str">
        <f>'Occupancy Raw Data'!B2</f>
        <v>December 10, 2023 - January 06, 2024
Rolling-28 Day Period</v>
      </c>
      <c r="B1" s="169" t="s">
        <v>66</v>
      </c>
      <c r="C1" s="170"/>
      <c r="D1" s="170"/>
      <c r="E1" s="170"/>
      <c r="F1" s="170"/>
      <c r="G1" s="170"/>
      <c r="H1" s="170"/>
      <c r="I1" s="170"/>
      <c r="J1" s="170"/>
      <c r="K1" s="171"/>
      <c r="L1" s="40"/>
      <c r="M1" s="169" t="s">
        <v>73</v>
      </c>
      <c r="N1" s="170"/>
      <c r="O1" s="170"/>
      <c r="P1" s="170"/>
      <c r="Q1" s="170"/>
      <c r="R1" s="170"/>
      <c r="S1" s="170"/>
      <c r="T1" s="170"/>
      <c r="U1" s="170"/>
      <c r="V1" s="171"/>
      <c r="X1" s="169" t="s">
        <v>67</v>
      </c>
      <c r="Y1" s="170"/>
      <c r="Z1" s="170"/>
      <c r="AA1" s="170"/>
      <c r="AB1" s="170"/>
      <c r="AC1" s="170"/>
      <c r="AD1" s="170"/>
      <c r="AE1" s="170"/>
      <c r="AF1" s="170"/>
      <c r="AG1" s="171"/>
      <c r="AI1" s="169" t="s">
        <v>74</v>
      </c>
      <c r="AJ1" s="170"/>
      <c r="AK1" s="170"/>
      <c r="AL1" s="170"/>
      <c r="AM1" s="170"/>
      <c r="AN1" s="170"/>
      <c r="AO1" s="170"/>
      <c r="AP1" s="170"/>
      <c r="AQ1" s="170"/>
      <c r="AR1" s="171"/>
      <c r="AS1" s="40"/>
      <c r="AT1" s="169" t="s">
        <v>68</v>
      </c>
      <c r="AU1" s="170"/>
      <c r="AV1" s="170"/>
      <c r="AW1" s="170"/>
      <c r="AX1" s="170"/>
      <c r="AY1" s="170"/>
      <c r="AZ1" s="170"/>
      <c r="BA1" s="170"/>
      <c r="BB1" s="170"/>
      <c r="BC1" s="171"/>
      <c r="BE1" s="169" t="s">
        <v>75</v>
      </c>
      <c r="BF1" s="170"/>
      <c r="BG1" s="170"/>
      <c r="BH1" s="170"/>
      <c r="BI1" s="170"/>
      <c r="BJ1" s="170"/>
      <c r="BK1" s="170"/>
      <c r="BL1" s="170"/>
      <c r="BM1" s="170"/>
      <c r="BN1" s="171"/>
    </row>
    <row r="2" spans="1:66" x14ac:dyDescent="0.45">
      <c r="A2" s="174"/>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X2" s="42"/>
      <c r="Y2" s="43"/>
      <c r="Z2" s="43"/>
      <c r="AA2" s="43"/>
      <c r="AB2" s="43"/>
      <c r="AC2" s="167" t="s">
        <v>64</v>
      </c>
      <c r="AD2" s="43"/>
      <c r="AE2" s="43"/>
      <c r="AF2" s="167" t="s">
        <v>65</v>
      </c>
      <c r="AG2" s="168" t="s">
        <v>56</v>
      </c>
      <c r="AI2" s="42"/>
      <c r="AJ2" s="43"/>
      <c r="AK2" s="43"/>
      <c r="AL2" s="43"/>
      <c r="AM2" s="43"/>
      <c r="AN2" s="167" t="s">
        <v>64</v>
      </c>
      <c r="AO2" s="43"/>
      <c r="AP2" s="43"/>
      <c r="AQ2" s="167" t="s">
        <v>65</v>
      </c>
      <c r="AR2" s="168" t="s">
        <v>56</v>
      </c>
      <c r="AS2" s="44"/>
      <c r="AT2" s="42"/>
      <c r="AU2" s="43"/>
      <c r="AV2" s="43"/>
      <c r="AW2" s="43"/>
      <c r="AX2" s="43"/>
      <c r="AY2" s="167" t="s">
        <v>64</v>
      </c>
      <c r="AZ2" s="43"/>
      <c r="BA2" s="43"/>
      <c r="BB2" s="167" t="s">
        <v>65</v>
      </c>
      <c r="BC2" s="168" t="s">
        <v>56</v>
      </c>
      <c r="BE2" s="42"/>
      <c r="BF2" s="43"/>
      <c r="BG2" s="43"/>
      <c r="BH2" s="43"/>
      <c r="BI2" s="43"/>
      <c r="BJ2" s="167" t="s">
        <v>64</v>
      </c>
      <c r="BK2" s="43"/>
      <c r="BL2" s="43"/>
      <c r="BM2" s="167" t="s">
        <v>65</v>
      </c>
      <c r="BN2" s="168" t="s">
        <v>56</v>
      </c>
    </row>
    <row r="3" spans="1:66" x14ac:dyDescent="0.45">
      <c r="A3" s="174"/>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X3" s="45" t="s">
        <v>57</v>
      </c>
      <c r="Y3" s="44" t="s">
        <v>58</v>
      </c>
      <c r="Z3" s="44" t="s">
        <v>59</v>
      </c>
      <c r="AA3" s="44" t="s">
        <v>60</v>
      </c>
      <c r="AB3" s="44" t="s">
        <v>61</v>
      </c>
      <c r="AC3" s="167"/>
      <c r="AD3" s="44" t="s">
        <v>62</v>
      </c>
      <c r="AE3" s="44" t="s">
        <v>63</v>
      </c>
      <c r="AF3" s="167"/>
      <c r="AG3" s="168"/>
      <c r="AI3" s="45" t="s">
        <v>57</v>
      </c>
      <c r="AJ3" s="44" t="s">
        <v>58</v>
      </c>
      <c r="AK3" s="44" t="s">
        <v>59</v>
      </c>
      <c r="AL3" s="44" t="s">
        <v>60</v>
      </c>
      <c r="AM3" s="44" t="s">
        <v>61</v>
      </c>
      <c r="AN3" s="167"/>
      <c r="AO3" s="44" t="s">
        <v>62</v>
      </c>
      <c r="AP3" s="44" t="s">
        <v>63</v>
      </c>
      <c r="AQ3" s="167"/>
      <c r="AR3" s="168"/>
      <c r="AS3" s="44"/>
      <c r="AT3" s="45" t="s">
        <v>57</v>
      </c>
      <c r="AU3" s="44" t="s">
        <v>58</v>
      </c>
      <c r="AV3" s="44" t="s">
        <v>59</v>
      </c>
      <c r="AW3" s="44" t="s">
        <v>60</v>
      </c>
      <c r="AX3" s="44" t="s">
        <v>61</v>
      </c>
      <c r="AY3" s="167"/>
      <c r="AZ3" s="44" t="s">
        <v>62</v>
      </c>
      <c r="BA3" s="44" t="s">
        <v>63</v>
      </c>
      <c r="BB3" s="167"/>
      <c r="BC3" s="168"/>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Data'!AG$3,FALSE)</f>
        <v>45.887768359380203</v>
      </c>
      <c r="C4" s="48">
        <f>VLOOKUP($A4,'Occupancy Raw Data'!$B$8:$BE$45,'Occupancy Raw Data'!AH$3,FALSE)</f>
        <v>44.005783114756802</v>
      </c>
      <c r="D4" s="48">
        <f>VLOOKUP($A4,'Occupancy Raw Data'!$B$8:$BE$45,'Occupancy Raw Data'!AI$3,FALSE)</f>
        <v>47.841433647928802</v>
      </c>
      <c r="E4" s="48">
        <f>VLOOKUP($A4,'Occupancy Raw Data'!$B$8:$BE$45,'Occupancy Raw Data'!AJ$3,FALSE)</f>
        <v>49.828547770771898</v>
      </c>
      <c r="F4" s="48">
        <f>VLOOKUP($A4,'Occupancy Raw Data'!$B$8:$BE$45,'Occupancy Raw Data'!AK$3,FALSE)</f>
        <v>49.5894589476626</v>
      </c>
      <c r="G4" s="49">
        <f>VLOOKUP($A4,'Occupancy Raw Data'!$B$8:$BE$45,'Occupancy Raw Data'!AL$3,FALSE)</f>
        <v>47.430474229259403</v>
      </c>
      <c r="H4" s="48">
        <f>VLOOKUP($A4,'Occupancy Raw Data'!$B$8:$BE$45,'Occupancy Raw Data'!AN$3,FALSE)</f>
        <v>52.111134264748401</v>
      </c>
      <c r="I4" s="48">
        <f>VLOOKUP($A4,'Occupancy Raw Data'!$B$8:$BE$45,'Occupancy Raw Data'!AO$3,FALSE)</f>
        <v>52.944943547467297</v>
      </c>
      <c r="J4" s="49">
        <f>VLOOKUP($A4,'Occupancy Raw Data'!$B$8:$BE$45,'Occupancy Raw Data'!AP$3,FALSE)</f>
        <v>52.528040538771997</v>
      </c>
      <c r="K4" s="50">
        <f>VLOOKUP($A4,'Occupancy Raw Data'!$B$8:$BE$45,'Occupancy Raw Data'!AR$3,FALSE)</f>
        <v>48.886883804991697</v>
      </c>
      <c r="M4" s="47">
        <f>VLOOKUP($A4,'Occupancy Raw Data'!$B$8:$BE$45,'Occupancy Raw Data'!AT$3,FALSE)</f>
        <v>4.8487881914948501</v>
      </c>
      <c r="N4" s="48">
        <f>VLOOKUP($A4,'Occupancy Raw Data'!$B$8:$BE$45,'Occupancy Raw Data'!AU$3,FALSE)</f>
        <v>-5.1542791912487198</v>
      </c>
      <c r="O4" s="48">
        <f>VLOOKUP($A4,'Occupancy Raw Data'!$B$8:$BE$45,'Occupancy Raw Data'!AV$3,FALSE)</f>
        <v>-4.0487573039324198</v>
      </c>
      <c r="P4" s="48">
        <f>VLOOKUP($A4,'Occupancy Raw Data'!$B$8:$BE$45,'Occupancy Raw Data'!AW$3,FALSE)</f>
        <v>-1.5077877014433001</v>
      </c>
      <c r="Q4" s="48">
        <f>VLOOKUP($A4,'Occupancy Raw Data'!$B$8:$BE$45,'Occupancy Raw Data'!AX$3,FALSE)</f>
        <v>-0.73430144347907</v>
      </c>
      <c r="R4" s="49">
        <f>VLOOKUP($A4,'Occupancy Raw Data'!$B$8:$BE$45,'Occupancy Raw Data'!AY$3,FALSE)</f>
        <v>-1.4208639541654899</v>
      </c>
      <c r="S4" s="48">
        <f>VLOOKUP($A4,'Occupancy Raw Data'!$B$8:$BE$45,'Occupancy Raw Data'!BA$3,FALSE)</f>
        <v>-0.35448692369559698</v>
      </c>
      <c r="T4" s="48">
        <f>VLOOKUP($A4,'Occupancy Raw Data'!$B$8:$BE$45,'Occupancy Raw Data'!BB$3,FALSE)</f>
        <v>-4.4535154703028503</v>
      </c>
      <c r="U4" s="49">
        <f>VLOOKUP($A4,'Occupancy Raw Data'!$B$8:$BE$45,'Occupancy Raw Data'!BC$3,FALSE)</f>
        <v>-2.4632999695497602</v>
      </c>
      <c r="V4" s="50">
        <f>VLOOKUP($A4,'Occupancy Raw Data'!$B$8:$BE$45,'Occupancy Raw Data'!BE$3,FALSE)</f>
        <v>-1.74335674691798</v>
      </c>
      <c r="X4" s="51">
        <f>VLOOKUP($A4,'ADR Raw Data'!$B$6:$BE$43,'ADR Raw Data'!AG$1,FALSE)</f>
        <v>156.218924288762</v>
      </c>
      <c r="Y4" s="52">
        <f>VLOOKUP($A4,'ADR Raw Data'!$B$6:$BE$43,'ADR Raw Data'!AH$1,FALSE)</f>
        <v>141.40910649642501</v>
      </c>
      <c r="Z4" s="52">
        <f>VLOOKUP($A4,'ADR Raw Data'!$B$6:$BE$43,'ADR Raw Data'!AI$1,FALSE)</f>
        <v>140.046420319508</v>
      </c>
      <c r="AA4" s="52">
        <f>VLOOKUP($A4,'ADR Raw Data'!$B$6:$BE$43,'ADR Raw Data'!AJ$1,FALSE)</f>
        <v>142.052653527969</v>
      </c>
      <c r="AB4" s="52">
        <f>VLOOKUP($A4,'ADR Raw Data'!$B$6:$BE$43,'ADR Raw Data'!AK$1,FALSE)</f>
        <v>142.85239691133</v>
      </c>
      <c r="AC4" s="53">
        <f>VLOOKUP($A4,'ADR Raw Data'!$B$6:$BE$43,'ADR Raw Data'!AL$1,FALSE)</f>
        <v>144.43763039981999</v>
      </c>
      <c r="AD4" s="52">
        <f>VLOOKUP($A4,'ADR Raw Data'!$B$6:$BE$43,'ADR Raw Data'!AN$1,FALSE)</f>
        <v>153.07081640302499</v>
      </c>
      <c r="AE4" s="52">
        <f>VLOOKUP($A4,'ADR Raw Data'!$B$6:$BE$43,'ADR Raw Data'!AO$1,FALSE)</f>
        <v>157.75090905565099</v>
      </c>
      <c r="AF4" s="53">
        <f>VLOOKUP($A4,'ADR Raw Data'!$B$6:$BE$43,'ADR Raw Data'!AP$1,FALSE)</f>
        <v>155.42944437698401</v>
      </c>
      <c r="AG4" s="54">
        <f>VLOOKUP($A4,'ADR Raw Data'!$B$6:$BE$43,'ADR Raw Data'!AR$1,FALSE)</f>
        <v>147.81197053372199</v>
      </c>
      <c r="AI4" s="47">
        <f>VLOOKUP($A4,'ADR Raw Data'!$B$6:$BE$43,'ADR Raw Data'!AT$1,FALSE)</f>
        <v>11.420170592613101</v>
      </c>
      <c r="AJ4" s="48">
        <f>VLOOKUP($A4,'ADR Raw Data'!$B$6:$BE$43,'ADR Raw Data'!AU$1,FALSE)</f>
        <v>3.1981030658517602</v>
      </c>
      <c r="AK4" s="48">
        <f>VLOOKUP($A4,'ADR Raw Data'!$B$6:$BE$43,'ADR Raw Data'!AV$1,FALSE)</f>
        <v>1.0314124637558599</v>
      </c>
      <c r="AL4" s="48">
        <f>VLOOKUP($A4,'ADR Raw Data'!$B$6:$BE$43,'ADR Raw Data'!AW$1,FALSE)</f>
        <v>0.80476081743555095</v>
      </c>
      <c r="AM4" s="48">
        <f>VLOOKUP($A4,'ADR Raw Data'!$B$6:$BE$43,'ADR Raw Data'!AX$1,FALSE)</f>
        <v>-0.14852135488753501</v>
      </c>
      <c r="AN4" s="49">
        <f>VLOOKUP($A4,'ADR Raw Data'!$B$6:$BE$43,'ADR Raw Data'!AY$1,FALSE)</f>
        <v>3.16444158669472</v>
      </c>
      <c r="AO4" s="48">
        <f>VLOOKUP($A4,'ADR Raw Data'!$B$6:$BE$43,'ADR Raw Data'!BA$1,FALSE)</f>
        <v>-0.81473058508306895</v>
      </c>
      <c r="AP4" s="48">
        <f>VLOOKUP($A4,'ADR Raw Data'!$B$6:$BE$43,'ADR Raw Data'!BB$1,FALSE)</f>
        <v>-3.2952474644870602</v>
      </c>
      <c r="AQ4" s="49">
        <f>VLOOKUP($A4,'ADR Raw Data'!$B$6:$BE$43,'ADR Raw Data'!BC$1,FALSE)</f>
        <v>-2.1561160074643202</v>
      </c>
      <c r="AR4" s="50">
        <f>VLOOKUP($A4,'ADR Raw Data'!$B$6:$BE$43,'ADR Raw Data'!BE$1,FALSE)</f>
        <v>1.35493661456186</v>
      </c>
      <c r="AT4" s="51">
        <f>VLOOKUP($A4,'RevPAR Raw Data'!$B$6:$BE$43,'RevPAR Raw Data'!AG$1,FALSE)</f>
        <v>71.685378111142995</v>
      </c>
      <c r="AU4" s="52">
        <f>VLOOKUP($A4,'RevPAR Raw Data'!$B$6:$BE$43,'RevPAR Raw Data'!AH$1,FALSE)</f>
        <v>62.228184709332197</v>
      </c>
      <c r="AV4" s="52">
        <f>VLOOKUP($A4,'RevPAR Raw Data'!$B$6:$BE$43,'RevPAR Raw Data'!AI$1,FALSE)</f>
        <v>67.000215253457299</v>
      </c>
      <c r="AW4" s="52">
        <f>VLOOKUP($A4,'RevPAR Raw Data'!$B$6:$BE$43,'RevPAR Raw Data'!AJ$1,FALSE)</f>
        <v>70.782774322833305</v>
      </c>
      <c r="AX4" s="52">
        <f>VLOOKUP($A4,'RevPAR Raw Data'!$B$6:$BE$43,'RevPAR Raw Data'!AK$1,FALSE)</f>
        <v>70.839730722096604</v>
      </c>
      <c r="AY4" s="53">
        <f>VLOOKUP($A4,'RevPAR Raw Data'!$B$6:$BE$43,'RevPAR Raw Data'!AL$1,FALSE)</f>
        <v>68.507453064139895</v>
      </c>
      <c r="AZ4" s="52">
        <f>VLOOKUP($A4,'RevPAR Raw Data'!$B$6:$BE$43,'RevPAR Raw Data'!AN$1,FALSE)</f>
        <v>79.766938655927007</v>
      </c>
      <c r="BA4" s="52">
        <f>VLOOKUP($A4,'RevPAR Raw Data'!$B$6:$BE$43,'RevPAR Raw Data'!AO$1,FALSE)</f>
        <v>83.521129745131006</v>
      </c>
      <c r="BB4" s="53">
        <f>VLOOKUP($A4,'RevPAR Raw Data'!$B$6:$BE$43,'RevPAR Raw Data'!AP$1,FALSE)</f>
        <v>81.644041551530293</v>
      </c>
      <c r="BC4" s="54">
        <f>VLOOKUP($A4,'RevPAR Raw Data'!$B$6:$BE$43,'RevPAR Raw Data'!AR$1,FALSE)</f>
        <v>72.260666284689293</v>
      </c>
      <c r="BE4" s="47">
        <f>VLOOKUP($A4,'RevPAR Raw Data'!$B$6:$BE$43,'RevPAR Raw Data'!AT$1,FALSE)</f>
        <v>16.8226986672511</v>
      </c>
      <c r="BF4" s="48">
        <f>VLOOKUP($A4,'RevPAR Raw Data'!$B$6:$BE$43,'RevPAR Raw Data'!AU$1,FALSE)</f>
        <v>-2.1210152862348401</v>
      </c>
      <c r="BG4" s="48">
        <f>VLOOKUP($A4,'RevPAR Raw Data'!$B$6:$BE$43,'RevPAR Raw Data'!AV$1,FALSE)</f>
        <v>-3.0591042276365399</v>
      </c>
      <c r="BH4" s="48">
        <f>VLOOKUP($A4,'RevPAR Raw Data'!$B$6:$BE$43,'RevPAR Raw Data'!AW$1,FALSE)</f>
        <v>-0.71516096863908096</v>
      </c>
      <c r="BI4" s="48">
        <f>VLOOKUP($A4,'RevPAR Raw Data'!$B$6:$BE$43,'RevPAR Raw Data'!AX$1,FALSE)</f>
        <v>-0.88173220391379203</v>
      </c>
      <c r="BJ4" s="49">
        <f>VLOOKUP($A4,'RevPAR Raw Data'!$B$6:$BE$43,'RevPAR Raw Data'!AY$1,FALSE)</f>
        <v>1.69861522267326</v>
      </c>
      <c r="BK4" s="48">
        <f>VLOOKUP($A4,'RevPAR Raw Data'!$B$6:$BE$43,'RevPAR Raw Data'!BA$1,FALSE)</f>
        <v>-1.16632939539119</v>
      </c>
      <c r="BL4" s="48">
        <f>VLOOKUP($A4,'RevPAR Raw Data'!$B$6:$BE$43,'RevPAR Raw Data'!BB$1,FALSE)</f>
        <v>-7.6020085791742202</v>
      </c>
      <c r="BM4" s="49">
        <f>VLOOKUP($A4,'RevPAR Raw Data'!$B$6:$BE$43,'RevPAR Raw Data'!BC$1,FALSE)</f>
        <v>-4.5663043720587497</v>
      </c>
      <c r="BN4" s="50">
        <f>VLOOKUP($A4,'RevPAR Raw Data'!$B$6:$BE$43,'RevPAR Raw Data'!BE$1,FALSE)</f>
        <v>-0.41204151124254301</v>
      </c>
    </row>
    <row r="5" spans="1:66" x14ac:dyDescent="0.45">
      <c r="A5" s="46" t="s">
        <v>69</v>
      </c>
      <c r="B5" s="47">
        <f>VLOOKUP($A5,'Occupancy Raw Data'!$B$8:$BE$45,'Occupancy Raw Data'!AG$3,FALSE)</f>
        <v>39.961951305198802</v>
      </c>
      <c r="C5" s="48">
        <f>VLOOKUP($A5,'Occupancy Raw Data'!$B$8:$BE$45,'Occupancy Raw Data'!AH$3,FALSE)</f>
        <v>40.667937583845202</v>
      </c>
      <c r="D5" s="48">
        <f>VLOOKUP($A5,'Occupancy Raw Data'!$B$8:$BE$45,'Occupancy Raw Data'!AI$3,FALSE)</f>
        <v>45.415676214235802</v>
      </c>
      <c r="E5" s="48">
        <f>VLOOKUP($A5,'Occupancy Raw Data'!$B$8:$BE$45,'Occupancy Raw Data'!AJ$3,FALSE)</f>
        <v>46.916927518494902</v>
      </c>
      <c r="F5" s="48">
        <f>VLOOKUP($A5,'Occupancy Raw Data'!$B$8:$BE$45,'Occupancy Raw Data'!AK$3,FALSE)</f>
        <v>45.308511222512401</v>
      </c>
      <c r="G5" s="49">
        <f>VLOOKUP($A5,'Occupancy Raw Data'!$B$8:$BE$45,'Occupancy Raw Data'!AL$3,FALSE)</f>
        <v>43.653889117599803</v>
      </c>
      <c r="H5" s="48">
        <f>VLOOKUP($A5,'Occupancy Raw Data'!$B$8:$BE$45,'Occupancy Raw Data'!AN$3,FALSE)</f>
        <v>45.759294562514199</v>
      </c>
      <c r="I5" s="48">
        <f>VLOOKUP($A5,'Occupancy Raw Data'!$B$8:$BE$45,'Occupancy Raw Data'!AO$3,FALSE)</f>
        <v>45.252653627997802</v>
      </c>
      <c r="J5" s="49">
        <f>VLOOKUP($A5,'Occupancy Raw Data'!$B$8:$BE$45,'Occupancy Raw Data'!AP$3,FALSE)</f>
        <v>45.505974095256001</v>
      </c>
      <c r="K5" s="50">
        <f>VLOOKUP($A5,'Occupancy Raw Data'!$B$8:$BE$45,'Occupancy Raw Data'!AR$3,FALSE)</f>
        <v>44.183024349484199</v>
      </c>
      <c r="M5" s="47">
        <f>VLOOKUP($A5,'Occupancy Raw Data'!$B$8:$BE$45,'Occupancy Raw Data'!AT$3,FALSE)</f>
        <v>3.9758275693970102</v>
      </c>
      <c r="N5" s="48">
        <f>VLOOKUP($A5,'Occupancy Raw Data'!$B$8:$BE$45,'Occupancy Raw Data'!AU$3,FALSE)</f>
        <v>-5.4197583556989102</v>
      </c>
      <c r="O5" s="48">
        <f>VLOOKUP($A5,'Occupancy Raw Data'!$B$8:$BE$45,'Occupancy Raw Data'!AV$3,FALSE)</f>
        <v>-3.0923182619422902</v>
      </c>
      <c r="P5" s="48">
        <f>VLOOKUP($A5,'Occupancy Raw Data'!$B$8:$BE$45,'Occupancy Raw Data'!AW$3,FALSE)</f>
        <v>-0.69271100900125004</v>
      </c>
      <c r="Q5" s="48">
        <f>VLOOKUP($A5,'Occupancy Raw Data'!$B$8:$BE$45,'Occupancy Raw Data'!AX$3,FALSE)</f>
        <v>1.0095184634473799</v>
      </c>
      <c r="R5" s="49">
        <f>VLOOKUP($A5,'Occupancy Raw Data'!$B$8:$BE$45,'Occupancy Raw Data'!AY$3,FALSE)</f>
        <v>-0.96548471655077805</v>
      </c>
      <c r="S5" s="48">
        <f>VLOOKUP($A5,'Occupancy Raw Data'!$B$8:$BE$45,'Occupancy Raw Data'!BA$3,FALSE)</f>
        <v>-0.52793522187715802</v>
      </c>
      <c r="T5" s="48">
        <f>VLOOKUP($A5,'Occupancy Raw Data'!$B$8:$BE$45,'Occupancy Raw Data'!BB$3,FALSE)</f>
        <v>-6.6178817459307204</v>
      </c>
      <c r="U5" s="49">
        <f>VLOOKUP($A5,'Occupancy Raw Data'!$B$8:$BE$45,'Occupancy Raw Data'!BC$3,FALSE)</f>
        <v>-3.6521259190151101</v>
      </c>
      <c r="V5" s="50">
        <f>VLOOKUP($A5,'Occupancy Raw Data'!$B$8:$BE$45,'Occupancy Raw Data'!BE$3,FALSE)</f>
        <v>-1.77160900258195</v>
      </c>
      <c r="X5" s="51">
        <f>VLOOKUP($A5,'ADR Raw Data'!$B$6:$BE$43,'ADR Raw Data'!AG$1,FALSE)</f>
        <v>107.75279893720101</v>
      </c>
      <c r="Y5" s="52">
        <f>VLOOKUP($A5,'ADR Raw Data'!$B$6:$BE$43,'ADR Raw Data'!AH$1,FALSE)</f>
        <v>104.914082561122</v>
      </c>
      <c r="Z5" s="52">
        <f>VLOOKUP($A5,'ADR Raw Data'!$B$6:$BE$43,'ADR Raw Data'!AI$1,FALSE)</f>
        <v>106.614170271894</v>
      </c>
      <c r="AA5" s="52">
        <f>VLOOKUP($A5,'ADR Raw Data'!$B$6:$BE$43,'ADR Raw Data'!AJ$1,FALSE)</f>
        <v>105.823700558494</v>
      </c>
      <c r="AB5" s="52">
        <f>VLOOKUP($A5,'ADR Raw Data'!$B$6:$BE$43,'ADR Raw Data'!AK$1,FALSE)</f>
        <v>103.05114646029401</v>
      </c>
      <c r="AC5" s="53">
        <f>VLOOKUP($A5,'ADR Raw Data'!$B$6:$BE$43,'ADR Raw Data'!AL$1,FALSE)</f>
        <v>105.596524414239</v>
      </c>
      <c r="AD5" s="52">
        <f>VLOOKUP($A5,'ADR Raw Data'!$B$6:$BE$43,'ADR Raw Data'!AN$1,FALSE)</f>
        <v>107.803666974009</v>
      </c>
      <c r="AE5" s="52">
        <f>VLOOKUP($A5,'ADR Raw Data'!$B$6:$BE$43,'ADR Raw Data'!AO$1,FALSE)</f>
        <v>108.98802555623701</v>
      </c>
      <c r="AF5" s="53">
        <f>VLOOKUP($A5,'ADR Raw Data'!$B$6:$BE$43,'ADR Raw Data'!AP$1,FALSE)</f>
        <v>108.392549749935</v>
      </c>
      <c r="AG5" s="54">
        <f>VLOOKUP($A5,'ADR Raw Data'!$B$6:$BE$43,'ADR Raw Data'!AR$1,FALSE)</f>
        <v>106.419259176898</v>
      </c>
      <c r="AI5" s="47">
        <f>VLOOKUP($A5,'ADR Raw Data'!$B$6:$BE$43,'ADR Raw Data'!AT$1,FALSE)</f>
        <v>9.1798243267631001</v>
      </c>
      <c r="AJ5" s="48">
        <f>VLOOKUP($A5,'ADR Raw Data'!$B$6:$BE$43,'ADR Raw Data'!AU$1,FALSE)</f>
        <v>3.8928916399222699</v>
      </c>
      <c r="AK5" s="48">
        <f>VLOOKUP($A5,'ADR Raw Data'!$B$6:$BE$43,'ADR Raw Data'!AV$1,FALSE)</f>
        <v>3.0756095144099</v>
      </c>
      <c r="AL5" s="48">
        <f>VLOOKUP($A5,'ADR Raw Data'!$B$6:$BE$43,'ADR Raw Data'!AW$1,FALSE)</f>
        <v>2.8518897149178</v>
      </c>
      <c r="AM5" s="48">
        <f>VLOOKUP($A5,'ADR Raw Data'!$B$6:$BE$43,'ADR Raw Data'!AX$1,FALSE)</f>
        <v>2.4150729830831499</v>
      </c>
      <c r="AN5" s="49">
        <f>VLOOKUP($A5,'ADR Raw Data'!$B$6:$BE$43,'ADR Raw Data'!AY$1,FALSE)</f>
        <v>4.0979021764330801</v>
      </c>
      <c r="AO5" s="48">
        <f>VLOOKUP($A5,'ADR Raw Data'!$B$6:$BE$43,'ADR Raw Data'!BA$1,FALSE)</f>
        <v>1.05601298626561</v>
      </c>
      <c r="AP5" s="48">
        <f>VLOOKUP($A5,'ADR Raw Data'!$B$6:$BE$43,'ADR Raw Data'!BB$1,FALSE)</f>
        <v>-3.8925707353596701</v>
      </c>
      <c r="AQ5" s="49">
        <f>VLOOKUP($A5,'ADR Raw Data'!$B$6:$BE$43,'ADR Raw Data'!BC$1,FALSE)</f>
        <v>-1.5751300103392001</v>
      </c>
      <c r="AR5" s="50">
        <f>VLOOKUP($A5,'ADR Raw Data'!$B$6:$BE$43,'ADR Raw Data'!BE$1,FALSE)</f>
        <v>2.2809272478373201</v>
      </c>
      <c r="AT5" s="51">
        <f>VLOOKUP($A5,'RevPAR Raw Data'!$B$6:$BE$43,'RevPAR Raw Data'!AG$1,FALSE)</f>
        <v>43.060121041273199</v>
      </c>
      <c r="AU5" s="52">
        <f>VLOOKUP($A5,'RevPAR Raw Data'!$B$6:$BE$43,'RevPAR Raw Data'!AH$1,FALSE)</f>
        <v>42.666393612621299</v>
      </c>
      <c r="AV5" s="52">
        <f>VLOOKUP($A5,'RevPAR Raw Data'!$B$6:$BE$43,'RevPAR Raw Data'!AI$1,FALSE)</f>
        <v>48.419546369177901</v>
      </c>
      <c r="AW5" s="52">
        <f>VLOOKUP($A5,'RevPAR Raw Data'!$B$6:$BE$43,'RevPAR Raw Data'!AJ$1,FALSE)</f>
        <v>49.649228888418101</v>
      </c>
      <c r="AX5" s="52">
        <f>VLOOKUP($A5,'RevPAR Raw Data'!$B$6:$BE$43,'RevPAR Raw Data'!AK$1,FALSE)</f>
        <v>46.6909402588905</v>
      </c>
      <c r="AY5" s="53">
        <f>VLOOKUP($A5,'RevPAR Raw Data'!$B$6:$BE$43,'RevPAR Raw Data'!AL$1,FALSE)</f>
        <v>46.096989679831204</v>
      </c>
      <c r="AZ5" s="52">
        <f>VLOOKUP($A5,'RevPAR Raw Data'!$B$6:$BE$43,'RevPAR Raw Data'!AN$1,FALSE)</f>
        <v>49.330197519828602</v>
      </c>
      <c r="BA5" s="52">
        <f>VLOOKUP($A5,'RevPAR Raw Data'!$B$6:$BE$43,'RevPAR Raw Data'!AO$1,FALSE)</f>
        <v>49.319973700957803</v>
      </c>
      <c r="BB5" s="53">
        <f>VLOOKUP($A5,'RevPAR Raw Data'!$B$6:$BE$43,'RevPAR Raw Data'!AP$1,FALSE)</f>
        <v>49.325085610393202</v>
      </c>
      <c r="BC5" s="54">
        <f>VLOOKUP($A5,'RevPAR Raw Data'!$B$6:$BE$43,'RevPAR Raw Data'!AR$1,FALSE)</f>
        <v>47.019247194669902</v>
      </c>
      <c r="BE5" s="47">
        <f>VLOOKUP($A5,'RevPAR Raw Data'!$B$6:$BE$43,'RevPAR Raw Data'!AT$1,FALSE)</f>
        <v>13.5206258825657</v>
      </c>
      <c r="BF5" s="48">
        <f>VLOOKUP($A5,'RevPAR Raw Data'!$B$6:$BE$43,'RevPAR Raw Data'!AU$1,FALSE)</f>
        <v>-1.7378520357096301</v>
      </c>
      <c r="BG5" s="48">
        <f>VLOOKUP($A5,'RevPAR Raw Data'!$B$6:$BE$43,'RevPAR Raw Data'!AV$1,FALSE)</f>
        <v>-0.111816382212516</v>
      </c>
      <c r="BH5" s="48">
        <f>VLOOKUP($A5,'RevPAR Raw Data'!$B$6:$BE$43,'RevPAR Raw Data'!AW$1,FALSE)</f>
        <v>2.13942335189674</v>
      </c>
      <c r="BI5" s="48">
        <f>VLOOKUP($A5,'RevPAR Raw Data'!$B$6:$BE$43,'RevPAR Raw Data'!AX$1,FALSE)</f>
        <v>3.4489720542004898</v>
      </c>
      <c r="BJ5" s="49">
        <f>VLOOKUP($A5,'RevPAR Raw Data'!$B$6:$BE$43,'RevPAR Raw Data'!AY$1,FALSE)</f>
        <v>3.0928528406696301</v>
      </c>
      <c r="BK5" s="48">
        <f>VLOOKUP($A5,'RevPAR Raw Data'!$B$6:$BE$43,'RevPAR Raw Data'!BA$1,FALSE)</f>
        <v>0.52250269988636699</v>
      </c>
      <c r="BL5" s="48">
        <f>VLOOKUP($A5,'RevPAR Raw Data'!$B$6:$BE$43,'RevPAR Raw Data'!BB$1,FALSE)</f>
        <v>-10.2528467531475</v>
      </c>
      <c r="BM5" s="49">
        <f>VLOOKUP($A5,'RevPAR Raw Data'!$B$6:$BE$43,'RevPAR Raw Data'!BC$1,FALSE)</f>
        <v>-5.16973019798853</v>
      </c>
      <c r="BN5" s="50">
        <f>VLOOKUP($A5,'RevPAR Raw Data'!$B$6:$BE$43,'RevPAR Raw Data'!BE$1,FALSE)</f>
        <v>0.46890913279033603</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146</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139</v>
      </c>
      <c r="B8" s="47">
        <f>VLOOKUP($A8,'Occupancy Raw Data'!$B$8:$BE$51,'Occupancy Raw Data'!AG$3,FALSE)</f>
        <v>43.071576456669597</v>
      </c>
      <c r="C8" s="48">
        <f>VLOOKUP($A8,'Occupancy Raw Data'!$B$8:$BE$51,'Occupancy Raw Data'!AH$3,FALSE)</f>
        <v>35.5220349009168</v>
      </c>
      <c r="D8" s="48">
        <f>VLOOKUP($A8,'Occupancy Raw Data'!$B$8:$BE$51,'Occupancy Raw Data'!AI$3,FALSE)</f>
        <v>39.9955634427684</v>
      </c>
      <c r="E8" s="48">
        <f>VLOOKUP($A8,'Occupancy Raw Data'!$B$8:$BE$51,'Occupancy Raw Data'!AJ$3,FALSE)</f>
        <v>41.097308488612804</v>
      </c>
      <c r="F8" s="48">
        <f>VLOOKUP($A8,'Occupancy Raw Data'!$B$8:$BE$51,'Occupancy Raw Data'!AK$3,FALSE)</f>
        <v>41.200828157349797</v>
      </c>
      <c r="G8" s="49">
        <f>VLOOKUP($A8,'Occupancy Raw Data'!$B$8:$BE$51,'Occupancy Raw Data'!AL$3,FALSE)</f>
        <v>40.177462289263502</v>
      </c>
      <c r="H8" s="48">
        <f>VLOOKUP($A8,'Occupancy Raw Data'!$B$8:$BE$51,'Occupancy Raw Data'!AN$3,FALSE)</f>
        <v>46.539485359361102</v>
      </c>
      <c r="I8" s="48">
        <f>VLOOKUP($A8,'Occupancy Raw Data'!$B$8:$BE$51,'Occupancy Raw Data'!AO$3,FALSE)</f>
        <v>49.755989352262603</v>
      </c>
      <c r="J8" s="49">
        <f>VLOOKUP($A8,'Occupancy Raw Data'!$B$8:$BE$51,'Occupancy Raw Data'!AP$3,FALSE)</f>
        <v>48.147737355811799</v>
      </c>
      <c r="K8" s="50">
        <f>VLOOKUP($A8,'Occupancy Raw Data'!$B$8:$BE$51,'Occupancy Raw Data'!AR$3,FALSE)</f>
        <v>42.4546837368487</v>
      </c>
      <c r="M8" s="47">
        <f>VLOOKUP($A8,'Occupancy Raw Data'!$B$8:$BE$51,'Occupancy Raw Data'!AT$3,FALSE)</f>
        <v>13.849806967629601</v>
      </c>
      <c r="N8" s="48">
        <f>VLOOKUP($A8,'Occupancy Raw Data'!$B$8:$BE$51,'Occupancy Raw Data'!AU$3,FALSE)</f>
        <v>-6.2991069486320796</v>
      </c>
      <c r="O8" s="48">
        <f>VLOOKUP($A8,'Occupancy Raw Data'!$B$8:$BE$51,'Occupancy Raw Data'!AV$3,FALSE)</f>
        <v>-3.63131458012669</v>
      </c>
      <c r="P8" s="48">
        <f>VLOOKUP($A8,'Occupancy Raw Data'!$B$8:$BE$51,'Occupancy Raw Data'!AW$3,FALSE)</f>
        <v>-3.44771781867912</v>
      </c>
      <c r="Q8" s="48">
        <f>VLOOKUP($A8,'Occupancy Raw Data'!$B$8:$BE$51,'Occupancy Raw Data'!AX$3,FALSE)</f>
        <v>-1.4505130344277799</v>
      </c>
      <c r="R8" s="49">
        <f>VLOOKUP($A8,'Occupancy Raw Data'!$B$8:$BE$51,'Occupancy Raw Data'!AY$3,FALSE)</f>
        <v>-0.36176115596934699</v>
      </c>
      <c r="S8" s="48">
        <f>VLOOKUP($A8,'Occupancy Raw Data'!$B$8:$BE$51,'Occupancy Raw Data'!BA$3,FALSE)</f>
        <v>-4.8096532681693303</v>
      </c>
      <c r="T8" s="48">
        <f>VLOOKUP($A8,'Occupancy Raw Data'!$B$8:$BE$51,'Occupancy Raw Data'!BB$3,FALSE)</f>
        <v>-12.308921174622</v>
      </c>
      <c r="U8" s="49">
        <f>VLOOKUP($A8,'Occupancy Raw Data'!$B$8:$BE$51,'Occupancy Raw Data'!BC$3,FALSE)</f>
        <v>-8.8379106685670301</v>
      </c>
      <c r="V8" s="50">
        <f>VLOOKUP($A8,'Occupancy Raw Data'!$B$8:$BE$51,'Occupancy Raw Data'!BE$3,FALSE)</f>
        <v>-3.2758415361900801</v>
      </c>
      <c r="X8" s="51">
        <f>VLOOKUP($A8,'ADR Raw Data'!$B$6:$BE$49,'ADR Raw Data'!AG$1,FALSE)</f>
        <v>306.59679313304702</v>
      </c>
      <c r="Y8" s="52">
        <f>VLOOKUP($A8,'ADR Raw Data'!$B$6:$BE$49,'ADR Raw Data'!AH$1,FALSE)</f>
        <v>276.42155911740201</v>
      </c>
      <c r="Z8" s="52">
        <f>VLOOKUP($A8,'ADR Raw Data'!$B$6:$BE$49,'ADR Raw Data'!AI$1,FALSE)</f>
        <v>259.895361434645</v>
      </c>
      <c r="AA8" s="52">
        <f>VLOOKUP($A8,'ADR Raw Data'!$B$6:$BE$49,'ADR Raw Data'!AJ$1,FALSE)</f>
        <v>274.37560273479602</v>
      </c>
      <c r="AB8" s="52">
        <f>VLOOKUP($A8,'ADR Raw Data'!$B$6:$BE$49,'ADR Raw Data'!AK$1,FALSE)</f>
        <v>275.00582196697701</v>
      </c>
      <c r="AC8" s="53">
        <f>VLOOKUP($A8,'ADR Raw Data'!$B$6:$BE$49,'ADR Raw Data'!AL$1,FALSE)</f>
        <v>278.89213560070601</v>
      </c>
      <c r="AD8" s="52">
        <f>VLOOKUP($A8,'ADR Raw Data'!$B$6:$BE$49,'ADR Raw Data'!AN$1,FALSE)</f>
        <v>307.98771528439698</v>
      </c>
      <c r="AE8" s="52">
        <f>VLOOKUP($A8,'ADR Raw Data'!$B$6:$BE$49,'ADR Raw Data'!AO$1,FALSE)</f>
        <v>317.93070738594099</v>
      </c>
      <c r="AF8" s="53">
        <f>VLOOKUP($A8,'ADR Raw Data'!$B$6:$BE$49,'ADR Raw Data'!AP$1,FALSE)</f>
        <v>313.12527144283098</v>
      </c>
      <c r="AG8" s="54">
        <f>VLOOKUP($A8,'ADR Raw Data'!$B$6:$BE$49,'ADR Raw Data'!AR$1,FALSE)</f>
        <v>289.984622179094</v>
      </c>
      <c r="AI8" s="47">
        <f>VLOOKUP($A8,'ADR Raw Data'!$B$6:$BE$49,'ADR Raw Data'!AT$1,FALSE)</f>
        <v>6.8452026133496702</v>
      </c>
      <c r="AJ8" s="48">
        <f>VLOOKUP($A8,'ADR Raw Data'!$B$6:$BE$49,'ADR Raw Data'!AU$1,FALSE)</f>
        <v>2.75457002203003</v>
      </c>
      <c r="AK8" s="48">
        <f>VLOOKUP($A8,'ADR Raw Data'!$B$6:$BE$49,'ADR Raw Data'!AV$1,FALSE)</f>
        <v>-4.4306766863009903</v>
      </c>
      <c r="AL8" s="48">
        <f>VLOOKUP($A8,'ADR Raw Data'!$B$6:$BE$49,'ADR Raw Data'!AW$1,FALSE)</f>
        <v>0.920147429124889</v>
      </c>
      <c r="AM8" s="48">
        <f>VLOOKUP($A8,'ADR Raw Data'!$B$6:$BE$49,'ADR Raw Data'!AX$1,FALSE)</f>
        <v>-0.73373015966766097</v>
      </c>
      <c r="AN8" s="49">
        <f>VLOOKUP($A8,'ADR Raw Data'!$B$6:$BE$49,'ADR Raw Data'!AY$1,FALSE)</f>
        <v>1.3229028751382701</v>
      </c>
      <c r="AO8" s="48">
        <f>VLOOKUP($A8,'ADR Raw Data'!$B$6:$BE$49,'ADR Raw Data'!BA$1,FALSE)</f>
        <v>-1.3924944096932199</v>
      </c>
      <c r="AP8" s="48">
        <f>VLOOKUP($A8,'ADR Raw Data'!$B$6:$BE$49,'ADR Raw Data'!BB$1,FALSE)</f>
        <v>-1.56664968318647</v>
      </c>
      <c r="AQ8" s="49">
        <f>VLOOKUP($A8,'ADR Raw Data'!$B$6:$BE$49,'ADR Raw Data'!BC$1,FALSE)</f>
        <v>-1.55142928240662</v>
      </c>
      <c r="AR8" s="50">
        <f>VLOOKUP($A8,'ADR Raw Data'!$B$6:$BE$49,'ADR Raw Data'!BE$1,FALSE)</f>
        <v>5.5816299245547499E-3</v>
      </c>
      <c r="AT8" s="51">
        <f>VLOOKUP($A8,'RevPAR Raw Data'!$B$6:$BE$49,'RevPAR Raw Data'!AG$1,FALSE)</f>
        <v>132.056072167997</v>
      </c>
      <c r="AU8" s="52">
        <f>VLOOKUP($A8,'RevPAR Raw Data'!$B$6:$BE$49,'RevPAR Raw Data'!AH$1,FALSE)</f>
        <v>98.190562703342195</v>
      </c>
      <c r="AV8" s="52">
        <f>VLOOKUP($A8,'RevPAR Raw Data'!$B$6:$BE$49,'RevPAR Raw Data'!AI$1,FALSE)</f>
        <v>103.946614167406</v>
      </c>
      <c r="AW8" s="52">
        <f>VLOOKUP($A8,'RevPAR Raw Data'!$B$6:$BE$49,'RevPAR Raw Data'!AJ$1,FALSE)</f>
        <v>112.76098787341</v>
      </c>
      <c r="AX8" s="52">
        <f>VLOOKUP($A8,'RevPAR Raw Data'!$B$6:$BE$49,'RevPAR Raw Data'!AK$1,FALSE)</f>
        <v>113.304676131322</v>
      </c>
      <c r="AY8" s="53">
        <f>VLOOKUP($A8,'RevPAR Raw Data'!$B$6:$BE$49,'RevPAR Raw Data'!AL$1,FALSE)</f>
        <v>112.05178260869501</v>
      </c>
      <c r="AZ8" s="52">
        <f>VLOOKUP($A8,'RevPAR Raw Data'!$B$6:$BE$49,'RevPAR Raw Data'!AN$1,FALSE)</f>
        <v>143.33589766341299</v>
      </c>
      <c r="BA8" s="52">
        <f>VLOOKUP($A8,'RevPAR Raw Data'!$B$6:$BE$49,'RevPAR Raw Data'!AO$1,FALSE)</f>
        <v>158.189568914522</v>
      </c>
      <c r="BB8" s="53">
        <f>VLOOKUP($A8,'RevPAR Raw Data'!$B$6:$BE$49,'RevPAR Raw Data'!AP$1,FALSE)</f>
        <v>150.76273328896701</v>
      </c>
      <c r="BC8" s="54">
        <f>VLOOKUP($A8,'RevPAR Raw Data'!$B$6:$BE$49,'RevPAR Raw Data'!AR$1,FALSE)</f>
        <v>123.11205423163</v>
      </c>
      <c r="BE8" s="47">
        <f>VLOOKUP($A8,'RevPAR Raw Data'!$B$6:$BE$49,'RevPAR Raw Data'!AT$1,FALSE)</f>
        <v>21.6430569294713</v>
      </c>
      <c r="BF8" s="48">
        <f>VLOOKUP($A8,'RevPAR Raw Data'!$B$6:$BE$49,'RevPAR Raw Data'!AU$1,FALSE)</f>
        <v>-3.7180502382646798</v>
      </c>
      <c r="BG8" s="48">
        <f>VLOOKUP($A8,'RevPAR Raw Data'!$B$6:$BE$49,'RevPAR Raw Data'!AV$1,FALSE)</f>
        <v>-7.9010994579197602</v>
      </c>
      <c r="BH8" s="48">
        <f>VLOOKUP($A8,'RevPAR Raw Data'!$B$6:$BE$49,'RevPAR Raw Data'!AW$1,FALSE)</f>
        <v>-2.5592944764262899</v>
      </c>
      <c r="BI8" s="48">
        <f>VLOOKUP($A8,'RevPAR Raw Data'!$B$6:$BE$49,'RevPAR Raw Data'!AX$1,FALSE)</f>
        <v>-2.1736003424919299</v>
      </c>
      <c r="BJ8" s="49">
        <f>VLOOKUP($A8,'RevPAR Raw Data'!$B$6:$BE$49,'RevPAR Raw Data'!AY$1,FALSE)</f>
        <v>0.95635597043547804</v>
      </c>
      <c r="BK8" s="48">
        <f>VLOOKUP($A8,'RevPAR Raw Data'!$B$6:$BE$49,'RevPAR Raw Data'!BA$1,FALSE)</f>
        <v>-6.1351735249776702</v>
      </c>
      <c r="BL8" s="48">
        <f>VLOOKUP($A8,'RevPAR Raw Data'!$B$6:$BE$49,'RevPAR Raw Data'!BB$1,FALSE)</f>
        <v>-13.6827331832226</v>
      </c>
      <c r="BM8" s="49">
        <f>VLOOKUP($A8,'RevPAR Raw Data'!$B$6:$BE$49,'RevPAR Raw Data'!BC$1,FALSE)</f>
        <v>-10.2522260169085</v>
      </c>
      <c r="BN8" s="50">
        <f>VLOOKUP($A8,'RevPAR Raw Data'!$B$6:$BE$49,'RevPAR Raw Data'!BE$1,FALSE)</f>
        <v>-3.2704427516169901</v>
      </c>
    </row>
    <row r="9" spans="1:66" x14ac:dyDescent="0.45">
      <c r="A9" s="63" t="s">
        <v>140</v>
      </c>
      <c r="B9" s="47">
        <f>VLOOKUP($A9,'Occupancy Raw Data'!$B$8:$BE$51,'Occupancy Raw Data'!AG$3,FALSE)</f>
        <v>41.314407433251297</v>
      </c>
      <c r="C9" s="48">
        <f>VLOOKUP($A9,'Occupancy Raw Data'!$B$8:$BE$51,'Occupancy Raw Data'!AH$3,FALSE)</f>
        <v>39.430386720041099</v>
      </c>
      <c r="D9" s="48">
        <f>VLOOKUP($A9,'Occupancy Raw Data'!$B$8:$BE$51,'Occupancy Raw Data'!AI$3,FALSE)</f>
        <v>43.520694847405302</v>
      </c>
      <c r="E9" s="48">
        <f>VLOOKUP($A9,'Occupancy Raw Data'!$B$8:$BE$51,'Occupancy Raw Data'!AJ$3,FALSE)</f>
        <v>44.773036101215602</v>
      </c>
      <c r="F9" s="48">
        <f>VLOOKUP($A9,'Occupancy Raw Data'!$B$8:$BE$51,'Occupancy Raw Data'!AK$3,FALSE)</f>
        <v>42.362921884755202</v>
      </c>
      <c r="G9" s="49">
        <f>VLOOKUP($A9,'Occupancy Raw Data'!$B$8:$BE$51,'Occupancy Raw Data'!AL$3,FALSE)</f>
        <v>42.280289397333704</v>
      </c>
      <c r="H9" s="48">
        <f>VLOOKUP($A9,'Occupancy Raw Data'!$B$8:$BE$51,'Occupancy Raw Data'!AN$3,FALSE)</f>
        <v>45.042050754709997</v>
      </c>
      <c r="I9" s="48">
        <f>VLOOKUP($A9,'Occupancy Raw Data'!$B$8:$BE$51,'Occupancy Raw Data'!AO$3,FALSE)</f>
        <v>46.665320063167897</v>
      </c>
      <c r="J9" s="49">
        <f>VLOOKUP($A9,'Occupancy Raw Data'!$B$8:$BE$51,'Occupancy Raw Data'!AP$3,FALSE)</f>
        <v>45.853685408938901</v>
      </c>
      <c r="K9" s="50">
        <f>VLOOKUP($A9,'Occupancy Raw Data'!$B$8:$BE$51,'Occupancy Raw Data'!AR$3,FALSE)</f>
        <v>43.3012596863638</v>
      </c>
      <c r="M9" s="47">
        <f>VLOOKUP($A9,'Occupancy Raw Data'!$B$8:$BE$51,'Occupancy Raw Data'!AT$3,FALSE)</f>
        <v>23.285695408684301</v>
      </c>
      <c r="N9" s="48">
        <f>VLOOKUP($A9,'Occupancy Raw Data'!$B$8:$BE$51,'Occupancy Raw Data'!AU$3,FALSE)</f>
        <v>2.8928825445401598</v>
      </c>
      <c r="O9" s="48">
        <f>VLOOKUP($A9,'Occupancy Raw Data'!$B$8:$BE$51,'Occupancy Raw Data'!AV$3,FALSE)</f>
        <v>0.76669713301525</v>
      </c>
      <c r="P9" s="48">
        <f>VLOOKUP($A9,'Occupancy Raw Data'!$B$8:$BE$51,'Occupancy Raw Data'!AW$3,FALSE)</f>
        <v>3.8525349279027301</v>
      </c>
      <c r="Q9" s="48">
        <f>VLOOKUP($A9,'Occupancy Raw Data'!$B$8:$BE$51,'Occupancy Raw Data'!AX$3,FALSE)</f>
        <v>4.5607230751805297</v>
      </c>
      <c r="R9" s="49">
        <f>VLOOKUP($A9,'Occupancy Raw Data'!$B$8:$BE$51,'Occupancy Raw Data'!AY$3,FALSE)</f>
        <v>6.4192014339431003</v>
      </c>
      <c r="S9" s="48">
        <f>VLOOKUP($A9,'Occupancy Raw Data'!$B$8:$BE$51,'Occupancy Raw Data'!BA$3,FALSE)</f>
        <v>0.93890257414383305</v>
      </c>
      <c r="T9" s="48">
        <f>VLOOKUP($A9,'Occupancy Raw Data'!$B$8:$BE$51,'Occupancy Raw Data'!BB$3,FALSE)</f>
        <v>-7.4398581890333899</v>
      </c>
      <c r="U9" s="49">
        <f>VLOOKUP($A9,'Occupancy Raw Data'!$B$8:$BE$51,'Occupancy Raw Data'!BC$3,FALSE)</f>
        <v>-3.5058419756524599</v>
      </c>
      <c r="V9" s="50">
        <f>VLOOKUP($A9,'Occupancy Raw Data'!$B$8:$BE$51,'Occupancy Raw Data'!BE$3,FALSE)</f>
        <v>3.2074056246978402</v>
      </c>
      <c r="X9" s="51">
        <f>VLOOKUP($A9,'ADR Raw Data'!$B$6:$BE$49,'ADR Raw Data'!AG$1,FALSE)</f>
        <v>165.93266945197499</v>
      </c>
      <c r="Y9" s="52">
        <f>VLOOKUP($A9,'ADR Raw Data'!$B$6:$BE$49,'ADR Raw Data'!AH$1,FALSE)</f>
        <v>159.75044241605701</v>
      </c>
      <c r="Z9" s="52">
        <f>VLOOKUP($A9,'ADR Raw Data'!$B$6:$BE$49,'ADR Raw Data'!AI$1,FALSE)</f>
        <v>162.920795974768</v>
      </c>
      <c r="AA9" s="52">
        <f>VLOOKUP($A9,'ADR Raw Data'!$B$6:$BE$49,'ADR Raw Data'!AJ$1,FALSE)</f>
        <v>161.61536716907599</v>
      </c>
      <c r="AB9" s="52">
        <f>VLOOKUP($A9,'ADR Raw Data'!$B$6:$BE$49,'ADR Raw Data'!AK$1,FALSE)</f>
        <v>154.75775075856001</v>
      </c>
      <c r="AC9" s="53">
        <f>VLOOKUP($A9,'ADR Raw Data'!$B$6:$BE$49,'ADR Raw Data'!AL$1,FALSE)</f>
        <v>161.00579982627499</v>
      </c>
      <c r="AD9" s="52">
        <f>VLOOKUP($A9,'ADR Raw Data'!$B$6:$BE$49,'ADR Raw Data'!AN$1,FALSE)</f>
        <v>157.363467732072</v>
      </c>
      <c r="AE9" s="52">
        <f>VLOOKUP($A9,'ADR Raw Data'!$B$6:$BE$49,'ADR Raw Data'!AO$1,FALSE)</f>
        <v>158.01944831385501</v>
      </c>
      <c r="AF9" s="53">
        <f>VLOOKUP($A9,'ADR Raw Data'!$B$6:$BE$49,'ADR Raw Data'!AP$1,FALSE)</f>
        <v>157.69726362580499</v>
      </c>
      <c r="AG9" s="54">
        <f>VLOOKUP($A9,'ADR Raw Data'!$B$6:$BE$49,'ADR Raw Data'!AR$1,FALSE)</f>
        <v>160.004782573136</v>
      </c>
      <c r="AI9" s="47">
        <f>VLOOKUP($A9,'ADR Raw Data'!$B$6:$BE$49,'ADR Raw Data'!AT$1,FALSE)</f>
        <v>14.200497978286601</v>
      </c>
      <c r="AJ9" s="48">
        <f>VLOOKUP($A9,'ADR Raw Data'!$B$6:$BE$49,'ADR Raw Data'!AU$1,FALSE)</f>
        <v>5.54958724932954</v>
      </c>
      <c r="AK9" s="48">
        <f>VLOOKUP($A9,'ADR Raw Data'!$B$6:$BE$49,'ADR Raw Data'!AV$1,FALSE)</f>
        <v>3.81011474790547</v>
      </c>
      <c r="AL9" s="48">
        <f>VLOOKUP($A9,'ADR Raw Data'!$B$6:$BE$49,'ADR Raw Data'!AW$1,FALSE)</f>
        <v>3.3199700159615899</v>
      </c>
      <c r="AM9" s="48">
        <f>VLOOKUP($A9,'ADR Raw Data'!$B$6:$BE$49,'ADR Raw Data'!AX$1,FALSE)</f>
        <v>4.27172058930375</v>
      </c>
      <c r="AN9" s="49">
        <f>VLOOKUP($A9,'ADR Raw Data'!$B$6:$BE$49,'ADR Raw Data'!AY$1,FALSE)</f>
        <v>5.89151571944954</v>
      </c>
      <c r="AO9" s="48">
        <f>VLOOKUP($A9,'ADR Raw Data'!$B$6:$BE$49,'ADR Raw Data'!BA$1,FALSE)</f>
        <v>3.8807567633359201</v>
      </c>
      <c r="AP9" s="48">
        <f>VLOOKUP($A9,'ADR Raw Data'!$B$6:$BE$49,'ADR Raw Data'!BB$1,FALSE)</f>
        <v>-4.8043484234562603</v>
      </c>
      <c r="AQ9" s="49">
        <f>VLOOKUP($A9,'ADR Raw Data'!$B$6:$BE$49,'ADR Raw Data'!BC$1,FALSE)</f>
        <v>-0.93258921195477795</v>
      </c>
      <c r="AR9" s="50">
        <f>VLOOKUP($A9,'ADR Raw Data'!$B$6:$BE$49,'ADR Raw Data'!BE$1,FALSE)</f>
        <v>3.6592835183311401</v>
      </c>
      <c r="AT9" s="51">
        <f>VLOOKUP($A9,'RevPAR Raw Data'!$B$6:$BE$49,'RevPAR Raw Data'!AG$1,FALSE)</f>
        <v>68.554099122259302</v>
      </c>
      <c r="AU9" s="52">
        <f>VLOOKUP($A9,'RevPAR Raw Data'!$B$6:$BE$49,'RevPAR Raw Data'!AH$1,FALSE)</f>
        <v>62.990217231628002</v>
      </c>
      <c r="AV9" s="52">
        <f>VLOOKUP($A9,'RevPAR Raw Data'!$B$6:$BE$49,'RevPAR Raw Data'!AI$1,FALSE)</f>
        <v>70.904262459142799</v>
      </c>
      <c r="AW9" s="52">
        <f>VLOOKUP($A9,'RevPAR Raw Data'!$B$6:$BE$49,'RevPAR Raw Data'!AJ$1,FALSE)</f>
        <v>72.360106687722606</v>
      </c>
      <c r="AX9" s="52">
        <f>VLOOKUP($A9,'RevPAR Raw Data'!$B$6:$BE$49,'RevPAR Raw Data'!AK$1,FALSE)</f>
        <v>65.559905064453304</v>
      </c>
      <c r="AY9" s="53">
        <f>VLOOKUP($A9,'RevPAR Raw Data'!$B$6:$BE$49,'RevPAR Raw Data'!AL$1,FALSE)</f>
        <v>68.073718113041195</v>
      </c>
      <c r="AZ9" s="52">
        <f>VLOOKUP($A9,'RevPAR Raw Data'!$B$6:$BE$49,'RevPAR Raw Data'!AN$1,FALSE)</f>
        <v>70.879733005251694</v>
      </c>
      <c r="BA9" s="52">
        <f>VLOOKUP($A9,'RevPAR Raw Data'!$B$6:$BE$49,'RevPAR Raw Data'!AO$1,FALSE)</f>
        <v>73.7402813177127</v>
      </c>
      <c r="BB9" s="53">
        <f>VLOOKUP($A9,'RevPAR Raw Data'!$B$6:$BE$49,'RevPAR Raw Data'!AP$1,FALSE)</f>
        <v>72.310007161482204</v>
      </c>
      <c r="BC9" s="54">
        <f>VLOOKUP($A9,'RevPAR Raw Data'!$B$6:$BE$49,'RevPAR Raw Data'!AR$1,FALSE)</f>
        <v>69.284086412595798</v>
      </c>
      <c r="BE9" s="47">
        <f>VLOOKUP($A9,'RevPAR Raw Data'!$B$6:$BE$49,'RevPAR Raw Data'!AT$1,FALSE)</f>
        <v>40.792878092711099</v>
      </c>
      <c r="BF9" s="48">
        <f>VLOOKUP($A9,'RevPAR Raw Data'!$B$6:$BE$49,'RevPAR Raw Data'!AU$1,FALSE)</f>
        <v>8.6030128346995802</v>
      </c>
      <c r="BG9" s="48">
        <f>VLOOKUP($A9,'RevPAR Raw Data'!$B$6:$BE$49,'RevPAR Raw Data'!AV$1,FALSE)</f>
        <v>4.6060239214575001</v>
      </c>
      <c r="BH9" s="48">
        <f>VLOOKUP($A9,'RevPAR Raw Data'!$B$6:$BE$49,'RevPAR Raw Data'!AW$1,FALSE)</f>
        <v>7.3004079483251401</v>
      </c>
      <c r="BI9" s="48">
        <f>VLOOKUP($A9,'RevPAR Raw Data'!$B$6:$BE$49,'RevPAR Raw Data'!AX$1,FALSE)</f>
        <v>9.0272650111079002</v>
      </c>
      <c r="BJ9" s="49">
        <f>VLOOKUP($A9,'RevPAR Raw Data'!$B$6:$BE$49,'RevPAR Raw Data'!AY$1,FALSE)</f>
        <v>12.688905414936499</v>
      </c>
      <c r="BK9" s="48">
        <f>VLOOKUP($A9,'RevPAR Raw Data'!$B$6:$BE$49,'RevPAR Raw Data'!BA$1,FALSE)</f>
        <v>4.8560958626269697</v>
      </c>
      <c r="BL9" s="48">
        <f>VLOOKUP($A9,'RevPAR Raw Data'!$B$6:$BE$49,'RevPAR Raw Data'!BB$1,FALSE)</f>
        <v>-11.886769902877401</v>
      </c>
      <c r="BM9" s="49">
        <f>VLOOKUP($A9,'RevPAR Raw Data'!$B$6:$BE$49,'RevPAR Raw Data'!BC$1,FALSE)</f>
        <v>-4.4057360835541202</v>
      </c>
      <c r="BN9" s="50">
        <f>VLOOKUP($A9,'RevPAR Raw Data'!$B$6:$BE$49,'RevPAR Raw Data'!BE$1,FALSE)</f>
        <v>6.9840572084195696</v>
      </c>
    </row>
    <row r="10" spans="1:66" x14ac:dyDescent="0.45">
      <c r="A10" s="63" t="s">
        <v>141</v>
      </c>
      <c r="B10" s="47">
        <f>VLOOKUP($A10,'Occupancy Raw Data'!$B$8:$BE$51,'Occupancy Raw Data'!AG$3,FALSE)</f>
        <v>39.828084542662701</v>
      </c>
      <c r="C10" s="48">
        <f>VLOOKUP($A10,'Occupancy Raw Data'!$B$8:$BE$51,'Occupancy Raw Data'!AH$3,FALSE)</f>
        <v>40.699828318424103</v>
      </c>
      <c r="D10" s="48">
        <f>VLOOKUP($A10,'Occupancy Raw Data'!$B$8:$BE$51,'Occupancy Raw Data'!AI$3,FALSE)</f>
        <v>45.815638083190201</v>
      </c>
      <c r="E10" s="48">
        <f>VLOOKUP($A10,'Occupancy Raw Data'!$B$8:$BE$51,'Occupancy Raw Data'!AJ$3,FALSE)</f>
        <v>46.570886419083699</v>
      </c>
      <c r="F10" s="48">
        <f>VLOOKUP($A10,'Occupancy Raw Data'!$B$8:$BE$51,'Occupancy Raw Data'!AK$3,FALSE)</f>
        <v>43.895515195325402</v>
      </c>
      <c r="G10" s="49">
        <f>VLOOKUP($A10,'Occupancy Raw Data'!$B$8:$BE$51,'Occupancy Raw Data'!AL$3,FALSE)</f>
        <v>43.361713790070901</v>
      </c>
      <c r="H10" s="48">
        <f>VLOOKUP($A10,'Occupancy Raw Data'!$B$8:$BE$51,'Occupancy Raw Data'!AN$3,FALSE)</f>
        <v>45.427095569410497</v>
      </c>
      <c r="I10" s="48">
        <f>VLOOKUP($A10,'Occupancy Raw Data'!$B$8:$BE$51,'Occupancy Raw Data'!AO$3,FALSE)</f>
        <v>46.012168308183398</v>
      </c>
      <c r="J10" s="49">
        <f>VLOOKUP($A10,'Occupancy Raw Data'!$B$8:$BE$51,'Occupancy Raw Data'!AP$3,FALSE)</f>
        <v>45.719631938797001</v>
      </c>
      <c r="K10" s="50">
        <f>VLOOKUP($A10,'Occupancy Raw Data'!$B$8:$BE$51,'Occupancy Raw Data'!AR$3,FALSE)</f>
        <v>44.035367008002702</v>
      </c>
      <c r="M10" s="47">
        <f>VLOOKUP($A10,'Occupancy Raw Data'!$B$8:$BE$51,'Occupancy Raw Data'!AT$3,FALSE)</f>
        <v>4.3142702958856898</v>
      </c>
      <c r="N10" s="48">
        <f>VLOOKUP($A10,'Occupancy Raw Data'!$B$8:$BE$51,'Occupancy Raw Data'!AU$3,FALSE)</f>
        <v>-6.2691168522780902</v>
      </c>
      <c r="O10" s="48">
        <f>VLOOKUP($A10,'Occupancy Raw Data'!$B$8:$BE$51,'Occupancy Raw Data'!AV$3,FALSE)</f>
        <v>-4.6884182974956303</v>
      </c>
      <c r="P10" s="48">
        <f>VLOOKUP($A10,'Occupancy Raw Data'!$B$8:$BE$51,'Occupancy Raw Data'!AW$3,FALSE)</f>
        <v>-4.1881264435969703</v>
      </c>
      <c r="Q10" s="48">
        <f>VLOOKUP($A10,'Occupancy Raw Data'!$B$8:$BE$51,'Occupancy Raw Data'!AX$3,FALSE)</f>
        <v>-3.5910083513516202</v>
      </c>
      <c r="R10" s="49">
        <f>VLOOKUP($A10,'Occupancy Raw Data'!$B$8:$BE$51,'Occupancy Raw Data'!AY$3,FALSE)</f>
        <v>-3.1288440946651299</v>
      </c>
      <c r="S10" s="48">
        <f>VLOOKUP($A10,'Occupancy Raw Data'!$B$8:$BE$51,'Occupancy Raw Data'!BA$3,FALSE)</f>
        <v>-5.7352254821246298</v>
      </c>
      <c r="T10" s="48">
        <f>VLOOKUP($A10,'Occupancy Raw Data'!$B$8:$BE$51,'Occupancy Raw Data'!BB$3,FALSE)</f>
        <v>-11.154040849658401</v>
      </c>
      <c r="U10" s="49">
        <f>VLOOKUP($A10,'Occupancy Raw Data'!$B$8:$BE$51,'Occupancy Raw Data'!BC$3,FALSE)</f>
        <v>-8.5421305975203392</v>
      </c>
      <c r="V10" s="50">
        <f>VLOOKUP($A10,'Occupancy Raw Data'!$B$8:$BE$51,'Occupancy Raw Data'!BE$3,FALSE)</f>
        <v>-4.8005706586832497</v>
      </c>
      <c r="X10" s="51">
        <f>VLOOKUP($A10,'ADR Raw Data'!$B$6:$BE$49,'ADR Raw Data'!AG$1,FALSE)</f>
        <v>118.77902086404301</v>
      </c>
      <c r="Y10" s="52">
        <f>VLOOKUP($A10,'ADR Raw Data'!$B$6:$BE$49,'ADR Raw Data'!AH$1,FALSE)</f>
        <v>120.450997761373</v>
      </c>
      <c r="Z10" s="52">
        <f>VLOOKUP($A10,'ADR Raw Data'!$B$6:$BE$49,'ADR Raw Data'!AI$1,FALSE)</f>
        <v>123.154521653381</v>
      </c>
      <c r="AA10" s="52">
        <f>VLOOKUP($A10,'ADR Raw Data'!$B$6:$BE$49,'ADR Raw Data'!AJ$1,FALSE)</f>
        <v>120.347499353253</v>
      </c>
      <c r="AB10" s="52">
        <f>VLOOKUP($A10,'ADR Raw Data'!$B$6:$BE$49,'ADR Raw Data'!AK$1,FALSE)</f>
        <v>115.481533407667</v>
      </c>
      <c r="AC10" s="53">
        <f>VLOOKUP($A10,'ADR Raw Data'!$B$6:$BE$49,'ADR Raw Data'!AL$1,FALSE)</f>
        <v>119.68673703694699</v>
      </c>
      <c r="AD10" s="52">
        <f>VLOOKUP($A10,'ADR Raw Data'!$B$6:$BE$49,'ADR Raw Data'!AN$1,FALSE)</f>
        <v>117.254288484808</v>
      </c>
      <c r="AE10" s="52">
        <f>VLOOKUP($A10,'ADR Raw Data'!$B$6:$BE$49,'ADR Raw Data'!AO$1,FALSE)</f>
        <v>116.36744427715701</v>
      </c>
      <c r="AF10" s="53">
        <f>VLOOKUP($A10,'ADR Raw Data'!$B$6:$BE$49,'ADR Raw Data'!AP$1,FALSE)</f>
        <v>116.80802915139699</v>
      </c>
      <c r="AG10" s="54">
        <f>VLOOKUP($A10,'ADR Raw Data'!$B$6:$BE$49,'ADR Raw Data'!AR$1,FALSE)</f>
        <v>118.832838309867</v>
      </c>
      <c r="AI10" s="47">
        <f>VLOOKUP($A10,'ADR Raw Data'!$B$6:$BE$49,'ADR Raw Data'!AT$1,FALSE)</f>
        <v>5.0365078134494796</v>
      </c>
      <c r="AJ10" s="48">
        <f>VLOOKUP($A10,'ADR Raw Data'!$B$6:$BE$49,'ADR Raw Data'!AU$1,FALSE)</f>
        <v>3.06903691595378</v>
      </c>
      <c r="AK10" s="48">
        <f>VLOOKUP($A10,'ADR Raw Data'!$B$6:$BE$49,'ADR Raw Data'!AV$1,FALSE)</f>
        <v>3.8983071791895898</v>
      </c>
      <c r="AL10" s="48">
        <f>VLOOKUP($A10,'ADR Raw Data'!$B$6:$BE$49,'ADR Raw Data'!AW$1,FALSE)</f>
        <v>2.2791759101019902</v>
      </c>
      <c r="AM10" s="48">
        <f>VLOOKUP($A10,'ADR Raw Data'!$B$6:$BE$49,'ADR Raw Data'!AX$1,FALSE)</f>
        <v>0.94912456607173401</v>
      </c>
      <c r="AN10" s="49">
        <f>VLOOKUP($A10,'ADR Raw Data'!$B$6:$BE$49,'ADR Raw Data'!AY$1,FALSE)</f>
        <v>2.9564105783144199</v>
      </c>
      <c r="AO10" s="48">
        <f>VLOOKUP($A10,'ADR Raw Data'!$B$6:$BE$49,'ADR Raw Data'!BA$1,FALSE)</f>
        <v>-9.5312203977721693E-2</v>
      </c>
      <c r="AP10" s="48">
        <f>VLOOKUP($A10,'ADR Raw Data'!$B$6:$BE$49,'ADR Raw Data'!BB$1,FALSE)</f>
        <v>-5.7832361465713804</v>
      </c>
      <c r="AQ10" s="49">
        <f>VLOOKUP($A10,'ADR Raw Data'!$B$6:$BE$49,'ADR Raw Data'!BC$1,FALSE)</f>
        <v>-3.1031129311462098</v>
      </c>
      <c r="AR10" s="50">
        <f>VLOOKUP($A10,'ADR Raw Data'!$B$6:$BE$49,'ADR Raw Data'!BE$1,FALSE)</f>
        <v>1.0677784452218899</v>
      </c>
      <c r="AT10" s="51">
        <f>VLOOKUP($A10,'RevPAR Raw Data'!$B$6:$BE$49,'RevPAR Raw Data'!AG$1,FALSE)</f>
        <v>47.3074088486782</v>
      </c>
      <c r="AU10" s="52">
        <f>VLOOKUP($A10,'RevPAR Raw Data'!$B$6:$BE$49,'RevPAR Raw Data'!AH$1,FALSE)</f>
        <v>49.023349296707899</v>
      </c>
      <c r="AV10" s="52">
        <f>VLOOKUP($A10,'RevPAR Raw Data'!$B$6:$BE$49,'RevPAR Raw Data'!AI$1,FALSE)</f>
        <v>56.424029923797399</v>
      </c>
      <c r="AW10" s="52">
        <f>VLOOKUP($A10,'RevPAR Raw Data'!$B$6:$BE$49,'RevPAR Raw Data'!AJ$1,FALSE)</f>
        <v>56.046897232010998</v>
      </c>
      <c r="AX10" s="52">
        <f>VLOOKUP($A10,'RevPAR Raw Data'!$B$6:$BE$49,'RevPAR Raw Data'!AK$1,FALSE)</f>
        <v>50.691214044757601</v>
      </c>
      <c r="AY10" s="53">
        <f>VLOOKUP($A10,'RevPAR Raw Data'!$B$6:$BE$49,'RevPAR Raw Data'!AL$1,FALSE)</f>
        <v>51.898220358635797</v>
      </c>
      <c r="AZ10" s="52">
        <f>VLOOKUP($A10,'RevPAR Raw Data'!$B$6:$BE$49,'RevPAR Raw Data'!AN$1,FALSE)</f>
        <v>53.265217689226198</v>
      </c>
      <c r="BA10" s="52">
        <f>VLOOKUP($A10,'RevPAR Raw Data'!$B$6:$BE$49,'RevPAR Raw Data'!AO$1,FALSE)</f>
        <v>53.543184316737403</v>
      </c>
      <c r="BB10" s="53">
        <f>VLOOKUP($A10,'RevPAR Raw Data'!$B$6:$BE$49,'RevPAR Raw Data'!AP$1,FALSE)</f>
        <v>53.4042010029818</v>
      </c>
      <c r="BC10" s="54">
        <f>VLOOKUP($A10,'RevPAR Raw Data'!$B$6:$BE$49,'RevPAR Raw Data'!AR$1,FALSE)</f>
        <v>52.328476475776597</v>
      </c>
      <c r="BE10" s="47">
        <f>VLOOKUP($A10,'RevPAR Raw Data'!$B$6:$BE$49,'RevPAR Raw Data'!AT$1,FALSE)</f>
        <v>9.5680666698807801</v>
      </c>
      <c r="BF10" s="48">
        <f>VLOOKUP($A10,'RevPAR Raw Data'!$B$6:$BE$49,'RevPAR Raw Data'!AU$1,FALSE)</f>
        <v>-3.3924814468250002</v>
      </c>
      <c r="BG10" s="48">
        <f>VLOOKUP($A10,'RevPAR Raw Data'!$B$6:$BE$49,'RevPAR Raw Data'!AV$1,FALSE)</f>
        <v>-0.97288006538775595</v>
      </c>
      <c r="BH10" s="48">
        <f>VLOOKUP($A10,'RevPAR Raw Data'!$B$6:$BE$49,'RevPAR Raw Data'!AW$1,FALSE)</f>
        <v>-2.0044053024820498</v>
      </c>
      <c r="BI10" s="48">
        <f>VLOOKUP($A10,'RevPAR Raw Data'!$B$6:$BE$49,'RevPAR Raw Data'!AX$1,FALSE)</f>
        <v>-2.67596692771225</v>
      </c>
      <c r="BJ10" s="49">
        <f>VLOOKUP($A10,'RevPAR Raw Data'!$B$6:$BE$49,'RevPAR Raw Data'!AY$1,FALSE)</f>
        <v>-0.26493499414435501</v>
      </c>
      <c r="BK10" s="48">
        <f>VLOOKUP($A10,'RevPAR Raw Data'!$B$6:$BE$49,'RevPAR Raw Data'!BA$1,FALSE)</f>
        <v>-5.8250713162922496</v>
      </c>
      <c r="BL10" s="48">
        <f>VLOOKUP($A10,'RevPAR Raw Data'!$B$6:$BE$49,'RevPAR Raw Data'!BB$1,FALSE)</f>
        <v>-16.292212474008998</v>
      </c>
      <c r="BM10" s="49">
        <f>VLOOKUP($A10,'RevPAR Raw Data'!$B$6:$BE$49,'RevPAR Raw Data'!BC$1,FALSE)</f>
        <v>-11.380171569499501</v>
      </c>
      <c r="BN10" s="50">
        <f>VLOOKUP($A10,'RevPAR Raw Data'!$B$6:$BE$49,'RevPAR Raw Data'!BE$1,FALSE)</f>
        <v>-3.78405167220243</v>
      </c>
    </row>
    <row r="11" spans="1:66" x14ac:dyDescent="0.45">
      <c r="A11" s="63" t="s">
        <v>142</v>
      </c>
      <c r="B11" s="47">
        <f>VLOOKUP($A11,'Occupancy Raw Data'!$B$8:$BE$51,'Occupancy Raw Data'!AG$3,FALSE)</f>
        <v>37.435440783615299</v>
      </c>
      <c r="C11" s="48">
        <f>VLOOKUP($A11,'Occupancy Raw Data'!$B$8:$BE$51,'Occupancy Raw Data'!AH$3,FALSE)</f>
        <v>40.674506013062697</v>
      </c>
      <c r="D11" s="48">
        <f>VLOOKUP($A11,'Occupancy Raw Data'!$B$8:$BE$51,'Occupancy Raw Data'!AI$3,FALSE)</f>
        <v>47.965225354710199</v>
      </c>
      <c r="E11" s="48">
        <f>VLOOKUP($A11,'Occupancy Raw Data'!$B$8:$BE$51,'Occupancy Raw Data'!AJ$3,FALSE)</f>
        <v>49.818431579549802</v>
      </c>
      <c r="F11" s="48">
        <f>VLOOKUP($A11,'Occupancy Raw Data'!$B$8:$BE$51,'Occupancy Raw Data'!AK$3,FALSE)</f>
        <v>47.829764501624801</v>
      </c>
      <c r="G11" s="49">
        <f>VLOOKUP($A11,'Occupancy Raw Data'!$B$8:$BE$51,'Occupancy Raw Data'!AL$3,FALSE)</f>
        <v>44.744868885655201</v>
      </c>
      <c r="H11" s="48">
        <f>VLOOKUP($A11,'Occupancy Raw Data'!$B$8:$BE$51,'Occupancy Raw Data'!AN$3,FALSE)</f>
        <v>46.592173796910402</v>
      </c>
      <c r="I11" s="48">
        <f>VLOOKUP($A11,'Occupancy Raw Data'!$B$8:$BE$51,'Occupancy Raw Data'!AO$3,FALSE)</f>
        <v>44.889691619870099</v>
      </c>
      <c r="J11" s="49">
        <f>VLOOKUP($A11,'Occupancy Raw Data'!$B$8:$BE$51,'Occupancy Raw Data'!AP$3,FALSE)</f>
        <v>45.740932708390297</v>
      </c>
      <c r="K11" s="50">
        <f>VLOOKUP($A11,'Occupancy Raw Data'!$B$8:$BE$51,'Occupancy Raw Data'!AR$3,FALSE)</f>
        <v>45.029463979081697</v>
      </c>
      <c r="M11" s="47">
        <f>VLOOKUP($A11,'Occupancy Raw Data'!$B$8:$BE$51,'Occupancy Raw Data'!AT$3,FALSE)</f>
        <v>-3.8203979972874902</v>
      </c>
      <c r="N11" s="48">
        <f>VLOOKUP($A11,'Occupancy Raw Data'!$B$8:$BE$51,'Occupancy Raw Data'!AU$3,FALSE)</f>
        <v>-10.6014175011977</v>
      </c>
      <c r="O11" s="48">
        <f>VLOOKUP($A11,'Occupancy Raw Data'!$B$8:$BE$51,'Occupancy Raw Data'!AV$3,FALSE)</f>
        <v>-5.1539635202621996</v>
      </c>
      <c r="P11" s="48">
        <f>VLOOKUP($A11,'Occupancy Raw Data'!$B$8:$BE$51,'Occupancy Raw Data'!AW$3,FALSE)</f>
        <v>-2.2862309820515399</v>
      </c>
      <c r="Q11" s="48">
        <f>VLOOKUP($A11,'Occupancy Raw Data'!$B$8:$BE$51,'Occupancy Raw Data'!AX$3,FALSE)</f>
        <v>1.06172631575263</v>
      </c>
      <c r="R11" s="49">
        <f>VLOOKUP($A11,'Occupancy Raw Data'!$B$8:$BE$51,'Occupancy Raw Data'!AY$3,FALSE)</f>
        <v>-4.1058190223674798</v>
      </c>
      <c r="S11" s="48">
        <f>VLOOKUP($A11,'Occupancy Raw Data'!$B$8:$BE$51,'Occupancy Raw Data'!BA$3,FALSE)</f>
        <v>1.43696577211554</v>
      </c>
      <c r="T11" s="48">
        <f>VLOOKUP($A11,'Occupancy Raw Data'!$B$8:$BE$51,'Occupancy Raw Data'!BB$3,FALSE)</f>
        <v>-5.56702496895032</v>
      </c>
      <c r="U11" s="49">
        <f>VLOOKUP($A11,'Occupancy Raw Data'!$B$8:$BE$51,'Occupancy Raw Data'!BC$3,FALSE)</f>
        <v>-2.1251229388992701</v>
      </c>
      <c r="V11" s="50">
        <f>VLOOKUP($A11,'Occupancy Raw Data'!$B$8:$BE$51,'Occupancy Raw Data'!BE$3,FALSE)</f>
        <v>-3.5392584866352701</v>
      </c>
      <c r="X11" s="51">
        <f>VLOOKUP($A11,'ADR Raw Data'!$B$6:$BE$49,'ADR Raw Data'!AG$1,FALSE)</f>
        <v>99.774023718907102</v>
      </c>
      <c r="Y11" s="52">
        <f>VLOOKUP($A11,'ADR Raw Data'!$B$6:$BE$49,'ADR Raw Data'!AH$1,FALSE)</f>
        <v>99.639683537376598</v>
      </c>
      <c r="Z11" s="52">
        <f>VLOOKUP($A11,'ADR Raw Data'!$B$6:$BE$49,'ADR Raw Data'!AI$1,FALSE)</f>
        <v>100.856241497726</v>
      </c>
      <c r="AA11" s="52">
        <f>VLOOKUP($A11,'ADR Raw Data'!$B$6:$BE$49,'ADR Raw Data'!AJ$1,FALSE)</f>
        <v>100.476211144443</v>
      </c>
      <c r="AB11" s="52">
        <f>VLOOKUP($A11,'ADR Raw Data'!$B$6:$BE$49,'ADR Raw Data'!AK$1,FALSE)</f>
        <v>99.918472236995996</v>
      </c>
      <c r="AC11" s="53">
        <f>VLOOKUP($A11,'ADR Raw Data'!$B$6:$BE$49,'ADR Raw Data'!AL$1,FALSE)</f>
        <v>100.168874684814</v>
      </c>
      <c r="AD11" s="52">
        <f>VLOOKUP($A11,'ADR Raw Data'!$B$6:$BE$49,'ADR Raw Data'!AN$1,FALSE)</f>
        <v>104.61950137861299</v>
      </c>
      <c r="AE11" s="52">
        <f>VLOOKUP($A11,'ADR Raw Data'!$B$6:$BE$49,'ADR Raw Data'!AO$1,FALSE)</f>
        <v>104.11645477084301</v>
      </c>
      <c r="AF11" s="53">
        <f>VLOOKUP($A11,'ADR Raw Data'!$B$6:$BE$49,'ADR Raw Data'!AP$1,FALSE)</f>
        <v>104.37265893623</v>
      </c>
      <c r="AG11" s="54">
        <f>VLOOKUP($A11,'ADR Raw Data'!$B$6:$BE$49,'ADR Raw Data'!AR$1,FALSE)</f>
        <v>101.38895634593899</v>
      </c>
      <c r="AI11" s="47">
        <f>VLOOKUP($A11,'ADR Raw Data'!$B$6:$BE$49,'ADR Raw Data'!AT$1,FALSE)</f>
        <v>5.7355866766456902</v>
      </c>
      <c r="AJ11" s="48">
        <f>VLOOKUP($A11,'ADR Raw Data'!$B$6:$BE$49,'ADR Raw Data'!AU$1,FALSE)</f>
        <v>3.5564576836469999</v>
      </c>
      <c r="AK11" s="48">
        <f>VLOOKUP($A11,'ADR Raw Data'!$B$6:$BE$49,'ADR Raw Data'!AV$1,FALSE)</f>
        <v>3.5389466251616799</v>
      </c>
      <c r="AL11" s="48">
        <f>VLOOKUP($A11,'ADR Raw Data'!$B$6:$BE$49,'ADR Raw Data'!AW$1,FALSE)</f>
        <v>3.9671819204666701</v>
      </c>
      <c r="AM11" s="48">
        <f>VLOOKUP($A11,'ADR Raw Data'!$B$6:$BE$49,'ADR Raw Data'!AX$1,FALSE)</f>
        <v>3.8778733689020899</v>
      </c>
      <c r="AN11" s="49">
        <f>VLOOKUP($A11,'ADR Raw Data'!$B$6:$BE$49,'ADR Raw Data'!AY$1,FALSE)</f>
        <v>4.0681537666098802</v>
      </c>
      <c r="AO11" s="48">
        <f>VLOOKUP($A11,'ADR Raw Data'!$B$6:$BE$49,'ADR Raw Data'!BA$1,FALSE)</f>
        <v>2.8343535739175101</v>
      </c>
      <c r="AP11" s="48">
        <f>VLOOKUP($A11,'ADR Raw Data'!$B$6:$BE$49,'ADR Raw Data'!BB$1,FALSE)</f>
        <v>-0.69064357204021798</v>
      </c>
      <c r="AQ11" s="49">
        <f>VLOOKUP($A11,'ADR Raw Data'!$B$6:$BE$49,'ADR Raw Data'!BC$1,FALSE)</f>
        <v>1.0238457407348001</v>
      </c>
      <c r="AR11" s="50">
        <f>VLOOKUP($A11,'ADR Raw Data'!$B$6:$BE$49,'ADR Raw Data'!BE$1,FALSE)</f>
        <v>3.1706610416049101</v>
      </c>
      <c r="AT11" s="51">
        <f>VLOOKUP($A11,'RevPAR Raw Data'!$B$6:$BE$49,'RevPAR Raw Data'!AG$1,FALSE)</f>
        <v>37.350845566721702</v>
      </c>
      <c r="AU11" s="52">
        <f>VLOOKUP($A11,'RevPAR Raw Data'!$B$6:$BE$49,'RevPAR Raw Data'!AH$1,FALSE)</f>
        <v>40.527949071806901</v>
      </c>
      <c r="AV11" s="52">
        <f>VLOOKUP($A11,'RevPAR Raw Data'!$B$6:$BE$49,'RevPAR Raw Data'!AI$1,FALSE)</f>
        <v>48.375923518675101</v>
      </c>
      <c r="AW11" s="52">
        <f>VLOOKUP($A11,'RevPAR Raw Data'!$B$6:$BE$49,'RevPAR Raw Data'!AJ$1,FALSE)</f>
        <v>50.0556725027187</v>
      </c>
      <c r="AX11" s="52">
        <f>VLOOKUP($A11,'RevPAR Raw Data'!$B$6:$BE$49,'RevPAR Raw Data'!AK$1,FALSE)</f>
        <v>47.790769964576597</v>
      </c>
      <c r="AY11" s="53">
        <f>VLOOKUP($A11,'RevPAR Raw Data'!$B$6:$BE$49,'RevPAR Raw Data'!AL$1,FALSE)</f>
        <v>44.820431641956503</v>
      </c>
      <c r="AZ11" s="52">
        <f>VLOOKUP($A11,'RevPAR Raw Data'!$B$6:$BE$49,'RevPAR Raw Data'!AN$1,FALSE)</f>
        <v>48.7444999077848</v>
      </c>
      <c r="BA11" s="52">
        <f>VLOOKUP($A11,'RevPAR Raw Data'!$B$6:$BE$49,'RevPAR Raw Data'!AO$1,FALSE)</f>
        <v>46.737555472173199</v>
      </c>
      <c r="BB11" s="53">
        <f>VLOOKUP($A11,'RevPAR Raw Data'!$B$6:$BE$49,'RevPAR Raw Data'!AP$1,FALSE)</f>
        <v>47.741027689978999</v>
      </c>
      <c r="BC11" s="54">
        <f>VLOOKUP($A11,'RevPAR Raw Data'!$B$6:$BE$49,'RevPAR Raw Data'!AR$1,FALSE)</f>
        <v>45.6549035765618</v>
      </c>
      <c r="BE11" s="47">
        <f>VLOOKUP($A11,'RevPAR Raw Data'!$B$6:$BE$49,'RevPAR Raw Data'!AT$1,FALSE)</f>
        <v>1.6960664408309301</v>
      </c>
      <c r="BF11" s="48">
        <f>VLOOKUP($A11,'RevPAR Raw Data'!$B$6:$BE$49,'RevPAR Raw Data'!AU$1,FALSE)</f>
        <v>-7.4219947448475603</v>
      </c>
      <c r="BG11" s="48">
        <f>VLOOKUP($A11,'RevPAR Raw Data'!$B$6:$BE$49,'RevPAR Raw Data'!AV$1,FALSE)</f>
        <v>-1.7974129131629</v>
      </c>
      <c r="BH11" s="48">
        <f>VLOOKUP($A11,'RevPAR Raw Data'!$B$6:$BE$49,'RevPAR Raw Data'!AW$1,FALSE)</f>
        <v>1.5902519962350701</v>
      </c>
      <c r="BI11" s="48">
        <f>VLOOKUP($A11,'RevPAR Raw Data'!$B$6:$BE$49,'RevPAR Raw Data'!AX$1,FALSE)</f>
        <v>4.9807720867039196</v>
      </c>
      <c r="BJ11" s="49">
        <f>VLOOKUP($A11,'RevPAR Raw Data'!$B$6:$BE$49,'RevPAR Raw Data'!AY$1,FALSE)</f>
        <v>-0.20469628696622999</v>
      </c>
      <c r="BK11" s="48">
        <f>VLOOKUP($A11,'RevPAR Raw Data'!$B$6:$BE$49,'RevPAR Raw Data'!BA$1,FALSE)</f>
        <v>4.3120480367509897</v>
      </c>
      <c r="BL11" s="48">
        <f>VLOOKUP($A11,'RevPAR Raw Data'!$B$6:$BE$49,'RevPAR Raw Data'!BB$1,FALSE)</f>
        <v>-6.2192202408886104</v>
      </c>
      <c r="BM11" s="49">
        <f>VLOOKUP($A11,'RevPAR Raw Data'!$B$6:$BE$49,'RevPAR Raw Data'!BC$1,FALSE)</f>
        <v>-1.1230351788597599</v>
      </c>
      <c r="BN11" s="50">
        <f>VLOOKUP($A11,'RevPAR Raw Data'!$B$6:$BE$49,'RevPAR Raw Data'!BE$1,FALSE)</f>
        <v>-0.48081533502779999</v>
      </c>
    </row>
    <row r="12" spans="1:66" x14ac:dyDescent="0.45">
      <c r="A12" s="63" t="s">
        <v>143</v>
      </c>
      <c r="B12" s="47">
        <f>VLOOKUP($A12,'Occupancy Raw Data'!$B$8:$BE$51,'Occupancy Raw Data'!AG$3,FALSE)</f>
        <v>40.944187325298898</v>
      </c>
      <c r="C12" s="48">
        <f>VLOOKUP($A12,'Occupancy Raw Data'!$B$8:$BE$51,'Occupancy Raw Data'!AH$3,FALSE)</f>
        <v>42.441526843711898</v>
      </c>
      <c r="D12" s="48">
        <f>VLOOKUP($A12,'Occupancy Raw Data'!$B$8:$BE$51,'Occupancy Raw Data'!AI$3,FALSE)</f>
        <v>46.868042325613402</v>
      </c>
      <c r="E12" s="48">
        <f>VLOOKUP($A12,'Occupancy Raw Data'!$B$8:$BE$51,'Occupancy Raw Data'!AJ$3,FALSE)</f>
        <v>48.833979847131999</v>
      </c>
      <c r="F12" s="48">
        <f>VLOOKUP($A12,'Occupancy Raw Data'!$B$8:$BE$51,'Occupancy Raw Data'!AK$3,FALSE)</f>
        <v>47.289232676108</v>
      </c>
      <c r="G12" s="49">
        <f>VLOOKUP($A12,'Occupancy Raw Data'!$B$8:$BE$51,'Occupancy Raw Data'!AL$3,FALSE)</f>
        <v>45.273823618491598</v>
      </c>
      <c r="H12" s="48">
        <f>VLOOKUP($A12,'Occupancy Raw Data'!$B$8:$BE$51,'Occupancy Raw Data'!AN$3,FALSE)</f>
        <v>46.446851975118697</v>
      </c>
      <c r="I12" s="48">
        <f>VLOOKUP($A12,'Occupancy Raw Data'!$B$8:$BE$51,'Occupancy Raw Data'!AO$3,FALSE)</f>
        <v>44.3259806734454</v>
      </c>
      <c r="J12" s="49">
        <f>VLOOKUP($A12,'Occupancy Raw Data'!$B$8:$BE$51,'Occupancy Raw Data'!AP$3,FALSE)</f>
        <v>45.386416324282102</v>
      </c>
      <c r="K12" s="50">
        <f>VLOOKUP($A12,'Occupancy Raw Data'!$B$8:$BE$51,'Occupancy Raw Data'!AR$3,FALSE)</f>
        <v>45.305984631926698</v>
      </c>
      <c r="M12" s="47">
        <f>VLOOKUP($A12,'Occupancy Raw Data'!$B$8:$BE$51,'Occupancy Raw Data'!AT$3,FALSE)</f>
        <v>4.3659638511063603</v>
      </c>
      <c r="N12" s="48">
        <f>VLOOKUP($A12,'Occupancy Raw Data'!$B$8:$BE$51,'Occupancy Raw Data'!AU$3,FALSE)</f>
        <v>-3.7228698888107998</v>
      </c>
      <c r="O12" s="48">
        <f>VLOOKUP($A12,'Occupancy Raw Data'!$B$8:$BE$51,'Occupancy Raw Data'!AV$3,FALSE)</f>
        <v>-0.90052102487544705</v>
      </c>
      <c r="P12" s="48">
        <f>VLOOKUP($A12,'Occupancy Raw Data'!$B$8:$BE$51,'Occupancy Raw Data'!AW$3,FALSE)</f>
        <v>2.9492554354685798</v>
      </c>
      <c r="Q12" s="48">
        <f>VLOOKUP($A12,'Occupancy Raw Data'!$B$8:$BE$51,'Occupancy Raw Data'!AX$3,FALSE)</f>
        <v>5.3256887894117204</v>
      </c>
      <c r="R12" s="49">
        <f>VLOOKUP($A12,'Occupancy Raw Data'!$B$8:$BE$51,'Occupancy Raw Data'!AY$3,FALSE)</f>
        <v>1.53765137860544</v>
      </c>
      <c r="S12" s="48">
        <f>VLOOKUP($A12,'Occupancy Raw Data'!$B$8:$BE$51,'Occupancy Raw Data'!BA$3,FALSE)</f>
        <v>6.2838642732136201</v>
      </c>
      <c r="T12" s="48">
        <f>VLOOKUP($A12,'Occupancy Raw Data'!$B$8:$BE$51,'Occupancy Raw Data'!BB$3,FALSE)</f>
        <v>5.4759057153704098E-2</v>
      </c>
      <c r="U12" s="49">
        <f>VLOOKUP($A12,'Occupancy Raw Data'!$B$8:$BE$51,'Occupancy Raw Data'!BC$3,FALSE)</f>
        <v>3.1480425002119699</v>
      </c>
      <c r="V12" s="50">
        <f>VLOOKUP($A12,'Occupancy Raw Data'!$B$8:$BE$51,'Occupancy Raw Data'!BE$3,FALSE)</f>
        <v>1.99340156638969</v>
      </c>
      <c r="X12" s="51">
        <f>VLOOKUP($A12,'ADR Raw Data'!$B$6:$BE$49,'ADR Raw Data'!AG$1,FALSE)</f>
        <v>74.211872639265806</v>
      </c>
      <c r="Y12" s="52">
        <f>VLOOKUP($A12,'ADR Raw Data'!$B$6:$BE$49,'ADR Raw Data'!AH$1,FALSE)</f>
        <v>74.623413915253707</v>
      </c>
      <c r="Z12" s="52">
        <f>VLOOKUP($A12,'ADR Raw Data'!$B$6:$BE$49,'ADR Raw Data'!AI$1,FALSE)</f>
        <v>75.398612811597005</v>
      </c>
      <c r="AA12" s="52">
        <f>VLOOKUP($A12,'ADR Raw Data'!$B$6:$BE$49,'ADR Raw Data'!AJ$1,FALSE)</f>
        <v>75.412765857441599</v>
      </c>
      <c r="AB12" s="52">
        <f>VLOOKUP($A12,'ADR Raw Data'!$B$6:$BE$49,'ADR Raw Data'!AK$1,FALSE)</f>
        <v>75.181092585851204</v>
      </c>
      <c r="AC12" s="53">
        <f>VLOOKUP($A12,'ADR Raw Data'!$B$6:$BE$49,'ADR Raw Data'!AL$1,FALSE)</f>
        <v>74.995991607370897</v>
      </c>
      <c r="AD12" s="52">
        <f>VLOOKUP($A12,'ADR Raw Data'!$B$6:$BE$49,'ADR Raw Data'!AN$1,FALSE)</f>
        <v>77.676651429418499</v>
      </c>
      <c r="AE12" s="52">
        <f>VLOOKUP($A12,'ADR Raw Data'!$B$6:$BE$49,'ADR Raw Data'!AO$1,FALSE)</f>
        <v>77.499440747740906</v>
      </c>
      <c r="AF12" s="53">
        <f>VLOOKUP($A12,'ADR Raw Data'!$B$6:$BE$49,'ADR Raw Data'!AP$1,FALSE)</f>
        <v>77.590116317293294</v>
      </c>
      <c r="AG12" s="54">
        <f>VLOOKUP($A12,'ADR Raw Data'!$B$6:$BE$49,'ADR Raw Data'!AR$1,FALSE)</f>
        <v>75.738293621793702</v>
      </c>
      <c r="AI12" s="47">
        <f>VLOOKUP($A12,'ADR Raw Data'!$B$6:$BE$49,'ADR Raw Data'!AT$1,FALSE)</f>
        <v>-2.6828170287001298</v>
      </c>
      <c r="AJ12" s="48">
        <f>VLOOKUP($A12,'ADR Raw Data'!$B$6:$BE$49,'ADR Raw Data'!AU$1,FALSE)</f>
        <v>-2.6434403566534299</v>
      </c>
      <c r="AK12" s="48">
        <f>VLOOKUP($A12,'ADR Raw Data'!$B$6:$BE$49,'ADR Raw Data'!AV$1,FALSE)</f>
        <v>-1.6554778713788501</v>
      </c>
      <c r="AL12" s="48">
        <f>VLOOKUP($A12,'ADR Raw Data'!$B$6:$BE$49,'ADR Raw Data'!AW$1,FALSE)</f>
        <v>-1.68340986140905</v>
      </c>
      <c r="AM12" s="48">
        <f>VLOOKUP($A12,'ADR Raw Data'!$B$6:$BE$49,'ADR Raw Data'!AX$1,FALSE)</f>
        <v>-2.07977645233913</v>
      </c>
      <c r="AN12" s="49">
        <f>VLOOKUP($A12,'ADR Raw Data'!$B$6:$BE$49,'ADR Raw Data'!AY$1,FALSE)</f>
        <v>-2.1220202232905798</v>
      </c>
      <c r="AO12" s="48">
        <f>VLOOKUP($A12,'ADR Raw Data'!$B$6:$BE$49,'ADR Raw Data'!BA$1,FALSE)</f>
        <v>-3.9276834042327899</v>
      </c>
      <c r="AP12" s="48">
        <f>VLOOKUP($A12,'ADR Raw Data'!$B$6:$BE$49,'ADR Raw Data'!BB$1,FALSE)</f>
        <v>-5.9204392990741397</v>
      </c>
      <c r="AQ12" s="49">
        <f>VLOOKUP($A12,'ADR Raw Data'!$B$6:$BE$49,'ADR Raw Data'!BC$1,FALSE)</f>
        <v>-4.9368908755723799</v>
      </c>
      <c r="AR12" s="50">
        <f>VLOOKUP($A12,'ADR Raw Data'!$B$6:$BE$49,'ADR Raw Data'!BE$1,FALSE)</f>
        <v>-2.9448541689769199</v>
      </c>
      <c r="AT12" s="51">
        <f>VLOOKUP($A12,'RevPAR Raw Data'!$B$6:$BE$49,'RevPAR Raw Data'!AG$1,FALSE)</f>
        <v>30.385448151033302</v>
      </c>
      <c r="AU12" s="52">
        <f>VLOOKUP($A12,'RevPAR Raw Data'!$B$6:$BE$49,'RevPAR Raw Data'!AH$1,FALSE)</f>
        <v>31.671316248536701</v>
      </c>
      <c r="AV12" s="52">
        <f>VLOOKUP($A12,'RevPAR Raw Data'!$B$6:$BE$49,'RevPAR Raw Data'!AI$1,FALSE)</f>
        <v>35.337853765464601</v>
      </c>
      <c r="AW12" s="52">
        <f>VLOOKUP($A12,'RevPAR Raw Data'!$B$6:$BE$49,'RevPAR Raw Data'!AJ$1,FALSE)</f>
        <v>36.827054880987902</v>
      </c>
      <c r="AX12" s="52">
        <f>VLOOKUP($A12,'RevPAR Raw Data'!$B$6:$BE$49,'RevPAR Raw Data'!AK$1,FALSE)</f>
        <v>35.552561801363403</v>
      </c>
      <c r="AY12" s="53">
        <f>VLOOKUP($A12,'RevPAR Raw Data'!$B$6:$BE$49,'RevPAR Raw Data'!AL$1,FALSE)</f>
        <v>33.953552961259902</v>
      </c>
      <c r="AZ12" s="52">
        <f>VLOOKUP($A12,'RevPAR Raw Data'!$B$6:$BE$49,'RevPAR Raw Data'!AN$1,FALSE)</f>
        <v>36.078359308651002</v>
      </c>
      <c r="BA12" s="52">
        <f>VLOOKUP($A12,'RevPAR Raw Data'!$B$6:$BE$49,'RevPAR Raw Data'!AO$1,FALSE)</f>
        <v>34.352387127871999</v>
      </c>
      <c r="BB12" s="53">
        <f>VLOOKUP($A12,'RevPAR Raw Data'!$B$6:$BE$49,'RevPAR Raw Data'!AP$1,FALSE)</f>
        <v>35.215373218261497</v>
      </c>
      <c r="BC12" s="54">
        <f>VLOOKUP($A12,'RevPAR Raw Data'!$B$6:$BE$49,'RevPAR Raw Data'!AR$1,FALSE)</f>
        <v>34.313979668773399</v>
      </c>
      <c r="BE12" s="47">
        <f>VLOOKUP($A12,'RevPAR Raw Data'!$B$6:$BE$49,'RevPAR Raw Data'!AT$1,FALSE)</f>
        <v>1.56601600074185</v>
      </c>
      <c r="BF12" s="48">
        <f>VLOOKUP($A12,'RevPAR Raw Data'!$B$6:$BE$49,'RevPAR Raw Data'!AU$1,FALSE)</f>
        <v>-6.2678984003977103</v>
      </c>
      <c r="BG12" s="48">
        <f>VLOOKUP($A12,'RevPAR Raw Data'!$B$6:$BE$49,'RevPAR Raw Data'!AV$1,FALSE)</f>
        <v>-2.5410909699603699</v>
      </c>
      <c r="BH12" s="48">
        <f>VLOOKUP($A12,'RevPAR Raw Data'!$B$6:$BE$49,'RevPAR Raw Data'!AW$1,FALSE)</f>
        <v>1.21619751722071</v>
      </c>
      <c r="BI12" s="48">
        <f>VLOOKUP($A12,'RevPAR Raw Data'!$B$6:$BE$49,'RevPAR Raw Data'!AX$1,FALSE)</f>
        <v>3.13514991570554</v>
      </c>
      <c r="BJ12" s="49">
        <f>VLOOKUP($A12,'RevPAR Raw Data'!$B$6:$BE$49,'RevPAR Raw Data'!AY$1,FALSE)</f>
        <v>-0.61699811790285197</v>
      </c>
      <c r="BK12" s="48">
        <f>VLOOKUP($A12,'RevPAR Raw Data'!$B$6:$BE$49,'RevPAR Raw Data'!BA$1,FALSE)</f>
        <v>2.1093705747773002</v>
      </c>
      <c r="BL12" s="48">
        <f>VLOOKUP($A12,'RevPAR Raw Data'!$B$6:$BE$49,'RevPAR Raw Data'!BB$1,FALSE)</f>
        <v>-5.8689222186599697</v>
      </c>
      <c r="BM12" s="49">
        <f>VLOOKUP($A12,'RevPAR Raw Data'!$B$6:$BE$49,'RevPAR Raw Data'!BC$1,FALSE)</f>
        <v>-1.9442637983125099</v>
      </c>
      <c r="BN12" s="50">
        <f>VLOOKUP($A12,'RevPAR Raw Data'!$B$6:$BE$49,'RevPAR Raw Data'!BE$1,FALSE)</f>
        <v>-1.0101553717195</v>
      </c>
    </row>
    <row r="13" spans="1:66" x14ac:dyDescent="0.45">
      <c r="A13" s="63" t="s">
        <v>144</v>
      </c>
      <c r="B13" s="47">
        <f>VLOOKUP($A13,'Occupancy Raw Data'!$B$8:$BE$51,'Occupancy Raw Data'!AG$3,FALSE)</f>
        <v>40.977241719643501</v>
      </c>
      <c r="C13" s="48">
        <f>VLOOKUP($A13,'Occupancy Raw Data'!$B$8:$BE$51,'Occupancy Raw Data'!AH$3,FALSE)</f>
        <v>40.991605913619303</v>
      </c>
      <c r="D13" s="48">
        <f>VLOOKUP($A13,'Occupancy Raw Data'!$B$8:$BE$51,'Occupancy Raw Data'!AI$3,FALSE)</f>
        <v>43.230997124517103</v>
      </c>
      <c r="E13" s="48">
        <f>VLOOKUP($A13,'Occupancy Raw Data'!$B$8:$BE$51,'Occupancy Raw Data'!AJ$3,FALSE)</f>
        <v>44.991867321153599</v>
      </c>
      <c r="F13" s="48">
        <f>VLOOKUP($A13,'Occupancy Raw Data'!$B$8:$BE$51,'Occupancy Raw Data'!AK$3,FALSE)</f>
        <v>45.272154288535802</v>
      </c>
      <c r="G13" s="49">
        <f>VLOOKUP($A13,'Occupancy Raw Data'!$B$8:$BE$51,'Occupancy Raw Data'!AL$3,FALSE)</f>
        <v>43.092527517207301</v>
      </c>
      <c r="H13" s="48">
        <f>VLOOKUP($A13,'Occupancy Raw Data'!$B$8:$BE$51,'Occupancy Raw Data'!AN$3,FALSE)</f>
        <v>45.184292311713897</v>
      </c>
      <c r="I13" s="48">
        <f>VLOOKUP($A13,'Occupancy Raw Data'!$B$8:$BE$51,'Occupancy Raw Data'!AO$3,FALSE)</f>
        <v>43.961485956606303</v>
      </c>
      <c r="J13" s="49">
        <f>VLOOKUP($A13,'Occupancy Raw Data'!$B$8:$BE$51,'Occupancy Raw Data'!AP$3,FALSE)</f>
        <v>44.5728891341601</v>
      </c>
      <c r="K13" s="50">
        <f>VLOOKUP($A13,'Occupancy Raw Data'!$B$8:$BE$51,'Occupancy Raw Data'!AR$3,FALSE)</f>
        <v>43.515452882090003</v>
      </c>
      <c r="M13" s="47">
        <f>VLOOKUP($A13,'Occupancy Raw Data'!$B$8:$BE$51,'Occupancy Raw Data'!AT$3,FALSE)</f>
        <v>-0.928086770363447</v>
      </c>
      <c r="N13" s="48">
        <f>VLOOKUP($A13,'Occupancy Raw Data'!$B$8:$BE$51,'Occupancy Raw Data'!AU$3,FALSE)</f>
        <v>-4.80142749851787</v>
      </c>
      <c r="O13" s="48">
        <f>VLOOKUP($A13,'Occupancy Raw Data'!$B$8:$BE$51,'Occupancy Raw Data'!AV$3,FALSE)</f>
        <v>-2.8619575063867999</v>
      </c>
      <c r="P13" s="48">
        <f>VLOOKUP($A13,'Occupancy Raw Data'!$B$8:$BE$51,'Occupancy Raw Data'!AW$3,FALSE)</f>
        <v>-0.29073310134608299</v>
      </c>
      <c r="Q13" s="48">
        <f>VLOOKUP($A13,'Occupancy Raw Data'!$B$8:$BE$51,'Occupancy Raw Data'!AX$3,FALSE)</f>
        <v>0.775126630059225</v>
      </c>
      <c r="R13" s="49">
        <f>VLOOKUP($A13,'Occupancy Raw Data'!$B$8:$BE$51,'Occupancy Raw Data'!AY$3,FALSE)</f>
        <v>-1.6026002687830401</v>
      </c>
      <c r="S13" s="48">
        <f>VLOOKUP($A13,'Occupancy Raw Data'!$B$8:$BE$51,'Occupancy Raw Data'!BA$3,FALSE)</f>
        <v>-2.1866304113567501</v>
      </c>
      <c r="T13" s="48">
        <f>VLOOKUP($A13,'Occupancy Raw Data'!$B$8:$BE$51,'Occupancy Raw Data'!BB$3,FALSE)</f>
        <v>-5.8548541146372202</v>
      </c>
      <c r="U13" s="49">
        <f>VLOOKUP($A13,'Occupancy Raw Data'!$B$8:$BE$51,'Occupancy Raw Data'!BC$3,FALSE)</f>
        <v>-4.0306353615638102</v>
      </c>
      <c r="V13" s="50">
        <f>VLOOKUP($A13,'Occupancy Raw Data'!$B$8:$BE$51,'Occupancy Raw Data'!BE$3,FALSE)</f>
        <v>-2.32591265033957</v>
      </c>
      <c r="X13" s="51">
        <f>VLOOKUP($A13,'ADR Raw Data'!$B$6:$BE$49,'ADR Raw Data'!AG$1,FALSE)</f>
        <v>60.089635108474198</v>
      </c>
      <c r="Y13" s="52">
        <f>VLOOKUP($A13,'ADR Raw Data'!$B$6:$BE$49,'ADR Raw Data'!AH$1,FALSE)</f>
        <v>59.544634611705497</v>
      </c>
      <c r="Z13" s="52">
        <f>VLOOKUP($A13,'ADR Raw Data'!$B$6:$BE$49,'ADR Raw Data'!AI$1,FALSE)</f>
        <v>59.660456113947802</v>
      </c>
      <c r="AA13" s="52">
        <f>VLOOKUP($A13,'ADR Raw Data'!$B$6:$BE$49,'ADR Raw Data'!AJ$1,FALSE)</f>
        <v>59.942440786946598</v>
      </c>
      <c r="AB13" s="52">
        <f>VLOOKUP($A13,'ADR Raw Data'!$B$6:$BE$49,'ADR Raw Data'!AK$1,FALSE)</f>
        <v>59.993487736378597</v>
      </c>
      <c r="AC13" s="53">
        <f>VLOOKUP($A13,'ADR Raw Data'!$B$6:$BE$49,'ADR Raw Data'!AL$1,FALSE)</f>
        <v>59.8489270092768</v>
      </c>
      <c r="AD13" s="52">
        <f>VLOOKUP($A13,'ADR Raw Data'!$B$6:$BE$49,'ADR Raw Data'!AN$1,FALSE)</f>
        <v>62.664000840484597</v>
      </c>
      <c r="AE13" s="52">
        <f>VLOOKUP($A13,'ADR Raw Data'!$B$6:$BE$49,'ADR Raw Data'!AO$1,FALSE)</f>
        <v>62.921993305473798</v>
      </c>
      <c r="AF13" s="53">
        <f>VLOOKUP($A13,'ADR Raw Data'!$B$6:$BE$49,'ADR Raw Data'!AP$1,FALSE)</f>
        <v>62.791227640753199</v>
      </c>
      <c r="AG13" s="54">
        <f>VLOOKUP($A13,'ADR Raw Data'!$B$6:$BE$49,'ADR Raw Data'!AR$1,FALSE)</f>
        <v>60.709941060570301</v>
      </c>
      <c r="AI13" s="47">
        <f>VLOOKUP($A13,'ADR Raw Data'!$B$6:$BE$49,'ADR Raw Data'!AT$1,FALSE)</f>
        <v>0.57384460887447597</v>
      </c>
      <c r="AJ13" s="48">
        <f>VLOOKUP($A13,'ADR Raw Data'!$B$6:$BE$49,'ADR Raw Data'!AU$1,FALSE)</f>
        <v>-0.344562874708644</v>
      </c>
      <c r="AK13" s="48">
        <f>VLOOKUP($A13,'ADR Raw Data'!$B$6:$BE$49,'ADR Raw Data'!AV$1,FALSE)</f>
        <v>-0.60235451714398802</v>
      </c>
      <c r="AL13" s="48">
        <f>VLOOKUP($A13,'ADR Raw Data'!$B$6:$BE$49,'ADR Raw Data'!AW$1,FALSE)</f>
        <v>9.6083911248390094E-2</v>
      </c>
      <c r="AM13" s="48">
        <f>VLOOKUP($A13,'ADR Raw Data'!$B$6:$BE$49,'ADR Raw Data'!AX$1,FALSE)</f>
        <v>-9.3180366643206794E-2</v>
      </c>
      <c r="AN13" s="49">
        <f>VLOOKUP($A13,'ADR Raw Data'!$B$6:$BE$49,'ADR Raw Data'!AY$1,FALSE)</f>
        <v>-7.5267509011773107E-2</v>
      </c>
      <c r="AO13" s="48">
        <f>VLOOKUP($A13,'ADR Raw Data'!$B$6:$BE$49,'ADR Raw Data'!BA$1,FALSE)</f>
        <v>-2.6453946483186299</v>
      </c>
      <c r="AP13" s="48">
        <f>VLOOKUP($A13,'ADR Raw Data'!$B$6:$BE$49,'ADR Raw Data'!BB$1,FALSE)</f>
        <v>-3.1252155796429202</v>
      </c>
      <c r="AQ13" s="49">
        <f>VLOOKUP($A13,'ADR Raw Data'!$B$6:$BE$49,'ADR Raw Data'!BC$1,FALSE)</f>
        <v>-2.8914971880701699</v>
      </c>
      <c r="AR13" s="50">
        <f>VLOOKUP($A13,'ADR Raw Data'!$B$6:$BE$49,'ADR Raw Data'!BE$1,FALSE)</f>
        <v>-0.98499163614684804</v>
      </c>
      <c r="AT13" s="51">
        <f>VLOOKUP($A13,'RevPAR Raw Data'!$B$6:$BE$49,'RevPAR Raw Data'!AG$1,FALSE)</f>
        <v>24.6230750268512</v>
      </c>
      <c r="AU13" s="52">
        <f>VLOOKUP($A13,'RevPAR Raw Data'!$B$6:$BE$49,'RevPAR Raw Data'!AH$1,FALSE)</f>
        <v>24.4083019627349</v>
      </c>
      <c r="AV13" s="52">
        <f>VLOOKUP($A13,'RevPAR Raw Data'!$B$6:$BE$49,'RevPAR Raw Data'!AI$1,FALSE)</f>
        <v>25.791810067094602</v>
      </c>
      <c r="AW13" s="52">
        <f>VLOOKUP($A13,'RevPAR Raw Data'!$B$6:$BE$49,'RevPAR Raw Data'!AJ$1,FALSE)</f>
        <v>26.969223427924099</v>
      </c>
      <c r="AX13" s="52">
        <f>VLOOKUP($A13,'RevPAR Raw Data'!$B$6:$BE$49,'RevPAR Raw Data'!AK$1,FALSE)</f>
        <v>27.160344331087099</v>
      </c>
      <c r="AY13" s="53">
        <f>VLOOKUP($A13,'RevPAR Raw Data'!$B$6:$BE$49,'RevPAR Raw Data'!AL$1,FALSE)</f>
        <v>25.790415340225898</v>
      </c>
      <c r="AZ13" s="52">
        <f>VLOOKUP($A13,'RevPAR Raw Data'!$B$6:$BE$49,'RevPAR Raw Data'!AN$1,FALSE)</f>
        <v>28.314285313979401</v>
      </c>
      <c r="BA13" s="52">
        <f>VLOOKUP($A13,'RevPAR Raw Data'!$B$6:$BE$49,'RevPAR Raw Data'!AO$1,FALSE)</f>
        <v>27.661443250602598</v>
      </c>
      <c r="BB13" s="53">
        <f>VLOOKUP($A13,'RevPAR Raw Data'!$B$6:$BE$49,'RevPAR Raw Data'!AP$1,FALSE)</f>
        <v>27.987864282291</v>
      </c>
      <c r="BC13" s="54">
        <f>VLOOKUP($A13,'RevPAR Raw Data'!$B$6:$BE$49,'RevPAR Raw Data'!AR$1,FALSE)</f>
        <v>26.4182057969571</v>
      </c>
      <c r="BE13" s="47">
        <f>VLOOKUP($A13,'RevPAR Raw Data'!$B$6:$BE$49,'RevPAR Raw Data'!AT$1,FALSE)</f>
        <v>-0.35956793738637899</v>
      </c>
      <c r="BF13" s="48">
        <f>VLOOKUP($A13,'RevPAR Raw Data'!$B$6:$BE$49,'RevPAR Raw Data'!AU$1,FALSE)</f>
        <v>-5.1294464366105696</v>
      </c>
      <c r="BG13" s="48">
        <f>VLOOKUP($A13,'RevPAR Raw Data'!$B$6:$BE$49,'RevPAR Raw Data'!AV$1,FALSE)</f>
        <v>-3.44707289321232</v>
      </c>
      <c r="BH13" s="48">
        <f>VLOOKUP($A13,'RevPAR Raw Data'!$B$6:$BE$49,'RevPAR Raw Data'!AW$1,FALSE)</f>
        <v>-0.19492853783276001</v>
      </c>
      <c r="BI13" s="48">
        <f>VLOOKUP($A13,'RevPAR Raw Data'!$B$6:$BE$49,'RevPAR Raw Data'!AX$1,FALSE)</f>
        <v>0.68122399758018004</v>
      </c>
      <c r="BJ13" s="49">
        <f>VLOOKUP($A13,'RevPAR Raw Data'!$B$6:$BE$49,'RevPAR Raw Data'!AY$1,FALSE)</f>
        <v>-1.67666154049308</v>
      </c>
      <c r="BK13" s="48">
        <f>VLOOKUP($A13,'RevPAR Raw Data'!$B$6:$BE$49,'RevPAR Raw Data'!BA$1,FALSE)</f>
        <v>-4.7741800557948499</v>
      </c>
      <c r="BL13" s="48">
        <f>VLOOKUP($A13,'RevPAR Raw Data'!$B$6:$BE$49,'RevPAR Raw Data'!BB$1,FALSE)</f>
        <v>-8.7970928813241294</v>
      </c>
      <c r="BM13" s="49">
        <f>VLOOKUP($A13,'RevPAR Raw Data'!$B$6:$BE$49,'RevPAR Raw Data'!BC$1,FALSE)</f>
        <v>-6.8055868414930103</v>
      </c>
      <c r="BN13" s="50">
        <f>VLOOKUP($A13,'RevPAR Raw Data'!$B$6:$BE$49,'RevPAR Raw Data'!BE$1,FALSE)</f>
        <v>-3.2879942414164902</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43.147255111126697</v>
      </c>
      <c r="C15" s="48">
        <f>VLOOKUP($A15,'Occupancy Raw Data'!$B$8:$BE$45,'Occupancy Raw Data'!AH$3,FALSE)</f>
        <v>41.248414667769502</v>
      </c>
      <c r="D15" s="48">
        <f>VLOOKUP($A15,'Occupancy Raw Data'!$B$8:$BE$45,'Occupancy Raw Data'!AI$3,FALSE)</f>
        <v>44.970057899090101</v>
      </c>
      <c r="E15" s="48">
        <f>VLOOKUP($A15,'Occupancy Raw Data'!$B$8:$BE$45,'Occupancy Raw Data'!AJ$3,FALSE)</f>
        <v>45.969230769230698</v>
      </c>
      <c r="F15" s="48">
        <f>VLOOKUP($A15,'Occupancy Raw Data'!$B$8:$BE$45,'Occupancy Raw Data'!AK$3,FALSE)</f>
        <v>44.099476151089</v>
      </c>
      <c r="G15" s="49">
        <f>VLOOKUP($A15,'Occupancy Raw Data'!$B$8:$BE$45,'Occupancy Raw Data'!AL$3,FALSE)</f>
        <v>43.886775675542097</v>
      </c>
      <c r="H15" s="48">
        <f>VLOOKUP($A15,'Occupancy Raw Data'!$B$8:$BE$45,'Occupancy Raw Data'!AN$3,FALSE)</f>
        <v>46.145464571270999</v>
      </c>
      <c r="I15" s="48">
        <f>VLOOKUP($A15,'Occupancy Raw Data'!$B$8:$BE$45,'Occupancy Raw Data'!AO$3,FALSE)</f>
        <v>48.6270747173972</v>
      </c>
      <c r="J15" s="49">
        <f>VLOOKUP($A15,'Occupancy Raw Data'!$B$8:$BE$45,'Occupancy Raw Data'!AP$3,FALSE)</f>
        <v>47.386269644334099</v>
      </c>
      <c r="K15" s="50">
        <f>VLOOKUP($A15,'Occupancy Raw Data'!$B$8:$BE$45,'Occupancy Raw Data'!AR$3,FALSE)</f>
        <v>44.886523674166597</v>
      </c>
      <c r="M15" s="47">
        <f>VLOOKUP($A15,'Occupancy Raw Data'!$B$8:$BE$45,'Occupancy Raw Data'!AT$3,FALSE)</f>
        <v>9.5131845638976298</v>
      </c>
      <c r="N15" s="48">
        <f>VLOOKUP($A15,'Occupancy Raw Data'!$B$8:$BE$45,'Occupancy Raw Data'!AU$3,FALSE)</f>
        <v>-3.6060893537215399</v>
      </c>
      <c r="O15" s="48">
        <f>VLOOKUP($A15,'Occupancy Raw Data'!$B$8:$BE$45,'Occupancy Raw Data'!AV$3,FALSE)</f>
        <v>-3.45911336113805</v>
      </c>
      <c r="P15" s="48">
        <f>VLOOKUP($A15,'Occupancy Raw Data'!$B$8:$BE$45,'Occupancy Raw Data'!AW$3,FALSE)</f>
        <v>-0.32245541736860101</v>
      </c>
      <c r="Q15" s="48">
        <f>VLOOKUP($A15,'Occupancy Raw Data'!$B$8:$BE$45,'Occupancy Raw Data'!AX$3,FALSE)</f>
        <v>0.82987608367528098</v>
      </c>
      <c r="R15" s="49">
        <f>VLOOKUP($A15,'Occupancy Raw Data'!$B$8:$BE$45,'Occupancy Raw Data'!AY$3,FALSE)</f>
        <v>0.369307315170957</v>
      </c>
      <c r="S15" s="48">
        <f>VLOOKUP($A15,'Occupancy Raw Data'!$B$8:$BE$45,'Occupancy Raw Data'!BA$3,FALSE)</f>
        <v>0.93687165784661597</v>
      </c>
      <c r="T15" s="48">
        <f>VLOOKUP($A15,'Occupancy Raw Data'!$B$8:$BE$45,'Occupancy Raw Data'!BB$3,FALSE)</f>
        <v>-6.5911550054834498</v>
      </c>
      <c r="U15" s="49">
        <f>VLOOKUP($A15,'Occupancy Raw Data'!$B$8:$BE$45,'Occupancy Raw Data'!BC$3,FALSE)</f>
        <v>-3.0712543496746698</v>
      </c>
      <c r="V15" s="50">
        <f>VLOOKUP($A15,'Occupancy Raw Data'!$B$8:$BE$45,'Occupancy Raw Data'!BE$3,FALSE)</f>
        <v>-0.69415951774592499</v>
      </c>
      <c r="X15" s="51">
        <f>VLOOKUP($A15,'ADR Raw Data'!$B$6:$BE$43,'ADR Raw Data'!AG$1,FALSE)</f>
        <v>138.03842081873199</v>
      </c>
      <c r="Y15" s="52">
        <f>VLOOKUP($A15,'ADR Raw Data'!$B$6:$BE$43,'ADR Raw Data'!AH$1,FALSE)</f>
        <v>137.19477819367901</v>
      </c>
      <c r="Z15" s="52">
        <f>VLOOKUP($A15,'ADR Raw Data'!$B$6:$BE$43,'ADR Raw Data'!AI$1,FALSE)</f>
        <v>141.67673224349201</v>
      </c>
      <c r="AA15" s="52">
        <f>VLOOKUP($A15,'ADR Raw Data'!$B$6:$BE$43,'ADR Raw Data'!AJ$1,FALSE)</f>
        <v>138.174705560593</v>
      </c>
      <c r="AB15" s="52">
        <f>VLOOKUP($A15,'ADR Raw Data'!$B$6:$BE$43,'ADR Raw Data'!AK$1,FALSE)</f>
        <v>131.31287006842101</v>
      </c>
      <c r="AC15" s="53">
        <f>VLOOKUP($A15,'ADR Raw Data'!$B$6:$BE$43,'ADR Raw Data'!AL$1,FALSE)</f>
        <v>137.30249109554799</v>
      </c>
      <c r="AD15" s="52">
        <f>VLOOKUP($A15,'ADR Raw Data'!$B$6:$BE$43,'ADR Raw Data'!AN$1,FALSE)</f>
        <v>128.09129232548801</v>
      </c>
      <c r="AE15" s="52">
        <f>VLOOKUP($A15,'ADR Raw Data'!$B$6:$BE$43,'ADR Raw Data'!AO$1,FALSE)</f>
        <v>130.88416827313401</v>
      </c>
      <c r="AF15" s="53">
        <f>VLOOKUP($A15,'ADR Raw Data'!$B$6:$BE$43,'ADR Raw Data'!AP$1,FALSE)</f>
        <v>129.52429589806201</v>
      </c>
      <c r="AG15" s="54">
        <f>VLOOKUP($A15,'ADR Raw Data'!$B$6:$BE$43,'ADR Raw Data'!AR$1,FALSE)</f>
        <v>134.95663870489</v>
      </c>
      <c r="AI15" s="47">
        <f>VLOOKUP($A15,'ADR Raw Data'!$B$6:$BE$43,'ADR Raw Data'!AT$1,FALSE)</f>
        <v>3.9749211243079698</v>
      </c>
      <c r="AJ15" s="48">
        <f>VLOOKUP($A15,'ADR Raw Data'!$B$6:$BE$43,'ADR Raw Data'!AU$1,FALSE)</f>
        <v>-3.1945643942454001</v>
      </c>
      <c r="AK15" s="48">
        <f>VLOOKUP($A15,'ADR Raw Data'!$B$6:$BE$43,'ADR Raw Data'!AV$1,FALSE)</f>
        <v>-2.71806808054014</v>
      </c>
      <c r="AL15" s="48">
        <f>VLOOKUP($A15,'ADR Raw Data'!$B$6:$BE$43,'ADR Raw Data'!AW$1,FALSE)</f>
        <v>-2.2992413926827902</v>
      </c>
      <c r="AM15" s="48">
        <f>VLOOKUP($A15,'ADR Raw Data'!$B$6:$BE$43,'ADR Raw Data'!AX$1,FALSE)</f>
        <v>-2.84546845096455</v>
      </c>
      <c r="AN15" s="49">
        <f>VLOOKUP($A15,'ADR Raw Data'!$B$6:$BE$43,'ADR Raw Data'!AY$1,FALSE)</f>
        <v>-1.6215559659710299</v>
      </c>
      <c r="AO15" s="48">
        <f>VLOOKUP($A15,'ADR Raw Data'!$B$6:$BE$43,'ADR Raw Data'!BA$1,FALSE)</f>
        <v>-3.2574235401849401</v>
      </c>
      <c r="AP15" s="48">
        <f>VLOOKUP($A15,'ADR Raw Data'!$B$6:$BE$43,'ADR Raw Data'!BB$1,FALSE)</f>
        <v>-8.4302862088925998</v>
      </c>
      <c r="AQ15" s="49">
        <f>VLOOKUP($A15,'ADR Raw Data'!$B$6:$BE$43,'ADR Raw Data'!BC$1,FALSE)</f>
        <v>-6.1489754324922101</v>
      </c>
      <c r="AR15" s="50">
        <f>VLOOKUP($A15,'ADR Raw Data'!$B$6:$BE$43,'ADR Raw Data'!BE$1,FALSE)</f>
        <v>-2.9682728990823999</v>
      </c>
      <c r="AT15" s="51">
        <f>VLOOKUP($A15,'RevPAR Raw Data'!$B$6:$BE$43,'RevPAR Raw Data'!AG$1,FALSE)</f>
        <v>59.559789582029197</v>
      </c>
      <c r="AU15" s="52">
        <f>VLOOKUP($A15,'RevPAR Raw Data'!$B$6:$BE$43,'RevPAR Raw Data'!AH$1,FALSE)</f>
        <v>56.590671011855498</v>
      </c>
      <c r="AV15" s="52">
        <f>VLOOKUP($A15,'RevPAR Raw Data'!$B$6:$BE$43,'RevPAR Raw Data'!AI$1,FALSE)</f>
        <v>63.7121085194375</v>
      </c>
      <c r="AW15" s="52">
        <f>VLOOKUP($A15,'RevPAR Raw Data'!$B$6:$BE$43,'RevPAR Raw Data'!AJ$1,FALSE)</f>
        <v>63.517849263854401</v>
      </c>
      <c r="AX15" s="52">
        <f>VLOOKUP($A15,'RevPAR Raw Data'!$B$6:$BE$43,'RevPAR Raw Data'!AK$1,FALSE)</f>
        <v>57.908287819134202</v>
      </c>
      <c r="AY15" s="53">
        <f>VLOOKUP($A15,'RevPAR Raw Data'!$B$6:$BE$43,'RevPAR Raw Data'!AL$1,FALSE)</f>
        <v>60.257636264034801</v>
      </c>
      <c r="AZ15" s="52">
        <f>VLOOKUP($A15,'RevPAR Raw Data'!$B$6:$BE$43,'RevPAR Raw Data'!AN$1,FALSE)</f>
        <v>59.108321918941201</v>
      </c>
      <c r="BA15" s="52">
        <f>VLOOKUP($A15,'RevPAR Raw Data'!$B$6:$BE$43,'RevPAR Raw Data'!AO$1,FALSE)</f>
        <v>63.645142299421003</v>
      </c>
      <c r="BB15" s="53">
        <f>VLOOKUP($A15,'RevPAR Raw Data'!$B$6:$BE$43,'RevPAR Raw Data'!AP$1,FALSE)</f>
        <v>61.376732109181098</v>
      </c>
      <c r="BC15" s="54">
        <f>VLOOKUP($A15,'RevPAR Raw Data'!$B$6:$BE$43,'RevPAR Raw Data'!AR$1,FALSE)</f>
        <v>60.577343582130297</v>
      </c>
      <c r="BE15" s="47">
        <f>VLOOKUP($A15,'RevPAR Raw Data'!$B$6:$BE$43,'RevPAR Raw Data'!AT$1,FALSE)</f>
        <v>13.8662472710303</v>
      </c>
      <c r="BF15" s="48">
        <f>VLOOKUP($A15,'RevPAR Raw Data'!$B$6:$BE$43,'RevPAR Raw Data'!AU$1,FALSE)</f>
        <v>-6.6854549014482796</v>
      </c>
      <c r="BG15" s="48">
        <f>VLOOKUP($A15,'RevPAR Raw Data'!$B$6:$BE$43,'RevPAR Raw Data'!AV$1,FALSE)</f>
        <v>-6.0831603855393999</v>
      </c>
      <c r="BH15" s="48">
        <f>VLOOKUP($A15,'RevPAR Raw Data'!$B$6:$BE$43,'RevPAR Raw Data'!AW$1,FALSE)</f>
        <v>-2.6142827816223</v>
      </c>
      <c r="BI15" s="48">
        <f>VLOOKUP($A15,'RevPAR Raw Data'!$B$6:$BE$43,'RevPAR Raw Data'!AX$1,FALSE)</f>
        <v>-2.0392062294323501</v>
      </c>
      <c r="BJ15" s="49">
        <f>VLOOKUP($A15,'RevPAR Raw Data'!$B$6:$BE$43,'RevPAR Raw Data'!AY$1,FALSE)</f>
        <v>-1.2582371756020001</v>
      </c>
      <c r="BK15" s="48">
        <f>VLOOKUP($A15,'RevPAR Raw Data'!$B$6:$BE$43,'RevPAR Raw Data'!BA$1,FALSE)</f>
        <v>-2.35106976026234</v>
      </c>
      <c r="BL15" s="48">
        <f>VLOOKUP($A15,'RevPAR Raw Data'!$B$6:$BE$43,'RevPAR Raw Data'!BB$1,FALSE)</f>
        <v>-14.465787982942</v>
      </c>
      <c r="BM15" s="49">
        <f>VLOOKUP($A15,'RevPAR Raw Data'!$B$6:$BE$43,'RevPAR Raw Data'!BC$1,FALSE)</f>
        <v>-9.0313791067360398</v>
      </c>
      <c r="BN15" s="50">
        <f>VLOOKUP($A15,'RevPAR Raw Data'!$B$6:$BE$43,'RevPAR Raw Data'!BE$1,FALSE)</f>
        <v>-3.6418278679866698</v>
      </c>
    </row>
    <row r="16" spans="1:66" x14ac:dyDescent="0.45">
      <c r="A16" s="63" t="s">
        <v>88</v>
      </c>
      <c r="B16" s="47">
        <f>VLOOKUP($A16,'Occupancy Raw Data'!$B$8:$BE$45,'Occupancy Raw Data'!AG$3,FALSE)</f>
        <v>42.787866281469199</v>
      </c>
      <c r="C16" s="48">
        <f>VLOOKUP($A16,'Occupancy Raw Data'!$B$8:$BE$45,'Occupancy Raw Data'!AH$3,FALSE)</f>
        <v>41.090590177465899</v>
      </c>
      <c r="D16" s="48">
        <f>VLOOKUP($A16,'Occupancy Raw Data'!$B$8:$BE$45,'Occupancy Raw Data'!AI$3,FALSE)</f>
        <v>44.498039620305399</v>
      </c>
      <c r="E16" s="48">
        <f>VLOOKUP($A16,'Occupancy Raw Data'!$B$8:$BE$45,'Occupancy Raw Data'!AJ$3,FALSE)</f>
        <v>43.613289310771698</v>
      </c>
      <c r="F16" s="48">
        <f>VLOOKUP($A16,'Occupancy Raw Data'!$B$8:$BE$45,'Occupancy Raw Data'!AK$3,FALSE)</f>
        <v>40.082026413536902</v>
      </c>
      <c r="G16" s="49">
        <f>VLOOKUP($A16,'Occupancy Raw Data'!$B$8:$BE$45,'Occupancy Raw Data'!AL$3,FALSE)</f>
        <v>42.414362360709802</v>
      </c>
      <c r="H16" s="48">
        <f>VLOOKUP($A16,'Occupancy Raw Data'!$B$8:$BE$45,'Occupancy Raw Data'!AN$3,FALSE)</f>
        <v>41.895377631035899</v>
      </c>
      <c r="I16" s="48">
        <f>VLOOKUP($A16,'Occupancy Raw Data'!$B$8:$BE$45,'Occupancy Raw Data'!AO$3,FALSE)</f>
        <v>42.308089145687099</v>
      </c>
      <c r="J16" s="49">
        <f>VLOOKUP($A16,'Occupancy Raw Data'!$B$8:$BE$45,'Occupancy Raw Data'!AP$3,FALSE)</f>
        <v>42.101733388361502</v>
      </c>
      <c r="K16" s="50">
        <f>VLOOKUP($A16,'Occupancy Raw Data'!$B$8:$BE$45,'Occupancy Raw Data'!AR$3,FALSE)</f>
        <v>42.325039797181702</v>
      </c>
      <c r="M16" s="47">
        <f>VLOOKUP($A16,'Occupancy Raw Data'!$B$8:$BE$45,'Occupancy Raw Data'!AT$3,FALSE)</f>
        <v>23.248383980979199</v>
      </c>
      <c r="N16" s="48">
        <f>VLOOKUP($A16,'Occupancy Raw Data'!$B$8:$BE$45,'Occupancy Raw Data'!AU$3,FALSE)</f>
        <v>0.16977928692699401</v>
      </c>
      <c r="O16" s="48">
        <f>VLOOKUP($A16,'Occupancy Raw Data'!$B$8:$BE$45,'Occupancy Raw Data'!AV$3,FALSE)</f>
        <v>-2.4871403538522401</v>
      </c>
      <c r="P16" s="48">
        <f>VLOOKUP($A16,'Occupancy Raw Data'!$B$8:$BE$45,'Occupancy Raw Data'!AW$3,FALSE)</f>
        <v>-2.7045689952813898</v>
      </c>
      <c r="Q16" s="48">
        <f>VLOOKUP($A16,'Occupancy Raw Data'!$B$8:$BE$45,'Occupancy Raw Data'!AX$3,FALSE)</f>
        <v>-4.7563591786699302</v>
      </c>
      <c r="R16" s="49">
        <f>VLOOKUP($A16,'Occupancy Raw Data'!$B$8:$BE$45,'Occupancy Raw Data'!AY$3,FALSE)</f>
        <v>1.8205236172689601</v>
      </c>
      <c r="S16" s="48">
        <f>VLOOKUP($A16,'Occupancy Raw Data'!$B$8:$BE$45,'Occupancy Raw Data'!BA$3,FALSE)</f>
        <v>-4.7054681999530601</v>
      </c>
      <c r="T16" s="48">
        <f>VLOOKUP($A16,'Occupancy Raw Data'!$B$8:$BE$45,'Occupancy Raw Data'!BB$3,FALSE)</f>
        <v>-9.5760516015215806</v>
      </c>
      <c r="U16" s="49">
        <f>VLOOKUP($A16,'Occupancy Raw Data'!$B$8:$BE$45,'Occupancy Raw Data'!BC$3,FALSE)</f>
        <v>-7.2165534491089396</v>
      </c>
      <c r="V16" s="50">
        <f>VLOOKUP($A16,'Occupancy Raw Data'!$B$8:$BE$45,'Occupancy Raw Data'!BE$3,FALSE)</f>
        <v>-0.922116122799299</v>
      </c>
      <c r="X16" s="51">
        <f>VLOOKUP($A16,'ADR Raw Data'!$B$6:$BE$43,'ADR Raw Data'!AG$1,FALSE)</f>
        <v>141.634406197251</v>
      </c>
      <c r="Y16" s="52">
        <f>VLOOKUP($A16,'ADR Raw Data'!$B$6:$BE$43,'ADR Raw Data'!AH$1,FALSE)</f>
        <v>152.60216133082201</v>
      </c>
      <c r="Z16" s="52">
        <f>VLOOKUP($A16,'ADR Raw Data'!$B$6:$BE$43,'ADR Raw Data'!AI$1,FALSE)</f>
        <v>152.025977044808</v>
      </c>
      <c r="AA16" s="52">
        <f>VLOOKUP($A16,'ADR Raw Data'!$B$6:$BE$43,'ADR Raw Data'!AJ$1,FALSE)</f>
        <v>143.48374674710101</v>
      </c>
      <c r="AB16" s="52">
        <f>VLOOKUP($A16,'ADR Raw Data'!$B$6:$BE$43,'ADR Raw Data'!AK$1,FALSE)</f>
        <v>127.82659888023601</v>
      </c>
      <c r="AC16" s="53">
        <f>VLOOKUP($A16,'ADR Raw Data'!$B$6:$BE$43,'ADR Raw Data'!AL$1,FALSE)</f>
        <v>143.710528364308</v>
      </c>
      <c r="AD16" s="52">
        <f>VLOOKUP($A16,'ADR Raw Data'!$B$6:$BE$43,'ADR Raw Data'!AN$1,FALSE)</f>
        <v>116.27610577515</v>
      </c>
      <c r="AE16" s="52">
        <f>VLOOKUP($A16,'ADR Raw Data'!$B$6:$BE$43,'ADR Raw Data'!AO$1,FALSE)</f>
        <v>113.95949335446799</v>
      </c>
      <c r="AF16" s="53">
        <f>VLOOKUP($A16,'ADR Raw Data'!$B$6:$BE$43,'ADR Raw Data'!AP$1,FALSE)</f>
        <v>115.112122288935</v>
      </c>
      <c r="AG16" s="54">
        <f>VLOOKUP($A16,'ADR Raw Data'!$B$6:$BE$43,'ADR Raw Data'!AR$1,FALSE)</f>
        <v>135.58266515758299</v>
      </c>
      <c r="AI16" s="47">
        <f>VLOOKUP($A16,'ADR Raw Data'!$B$6:$BE$43,'ADR Raw Data'!AT$1,FALSE)</f>
        <v>17.533898277829501</v>
      </c>
      <c r="AJ16" s="48">
        <f>VLOOKUP($A16,'ADR Raw Data'!$B$6:$BE$43,'ADR Raw Data'!AU$1,FALSE)</f>
        <v>13.4495798844532</v>
      </c>
      <c r="AK16" s="48">
        <f>VLOOKUP($A16,'ADR Raw Data'!$B$6:$BE$43,'ADR Raw Data'!AV$1,FALSE)</f>
        <v>9.8241575945025907</v>
      </c>
      <c r="AL16" s="48">
        <f>VLOOKUP($A16,'ADR Raw Data'!$B$6:$BE$43,'ADR Raw Data'!AW$1,FALSE)</f>
        <v>7.28653671859837</v>
      </c>
      <c r="AM16" s="48">
        <f>VLOOKUP($A16,'ADR Raw Data'!$B$6:$BE$43,'ADR Raw Data'!AX$1,FALSE)</f>
        <v>4.4960818199330799</v>
      </c>
      <c r="AN16" s="49">
        <f>VLOOKUP($A16,'ADR Raw Data'!$B$6:$BE$43,'ADR Raw Data'!AY$1,FALSE)</f>
        <v>10.2021321353795</v>
      </c>
      <c r="AO16" s="48">
        <f>VLOOKUP($A16,'ADR Raw Data'!$B$6:$BE$43,'ADR Raw Data'!BA$1,FALSE)</f>
        <v>2.60355853798848</v>
      </c>
      <c r="AP16" s="48">
        <f>VLOOKUP($A16,'ADR Raw Data'!$B$6:$BE$43,'ADR Raw Data'!BB$1,FALSE)</f>
        <v>-7.46310164613688</v>
      </c>
      <c r="AQ16" s="49">
        <f>VLOOKUP($A16,'ADR Raw Data'!$B$6:$BE$43,'ADR Raw Data'!BC$1,FALSE)</f>
        <v>-2.7694135617331499</v>
      </c>
      <c r="AR16" s="50">
        <f>VLOOKUP($A16,'ADR Raw Data'!$B$6:$BE$43,'ADR Raw Data'!BE$1,FALSE)</f>
        <v>6.9603307702331598</v>
      </c>
      <c r="AT16" s="51">
        <f>VLOOKUP($A16,'RevPAR Raw Data'!$B$6:$BE$43,'RevPAR Raw Data'!AG$1,FALSE)</f>
        <v>60.6023403322327</v>
      </c>
      <c r="AU16" s="52">
        <f>VLOOKUP($A16,'RevPAR Raw Data'!$B$6:$BE$43,'RevPAR Raw Data'!AH$1,FALSE)</f>
        <v>62.7051287144036</v>
      </c>
      <c r="AV16" s="52">
        <f>VLOOKUP($A16,'RevPAR Raw Data'!$B$6:$BE$43,'RevPAR Raw Data'!AI$1,FALSE)</f>
        <v>67.648579498555506</v>
      </c>
      <c r="AW16" s="52">
        <f>VLOOKUP($A16,'RevPAR Raw Data'!$B$6:$BE$43,'RevPAR Raw Data'!AJ$1,FALSE)</f>
        <v>62.577981582748599</v>
      </c>
      <c r="AX16" s="52">
        <f>VLOOKUP($A16,'RevPAR Raw Data'!$B$6:$BE$43,'RevPAR Raw Data'!AK$1,FALSE)</f>
        <v>51.235491126702399</v>
      </c>
      <c r="AY16" s="53">
        <f>VLOOKUP($A16,'RevPAR Raw Data'!$B$6:$BE$43,'RevPAR Raw Data'!AL$1,FALSE)</f>
        <v>60.953904250928602</v>
      </c>
      <c r="AZ16" s="52">
        <f>VLOOKUP($A16,'RevPAR Raw Data'!$B$6:$BE$43,'RevPAR Raw Data'!AN$1,FALSE)</f>
        <v>48.714313609162097</v>
      </c>
      <c r="BA16" s="52">
        <f>VLOOKUP($A16,'RevPAR Raw Data'!$B$6:$BE$43,'RevPAR Raw Data'!AO$1,FALSE)</f>
        <v>48.214084038382097</v>
      </c>
      <c r="BB16" s="53">
        <f>VLOOKUP($A16,'RevPAR Raw Data'!$B$6:$BE$43,'RevPAR Raw Data'!AP$1,FALSE)</f>
        <v>48.464198823772101</v>
      </c>
      <c r="BC16" s="54">
        <f>VLOOKUP($A16,'RevPAR Raw Data'!$B$6:$BE$43,'RevPAR Raw Data'!AR$1,FALSE)</f>
        <v>57.385416986026698</v>
      </c>
      <c r="BE16" s="47">
        <f>VLOOKUP($A16,'RevPAR Raw Data'!$B$6:$BE$43,'RevPAR Raw Data'!AT$1,FALSE)</f>
        <v>44.8586302572729</v>
      </c>
      <c r="BF16" s="48">
        <f>VLOOKUP($A16,'RevPAR Raw Data'!$B$6:$BE$43,'RevPAR Raw Data'!AU$1,FALSE)</f>
        <v>13.642193772202701</v>
      </c>
      <c r="BG16" s="48">
        <f>VLOOKUP($A16,'RevPAR Raw Data'!$B$6:$BE$43,'RevPAR Raw Data'!AV$1,FALSE)</f>
        <v>7.0926766526914298</v>
      </c>
      <c r="BH16" s="48">
        <f>VLOOKUP($A16,'RevPAR Raw Data'!$B$6:$BE$43,'RevPAR Raw Data'!AW$1,FALSE)</f>
        <v>4.38489831039597</v>
      </c>
      <c r="BI16" s="48">
        <f>VLOOKUP($A16,'RevPAR Raw Data'!$B$6:$BE$43,'RevPAR Raw Data'!AX$1,FALSE)</f>
        <v>-0.474127159059749</v>
      </c>
      <c r="BJ16" s="49">
        <f>VLOOKUP($A16,'RevPAR Raw Data'!$B$6:$BE$43,'RevPAR Raw Data'!AY$1,FALSE)</f>
        <v>12.208387977638001</v>
      </c>
      <c r="BK16" s="48">
        <f>VLOOKUP($A16,'RevPAR Raw Data'!$B$6:$BE$43,'RevPAR Raw Data'!BA$1,FALSE)</f>
        <v>-2.22441928103679</v>
      </c>
      <c r="BL16" s="48">
        <f>VLOOKUP($A16,'RevPAR Raw Data'!$B$6:$BE$43,'RevPAR Raw Data'!BB$1,FALSE)</f>
        <v>-16.324482782950302</v>
      </c>
      <c r="BM16" s="49">
        <f>VLOOKUP($A16,'RevPAR Raw Data'!$B$6:$BE$43,'RevPAR Raw Data'!BC$1,FALSE)</f>
        <v>-9.7861108009327502</v>
      </c>
      <c r="BN16" s="50">
        <f>VLOOKUP($A16,'RevPAR Raw Data'!$B$6:$BE$43,'RevPAR Raw Data'!BE$1,FALSE)</f>
        <v>5.9740323152013799</v>
      </c>
    </row>
    <row r="17" spans="1:66" x14ac:dyDescent="0.45">
      <c r="A17" s="63" t="s">
        <v>89</v>
      </c>
      <c r="B17" s="47">
        <f>VLOOKUP($A17,'Occupancy Raw Data'!$B$8:$BE$45,'Occupancy Raw Data'!AG$3,FALSE)</f>
        <v>45.008710801393697</v>
      </c>
      <c r="C17" s="48">
        <f>VLOOKUP($A17,'Occupancy Raw Data'!$B$8:$BE$45,'Occupancy Raw Data'!AH$3,FALSE)</f>
        <v>40.249264727293898</v>
      </c>
      <c r="D17" s="48">
        <f>VLOOKUP($A17,'Occupancy Raw Data'!$B$8:$BE$45,'Occupancy Raw Data'!AI$3,FALSE)</f>
        <v>43.315570309542501</v>
      </c>
      <c r="E17" s="48">
        <f>VLOOKUP($A17,'Occupancy Raw Data'!$B$8:$BE$45,'Occupancy Raw Data'!AJ$3,FALSE)</f>
        <v>43.929996214437502</v>
      </c>
      <c r="F17" s="48">
        <f>VLOOKUP($A17,'Occupancy Raw Data'!$B$8:$BE$45,'Occupancy Raw Data'!AK$3,FALSE)</f>
        <v>41.003465245624703</v>
      </c>
      <c r="G17" s="49">
        <f>VLOOKUP($A17,'Occupancy Raw Data'!$B$8:$BE$45,'Occupancy Raw Data'!AL$3,FALSE)</f>
        <v>42.702731019068203</v>
      </c>
      <c r="H17" s="48">
        <f>VLOOKUP($A17,'Occupancy Raw Data'!$B$8:$BE$45,'Occupancy Raw Data'!AN$3,FALSE)</f>
        <v>44.698756588334597</v>
      </c>
      <c r="I17" s="48">
        <f>VLOOKUP($A17,'Occupancy Raw Data'!$B$8:$BE$45,'Occupancy Raw Data'!AO$3,FALSE)</f>
        <v>48.635741533443898</v>
      </c>
      <c r="J17" s="49">
        <f>VLOOKUP($A17,'Occupancy Raw Data'!$B$8:$BE$45,'Occupancy Raw Data'!AP$3,FALSE)</f>
        <v>46.667249060889297</v>
      </c>
      <c r="K17" s="50">
        <f>VLOOKUP($A17,'Occupancy Raw Data'!$B$8:$BE$45,'Occupancy Raw Data'!AR$3,FALSE)</f>
        <v>43.834984157081898</v>
      </c>
      <c r="M17" s="47">
        <f>VLOOKUP($A17,'Occupancy Raw Data'!$B$8:$BE$45,'Occupancy Raw Data'!AT$3,FALSE)</f>
        <v>16.1176379355066</v>
      </c>
      <c r="N17" s="48">
        <f>VLOOKUP($A17,'Occupancy Raw Data'!$B$8:$BE$45,'Occupancy Raw Data'!AU$3,FALSE)</f>
        <v>-0.72497739579485498</v>
      </c>
      <c r="O17" s="48">
        <f>VLOOKUP($A17,'Occupancy Raw Data'!$B$8:$BE$45,'Occupancy Raw Data'!AV$3,FALSE)</f>
        <v>0.52441915951547502</v>
      </c>
      <c r="P17" s="48">
        <f>VLOOKUP($A17,'Occupancy Raw Data'!$B$8:$BE$45,'Occupancy Raw Data'!AW$3,FALSE)</f>
        <v>-0.38780757203826099</v>
      </c>
      <c r="Q17" s="48">
        <f>VLOOKUP($A17,'Occupancy Raw Data'!$B$8:$BE$45,'Occupancy Raw Data'!AX$3,FALSE)</f>
        <v>-6.6838746397046798</v>
      </c>
      <c r="R17" s="49">
        <f>VLOOKUP($A17,'Occupancy Raw Data'!$B$8:$BE$45,'Occupancy Raw Data'!AY$3,FALSE)</f>
        <v>1.46275133849293</v>
      </c>
      <c r="S17" s="48">
        <f>VLOOKUP($A17,'Occupancy Raw Data'!$B$8:$BE$45,'Occupancy Raw Data'!BA$3,FALSE)</f>
        <v>-7.1154477669866196</v>
      </c>
      <c r="T17" s="48">
        <f>VLOOKUP($A17,'Occupancy Raw Data'!$B$8:$BE$45,'Occupancy Raw Data'!BB$3,FALSE)</f>
        <v>-12.246305223109101</v>
      </c>
      <c r="U17" s="49">
        <f>VLOOKUP($A17,'Occupancy Raw Data'!$B$8:$BE$45,'Occupancy Raw Data'!BC$3,FALSE)</f>
        <v>-9.8617418736580493</v>
      </c>
      <c r="V17" s="50">
        <f>VLOOKUP($A17,'Occupancy Raw Data'!$B$8:$BE$45,'Occupancy Raw Data'!BE$3,FALSE)</f>
        <v>-2.2729204535258001</v>
      </c>
      <c r="X17" s="51">
        <f>VLOOKUP($A17,'ADR Raw Data'!$B$6:$BE$43,'ADR Raw Data'!AG$1,FALSE)</f>
        <v>123.73179020708299</v>
      </c>
      <c r="Y17" s="52">
        <f>VLOOKUP($A17,'ADR Raw Data'!$B$6:$BE$43,'ADR Raw Data'!AH$1,FALSE)</f>
        <v>118.738128346114</v>
      </c>
      <c r="Z17" s="52">
        <f>VLOOKUP($A17,'ADR Raw Data'!$B$6:$BE$43,'ADR Raw Data'!AI$1,FALSE)</f>
        <v>121.10977949579799</v>
      </c>
      <c r="AA17" s="52">
        <f>VLOOKUP($A17,'ADR Raw Data'!$B$6:$BE$43,'ADR Raw Data'!AJ$1,FALSE)</f>
        <v>118.131278668964</v>
      </c>
      <c r="AB17" s="52">
        <f>VLOOKUP($A17,'ADR Raw Data'!$B$6:$BE$43,'ADR Raw Data'!AK$1,FALSE)</f>
        <v>114.65492578652</v>
      </c>
      <c r="AC17" s="53">
        <f>VLOOKUP($A17,'ADR Raw Data'!$B$6:$BE$43,'ADR Raw Data'!AL$1,FALSE)</f>
        <v>119.365601308525</v>
      </c>
      <c r="AD17" s="52">
        <f>VLOOKUP($A17,'ADR Raw Data'!$B$6:$BE$43,'ADR Raw Data'!AN$1,FALSE)</f>
        <v>111.43252703583001</v>
      </c>
      <c r="AE17" s="52">
        <f>VLOOKUP($A17,'ADR Raw Data'!$B$6:$BE$43,'ADR Raw Data'!AO$1,FALSE)</f>
        <v>114.32087953538399</v>
      </c>
      <c r="AF17" s="53">
        <f>VLOOKUP($A17,'ADR Raw Data'!$B$6:$BE$43,'ADR Raw Data'!AP$1,FALSE)</f>
        <v>112.93762074129501</v>
      </c>
      <c r="AG17" s="54">
        <f>VLOOKUP($A17,'ADR Raw Data'!$B$6:$BE$43,'ADR Raw Data'!AR$1,FALSE)</f>
        <v>117.411176186004</v>
      </c>
      <c r="AI17" s="47">
        <f>VLOOKUP($A17,'ADR Raw Data'!$B$6:$BE$43,'ADR Raw Data'!AT$1,FALSE)</f>
        <v>10.7742887154734</v>
      </c>
      <c r="AJ17" s="48">
        <f>VLOOKUP($A17,'ADR Raw Data'!$B$6:$BE$43,'ADR Raw Data'!AU$1,FALSE)</f>
        <v>1.6796832352069999</v>
      </c>
      <c r="AK17" s="48">
        <f>VLOOKUP($A17,'ADR Raw Data'!$B$6:$BE$43,'ADR Raw Data'!AV$1,FALSE)</f>
        <v>1.0445262813195899</v>
      </c>
      <c r="AL17" s="48">
        <f>VLOOKUP($A17,'ADR Raw Data'!$B$6:$BE$43,'ADR Raw Data'!AW$1,FALSE)</f>
        <v>0.123639285173194</v>
      </c>
      <c r="AM17" s="48">
        <f>VLOOKUP($A17,'ADR Raw Data'!$B$6:$BE$43,'ADR Raw Data'!AX$1,FALSE)</f>
        <v>-1.01459051935135</v>
      </c>
      <c r="AN17" s="49">
        <f>VLOOKUP($A17,'ADR Raw Data'!$B$6:$BE$43,'ADR Raw Data'!AY$1,FALSE)</f>
        <v>2.4354469811149699</v>
      </c>
      <c r="AO17" s="48">
        <f>VLOOKUP($A17,'ADR Raw Data'!$B$6:$BE$43,'ADR Raw Data'!BA$1,FALSE)</f>
        <v>-3.35308156784069</v>
      </c>
      <c r="AP17" s="48">
        <f>VLOOKUP($A17,'ADR Raw Data'!$B$6:$BE$43,'ADR Raw Data'!BB$1,FALSE)</f>
        <v>-9.4232964715018497</v>
      </c>
      <c r="AQ17" s="49">
        <f>VLOOKUP($A17,'ADR Raw Data'!$B$6:$BE$43,'ADR Raw Data'!BC$1,FALSE)</f>
        <v>-6.7719929696405803</v>
      </c>
      <c r="AR17" s="50">
        <f>VLOOKUP($A17,'ADR Raw Data'!$B$6:$BE$43,'ADR Raw Data'!BE$1,FALSE)</f>
        <v>-0.54042632743390395</v>
      </c>
      <c r="AT17" s="51">
        <f>VLOOKUP($A17,'RevPAR Raw Data'!$B$6:$BE$43,'RevPAR Raw Data'!AG$1,FALSE)</f>
        <v>55.690083623693297</v>
      </c>
      <c r="AU17" s="52">
        <f>VLOOKUP($A17,'RevPAR Raw Data'!$B$6:$BE$43,'RevPAR Raw Data'!AH$1,FALSE)</f>
        <v>47.791223610261703</v>
      </c>
      <c r="AV17" s="52">
        <f>VLOOKUP($A17,'RevPAR Raw Data'!$B$6:$BE$43,'RevPAR Raw Data'!AI$1,FALSE)</f>
        <v>52.459391689234401</v>
      </c>
      <c r="AW17" s="52">
        <f>VLOOKUP($A17,'RevPAR Raw Data'!$B$6:$BE$43,'RevPAR Raw Data'!AJ$1,FALSE)</f>
        <v>51.895066247342797</v>
      </c>
      <c r="AX17" s="52">
        <f>VLOOKUP($A17,'RevPAR Raw Data'!$B$6:$BE$43,'RevPAR Raw Data'!AK$1,FALSE)</f>
        <v>47.0124926472729</v>
      </c>
      <c r="AY17" s="53">
        <f>VLOOKUP($A17,'RevPAR Raw Data'!$B$6:$BE$43,'RevPAR Raw Data'!AL$1,FALSE)</f>
        <v>50.972371656073101</v>
      </c>
      <c r="AZ17" s="52">
        <f>VLOOKUP($A17,'RevPAR Raw Data'!$B$6:$BE$43,'RevPAR Raw Data'!AN$1,FALSE)</f>
        <v>49.808954019976099</v>
      </c>
      <c r="BA17" s="52">
        <f>VLOOKUP($A17,'RevPAR Raw Data'!$B$6:$BE$43,'RevPAR Raw Data'!AO$1,FALSE)</f>
        <v>55.600807489589698</v>
      </c>
      <c r="BB17" s="53">
        <f>VLOOKUP($A17,'RevPAR Raw Data'!$B$6:$BE$43,'RevPAR Raw Data'!AP$1,FALSE)</f>
        <v>52.704880754782899</v>
      </c>
      <c r="BC17" s="54">
        <f>VLOOKUP($A17,'RevPAR Raw Data'!$B$6:$BE$43,'RevPAR Raw Data'!AR$1,FALSE)</f>
        <v>51.467170479778403</v>
      </c>
      <c r="BE17" s="47">
        <f>VLOOKUP($A17,'RevPAR Raw Data'!$B$6:$BE$43,'RevPAR Raw Data'!AT$1,FALSE)</f>
        <v>28.628487496266199</v>
      </c>
      <c r="BF17" s="48">
        <f>VLOOKUP($A17,'RevPAR Raw Data'!$B$6:$BE$43,'RevPAR Raw Data'!AU$1,FALSE)</f>
        <v>0.94252851563594697</v>
      </c>
      <c r="BG17" s="48">
        <f>VLOOKUP($A17,'RevPAR Raw Data'!$B$6:$BE$43,'RevPAR Raw Data'!AV$1,FALSE)</f>
        <v>1.57442313678048</v>
      </c>
      <c r="BH17" s="48">
        <f>VLOOKUP($A17,'RevPAR Raw Data'!$B$6:$BE$43,'RevPAR Raw Data'!AW$1,FALSE)</f>
        <v>-0.26464776937498202</v>
      </c>
      <c r="BI17" s="48">
        <f>VLOOKUP($A17,'RevPAR Raw Data'!$B$6:$BE$43,'RevPAR Raw Data'!AX$1,FALSE)</f>
        <v>-7.6306512006362697</v>
      </c>
      <c r="BJ17" s="49">
        <f>VLOOKUP($A17,'RevPAR Raw Data'!$B$6:$BE$43,'RevPAR Raw Data'!AY$1,FALSE)</f>
        <v>3.9338228529224502</v>
      </c>
      <c r="BK17" s="48">
        <f>VLOOKUP($A17,'RevPAR Raw Data'!$B$6:$BE$43,'RevPAR Raw Data'!BA$1,FALSE)</f>
        <v>-10.2299425672831</v>
      </c>
      <c r="BL17" s="48">
        <f>VLOOKUP($A17,'RevPAR Raw Data'!$B$6:$BE$43,'RevPAR Raw Data'!BB$1,FALSE)</f>
        <v>-20.5155960466324</v>
      </c>
      <c r="BM17" s="49">
        <f>VLOOKUP($A17,'RevPAR Raw Data'!$B$6:$BE$43,'RevPAR Raw Data'!BC$1,FALSE)</f>
        <v>-15.965898376930401</v>
      </c>
      <c r="BN17" s="50">
        <f>VLOOKUP($A17,'RevPAR Raw Data'!$B$6:$BE$43,'RevPAR Raw Data'!BE$1,FALSE)</f>
        <v>-2.8010633204272199</v>
      </c>
    </row>
    <row r="18" spans="1:66" x14ac:dyDescent="0.45">
      <c r="A18" s="63" t="s">
        <v>26</v>
      </c>
      <c r="B18" s="47">
        <f>VLOOKUP($A18,'Occupancy Raw Data'!$B$8:$BE$45,'Occupancy Raw Data'!AG$3,FALSE)</f>
        <v>45.314846909300897</v>
      </c>
      <c r="C18" s="48">
        <f>VLOOKUP($A18,'Occupancy Raw Data'!$B$8:$BE$45,'Occupancy Raw Data'!AH$3,FALSE)</f>
        <v>45.323512420566097</v>
      </c>
      <c r="D18" s="48">
        <f>VLOOKUP($A18,'Occupancy Raw Data'!$B$8:$BE$45,'Occupancy Raw Data'!AI$3,FALSE)</f>
        <v>49.584055459272001</v>
      </c>
      <c r="E18" s="48">
        <f>VLOOKUP($A18,'Occupancy Raw Data'!$B$8:$BE$45,'Occupancy Raw Data'!AJ$3,FALSE)</f>
        <v>50.213749277874001</v>
      </c>
      <c r="F18" s="48">
        <f>VLOOKUP($A18,'Occupancy Raw Data'!$B$8:$BE$45,'Occupancy Raw Data'!AK$3,FALSE)</f>
        <v>46.224725592143201</v>
      </c>
      <c r="G18" s="49">
        <f>VLOOKUP($A18,'Occupancy Raw Data'!$B$8:$BE$45,'Occupancy Raw Data'!AL$3,FALSE)</f>
        <v>47.332177931831303</v>
      </c>
      <c r="H18" s="48">
        <f>VLOOKUP($A18,'Occupancy Raw Data'!$B$8:$BE$45,'Occupancy Raw Data'!AN$3,FALSE)</f>
        <v>47.215482380127</v>
      </c>
      <c r="I18" s="48">
        <f>VLOOKUP($A18,'Occupancy Raw Data'!$B$8:$BE$45,'Occupancy Raw Data'!AO$3,FALSE)</f>
        <v>47.645869439630196</v>
      </c>
      <c r="J18" s="49">
        <f>VLOOKUP($A18,'Occupancy Raw Data'!$B$8:$BE$45,'Occupancy Raw Data'!AP$3,FALSE)</f>
        <v>47.430675909878602</v>
      </c>
      <c r="K18" s="50">
        <f>VLOOKUP($A18,'Occupancy Raw Data'!$B$8:$BE$45,'Occupancy Raw Data'!AR$3,FALSE)</f>
        <v>47.360320211273397</v>
      </c>
      <c r="M18" s="47">
        <f>VLOOKUP($A18,'Occupancy Raw Data'!$B$8:$BE$45,'Occupancy Raw Data'!AT$3,FALSE)</f>
        <v>17.719980533760801</v>
      </c>
      <c r="N18" s="48">
        <f>VLOOKUP($A18,'Occupancy Raw Data'!$B$8:$BE$45,'Occupancy Raw Data'!AU$3,FALSE)</f>
        <v>7.59283403856245</v>
      </c>
      <c r="O18" s="48">
        <f>VLOOKUP($A18,'Occupancy Raw Data'!$B$8:$BE$45,'Occupancy Raw Data'!AV$3,FALSE)</f>
        <v>9.3110217665369301</v>
      </c>
      <c r="P18" s="48">
        <f>VLOOKUP($A18,'Occupancy Raw Data'!$B$8:$BE$45,'Occupancy Raw Data'!AW$3,FALSE)</f>
        <v>11.010291544443</v>
      </c>
      <c r="Q18" s="48">
        <f>VLOOKUP($A18,'Occupancy Raw Data'!$B$8:$BE$45,'Occupancy Raw Data'!AX$3,FALSE)</f>
        <v>12.803320486262299</v>
      </c>
      <c r="R18" s="49">
        <f>VLOOKUP($A18,'Occupancy Raw Data'!$B$8:$BE$45,'Occupancy Raw Data'!AY$3,FALSE)</f>
        <v>11.5320666073267</v>
      </c>
      <c r="S18" s="48">
        <f>VLOOKUP($A18,'Occupancy Raw Data'!$B$8:$BE$45,'Occupancy Raw Data'!BA$3,FALSE)</f>
        <v>8.4402294367356294</v>
      </c>
      <c r="T18" s="48">
        <f>VLOOKUP($A18,'Occupancy Raw Data'!$B$8:$BE$45,'Occupancy Raw Data'!BB$3,FALSE)</f>
        <v>-2.0425600450055499</v>
      </c>
      <c r="U18" s="49">
        <f>VLOOKUP($A18,'Occupancy Raw Data'!$B$8:$BE$45,'Occupancy Raw Data'!BC$3,FALSE)</f>
        <v>2.9089145567934098</v>
      </c>
      <c r="V18" s="50">
        <f>VLOOKUP($A18,'Occupancy Raw Data'!$B$8:$BE$45,'Occupancy Raw Data'!BE$3,FALSE)</f>
        <v>8.9205105402766094</v>
      </c>
      <c r="X18" s="51">
        <f>VLOOKUP($A18,'ADR Raw Data'!$B$6:$BE$43,'ADR Raw Data'!AG$1,FALSE)</f>
        <v>130.677759433962</v>
      </c>
      <c r="Y18" s="52">
        <f>VLOOKUP($A18,'ADR Raw Data'!$B$6:$BE$43,'ADR Raw Data'!AH$1,FALSE)</f>
        <v>135.89614811038101</v>
      </c>
      <c r="Z18" s="52">
        <f>VLOOKUP($A18,'ADR Raw Data'!$B$6:$BE$43,'ADR Raw Data'!AI$1,FALSE)</f>
        <v>142.68425317488001</v>
      </c>
      <c r="AA18" s="52">
        <f>VLOOKUP($A18,'ADR Raw Data'!$B$6:$BE$43,'ADR Raw Data'!AJ$1,FALSE)</f>
        <v>138.68741946617499</v>
      </c>
      <c r="AB18" s="52">
        <f>VLOOKUP($A18,'ADR Raw Data'!$B$6:$BE$43,'ADR Raw Data'!AK$1,FALSE)</f>
        <v>127.372540148722</v>
      </c>
      <c r="AC18" s="53">
        <f>VLOOKUP($A18,'ADR Raw Data'!$B$6:$BE$43,'ADR Raw Data'!AL$1,FALSE)</f>
        <v>135.24656910608701</v>
      </c>
      <c r="AD18" s="52">
        <f>VLOOKUP($A18,'ADR Raw Data'!$B$6:$BE$43,'ADR Raw Data'!AN$1,FALSE)</f>
        <v>119.029109873975</v>
      </c>
      <c r="AE18" s="52">
        <f>VLOOKUP($A18,'ADR Raw Data'!$B$6:$BE$43,'ADR Raw Data'!AO$1,FALSE)</f>
        <v>118.25695725977501</v>
      </c>
      <c r="AF18" s="53">
        <f>VLOOKUP($A18,'ADR Raw Data'!$B$6:$BE$43,'ADR Raw Data'!AP$1,FALSE)</f>
        <v>118.641281934167</v>
      </c>
      <c r="AG18" s="54">
        <f>VLOOKUP($A18,'ADR Raw Data'!$B$6:$BE$43,'ADR Raw Data'!AR$1,FALSE)</f>
        <v>130.49515338973401</v>
      </c>
      <c r="AI18" s="47">
        <f>VLOOKUP($A18,'ADR Raw Data'!$B$6:$BE$43,'ADR Raw Data'!AT$1,FALSE)</f>
        <v>7.66325685166432</v>
      </c>
      <c r="AJ18" s="48">
        <f>VLOOKUP($A18,'ADR Raw Data'!$B$6:$BE$43,'ADR Raw Data'!AU$1,FALSE)</f>
        <v>2.9625723424508599</v>
      </c>
      <c r="AK18" s="48">
        <f>VLOOKUP($A18,'ADR Raw Data'!$B$6:$BE$43,'ADR Raw Data'!AV$1,FALSE)</f>
        <v>5.05103859408585</v>
      </c>
      <c r="AL18" s="48">
        <f>VLOOKUP($A18,'ADR Raw Data'!$B$6:$BE$43,'ADR Raw Data'!AW$1,FALSE)</f>
        <v>2.8585791717611602</v>
      </c>
      <c r="AM18" s="48">
        <f>VLOOKUP($A18,'ADR Raw Data'!$B$6:$BE$43,'ADR Raw Data'!AX$1,FALSE)</f>
        <v>2.8684231318948301</v>
      </c>
      <c r="AN18" s="49">
        <f>VLOOKUP($A18,'ADR Raw Data'!$B$6:$BE$43,'ADR Raw Data'!AY$1,FALSE)</f>
        <v>4.1064782195784097</v>
      </c>
      <c r="AO18" s="48">
        <f>VLOOKUP($A18,'ADR Raw Data'!$B$6:$BE$43,'ADR Raw Data'!BA$1,FALSE)</f>
        <v>2.4086786896375498</v>
      </c>
      <c r="AP18" s="48">
        <f>VLOOKUP($A18,'ADR Raw Data'!$B$6:$BE$43,'ADR Raw Data'!BB$1,FALSE)</f>
        <v>-5.1799748016715998</v>
      </c>
      <c r="AQ18" s="49">
        <f>VLOOKUP($A18,'ADR Raw Data'!$B$6:$BE$43,'ADR Raw Data'!BC$1,FALSE)</f>
        <v>-1.71227883784527</v>
      </c>
      <c r="AR18" s="50">
        <f>VLOOKUP($A18,'ADR Raw Data'!$B$6:$BE$43,'ADR Raw Data'!BE$1,FALSE)</f>
        <v>2.6515273034263598</v>
      </c>
      <c r="AT18" s="51">
        <f>VLOOKUP($A18,'RevPAR Raw Data'!$B$6:$BE$43,'RevPAR Raw Data'!AG$1,FALSE)</f>
        <v>59.216426632004598</v>
      </c>
      <c r="AU18" s="52">
        <f>VLOOKUP($A18,'RevPAR Raw Data'!$B$6:$BE$43,'RevPAR Raw Data'!AH$1,FALSE)</f>
        <v>61.592907567879799</v>
      </c>
      <c r="AV18" s="52">
        <f>VLOOKUP($A18,'RevPAR Raw Data'!$B$6:$BE$43,'RevPAR Raw Data'!AI$1,FALSE)</f>
        <v>70.748639225880893</v>
      </c>
      <c r="AW18" s="52">
        <f>VLOOKUP($A18,'RevPAR Raw Data'!$B$6:$BE$43,'RevPAR Raw Data'!AJ$1,FALSE)</f>
        <v>69.640153090699002</v>
      </c>
      <c r="AX18" s="52">
        <f>VLOOKUP($A18,'RevPAR Raw Data'!$B$6:$BE$43,'RevPAR Raw Data'!AK$1,FALSE)</f>
        <v>58.877607163489301</v>
      </c>
      <c r="AY18" s="53">
        <f>VLOOKUP($A18,'RevPAR Raw Data'!$B$6:$BE$43,'RevPAR Raw Data'!AL$1,FALSE)</f>
        <v>64.015146735990697</v>
      </c>
      <c r="AZ18" s="52">
        <f>VLOOKUP($A18,'RevPAR Raw Data'!$B$6:$BE$43,'RevPAR Raw Data'!AN$1,FALSE)</f>
        <v>56.200168399768899</v>
      </c>
      <c r="BA18" s="52">
        <f>VLOOKUP($A18,'RevPAR Raw Data'!$B$6:$BE$43,'RevPAR Raw Data'!AO$1,FALSE)</f>
        <v>56.344555459272001</v>
      </c>
      <c r="BB18" s="53">
        <f>VLOOKUP($A18,'RevPAR Raw Data'!$B$6:$BE$43,'RevPAR Raw Data'!AP$1,FALSE)</f>
        <v>56.2723619295205</v>
      </c>
      <c r="BC18" s="54">
        <f>VLOOKUP($A18,'RevPAR Raw Data'!$B$6:$BE$43,'RevPAR Raw Data'!AR$1,FALSE)</f>
        <v>61.802922505570599</v>
      </c>
      <c r="BE18" s="47">
        <f>VLOOKUP($A18,'RevPAR Raw Data'!$B$6:$BE$43,'RevPAR Raw Data'!AT$1,FALSE)</f>
        <v>26.741165007792102</v>
      </c>
      <c r="BF18" s="48">
        <f>VLOOKUP($A18,'RevPAR Raw Data'!$B$6:$BE$43,'RevPAR Raw Data'!AU$1,FALSE)</f>
        <v>10.780349582247901</v>
      </c>
      <c r="BG18" s="48">
        <f>VLOOKUP($A18,'RevPAR Raw Data'!$B$6:$BE$43,'RevPAR Raw Data'!AV$1,FALSE)</f>
        <v>14.832363663554201</v>
      </c>
      <c r="BH18" s="48">
        <f>VLOOKUP($A18,'RevPAR Raw Data'!$B$6:$BE$43,'RevPAR Raw Data'!AW$1,FALSE)</f>
        <v>14.183608617043699</v>
      </c>
      <c r="BI18" s="48">
        <f>VLOOKUP($A18,'RevPAR Raw Data'!$B$6:$BE$43,'RevPAR Raw Data'!AX$1,FALSE)</f>
        <v>16.038997024635702</v>
      </c>
      <c r="BJ18" s="49">
        <f>VLOOKUP($A18,'RevPAR Raw Data'!$B$6:$BE$43,'RevPAR Raw Data'!AY$1,FALSE)</f>
        <v>16.112106630402199</v>
      </c>
      <c r="BK18" s="48">
        <f>VLOOKUP($A18,'RevPAR Raw Data'!$B$6:$BE$43,'RevPAR Raw Data'!BA$1,FALSE)</f>
        <v>11.0522061341723</v>
      </c>
      <c r="BL18" s="48">
        <f>VLOOKUP($A18,'RevPAR Raw Data'!$B$6:$BE$43,'RevPAR Raw Data'!BB$1,FALSE)</f>
        <v>-7.11673075103685</v>
      </c>
      <c r="BM18" s="49">
        <f>VLOOKUP($A18,'RevPAR Raw Data'!$B$6:$BE$43,'RevPAR Raw Data'!BC$1,FALSE)</f>
        <v>1.1468269905811601</v>
      </c>
      <c r="BN18" s="50">
        <f>VLOOKUP($A18,'RevPAR Raw Data'!$B$6:$BE$43,'RevPAR Raw Data'!BE$1,FALSE)</f>
        <v>11.808567616283399</v>
      </c>
    </row>
    <row r="19" spans="1:66" x14ac:dyDescent="0.45">
      <c r="A19" s="63" t="s">
        <v>24</v>
      </c>
      <c r="B19" s="47">
        <f>VLOOKUP($A19,'Occupancy Raw Data'!$B$8:$BE$45,'Occupancy Raw Data'!AG$3,FALSE)</f>
        <v>40.284034034034001</v>
      </c>
      <c r="C19" s="48">
        <f>VLOOKUP($A19,'Occupancy Raw Data'!$B$8:$BE$45,'Occupancy Raw Data'!AH$3,FALSE)</f>
        <v>40.158908908908899</v>
      </c>
      <c r="D19" s="48">
        <f>VLOOKUP($A19,'Occupancy Raw Data'!$B$8:$BE$45,'Occupancy Raw Data'!AI$3,FALSE)</f>
        <v>43.574824824824802</v>
      </c>
      <c r="E19" s="48">
        <f>VLOOKUP($A19,'Occupancy Raw Data'!$B$8:$BE$45,'Occupancy Raw Data'!AJ$3,FALSE)</f>
        <v>45.598723723723701</v>
      </c>
      <c r="F19" s="48">
        <f>VLOOKUP($A19,'Occupancy Raw Data'!$B$8:$BE$45,'Occupancy Raw Data'!AK$3,FALSE)</f>
        <v>42.1077327327327</v>
      </c>
      <c r="G19" s="49">
        <f>VLOOKUP($A19,'Occupancy Raw Data'!$B$8:$BE$45,'Occupancy Raw Data'!AL$3,FALSE)</f>
        <v>42.3448448448448</v>
      </c>
      <c r="H19" s="48">
        <f>VLOOKUP($A19,'Occupancy Raw Data'!$B$8:$BE$45,'Occupancy Raw Data'!AN$3,FALSE)</f>
        <v>40.731356356356301</v>
      </c>
      <c r="I19" s="48">
        <f>VLOOKUP($A19,'Occupancy Raw Data'!$B$8:$BE$45,'Occupancy Raw Data'!AO$3,FALSE)</f>
        <v>42.5081331331331</v>
      </c>
      <c r="J19" s="49">
        <f>VLOOKUP($A19,'Occupancy Raw Data'!$B$8:$BE$45,'Occupancy Raw Data'!AP$3,FALSE)</f>
        <v>41.6197447447447</v>
      </c>
      <c r="K19" s="50">
        <f>VLOOKUP($A19,'Occupancy Raw Data'!$B$8:$BE$45,'Occupancy Raw Data'!AR$3,FALSE)</f>
        <v>42.137673387673303</v>
      </c>
      <c r="M19" s="47">
        <f>VLOOKUP($A19,'Occupancy Raw Data'!$B$8:$BE$45,'Occupancy Raw Data'!AT$3,FALSE)</f>
        <v>3.2273737938195799</v>
      </c>
      <c r="N19" s="48">
        <f>VLOOKUP($A19,'Occupancy Raw Data'!$B$8:$BE$45,'Occupancy Raw Data'!AU$3,FALSE)</f>
        <v>-4.6568332486647597</v>
      </c>
      <c r="O19" s="48">
        <f>VLOOKUP($A19,'Occupancy Raw Data'!$B$8:$BE$45,'Occupancy Raw Data'!AV$3,FALSE)</f>
        <v>-5.8802713193373304</v>
      </c>
      <c r="P19" s="48">
        <f>VLOOKUP($A19,'Occupancy Raw Data'!$B$8:$BE$45,'Occupancy Raw Data'!AW$3,FALSE)</f>
        <v>-2.5594118677387998</v>
      </c>
      <c r="Q19" s="48">
        <f>VLOOKUP($A19,'Occupancy Raw Data'!$B$8:$BE$45,'Occupancy Raw Data'!AX$3,FALSE)</f>
        <v>-3.3272006752794998</v>
      </c>
      <c r="R19" s="49">
        <f>VLOOKUP($A19,'Occupancy Raw Data'!$B$8:$BE$45,'Occupancy Raw Data'!AY$3,FALSE)</f>
        <v>-2.7876374965074402</v>
      </c>
      <c r="S19" s="48">
        <f>VLOOKUP($A19,'Occupancy Raw Data'!$B$8:$BE$45,'Occupancy Raw Data'!BA$3,FALSE)</f>
        <v>-8.3980384147979592</v>
      </c>
      <c r="T19" s="48">
        <f>VLOOKUP($A19,'Occupancy Raw Data'!$B$8:$BE$45,'Occupancy Raw Data'!BB$3,FALSE)</f>
        <v>-13.5745557532706</v>
      </c>
      <c r="U19" s="49">
        <f>VLOOKUP($A19,'Occupancy Raw Data'!$B$8:$BE$45,'Occupancy Raw Data'!BC$3,FALSE)</f>
        <v>-11.1167224518582</v>
      </c>
      <c r="V19" s="50">
        <f>VLOOKUP($A19,'Occupancy Raw Data'!$B$8:$BE$45,'Occupancy Raw Data'!BE$3,FALSE)</f>
        <v>-5.2921546068953198</v>
      </c>
      <c r="X19" s="51">
        <f>VLOOKUP($A19,'ADR Raw Data'!$B$6:$BE$43,'ADR Raw Data'!AG$1,FALSE)</f>
        <v>120.46745224413699</v>
      </c>
      <c r="Y19" s="52">
        <f>VLOOKUP($A19,'ADR Raw Data'!$B$6:$BE$43,'ADR Raw Data'!AH$1,FALSE)</f>
        <v>111.772552578283</v>
      </c>
      <c r="Z19" s="52">
        <f>VLOOKUP($A19,'ADR Raw Data'!$B$6:$BE$43,'ADR Raw Data'!AI$1,FALSE)</f>
        <v>113.61072648958999</v>
      </c>
      <c r="AA19" s="52">
        <f>VLOOKUP($A19,'ADR Raw Data'!$B$6:$BE$43,'ADR Raw Data'!AJ$1,FALSE)</f>
        <v>113.42690677093999</v>
      </c>
      <c r="AB19" s="52">
        <f>VLOOKUP($A19,'ADR Raw Data'!$B$6:$BE$43,'ADR Raw Data'!AK$1,FALSE)</f>
        <v>112.825888121239</v>
      </c>
      <c r="AC19" s="53">
        <f>VLOOKUP($A19,'ADR Raw Data'!$B$6:$BE$43,'ADR Raw Data'!AL$1,FALSE)</f>
        <v>114.370997576975</v>
      </c>
      <c r="AD19" s="52">
        <f>VLOOKUP($A19,'ADR Raw Data'!$B$6:$BE$43,'ADR Raw Data'!AN$1,FALSE)</f>
        <v>120.08968128407901</v>
      </c>
      <c r="AE19" s="52">
        <f>VLOOKUP($A19,'ADR Raw Data'!$B$6:$BE$43,'ADR Raw Data'!AO$1,FALSE)</f>
        <v>125.82225770844001</v>
      </c>
      <c r="AF19" s="53">
        <f>VLOOKUP($A19,'ADR Raw Data'!$B$6:$BE$43,'ADR Raw Data'!AP$1,FALSE)</f>
        <v>123.017151446824</v>
      </c>
      <c r="AG19" s="54">
        <f>VLOOKUP($A19,'ADR Raw Data'!$B$6:$BE$43,'ADR Raw Data'!AR$1,FALSE)</f>
        <v>116.81096358198801</v>
      </c>
      <c r="AI19" s="47">
        <f>VLOOKUP($A19,'ADR Raw Data'!$B$6:$BE$43,'ADR Raw Data'!AT$1,FALSE)</f>
        <v>12.8096350133151</v>
      </c>
      <c r="AJ19" s="48">
        <f>VLOOKUP($A19,'ADR Raw Data'!$B$6:$BE$43,'ADR Raw Data'!AU$1,FALSE)</f>
        <v>7.3743040601867502</v>
      </c>
      <c r="AK19" s="48">
        <f>VLOOKUP($A19,'ADR Raw Data'!$B$6:$BE$43,'ADR Raw Data'!AV$1,FALSE)</f>
        <v>7.4056951035281804</v>
      </c>
      <c r="AL19" s="48">
        <f>VLOOKUP($A19,'ADR Raw Data'!$B$6:$BE$43,'ADR Raw Data'!AW$1,FALSE)</f>
        <v>8.0014028374628694</v>
      </c>
      <c r="AM19" s="48">
        <f>VLOOKUP($A19,'ADR Raw Data'!$B$6:$BE$43,'ADR Raw Data'!AX$1,FALSE)</f>
        <v>5.6218019334856599</v>
      </c>
      <c r="AN19" s="49">
        <f>VLOOKUP($A19,'ADR Raw Data'!$B$6:$BE$43,'ADR Raw Data'!AY$1,FALSE)</f>
        <v>8.2238733608883994</v>
      </c>
      <c r="AO19" s="48">
        <f>VLOOKUP($A19,'ADR Raw Data'!$B$6:$BE$43,'ADR Raw Data'!BA$1,FALSE)</f>
        <v>-0.73775723875133203</v>
      </c>
      <c r="AP19" s="48">
        <f>VLOOKUP($A19,'ADR Raw Data'!$B$6:$BE$43,'ADR Raw Data'!BB$1,FALSE)</f>
        <v>-4.7670040728989296</v>
      </c>
      <c r="AQ19" s="49">
        <f>VLOOKUP($A19,'ADR Raw Data'!$B$6:$BE$43,'ADR Raw Data'!BC$1,FALSE)</f>
        <v>-3.0077768682041</v>
      </c>
      <c r="AR19" s="50">
        <f>VLOOKUP($A19,'ADR Raw Data'!$B$6:$BE$43,'ADR Raw Data'!BE$1,FALSE)</f>
        <v>4.2579837428923399</v>
      </c>
      <c r="AT19" s="51">
        <f>VLOOKUP($A19,'RevPAR Raw Data'!$B$6:$BE$43,'RevPAR Raw Data'!AG$1,FALSE)</f>
        <v>48.5291494619619</v>
      </c>
      <c r="AU19" s="52">
        <f>VLOOKUP($A19,'RevPAR Raw Data'!$B$6:$BE$43,'RevPAR Raw Data'!AH$1,FALSE)</f>
        <v>44.886637575075</v>
      </c>
      <c r="AV19" s="52">
        <f>VLOOKUP($A19,'RevPAR Raw Data'!$B$6:$BE$43,'RevPAR Raw Data'!AI$1,FALSE)</f>
        <v>49.505675050050002</v>
      </c>
      <c r="AW19" s="52">
        <f>VLOOKUP($A19,'RevPAR Raw Data'!$B$6:$BE$43,'RevPAR Raw Data'!AJ$1,FALSE)</f>
        <v>51.721221846846802</v>
      </c>
      <c r="AX19" s="52">
        <f>VLOOKUP($A19,'RevPAR Raw Data'!$B$6:$BE$43,'RevPAR Raw Data'!AK$1,FALSE)</f>
        <v>47.508423423423402</v>
      </c>
      <c r="AY19" s="53">
        <f>VLOOKUP($A19,'RevPAR Raw Data'!$B$6:$BE$43,'RevPAR Raw Data'!AL$1,FALSE)</f>
        <v>48.430221471471398</v>
      </c>
      <c r="AZ19" s="52">
        <f>VLOOKUP($A19,'RevPAR Raw Data'!$B$6:$BE$43,'RevPAR Raw Data'!AN$1,FALSE)</f>
        <v>48.914156031030998</v>
      </c>
      <c r="BA19" s="52">
        <f>VLOOKUP($A19,'RevPAR Raw Data'!$B$6:$BE$43,'RevPAR Raw Data'!AO$1,FALSE)</f>
        <v>53.484692817817802</v>
      </c>
      <c r="BB19" s="53">
        <f>VLOOKUP($A19,'RevPAR Raw Data'!$B$6:$BE$43,'RevPAR Raw Data'!AP$1,FALSE)</f>
        <v>51.1994244244244</v>
      </c>
      <c r="BC19" s="54">
        <f>VLOOKUP($A19,'RevPAR Raw Data'!$B$6:$BE$43,'RevPAR Raw Data'!AR$1,FALSE)</f>
        <v>49.221422315172298</v>
      </c>
      <c r="BE19" s="47">
        <f>VLOOKUP($A19,'RevPAR Raw Data'!$B$6:$BE$43,'RevPAR Raw Data'!AT$1,FALSE)</f>
        <v>16.450423610638399</v>
      </c>
      <c r="BF19" s="48">
        <f>VLOOKUP($A19,'RevPAR Raw Data'!$B$6:$BE$43,'RevPAR Raw Data'!AU$1,FALSE)</f>
        <v>2.3740617681895801</v>
      </c>
      <c r="BG19" s="48">
        <f>VLOOKUP($A19,'RevPAR Raw Data'!$B$6:$BE$43,'RevPAR Raw Data'!AV$1,FALSE)</f>
        <v>1.08994881902051</v>
      </c>
      <c r="BH19" s="48">
        <f>VLOOKUP($A19,'RevPAR Raw Data'!$B$6:$BE$43,'RevPAR Raw Data'!AW$1,FALSE)</f>
        <v>5.2372021159164497</v>
      </c>
      <c r="BI19" s="48">
        <f>VLOOKUP($A19,'RevPAR Raw Data'!$B$6:$BE$43,'RevPAR Raw Data'!AX$1,FALSE)</f>
        <v>2.1075526263123501</v>
      </c>
      <c r="BJ19" s="49">
        <f>VLOOKUP($A19,'RevPAR Raw Data'!$B$6:$BE$43,'RevPAR Raw Data'!AY$1,FALSE)</f>
        <v>5.2069840869075499</v>
      </c>
      <c r="BK19" s="48">
        <f>VLOOKUP($A19,'RevPAR Raw Data'!$B$6:$BE$43,'RevPAR Raw Data'!BA$1,FALSE)</f>
        <v>-9.0738385172309997</v>
      </c>
      <c r="BL19" s="48">
        <f>VLOOKUP($A19,'RevPAR Raw Data'!$B$6:$BE$43,'RevPAR Raw Data'!BB$1,FALSE)</f>
        <v>-17.6944602005332</v>
      </c>
      <c r="BM19" s="49">
        <f>VLOOKUP($A19,'RevPAR Raw Data'!$B$6:$BE$43,'RevPAR Raw Data'!BC$1,FALSE)</f>
        <v>-13.7901331136528</v>
      </c>
      <c r="BN19" s="50">
        <f>VLOOKUP($A19,'RevPAR Raw Data'!$B$6:$BE$43,'RevPAR Raw Data'!BE$1,FALSE)</f>
        <v>-1.2595099468133</v>
      </c>
    </row>
    <row r="20" spans="1:66" x14ac:dyDescent="0.45">
      <c r="A20" s="63" t="s">
        <v>27</v>
      </c>
      <c r="B20" s="47">
        <f>VLOOKUP($A20,'Occupancy Raw Data'!$B$8:$BE$45,'Occupancy Raw Data'!AG$3,FALSE)</f>
        <v>41.557444798677501</v>
      </c>
      <c r="C20" s="48">
        <f>VLOOKUP($A20,'Occupancy Raw Data'!$B$8:$BE$45,'Occupancy Raw Data'!AH$3,FALSE)</f>
        <v>42.463691108749501</v>
      </c>
      <c r="D20" s="48">
        <f>VLOOKUP($A20,'Occupancy Raw Data'!$B$8:$BE$45,'Occupancy Raw Data'!AI$3,FALSE)</f>
        <v>46.313023969772097</v>
      </c>
      <c r="E20" s="48">
        <f>VLOOKUP($A20,'Occupancy Raw Data'!$B$8:$BE$45,'Occupancy Raw Data'!AJ$3,FALSE)</f>
        <v>49.799267918290198</v>
      </c>
      <c r="F20" s="48">
        <f>VLOOKUP($A20,'Occupancy Raw Data'!$B$8:$BE$45,'Occupancy Raw Data'!AK$3,FALSE)</f>
        <v>48.450230251505403</v>
      </c>
      <c r="G20" s="49">
        <f>VLOOKUP($A20,'Occupancy Raw Data'!$B$8:$BE$45,'Occupancy Raw Data'!AL$3,FALSE)</f>
        <v>45.716731609398899</v>
      </c>
      <c r="H20" s="48">
        <f>VLOOKUP($A20,'Occupancy Raw Data'!$B$8:$BE$45,'Occupancy Raw Data'!AN$3,FALSE)</f>
        <v>50.829495808241802</v>
      </c>
      <c r="I20" s="48">
        <f>VLOOKUP($A20,'Occupancy Raw Data'!$B$8:$BE$45,'Occupancy Raw Data'!AO$3,FALSE)</f>
        <v>49.132128940843003</v>
      </c>
      <c r="J20" s="49">
        <f>VLOOKUP($A20,'Occupancy Raw Data'!$B$8:$BE$45,'Occupancy Raw Data'!AP$3,FALSE)</f>
        <v>49.980812374542403</v>
      </c>
      <c r="K20" s="50">
        <f>VLOOKUP($A20,'Occupancy Raw Data'!$B$8:$BE$45,'Occupancy Raw Data'!AR$3,FALSE)</f>
        <v>46.935040399439899</v>
      </c>
      <c r="M20" s="47">
        <f>VLOOKUP($A20,'Occupancy Raw Data'!$B$8:$BE$45,'Occupancy Raw Data'!AT$3,FALSE)</f>
        <v>-4.6750506356731396</v>
      </c>
      <c r="N20" s="48">
        <f>VLOOKUP($A20,'Occupancy Raw Data'!$B$8:$BE$45,'Occupancy Raw Data'!AU$3,FALSE)</f>
        <v>-6.2171525394160101</v>
      </c>
      <c r="O20" s="48">
        <f>VLOOKUP($A20,'Occupancy Raw Data'!$B$8:$BE$45,'Occupancy Raw Data'!AV$3,FALSE)</f>
        <v>-5.6220393371572097</v>
      </c>
      <c r="P20" s="48">
        <f>VLOOKUP($A20,'Occupancy Raw Data'!$B$8:$BE$45,'Occupancy Raw Data'!AW$3,FALSE)</f>
        <v>-2.6331036640174301</v>
      </c>
      <c r="Q20" s="48">
        <f>VLOOKUP($A20,'Occupancy Raw Data'!$B$8:$BE$45,'Occupancy Raw Data'!AX$3,FALSE)</f>
        <v>-1.05617288716199</v>
      </c>
      <c r="R20" s="49">
        <f>VLOOKUP($A20,'Occupancy Raw Data'!$B$8:$BE$45,'Occupancy Raw Data'!AY$3,FALSE)</f>
        <v>-3.9804784585652802</v>
      </c>
      <c r="S20" s="48">
        <f>VLOOKUP($A20,'Occupancy Raw Data'!$B$8:$BE$45,'Occupancy Raw Data'!BA$3,FALSE)</f>
        <v>5.0641382729360904</v>
      </c>
      <c r="T20" s="48">
        <f>VLOOKUP($A20,'Occupancy Raw Data'!$B$8:$BE$45,'Occupancy Raw Data'!BB$3,FALSE)</f>
        <v>-3.4473417072447501</v>
      </c>
      <c r="U20" s="49">
        <f>VLOOKUP($A20,'Occupancy Raw Data'!$B$8:$BE$45,'Occupancy Raw Data'!BC$3,FALSE)</f>
        <v>0.70092363935832902</v>
      </c>
      <c r="V20" s="50">
        <f>VLOOKUP($A20,'Occupancy Raw Data'!$B$8:$BE$45,'Occupancy Raw Data'!BE$3,FALSE)</f>
        <v>-2.6028670370867899</v>
      </c>
      <c r="X20" s="51">
        <f>VLOOKUP($A20,'ADR Raw Data'!$B$6:$BE$43,'ADR Raw Data'!AG$1,FALSE)</f>
        <v>88.7442761755931</v>
      </c>
      <c r="Y20" s="52">
        <f>VLOOKUP($A20,'ADR Raw Data'!$B$6:$BE$43,'ADR Raw Data'!AH$1,FALSE)</f>
        <v>86.7384560305874</v>
      </c>
      <c r="Z20" s="52">
        <f>VLOOKUP($A20,'ADR Raw Data'!$B$6:$BE$43,'ADR Raw Data'!AI$1,FALSE)</f>
        <v>88.388368283510701</v>
      </c>
      <c r="AA20" s="52">
        <f>VLOOKUP($A20,'ADR Raw Data'!$B$6:$BE$43,'ADR Raw Data'!AJ$1,FALSE)</f>
        <v>88.720799051570793</v>
      </c>
      <c r="AB20" s="52">
        <f>VLOOKUP($A20,'ADR Raw Data'!$B$6:$BE$43,'ADR Raw Data'!AK$1,FALSE)</f>
        <v>88.373693413757294</v>
      </c>
      <c r="AC20" s="53">
        <f>VLOOKUP($A20,'ADR Raw Data'!$B$6:$BE$43,'ADR Raw Data'!AL$1,FALSE)</f>
        <v>88.215884677471394</v>
      </c>
      <c r="AD20" s="52">
        <f>VLOOKUP($A20,'ADR Raw Data'!$B$6:$BE$43,'ADR Raw Data'!AN$1,FALSE)</f>
        <v>92.2742557639816</v>
      </c>
      <c r="AE20" s="52">
        <f>VLOOKUP($A20,'ADR Raw Data'!$B$6:$BE$43,'ADR Raw Data'!AO$1,FALSE)</f>
        <v>92.141341624609396</v>
      </c>
      <c r="AF20" s="53">
        <f>VLOOKUP($A20,'ADR Raw Data'!$B$6:$BE$43,'ADR Raw Data'!AP$1,FALSE)</f>
        <v>92.208927147624195</v>
      </c>
      <c r="AG20" s="54">
        <f>VLOOKUP($A20,'ADR Raw Data'!$B$6:$BE$43,'ADR Raw Data'!AR$1,FALSE)</f>
        <v>89.430788783266493</v>
      </c>
      <c r="AI20" s="47">
        <f>VLOOKUP($A20,'ADR Raw Data'!$B$6:$BE$43,'ADR Raw Data'!AT$1,FALSE)</f>
        <v>5.6180038253302502</v>
      </c>
      <c r="AJ20" s="48">
        <f>VLOOKUP($A20,'ADR Raw Data'!$B$6:$BE$43,'ADR Raw Data'!AU$1,FALSE)</f>
        <v>1.97293176535501</v>
      </c>
      <c r="AK20" s="48">
        <f>VLOOKUP($A20,'ADR Raw Data'!$B$6:$BE$43,'ADR Raw Data'!AV$1,FALSE)</f>
        <v>2.6805526525040699</v>
      </c>
      <c r="AL20" s="48">
        <f>VLOOKUP($A20,'ADR Raw Data'!$B$6:$BE$43,'ADR Raw Data'!AW$1,FALSE)</f>
        <v>2.3015163661260898</v>
      </c>
      <c r="AM20" s="48">
        <f>VLOOKUP($A20,'ADR Raw Data'!$B$6:$BE$43,'ADR Raw Data'!AX$1,FALSE)</f>
        <v>3.3513248276374599</v>
      </c>
      <c r="AN20" s="49">
        <f>VLOOKUP($A20,'ADR Raw Data'!$B$6:$BE$43,'ADR Raw Data'!AY$1,FALSE)</f>
        <v>3.1395848633345</v>
      </c>
      <c r="AO20" s="48">
        <f>VLOOKUP($A20,'ADR Raw Data'!$B$6:$BE$43,'ADR Raw Data'!BA$1,FALSE)</f>
        <v>4.2452952014321399</v>
      </c>
      <c r="AP20" s="48">
        <f>VLOOKUP($A20,'ADR Raw Data'!$B$6:$BE$43,'ADR Raw Data'!BB$1,FALSE)</f>
        <v>0.528956316843883</v>
      </c>
      <c r="AQ20" s="49">
        <f>VLOOKUP($A20,'ADR Raw Data'!$B$6:$BE$43,'ADR Raw Data'!BC$1,FALSE)</f>
        <v>2.3109645085625701</v>
      </c>
      <c r="AR20" s="50">
        <f>VLOOKUP($A20,'ADR Raw Data'!$B$6:$BE$43,'ADR Raw Data'!BE$1,FALSE)</f>
        <v>2.9325179478922001</v>
      </c>
      <c r="AT20" s="51">
        <f>VLOOKUP($A20,'RevPAR Raw Data'!$B$6:$BE$43,'RevPAR Raw Data'!AG$1,FALSE)</f>
        <v>36.879853583657997</v>
      </c>
      <c r="AU20" s="52">
        <f>VLOOKUP($A20,'RevPAR Raw Data'!$B$6:$BE$43,'RevPAR Raw Data'!AH$1,FALSE)</f>
        <v>36.832350041327103</v>
      </c>
      <c r="AV20" s="52">
        <f>VLOOKUP($A20,'RevPAR Raw Data'!$B$6:$BE$43,'RevPAR Raw Data'!AI$1,FALSE)</f>
        <v>40.935326189632697</v>
      </c>
      <c r="AW20" s="52">
        <f>VLOOKUP($A20,'RevPAR Raw Data'!$B$6:$BE$43,'RevPAR Raw Data'!AJ$1,FALSE)</f>
        <v>44.182308418939598</v>
      </c>
      <c r="AX20" s="52">
        <f>VLOOKUP($A20,'RevPAR Raw Data'!$B$6:$BE$43,'RevPAR Raw Data'!AK$1,FALSE)</f>
        <v>42.8172579407249</v>
      </c>
      <c r="AY20" s="53">
        <f>VLOOKUP($A20,'RevPAR Raw Data'!$B$6:$BE$43,'RevPAR Raw Data'!AL$1,FALSE)</f>
        <v>40.329419234856502</v>
      </c>
      <c r="AZ20" s="52">
        <f>VLOOKUP($A20,'RevPAR Raw Data'!$B$6:$BE$43,'RevPAR Raw Data'!AN$1,FALSE)</f>
        <v>46.902538965639302</v>
      </c>
      <c r="BA20" s="52">
        <f>VLOOKUP($A20,'RevPAR Raw Data'!$B$6:$BE$43,'RevPAR Raw Data'!AO$1,FALSE)</f>
        <v>45.271002774825803</v>
      </c>
      <c r="BB20" s="53">
        <f>VLOOKUP($A20,'RevPAR Raw Data'!$B$6:$BE$43,'RevPAR Raw Data'!AP$1,FALSE)</f>
        <v>46.086770870232598</v>
      </c>
      <c r="BC20" s="54">
        <f>VLOOKUP($A20,'RevPAR Raw Data'!$B$6:$BE$43,'RevPAR Raw Data'!AR$1,FALSE)</f>
        <v>41.974376844963899</v>
      </c>
      <c r="BE20" s="47">
        <f>VLOOKUP($A20,'RevPAR Raw Data'!$B$6:$BE$43,'RevPAR Raw Data'!AT$1,FALSE)</f>
        <v>0.68030866610885998</v>
      </c>
      <c r="BF20" s="48">
        <f>VLOOKUP($A20,'RevPAR Raw Data'!$B$6:$BE$43,'RevPAR Raw Data'!AU$1,FALSE)</f>
        <v>-4.3668809514117202</v>
      </c>
      <c r="BG20" s="48">
        <f>VLOOKUP($A20,'RevPAR Raw Data'!$B$6:$BE$43,'RevPAR Raw Data'!AV$1,FALSE)</f>
        <v>-3.0921884092301299</v>
      </c>
      <c r="BH20" s="48">
        <f>VLOOKUP($A20,'RevPAR Raw Data'!$B$6:$BE$43,'RevPAR Raw Data'!AW$1,FALSE)</f>
        <v>-0.39218860965576702</v>
      </c>
      <c r="BI20" s="48">
        <f>VLOOKUP($A20,'RevPAR Raw Data'!$B$6:$BE$43,'RevPAR Raw Data'!AX$1,FALSE)</f>
        <v>2.25975615628523</v>
      </c>
      <c r="BJ20" s="49">
        <f>VLOOKUP($A20,'RevPAR Raw Data'!$B$6:$BE$43,'RevPAR Raw Data'!AY$1,FALSE)</f>
        <v>-0.96586409440418797</v>
      </c>
      <c r="BK20" s="48">
        <f>VLOOKUP($A20,'RevPAR Raw Data'!$B$6:$BE$43,'RevPAR Raw Data'!BA$1,FALSE)</f>
        <v>9.5244210934630793</v>
      </c>
      <c r="BL20" s="48">
        <f>VLOOKUP($A20,'RevPAR Raw Data'!$B$6:$BE$43,'RevPAR Raw Data'!BB$1,FALSE)</f>
        <v>-2.9366203221245302</v>
      </c>
      <c r="BM20" s="49">
        <f>VLOOKUP($A20,'RevPAR Raw Data'!$B$6:$BE$43,'RevPAR Raw Data'!BC$1,FALSE)</f>
        <v>3.0280862444586001</v>
      </c>
      <c r="BN20" s="50">
        <f>VLOOKUP($A20,'RevPAR Raw Data'!$B$6:$BE$43,'RevPAR Raw Data'!BE$1,FALSE)</f>
        <v>0.25332136778307501</v>
      </c>
    </row>
    <row r="21" spans="1:66" x14ac:dyDescent="0.45">
      <c r="A21" s="63" t="s">
        <v>90</v>
      </c>
      <c r="B21" s="47">
        <f>VLOOKUP($A21,'Occupancy Raw Data'!$B$8:$BE$45,'Occupancy Raw Data'!AG$3,FALSE)</f>
        <v>45.807247201669497</v>
      </c>
      <c r="C21" s="48">
        <f>VLOOKUP($A21,'Occupancy Raw Data'!$B$8:$BE$45,'Occupancy Raw Data'!AH$3,FALSE)</f>
        <v>50</v>
      </c>
      <c r="D21" s="48">
        <f>VLOOKUP($A21,'Occupancy Raw Data'!$B$8:$BE$45,'Occupancy Raw Data'!AI$3,FALSE)</f>
        <v>55.146082337317303</v>
      </c>
      <c r="E21" s="48">
        <f>VLOOKUP($A21,'Occupancy Raw Data'!$B$8:$BE$45,'Occupancy Raw Data'!AJ$3,FALSE)</f>
        <v>54.057579206981501</v>
      </c>
      <c r="F21" s="48">
        <f>VLOOKUP($A21,'Occupancy Raw Data'!$B$8:$BE$45,'Occupancy Raw Data'!AK$3,FALSE)</f>
        <v>50.386549041927502</v>
      </c>
      <c r="G21" s="49">
        <f>VLOOKUP($A21,'Occupancy Raw Data'!$B$8:$BE$45,'Occupancy Raw Data'!AL$3,FALSE)</f>
        <v>51.079491557579203</v>
      </c>
      <c r="H21" s="48">
        <f>VLOOKUP($A21,'Occupancy Raw Data'!$B$8:$BE$45,'Occupancy Raw Data'!AN$3,FALSE)</f>
        <v>46.784291405805298</v>
      </c>
      <c r="I21" s="48">
        <f>VLOOKUP($A21,'Occupancy Raw Data'!$B$8:$BE$45,'Occupancy Raw Data'!AO$3,FALSE)</f>
        <v>48.588977423638703</v>
      </c>
      <c r="J21" s="49">
        <f>VLOOKUP($A21,'Occupancy Raw Data'!$B$8:$BE$45,'Occupancy Raw Data'!AP$3,FALSE)</f>
        <v>47.686634414722</v>
      </c>
      <c r="K21" s="50">
        <f>VLOOKUP($A21,'Occupancy Raw Data'!$B$8:$BE$45,'Occupancy Raw Data'!AR$3,FALSE)</f>
        <v>50.110103802477099</v>
      </c>
      <c r="M21" s="47">
        <f>VLOOKUP($A21,'Occupancy Raw Data'!$B$8:$BE$45,'Occupancy Raw Data'!AT$3,FALSE)</f>
        <v>7.4543836226079199</v>
      </c>
      <c r="N21" s="48">
        <f>VLOOKUP($A21,'Occupancy Raw Data'!$B$8:$BE$45,'Occupancy Raw Data'!AU$3,FALSE)</f>
        <v>-1.03266992114156</v>
      </c>
      <c r="O21" s="48">
        <f>VLOOKUP($A21,'Occupancy Raw Data'!$B$8:$BE$45,'Occupancy Raw Data'!AV$3,FALSE)</f>
        <v>0.58828618392594501</v>
      </c>
      <c r="P21" s="48">
        <f>VLOOKUP($A21,'Occupancy Raw Data'!$B$8:$BE$45,'Occupancy Raw Data'!AW$3,FALSE)</f>
        <v>-0.83956847050635097</v>
      </c>
      <c r="Q21" s="48">
        <f>VLOOKUP($A21,'Occupancy Raw Data'!$B$8:$BE$45,'Occupancy Raw Data'!AX$3,FALSE)</f>
        <v>-8.46461321420173E-2</v>
      </c>
      <c r="R21" s="49">
        <f>VLOOKUP($A21,'Occupancy Raw Data'!$B$8:$BE$45,'Occupancy Raw Data'!AY$3,FALSE)</f>
        <v>0.97983141273874597</v>
      </c>
      <c r="S21" s="48">
        <f>VLOOKUP($A21,'Occupancy Raw Data'!$B$8:$BE$45,'Occupancy Raw Data'!BA$3,FALSE)</f>
        <v>-1.92393736017897</v>
      </c>
      <c r="T21" s="48">
        <f>VLOOKUP($A21,'Occupancy Raw Data'!$B$8:$BE$45,'Occupancy Raw Data'!BB$3,FALSE)</f>
        <v>-1.0671173346209499</v>
      </c>
      <c r="U21" s="49">
        <f>VLOOKUP($A21,'Occupancy Raw Data'!$B$8:$BE$45,'Occupancy Raw Data'!BC$3,FALSE)</f>
        <v>-1.4892835272504501</v>
      </c>
      <c r="V21" s="50">
        <f>VLOOKUP($A21,'Occupancy Raw Data'!$B$8:$BE$45,'Occupancy Raw Data'!BE$3,FALSE)</f>
        <v>0.29631940112289401</v>
      </c>
      <c r="X21" s="51">
        <f>VLOOKUP($A21,'ADR Raw Data'!$B$6:$BE$43,'ADR Raw Data'!AG$1,FALSE)</f>
        <v>99.513841375025805</v>
      </c>
      <c r="Y21" s="52">
        <f>VLOOKUP($A21,'ADR Raw Data'!$B$6:$BE$43,'ADR Raw Data'!AH$1,FALSE)</f>
        <v>110.562619521912</v>
      </c>
      <c r="Z21" s="52">
        <f>VLOOKUP($A21,'ADR Raw Data'!$B$6:$BE$43,'ADR Raw Data'!AI$1,FALSE)</f>
        <v>116.32878257503999</v>
      </c>
      <c r="AA21" s="52">
        <f>VLOOKUP($A21,'ADR Raw Data'!$B$6:$BE$43,'ADR Raw Data'!AJ$1,FALSE)</f>
        <v>111.71913928492999</v>
      </c>
      <c r="AB21" s="52">
        <f>VLOOKUP($A21,'ADR Raw Data'!$B$6:$BE$43,'ADR Raw Data'!AK$1,FALSE)</f>
        <v>104.112337741798</v>
      </c>
      <c r="AC21" s="53">
        <f>VLOOKUP($A21,'ADR Raw Data'!$B$6:$BE$43,'ADR Raw Data'!AL$1,FALSE)</f>
        <v>108.79822611796099</v>
      </c>
      <c r="AD21" s="52">
        <f>VLOOKUP($A21,'ADR Raw Data'!$B$6:$BE$43,'ADR Raw Data'!AN$1,FALSE)</f>
        <v>94.647176094890497</v>
      </c>
      <c r="AE21" s="52">
        <f>VLOOKUP($A21,'ADR Raw Data'!$B$6:$BE$43,'ADR Raw Data'!AO$1,FALSE)</f>
        <v>94.111102542827794</v>
      </c>
      <c r="AF21" s="53">
        <f>VLOOKUP($A21,'ADR Raw Data'!$B$6:$BE$43,'ADR Raw Data'!AP$1,FALSE)</f>
        <v>94.374067434169604</v>
      </c>
      <c r="AG21" s="54">
        <f>VLOOKUP($A21,'ADR Raw Data'!$B$6:$BE$43,'ADR Raw Data'!AR$1,FALSE)</f>
        <v>104.876350489814</v>
      </c>
      <c r="AI21" s="47">
        <f>VLOOKUP($A21,'ADR Raw Data'!$B$6:$BE$43,'ADR Raw Data'!AT$1,FALSE)</f>
        <v>0.646245450612424</v>
      </c>
      <c r="AJ21" s="48">
        <f>VLOOKUP($A21,'ADR Raw Data'!$B$6:$BE$43,'ADR Raw Data'!AU$1,FALSE)</f>
        <v>3.55753555482179</v>
      </c>
      <c r="AK21" s="48">
        <f>VLOOKUP($A21,'ADR Raw Data'!$B$6:$BE$43,'ADR Raw Data'!AV$1,FALSE)</f>
        <v>4.6810578375314096</v>
      </c>
      <c r="AL21" s="48">
        <f>VLOOKUP($A21,'ADR Raw Data'!$B$6:$BE$43,'ADR Raw Data'!AW$1,FALSE)</f>
        <v>2.19429206870061</v>
      </c>
      <c r="AM21" s="48">
        <f>VLOOKUP($A21,'ADR Raw Data'!$B$6:$BE$43,'ADR Raw Data'!AX$1,FALSE)</f>
        <v>2.3456208274059001</v>
      </c>
      <c r="AN21" s="49">
        <f>VLOOKUP($A21,'ADR Raw Data'!$B$6:$BE$43,'ADR Raw Data'!AY$1,FALSE)</f>
        <v>2.7109465131295098</v>
      </c>
      <c r="AO21" s="48">
        <f>VLOOKUP($A21,'ADR Raw Data'!$B$6:$BE$43,'ADR Raw Data'!BA$1,FALSE)</f>
        <v>-0.56880217740563099</v>
      </c>
      <c r="AP21" s="48">
        <f>VLOOKUP($A21,'ADR Raw Data'!$B$6:$BE$43,'ADR Raw Data'!BB$1,FALSE)</f>
        <v>-3.0008703828318901</v>
      </c>
      <c r="AQ21" s="49">
        <f>VLOOKUP($A21,'ADR Raw Data'!$B$6:$BE$43,'ADR Raw Data'!BC$1,FALSE)</f>
        <v>-1.81537062547024</v>
      </c>
      <c r="AR21" s="50">
        <f>VLOOKUP($A21,'ADR Raw Data'!$B$6:$BE$43,'ADR Raw Data'!BE$1,FALSE)</f>
        <v>1.6129310053124299</v>
      </c>
      <c r="AT21" s="51">
        <f>VLOOKUP($A21,'RevPAR Raw Data'!$B$6:$BE$43,'RevPAR Raw Data'!AG$1,FALSE)</f>
        <v>45.584551318535297</v>
      </c>
      <c r="AU21" s="52">
        <f>VLOOKUP($A21,'RevPAR Raw Data'!$B$6:$BE$43,'RevPAR Raw Data'!AH$1,FALSE)</f>
        <v>55.281309760956098</v>
      </c>
      <c r="AV21" s="52">
        <f>VLOOKUP($A21,'RevPAR Raw Data'!$B$6:$BE$43,'RevPAR Raw Data'!AI$1,FALSE)</f>
        <v>64.150766220830903</v>
      </c>
      <c r="AW21" s="52">
        <f>VLOOKUP($A21,'RevPAR Raw Data'!$B$6:$BE$43,'RevPAR Raw Data'!AJ$1,FALSE)</f>
        <v>60.392662208309602</v>
      </c>
      <c r="AX21" s="52">
        <f>VLOOKUP($A21,'RevPAR Raw Data'!$B$6:$BE$43,'RevPAR Raw Data'!AK$1,FALSE)</f>
        <v>52.458614114968597</v>
      </c>
      <c r="AY21" s="53">
        <f>VLOOKUP($A21,'RevPAR Raw Data'!$B$6:$BE$43,'RevPAR Raw Data'!AL$1,FALSE)</f>
        <v>55.573580724720102</v>
      </c>
      <c r="AZ21" s="52">
        <f>VLOOKUP($A21,'RevPAR Raw Data'!$B$6:$BE$43,'RevPAR Raw Data'!AN$1,FALSE)</f>
        <v>44.2800106715993</v>
      </c>
      <c r="BA21" s="52">
        <f>VLOOKUP($A21,'RevPAR Raw Data'!$B$6:$BE$43,'RevPAR Raw Data'!AO$1,FALSE)</f>
        <v>45.727622367672097</v>
      </c>
      <c r="BB21" s="53">
        <f>VLOOKUP($A21,'RevPAR Raw Data'!$B$6:$BE$43,'RevPAR Raw Data'!AP$1,FALSE)</f>
        <v>45.003816519635699</v>
      </c>
      <c r="BC21" s="54">
        <f>VLOOKUP($A21,'RevPAR Raw Data'!$B$6:$BE$43,'RevPAR Raw Data'!AR$1,FALSE)</f>
        <v>52.553648094696001</v>
      </c>
      <c r="BE21" s="47">
        <f>VLOOKUP($A21,'RevPAR Raw Data'!$B$6:$BE$43,'RevPAR Raw Data'!AT$1,FALSE)</f>
        <v>8.1488026882526405</v>
      </c>
      <c r="BF21" s="48">
        <f>VLOOKUP($A21,'RevPAR Raw Data'!$B$6:$BE$43,'RevPAR Raw Data'!AU$1,FALSE)</f>
        <v>2.4881280340716598</v>
      </c>
      <c r="BG21" s="48">
        <f>VLOOKUP($A21,'RevPAR Raw Data'!$B$6:$BE$43,'RevPAR Raw Data'!AV$1,FALSE)</f>
        <v>5.2968820379771397</v>
      </c>
      <c r="BH21" s="48">
        <f>VLOOKUP($A21,'RevPAR Raw Data'!$B$6:$BE$43,'RevPAR Raw Data'!AW$1,FALSE)</f>
        <v>1.3363010138346301</v>
      </c>
      <c r="BI21" s="48">
        <f>VLOOKUP($A21,'RevPAR Raw Data'!$B$6:$BE$43,'RevPAR Raw Data'!AX$1,FALSE)</f>
        <v>2.2589892179587698</v>
      </c>
      <c r="BJ21" s="49">
        <f>VLOOKUP($A21,'RevPAR Raw Data'!$B$6:$BE$43,'RevPAR Raw Data'!AY$1,FALSE)</f>
        <v>3.7173406313864401</v>
      </c>
      <c r="BK21" s="48">
        <f>VLOOKUP($A21,'RevPAR Raw Data'!$B$6:$BE$43,'RevPAR Raw Data'!BA$1,FALSE)</f>
        <v>-2.48179613998798</v>
      </c>
      <c r="BL21" s="48">
        <f>VLOOKUP($A21,'RevPAR Raw Data'!$B$6:$BE$43,'RevPAR Raw Data'!BB$1,FALSE)</f>
        <v>-4.0359649094081398</v>
      </c>
      <c r="BM21" s="49">
        <f>VLOOKUP($A21,'RevPAR Raw Data'!$B$6:$BE$43,'RevPAR Raw Data'!BC$1,FALSE)</f>
        <v>-3.2776181370370199</v>
      </c>
      <c r="BN21" s="50">
        <f>VLOOKUP($A21,'RevPAR Raw Data'!$B$6:$BE$43,'RevPAR Raw Data'!BE$1,FALSE)</f>
        <v>1.91402983393079</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41.8190872872147</v>
      </c>
      <c r="C23" s="48">
        <f>VLOOKUP($A23,'Occupancy Raw Data'!$B$8:$BE$45,'Occupancy Raw Data'!AH$3,FALSE)</f>
        <v>38.618085904165902</v>
      </c>
      <c r="D23" s="48">
        <f>VLOOKUP($A23,'Occupancy Raw Data'!$B$8:$BE$45,'Occupancy Raw Data'!AI$3,FALSE)</f>
        <v>40.623464611724501</v>
      </c>
      <c r="E23" s="48">
        <f>VLOOKUP($A23,'Occupancy Raw Data'!$B$8:$BE$45,'Occupancy Raw Data'!AJ$3,FALSE)</f>
        <v>41.924180910760001</v>
      </c>
      <c r="F23" s="48">
        <f>VLOOKUP($A23,'Occupancy Raw Data'!$B$8:$BE$45,'Occupancy Raw Data'!AK$3,FALSE)</f>
        <v>42.722582813994897</v>
      </c>
      <c r="G23" s="49">
        <f>VLOOKUP($A23,'Occupancy Raw Data'!$B$8:$BE$45,'Occupancy Raw Data'!AL$3,FALSE)</f>
        <v>41.141420724327297</v>
      </c>
      <c r="H23" s="48">
        <f>VLOOKUP($A23,'Occupancy Raw Data'!$B$8:$BE$45,'Occupancy Raw Data'!AN$3,FALSE)</f>
        <v>45.9388172015205</v>
      </c>
      <c r="I23" s="48">
        <f>VLOOKUP($A23,'Occupancy Raw Data'!$B$8:$BE$45,'Occupancy Raw Data'!AO$3,FALSE)</f>
        <v>48.3055778231749</v>
      </c>
      <c r="J23" s="49">
        <f>VLOOKUP($A23,'Occupancy Raw Data'!$B$8:$BE$45,'Occupancy Raw Data'!AP$3,FALSE)</f>
        <v>47.122197512347697</v>
      </c>
      <c r="K23" s="50">
        <f>VLOOKUP($A23,'Occupancy Raw Data'!$B$8:$BE$45,'Occupancy Raw Data'!AR$3,FALSE)</f>
        <v>42.850321412738197</v>
      </c>
      <c r="M23" s="47">
        <f>VLOOKUP($A23,'Occupancy Raw Data'!$B$8:$BE$45,'Occupancy Raw Data'!AT$3,FALSE)</f>
        <v>4.0110725475037601</v>
      </c>
      <c r="N23" s="48">
        <f>VLOOKUP($A23,'Occupancy Raw Data'!$B$8:$BE$45,'Occupancy Raw Data'!AU$3,FALSE)</f>
        <v>-7.1352173012933902</v>
      </c>
      <c r="O23" s="48">
        <f>VLOOKUP($A23,'Occupancy Raw Data'!$B$8:$BE$45,'Occupancy Raw Data'!AV$3,FALSE)</f>
        <v>-7.9810531215823204</v>
      </c>
      <c r="P23" s="48">
        <f>VLOOKUP($A23,'Occupancy Raw Data'!$B$8:$BE$45,'Occupancy Raw Data'!AW$3,FALSE)</f>
        <v>-5.3138307410996601</v>
      </c>
      <c r="Q23" s="48">
        <f>VLOOKUP($A23,'Occupancy Raw Data'!$B$8:$BE$45,'Occupancy Raw Data'!AX$3,FALSE)</f>
        <v>-1.32576322007032</v>
      </c>
      <c r="R23" s="49">
        <f>VLOOKUP($A23,'Occupancy Raw Data'!$B$8:$BE$45,'Occupancy Raw Data'!AY$3,FALSE)</f>
        <v>-3.6558506852279402</v>
      </c>
      <c r="S23" s="48">
        <f>VLOOKUP($A23,'Occupancy Raw Data'!$B$8:$BE$45,'Occupancy Raw Data'!BA$3,FALSE)</f>
        <v>-5.4464434993935997</v>
      </c>
      <c r="T23" s="48">
        <f>VLOOKUP($A23,'Occupancy Raw Data'!$B$8:$BE$45,'Occupancy Raw Data'!BB$3,FALSE)</f>
        <v>-8.8366499666113505</v>
      </c>
      <c r="U23" s="49">
        <f>VLOOKUP($A23,'Occupancy Raw Data'!$B$8:$BE$45,'Occupancy Raw Data'!BC$3,FALSE)</f>
        <v>-7.2150257972640404</v>
      </c>
      <c r="V23" s="50">
        <f>VLOOKUP($A23,'Occupancy Raw Data'!$B$8:$BE$45,'Occupancy Raw Data'!BE$3,FALSE)</f>
        <v>-4.8026692883322202</v>
      </c>
      <c r="X23" s="51">
        <f>VLOOKUP($A23,'ADR Raw Data'!$B$6:$BE$43,'ADR Raw Data'!AG$1,FALSE)</f>
        <v>106.423062857452</v>
      </c>
      <c r="Y23" s="52">
        <f>VLOOKUP($A23,'ADR Raw Data'!$B$6:$BE$43,'ADR Raw Data'!AH$1,FALSE)</f>
        <v>96.895431737980402</v>
      </c>
      <c r="Z23" s="52">
        <f>VLOOKUP($A23,'ADR Raw Data'!$B$6:$BE$43,'ADR Raw Data'!AI$1,FALSE)</f>
        <v>97.408711701518101</v>
      </c>
      <c r="AA23" s="52">
        <f>VLOOKUP($A23,'ADR Raw Data'!$B$6:$BE$43,'ADR Raw Data'!AJ$1,FALSE)</f>
        <v>100.173497373939</v>
      </c>
      <c r="AB23" s="52">
        <f>VLOOKUP($A23,'ADR Raw Data'!$B$6:$BE$43,'ADR Raw Data'!AK$1,FALSE)</f>
        <v>99.474609104940598</v>
      </c>
      <c r="AC23" s="53">
        <f>VLOOKUP($A23,'ADR Raw Data'!$B$6:$BE$43,'ADR Raw Data'!AL$1,FALSE)</f>
        <v>100.136889331736</v>
      </c>
      <c r="AD23" s="52">
        <f>VLOOKUP($A23,'ADR Raw Data'!$B$6:$BE$43,'ADR Raw Data'!AN$1,FALSE)</f>
        <v>110.441976574725</v>
      </c>
      <c r="AE23" s="52">
        <f>VLOOKUP($A23,'ADR Raw Data'!$B$6:$BE$43,'ADR Raw Data'!AO$1,FALSE)</f>
        <v>113.519430364957</v>
      </c>
      <c r="AF23" s="53">
        <f>VLOOKUP($A23,'ADR Raw Data'!$B$6:$BE$43,'ADR Raw Data'!AP$1,FALSE)</f>
        <v>112.019345536798</v>
      </c>
      <c r="AG23" s="54">
        <f>VLOOKUP($A23,'ADR Raw Data'!$B$6:$BE$43,'ADR Raw Data'!AR$1,FALSE)</f>
        <v>103.870567705933</v>
      </c>
      <c r="AI23" s="47">
        <f>VLOOKUP($A23,'ADR Raw Data'!$B$6:$BE$43,'ADR Raw Data'!AT$1,FALSE)</f>
        <v>9.8674554854820595</v>
      </c>
      <c r="AJ23" s="48">
        <f>VLOOKUP($A23,'ADR Raw Data'!$B$6:$BE$43,'ADR Raw Data'!AU$1,FALSE)</f>
        <v>0.63367724537675296</v>
      </c>
      <c r="AK23" s="48">
        <f>VLOOKUP($A23,'ADR Raw Data'!$B$6:$BE$43,'ADR Raw Data'!AV$1,FALSE)</f>
        <v>-0.76709945098382004</v>
      </c>
      <c r="AL23" s="48">
        <f>VLOOKUP($A23,'ADR Raw Data'!$B$6:$BE$43,'ADR Raw Data'!AW$1,FALSE)</f>
        <v>1.96595612844889</v>
      </c>
      <c r="AM23" s="48">
        <f>VLOOKUP($A23,'ADR Raw Data'!$B$6:$BE$43,'ADR Raw Data'!AX$1,FALSE)</f>
        <v>1.59952283289056</v>
      </c>
      <c r="AN23" s="49">
        <f>VLOOKUP($A23,'ADR Raw Data'!$B$6:$BE$43,'ADR Raw Data'!AY$1,FALSE)</f>
        <v>2.6861189340321698</v>
      </c>
      <c r="AO23" s="48">
        <f>VLOOKUP($A23,'ADR Raw Data'!$B$6:$BE$43,'ADR Raw Data'!BA$1,FALSE)</f>
        <v>-0.32485461960901602</v>
      </c>
      <c r="AP23" s="48">
        <f>VLOOKUP($A23,'ADR Raw Data'!$B$6:$BE$43,'ADR Raw Data'!BB$1,FALSE)</f>
        <v>-5.9611852737072901</v>
      </c>
      <c r="AQ23" s="49">
        <f>VLOOKUP($A23,'ADR Raw Data'!$B$6:$BE$43,'ADR Raw Data'!BC$1,FALSE)</f>
        <v>-3.40959915476141</v>
      </c>
      <c r="AR23" s="50">
        <f>VLOOKUP($A23,'ADR Raw Data'!$B$6:$BE$43,'ADR Raw Data'!BE$1,FALSE)</f>
        <v>0.390302597371742</v>
      </c>
      <c r="AT23" s="51">
        <f>VLOOKUP($A23,'RevPAR Raw Data'!$B$6:$BE$43,'RevPAR Raw Data'!AG$1,FALSE)</f>
        <v>44.505153550085303</v>
      </c>
      <c r="AU23" s="52">
        <f>VLOOKUP($A23,'RevPAR Raw Data'!$B$6:$BE$43,'RevPAR Raw Data'!AH$1,FALSE)</f>
        <v>37.419161065785701</v>
      </c>
      <c r="AV23" s="52">
        <f>VLOOKUP($A23,'RevPAR Raw Data'!$B$6:$BE$43,'RevPAR Raw Data'!AI$1,FALSE)</f>
        <v>39.570793526803001</v>
      </c>
      <c r="AW23" s="52">
        <f>VLOOKUP($A23,'RevPAR Raw Data'!$B$6:$BE$43,'RevPAR Raw Data'!AJ$1,FALSE)</f>
        <v>41.996918263685899</v>
      </c>
      <c r="AX23" s="52">
        <f>VLOOKUP($A23,'RevPAR Raw Data'!$B$6:$BE$43,'RevPAR Raw Data'!AK$1,FALSE)</f>
        <v>42.498122253756001</v>
      </c>
      <c r="AY23" s="53">
        <f>VLOOKUP($A23,'RevPAR Raw Data'!$B$6:$BE$43,'RevPAR Raw Data'!AL$1,FALSE)</f>
        <v>41.1977389402238</v>
      </c>
      <c r="AZ23" s="52">
        <f>VLOOKUP($A23,'RevPAR Raw Data'!$B$6:$BE$43,'RevPAR Raw Data'!AN$1,FALSE)</f>
        <v>50.735737732409198</v>
      </c>
      <c r="BA23" s="52">
        <f>VLOOKUP($A23,'RevPAR Raw Data'!$B$6:$BE$43,'RevPAR Raw Data'!AO$1,FALSE)</f>
        <v>54.836216779369501</v>
      </c>
      <c r="BB23" s="53">
        <f>VLOOKUP($A23,'RevPAR Raw Data'!$B$6:$BE$43,'RevPAR Raw Data'!AP$1,FALSE)</f>
        <v>52.785977255889399</v>
      </c>
      <c r="BC23" s="54">
        <f>VLOOKUP($A23,'RevPAR Raw Data'!$B$6:$BE$43,'RevPAR Raw Data'!AR$1,FALSE)</f>
        <v>44.5088721152283</v>
      </c>
      <c r="BE23" s="47">
        <f>VLOOKUP($A23,'RevPAR Raw Data'!$B$6:$BE$43,'RevPAR Raw Data'!AT$1,FALSE)</f>
        <v>14.2743188311011</v>
      </c>
      <c r="BF23" s="48">
        <f>VLOOKUP($A23,'RevPAR Raw Data'!$B$6:$BE$43,'RevPAR Raw Data'!AU$1,FALSE)</f>
        <v>-6.5467543043631196</v>
      </c>
      <c r="BG23" s="48">
        <f>VLOOKUP($A23,'RevPAR Raw Data'!$B$6:$BE$43,'RevPAR Raw Data'!AV$1,FALSE)</f>
        <v>-8.6869299578877595</v>
      </c>
      <c r="BH23" s="48">
        <f>VLOOKUP($A23,'RevPAR Raw Data'!$B$6:$BE$43,'RevPAR Raw Data'!AW$1,FALSE)</f>
        <v>-3.4523421937608201</v>
      </c>
      <c r="BI23" s="48">
        <f>VLOOKUP($A23,'RevPAR Raw Data'!$B$6:$BE$43,'RevPAR Raw Data'!AX$1,FALSE)</f>
        <v>0.25255372740515097</v>
      </c>
      <c r="BJ23" s="49">
        <f>VLOOKUP($A23,'RevPAR Raw Data'!$B$6:$BE$43,'RevPAR Raw Data'!AY$1,FALSE)</f>
        <v>-1.0679322486516101</v>
      </c>
      <c r="BK23" s="48">
        <f>VLOOKUP($A23,'RevPAR Raw Data'!$B$6:$BE$43,'RevPAR Raw Data'!BA$1,FALSE)</f>
        <v>-5.7536050956904399</v>
      </c>
      <c r="BL23" s="48">
        <f>VLOOKUP($A23,'RevPAR Raw Data'!$B$6:$BE$43,'RevPAR Raw Data'!BB$1,FALSE)</f>
        <v>-14.271066163819899</v>
      </c>
      <c r="BM23" s="49">
        <f>VLOOKUP($A23,'RevPAR Raw Data'!$B$6:$BE$43,'RevPAR Raw Data'!BC$1,FALSE)</f>
        <v>-10.378621493426101</v>
      </c>
      <c r="BN23" s="50">
        <f>VLOOKUP($A23,'RevPAR Raw Data'!$B$6:$BE$43,'RevPAR Raw Data'!BE$1,FALSE)</f>
        <v>-4.4311116339360099</v>
      </c>
    </row>
    <row r="24" spans="1:66" x14ac:dyDescent="0.45">
      <c r="A24" s="63" t="s">
        <v>91</v>
      </c>
      <c r="B24" s="47">
        <f>VLOOKUP($A24,'Occupancy Raw Data'!$B$8:$BE$45,'Occupancy Raw Data'!AG$3,FALSE)</f>
        <v>48.658641444539903</v>
      </c>
      <c r="C24" s="48">
        <f>VLOOKUP($A24,'Occupancy Raw Data'!$B$8:$BE$45,'Occupancy Raw Data'!AH$3,FALSE)</f>
        <v>50.374032674118602</v>
      </c>
      <c r="D24" s="48">
        <f>VLOOKUP($A24,'Occupancy Raw Data'!$B$8:$BE$45,'Occupancy Raw Data'!AI$3,FALSE)</f>
        <v>52.674118658641397</v>
      </c>
      <c r="E24" s="48">
        <f>VLOOKUP($A24,'Occupancy Raw Data'!$B$8:$BE$45,'Occupancy Raw Data'!AJ$3,FALSE)</f>
        <v>53.134135855545999</v>
      </c>
      <c r="F24" s="48">
        <f>VLOOKUP($A24,'Occupancy Raw Data'!$B$8:$BE$45,'Occupancy Raw Data'!AK$3,FALSE)</f>
        <v>50.507308684436801</v>
      </c>
      <c r="G24" s="49">
        <f>VLOOKUP($A24,'Occupancy Raw Data'!$B$8:$BE$45,'Occupancy Raw Data'!AL$3,FALSE)</f>
        <v>51.069647463456498</v>
      </c>
      <c r="H24" s="48">
        <f>VLOOKUP($A24,'Occupancy Raw Data'!$B$8:$BE$45,'Occupancy Raw Data'!AN$3,FALSE)</f>
        <v>49.681857265692102</v>
      </c>
      <c r="I24" s="48">
        <f>VLOOKUP($A24,'Occupancy Raw Data'!$B$8:$BE$45,'Occupancy Raw Data'!AO$3,FALSE)</f>
        <v>51.766981943250201</v>
      </c>
      <c r="J24" s="49">
        <f>VLOOKUP($A24,'Occupancy Raw Data'!$B$8:$BE$45,'Occupancy Raw Data'!AP$3,FALSE)</f>
        <v>50.724419604471102</v>
      </c>
      <c r="K24" s="50">
        <f>VLOOKUP($A24,'Occupancy Raw Data'!$B$8:$BE$45,'Occupancy Raw Data'!AR$3,FALSE)</f>
        <v>50.971010932317803</v>
      </c>
      <c r="M24" s="47">
        <f>VLOOKUP($A24,'Occupancy Raw Data'!$B$8:$BE$45,'Occupancy Raw Data'!AT$3,FALSE)</f>
        <v>-3.46665018226558</v>
      </c>
      <c r="N24" s="48">
        <f>VLOOKUP($A24,'Occupancy Raw Data'!$B$8:$BE$45,'Occupancy Raw Data'!AU$3,FALSE)</f>
        <v>-9.4587738862109507</v>
      </c>
      <c r="O24" s="48">
        <f>VLOOKUP($A24,'Occupancy Raw Data'!$B$8:$BE$45,'Occupancy Raw Data'!AV$3,FALSE)</f>
        <v>-10.567233969049299</v>
      </c>
      <c r="P24" s="48">
        <f>VLOOKUP($A24,'Occupancy Raw Data'!$B$8:$BE$45,'Occupancy Raw Data'!AW$3,FALSE)</f>
        <v>-7.9437029020101599</v>
      </c>
      <c r="Q24" s="48">
        <f>VLOOKUP($A24,'Occupancy Raw Data'!$B$8:$BE$45,'Occupancy Raw Data'!AX$3,FALSE)</f>
        <v>-8.0429731233433603</v>
      </c>
      <c r="R24" s="49">
        <f>VLOOKUP($A24,'Occupancy Raw Data'!$B$8:$BE$45,'Occupancy Raw Data'!AY$3,FALSE)</f>
        <v>-8.0106950908325594</v>
      </c>
      <c r="S24" s="48">
        <f>VLOOKUP($A24,'Occupancy Raw Data'!$B$8:$BE$45,'Occupancy Raw Data'!BA$3,FALSE)</f>
        <v>-8.2549980800279208</v>
      </c>
      <c r="T24" s="48">
        <f>VLOOKUP($A24,'Occupancy Raw Data'!$B$8:$BE$45,'Occupancy Raw Data'!BB$3,FALSE)</f>
        <v>-9.4631219892942102</v>
      </c>
      <c r="U24" s="49">
        <f>VLOOKUP($A24,'Occupancy Raw Data'!$B$8:$BE$45,'Occupancy Raw Data'!BC$3,FALSE)</f>
        <v>-8.8754769504052504</v>
      </c>
      <c r="V24" s="50">
        <f>VLOOKUP($A24,'Occupancy Raw Data'!$B$8:$BE$45,'Occupancy Raw Data'!BE$3,FALSE)</f>
        <v>-8.2582457788580204</v>
      </c>
      <c r="X24" s="51">
        <f>VLOOKUP($A24,'ADR Raw Data'!$B$6:$BE$43,'ADR Raw Data'!AG$1,FALSE)</f>
        <v>82.043150265064398</v>
      </c>
      <c r="Y24" s="52">
        <f>VLOOKUP($A24,'ADR Raw Data'!$B$6:$BE$43,'ADR Raw Data'!AH$1,FALSE)</f>
        <v>83.807173448835002</v>
      </c>
      <c r="Z24" s="52">
        <f>VLOOKUP($A24,'ADR Raw Data'!$B$6:$BE$43,'ADR Raw Data'!AI$1,FALSE)</f>
        <v>84.531515899444898</v>
      </c>
      <c r="AA24" s="52">
        <f>VLOOKUP($A24,'ADR Raw Data'!$B$6:$BE$43,'ADR Raw Data'!AJ$1,FALSE)</f>
        <v>83.729551347196306</v>
      </c>
      <c r="AB24" s="52">
        <f>VLOOKUP($A24,'ADR Raw Data'!$B$6:$BE$43,'ADR Raw Data'!AK$1,FALSE)</f>
        <v>82.309868190330207</v>
      </c>
      <c r="AC24" s="53">
        <f>VLOOKUP($A24,'ADR Raw Data'!$B$6:$BE$43,'ADR Raw Data'!AL$1,FALSE)</f>
        <v>83.308129026500893</v>
      </c>
      <c r="AD24" s="52">
        <f>VLOOKUP($A24,'ADR Raw Data'!$B$6:$BE$43,'ADR Raw Data'!AN$1,FALSE)</f>
        <v>82.956572360678393</v>
      </c>
      <c r="AE24" s="52">
        <f>VLOOKUP($A24,'ADR Raw Data'!$B$6:$BE$43,'ADR Raw Data'!AO$1,FALSE)</f>
        <v>84.292961622788795</v>
      </c>
      <c r="AF24" s="53">
        <f>VLOOKUP($A24,'ADR Raw Data'!$B$6:$BE$43,'ADR Raw Data'!AP$1,FALSE)</f>
        <v>83.638500703479195</v>
      </c>
      <c r="AG24" s="54">
        <f>VLOOKUP($A24,'ADR Raw Data'!$B$6:$BE$43,'ADR Raw Data'!AR$1,FALSE)</f>
        <v>83.402064278054198</v>
      </c>
      <c r="AI24" s="47">
        <f>VLOOKUP($A24,'ADR Raw Data'!$B$6:$BE$43,'ADR Raw Data'!AT$1,FALSE)</f>
        <v>2.4793629686657699</v>
      </c>
      <c r="AJ24" s="48">
        <f>VLOOKUP($A24,'ADR Raw Data'!$B$6:$BE$43,'ADR Raw Data'!AU$1,FALSE)</f>
        <v>2.4624668004099002</v>
      </c>
      <c r="AK24" s="48">
        <f>VLOOKUP($A24,'ADR Raw Data'!$B$6:$BE$43,'ADR Raw Data'!AV$1,FALSE)</f>
        <v>2.0404095334404402</v>
      </c>
      <c r="AL24" s="48">
        <f>VLOOKUP($A24,'ADR Raw Data'!$B$6:$BE$43,'ADR Raw Data'!AW$1,FALSE)</f>
        <v>1.57650484632216</v>
      </c>
      <c r="AM24" s="48">
        <f>VLOOKUP($A24,'ADR Raw Data'!$B$6:$BE$43,'ADR Raw Data'!AX$1,FALSE)</f>
        <v>2.0996589016154901</v>
      </c>
      <c r="AN24" s="49">
        <f>VLOOKUP($A24,'ADR Raw Data'!$B$6:$BE$43,'ADR Raw Data'!AY$1,FALSE)</f>
        <v>2.0930324586892199</v>
      </c>
      <c r="AO24" s="48">
        <f>VLOOKUP($A24,'ADR Raw Data'!$B$6:$BE$43,'ADR Raw Data'!BA$1,FALSE)</f>
        <v>-0.41394419819963102</v>
      </c>
      <c r="AP24" s="48">
        <f>VLOOKUP($A24,'ADR Raw Data'!$B$6:$BE$43,'ADR Raw Data'!BB$1,FALSE)</f>
        <v>-2.2451320516624098</v>
      </c>
      <c r="AQ24" s="49">
        <f>VLOOKUP($A24,'ADR Raw Data'!$B$6:$BE$43,'ADR Raw Data'!BC$1,FALSE)</f>
        <v>-1.3754327242401201</v>
      </c>
      <c r="AR24" s="50">
        <f>VLOOKUP($A24,'ADR Raw Data'!$B$6:$BE$43,'ADR Raw Data'!BE$1,FALSE)</f>
        <v>1.0718636002533</v>
      </c>
      <c r="AT24" s="51">
        <f>VLOOKUP($A24,'RevPAR Raw Data'!$B$6:$BE$43,'RevPAR Raw Data'!AG$1,FALSE)</f>
        <v>39.921082317282803</v>
      </c>
      <c r="AU24" s="52">
        <f>VLOOKUP($A24,'RevPAR Raw Data'!$B$6:$BE$43,'RevPAR Raw Data'!AH$1,FALSE)</f>
        <v>42.217052936371402</v>
      </c>
      <c r="AV24" s="52">
        <f>VLOOKUP($A24,'RevPAR Raw Data'!$B$6:$BE$43,'RevPAR Raw Data'!AI$1,FALSE)</f>
        <v>44.526230988822</v>
      </c>
      <c r="AW24" s="52">
        <f>VLOOKUP($A24,'RevPAR Raw Data'!$B$6:$BE$43,'RevPAR Raw Data'!AJ$1,FALSE)</f>
        <v>44.488973564058398</v>
      </c>
      <c r="AX24" s="52">
        <f>VLOOKUP($A24,'RevPAR Raw Data'!$B$6:$BE$43,'RevPAR Raw Data'!AK$1,FALSE)</f>
        <v>41.572499204643101</v>
      </c>
      <c r="AY24" s="53">
        <f>VLOOKUP($A24,'RevPAR Raw Data'!$B$6:$BE$43,'RevPAR Raw Data'!AL$1,FALSE)</f>
        <v>42.545167802235497</v>
      </c>
      <c r="AZ24" s="52">
        <f>VLOOKUP($A24,'RevPAR Raw Data'!$B$6:$BE$43,'RevPAR Raw Data'!AN$1,FALSE)</f>
        <v>41.214365872742903</v>
      </c>
      <c r="BA24" s="52">
        <f>VLOOKUP($A24,'RevPAR Raw Data'!$B$6:$BE$43,'RevPAR Raw Data'!AO$1,FALSE)</f>
        <v>43.635922222699897</v>
      </c>
      <c r="BB24" s="53">
        <f>VLOOKUP($A24,'RevPAR Raw Data'!$B$6:$BE$43,'RevPAR Raw Data'!AP$1,FALSE)</f>
        <v>42.425144047721403</v>
      </c>
      <c r="BC24" s="54">
        <f>VLOOKUP($A24,'RevPAR Raw Data'!$B$6:$BE$43,'RevPAR Raw Data'!AR$1,FALSE)</f>
        <v>42.510875300945798</v>
      </c>
      <c r="BE24" s="47">
        <f>VLOOKUP($A24,'RevPAR Raw Data'!$B$6:$BE$43,'RevPAR Raw Data'!AT$1,FALSE)</f>
        <v>-1.0732380544720901</v>
      </c>
      <c r="BF24" s="48">
        <f>VLOOKUP($A24,'RevPAR Raw Data'!$B$6:$BE$43,'RevPAR Raw Data'!AU$1,FALSE)</f>
        <v>-7.2292262524748301</v>
      </c>
      <c r="BG24" s="48">
        <f>VLOOKUP($A24,'RevPAR Raw Data'!$B$6:$BE$43,'RevPAR Raw Data'!AV$1,FALSE)</f>
        <v>-8.7424392849343899</v>
      </c>
      <c r="BH24" s="48">
        <f>VLOOKUP($A24,'RevPAR Raw Data'!$B$6:$BE$43,'RevPAR Raw Data'!AW$1,FALSE)</f>
        <v>-6.4924309169156196</v>
      </c>
      <c r="BI24" s="48">
        <f>VLOOKUP($A24,'RevPAR Raw Data'!$B$6:$BE$43,'RevPAR Raw Data'!AX$1,FALSE)</f>
        <v>-6.1121892228666903</v>
      </c>
      <c r="BJ24" s="49">
        <f>VLOOKUP($A24,'RevPAR Raw Data'!$B$6:$BE$43,'RevPAR Raw Data'!AY$1,FALSE)</f>
        <v>-6.0853290805610802</v>
      </c>
      <c r="BK24" s="48">
        <f>VLOOKUP($A24,'RevPAR Raw Data'!$B$6:$BE$43,'RevPAR Raw Data'!BA$1,FALSE)</f>
        <v>-8.6347711926137904</v>
      </c>
      <c r="BL24" s="48">
        <f>VLOOKUP($A24,'RevPAR Raw Data'!$B$6:$BE$43,'RevPAR Raw Data'!BB$1,FALSE)</f>
        <v>-11.495794456086999</v>
      </c>
      <c r="BM24" s="49">
        <f>VLOOKUP($A24,'RevPAR Raw Data'!$B$6:$BE$43,'RevPAR Raw Data'!BC$1,FALSE)</f>
        <v>-10.1288334602371</v>
      </c>
      <c r="BN24" s="50">
        <f>VLOOKUP($A24,'RevPAR Raw Data'!$B$6:$BE$43,'RevPAR Raw Data'!BE$1,FALSE)</f>
        <v>-7.2748993091277496</v>
      </c>
    </row>
    <row r="25" spans="1:66" x14ac:dyDescent="0.45">
      <c r="A25" s="63" t="s">
        <v>32</v>
      </c>
      <c r="B25" s="47">
        <f>VLOOKUP($A25,'Occupancy Raw Data'!$B$8:$BE$45,'Occupancy Raw Data'!AG$3,FALSE)</f>
        <v>45.893911040737002</v>
      </c>
      <c r="C25" s="48">
        <f>VLOOKUP($A25,'Occupancy Raw Data'!$B$8:$BE$45,'Occupancy Raw Data'!AH$3,FALSE)</f>
        <v>44.990643443212797</v>
      </c>
      <c r="D25" s="48">
        <f>VLOOKUP($A25,'Occupancy Raw Data'!$B$8:$BE$45,'Occupancy Raw Data'!AI$3,FALSE)</f>
        <v>46.8403627465092</v>
      </c>
      <c r="E25" s="48">
        <f>VLOOKUP($A25,'Occupancy Raw Data'!$B$8:$BE$45,'Occupancy Raw Data'!AJ$3,FALSE)</f>
        <v>47.304591910177002</v>
      </c>
      <c r="F25" s="48">
        <f>VLOOKUP($A25,'Occupancy Raw Data'!$B$8:$BE$45,'Occupancy Raw Data'!AK$3,FALSE)</f>
        <v>47.3765654239239</v>
      </c>
      <c r="G25" s="49">
        <f>VLOOKUP($A25,'Occupancy Raw Data'!$B$8:$BE$45,'Occupancy Raw Data'!AL$3,FALSE)</f>
        <v>46.481214912912002</v>
      </c>
      <c r="H25" s="48">
        <f>VLOOKUP($A25,'Occupancy Raw Data'!$B$8:$BE$45,'Occupancy Raw Data'!AN$3,FALSE)</f>
        <v>50.208723189866099</v>
      </c>
      <c r="I25" s="48">
        <f>VLOOKUP($A25,'Occupancy Raw Data'!$B$8:$BE$45,'Occupancy Raw Data'!AO$3,FALSE)</f>
        <v>50.633366920973003</v>
      </c>
      <c r="J25" s="49">
        <f>VLOOKUP($A25,'Occupancy Raw Data'!$B$8:$BE$45,'Occupancy Raw Data'!AP$3,FALSE)</f>
        <v>50.421045055419597</v>
      </c>
      <c r="K25" s="50">
        <f>VLOOKUP($A25,'Occupancy Raw Data'!$B$8:$BE$45,'Occupancy Raw Data'!AR$3,FALSE)</f>
        <v>47.606880667914197</v>
      </c>
      <c r="M25" s="47">
        <f>VLOOKUP($A25,'Occupancy Raw Data'!$B$8:$BE$45,'Occupancy Raw Data'!AT$3,FALSE)</f>
        <v>-0.97177207731654103</v>
      </c>
      <c r="N25" s="48">
        <f>VLOOKUP($A25,'Occupancy Raw Data'!$B$8:$BE$45,'Occupancy Raw Data'!AU$3,FALSE)</f>
        <v>-6.1346773835468102</v>
      </c>
      <c r="O25" s="48">
        <f>VLOOKUP($A25,'Occupancy Raw Data'!$B$8:$BE$45,'Occupancy Raw Data'!AV$3,FALSE)</f>
        <v>-6.9221105783650696</v>
      </c>
      <c r="P25" s="48">
        <f>VLOOKUP($A25,'Occupancy Raw Data'!$B$8:$BE$45,'Occupancy Raw Data'!AW$3,FALSE)</f>
        <v>-8.3520935261317</v>
      </c>
      <c r="Q25" s="48">
        <f>VLOOKUP($A25,'Occupancy Raw Data'!$B$8:$BE$45,'Occupancy Raw Data'!AX$3,FALSE)</f>
        <v>-7.0397129157232596</v>
      </c>
      <c r="R25" s="49">
        <f>VLOOKUP($A25,'Occupancy Raw Data'!$B$8:$BE$45,'Occupancy Raw Data'!AY$3,FALSE)</f>
        <v>-5.9766271064070899</v>
      </c>
      <c r="S25" s="48">
        <f>VLOOKUP($A25,'Occupancy Raw Data'!$B$8:$BE$45,'Occupancy Raw Data'!BA$3,FALSE)</f>
        <v>-11.109642317953901</v>
      </c>
      <c r="T25" s="48">
        <f>VLOOKUP($A25,'Occupancy Raw Data'!$B$8:$BE$45,'Occupancy Raw Data'!BB$3,FALSE)</f>
        <v>-14.730501516834201</v>
      </c>
      <c r="U25" s="49">
        <f>VLOOKUP($A25,'Occupancy Raw Data'!$B$8:$BE$45,'Occupancy Raw Data'!BC$3,FALSE)</f>
        <v>-12.965331251810699</v>
      </c>
      <c r="V25" s="50">
        <f>VLOOKUP($A25,'Occupancy Raw Data'!$B$8:$BE$45,'Occupancy Raw Data'!BE$3,FALSE)</f>
        <v>-8.2070528097098805</v>
      </c>
      <c r="X25" s="51">
        <f>VLOOKUP($A25,'ADR Raw Data'!$B$6:$BE$43,'ADR Raw Data'!AG$1,FALSE)</f>
        <v>76.760472257507999</v>
      </c>
      <c r="Y25" s="52">
        <f>VLOOKUP($A25,'ADR Raw Data'!$B$6:$BE$43,'ADR Raw Data'!AH$1,FALSE)</f>
        <v>76.309773052311598</v>
      </c>
      <c r="Z25" s="52">
        <f>VLOOKUP($A25,'ADR Raw Data'!$B$6:$BE$43,'ADR Raw Data'!AI$1,FALSE)</f>
        <v>78.422935464044201</v>
      </c>
      <c r="AA25" s="52">
        <f>VLOOKUP($A25,'ADR Raw Data'!$B$6:$BE$43,'ADR Raw Data'!AJ$1,FALSE)</f>
        <v>78.254664031951293</v>
      </c>
      <c r="AB25" s="52">
        <f>VLOOKUP($A25,'ADR Raw Data'!$B$6:$BE$43,'ADR Raw Data'!AK$1,FALSE)</f>
        <v>77.390330991264705</v>
      </c>
      <c r="AC25" s="53">
        <f>VLOOKUP($A25,'ADR Raw Data'!$B$6:$BE$43,'ADR Raw Data'!AL$1,FALSE)</f>
        <v>77.4408150942227</v>
      </c>
      <c r="AD25" s="52">
        <f>VLOOKUP($A25,'ADR Raw Data'!$B$6:$BE$43,'ADR Raw Data'!AN$1,FALSE)</f>
        <v>84.865822978784394</v>
      </c>
      <c r="AE25" s="52">
        <f>VLOOKUP($A25,'ADR Raw Data'!$B$6:$BE$43,'ADR Raw Data'!AO$1,FALSE)</f>
        <v>84.532655031982898</v>
      </c>
      <c r="AF25" s="53">
        <f>VLOOKUP($A25,'ADR Raw Data'!$B$6:$BE$43,'ADR Raw Data'!AP$1,FALSE)</f>
        <v>84.698537524088195</v>
      </c>
      <c r="AG25" s="54">
        <f>VLOOKUP($A25,'ADR Raw Data'!$B$6:$BE$43,'ADR Raw Data'!AR$1,FALSE)</f>
        <v>79.637027937539798</v>
      </c>
      <c r="AI25" s="47">
        <f>VLOOKUP($A25,'ADR Raw Data'!$B$6:$BE$43,'ADR Raw Data'!AT$1,FALSE)</f>
        <v>4.8500523977034202</v>
      </c>
      <c r="AJ25" s="48">
        <f>VLOOKUP($A25,'ADR Raw Data'!$B$6:$BE$43,'ADR Raw Data'!AU$1,FALSE)</f>
        <v>3.2557649287211898</v>
      </c>
      <c r="AK25" s="48">
        <f>VLOOKUP($A25,'ADR Raw Data'!$B$6:$BE$43,'ADR Raw Data'!AV$1,FALSE)</f>
        <v>4.0584272186345398</v>
      </c>
      <c r="AL25" s="48">
        <f>VLOOKUP($A25,'ADR Raw Data'!$B$6:$BE$43,'ADR Raw Data'!AW$1,FALSE)</f>
        <v>2.9852530857105499</v>
      </c>
      <c r="AM25" s="48">
        <f>VLOOKUP($A25,'ADR Raw Data'!$B$6:$BE$43,'ADR Raw Data'!AX$1,FALSE)</f>
        <v>2.0985723766832498</v>
      </c>
      <c r="AN25" s="49">
        <f>VLOOKUP($A25,'ADR Raw Data'!$B$6:$BE$43,'ADR Raw Data'!AY$1,FALSE)</f>
        <v>3.3967717706414402</v>
      </c>
      <c r="AO25" s="48">
        <f>VLOOKUP($A25,'ADR Raw Data'!$B$6:$BE$43,'ADR Raw Data'!BA$1,FALSE)</f>
        <v>-8.69496807214062</v>
      </c>
      <c r="AP25" s="48">
        <f>VLOOKUP($A25,'ADR Raw Data'!$B$6:$BE$43,'ADR Raw Data'!BB$1,FALSE)</f>
        <v>-13.214758374427801</v>
      </c>
      <c r="AQ25" s="49">
        <f>VLOOKUP($A25,'ADR Raw Data'!$B$6:$BE$43,'ADR Raw Data'!BC$1,FALSE)</f>
        <v>-11.060570761613</v>
      </c>
      <c r="AR25" s="50">
        <f>VLOOKUP($A25,'ADR Raw Data'!$B$6:$BE$43,'ADR Raw Data'!BE$1,FALSE)</f>
        <v>-2.14969518097225</v>
      </c>
      <c r="AT25" s="51">
        <f>VLOOKUP($A25,'RevPAR Raw Data'!$B$6:$BE$43,'RevPAR Raw Data'!AG$1,FALSE)</f>
        <v>35.228382852310297</v>
      </c>
      <c r="AU25" s="52">
        <f>VLOOKUP($A25,'RevPAR Raw Data'!$B$6:$BE$43,'RevPAR Raw Data'!AH$1,FALSE)</f>
        <v>34.332257906290401</v>
      </c>
      <c r="AV25" s="52">
        <f>VLOOKUP($A25,'RevPAR Raw Data'!$B$6:$BE$43,'RevPAR Raw Data'!AI$1,FALSE)</f>
        <v>36.733587447819197</v>
      </c>
      <c r="AW25" s="52">
        <f>VLOOKUP($A25,'RevPAR Raw Data'!$B$6:$BE$43,'RevPAR Raw Data'!AJ$1,FALSE)</f>
        <v>37.018049470994598</v>
      </c>
      <c r="AX25" s="52">
        <f>VLOOKUP($A25,'RevPAR Raw Data'!$B$6:$BE$43,'RevPAR Raw Data'!AK$1,FALSE)</f>
        <v>36.664880793867802</v>
      </c>
      <c r="AY25" s="53">
        <f>VLOOKUP($A25,'RevPAR Raw Data'!$B$6:$BE$43,'RevPAR Raw Data'!AL$1,FALSE)</f>
        <v>35.995431694256503</v>
      </c>
      <c r="AZ25" s="52">
        <f>VLOOKUP($A25,'RevPAR Raw Data'!$B$6:$BE$43,'RevPAR Raw Data'!AN$1,FALSE)</f>
        <v>42.610046142219602</v>
      </c>
      <c r="BA25" s="52">
        <f>VLOOKUP($A25,'RevPAR Raw Data'!$B$6:$BE$43,'RevPAR Raw Data'!AO$1,FALSE)</f>
        <v>42.801729390384303</v>
      </c>
      <c r="BB25" s="53">
        <f>VLOOKUP($A25,'RevPAR Raw Data'!$B$6:$BE$43,'RevPAR Raw Data'!AP$1,FALSE)</f>
        <v>42.705887766301998</v>
      </c>
      <c r="BC25" s="54">
        <f>VLOOKUP($A25,'RevPAR Raw Data'!$B$6:$BE$43,'RevPAR Raw Data'!AR$1,FALSE)</f>
        <v>37.912704857698003</v>
      </c>
      <c r="BE25" s="47">
        <f>VLOOKUP($A25,'RevPAR Raw Data'!$B$6:$BE$43,'RevPAR Raw Data'!AT$1,FALSE)</f>
        <v>3.8311488654507801</v>
      </c>
      <c r="BF25" s="48">
        <f>VLOOKUP($A25,'RevPAR Raw Data'!$B$6:$BE$43,'RevPAR Raw Data'!AU$1,FALSE)</f>
        <v>-3.07864312956933</v>
      </c>
      <c r="BG25" s="48">
        <f>VLOOKUP($A25,'RevPAR Raw Data'!$B$6:$BE$43,'RevPAR Raw Data'!AV$1,FALSE)</f>
        <v>-3.14461217954688</v>
      </c>
      <c r="BH25" s="48">
        <f>VLOOKUP($A25,'RevPAR Raw Data'!$B$6:$BE$43,'RevPAR Raw Data'!AW$1,FALSE)</f>
        <v>-5.6161715701314199</v>
      </c>
      <c r="BI25" s="48">
        <f>VLOOKUP($A25,'RevPAR Raw Data'!$B$6:$BE$43,'RevPAR Raw Data'!AX$1,FALSE)</f>
        <v>-5.0888740096871796</v>
      </c>
      <c r="BJ25" s="49">
        <f>VLOOKUP($A25,'RevPAR Raw Data'!$B$6:$BE$43,'RevPAR Raw Data'!AY$1,FALSE)</f>
        <v>-2.7828677181525898</v>
      </c>
      <c r="BK25" s="48">
        <f>VLOOKUP($A25,'RevPAR Raw Data'!$B$6:$BE$43,'RevPAR Raw Data'!BA$1,FALSE)</f>
        <v>-18.838630537619402</v>
      </c>
      <c r="BL25" s="48">
        <f>VLOOKUP($A25,'RevPAR Raw Data'!$B$6:$BE$43,'RevPAR Raw Data'!BB$1,FALSE)</f>
        <v>-25.998659708470999</v>
      </c>
      <c r="BM25" s="49">
        <f>VLOOKUP($A25,'RevPAR Raw Data'!$B$6:$BE$43,'RevPAR Raw Data'!BC$1,FALSE)</f>
        <v>-22.5918623758397</v>
      </c>
      <c r="BN25" s="50">
        <f>VLOOKUP($A25,'RevPAR Raw Data'!$B$6:$BE$43,'RevPAR Raw Data'!BE$1,FALSE)</f>
        <v>-10.1803213719319</v>
      </c>
    </row>
    <row r="26" spans="1:66" x14ac:dyDescent="0.45">
      <c r="A26" s="63" t="s">
        <v>92</v>
      </c>
      <c r="B26" s="47">
        <f>VLOOKUP($A26,'Occupancy Raw Data'!$B$8:$BE$45,'Occupancy Raw Data'!AG$3,FALSE)</f>
        <v>40.9186720533989</v>
      </c>
      <c r="C26" s="48">
        <f>VLOOKUP($A26,'Occupancy Raw Data'!$B$8:$BE$45,'Occupancy Raw Data'!AH$3,FALSE)</f>
        <v>39.724222729668</v>
      </c>
      <c r="D26" s="48">
        <f>VLOOKUP($A26,'Occupancy Raw Data'!$B$8:$BE$45,'Occupancy Raw Data'!AI$3,FALSE)</f>
        <v>41.318285613911797</v>
      </c>
      <c r="E26" s="48">
        <f>VLOOKUP($A26,'Occupancy Raw Data'!$B$8:$BE$45,'Occupancy Raw Data'!AJ$3,FALSE)</f>
        <v>43.083611452661103</v>
      </c>
      <c r="F26" s="48">
        <f>VLOOKUP($A26,'Occupancy Raw Data'!$B$8:$BE$45,'Occupancy Raw Data'!AK$3,FALSE)</f>
        <v>43.399789214825198</v>
      </c>
      <c r="G26" s="49">
        <f>VLOOKUP($A26,'Occupancy Raw Data'!$B$8:$BE$45,'Occupancy Raw Data'!AL$3,FALSE)</f>
        <v>41.688916212892998</v>
      </c>
      <c r="H26" s="48">
        <f>VLOOKUP($A26,'Occupancy Raw Data'!$B$8:$BE$45,'Occupancy Raw Data'!AN$3,FALSE)</f>
        <v>44.247321271737199</v>
      </c>
      <c r="I26" s="48">
        <f>VLOOKUP($A26,'Occupancy Raw Data'!$B$8:$BE$45,'Occupancy Raw Data'!AO$3,FALSE)</f>
        <v>46.126822413490203</v>
      </c>
      <c r="J26" s="49">
        <f>VLOOKUP($A26,'Occupancy Raw Data'!$B$8:$BE$45,'Occupancy Raw Data'!AP$3,FALSE)</f>
        <v>45.187071842613697</v>
      </c>
      <c r="K26" s="50">
        <f>VLOOKUP($A26,'Occupancy Raw Data'!$B$8:$BE$45,'Occupancy Raw Data'!AR$3,FALSE)</f>
        <v>42.688389249956003</v>
      </c>
      <c r="M26" s="47">
        <f>VLOOKUP($A26,'Occupancy Raw Data'!$B$8:$BE$45,'Occupancy Raw Data'!AT$3,FALSE)</f>
        <v>-0.19964378020499099</v>
      </c>
      <c r="N26" s="48">
        <f>VLOOKUP($A26,'Occupancy Raw Data'!$B$8:$BE$45,'Occupancy Raw Data'!AU$3,FALSE)</f>
        <v>-9.4200197186698702</v>
      </c>
      <c r="O26" s="48">
        <f>VLOOKUP($A26,'Occupancy Raw Data'!$B$8:$BE$45,'Occupancy Raw Data'!AV$3,FALSE)</f>
        <v>-11.297751730797801</v>
      </c>
      <c r="P26" s="48">
        <f>VLOOKUP($A26,'Occupancy Raw Data'!$B$8:$BE$45,'Occupancy Raw Data'!AW$3,FALSE)</f>
        <v>-8.5938549044314101</v>
      </c>
      <c r="Q26" s="48">
        <f>VLOOKUP($A26,'Occupancy Raw Data'!$B$8:$BE$45,'Occupancy Raw Data'!AX$3,FALSE)</f>
        <v>-5.5467596413347797</v>
      </c>
      <c r="R26" s="49">
        <f>VLOOKUP($A26,'Occupancy Raw Data'!$B$8:$BE$45,'Occupancy Raw Data'!AY$3,FALSE)</f>
        <v>-7.1597948273790903</v>
      </c>
      <c r="S26" s="48">
        <f>VLOOKUP($A26,'Occupancy Raw Data'!$B$8:$BE$45,'Occupancy Raw Data'!BA$3,FALSE)</f>
        <v>-12.863928555943099</v>
      </c>
      <c r="T26" s="48">
        <f>VLOOKUP($A26,'Occupancy Raw Data'!$B$8:$BE$45,'Occupancy Raw Data'!BB$3,FALSE)</f>
        <v>-15.4378728234493</v>
      </c>
      <c r="U26" s="49">
        <f>VLOOKUP($A26,'Occupancy Raw Data'!$B$8:$BE$45,'Occupancy Raw Data'!BC$3,FALSE)</f>
        <v>-14.1969444763178</v>
      </c>
      <c r="V26" s="50">
        <f>VLOOKUP($A26,'Occupancy Raw Data'!$B$8:$BE$45,'Occupancy Raw Data'!BE$3,FALSE)</f>
        <v>-9.4069643012536108</v>
      </c>
      <c r="X26" s="51">
        <f>VLOOKUP($A26,'ADR Raw Data'!$B$6:$BE$43,'ADR Raw Data'!AG$1,FALSE)</f>
        <v>103.083258757244</v>
      </c>
      <c r="Y26" s="52">
        <f>VLOOKUP($A26,'ADR Raw Data'!$B$6:$BE$43,'ADR Raw Data'!AH$1,FALSE)</f>
        <v>98.610597623258798</v>
      </c>
      <c r="Z26" s="52">
        <f>VLOOKUP($A26,'ADR Raw Data'!$B$6:$BE$43,'ADR Raw Data'!AI$1,FALSE)</f>
        <v>99.148501041555903</v>
      </c>
      <c r="AA26" s="52">
        <f>VLOOKUP($A26,'ADR Raw Data'!$B$6:$BE$43,'ADR Raw Data'!AJ$1,FALSE)</f>
        <v>102.249405269595</v>
      </c>
      <c r="AB26" s="52">
        <f>VLOOKUP($A26,'ADR Raw Data'!$B$6:$BE$43,'ADR Raw Data'!AK$1,FALSE)</f>
        <v>93.851919396944197</v>
      </c>
      <c r="AC26" s="53">
        <f>VLOOKUP($A26,'ADR Raw Data'!$B$6:$BE$43,'ADR Raw Data'!AL$1,FALSE)</f>
        <v>99.356541428782094</v>
      </c>
      <c r="AD26" s="52">
        <f>VLOOKUP($A26,'ADR Raw Data'!$B$6:$BE$43,'ADR Raw Data'!AN$1,FALSE)</f>
        <v>99.812626518459695</v>
      </c>
      <c r="AE26" s="52">
        <f>VLOOKUP($A26,'ADR Raw Data'!$B$6:$BE$43,'ADR Raw Data'!AO$1,FALSE)</f>
        <v>102.38889096534599</v>
      </c>
      <c r="AF26" s="53">
        <f>VLOOKUP($A26,'ADR Raw Data'!$B$6:$BE$43,'ADR Raw Data'!AP$1,FALSE)</f>
        <v>101.12754788629699</v>
      </c>
      <c r="AG26" s="54">
        <f>VLOOKUP($A26,'ADR Raw Data'!$B$6:$BE$43,'ADR Raw Data'!AR$1,FALSE)</f>
        <v>99.892161116581093</v>
      </c>
      <c r="AI26" s="47">
        <f>VLOOKUP($A26,'ADR Raw Data'!$B$6:$BE$43,'ADR Raw Data'!AT$1,FALSE)</f>
        <v>22.044622806441399</v>
      </c>
      <c r="AJ26" s="48">
        <f>VLOOKUP($A26,'ADR Raw Data'!$B$6:$BE$43,'ADR Raw Data'!AU$1,FALSE)</f>
        <v>14.0541160008028</v>
      </c>
      <c r="AK26" s="48">
        <f>VLOOKUP($A26,'ADR Raw Data'!$B$6:$BE$43,'ADR Raw Data'!AV$1,FALSE)</f>
        <v>12.6397105009175</v>
      </c>
      <c r="AL26" s="48">
        <f>VLOOKUP($A26,'ADR Raw Data'!$B$6:$BE$43,'ADR Raw Data'!AW$1,FALSE)</f>
        <v>14.9306505120874</v>
      </c>
      <c r="AM26" s="48">
        <f>VLOOKUP($A26,'ADR Raw Data'!$B$6:$BE$43,'ADR Raw Data'!AX$1,FALSE)</f>
        <v>7.6530942582333701</v>
      </c>
      <c r="AN26" s="49">
        <f>VLOOKUP($A26,'ADR Raw Data'!$B$6:$BE$43,'ADR Raw Data'!AY$1,FALSE)</f>
        <v>14.080931041428199</v>
      </c>
      <c r="AO26" s="48">
        <f>VLOOKUP($A26,'ADR Raw Data'!$B$6:$BE$43,'ADR Raw Data'!BA$1,FALSE)</f>
        <v>8.5050761992410404</v>
      </c>
      <c r="AP26" s="48">
        <f>VLOOKUP($A26,'ADR Raw Data'!$B$6:$BE$43,'ADR Raw Data'!BB$1,FALSE)</f>
        <v>-0.60002685139717804</v>
      </c>
      <c r="AQ26" s="49">
        <f>VLOOKUP($A26,'ADR Raw Data'!$B$6:$BE$43,'ADR Raw Data'!BC$1,FALSE)</f>
        <v>3.5135072559890501</v>
      </c>
      <c r="AR26" s="50">
        <f>VLOOKUP($A26,'ADR Raw Data'!$B$6:$BE$43,'ADR Raw Data'!BE$1,FALSE)</f>
        <v>10.4042814266296</v>
      </c>
      <c r="AT26" s="51">
        <f>VLOOKUP($A26,'RevPAR Raw Data'!$B$6:$BE$43,'RevPAR Raw Data'!AG$1,FALSE)</f>
        <v>42.180300592833298</v>
      </c>
      <c r="AU26" s="52">
        <f>VLOOKUP($A26,'RevPAR Raw Data'!$B$6:$BE$43,'RevPAR Raw Data'!AH$1,FALSE)</f>
        <v>39.17229343492</v>
      </c>
      <c r="AV26" s="52">
        <f>VLOOKUP($A26,'RevPAR Raw Data'!$B$6:$BE$43,'RevPAR Raw Data'!AI$1,FALSE)</f>
        <v>40.9664608422624</v>
      </c>
      <c r="AW26" s="52">
        <f>VLOOKUP($A26,'RevPAR Raw Data'!$B$6:$BE$43,'RevPAR Raw Data'!AJ$1,FALSE)</f>
        <v>44.052736479009297</v>
      </c>
      <c r="AX26" s="52">
        <f>VLOOKUP($A26,'RevPAR Raw Data'!$B$6:$BE$43,'RevPAR Raw Data'!AK$1,FALSE)</f>
        <v>40.731535192341397</v>
      </c>
      <c r="AY26" s="53">
        <f>VLOOKUP($A26,'RevPAR Raw Data'!$B$6:$BE$43,'RevPAR Raw Data'!AL$1,FALSE)</f>
        <v>41.4206653082733</v>
      </c>
      <c r="AZ26" s="52">
        <f>VLOOKUP($A26,'RevPAR Raw Data'!$B$6:$BE$43,'RevPAR Raw Data'!AN$1,FALSE)</f>
        <v>44.164413525382002</v>
      </c>
      <c r="BA26" s="52">
        <f>VLOOKUP($A26,'RevPAR Raw Data'!$B$6:$BE$43,'RevPAR Raw Data'!AO$1,FALSE)</f>
        <v>47.2287419067275</v>
      </c>
      <c r="BB26" s="53">
        <f>VLOOKUP($A26,'RevPAR Raw Data'!$B$6:$BE$43,'RevPAR Raw Data'!AP$1,FALSE)</f>
        <v>45.696577716054797</v>
      </c>
      <c r="BC26" s="54">
        <f>VLOOKUP($A26,'RevPAR Raw Data'!$B$6:$BE$43,'RevPAR Raw Data'!AR$1,FALSE)</f>
        <v>42.642354567639401</v>
      </c>
      <c r="BE26" s="47">
        <f>VLOOKUP($A26,'RevPAR Raw Data'!$B$6:$BE$43,'RevPAR Raw Data'!AT$1,FALSE)</f>
        <v>21.800968307933701</v>
      </c>
      <c r="BF26" s="48">
        <f>VLOOKUP($A26,'RevPAR Raw Data'!$B$6:$BE$43,'RevPAR Raw Data'!AU$1,FALSE)</f>
        <v>3.3101957835725702</v>
      </c>
      <c r="BG26" s="48">
        <f>VLOOKUP($A26,'RevPAR Raw Data'!$B$6:$BE$43,'RevPAR Raw Data'!AV$1,FALSE)</f>
        <v>-8.6044341765514495E-2</v>
      </c>
      <c r="BH26" s="48">
        <f>VLOOKUP($A26,'RevPAR Raw Data'!$B$6:$BE$43,'RevPAR Raw Data'!AW$1,FALSE)</f>
        <v>5.0536771663594804</v>
      </c>
      <c r="BI26" s="48">
        <f>VLOOKUP($A26,'RevPAR Raw Data'!$B$6:$BE$43,'RevPAR Raw Data'!AX$1,FALSE)</f>
        <v>1.6818358732695899</v>
      </c>
      <c r="BJ26" s="49">
        <f>VLOOKUP($A26,'RevPAR Raw Data'!$B$6:$BE$43,'RevPAR Raw Data'!AY$1,FALSE)</f>
        <v>5.9129704416981701</v>
      </c>
      <c r="BK26" s="48">
        <f>VLOOKUP($A26,'RevPAR Raw Data'!$B$6:$BE$43,'RevPAR Raw Data'!BA$1,FALSE)</f>
        <v>-5.4529392826010401</v>
      </c>
      <c r="BL26" s="48">
        <f>VLOOKUP($A26,'RevPAR Raw Data'!$B$6:$BE$43,'RevPAR Raw Data'!BB$1,FALSE)</f>
        <v>-15.945268292621201</v>
      </c>
      <c r="BM26" s="49">
        <f>VLOOKUP($A26,'RevPAR Raw Data'!$B$6:$BE$43,'RevPAR Raw Data'!BC$1,FALSE)</f>
        <v>-11.182247894633001</v>
      </c>
      <c r="BN26" s="50">
        <f>VLOOKUP($A26,'RevPAR Raw Data'!$B$6:$BE$43,'RevPAR Raw Data'!BE$1,FALSE)</f>
        <v>1.8590085771068101E-2</v>
      </c>
    </row>
    <row r="27" spans="1:66" x14ac:dyDescent="0.45">
      <c r="A27" s="63" t="s">
        <v>93</v>
      </c>
      <c r="B27" s="47">
        <f>VLOOKUP($A27,'Occupancy Raw Data'!$B$8:$BE$45,'Occupancy Raw Data'!AG$3,FALSE)</f>
        <v>37.882592061214702</v>
      </c>
      <c r="C27" s="48">
        <f>VLOOKUP($A27,'Occupancy Raw Data'!$B$8:$BE$45,'Occupancy Raw Data'!AH$3,FALSE)</f>
        <v>31.5907824564196</v>
      </c>
      <c r="D27" s="48">
        <f>VLOOKUP($A27,'Occupancy Raw Data'!$B$8:$BE$45,'Occupancy Raw Data'!AI$3,FALSE)</f>
        <v>33.789699912441201</v>
      </c>
      <c r="E27" s="48">
        <f>VLOOKUP($A27,'Occupancy Raw Data'!$B$8:$BE$45,'Occupancy Raw Data'!AJ$3,FALSE)</f>
        <v>34.543898750298403</v>
      </c>
      <c r="F27" s="48">
        <f>VLOOKUP($A27,'Occupancy Raw Data'!$B$8:$BE$45,'Occupancy Raw Data'!AK$3,FALSE)</f>
        <v>35.089150680569901</v>
      </c>
      <c r="G27" s="49">
        <f>VLOOKUP($A27,'Occupancy Raw Data'!$B$8:$BE$45,'Occupancy Raw Data'!AL$3,FALSE)</f>
        <v>34.5783305200802</v>
      </c>
      <c r="H27" s="48">
        <f>VLOOKUP($A27,'Occupancy Raw Data'!$B$8:$BE$45,'Occupancy Raw Data'!AN$3,FALSE)</f>
        <v>41.178460558783698</v>
      </c>
      <c r="I27" s="48">
        <f>VLOOKUP($A27,'Occupancy Raw Data'!$B$8:$BE$45,'Occupancy Raw Data'!AO$3,FALSE)</f>
        <v>45.236010507044398</v>
      </c>
      <c r="J27" s="49">
        <f>VLOOKUP($A27,'Occupancy Raw Data'!$B$8:$BE$45,'Occupancy Raw Data'!AP$3,FALSE)</f>
        <v>43.207235532914098</v>
      </c>
      <c r="K27" s="50">
        <f>VLOOKUP($A27,'Occupancy Raw Data'!$B$8:$BE$45,'Occupancy Raw Data'!AR$3,FALSE)</f>
        <v>37.044208634729898</v>
      </c>
      <c r="M27" s="47">
        <f>VLOOKUP($A27,'Occupancy Raw Data'!$B$8:$BE$45,'Occupancy Raw Data'!AT$3,FALSE)</f>
        <v>16.147547077704701</v>
      </c>
      <c r="N27" s="48">
        <f>VLOOKUP($A27,'Occupancy Raw Data'!$B$8:$BE$45,'Occupancy Raw Data'!AU$3,FALSE)</f>
        <v>-1.88106190409951</v>
      </c>
      <c r="O27" s="48">
        <f>VLOOKUP($A27,'Occupancy Raw Data'!$B$8:$BE$45,'Occupancy Raw Data'!AV$3,FALSE)</f>
        <v>-1.74903049619898</v>
      </c>
      <c r="P27" s="48">
        <f>VLOOKUP($A27,'Occupancy Raw Data'!$B$8:$BE$45,'Occupancy Raw Data'!AW$3,FALSE)</f>
        <v>-7.7091379829688306E-2</v>
      </c>
      <c r="Q27" s="48">
        <f>VLOOKUP($A27,'Occupancy Raw Data'!$B$8:$BE$45,'Occupancy Raw Data'!AX$3,FALSE)</f>
        <v>1.2004822714385699</v>
      </c>
      <c r="R27" s="49">
        <f>VLOOKUP($A27,'Occupancy Raw Data'!$B$8:$BE$45,'Occupancy Raw Data'!AY$3,FALSE)</f>
        <v>2.6378609173410101</v>
      </c>
      <c r="S27" s="48">
        <f>VLOOKUP($A27,'Occupancy Raw Data'!$B$8:$BE$45,'Occupancy Raw Data'!BA$3,FALSE)</f>
        <v>-2.8630864416949802</v>
      </c>
      <c r="T27" s="48">
        <f>VLOOKUP($A27,'Occupancy Raw Data'!$B$8:$BE$45,'Occupancy Raw Data'!BB$3,FALSE)</f>
        <v>-8.5793863671525301</v>
      </c>
      <c r="U27" s="49">
        <f>VLOOKUP($A27,'Occupancy Raw Data'!$B$8:$BE$45,'Occupancy Raw Data'!BC$3,FALSE)</f>
        <v>-5.9417730561559097</v>
      </c>
      <c r="V27" s="50">
        <f>VLOOKUP($A27,'Occupancy Raw Data'!$B$8:$BE$45,'Occupancy Raw Data'!BE$3,FALSE)</f>
        <v>-0.38695925860098801</v>
      </c>
      <c r="X27" s="51">
        <f>VLOOKUP($A27,'ADR Raw Data'!$B$6:$BE$43,'ADR Raw Data'!AG$1,FALSE)</f>
        <v>119.006965377939</v>
      </c>
      <c r="Y27" s="52">
        <f>VLOOKUP($A27,'ADR Raw Data'!$B$6:$BE$43,'ADR Raw Data'!AH$1,FALSE)</f>
        <v>98.522704264566897</v>
      </c>
      <c r="Z27" s="52">
        <f>VLOOKUP($A27,'ADR Raw Data'!$B$6:$BE$43,'ADR Raw Data'!AI$1,FALSE)</f>
        <v>99.476935736160101</v>
      </c>
      <c r="AA27" s="52">
        <f>VLOOKUP($A27,'ADR Raw Data'!$B$6:$BE$43,'ADR Raw Data'!AJ$1,FALSE)</f>
        <v>100.728528475142</v>
      </c>
      <c r="AB27" s="52">
        <f>VLOOKUP($A27,'ADR Raw Data'!$B$6:$BE$43,'ADR Raw Data'!AK$1,FALSE)</f>
        <v>99.577811733681102</v>
      </c>
      <c r="AC27" s="53">
        <f>VLOOKUP($A27,'ADR Raw Data'!$B$6:$BE$43,'ADR Raw Data'!AL$1,FALSE)</f>
        <v>103.847772201754</v>
      </c>
      <c r="AD27" s="52">
        <f>VLOOKUP($A27,'ADR Raw Data'!$B$6:$BE$43,'ADR Raw Data'!AN$1,FALSE)</f>
        <v>109.314803469772</v>
      </c>
      <c r="AE27" s="52">
        <f>VLOOKUP($A27,'ADR Raw Data'!$B$6:$BE$43,'ADR Raw Data'!AO$1,FALSE)</f>
        <v>113.376169206405</v>
      </c>
      <c r="AF27" s="53">
        <f>VLOOKUP($A27,'ADR Raw Data'!$B$6:$BE$43,'ADR Raw Data'!AP$1,FALSE)</f>
        <v>111.440836075993</v>
      </c>
      <c r="AG27" s="54">
        <f>VLOOKUP($A27,'ADR Raw Data'!$B$6:$BE$43,'ADR Raw Data'!AR$1,FALSE)</f>
        <v>106.37863807634101</v>
      </c>
      <c r="AI27" s="47">
        <f>VLOOKUP($A27,'ADR Raw Data'!$B$6:$BE$43,'ADR Raw Data'!AT$1,FALSE)</f>
        <v>24.622369286669599</v>
      </c>
      <c r="AJ27" s="48">
        <f>VLOOKUP($A27,'ADR Raw Data'!$B$6:$BE$43,'ADR Raw Data'!AU$1,FALSE)</f>
        <v>3.0526845864152201</v>
      </c>
      <c r="AK27" s="48">
        <f>VLOOKUP($A27,'ADR Raw Data'!$B$6:$BE$43,'ADR Raw Data'!AV$1,FALSE)</f>
        <v>0.78800395068612095</v>
      </c>
      <c r="AL27" s="48">
        <f>VLOOKUP($A27,'ADR Raw Data'!$B$6:$BE$43,'ADR Raw Data'!AW$1,FALSE)</f>
        <v>3.3386051706030702</v>
      </c>
      <c r="AM27" s="48">
        <f>VLOOKUP($A27,'ADR Raw Data'!$B$6:$BE$43,'ADR Raw Data'!AX$1,FALSE)</f>
        <v>1.93601296446541</v>
      </c>
      <c r="AN27" s="49">
        <f>VLOOKUP($A27,'ADR Raw Data'!$B$6:$BE$43,'ADR Raw Data'!AY$1,FALSE)</f>
        <v>7.0294122404272796</v>
      </c>
      <c r="AO27" s="48">
        <f>VLOOKUP($A27,'ADR Raw Data'!$B$6:$BE$43,'ADR Raw Data'!BA$1,FALSE)</f>
        <v>-0.57238138974982899</v>
      </c>
      <c r="AP27" s="48">
        <f>VLOOKUP($A27,'ADR Raw Data'!$B$6:$BE$43,'ADR Raw Data'!BB$1,FALSE)</f>
        <v>-8.2368072589655998</v>
      </c>
      <c r="AQ27" s="49">
        <f>VLOOKUP($A27,'ADR Raw Data'!$B$6:$BE$43,'ADR Raw Data'!BC$1,FALSE)</f>
        <v>-4.9736232068475896</v>
      </c>
      <c r="AR27" s="50">
        <f>VLOOKUP($A27,'ADR Raw Data'!$B$6:$BE$43,'ADR Raw Data'!BE$1,FALSE)</f>
        <v>2.1188417857069402</v>
      </c>
      <c r="AT27" s="51">
        <f>VLOOKUP($A27,'RevPAR Raw Data'!$B$6:$BE$43,'RevPAR Raw Data'!AG$1,FALSE)</f>
        <v>45.082923218555699</v>
      </c>
      <c r="AU27" s="52">
        <f>VLOOKUP($A27,'RevPAR Raw Data'!$B$6:$BE$43,'RevPAR Raw Data'!AH$1,FALSE)</f>
        <v>31.124093174401001</v>
      </c>
      <c r="AV27" s="52">
        <f>VLOOKUP($A27,'RevPAR Raw Data'!$B$6:$BE$43,'RevPAR Raw Data'!AI$1,FALSE)</f>
        <v>33.6129580673406</v>
      </c>
      <c r="AW27" s="52">
        <f>VLOOKUP($A27,'RevPAR Raw Data'!$B$6:$BE$43,'RevPAR Raw Data'!AJ$1,FALSE)</f>
        <v>34.795560889118804</v>
      </c>
      <c r="AX27" s="52">
        <f>VLOOKUP($A27,'RevPAR Raw Data'!$B$6:$BE$43,'RevPAR Raw Data'!AK$1,FALSE)</f>
        <v>34.941008403645597</v>
      </c>
      <c r="AY27" s="53">
        <f>VLOOKUP($A27,'RevPAR Raw Data'!$B$6:$BE$43,'RevPAR Raw Data'!AL$1,FALSE)</f>
        <v>35.908825909662703</v>
      </c>
      <c r="AZ27" s="52">
        <f>VLOOKUP($A27,'RevPAR Raw Data'!$B$6:$BE$43,'RevPAR Raw Data'!AN$1,FALSE)</f>
        <v>45.0141532317121</v>
      </c>
      <c r="BA27" s="52">
        <f>VLOOKUP($A27,'RevPAR Raw Data'!$B$6:$BE$43,'RevPAR Raw Data'!AO$1,FALSE)</f>
        <v>51.286855814693901</v>
      </c>
      <c r="BB27" s="53">
        <f>VLOOKUP($A27,'RevPAR Raw Data'!$B$6:$BE$43,'RevPAR Raw Data'!AP$1,FALSE)</f>
        <v>48.150504523202997</v>
      </c>
      <c r="BC27" s="54">
        <f>VLOOKUP($A27,'RevPAR Raw Data'!$B$6:$BE$43,'RevPAR Raw Data'!AR$1,FALSE)</f>
        <v>39.4071246317842</v>
      </c>
      <c r="BE27" s="47">
        <f>VLOOKUP($A27,'RevPAR Raw Data'!$B$6:$BE$43,'RevPAR Raw Data'!AT$1,FALSE)</f>
        <v>44.7458250365856</v>
      </c>
      <c r="BF27" s="48">
        <f>VLOOKUP($A27,'RevPAR Raw Data'!$B$6:$BE$43,'RevPAR Raw Data'!AU$1,FALSE)</f>
        <v>1.11419979550832</v>
      </c>
      <c r="BG27" s="48">
        <f>VLOOKUP($A27,'RevPAR Raw Data'!$B$6:$BE$43,'RevPAR Raw Data'!AV$1,FALSE)</f>
        <v>-0.974808974921611</v>
      </c>
      <c r="BH27" s="48">
        <f>VLOOKUP($A27,'RevPAR Raw Data'!$B$6:$BE$43,'RevPAR Raw Data'!AW$1,FALSE)</f>
        <v>3.2589400139802902</v>
      </c>
      <c r="BI27" s="48">
        <f>VLOOKUP($A27,'RevPAR Raw Data'!$B$6:$BE$43,'RevPAR Raw Data'!AX$1,FALSE)</f>
        <v>3.1597367283151399</v>
      </c>
      <c r="BJ27" s="49">
        <f>VLOOKUP($A27,'RevPAR Raw Data'!$B$6:$BE$43,'RevPAR Raw Data'!AY$1,FALSE)</f>
        <v>9.8526992759773098</v>
      </c>
      <c r="BK27" s="48">
        <f>VLOOKUP($A27,'RevPAR Raw Data'!$B$6:$BE$43,'RevPAR Raw Data'!BA$1,FALSE)</f>
        <v>-3.4190800574800901</v>
      </c>
      <c r="BL27" s="48">
        <f>VLOOKUP($A27,'RevPAR Raw Data'!$B$6:$BE$43,'RevPAR Raw Data'!BB$1,FALSE)</f>
        <v>-16.109526107053799</v>
      </c>
      <c r="BM27" s="49">
        <f>VLOOKUP($A27,'RevPAR Raw Data'!$B$6:$BE$43,'RevPAR Raw Data'!BC$1,FALSE)</f>
        <v>-10.6198748593843</v>
      </c>
      <c r="BN27" s="50">
        <f>VLOOKUP($A27,'RevPAR Raw Data'!$B$6:$BE$43,'RevPAR Raw Data'!BE$1,FALSE)</f>
        <v>1.7236834726410499</v>
      </c>
    </row>
    <row r="28" spans="1:66" x14ac:dyDescent="0.45">
      <c r="A28" s="63" t="s">
        <v>29</v>
      </c>
      <c r="B28" s="47">
        <f>VLOOKUP($A28,'Occupancy Raw Data'!$B$8:$BE$45,'Occupancy Raw Data'!AG$3,FALSE)</f>
        <v>40.046387037762898</v>
      </c>
      <c r="C28" s="48">
        <f>VLOOKUP($A28,'Occupancy Raw Data'!$B$8:$BE$45,'Occupancy Raw Data'!AH$3,FALSE)</f>
        <v>34.613876911015197</v>
      </c>
      <c r="D28" s="48">
        <f>VLOOKUP($A28,'Occupancy Raw Data'!$B$8:$BE$45,'Occupancy Raw Data'!AI$3,FALSE)</f>
        <v>36.524892199137497</v>
      </c>
      <c r="E28" s="48">
        <f>VLOOKUP($A28,'Occupancy Raw Data'!$B$8:$BE$45,'Occupancy Raw Data'!AJ$3,FALSE)</f>
        <v>39.775251535345603</v>
      </c>
      <c r="F28" s="48">
        <f>VLOOKUP($A28,'Occupancy Raw Data'!$B$8:$BE$45,'Occupancy Raw Data'!AK$3,FALSE)</f>
        <v>44.609956879655002</v>
      </c>
      <c r="G28" s="49">
        <f>VLOOKUP($A28,'Occupancy Raw Data'!$B$8:$BE$45,'Occupancy Raw Data'!AL$3,FALSE)</f>
        <v>39.114072912583303</v>
      </c>
      <c r="H28" s="48">
        <f>VLOOKUP($A28,'Occupancy Raw Data'!$B$8:$BE$45,'Occupancy Raw Data'!AN$3,FALSE)</f>
        <v>48.291519665490597</v>
      </c>
      <c r="I28" s="48">
        <f>VLOOKUP($A28,'Occupancy Raw Data'!$B$8:$BE$45,'Occupancy Raw Data'!AO$3,FALSE)</f>
        <v>50.2221351104142</v>
      </c>
      <c r="J28" s="49">
        <f>VLOOKUP($A28,'Occupancy Raw Data'!$B$8:$BE$45,'Occupancy Raw Data'!AP$3,FALSE)</f>
        <v>49.256827387952399</v>
      </c>
      <c r="K28" s="50">
        <f>VLOOKUP($A28,'Occupancy Raw Data'!$B$8:$BE$45,'Occupancy Raw Data'!AR$3,FALSE)</f>
        <v>42.012002762688702</v>
      </c>
      <c r="M28" s="47">
        <f>VLOOKUP($A28,'Occupancy Raw Data'!$B$8:$BE$45,'Occupancy Raw Data'!AT$3,FALSE)</f>
        <v>3.5964336441903102</v>
      </c>
      <c r="N28" s="48">
        <f>VLOOKUP($A28,'Occupancy Raw Data'!$B$8:$BE$45,'Occupancy Raw Data'!AU$3,FALSE)</f>
        <v>-10.726987365442399</v>
      </c>
      <c r="O28" s="48">
        <f>VLOOKUP($A28,'Occupancy Raw Data'!$B$8:$BE$45,'Occupancy Raw Data'!AV$3,FALSE)</f>
        <v>-11.845549412459199</v>
      </c>
      <c r="P28" s="48">
        <f>VLOOKUP($A28,'Occupancy Raw Data'!$B$8:$BE$45,'Occupancy Raw Data'!AW$3,FALSE)</f>
        <v>-3.2651808485615499</v>
      </c>
      <c r="Q28" s="48">
        <f>VLOOKUP($A28,'Occupancy Raw Data'!$B$8:$BE$45,'Occupancy Raw Data'!AX$3,FALSE)</f>
        <v>12.694215459704401</v>
      </c>
      <c r="R28" s="49">
        <f>VLOOKUP($A28,'Occupancy Raw Data'!$B$8:$BE$45,'Occupancy Raw Data'!AY$3,FALSE)</f>
        <v>-2.00158396059682</v>
      </c>
      <c r="S28" s="48">
        <f>VLOOKUP($A28,'Occupancy Raw Data'!$B$8:$BE$45,'Occupancy Raw Data'!BA$3,FALSE)</f>
        <v>5.86590300012731</v>
      </c>
      <c r="T28" s="48">
        <f>VLOOKUP($A28,'Occupancy Raw Data'!$B$8:$BE$45,'Occupancy Raw Data'!BB$3,FALSE)</f>
        <v>3.4062176074807402</v>
      </c>
      <c r="U28" s="49">
        <f>VLOOKUP($A28,'Occupancy Raw Data'!$B$8:$BE$45,'Occupancy Raw Data'!BC$3,FALSE)</f>
        <v>4.5975124257667899</v>
      </c>
      <c r="V28" s="50">
        <f>VLOOKUP($A28,'Occupancy Raw Data'!$B$8:$BE$45,'Occupancy Raw Data'!BE$3,FALSE)</f>
        <v>0.114262125139443</v>
      </c>
      <c r="X28" s="51">
        <f>VLOOKUP($A28,'ADR Raw Data'!$B$6:$BE$43,'ADR Raw Data'!AG$1,FALSE)</f>
        <v>142.81319194061501</v>
      </c>
      <c r="Y28" s="52">
        <f>VLOOKUP($A28,'ADR Raw Data'!$B$6:$BE$43,'ADR Raw Data'!AH$1,FALSE)</f>
        <v>131.754688561721</v>
      </c>
      <c r="Z28" s="52">
        <f>VLOOKUP($A28,'ADR Raw Data'!$B$6:$BE$43,'ADR Raw Data'!AI$1,FALSE)</f>
        <v>129.01609426706</v>
      </c>
      <c r="AA28" s="52">
        <f>VLOOKUP($A28,'ADR Raw Data'!$B$6:$BE$43,'ADR Raw Data'!AJ$1,FALSE)</f>
        <v>138.06379599211499</v>
      </c>
      <c r="AB28" s="52">
        <f>VLOOKUP($A28,'ADR Raw Data'!$B$6:$BE$43,'ADR Raw Data'!AK$1,FALSE)</f>
        <v>139.467298623315</v>
      </c>
      <c r="AC28" s="53">
        <f>VLOOKUP($A28,'ADR Raw Data'!$B$6:$BE$43,'ADR Raw Data'!AL$1,FALSE)</f>
        <v>136.55005612347099</v>
      </c>
      <c r="AD28" s="52">
        <f>VLOOKUP($A28,'ADR Raw Data'!$B$6:$BE$43,'ADR Raw Data'!AN$1,FALSE)</f>
        <v>164.888689034702</v>
      </c>
      <c r="AE28" s="52">
        <f>VLOOKUP($A28,'ADR Raw Data'!$B$6:$BE$43,'ADR Raw Data'!AO$1,FALSE)</f>
        <v>170.754478990503</v>
      </c>
      <c r="AF28" s="53">
        <f>VLOOKUP($A28,'ADR Raw Data'!$B$6:$BE$43,'ADR Raw Data'!AP$1,FALSE)</f>
        <v>167.879061246145</v>
      </c>
      <c r="AG28" s="54">
        <f>VLOOKUP($A28,'ADR Raw Data'!$B$6:$BE$43,'ADR Raw Data'!AR$1,FALSE)</f>
        <v>147.04479433490599</v>
      </c>
      <c r="AI28" s="47">
        <f>VLOOKUP($A28,'ADR Raw Data'!$B$6:$BE$43,'ADR Raw Data'!AT$1,FALSE)</f>
        <v>-5.0080776589685598</v>
      </c>
      <c r="AJ28" s="48">
        <f>VLOOKUP($A28,'ADR Raw Data'!$B$6:$BE$43,'ADR Raw Data'!AU$1,FALSE)</f>
        <v>-9.6641870810344894</v>
      </c>
      <c r="AK28" s="48">
        <f>VLOOKUP($A28,'ADR Raw Data'!$B$6:$BE$43,'ADR Raw Data'!AV$1,FALSE)</f>
        <v>-12.273815831211699</v>
      </c>
      <c r="AL28" s="48">
        <f>VLOOKUP($A28,'ADR Raw Data'!$B$6:$BE$43,'ADR Raw Data'!AW$1,FALSE)</f>
        <v>-7.2569025869820303</v>
      </c>
      <c r="AM28" s="48">
        <f>VLOOKUP($A28,'ADR Raw Data'!$B$6:$BE$43,'ADR Raw Data'!AX$1,FALSE)</f>
        <v>-7.6166715374680196</v>
      </c>
      <c r="AN28" s="49">
        <f>VLOOKUP($A28,'ADR Raw Data'!$B$6:$BE$43,'ADR Raw Data'!AY$1,FALSE)</f>
        <v>-8.1146510499173203</v>
      </c>
      <c r="AO28" s="48">
        <f>VLOOKUP($A28,'ADR Raw Data'!$B$6:$BE$43,'ADR Raw Data'!BA$1,FALSE)</f>
        <v>-4.0247674353671998</v>
      </c>
      <c r="AP28" s="48">
        <f>VLOOKUP($A28,'ADR Raw Data'!$B$6:$BE$43,'ADR Raw Data'!BB$1,FALSE)</f>
        <v>-8.5473119986002093</v>
      </c>
      <c r="AQ28" s="49">
        <f>VLOOKUP($A28,'ADR Raw Data'!$B$6:$BE$43,'ADR Raw Data'!BC$1,FALSE)</f>
        <v>-6.4699375367462197</v>
      </c>
      <c r="AR28" s="50">
        <f>VLOOKUP($A28,'ADR Raw Data'!$B$6:$BE$43,'ADR Raw Data'!BE$1,FALSE)</f>
        <v>-7.2337305790760196</v>
      </c>
      <c r="AT28" s="51">
        <f>VLOOKUP($A28,'RevPAR Raw Data'!$B$6:$BE$43,'RevPAR Raw Data'!AG$1,FALSE)</f>
        <v>57.191523585521999</v>
      </c>
      <c r="AU28" s="52">
        <f>VLOOKUP($A28,'RevPAR Raw Data'!$B$6:$BE$43,'RevPAR Raw Data'!AH$1,FALSE)</f>
        <v>45.605405723245703</v>
      </c>
      <c r="AV28" s="52">
        <f>VLOOKUP($A28,'RevPAR Raw Data'!$B$6:$BE$43,'RevPAR Raw Data'!AI$1,FALSE)</f>
        <v>47.122989350581399</v>
      </c>
      <c r="AW28" s="52">
        <f>VLOOKUP($A28,'RevPAR Raw Data'!$B$6:$BE$43,'RevPAR Raw Data'!AJ$1,FALSE)</f>
        <v>54.915222135110398</v>
      </c>
      <c r="AX28" s="52">
        <f>VLOOKUP($A28,'RevPAR Raw Data'!$B$6:$BE$43,'RevPAR Raw Data'!AK$1,FALSE)</f>
        <v>62.216301777080801</v>
      </c>
      <c r="AY28" s="53">
        <f>VLOOKUP($A28,'RevPAR Raw Data'!$B$6:$BE$43,'RevPAR Raw Data'!AL$1,FALSE)</f>
        <v>53.4102885143081</v>
      </c>
      <c r="AZ28" s="52">
        <f>VLOOKUP($A28,'RevPAR Raw Data'!$B$6:$BE$43,'RevPAR Raw Data'!AN$1,FALSE)</f>
        <v>79.627253691362796</v>
      </c>
      <c r="BA28" s="52">
        <f>VLOOKUP($A28,'RevPAR Raw Data'!$B$6:$BE$43,'RevPAR Raw Data'!AO$1,FALSE)</f>
        <v>85.756545145694403</v>
      </c>
      <c r="BB28" s="53">
        <f>VLOOKUP($A28,'RevPAR Raw Data'!$B$6:$BE$43,'RevPAR Raw Data'!AP$1,FALSE)</f>
        <v>82.691899418528607</v>
      </c>
      <c r="BC28" s="54">
        <f>VLOOKUP($A28,'RevPAR Raw Data'!$B$6:$BE$43,'RevPAR Raw Data'!AR$1,FALSE)</f>
        <v>61.7764630583711</v>
      </c>
      <c r="BE28" s="47">
        <f>VLOOKUP($A28,'RevPAR Raw Data'!$B$6:$BE$43,'RevPAR Raw Data'!AT$1,FALSE)</f>
        <v>-1.59175620463256</v>
      </c>
      <c r="BF28" s="48">
        <f>VLOOKUP($A28,'RevPAR Raw Data'!$B$6:$BE$43,'RevPAR Raw Data'!AU$1,FALSE)</f>
        <v>-19.3544983193216</v>
      </c>
      <c r="BG28" s="48">
        <f>VLOOKUP($A28,'RevPAR Raw Data'!$B$6:$BE$43,'RevPAR Raw Data'!AV$1,FALSE)</f>
        <v>-22.665464324590499</v>
      </c>
      <c r="BH28" s="48">
        <f>VLOOKUP($A28,'RevPAR Raw Data'!$B$6:$BE$43,'RevPAR Raw Data'!AW$1,FALSE)</f>
        <v>-10.2851324420746</v>
      </c>
      <c r="BI28" s="48">
        <f>VLOOKUP($A28,'RevPAR Raw Data'!$B$6:$BE$43,'RevPAR Raw Data'!AX$1,FALSE)</f>
        <v>4.1106672264122697</v>
      </c>
      <c r="BJ28" s="49">
        <f>VLOOKUP($A28,'RevPAR Raw Data'!$B$6:$BE$43,'RevPAR Raw Data'!AY$1,FALSE)</f>
        <v>-9.9538134566405994</v>
      </c>
      <c r="BK28" s="48">
        <f>VLOOKUP($A28,'RevPAR Raw Data'!$B$6:$BE$43,'RevPAR Raw Data'!BA$1,FALSE)</f>
        <v>1.60504661102075</v>
      </c>
      <c r="BL28" s="48">
        <f>VLOOKUP($A28,'RevPAR Raw Data'!$B$6:$BE$43,'RevPAR Raw Data'!BB$1,FALSE)</f>
        <v>-5.4322344373820997</v>
      </c>
      <c r="BM28" s="49">
        <f>VLOOKUP($A28,'RevPAR Raw Data'!$B$6:$BE$43,'RevPAR Raw Data'!BC$1,FALSE)</f>
        <v>-2.1698812931706799</v>
      </c>
      <c r="BN28" s="50">
        <f>VLOOKUP($A28,'RevPAR Raw Data'!$B$6:$BE$43,'RevPAR Raw Data'!BE$1,FALSE)</f>
        <v>-7.12773386822309</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33.255786902407799</v>
      </c>
      <c r="C30" s="48">
        <f>VLOOKUP($A30,'Occupancy Raw Data'!$B$8:$BE$45,'Occupancy Raw Data'!AH$3,FALSE)</f>
        <v>37.443943576661802</v>
      </c>
      <c r="D30" s="48">
        <f>VLOOKUP($A30,'Occupancy Raw Data'!$B$8:$BE$45,'Occupancy Raw Data'!AI$3,FALSE)</f>
        <v>44.792722274638599</v>
      </c>
      <c r="E30" s="48">
        <f>VLOOKUP($A30,'Occupancy Raw Data'!$B$8:$BE$45,'Occupancy Raw Data'!AJ$3,FALSE)</f>
        <v>47.364037693212602</v>
      </c>
      <c r="F30" s="48">
        <f>VLOOKUP($A30,'Occupancy Raw Data'!$B$8:$BE$45,'Occupancy Raw Data'!AK$3,FALSE)</f>
        <v>46.263293380391602</v>
      </c>
      <c r="G30" s="49">
        <f>VLOOKUP($A30,'Occupancy Raw Data'!$B$8:$BE$45,'Occupancy Raw Data'!AL$3,FALSE)</f>
        <v>41.821582117221801</v>
      </c>
      <c r="H30" s="48">
        <f>VLOOKUP($A30,'Occupancy Raw Data'!$B$8:$BE$45,'Occupancy Raw Data'!AN$3,FALSE)</f>
        <v>44.264481485364101</v>
      </c>
      <c r="I30" s="48">
        <f>VLOOKUP($A30,'Occupancy Raw Data'!$B$8:$BE$45,'Occupancy Raw Data'!AO$3,FALSE)</f>
        <v>39.492842249944601</v>
      </c>
      <c r="J30" s="49">
        <f>VLOOKUP($A30,'Occupancy Raw Data'!$B$8:$BE$45,'Occupancy Raw Data'!AP$3,FALSE)</f>
        <v>41.878661867654401</v>
      </c>
      <c r="K30" s="50">
        <f>VLOOKUP($A30,'Occupancy Raw Data'!$B$8:$BE$45,'Occupancy Raw Data'!AR$3,FALSE)</f>
        <v>41.837887388616402</v>
      </c>
      <c r="M30" s="47">
        <f>VLOOKUP($A30,'Occupancy Raw Data'!$B$8:$BE$45,'Occupancy Raw Data'!AT$3,FALSE)</f>
        <v>-5.23317273072922</v>
      </c>
      <c r="N30" s="48">
        <f>VLOOKUP($A30,'Occupancy Raw Data'!$B$8:$BE$45,'Occupancy Raw Data'!AU$3,FALSE)</f>
        <v>-11.8152111046396</v>
      </c>
      <c r="O30" s="48">
        <f>VLOOKUP($A30,'Occupancy Raw Data'!$B$8:$BE$45,'Occupancy Raw Data'!AV$3,FALSE)</f>
        <v>-5.2209158166663396</v>
      </c>
      <c r="P30" s="48">
        <f>VLOOKUP($A30,'Occupancy Raw Data'!$B$8:$BE$45,'Occupancy Raw Data'!AW$3,FALSE)</f>
        <v>-0.29226881856175702</v>
      </c>
      <c r="Q30" s="48">
        <f>VLOOKUP($A30,'Occupancy Raw Data'!$B$8:$BE$45,'Occupancy Raw Data'!AX$3,FALSE)</f>
        <v>3.0875624710879301</v>
      </c>
      <c r="R30" s="49">
        <f>VLOOKUP($A30,'Occupancy Raw Data'!$B$8:$BE$45,'Occupancy Raw Data'!AY$3,FALSE)</f>
        <v>-3.7228349027037302</v>
      </c>
      <c r="S30" s="48">
        <f>VLOOKUP($A30,'Occupancy Raw Data'!$B$8:$BE$45,'Occupancy Raw Data'!BA$3,FALSE)</f>
        <v>1.9897923854602799</v>
      </c>
      <c r="T30" s="48">
        <f>VLOOKUP($A30,'Occupancy Raw Data'!$B$8:$BE$45,'Occupancy Raw Data'!BB$3,FALSE)</f>
        <v>-7.6816301985023099</v>
      </c>
      <c r="U30" s="49">
        <f>VLOOKUP($A30,'Occupancy Raw Data'!$B$8:$BE$45,'Occupancy Raw Data'!BC$3,FALSE)</f>
        <v>-2.8110212784204101</v>
      </c>
      <c r="V30" s="50">
        <f>VLOOKUP($A30,'Occupancy Raw Data'!$B$8:$BE$45,'Occupancy Raw Data'!BE$3,FALSE)</f>
        <v>-3.4637987064476601</v>
      </c>
      <c r="X30" s="51">
        <f>VLOOKUP($A30,'ADR Raw Data'!$B$6:$BE$43,'ADR Raw Data'!AG$1,FALSE)</f>
        <v>103.04788772297999</v>
      </c>
      <c r="Y30" s="52">
        <f>VLOOKUP($A30,'ADR Raw Data'!$B$6:$BE$43,'ADR Raw Data'!AH$1,FALSE)</f>
        <v>96.688639488583306</v>
      </c>
      <c r="Z30" s="52">
        <f>VLOOKUP($A30,'ADR Raw Data'!$B$6:$BE$43,'ADR Raw Data'!AI$1,FALSE)</f>
        <v>97.773135743076296</v>
      </c>
      <c r="AA30" s="52">
        <f>VLOOKUP($A30,'ADR Raw Data'!$B$6:$BE$43,'ADR Raw Data'!AJ$1,FALSE)</f>
        <v>98.671514417460799</v>
      </c>
      <c r="AB30" s="52">
        <f>VLOOKUP($A30,'ADR Raw Data'!$B$6:$BE$43,'ADR Raw Data'!AK$1,FALSE)</f>
        <v>100.36331390445</v>
      </c>
      <c r="AC30" s="53">
        <f>VLOOKUP($A30,'ADR Raw Data'!$B$6:$BE$43,'ADR Raw Data'!AL$1,FALSE)</f>
        <v>99.195128528548494</v>
      </c>
      <c r="AD30" s="52">
        <f>VLOOKUP($A30,'ADR Raw Data'!$B$6:$BE$43,'ADR Raw Data'!AN$1,FALSE)</f>
        <v>110.919590937199</v>
      </c>
      <c r="AE30" s="52">
        <f>VLOOKUP($A30,'ADR Raw Data'!$B$6:$BE$43,'ADR Raw Data'!AO$1,FALSE)</f>
        <v>111.05980814039199</v>
      </c>
      <c r="AF30" s="53">
        <f>VLOOKUP($A30,'ADR Raw Data'!$B$6:$BE$43,'ADR Raw Data'!AP$1,FALSE)</f>
        <v>110.98570546473501</v>
      </c>
      <c r="AG30" s="54">
        <f>VLOOKUP($A30,'ADR Raw Data'!$B$6:$BE$43,'ADR Raw Data'!AR$1,FALSE)</f>
        <v>102.566480321301</v>
      </c>
      <c r="AH30" s="65"/>
      <c r="AI30" s="47">
        <f>VLOOKUP($A30,'ADR Raw Data'!$B$6:$BE$43,'ADR Raw Data'!AT$1,FALSE)</f>
        <v>8.4858888354847206</v>
      </c>
      <c r="AJ30" s="48">
        <f>VLOOKUP($A30,'ADR Raw Data'!$B$6:$BE$43,'ADR Raw Data'!AU$1,FALSE)</f>
        <v>2.4898603736580598</v>
      </c>
      <c r="AK30" s="48">
        <f>VLOOKUP($A30,'ADR Raw Data'!$B$6:$BE$43,'ADR Raw Data'!AV$1,FALSE)</f>
        <v>1.5140114804464899</v>
      </c>
      <c r="AL30" s="48">
        <f>VLOOKUP($A30,'ADR Raw Data'!$B$6:$BE$43,'ADR Raw Data'!AW$1,FALSE)</f>
        <v>2.01539702838335</v>
      </c>
      <c r="AM30" s="48">
        <f>VLOOKUP($A30,'ADR Raw Data'!$B$6:$BE$43,'ADR Raw Data'!AX$1,FALSE)</f>
        <v>2.8176440605479098</v>
      </c>
      <c r="AN30" s="49">
        <f>VLOOKUP($A30,'ADR Raw Data'!$B$6:$BE$43,'ADR Raw Data'!AY$1,FALSE)</f>
        <v>3.2513036193970399</v>
      </c>
      <c r="AO30" s="48">
        <f>VLOOKUP($A30,'ADR Raw Data'!$B$6:$BE$43,'ADR Raw Data'!BA$1,FALSE)</f>
        <v>3.9031280690224399</v>
      </c>
      <c r="AP30" s="48">
        <f>VLOOKUP($A30,'ADR Raw Data'!$B$6:$BE$43,'ADR Raw Data'!BB$1,FALSE)</f>
        <v>0.35433780139569898</v>
      </c>
      <c r="AQ30" s="49">
        <f>VLOOKUP($A30,'ADR Raw Data'!$B$6:$BE$43,'ADR Raw Data'!BC$1,FALSE)</f>
        <v>2.1063775716772901</v>
      </c>
      <c r="AR30" s="50">
        <f>VLOOKUP($A30,'ADR Raw Data'!$B$6:$BE$43,'ADR Raw Data'!BE$1,FALSE)</f>
        <v>2.9182355484115101</v>
      </c>
      <c r="AT30" s="51">
        <f>VLOOKUP($A30,'RevPAR Raw Data'!$B$6:$BE$43,'RevPAR Raw Data'!AG$1,FALSE)</f>
        <v>34.269385948586702</v>
      </c>
      <c r="AU30" s="52">
        <f>VLOOKUP($A30,'RevPAR Raw Data'!$B$6:$BE$43,'RevPAR Raw Data'!AH$1,FALSE)</f>
        <v>36.204039615147103</v>
      </c>
      <c r="AV30" s="52">
        <f>VLOOKUP($A30,'RevPAR Raw Data'!$B$6:$BE$43,'RevPAR Raw Data'!AI$1,FALSE)</f>
        <v>43.795249152601599</v>
      </c>
      <c r="AW30" s="52">
        <f>VLOOKUP($A30,'RevPAR Raw Data'!$B$6:$BE$43,'RevPAR Raw Data'!AJ$1,FALSE)</f>
        <v>46.734813281149798</v>
      </c>
      <c r="AX30" s="52">
        <f>VLOOKUP($A30,'RevPAR Raw Data'!$B$6:$BE$43,'RevPAR Raw Data'!AK$1,FALSE)</f>
        <v>46.431374357899102</v>
      </c>
      <c r="AY30" s="53">
        <f>VLOOKUP($A30,'RevPAR Raw Data'!$B$6:$BE$43,'RevPAR Raw Data'!AL$1,FALSE)</f>
        <v>41.484972133850597</v>
      </c>
      <c r="AZ30" s="52">
        <f>VLOOKUP($A30,'RevPAR Raw Data'!$B$6:$BE$43,'RevPAR Raw Data'!AN$1,FALSE)</f>
        <v>49.097981794038503</v>
      </c>
      <c r="BA30" s="52">
        <f>VLOOKUP($A30,'RevPAR Raw Data'!$B$6:$BE$43,'RevPAR Raw Data'!AO$1,FALSE)</f>
        <v>43.860674831976297</v>
      </c>
      <c r="BB30" s="53">
        <f>VLOOKUP($A30,'RevPAR Raw Data'!$B$6:$BE$43,'RevPAR Raw Data'!AP$1,FALSE)</f>
        <v>46.4793283130074</v>
      </c>
      <c r="BC30" s="54">
        <f>VLOOKUP($A30,'RevPAR Raw Data'!$B$6:$BE$43,'RevPAR Raw Data'!AR$1,FALSE)</f>
        <v>42.911648535293303</v>
      </c>
      <c r="BE30" s="47">
        <f>VLOOKUP($A30,'RevPAR Raw Data'!$B$6:$BE$43,'RevPAR Raw Data'!AT$1,FALSE)</f>
        <v>2.80863488425691</v>
      </c>
      <c r="BF30" s="48">
        <f>VLOOKUP($A30,'RevPAR Raw Data'!$B$6:$BE$43,'RevPAR Raw Data'!AU$1,FALSE)</f>
        <v>-9.6195329903399998</v>
      </c>
      <c r="BG30" s="48">
        <f>VLOOKUP($A30,'RevPAR Raw Data'!$B$6:$BE$43,'RevPAR Raw Data'!AV$1,FALSE)</f>
        <v>-3.7859496010686202</v>
      </c>
      <c r="BH30" s="48">
        <f>VLOOKUP($A30,'RevPAR Raw Data'!$B$6:$BE$43,'RevPAR Raw Data'!AW$1,FALSE)</f>
        <v>1.71723783273741</v>
      </c>
      <c r="BI30" s="48">
        <f>VLOOKUP($A30,'RevPAR Raw Data'!$B$6:$BE$43,'RevPAR Raw Data'!AX$1,FALSE)</f>
        <v>5.9922030522181604</v>
      </c>
      <c r="BJ30" s="49">
        <f>VLOOKUP($A30,'RevPAR Raw Data'!$B$6:$BE$43,'RevPAR Raw Data'!AY$1,FALSE)</f>
        <v>-0.59257194924247403</v>
      </c>
      <c r="BK30" s="48">
        <f>VLOOKUP($A30,'RevPAR Raw Data'!$B$6:$BE$43,'RevPAR Raw Data'!BA$1,FALSE)</f>
        <v>5.9705845995948899</v>
      </c>
      <c r="BL30" s="48">
        <f>VLOOKUP($A30,'RevPAR Raw Data'!$B$6:$BE$43,'RevPAR Raw Data'!BB$1,FALSE)</f>
        <v>-7.3545113166633298</v>
      </c>
      <c r="BM30" s="49">
        <f>VLOOKUP($A30,'RevPAR Raw Data'!$B$6:$BE$43,'RevPAR Raw Data'!BC$1,FALSE)</f>
        <v>-0.76385442848684404</v>
      </c>
      <c r="BN30" s="50">
        <f>VLOOKUP($A30,'RevPAR Raw Data'!$B$6:$BE$43,'RevPAR Raw Data'!BE$1,FALSE)</f>
        <v>-0.64664496321313103</v>
      </c>
    </row>
    <row r="31" spans="1:66" x14ac:dyDescent="0.45">
      <c r="A31" s="63" t="s">
        <v>70</v>
      </c>
      <c r="B31" s="47">
        <f>VLOOKUP($A31,'Occupancy Raw Data'!$B$8:$BE$45,'Occupancy Raw Data'!AG$3,FALSE)</f>
        <v>33.277009462410298</v>
      </c>
      <c r="C31" s="48">
        <f>VLOOKUP($A31,'Occupancy Raw Data'!$B$8:$BE$45,'Occupancy Raw Data'!AH$3,FALSE)</f>
        <v>37.251297295887703</v>
      </c>
      <c r="D31" s="48">
        <f>VLOOKUP($A31,'Occupancy Raw Data'!$B$8:$BE$45,'Occupancy Raw Data'!AI$3,FALSE)</f>
        <v>44.053299955670198</v>
      </c>
      <c r="E31" s="48">
        <f>VLOOKUP($A31,'Occupancy Raw Data'!$B$8:$BE$45,'Occupancy Raw Data'!AJ$3,FALSE)</f>
        <v>46.662233695793802</v>
      </c>
      <c r="F31" s="48">
        <f>VLOOKUP($A31,'Occupancy Raw Data'!$B$8:$BE$45,'Occupancy Raw Data'!AK$3,FALSE)</f>
        <v>44.500508487835397</v>
      </c>
      <c r="G31" s="49">
        <f>VLOOKUP($A31,'Occupancy Raw Data'!$B$8:$BE$45,'Occupancy Raw Data'!AL$3,FALSE)</f>
        <v>41.143987407747098</v>
      </c>
      <c r="H31" s="48">
        <f>VLOOKUP($A31,'Occupancy Raw Data'!$B$8:$BE$45,'Occupancy Raw Data'!AN$3,FALSE)</f>
        <v>41.924170121776299</v>
      </c>
      <c r="I31" s="48">
        <f>VLOOKUP($A31,'Occupancy Raw Data'!$B$8:$BE$45,'Occupancy Raw Data'!AO$3,FALSE)</f>
        <v>38.0596625726876</v>
      </c>
      <c r="J31" s="49">
        <f>VLOOKUP($A31,'Occupancy Raw Data'!$B$8:$BE$45,'Occupancy Raw Data'!AP$3,FALSE)</f>
        <v>39.991916347231999</v>
      </c>
      <c r="K31" s="50">
        <f>VLOOKUP($A31,'Occupancy Raw Data'!$B$8:$BE$45,'Occupancy Raw Data'!AR$3,FALSE)</f>
        <v>40.814970100014101</v>
      </c>
      <c r="M31" s="47">
        <f>VLOOKUP($A31,'Occupancy Raw Data'!$B$8:$BE$45,'Occupancy Raw Data'!AT$3,FALSE)</f>
        <v>-0.97840890546622306</v>
      </c>
      <c r="N31" s="48">
        <f>VLOOKUP($A31,'Occupancy Raw Data'!$B$8:$BE$45,'Occupancy Raw Data'!AU$3,FALSE)</f>
        <v>-9.0691614274031007</v>
      </c>
      <c r="O31" s="48">
        <f>VLOOKUP($A31,'Occupancy Raw Data'!$B$8:$BE$45,'Occupancy Raw Data'!AV$3,FALSE)</f>
        <v>-2.6698827096325402</v>
      </c>
      <c r="P31" s="48">
        <f>VLOOKUP($A31,'Occupancy Raw Data'!$B$8:$BE$45,'Occupancy Raw Data'!AW$3,FALSE)</f>
        <v>3.50135650237665</v>
      </c>
      <c r="Q31" s="48">
        <f>VLOOKUP($A31,'Occupancy Raw Data'!$B$8:$BE$45,'Occupancy Raw Data'!AX$3,FALSE)</f>
        <v>5.4711121518498897</v>
      </c>
      <c r="R31" s="49">
        <f>VLOOKUP($A31,'Occupancy Raw Data'!$B$8:$BE$45,'Occupancy Raw Data'!AY$3,FALSE)</f>
        <v>-0.67116959435365997</v>
      </c>
      <c r="S31" s="48">
        <f>VLOOKUP($A31,'Occupancy Raw Data'!$B$8:$BE$45,'Occupancy Raw Data'!BA$3,FALSE)</f>
        <v>2.6238193064852799</v>
      </c>
      <c r="T31" s="48">
        <f>VLOOKUP($A31,'Occupancy Raw Data'!$B$8:$BE$45,'Occupancy Raw Data'!BB$3,FALSE)</f>
        <v>-6.5595283014968802</v>
      </c>
      <c r="U31" s="49">
        <f>VLOOKUP($A31,'Occupancy Raw Data'!$B$8:$BE$45,'Occupancy Raw Data'!BC$3,FALSE)</f>
        <v>-1.9610541843634901</v>
      </c>
      <c r="V31" s="50">
        <f>VLOOKUP($A31,'Occupancy Raw Data'!$B$8:$BE$45,'Occupancy Raw Data'!BE$3,FALSE)</f>
        <v>-1.03524413051907</v>
      </c>
      <c r="X31" s="51">
        <f>VLOOKUP($A31,'ADR Raw Data'!$B$6:$BE$43,'ADR Raw Data'!AG$1,FALSE)</f>
        <v>105.80757011171001</v>
      </c>
      <c r="Y31" s="52">
        <f>VLOOKUP($A31,'ADR Raw Data'!$B$6:$BE$43,'ADR Raw Data'!AH$1,FALSE)</f>
        <v>98.227721815827195</v>
      </c>
      <c r="Z31" s="52">
        <f>VLOOKUP($A31,'ADR Raw Data'!$B$6:$BE$43,'ADR Raw Data'!AI$1,FALSE)</f>
        <v>98.452451462057496</v>
      </c>
      <c r="AA31" s="52">
        <f>VLOOKUP($A31,'ADR Raw Data'!$B$6:$BE$43,'ADR Raw Data'!AJ$1,FALSE)</f>
        <v>100.36985330688201</v>
      </c>
      <c r="AB31" s="52">
        <f>VLOOKUP($A31,'ADR Raw Data'!$B$6:$BE$43,'ADR Raw Data'!AK$1,FALSE)</f>
        <v>101.38296006562901</v>
      </c>
      <c r="AC31" s="53">
        <f>VLOOKUP($A31,'ADR Raw Data'!$B$6:$BE$43,'ADR Raw Data'!AL$1,FALSE)</f>
        <v>100.67265579772101</v>
      </c>
      <c r="AD31" s="52">
        <f>VLOOKUP($A31,'ADR Raw Data'!$B$6:$BE$43,'ADR Raw Data'!AN$1,FALSE)</f>
        <v>113.10159912921701</v>
      </c>
      <c r="AE31" s="52">
        <f>VLOOKUP($A31,'ADR Raw Data'!$B$6:$BE$43,'ADR Raw Data'!AO$1,FALSE)</f>
        <v>113.517599260045</v>
      </c>
      <c r="AF31" s="53">
        <f>VLOOKUP($A31,'ADR Raw Data'!$B$6:$BE$43,'ADR Raw Data'!AP$1,FALSE)</f>
        <v>113.29954944087601</v>
      </c>
      <c r="AG31" s="54">
        <f>VLOOKUP($A31,'ADR Raw Data'!$B$6:$BE$43,'ADR Raw Data'!AR$1,FALSE)</f>
        <v>104.20602266144201</v>
      </c>
      <c r="AH31" s="65"/>
      <c r="AI31" s="47">
        <f>VLOOKUP($A31,'ADR Raw Data'!$B$6:$BE$43,'ADR Raw Data'!AT$1,FALSE)</f>
        <v>9.0420085009816198</v>
      </c>
      <c r="AJ31" s="48">
        <f>VLOOKUP($A31,'ADR Raw Data'!$B$6:$BE$43,'ADR Raw Data'!AU$1,FALSE)</f>
        <v>2.7892687894066301</v>
      </c>
      <c r="AK31" s="48">
        <f>VLOOKUP($A31,'ADR Raw Data'!$B$6:$BE$43,'ADR Raw Data'!AV$1,FALSE)</f>
        <v>1.67544121117432</v>
      </c>
      <c r="AL31" s="48">
        <f>VLOOKUP($A31,'ADR Raw Data'!$B$6:$BE$43,'ADR Raw Data'!AW$1,FALSE)</f>
        <v>2.9294105390952101</v>
      </c>
      <c r="AM31" s="48">
        <f>VLOOKUP($A31,'ADR Raw Data'!$B$6:$BE$43,'ADR Raw Data'!AX$1,FALSE)</f>
        <v>3.8911895739140401</v>
      </c>
      <c r="AN31" s="49">
        <f>VLOOKUP($A31,'ADR Raw Data'!$B$6:$BE$43,'ADR Raw Data'!AY$1,FALSE)</f>
        <v>3.8772530524142201</v>
      </c>
      <c r="AO31" s="48">
        <f>VLOOKUP($A31,'ADR Raw Data'!$B$6:$BE$43,'ADR Raw Data'!BA$1,FALSE)</f>
        <v>5.4055767416641904</v>
      </c>
      <c r="AP31" s="48">
        <f>VLOOKUP($A31,'ADR Raw Data'!$B$6:$BE$43,'ADR Raw Data'!BB$1,FALSE)</f>
        <v>2.04488497951577</v>
      </c>
      <c r="AQ31" s="49">
        <f>VLOOKUP($A31,'ADR Raw Data'!$B$6:$BE$43,'ADR Raw Data'!BC$1,FALSE)</f>
        <v>3.6884981666402501</v>
      </c>
      <c r="AR31" s="50">
        <f>VLOOKUP($A31,'ADR Raw Data'!$B$6:$BE$43,'ADR Raw Data'!BE$1,FALSE)</f>
        <v>3.78365990255611</v>
      </c>
      <c r="AT31" s="51">
        <f>VLOOKUP($A31,'RevPAR Raw Data'!$B$6:$BE$43,'RevPAR Raw Data'!AG$1,FALSE)</f>
        <v>35.209595118020097</v>
      </c>
      <c r="AU31" s="52">
        <f>VLOOKUP($A31,'RevPAR Raw Data'!$B$6:$BE$43,'RevPAR Raw Data'!AH$1,FALSE)</f>
        <v>36.591100680591403</v>
      </c>
      <c r="AV31" s="52">
        <f>VLOOKUP($A31,'RevPAR Raw Data'!$B$6:$BE$43,'RevPAR Raw Data'!AI$1,FALSE)</f>
        <v>43.371553756290901</v>
      </c>
      <c r="AW31" s="52">
        <f>VLOOKUP($A31,'RevPAR Raw Data'!$B$6:$BE$43,'RevPAR Raw Data'!AJ$1,FALSE)</f>
        <v>46.8348155101827</v>
      </c>
      <c r="AX31" s="52">
        <f>VLOOKUP($A31,'RevPAR Raw Data'!$B$6:$BE$43,'RevPAR Raw Data'!AK$1,FALSE)</f>
        <v>45.1159327492242</v>
      </c>
      <c r="AY31" s="53">
        <f>VLOOKUP($A31,'RevPAR Raw Data'!$B$6:$BE$43,'RevPAR Raw Data'!AL$1,FALSE)</f>
        <v>41.4207448244589</v>
      </c>
      <c r="AZ31" s="52">
        <f>VLOOKUP($A31,'RevPAR Raw Data'!$B$6:$BE$43,'RevPAR Raw Data'!AN$1,FALSE)</f>
        <v>47.416906829382697</v>
      </c>
      <c r="BA31" s="52">
        <f>VLOOKUP($A31,'RevPAR Raw Data'!$B$6:$BE$43,'RevPAR Raw Data'!AO$1,FALSE)</f>
        <v>43.204415238989199</v>
      </c>
      <c r="BB31" s="53">
        <f>VLOOKUP($A31,'RevPAR Raw Data'!$B$6:$BE$43,'RevPAR Raw Data'!AP$1,FALSE)</f>
        <v>45.310661034185998</v>
      </c>
      <c r="BC31" s="54">
        <f>VLOOKUP($A31,'RevPAR Raw Data'!$B$6:$BE$43,'RevPAR Raw Data'!AR$1,FALSE)</f>
        <v>42.531656991681601</v>
      </c>
      <c r="BE31" s="47">
        <f>VLOOKUP($A31,'RevPAR Raw Data'!$B$6:$BE$43,'RevPAR Raw Data'!AT$1,FALSE)</f>
        <v>7.9751317791087697</v>
      </c>
      <c r="BF31" s="48">
        <f>VLOOKUP($A31,'RevPAR Raw Data'!$B$6:$BE$43,'RevPAR Raw Data'!AU$1,FALSE)</f>
        <v>-6.5328559271519202</v>
      </c>
      <c r="BG31" s="48">
        <f>VLOOKUP($A31,'RevPAR Raw Data'!$B$6:$BE$43,'RevPAR Raw Data'!AV$1,FALSE)</f>
        <v>-1.0391738136654201</v>
      </c>
      <c r="BH31" s="48">
        <f>VLOOKUP($A31,'RevPAR Raw Data'!$B$6:$BE$43,'RevPAR Raw Data'!AW$1,FALSE)</f>
        <v>6.5333361478637801</v>
      </c>
      <c r="BI31" s="48">
        <f>VLOOKUP($A31,'RevPAR Raw Data'!$B$6:$BE$43,'RevPAR Raw Data'!AX$1,FALSE)</f>
        <v>9.5751930713938709</v>
      </c>
      <c r="BJ31" s="49">
        <f>VLOOKUP($A31,'RevPAR Raw Data'!$B$6:$BE$43,'RevPAR Raw Data'!AY$1,FALSE)</f>
        <v>3.1800605144766001</v>
      </c>
      <c r="BK31" s="48">
        <f>VLOOKUP($A31,'RevPAR Raw Data'!$B$6:$BE$43,'RevPAR Raw Data'!BA$1,FALSE)</f>
        <v>8.1712286143241304</v>
      </c>
      <c r="BL31" s="48">
        <f>VLOOKUP($A31,'RevPAR Raw Data'!$B$6:$BE$43,'RevPAR Raw Data'!BB$1,FALSE)</f>
        <v>-4.6487781309454999</v>
      </c>
      <c r="BM31" s="49">
        <f>VLOOKUP($A31,'RevPAR Raw Data'!$B$6:$BE$43,'RevPAR Raw Data'!BC$1,FALSE)</f>
        <v>1.6551105346396899</v>
      </c>
      <c r="BN31" s="50">
        <f>VLOOKUP($A31,'RevPAR Raw Data'!$B$6:$BE$43,'RevPAR Raw Data'!BE$1,FALSE)</f>
        <v>2.7092456549770199</v>
      </c>
    </row>
    <row r="32" spans="1:66" x14ac:dyDescent="0.45">
      <c r="A32" s="63" t="s">
        <v>52</v>
      </c>
      <c r="B32" s="47">
        <f>VLOOKUP($A32,'Occupancy Raw Data'!$B$8:$BE$45,'Occupancy Raw Data'!AG$3,FALSE)</f>
        <v>30.5555555555555</v>
      </c>
      <c r="C32" s="48">
        <f>VLOOKUP($A32,'Occupancy Raw Data'!$B$8:$BE$45,'Occupancy Raw Data'!AH$3,FALSE)</f>
        <v>36.478288633460998</v>
      </c>
      <c r="D32" s="48">
        <f>VLOOKUP($A32,'Occupancy Raw Data'!$B$8:$BE$45,'Occupancy Raw Data'!AI$3,FALSE)</f>
        <v>44.851532567049802</v>
      </c>
      <c r="E32" s="48">
        <f>VLOOKUP($A32,'Occupancy Raw Data'!$B$8:$BE$45,'Occupancy Raw Data'!AJ$3,FALSE)</f>
        <v>44.891443167305198</v>
      </c>
      <c r="F32" s="48">
        <f>VLOOKUP($A32,'Occupancy Raw Data'!$B$8:$BE$45,'Occupancy Raw Data'!AK$3,FALSE)</f>
        <v>40.788633461047198</v>
      </c>
      <c r="G32" s="49">
        <f>VLOOKUP($A32,'Occupancy Raw Data'!$B$8:$BE$45,'Occupancy Raw Data'!AL$3,FALSE)</f>
        <v>39.513090676883699</v>
      </c>
      <c r="H32" s="48">
        <f>VLOOKUP($A32,'Occupancy Raw Data'!$B$8:$BE$45,'Occupancy Raw Data'!AN$3,FALSE)</f>
        <v>39.184227330779002</v>
      </c>
      <c r="I32" s="48">
        <f>VLOOKUP($A32,'Occupancy Raw Data'!$B$8:$BE$45,'Occupancy Raw Data'!AO$3,FALSE)</f>
        <v>36.534163473818602</v>
      </c>
      <c r="J32" s="49">
        <f>VLOOKUP($A32,'Occupancy Raw Data'!$B$8:$BE$45,'Occupancy Raw Data'!AP$3,FALSE)</f>
        <v>37.859195402298802</v>
      </c>
      <c r="K32" s="50">
        <f>VLOOKUP($A32,'Occupancy Raw Data'!$B$8:$BE$45,'Occupancy Raw Data'!AR$3,FALSE)</f>
        <v>39.040549169859503</v>
      </c>
      <c r="M32" s="47">
        <f>VLOOKUP($A32,'Occupancy Raw Data'!$B$8:$BE$45,'Occupancy Raw Data'!AT$3,FALSE)</f>
        <v>-13.355605048255301</v>
      </c>
      <c r="N32" s="48">
        <f>VLOOKUP($A32,'Occupancy Raw Data'!$B$8:$BE$45,'Occupancy Raw Data'!AU$3,FALSE)</f>
        <v>-11.568627021853301</v>
      </c>
      <c r="O32" s="48">
        <f>VLOOKUP($A32,'Occupancy Raw Data'!$B$8:$BE$45,'Occupancy Raw Data'!AV$3,FALSE)</f>
        <v>-3.6528239170443402</v>
      </c>
      <c r="P32" s="48">
        <f>VLOOKUP($A32,'Occupancy Raw Data'!$B$8:$BE$45,'Occupancy Raw Data'!AW$3,FALSE)</f>
        <v>1.0533688836863899</v>
      </c>
      <c r="Q32" s="48">
        <f>VLOOKUP($A32,'Occupancy Raw Data'!$B$8:$BE$45,'Occupancy Raw Data'!AX$3,FALSE)</f>
        <v>-1.11940570714896</v>
      </c>
      <c r="R32" s="49">
        <f>VLOOKUP($A32,'Occupancy Raw Data'!$B$8:$BE$45,'Occupancy Raw Data'!AY$3,FALSE)</f>
        <v>-5.3541275354471303</v>
      </c>
      <c r="S32" s="48">
        <f>VLOOKUP($A32,'Occupancy Raw Data'!$B$8:$BE$45,'Occupancy Raw Data'!BA$3,FALSE)</f>
        <v>-14.382429659262201</v>
      </c>
      <c r="T32" s="48">
        <f>VLOOKUP($A32,'Occupancy Raw Data'!$B$8:$BE$45,'Occupancy Raw Data'!BB$3,FALSE)</f>
        <v>-19.801212181265601</v>
      </c>
      <c r="U32" s="49">
        <f>VLOOKUP($A32,'Occupancy Raw Data'!$B$8:$BE$45,'Occupancy Raw Data'!BC$3,FALSE)</f>
        <v>-17.085529223003501</v>
      </c>
      <c r="V32" s="50">
        <f>VLOOKUP($A32,'Occupancy Raw Data'!$B$8:$BE$45,'Occupancy Raw Data'!BE$3,FALSE)</f>
        <v>-8.9244606791289005</v>
      </c>
      <c r="X32" s="51">
        <f>VLOOKUP($A32,'ADR Raw Data'!$B$6:$BE$43,'ADR Raw Data'!AG$1,FALSE)</f>
        <v>97.392643678160894</v>
      </c>
      <c r="Y32" s="52">
        <f>VLOOKUP($A32,'ADR Raw Data'!$B$6:$BE$43,'ADR Raw Data'!AH$1,FALSE)</f>
        <v>96.485148796498905</v>
      </c>
      <c r="Z32" s="52">
        <f>VLOOKUP($A32,'ADR Raw Data'!$B$6:$BE$43,'ADR Raw Data'!AI$1,FALSE)</f>
        <v>98.452185442249501</v>
      </c>
      <c r="AA32" s="52">
        <f>VLOOKUP($A32,'ADR Raw Data'!$B$6:$BE$43,'ADR Raw Data'!AJ$1,FALSE)</f>
        <v>99.144902204836399</v>
      </c>
      <c r="AB32" s="52">
        <f>VLOOKUP($A32,'ADR Raw Data'!$B$6:$BE$43,'ADR Raw Data'!AK$1,FALSE)</f>
        <v>96.298164383561598</v>
      </c>
      <c r="AC32" s="53">
        <f>VLOOKUP($A32,'ADR Raw Data'!$B$6:$BE$43,'ADR Raw Data'!AL$1,FALSE)</f>
        <v>97.6378146337521</v>
      </c>
      <c r="AD32" s="52">
        <f>VLOOKUP($A32,'ADR Raw Data'!$B$6:$BE$43,'ADR Raw Data'!AN$1,FALSE)</f>
        <v>107.797443471175</v>
      </c>
      <c r="AE32" s="52">
        <f>VLOOKUP($A32,'ADR Raw Data'!$B$6:$BE$43,'ADR Raw Data'!AO$1,FALSE)</f>
        <v>107.50654358750199</v>
      </c>
      <c r="AF32" s="53">
        <f>VLOOKUP($A32,'ADR Raw Data'!$B$6:$BE$43,'ADR Raw Data'!AP$1,FALSE)</f>
        <v>107.657084123972</v>
      </c>
      <c r="AG32" s="54">
        <f>VLOOKUP($A32,'ADR Raw Data'!$B$6:$BE$43,'ADR Raw Data'!AR$1,FALSE)</f>
        <v>100.413840289745</v>
      </c>
      <c r="AH32" s="65"/>
      <c r="AI32" s="47">
        <f>VLOOKUP($A32,'ADR Raw Data'!$B$6:$BE$43,'ADR Raw Data'!AT$1,FALSE)</f>
        <v>5.5940921304653299</v>
      </c>
      <c r="AJ32" s="48">
        <f>VLOOKUP($A32,'ADR Raw Data'!$B$6:$BE$43,'ADR Raw Data'!AU$1,FALSE)</f>
        <v>2.2324747746023998</v>
      </c>
      <c r="AK32" s="48">
        <f>VLOOKUP($A32,'ADR Raw Data'!$B$6:$BE$43,'ADR Raw Data'!AV$1,FALSE)</f>
        <v>2.94660276257029</v>
      </c>
      <c r="AL32" s="48">
        <f>VLOOKUP($A32,'ADR Raw Data'!$B$6:$BE$43,'ADR Raw Data'!AW$1,FALSE)</f>
        <v>2.6954992276102101</v>
      </c>
      <c r="AM32" s="48">
        <f>VLOOKUP($A32,'ADR Raw Data'!$B$6:$BE$43,'ADR Raw Data'!AX$1,FALSE)</f>
        <v>0.33821816382735298</v>
      </c>
      <c r="AN32" s="49">
        <f>VLOOKUP($A32,'ADR Raw Data'!$B$6:$BE$43,'ADR Raw Data'!AY$1,FALSE)</f>
        <v>2.6990496234996999</v>
      </c>
      <c r="AO32" s="48">
        <f>VLOOKUP($A32,'ADR Raw Data'!$B$6:$BE$43,'ADR Raw Data'!BA$1,FALSE)</f>
        <v>4.1752864602047302</v>
      </c>
      <c r="AP32" s="48">
        <f>VLOOKUP($A32,'ADR Raw Data'!$B$6:$BE$43,'ADR Raw Data'!BB$1,FALSE)</f>
        <v>0.43570703698741198</v>
      </c>
      <c r="AQ32" s="49">
        <f>VLOOKUP($A32,'ADR Raw Data'!$B$6:$BE$43,'ADR Raw Data'!BC$1,FALSE)</f>
        <v>2.2827054742727602</v>
      </c>
      <c r="AR32" s="50">
        <f>VLOOKUP($A32,'ADR Raw Data'!$B$6:$BE$43,'ADR Raw Data'!BE$1,FALSE)</f>
        <v>2.2848678414502102</v>
      </c>
      <c r="AT32" s="51">
        <f>VLOOKUP($A32,'RevPAR Raw Data'!$B$6:$BE$43,'RevPAR Raw Data'!AG$1,FALSE)</f>
        <v>29.7588633461047</v>
      </c>
      <c r="AU32" s="52">
        <f>VLOOKUP($A32,'RevPAR Raw Data'!$B$6:$BE$43,'RevPAR Raw Data'!AH$1,FALSE)</f>
        <v>35.196131066411198</v>
      </c>
      <c r="AV32" s="52">
        <f>VLOOKUP($A32,'RevPAR Raw Data'!$B$6:$BE$43,'RevPAR Raw Data'!AI$1,FALSE)</f>
        <v>44.157314016602797</v>
      </c>
      <c r="AW32" s="52">
        <f>VLOOKUP($A32,'RevPAR Raw Data'!$B$6:$BE$43,'RevPAR Raw Data'!AJ$1,FALSE)</f>
        <v>44.507577426564403</v>
      </c>
      <c r="AX32" s="52">
        <f>VLOOKUP($A32,'RevPAR Raw Data'!$B$6:$BE$43,'RevPAR Raw Data'!AK$1,FALSE)</f>
        <v>39.278705300127697</v>
      </c>
      <c r="AY32" s="53">
        <f>VLOOKUP($A32,'RevPAR Raw Data'!$B$6:$BE$43,'RevPAR Raw Data'!AL$1,FALSE)</f>
        <v>38.579718231162097</v>
      </c>
      <c r="AZ32" s="52">
        <f>VLOOKUP($A32,'RevPAR Raw Data'!$B$6:$BE$43,'RevPAR Raw Data'!AN$1,FALSE)</f>
        <v>42.239595306513401</v>
      </c>
      <c r="BA32" s="52">
        <f>VLOOKUP($A32,'RevPAR Raw Data'!$B$6:$BE$43,'RevPAR Raw Data'!AO$1,FALSE)</f>
        <v>39.276616379310298</v>
      </c>
      <c r="BB32" s="53">
        <f>VLOOKUP($A32,'RevPAR Raw Data'!$B$6:$BE$43,'RevPAR Raw Data'!AP$1,FALSE)</f>
        <v>40.758105842911803</v>
      </c>
      <c r="BC32" s="54">
        <f>VLOOKUP($A32,'RevPAR Raw Data'!$B$6:$BE$43,'RevPAR Raw Data'!AR$1,FALSE)</f>
        <v>39.202114691662103</v>
      </c>
      <c r="BE32" s="47">
        <f>VLOOKUP($A32,'RevPAR Raw Data'!$B$6:$BE$43,'RevPAR Raw Data'!AT$1,FALSE)</f>
        <v>-8.5086377687705301</v>
      </c>
      <c r="BF32" s="48">
        <f>VLOOKUP($A32,'RevPAR Raw Data'!$B$6:$BE$43,'RevPAR Raw Data'!AU$1,FALSE)</f>
        <v>-9.5944189272816907</v>
      </c>
      <c r="BG32" s="48">
        <f>VLOOKUP($A32,'RevPAR Raw Data'!$B$6:$BE$43,'RevPAR Raw Data'!AV$1,FALSE)</f>
        <v>-0.81385536492550403</v>
      </c>
      <c r="BH32" s="48">
        <f>VLOOKUP($A32,'RevPAR Raw Data'!$B$6:$BE$43,'RevPAR Raw Data'!AW$1,FALSE)</f>
        <v>3.7772616614202699</v>
      </c>
      <c r="BI32" s="48">
        <f>VLOOKUP($A32,'RevPAR Raw Data'!$B$6:$BE$43,'RevPAR Raw Data'!AX$1,FALSE)</f>
        <v>-0.78497357675010804</v>
      </c>
      <c r="BJ32" s="49">
        <f>VLOOKUP($A32,'RevPAR Raw Data'!$B$6:$BE$43,'RevPAR Raw Data'!AY$1,FALSE)</f>
        <v>-2.7995884710346099</v>
      </c>
      <c r="BK32" s="48">
        <f>VLOOKUP($A32,'RevPAR Raw Data'!$B$6:$BE$43,'RevPAR Raw Data'!BA$1,FALSE)</f>
        <v>-10.807650837269099</v>
      </c>
      <c r="BL32" s="48">
        <f>VLOOKUP($A32,'RevPAR Raw Data'!$B$6:$BE$43,'RevPAR Raw Data'!BB$1,FALSE)</f>
        <v>-19.451780419160801</v>
      </c>
      <c r="BM32" s="49">
        <f>VLOOKUP($A32,'RevPAR Raw Data'!$B$6:$BE$43,'RevPAR Raw Data'!BC$1,FALSE)</f>
        <v>-15.1928360596127</v>
      </c>
      <c r="BN32" s="50">
        <f>VLOOKUP($A32,'RevPAR Raw Data'!$B$6:$BE$43,'RevPAR Raw Data'!BE$1,FALSE)</f>
        <v>-6.8435049697589703</v>
      </c>
    </row>
    <row r="33" spans="1:66" x14ac:dyDescent="0.45">
      <c r="A33" s="63" t="s">
        <v>51</v>
      </c>
      <c r="B33" s="47">
        <f>VLOOKUP($A33,'Occupancy Raw Data'!$B$8:$BE$45,'Occupancy Raw Data'!AG$3,FALSE)</f>
        <v>26.199813258636699</v>
      </c>
      <c r="C33" s="48">
        <f>VLOOKUP($A33,'Occupancy Raw Data'!$B$8:$BE$45,'Occupancy Raw Data'!AH$3,FALSE)</f>
        <v>32.628384687208197</v>
      </c>
      <c r="D33" s="48">
        <f>VLOOKUP($A33,'Occupancy Raw Data'!$B$8:$BE$45,'Occupancy Raw Data'!AI$3,FALSE)</f>
        <v>41.582633053221201</v>
      </c>
      <c r="E33" s="48">
        <f>VLOOKUP($A33,'Occupancy Raw Data'!$B$8:$BE$45,'Occupancy Raw Data'!AJ$3,FALSE)</f>
        <v>44.281045751633897</v>
      </c>
      <c r="F33" s="48">
        <f>VLOOKUP($A33,'Occupancy Raw Data'!$B$8:$BE$45,'Occupancy Raw Data'!AK$3,FALSE)</f>
        <v>47.352941176470502</v>
      </c>
      <c r="G33" s="49">
        <f>VLOOKUP($A33,'Occupancy Raw Data'!$B$8:$BE$45,'Occupancy Raw Data'!AL$3,FALSE)</f>
        <v>38.408963585434101</v>
      </c>
      <c r="H33" s="48">
        <f>VLOOKUP($A33,'Occupancy Raw Data'!$B$8:$BE$45,'Occupancy Raw Data'!AN$3,FALSE)</f>
        <v>41.279178338001799</v>
      </c>
      <c r="I33" s="48">
        <f>VLOOKUP($A33,'Occupancy Raw Data'!$B$8:$BE$45,'Occupancy Raw Data'!AO$3,FALSE)</f>
        <v>33.3473389355742</v>
      </c>
      <c r="J33" s="49">
        <f>VLOOKUP($A33,'Occupancy Raw Data'!$B$8:$BE$45,'Occupancy Raw Data'!AP$3,FALSE)</f>
        <v>37.313258636787999</v>
      </c>
      <c r="K33" s="50">
        <f>VLOOKUP($A33,'Occupancy Raw Data'!$B$8:$BE$45,'Occupancy Raw Data'!AR$3,FALSE)</f>
        <v>38.095905028678096</v>
      </c>
      <c r="M33" s="47">
        <f>VLOOKUP($A33,'Occupancy Raw Data'!$B$8:$BE$45,'Occupancy Raw Data'!AT$3,FALSE)</f>
        <v>-16.478981202870699</v>
      </c>
      <c r="N33" s="48">
        <f>VLOOKUP($A33,'Occupancy Raw Data'!$B$8:$BE$45,'Occupancy Raw Data'!AU$3,FALSE)</f>
        <v>-15.2262268314583</v>
      </c>
      <c r="O33" s="48">
        <f>VLOOKUP($A33,'Occupancy Raw Data'!$B$8:$BE$45,'Occupancy Raw Data'!AV$3,FALSE)</f>
        <v>-5.0717104822442698</v>
      </c>
      <c r="P33" s="48">
        <f>VLOOKUP($A33,'Occupancy Raw Data'!$B$8:$BE$45,'Occupancy Raw Data'!AW$3,FALSE)</f>
        <v>1.07725919992706</v>
      </c>
      <c r="Q33" s="48">
        <f>VLOOKUP($A33,'Occupancy Raw Data'!$B$8:$BE$45,'Occupancy Raw Data'!AX$3,FALSE)</f>
        <v>8.5458915083543108</v>
      </c>
      <c r="R33" s="49">
        <f>VLOOKUP($A33,'Occupancy Raw Data'!$B$8:$BE$45,'Occupancy Raw Data'!AY$3,FALSE)</f>
        <v>-4.5009622602658599</v>
      </c>
      <c r="S33" s="48">
        <f>VLOOKUP($A33,'Occupancy Raw Data'!$B$8:$BE$45,'Occupancy Raw Data'!BA$3,FALSE)</f>
        <v>5.7202205273564903</v>
      </c>
      <c r="T33" s="48">
        <f>VLOOKUP($A33,'Occupancy Raw Data'!$B$8:$BE$45,'Occupancy Raw Data'!BB$3,FALSE)</f>
        <v>-3.9406588169560299</v>
      </c>
      <c r="U33" s="49">
        <f>VLOOKUP($A33,'Occupancy Raw Data'!$B$8:$BE$45,'Occupancy Raw Data'!BC$3,FALSE)</f>
        <v>1.1733639613231299</v>
      </c>
      <c r="V33" s="50">
        <f>VLOOKUP($A33,'Occupancy Raw Data'!$B$8:$BE$45,'Occupancy Raw Data'!BE$3,FALSE)</f>
        <v>-2.9779473147882798</v>
      </c>
      <c r="X33" s="51">
        <f>VLOOKUP($A33,'ADR Raw Data'!$B$6:$BE$43,'ADR Raw Data'!AG$1,FALSE)</f>
        <v>85.477970420527399</v>
      </c>
      <c r="Y33" s="52">
        <f>VLOOKUP($A33,'ADR Raw Data'!$B$6:$BE$43,'ADR Raw Data'!AH$1,FALSE)</f>
        <v>85.690623837458801</v>
      </c>
      <c r="Z33" s="52">
        <f>VLOOKUP($A33,'ADR Raw Data'!$B$6:$BE$43,'ADR Raw Data'!AI$1,FALSE)</f>
        <v>89.910715167845495</v>
      </c>
      <c r="AA33" s="52">
        <f>VLOOKUP($A33,'ADR Raw Data'!$B$6:$BE$43,'ADR Raw Data'!AJ$1,FALSE)</f>
        <v>86.237265155508595</v>
      </c>
      <c r="AB33" s="52">
        <f>VLOOKUP($A33,'ADR Raw Data'!$B$6:$BE$43,'ADR Raw Data'!AK$1,FALSE)</f>
        <v>97.237279897466195</v>
      </c>
      <c r="AC33" s="53">
        <f>VLOOKUP($A33,'ADR Raw Data'!$B$6:$BE$43,'ADR Raw Data'!AL$1,FALSE)</f>
        <v>89.5484993679502</v>
      </c>
      <c r="AD33" s="52">
        <f>VLOOKUP($A33,'ADR Raw Data'!$B$6:$BE$43,'ADR Raw Data'!AN$1,FALSE)</f>
        <v>100.463429088441</v>
      </c>
      <c r="AE33" s="52">
        <f>VLOOKUP($A33,'ADR Raw Data'!$B$6:$BE$43,'ADR Raw Data'!AO$1,FALSE)</f>
        <v>90.496682066358602</v>
      </c>
      <c r="AF33" s="53">
        <f>VLOOKUP($A33,'ADR Raw Data'!$B$6:$BE$43,'ADR Raw Data'!AP$1,FALSE)</f>
        <v>96.009724116358996</v>
      </c>
      <c r="AG33" s="54">
        <f>VLOOKUP($A33,'ADR Raw Data'!$B$6:$BE$43,'ADR Raw Data'!AR$1,FALSE)</f>
        <v>91.356637838973398</v>
      </c>
      <c r="AI33" s="47">
        <f>VLOOKUP($A33,'ADR Raw Data'!$B$6:$BE$43,'ADR Raw Data'!AT$1,FALSE)</f>
        <v>3.0005965697993502</v>
      </c>
      <c r="AJ33" s="48">
        <f>VLOOKUP($A33,'ADR Raw Data'!$B$6:$BE$43,'ADR Raw Data'!AU$1,FALSE)</f>
        <v>1.5204705726116501</v>
      </c>
      <c r="AK33" s="48">
        <f>VLOOKUP($A33,'ADR Raw Data'!$B$6:$BE$43,'ADR Raw Data'!AV$1,FALSE)</f>
        <v>4.25920868781321</v>
      </c>
      <c r="AL33" s="48">
        <f>VLOOKUP($A33,'ADR Raw Data'!$B$6:$BE$43,'ADR Raw Data'!AW$1,FALSE)</f>
        <v>-0.97790224118341795</v>
      </c>
      <c r="AM33" s="48">
        <f>VLOOKUP($A33,'ADR Raw Data'!$B$6:$BE$43,'ADR Raw Data'!AX$1,FALSE)</f>
        <v>0.38130034191857898</v>
      </c>
      <c r="AN33" s="49">
        <f>VLOOKUP($A33,'ADR Raw Data'!$B$6:$BE$43,'ADR Raw Data'!AY$1,FALSE)</f>
        <v>1.90799117993503</v>
      </c>
      <c r="AO33" s="48">
        <f>VLOOKUP($A33,'ADR Raw Data'!$B$6:$BE$43,'ADR Raw Data'!BA$1,FALSE)</f>
        <v>1.8277143263178699</v>
      </c>
      <c r="AP33" s="48">
        <f>VLOOKUP($A33,'ADR Raw Data'!$B$6:$BE$43,'ADR Raw Data'!BB$1,FALSE)</f>
        <v>-3.6782768634196099</v>
      </c>
      <c r="AQ33" s="49">
        <f>VLOOKUP($A33,'ADR Raw Data'!$B$6:$BE$43,'ADR Raw Data'!BC$1,FALSE)</f>
        <v>-0.45085311979652698</v>
      </c>
      <c r="AR33" s="50">
        <f>VLOOKUP($A33,'ADR Raw Data'!$B$6:$BE$43,'ADR Raw Data'!BE$1,FALSE)</f>
        <v>1.3129441032125699</v>
      </c>
      <c r="AT33" s="51">
        <f>VLOOKUP($A33,'RevPAR Raw Data'!$B$6:$BE$43,'RevPAR Raw Data'!AG$1,FALSE)</f>
        <v>22.3950686274509</v>
      </c>
      <c r="AU33" s="52">
        <f>VLOOKUP($A33,'RevPAR Raw Data'!$B$6:$BE$43,'RevPAR Raw Data'!AH$1,FALSE)</f>
        <v>27.959466386554599</v>
      </c>
      <c r="AV33" s="52">
        <f>VLOOKUP($A33,'RevPAR Raw Data'!$B$6:$BE$43,'RevPAR Raw Data'!AI$1,FALSE)</f>
        <v>37.3872427637721</v>
      </c>
      <c r="AW33" s="52">
        <f>VLOOKUP($A33,'RevPAR Raw Data'!$B$6:$BE$43,'RevPAR Raw Data'!AJ$1,FALSE)</f>
        <v>38.186762838468702</v>
      </c>
      <c r="AX33" s="52">
        <f>VLOOKUP($A33,'RevPAR Raw Data'!$B$6:$BE$43,'RevPAR Raw Data'!AK$1,FALSE)</f>
        <v>46.044711951447198</v>
      </c>
      <c r="AY33" s="53">
        <f>VLOOKUP($A33,'RevPAR Raw Data'!$B$6:$BE$43,'RevPAR Raw Data'!AL$1,FALSE)</f>
        <v>34.3946505135387</v>
      </c>
      <c r="AZ33" s="52">
        <f>VLOOKUP($A33,'RevPAR Raw Data'!$B$6:$BE$43,'RevPAR Raw Data'!AN$1,FALSE)</f>
        <v>41.4704780578898</v>
      </c>
      <c r="BA33" s="52">
        <f>VLOOKUP($A33,'RevPAR Raw Data'!$B$6:$BE$43,'RevPAR Raw Data'!AO$1,FALSE)</f>
        <v>30.178235294117599</v>
      </c>
      <c r="BB33" s="53">
        <f>VLOOKUP($A33,'RevPAR Raw Data'!$B$6:$BE$43,'RevPAR Raw Data'!AP$1,FALSE)</f>
        <v>35.824356676003703</v>
      </c>
      <c r="BC33" s="54">
        <f>VLOOKUP($A33,'RevPAR Raw Data'!$B$6:$BE$43,'RevPAR Raw Data'!AR$1,FALSE)</f>
        <v>34.803137988528697</v>
      </c>
      <c r="BE33" s="47">
        <f>VLOOKUP($A33,'RevPAR Raw Data'!$B$6:$BE$43,'RevPAR Raw Data'!AT$1,FALSE)</f>
        <v>-13.972852377782599</v>
      </c>
      <c r="BF33" s="48">
        <f>VLOOKUP($A33,'RevPAR Raw Data'!$B$6:$BE$43,'RevPAR Raw Data'!AU$1,FALSE)</f>
        <v>-13.9372665571381</v>
      </c>
      <c r="BG33" s="48">
        <f>VLOOKUP($A33,'RevPAR Raw Data'!$B$6:$BE$43,'RevPAR Raw Data'!AV$1,FALSE)</f>
        <v>-1.02851652791154</v>
      </c>
      <c r="BH33" s="48">
        <f>VLOOKUP($A33,'RevPAR Raw Data'!$B$6:$BE$43,'RevPAR Raw Data'!AW$1,FALSE)</f>
        <v>8.8822416884205405E-2</v>
      </c>
      <c r="BI33" s="48">
        <f>VLOOKUP($A33,'RevPAR Raw Data'!$B$6:$BE$43,'RevPAR Raw Data'!AX$1,FALSE)</f>
        <v>8.9597773638142293</v>
      </c>
      <c r="BJ33" s="49">
        <f>VLOOKUP($A33,'RevPAR Raw Data'!$B$6:$BE$43,'RevPAR Raw Data'!AY$1,FALSE)</f>
        <v>-2.6788490432689098</v>
      </c>
      <c r="BK33" s="48">
        <f>VLOOKUP($A33,'RevPAR Raw Data'!$B$6:$BE$43,'RevPAR Raw Data'!BA$1,FALSE)</f>
        <v>7.6524841437498399</v>
      </c>
      <c r="BL33" s="48">
        <f>VLOOKUP($A33,'RevPAR Raw Data'!$B$6:$BE$43,'RevPAR Raw Data'!BB$1,FALSE)</f>
        <v>-7.47398733884524</v>
      </c>
      <c r="BM33" s="49">
        <f>VLOOKUP($A33,'RevPAR Raw Data'!$B$6:$BE$43,'RevPAR Raw Data'!BC$1,FALSE)</f>
        <v>0.71722069350041795</v>
      </c>
      <c r="BN33" s="50">
        <f>VLOOKUP($A33,'RevPAR Raw Data'!$B$6:$BE$43,'RevPAR Raw Data'!BE$1,FALSE)</f>
        <v>-1.704101995242</v>
      </c>
    </row>
    <row r="34" spans="1:66" x14ac:dyDescent="0.45">
      <c r="A34" s="63" t="s">
        <v>50</v>
      </c>
      <c r="B34" s="47">
        <f>VLOOKUP($A34,'Occupancy Raw Data'!$B$8:$BE$45,'Occupancy Raw Data'!AG$3,FALSE)</f>
        <v>32.4661857529305</v>
      </c>
      <c r="C34" s="48">
        <f>VLOOKUP($A34,'Occupancy Raw Data'!$B$8:$BE$45,'Occupancy Raw Data'!AH$3,FALSE)</f>
        <v>35.838593327321902</v>
      </c>
      <c r="D34" s="48">
        <f>VLOOKUP($A34,'Occupancy Raw Data'!$B$8:$BE$45,'Occupancy Raw Data'!AI$3,FALSE)</f>
        <v>43.065825067628403</v>
      </c>
      <c r="E34" s="48">
        <f>VLOOKUP($A34,'Occupancy Raw Data'!$B$8:$BE$45,'Occupancy Raw Data'!AJ$3,FALSE)</f>
        <v>45.978358881875501</v>
      </c>
      <c r="F34" s="48">
        <f>VLOOKUP($A34,'Occupancy Raw Data'!$B$8:$BE$45,'Occupancy Raw Data'!AK$3,FALSE)</f>
        <v>46.528403967538303</v>
      </c>
      <c r="G34" s="49">
        <f>VLOOKUP($A34,'Occupancy Raw Data'!$B$8:$BE$45,'Occupancy Raw Data'!AL$3,FALSE)</f>
        <v>40.775473399458903</v>
      </c>
      <c r="H34" s="48">
        <f>VLOOKUP($A34,'Occupancy Raw Data'!$B$8:$BE$45,'Occupancy Raw Data'!AN$3,FALSE)</f>
        <v>47.926059513074797</v>
      </c>
      <c r="I34" s="48">
        <f>VLOOKUP($A34,'Occupancy Raw Data'!$B$8:$BE$45,'Occupancy Raw Data'!AO$3,FALSE)</f>
        <v>41.889089269612199</v>
      </c>
      <c r="J34" s="49">
        <f>VLOOKUP($A34,'Occupancy Raw Data'!$B$8:$BE$45,'Occupancy Raw Data'!AP$3,FALSE)</f>
        <v>44.907574391343502</v>
      </c>
      <c r="K34" s="50">
        <f>VLOOKUP($A34,'Occupancy Raw Data'!$B$8:$BE$45,'Occupancy Raw Data'!AR$3,FALSE)</f>
        <v>41.956073682854502</v>
      </c>
      <c r="M34" s="47">
        <f>VLOOKUP($A34,'Occupancy Raw Data'!$B$8:$BE$45,'Occupancy Raw Data'!AT$3,FALSE)</f>
        <v>-13.9114812689564</v>
      </c>
      <c r="N34" s="48">
        <f>VLOOKUP($A34,'Occupancy Raw Data'!$B$8:$BE$45,'Occupancy Raw Data'!AU$3,FALSE)</f>
        <v>-20.2274045962053</v>
      </c>
      <c r="O34" s="48">
        <f>VLOOKUP($A34,'Occupancy Raw Data'!$B$8:$BE$45,'Occupancy Raw Data'!AV$3,FALSE)</f>
        <v>-14.5635268722734</v>
      </c>
      <c r="P34" s="48">
        <f>VLOOKUP($A34,'Occupancy Raw Data'!$B$8:$BE$45,'Occupancy Raw Data'!AW$3,FALSE)</f>
        <v>-10.138249003849699</v>
      </c>
      <c r="Q34" s="48">
        <f>VLOOKUP($A34,'Occupancy Raw Data'!$B$8:$BE$45,'Occupancy Raw Data'!AX$3,FALSE)</f>
        <v>-3.9305931860435699</v>
      </c>
      <c r="R34" s="49">
        <f>VLOOKUP($A34,'Occupancy Raw Data'!$B$8:$BE$45,'Occupancy Raw Data'!AY$3,FALSE)</f>
        <v>-12.364740132575699</v>
      </c>
      <c r="S34" s="48">
        <f>VLOOKUP($A34,'Occupancy Raw Data'!$B$8:$BE$45,'Occupancy Raw Data'!BA$3,FALSE)</f>
        <v>1.7794852837613</v>
      </c>
      <c r="T34" s="48">
        <f>VLOOKUP($A34,'Occupancy Raw Data'!$B$8:$BE$45,'Occupancy Raw Data'!BB$3,FALSE)</f>
        <v>-4.7832796278015497</v>
      </c>
      <c r="U34" s="49">
        <f>VLOOKUP($A34,'Occupancy Raw Data'!$B$8:$BE$45,'Occupancy Raw Data'!BC$3,FALSE)</f>
        <v>-1.39040427753761</v>
      </c>
      <c r="V34" s="50">
        <f>VLOOKUP($A34,'Occupancy Raw Data'!$B$8:$BE$45,'Occupancy Raw Data'!BE$3,FALSE)</f>
        <v>-9.2770556185872799</v>
      </c>
      <c r="X34" s="51">
        <f>VLOOKUP($A34,'ADR Raw Data'!$B$6:$BE$43,'ADR Raw Data'!AG$1,FALSE)</f>
        <v>96.637657269823606</v>
      </c>
      <c r="Y34" s="52">
        <f>VLOOKUP($A34,'ADR Raw Data'!$B$6:$BE$43,'ADR Raw Data'!AH$1,FALSE)</f>
        <v>93.381636683859597</v>
      </c>
      <c r="Z34" s="52">
        <f>VLOOKUP($A34,'ADR Raw Data'!$B$6:$BE$43,'ADR Raw Data'!AI$1,FALSE)</f>
        <v>94.174788525963095</v>
      </c>
      <c r="AA34" s="52">
        <f>VLOOKUP($A34,'ADR Raw Data'!$B$6:$BE$43,'ADR Raw Data'!AJ$1,FALSE)</f>
        <v>96.307930966856205</v>
      </c>
      <c r="AB34" s="52">
        <f>VLOOKUP($A34,'ADR Raw Data'!$B$6:$BE$43,'ADR Raw Data'!AK$1,FALSE)</f>
        <v>97.216094961240302</v>
      </c>
      <c r="AC34" s="53">
        <f>VLOOKUP($A34,'ADR Raw Data'!$B$6:$BE$43,'ADR Raw Data'!AL$1,FALSE)</f>
        <v>95.602705882352893</v>
      </c>
      <c r="AD34" s="52">
        <f>VLOOKUP($A34,'ADR Raw Data'!$B$6:$BE$43,'ADR Raw Data'!AN$1,FALSE)</f>
        <v>109.779322671683</v>
      </c>
      <c r="AE34" s="52">
        <f>VLOOKUP($A34,'ADR Raw Data'!$B$6:$BE$43,'ADR Raw Data'!AO$1,FALSE)</f>
        <v>107.733437735442</v>
      </c>
      <c r="AF34" s="53">
        <f>VLOOKUP($A34,'ADR Raw Data'!$B$6:$BE$43,'ADR Raw Data'!AP$1,FALSE)</f>
        <v>108.825137794287</v>
      </c>
      <c r="AG34" s="54">
        <f>VLOOKUP($A34,'ADR Raw Data'!$B$6:$BE$43,'ADR Raw Data'!AR$1,FALSE)</f>
        <v>99.646304631491603</v>
      </c>
      <c r="AI34" s="47">
        <f>VLOOKUP($A34,'ADR Raw Data'!$B$6:$BE$43,'ADR Raw Data'!AT$1,FALSE)</f>
        <v>0.88621293184178096</v>
      </c>
      <c r="AJ34" s="48">
        <f>VLOOKUP($A34,'ADR Raw Data'!$B$6:$BE$43,'ADR Raw Data'!AU$1,FALSE)</f>
        <v>0.89648445905000196</v>
      </c>
      <c r="AK34" s="48">
        <f>VLOOKUP($A34,'ADR Raw Data'!$B$6:$BE$43,'ADR Raw Data'!AV$1,FALSE)</f>
        <v>-0.78815019309785295</v>
      </c>
      <c r="AL34" s="48">
        <f>VLOOKUP($A34,'ADR Raw Data'!$B$6:$BE$43,'ADR Raw Data'!AW$1,FALSE)</f>
        <v>2.6316517559609398</v>
      </c>
      <c r="AM34" s="48">
        <f>VLOOKUP($A34,'ADR Raw Data'!$B$6:$BE$43,'ADR Raw Data'!AX$1,FALSE)</f>
        <v>3.8639588699664098</v>
      </c>
      <c r="AN34" s="49">
        <f>VLOOKUP($A34,'ADR Raw Data'!$B$6:$BE$43,'ADR Raw Data'!AY$1,FALSE)</f>
        <v>1.6062358982431</v>
      </c>
      <c r="AO34" s="48">
        <f>VLOOKUP($A34,'ADR Raw Data'!$B$6:$BE$43,'ADR Raw Data'!BA$1,FALSE)</f>
        <v>2.8078300034410502</v>
      </c>
      <c r="AP34" s="48">
        <f>VLOOKUP($A34,'ADR Raw Data'!$B$6:$BE$43,'ADR Raw Data'!BB$1,FALSE)</f>
        <v>-1.55432738896725</v>
      </c>
      <c r="AQ34" s="49">
        <f>VLOOKUP($A34,'ADR Raw Data'!$B$6:$BE$43,'ADR Raw Data'!BC$1,FALSE)</f>
        <v>0.70557691618738105</v>
      </c>
      <c r="AR34" s="50">
        <f>VLOOKUP($A34,'ADR Raw Data'!$B$6:$BE$43,'ADR Raw Data'!BE$1,FALSE)</f>
        <v>1.65680091747036</v>
      </c>
      <c r="AT34" s="51">
        <f>VLOOKUP($A34,'RevPAR Raw Data'!$B$6:$BE$43,'RevPAR Raw Data'!AG$1,FALSE)</f>
        <v>31.3745613165013</v>
      </c>
      <c r="AU34" s="52">
        <f>VLOOKUP($A34,'RevPAR Raw Data'!$B$6:$BE$43,'RevPAR Raw Data'!AH$1,FALSE)</f>
        <v>33.466665013525599</v>
      </c>
      <c r="AV34" s="52">
        <f>VLOOKUP($A34,'RevPAR Raw Data'!$B$6:$BE$43,'RevPAR Raw Data'!AI$1,FALSE)</f>
        <v>40.557149684400301</v>
      </c>
      <c r="AW34" s="52">
        <f>VLOOKUP($A34,'RevPAR Raw Data'!$B$6:$BE$43,'RevPAR Raw Data'!AJ$1,FALSE)</f>
        <v>44.280806131650102</v>
      </c>
      <c r="AX34" s="52">
        <f>VLOOKUP($A34,'RevPAR Raw Data'!$B$6:$BE$43,'RevPAR Raw Data'!AK$1,FALSE)</f>
        <v>45.233097385031499</v>
      </c>
      <c r="AY34" s="53">
        <f>VLOOKUP($A34,'RevPAR Raw Data'!$B$6:$BE$43,'RevPAR Raw Data'!AL$1,FALSE)</f>
        <v>38.982455906221801</v>
      </c>
      <c r="AZ34" s="52">
        <f>VLOOKUP($A34,'RevPAR Raw Data'!$B$6:$BE$43,'RevPAR Raw Data'!AN$1,FALSE)</f>
        <v>52.612903516681598</v>
      </c>
      <c r="BA34" s="52">
        <f>VLOOKUP($A34,'RevPAR Raw Data'!$B$6:$BE$43,'RevPAR Raw Data'!AO$1,FALSE)</f>
        <v>45.128555906221798</v>
      </c>
      <c r="BB34" s="53">
        <f>VLOOKUP($A34,'RevPAR Raw Data'!$B$6:$BE$43,'RevPAR Raw Data'!AP$1,FALSE)</f>
        <v>48.870729711451702</v>
      </c>
      <c r="BC34" s="54">
        <f>VLOOKUP($A34,'RevPAR Raw Data'!$B$6:$BE$43,'RevPAR Raw Data'!AR$1,FALSE)</f>
        <v>41.807676993430299</v>
      </c>
      <c r="BE34" s="47">
        <f>VLOOKUP($A34,'RevPAR Raw Data'!$B$6:$BE$43,'RevPAR Raw Data'!AT$1,FALSE)</f>
        <v>-13.148553683130899</v>
      </c>
      <c r="BF34" s="48">
        <f>VLOOKUP($A34,'RevPAR Raw Data'!$B$6:$BE$43,'RevPAR Raw Data'!AU$1,FALSE)</f>
        <v>-19.512255675829401</v>
      </c>
      <c r="BG34" s="48">
        <f>VLOOKUP($A34,'RevPAR Raw Data'!$B$6:$BE$43,'RevPAR Raw Data'!AV$1,FALSE)</f>
        <v>-15.236894600205501</v>
      </c>
      <c r="BH34" s="48">
        <f>VLOOKUP($A34,'RevPAR Raw Data'!$B$6:$BE$43,'RevPAR Raw Data'!AW$1,FALSE)</f>
        <v>-7.7734006558222903</v>
      </c>
      <c r="BI34" s="48">
        <f>VLOOKUP($A34,'RevPAR Raw Data'!$B$6:$BE$43,'RevPAR Raw Data'!AX$1,FALSE)</f>
        <v>-0.21851082013158499</v>
      </c>
      <c r="BJ34" s="49">
        <f>VLOOKUP($A34,'RevPAR Raw Data'!$B$6:$BE$43,'RevPAR Raw Data'!AY$1,FALSE)</f>
        <v>-10.957111129066501</v>
      </c>
      <c r="BK34" s="48">
        <f>VLOOKUP($A34,'RevPAR Raw Data'!$B$6:$BE$43,'RevPAR Raw Data'!BA$1,FALSE)</f>
        <v>4.6372802089066303</v>
      </c>
      <c r="BL34" s="48">
        <f>VLOOKUP($A34,'RevPAR Raw Data'!$B$6:$BE$43,'RevPAR Raw Data'!BB$1,FALSE)</f>
        <v>-6.26325919142299</v>
      </c>
      <c r="BM34" s="49">
        <f>VLOOKUP($A34,'RevPAR Raw Data'!$B$6:$BE$43,'RevPAR Raw Data'!BC$1,FALSE)</f>
        <v>-0.69463773297421505</v>
      </c>
      <c r="BN34" s="50">
        <f>VLOOKUP($A34,'RevPAR Raw Data'!$B$6:$BE$43,'RevPAR Raw Data'!BE$1,FALSE)</f>
        <v>-7.7739570437198999</v>
      </c>
    </row>
    <row r="35" spans="1:66" x14ac:dyDescent="0.45">
      <c r="A35" s="63" t="s">
        <v>47</v>
      </c>
      <c r="B35" s="47">
        <f>VLOOKUP($A35,'Occupancy Raw Data'!$B$8:$BE$45,'Occupancy Raw Data'!AG$3,FALSE)</f>
        <v>39.378478664192897</v>
      </c>
      <c r="C35" s="48">
        <f>VLOOKUP($A35,'Occupancy Raw Data'!$B$8:$BE$45,'Occupancy Raw Data'!AH$3,FALSE)</f>
        <v>44.480519480519398</v>
      </c>
      <c r="D35" s="48">
        <f>VLOOKUP($A35,'Occupancy Raw Data'!$B$8:$BE$45,'Occupancy Raw Data'!AI$3,FALSE)</f>
        <v>52.606679035250401</v>
      </c>
      <c r="E35" s="48">
        <f>VLOOKUP($A35,'Occupancy Raw Data'!$B$8:$BE$45,'Occupancy Raw Data'!AJ$3,FALSE)</f>
        <v>55.7096474953617</v>
      </c>
      <c r="F35" s="48">
        <f>VLOOKUP($A35,'Occupancy Raw Data'!$B$8:$BE$45,'Occupancy Raw Data'!AK$3,FALSE)</f>
        <v>56.470315398886797</v>
      </c>
      <c r="G35" s="49">
        <f>VLOOKUP($A35,'Occupancy Raw Data'!$B$8:$BE$45,'Occupancy Raw Data'!AL$3,FALSE)</f>
        <v>49.729128014842303</v>
      </c>
      <c r="H35" s="48">
        <f>VLOOKUP($A35,'Occupancy Raw Data'!$B$8:$BE$45,'Occupancy Raw Data'!AN$3,FALSE)</f>
        <v>56.767161410018502</v>
      </c>
      <c r="I35" s="48">
        <f>VLOOKUP($A35,'Occupancy Raw Data'!$B$8:$BE$45,'Occupancy Raw Data'!AO$3,FALSE)</f>
        <v>47.824675324675297</v>
      </c>
      <c r="J35" s="49">
        <f>VLOOKUP($A35,'Occupancy Raw Data'!$B$8:$BE$45,'Occupancy Raw Data'!AP$3,FALSE)</f>
        <v>52.2959183673469</v>
      </c>
      <c r="K35" s="50">
        <f>VLOOKUP($A35,'Occupancy Raw Data'!$B$8:$BE$45,'Occupancy Raw Data'!AR$3,FALSE)</f>
        <v>50.462496686986398</v>
      </c>
      <c r="M35" s="47">
        <f>VLOOKUP($A35,'Occupancy Raw Data'!$B$8:$BE$45,'Occupancy Raw Data'!AT$3,FALSE)</f>
        <v>-6.2353223579453303</v>
      </c>
      <c r="N35" s="48">
        <f>VLOOKUP($A35,'Occupancy Raw Data'!$B$8:$BE$45,'Occupancy Raw Data'!AU$3,FALSE)</f>
        <v>-10.3164185331859</v>
      </c>
      <c r="O35" s="48">
        <f>VLOOKUP($A35,'Occupancy Raw Data'!$B$8:$BE$45,'Occupancy Raw Data'!AV$3,FALSE)</f>
        <v>-0.90730773075070703</v>
      </c>
      <c r="P35" s="48">
        <f>VLOOKUP($A35,'Occupancy Raw Data'!$B$8:$BE$45,'Occupancy Raw Data'!AW$3,FALSE)</f>
        <v>3.6270871985157598</v>
      </c>
      <c r="Q35" s="48">
        <f>VLOOKUP($A35,'Occupancy Raw Data'!$B$8:$BE$45,'Occupancy Raw Data'!AX$3,FALSE)</f>
        <v>11.651308552383099</v>
      </c>
      <c r="R35" s="49">
        <f>VLOOKUP($A35,'Occupancy Raw Data'!$B$8:$BE$45,'Occupancy Raw Data'!AY$3,FALSE)</f>
        <v>-0.15024641350863799</v>
      </c>
      <c r="S35" s="48">
        <f>VLOOKUP($A35,'Occupancy Raw Data'!$B$8:$BE$45,'Occupancy Raw Data'!BA$3,FALSE)</f>
        <v>12.079526354067999</v>
      </c>
      <c r="T35" s="48">
        <f>VLOOKUP($A35,'Occupancy Raw Data'!$B$8:$BE$45,'Occupancy Raw Data'!BB$3,FALSE)</f>
        <v>-5.4509427392358099</v>
      </c>
      <c r="U35" s="49">
        <f>VLOOKUP($A35,'Occupancy Raw Data'!$B$8:$BE$45,'Occupancy Raw Data'!BC$3,FALSE)</f>
        <v>3.32010506815804</v>
      </c>
      <c r="V35" s="50">
        <f>VLOOKUP($A35,'Occupancy Raw Data'!$B$8:$BE$45,'Occupancy Raw Data'!BE$3,FALSE)</f>
        <v>0.85276867167474701</v>
      </c>
      <c r="X35" s="51">
        <f>VLOOKUP($A35,'ADR Raw Data'!$B$6:$BE$43,'ADR Raw Data'!AG$1,FALSE)</f>
        <v>92.795167255594805</v>
      </c>
      <c r="Y35" s="52">
        <f>VLOOKUP($A35,'ADR Raw Data'!$B$6:$BE$43,'ADR Raw Data'!AH$1,FALSE)</f>
        <v>89.891257559958206</v>
      </c>
      <c r="Z35" s="52">
        <f>VLOOKUP($A35,'ADR Raw Data'!$B$6:$BE$43,'ADR Raw Data'!AI$1,FALSE)</f>
        <v>91.913902309998207</v>
      </c>
      <c r="AA35" s="52">
        <f>VLOOKUP($A35,'ADR Raw Data'!$B$6:$BE$43,'ADR Raw Data'!AJ$1,FALSE)</f>
        <v>91.711618516360005</v>
      </c>
      <c r="AB35" s="52">
        <f>VLOOKUP($A35,'ADR Raw Data'!$B$6:$BE$43,'ADR Raw Data'!AK$1,FALSE)</f>
        <v>92.895839835728907</v>
      </c>
      <c r="AC35" s="53">
        <f>VLOOKUP($A35,'ADR Raw Data'!$B$6:$BE$43,'ADR Raw Data'!AL$1,FALSE)</f>
        <v>91.869323794955903</v>
      </c>
      <c r="AD35" s="52">
        <f>VLOOKUP($A35,'ADR Raw Data'!$B$6:$BE$43,'ADR Raw Data'!AN$1,FALSE)</f>
        <v>99.913900645477497</v>
      </c>
      <c r="AE35" s="52">
        <f>VLOOKUP($A35,'ADR Raw Data'!$B$6:$BE$43,'ADR Raw Data'!AO$1,FALSE)</f>
        <v>98.549296867423095</v>
      </c>
      <c r="AF35" s="53">
        <f>VLOOKUP($A35,'ADR Raw Data'!$B$6:$BE$43,'ADR Raw Data'!AP$1,FALSE)</f>
        <v>99.289934811529903</v>
      </c>
      <c r="AG35" s="54">
        <f>VLOOKUP($A35,'ADR Raw Data'!$B$6:$BE$43,'ADR Raw Data'!AR$1,FALSE)</f>
        <v>94.066529320622905</v>
      </c>
      <c r="AI35" s="47">
        <f>VLOOKUP($A35,'ADR Raw Data'!$B$6:$BE$43,'ADR Raw Data'!AT$1,FALSE)</f>
        <v>4.94511622554207</v>
      </c>
      <c r="AJ35" s="48">
        <f>VLOOKUP($A35,'ADR Raw Data'!$B$6:$BE$43,'ADR Raw Data'!AU$1,FALSE)</f>
        <v>0.25739846225704699</v>
      </c>
      <c r="AK35" s="48">
        <f>VLOOKUP($A35,'ADR Raw Data'!$B$6:$BE$43,'ADR Raw Data'!AV$1,FALSE)</f>
        <v>1.22179181696415</v>
      </c>
      <c r="AL35" s="48">
        <f>VLOOKUP($A35,'ADR Raw Data'!$B$6:$BE$43,'ADR Raw Data'!AW$1,FALSE)</f>
        <v>1.31410642908582</v>
      </c>
      <c r="AM35" s="48">
        <f>VLOOKUP($A35,'ADR Raw Data'!$B$6:$BE$43,'ADR Raw Data'!AX$1,FALSE)</f>
        <v>3.9527069554322298</v>
      </c>
      <c r="AN35" s="49">
        <f>VLOOKUP($A35,'ADR Raw Data'!$B$6:$BE$43,'ADR Raw Data'!AY$1,FALSE)</f>
        <v>2.2801247675304901</v>
      </c>
      <c r="AO35" s="48">
        <f>VLOOKUP($A35,'ADR Raw Data'!$B$6:$BE$43,'ADR Raw Data'!BA$1,FALSE)</f>
        <v>4.0775977882792702</v>
      </c>
      <c r="AP35" s="48">
        <f>VLOOKUP($A35,'ADR Raw Data'!$B$6:$BE$43,'ADR Raw Data'!BB$1,FALSE)</f>
        <v>-3.6655173653601398</v>
      </c>
      <c r="AQ35" s="49">
        <f>VLOOKUP($A35,'ADR Raw Data'!$B$6:$BE$43,'ADR Raw Data'!BC$1,FALSE)</f>
        <v>0.14399299926776599</v>
      </c>
      <c r="AR35" s="50">
        <f>VLOOKUP($A35,'ADR Raw Data'!$B$6:$BE$43,'ADR Raw Data'!BE$1,FALSE)</f>
        <v>1.67519848000712</v>
      </c>
      <c r="AT35" s="51">
        <f>VLOOKUP($A35,'RevPAR Raw Data'!$B$6:$BE$43,'RevPAR Raw Data'!AG$1,FALSE)</f>
        <v>36.541325139146501</v>
      </c>
      <c r="AU35" s="52">
        <f>VLOOKUP($A35,'RevPAR Raw Data'!$B$6:$BE$43,'RevPAR Raw Data'!AH$1,FALSE)</f>
        <v>39.984098330241103</v>
      </c>
      <c r="AV35" s="52">
        <f>VLOOKUP($A35,'RevPAR Raw Data'!$B$6:$BE$43,'RevPAR Raw Data'!AI$1,FALSE)</f>
        <v>48.352851576994397</v>
      </c>
      <c r="AW35" s="52">
        <f>VLOOKUP($A35,'RevPAR Raw Data'!$B$6:$BE$43,'RevPAR Raw Data'!AJ$1,FALSE)</f>
        <v>51.092219387755101</v>
      </c>
      <c r="AX35" s="52">
        <f>VLOOKUP($A35,'RevPAR Raw Data'!$B$6:$BE$43,'RevPAR Raw Data'!AK$1,FALSE)</f>
        <v>52.458573747680802</v>
      </c>
      <c r="AY35" s="53">
        <f>VLOOKUP($A35,'RevPAR Raw Data'!$B$6:$BE$43,'RevPAR Raw Data'!AL$1,FALSE)</f>
        <v>45.685813636363598</v>
      </c>
      <c r="AZ35" s="52">
        <f>VLOOKUP($A35,'RevPAR Raw Data'!$B$6:$BE$43,'RevPAR Raw Data'!AN$1,FALSE)</f>
        <v>56.718285250463801</v>
      </c>
      <c r="BA35" s="52">
        <f>VLOOKUP($A35,'RevPAR Raw Data'!$B$6:$BE$43,'RevPAR Raw Data'!AO$1,FALSE)</f>
        <v>47.130881261595498</v>
      </c>
      <c r="BB35" s="53">
        <f>VLOOKUP($A35,'RevPAR Raw Data'!$B$6:$BE$43,'RevPAR Raw Data'!AP$1,FALSE)</f>
        <v>51.924583256029599</v>
      </c>
      <c r="BC35" s="54">
        <f>VLOOKUP($A35,'RevPAR Raw Data'!$B$6:$BE$43,'RevPAR Raw Data'!AR$1,FALSE)</f>
        <v>47.468319241982499</v>
      </c>
      <c r="BE35" s="47">
        <f>VLOOKUP($A35,'RevPAR Raw Data'!$B$6:$BE$43,'RevPAR Raw Data'!AT$1,FALSE)</f>
        <v>-1.5985500700408699</v>
      </c>
      <c r="BF35" s="48">
        <f>VLOOKUP($A35,'RevPAR Raw Data'!$B$6:$BE$43,'RevPAR Raw Data'!AU$1,FALSE)</f>
        <v>-10.0855743735933</v>
      </c>
      <c r="BG35" s="48">
        <f>VLOOKUP($A35,'RevPAR Raw Data'!$B$6:$BE$43,'RevPAR Raw Data'!AV$1,FALSE)</f>
        <v>0.30339867460445002</v>
      </c>
      <c r="BH35" s="48">
        <f>VLOOKUP($A35,'RevPAR Raw Data'!$B$6:$BE$43,'RevPAR Raw Data'!AW$1,FALSE)</f>
        <v>4.9888574136658299</v>
      </c>
      <c r="BI35" s="48">
        <f>VLOOKUP($A35,'RevPAR Raw Data'!$B$6:$BE$43,'RevPAR Raw Data'!AX$1,FALSE)</f>
        <v>16.064557591364199</v>
      </c>
      <c r="BJ35" s="49">
        <f>VLOOKUP($A35,'RevPAR Raw Data'!$B$6:$BE$43,'RevPAR Raw Data'!AY$1,FALSE)</f>
        <v>2.12645254833512</v>
      </c>
      <c r="BK35" s="48">
        <f>VLOOKUP($A35,'RevPAR Raw Data'!$B$6:$BE$43,'RevPAR Raw Data'!BA$1,FALSE)</f>
        <v>16.649678641795401</v>
      </c>
      <c r="BL35" s="48">
        <f>VLOOKUP($A35,'RevPAR Raw Data'!$B$6:$BE$43,'RevPAR Raw Data'!BB$1,FALSE)</f>
        <v>-8.9166548519134192</v>
      </c>
      <c r="BM35" s="49">
        <f>VLOOKUP($A35,'RevPAR Raw Data'!$B$6:$BE$43,'RevPAR Raw Data'!BC$1,FALSE)</f>
        <v>3.4688787862922901</v>
      </c>
      <c r="BN35" s="50">
        <f>VLOOKUP($A35,'RevPAR Raw Data'!$B$6:$BE$43,'RevPAR Raw Data'!BE$1,FALSE)</f>
        <v>2.54225271950774</v>
      </c>
    </row>
    <row r="36" spans="1:66" x14ac:dyDescent="0.45">
      <c r="A36" s="63" t="s">
        <v>48</v>
      </c>
      <c r="B36" s="47">
        <f>VLOOKUP($A36,'Occupancy Raw Data'!$B$8:$BE$45,'Occupancy Raw Data'!AG$3,FALSE)</f>
        <v>37.231462231462203</v>
      </c>
      <c r="C36" s="48">
        <f>VLOOKUP($A36,'Occupancy Raw Data'!$B$8:$BE$45,'Occupancy Raw Data'!AH$3,FALSE)</f>
        <v>38.247863247863201</v>
      </c>
      <c r="D36" s="48">
        <f>VLOOKUP($A36,'Occupancy Raw Data'!$B$8:$BE$45,'Occupancy Raw Data'!AI$3,FALSE)</f>
        <v>44.4790944790944</v>
      </c>
      <c r="E36" s="48">
        <f>VLOOKUP($A36,'Occupancy Raw Data'!$B$8:$BE$45,'Occupancy Raw Data'!AJ$3,FALSE)</f>
        <v>47.458997458997402</v>
      </c>
      <c r="F36" s="48">
        <f>VLOOKUP($A36,'Occupancy Raw Data'!$B$8:$BE$45,'Occupancy Raw Data'!AK$3,FALSE)</f>
        <v>43.635943635943597</v>
      </c>
      <c r="G36" s="49">
        <f>VLOOKUP($A36,'Occupancy Raw Data'!$B$8:$BE$45,'Occupancy Raw Data'!AL$3,FALSE)</f>
        <v>42.2106722106722</v>
      </c>
      <c r="H36" s="48">
        <f>VLOOKUP($A36,'Occupancy Raw Data'!$B$8:$BE$45,'Occupancy Raw Data'!AN$3,FALSE)</f>
        <v>41.741741741741698</v>
      </c>
      <c r="I36" s="48">
        <f>VLOOKUP($A36,'Occupancy Raw Data'!$B$8:$BE$45,'Occupancy Raw Data'!AO$3,FALSE)</f>
        <v>42.140217140217104</v>
      </c>
      <c r="J36" s="49">
        <f>VLOOKUP($A36,'Occupancy Raw Data'!$B$8:$BE$45,'Occupancy Raw Data'!AP$3,FALSE)</f>
        <v>41.940979440979397</v>
      </c>
      <c r="K36" s="50">
        <f>VLOOKUP($A36,'Occupancy Raw Data'!$B$8:$BE$45,'Occupancy Raw Data'!AR$3,FALSE)</f>
        <v>42.133617133617101</v>
      </c>
      <c r="M36" s="47">
        <f>VLOOKUP($A36,'Occupancy Raw Data'!$B$8:$BE$45,'Occupancy Raw Data'!AT$3,FALSE)</f>
        <v>10.3202905487615</v>
      </c>
      <c r="N36" s="48">
        <f>VLOOKUP($A36,'Occupancy Raw Data'!$B$8:$BE$45,'Occupancy Raw Data'!AU$3,FALSE)</f>
        <v>-9.7846986067467299</v>
      </c>
      <c r="O36" s="48">
        <f>VLOOKUP($A36,'Occupancy Raw Data'!$B$8:$BE$45,'Occupancy Raw Data'!AV$3,FALSE)</f>
        <v>-9.8440090265048106</v>
      </c>
      <c r="P36" s="48">
        <f>VLOOKUP($A36,'Occupancy Raw Data'!$B$8:$BE$45,'Occupancy Raw Data'!AW$3,FALSE)</f>
        <v>-9.3304592454733992</v>
      </c>
      <c r="Q36" s="48">
        <f>VLOOKUP($A36,'Occupancy Raw Data'!$B$8:$BE$45,'Occupancy Raw Data'!AX$3,FALSE)</f>
        <v>-11.3825572510226</v>
      </c>
      <c r="R36" s="49">
        <f>VLOOKUP($A36,'Occupancy Raw Data'!$B$8:$BE$45,'Occupancy Raw Data'!AY$3,FALSE)</f>
        <v>-7.0511802272636004</v>
      </c>
      <c r="S36" s="48">
        <f>VLOOKUP($A36,'Occupancy Raw Data'!$B$8:$BE$45,'Occupancy Raw Data'!BA$3,FALSE)</f>
        <v>-5.5347965415079496</v>
      </c>
      <c r="T36" s="48">
        <f>VLOOKUP($A36,'Occupancy Raw Data'!$B$8:$BE$45,'Occupancy Raw Data'!BB$3,FALSE)</f>
        <v>-12.1666385234193</v>
      </c>
      <c r="U36" s="49">
        <f>VLOOKUP($A36,'Occupancy Raw Data'!$B$8:$BE$45,'Occupancy Raw Data'!BC$3,FALSE)</f>
        <v>-8.9870759540622398</v>
      </c>
      <c r="V36" s="50">
        <f>VLOOKUP($A36,'Occupancy Raw Data'!$B$8:$BE$45,'Occupancy Raw Data'!BE$3,FALSE)</f>
        <v>-7.6100944946398403</v>
      </c>
      <c r="X36" s="51">
        <f>VLOOKUP($A36,'ADR Raw Data'!$B$6:$BE$43,'ADR Raw Data'!AG$1,FALSE)</f>
        <v>131.402615169846</v>
      </c>
      <c r="Y36" s="52">
        <f>VLOOKUP($A36,'ADR Raw Data'!$B$6:$BE$43,'ADR Raw Data'!AH$1,FALSE)</f>
        <v>115.606987769892</v>
      </c>
      <c r="Z36" s="52">
        <f>VLOOKUP($A36,'ADR Raw Data'!$B$6:$BE$43,'ADR Raw Data'!AI$1,FALSE)</f>
        <v>116.481149052194</v>
      </c>
      <c r="AA36" s="52">
        <f>VLOOKUP($A36,'ADR Raw Data'!$B$6:$BE$43,'ADR Raw Data'!AJ$1,FALSE)</f>
        <v>118.40792285227499</v>
      </c>
      <c r="AB36" s="52">
        <f>VLOOKUP($A36,'ADR Raw Data'!$B$6:$BE$43,'ADR Raw Data'!AK$1,FALSE)</f>
        <v>119.03384462678601</v>
      </c>
      <c r="AC36" s="53">
        <f>VLOOKUP($A36,'ADR Raw Data'!$B$6:$BE$43,'ADR Raw Data'!AL$1,FALSE)</f>
        <v>119.91603978547499</v>
      </c>
      <c r="AD36" s="52">
        <f>VLOOKUP($A36,'ADR Raw Data'!$B$6:$BE$43,'ADR Raw Data'!AN$1,FALSE)</f>
        <v>136.436639457664</v>
      </c>
      <c r="AE36" s="52">
        <f>VLOOKUP($A36,'ADR Raw Data'!$B$6:$BE$43,'ADR Raw Data'!AO$1,FALSE)</f>
        <v>145.49882554474399</v>
      </c>
      <c r="AF36" s="53">
        <f>VLOOKUP($A36,'ADR Raw Data'!$B$6:$BE$43,'ADR Raw Data'!AP$1,FALSE)</f>
        <v>140.98925714285701</v>
      </c>
      <c r="AG36" s="54">
        <f>VLOOKUP($A36,'ADR Raw Data'!$B$6:$BE$43,'ADR Raw Data'!AR$1,FALSE)</f>
        <v>125.909430988232</v>
      </c>
      <c r="AI36" s="47">
        <f>VLOOKUP($A36,'ADR Raw Data'!$B$6:$BE$43,'ADR Raw Data'!AT$1,FALSE)</f>
        <v>18.205564292796101</v>
      </c>
      <c r="AJ36" s="48">
        <f>VLOOKUP($A36,'ADR Raw Data'!$B$6:$BE$43,'ADR Raw Data'!AU$1,FALSE)</f>
        <v>5.4236299878596901</v>
      </c>
      <c r="AK36" s="48">
        <f>VLOOKUP($A36,'ADR Raw Data'!$B$6:$BE$43,'ADR Raw Data'!AV$1,FALSE)</f>
        <v>1.03497481802666</v>
      </c>
      <c r="AL36" s="48">
        <f>VLOOKUP($A36,'ADR Raw Data'!$B$6:$BE$43,'ADR Raw Data'!AW$1,FALSE)</f>
        <v>2.3548302071721099</v>
      </c>
      <c r="AM36" s="48">
        <f>VLOOKUP($A36,'ADR Raw Data'!$B$6:$BE$43,'ADR Raw Data'!AX$1,FALSE)</f>
        <v>2.6915175184584799</v>
      </c>
      <c r="AN36" s="49">
        <f>VLOOKUP($A36,'ADR Raw Data'!$B$6:$BE$43,'ADR Raw Data'!AY$1,FALSE)</f>
        <v>5.3270187012954304</v>
      </c>
      <c r="AO36" s="48">
        <f>VLOOKUP($A36,'ADR Raw Data'!$B$6:$BE$43,'ADR Raw Data'!BA$1,FALSE)</f>
        <v>3.32850849985706</v>
      </c>
      <c r="AP36" s="48">
        <f>VLOOKUP($A36,'ADR Raw Data'!$B$6:$BE$43,'ADR Raw Data'!BB$1,FALSE)</f>
        <v>4.6815420552840896</v>
      </c>
      <c r="AQ36" s="49">
        <f>VLOOKUP($A36,'ADR Raw Data'!$B$6:$BE$43,'ADR Raw Data'!BC$1,FALSE)</f>
        <v>3.9286620890017101</v>
      </c>
      <c r="AR36" s="50">
        <f>VLOOKUP($A36,'ADR Raw Data'!$B$6:$BE$43,'ADR Raw Data'!BE$1,FALSE)</f>
        <v>4.79570235126927</v>
      </c>
      <c r="AT36" s="51">
        <f>VLOOKUP($A36,'RevPAR Raw Data'!$B$6:$BE$43,'RevPAR Raw Data'!AG$1,FALSE)</f>
        <v>48.923115038115</v>
      </c>
      <c r="AU36" s="52">
        <f>VLOOKUP($A36,'RevPAR Raw Data'!$B$6:$BE$43,'RevPAR Raw Data'!AH$1,FALSE)</f>
        <v>44.2172025872025</v>
      </c>
      <c r="AV36" s="52">
        <f>VLOOKUP($A36,'RevPAR Raw Data'!$B$6:$BE$43,'RevPAR Raw Data'!AI$1,FALSE)</f>
        <v>51.8097603372603</v>
      </c>
      <c r="AW36" s="52">
        <f>VLOOKUP($A36,'RevPAR Raw Data'!$B$6:$BE$43,'RevPAR Raw Data'!AJ$1,FALSE)</f>
        <v>56.195213097713001</v>
      </c>
      <c r="AX36" s="52">
        <f>VLOOKUP($A36,'RevPAR Raw Data'!$B$6:$BE$43,'RevPAR Raw Data'!AK$1,FALSE)</f>
        <v>51.941541349041302</v>
      </c>
      <c r="AY36" s="53">
        <f>VLOOKUP($A36,'RevPAR Raw Data'!$B$6:$BE$43,'RevPAR Raw Data'!AL$1,FALSE)</f>
        <v>50.617366481866398</v>
      </c>
      <c r="AZ36" s="52">
        <f>VLOOKUP($A36,'RevPAR Raw Data'!$B$6:$BE$43,'RevPAR Raw Data'!AN$1,FALSE)</f>
        <v>56.951029683529597</v>
      </c>
      <c r="BA36" s="52">
        <f>VLOOKUP($A36,'RevPAR Raw Data'!$B$6:$BE$43,'RevPAR Raw Data'!AO$1,FALSE)</f>
        <v>61.313521021021003</v>
      </c>
      <c r="BB36" s="53">
        <f>VLOOKUP($A36,'RevPAR Raw Data'!$B$6:$BE$43,'RevPAR Raw Data'!AP$1,FALSE)</f>
        <v>59.1322753522753</v>
      </c>
      <c r="BC36" s="54">
        <f>VLOOKUP($A36,'RevPAR Raw Data'!$B$6:$BE$43,'RevPAR Raw Data'!AR$1,FALSE)</f>
        <v>53.050197587697497</v>
      </c>
      <c r="BE36" s="47">
        <f>VLOOKUP($A36,'RevPAR Raw Data'!$B$6:$BE$43,'RevPAR Raw Data'!AT$1,FALSE)</f>
        <v>30.4047219726158</v>
      </c>
      <c r="BF36" s="48">
        <f>VLOOKUP($A36,'RevPAR Raw Data'!$B$6:$BE$43,'RevPAR Raw Data'!AU$1,FALSE)</f>
        <v>-4.8917544667442403</v>
      </c>
      <c r="BG36" s="48">
        <f>VLOOKUP($A36,'RevPAR Raw Data'!$B$6:$BE$43,'RevPAR Raw Data'!AV$1,FALSE)</f>
        <v>-8.9109172229867397</v>
      </c>
      <c r="BH36" s="48">
        <f>VLOOKUP($A36,'RevPAR Raw Data'!$B$6:$BE$43,'RevPAR Raw Data'!AW$1,FALSE)</f>
        <v>-7.1953455110815803</v>
      </c>
      <c r="BI36" s="48">
        <f>VLOOKUP($A36,'RevPAR Raw Data'!$B$6:$BE$43,'RevPAR Raw Data'!AX$1,FALSE)</f>
        <v>-8.9974032550240306</v>
      </c>
      <c r="BJ36" s="49">
        <f>VLOOKUP($A36,'RevPAR Raw Data'!$B$6:$BE$43,'RevPAR Raw Data'!AY$1,FALSE)</f>
        <v>-2.09977921533654</v>
      </c>
      <c r="BK36" s="48">
        <f>VLOOKUP($A36,'RevPAR Raw Data'!$B$6:$BE$43,'RevPAR Raw Data'!BA$1,FALSE)</f>
        <v>-2.39051421498477</v>
      </c>
      <c r="BL36" s="48">
        <f>VLOOKUP($A36,'RevPAR Raw Data'!$B$6:$BE$43,'RevPAR Raw Data'!BB$1,FALSE)</f>
        <v>-8.0546827673235093</v>
      </c>
      <c r="BM36" s="49">
        <f>VLOOKUP($A36,'RevPAR Raw Data'!$B$6:$BE$43,'RevPAR Raw Data'!BC$1,FALSE)</f>
        <v>-5.4114857109775603</v>
      </c>
      <c r="BN36" s="50">
        <f>VLOOKUP($A36,'RevPAR Raw Data'!$B$6:$BE$43,'RevPAR Raw Data'!BE$1,FALSE)</f>
        <v>-3.1793496239838301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34.071949947862301</v>
      </c>
      <c r="C38" s="48">
        <f>VLOOKUP($A38,'Occupancy Raw Data'!$B$8:$BE$45,'Occupancy Raw Data'!AH$3,FALSE)</f>
        <v>38.250409652912197</v>
      </c>
      <c r="D38" s="48">
        <f>VLOOKUP($A38,'Occupancy Raw Data'!$B$8:$BE$45,'Occupancy Raw Data'!AI$3,FALSE)</f>
        <v>46.4509161328765</v>
      </c>
      <c r="E38" s="48">
        <f>VLOOKUP($A38,'Occupancy Raw Data'!$B$8:$BE$45,'Occupancy Raw Data'!AJ$3,FALSE)</f>
        <v>49.176970058096202</v>
      </c>
      <c r="F38" s="48">
        <f>VLOOKUP($A38,'Occupancy Raw Data'!$B$8:$BE$45,'Occupancy Raw Data'!AK$3,FALSE)</f>
        <v>46.8568449277521</v>
      </c>
      <c r="G38" s="49">
        <f>VLOOKUP($A38,'Occupancy Raw Data'!$B$8:$BE$45,'Occupancy Raw Data'!AL$3,FALSE)</f>
        <v>42.961418143899799</v>
      </c>
      <c r="H38" s="48">
        <f>VLOOKUP($A38,'Occupancy Raw Data'!$B$8:$BE$45,'Occupancy Raw Data'!AN$3,FALSE)</f>
        <v>46.5775361239386</v>
      </c>
      <c r="I38" s="48">
        <f>VLOOKUP($A38,'Occupancy Raw Data'!$B$8:$BE$45,'Occupancy Raw Data'!AO$3,FALSE)</f>
        <v>41.609563533442497</v>
      </c>
      <c r="J38" s="49">
        <f>VLOOKUP($A38,'Occupancy Raw Data'!$B$8:$BE$45,'Occupancy Raw Data'!AP$3,FALSE)</f>
        <v>44.093549828690598</v>
      </c>
      <c r="K38" s="50">
        <f>VLOOKUP($A38,'Occupancy Raw Data'!$B$8:$BE$45,'Occupancy Raw Data'!AR$3,FALSE)</f>
        <v>43.284884339554303</v>
      </c>
      <c r="M38" s="47">
        <f>VLOOKUP($A38,'Occupancy Raw Data'!$B$8:$BE$45,'Occupancy Raw Data'!AT$3,FALSE)</f>
        <v>-3.1787254152125</v>
      </c>
      <c r="N38" s="48">
        <f>VLOOKUP($A38,'Occupancy Raw Data'!$B$8:$BE$45,'Occupancy Raw Data'!AU$3,FALSE)</f>
        <v>-15.2612131798774</v>
      </c>
      <c r="O38" s="48">
        <f>VLOOKUP($A38,'Occupancy Raw Data'!$B$8:$BE$45,'Occupancy Raw Data'!AV$3,FALSE)</f>
        <v>-8.3466832152363892</v>
      </c>
      <c r="P38" s="48">
        <f>VLOOKUP($A38,'Occupancy Raw Data'!$B$8:$BE$45,'Occupancy Raw Data'!AW$3,FALSE)</f>
        <v>-5.05950768693471</v>
      </c>
      <c r="Q38" s="48">
        <f>VLOOKUP($A38,'Occupancy Raw Data'!$B$8:$BE$45,'Occupancy Raw Data'!AX$3,FALSE)</f>
        <v>4.7030696539291403</v>
      </c>
      <c r="R38" s="49">
        <f>VLOOKUP($A38,'Occupancy Raw Data'!$B$8:$BE$45,'Occupancy Raw Data'!AY$3,FALSE)</f>
        <v>-5.6044730467033199</v>
      </c>
      <c r="S38" s="48">
        <f>VLOOKUP($A38,'Occupancy Raw Data'!$B$8:$BE$45,'Occupancy Raw Data'!BA$3,FALSE)</f>
        <v>5.3759885970009202</v>
      </c>
      <c r="T38" s="48">
        <f>VLOOKUP($A38,'Occupancy Raw Data'!$B$8:$BE$45,'Occupancy Raw Data'!BB$3,FALSE)</f>
        <v>-3.9630828093346699</v>
      </c>
      <c r="U38" s="49">
        <f>VLOOKUP($A38,'Occupancy Raw Data'!$B$8:$BE$45,'Occupancy Raw Data'!BC$3,FALSE)</f>
        <v>0.75311449566348099</v>
      </c>
      <c r="V38" s="50">
        <f>VLOOKUP($A38,'Occupancy Raw Data'!$B$8:$BE$45,'Occupancy Raw Data'!BE$3,FALSE)</f>
        <v>-3.8384097539980799</v>
      </c>
      <c r="X38" s="51">
        <f>VLOOKUP($A38,'ADR Raw Data'!$B$6:$BE$43,'ADR Raw Data'!AG$1,FALSE)</f>
        <v>91.6918679637118</v>
      </c>
      <c r="Y38" s="52">
        <f>VLOOKUP($A38,'ADR Raw Data'!$B$6:$BE$43,'ADR Raw Data'!AH$1,FALSE)</f>
        <v>92.030081783662695</v>
      </c>
      <c r="Z38" s="52">
        <f>VLOOKUP($A38,'ADR Raw Data'!$B$6:$BE$43,'ADR Raw Data'!AI$1,FALSE)</f>
        <v>92.816154092840506</v>
      </c>
      <c r="AA38" s="52">
        <f>VLOOKUP($A38,'ADR Raw Data'!$B$6:$BE$43,'ADR Raw Data'!AJ$1,FALSE)</f>
        <v>94.081597879591001</v>
      </c>
      <c r="AB38" s="52">
        <f>VLOOKUP($A38,'ADR Raw Data'!$B$6:$BE$43,'ADR Raw Data'!AK$1,FALSE)</f>
        <v>92.617486091241403</v>
      </c>
      <c r="AC38" s="53">
        <f>VLOOKUP($A38,'ADR Raw Data'!$B$6:$BE$43,'ADR Raw Data'!AL$1,FALSE)</f>
        <v>92.744217579750298</v>
      </c>
      <c r="AD38" s="52">
        <f>VLOOKUP($A38,'ADR Raw Data'!$B$6:$BE$43,'ADR Raw Data'!AN$1,FALSE)</f>
        <v>97.321885344207203</v>
      </c>
      <c r="AE38" s="52">
        <f>VLOOKUP($A38,'ADR Raw Data'!$B$6:$BE$43,'ADR Raw Data'!AO$1,FALSE)</f>
        <v>95.8035979593663</v>
      </c>
      <c r="AF38" s="53">
        <f>VLOOKUP($A38,'ADR Raw Data'!$B$6:$BE$43,'ADR Raw Data'!AP$1,FALSE)</f>
        <v>96.605507601351306</v>
      </c>
      <c r="AG38" s="54">
        <f>VLOOKUP($A38,'ADR Raw Data'!$B$6:$BE$43,'ADR Raw Data'!AR$1,FALSE)</f>
        <v>93.868054203539799</v>
      </c>
      <c r="AI38" s="47">
        <f>VLOOKUP($A38,'ADR Raw Data'!$B$6:$BE$43,'ADR Raw Data'!AT$1,FALSE)</f>
        <v>2.8851498412024501</v>
      </c>
      <c r="AJ38" s="48">
        <f>VLOOKUP($A38,'ADR Raw Data'!$B$6:$BE$43,'ADR Raw Data'!AU$1,FALSE)</f>
        <v>-6.8894352031619796E-2</v>
      </c>
      <c r="AK38" s="48">
        <f>VLOOKUP($A38,'ADR Raw Data'!$B$6:$BE$43,'ADR Raw Data'!AV$1,FALSE)</f>
        <v>-1.90634685641791</v>
      </c>
      <c r="AL38" s="48">
        <f>VLOOKUP($A38,'ADR Raw Data'!$B$6:$BE$43,'ADR Raw Data'!AW$1,FALSE)</f>
        <v>-0.22996219280695299</v>
      </c>
      <c r="AM38" s="48">
        <f>VLOOKUP($A38,'ADR Raw Data'!$B$6:$BE$43,'ADR Raw Data'!AX$1,FALSE)</f>
        <v>1.69085425347215</v>
      </c>
      <c r="AN38" s="49">
        <f>VLOOKUP($A38,'ADR Raw Data'!$B$6:$BE$43,'ADR Raw Data'!AY$1,FALSE)</f>
        <v>0.26561122277756899</v>
      </c>
      <c r="AO38" s="48">
        <f>VLOOKUP($A38,'ADR Raw Data'!$B$6:$BE$43,'ADR Raw Data'!BA$1,FALSE)</f>
        <v>2.1845355726795002</v>
      </c>
      <c r="AP38" s="48">
        <f>VLOOKUP($A38,'ADR Raw Data'!$B$6:$BE$43,'ADR Raw Data'!BB$1,FALSE)</f>
        <v>-2.5511863008220201</v>
      </c>
      <c r="AQ38" s="49">
        <f>VLOOKUP($A38,'ADR Raw Data'!$B$6:$BE$43,'ADR Raw Data'!BC$1,FALSE)</f>
        <v>-0.160870825443195</v>
      </c>
      <c r="AR38" s="50">
        <f>VLOOKUP($A38,'ADR Raw Data'!$B$6:$BE$43,'ADR Raw Data'!BE$1,FALSE)</f>
        <v>0.19791555027454799</v>
      </c>
      <c r="AT38" s="51">
        <f>VLOOKUP($A38,'RevPAR Raw Data'!$B$6:$BE$43,'RevPAR Raw Data'!AG$1,FALSE)</f>
        <v>31.241207358855899</v>
      </c>
      <c r="AU38" s="52">
        <f>VLOOKUP($A38,'RevPAR Raw Data'!$B$6:$BE$43,'RevPAR Raw Data'!AH$1,FALSE)</f>
        <v>35.201883286161099</v>
      </c>
      <c r="AV38" s="52">
        <f>VLOOKUP($A38,'RevPAR Raw Data'!$B$6:$BE$43,'RevPAR Raw Data'!AI$1,FALSE)</f>
        <v>43.113953895426697</v>
      </c>
      <c r="AW38" s="52">
        <f>VLOOKUP($A38,'RevPAR Raw Data'!$B$6:$BE$43,'RevPAR Raw Data'!AJ$1,FALSE)</f>
        <v>46.266479219424902</v>
      </c>
      <c r="AX38" s="52">
        <f>VLOOKUP($A38,'RevPAR Raw Data'!$B$6:$BE$43,'RevPAR Raw Data'!AK$1,FALSE)</f>
        <v>43.397631833755298</v>
      </c>
      <c r="AY38" s="53">
        <f>VLOOKUP($A38,'RevPAR Raw Data'!$B$6:$BE$43,'RevPAR Raw Data'!AL$1,FALSE)</f>
        <v>39.8442311187248</v>
      </c>
      <c r="AZ38" s="52">
        <f>VLOOKUP($A38,'RevPAR Raw Data'!$B$6:$BE$43,'RevPAR Raw Data'!AN$1,FALSE)</f>
        <v>45.330136302696197</v>
      </c>
      <c r="BA38" s="52">
        <f>VLOOKUP($A38,'RevPAR Raw Data'!$B$6:$BE$43,'RevPAR Raw Data'!AO$1,FALSE)</f>
        <v>39.863458960226403</v>
      </c>
      <c r="BB38" s="53">
        <f>VLOOKUP($A38,'RevPAR Raw Data'!$B$6:$BE$43,'RevPAR Raw Data'!AP$1,FALSE)</f>
        <v>42.5967976314613</v>
      </c>
      <c r="BC38" s="54">
        <f>VLOOKUP($A38,'RevPAR Raw Data'!$B$6:$BE$43,'RevPAR Raw Data'!AR$1,FALSE)</f>
        <v>40.630678693792397</v>
      </c>
      <c r="BE38" s="47">
        <f>VLOOKUP($A38,'RevPAR Raw Data'!$B$6:$BE$43,'RevPAR Raw Data'!AT$1,FALSE)</f>
        <v>-0.38528656527930699</v>
      </c>
      <c r="BF38" s="48">
        <f>VLOOKUP($A38,'RevPAR Raw Data'!$B$6:$BE$43,'RevPAR Raw Data'!AU$1,FALSE)</f>
        <v>-15.3195934179766</v>
      </c>
      <c r="BG38" s="48">
        <f>VLOOKUP($A38,'RevPAR Raw Data'!$B$6:$BE$43,'RevPAR Raw Data'!AV$1,FALSE)</f>
        <v>-10.0939133385654</v>
      </c>
      <c r="BH38" s="48">
        <f>VLOOKUP($A38,'RevPAR Raw Data'!$B$6:$BE$43,'RevPAR Raw Data'!AW$1,FALSE)</f>
        <v>-5.2778349249195502</v>
      </c>
      <c r="BI38" s="48">
        <f>VLOOKUP($A38,'RevPAR Raw Data'!$B$6:$BE$43,'RevPAR Raw Data'!AX$1,FALSE)</f>
        <v>6.47344596068851</v>
      </c>
      <c r="BJ38" s="49">
        <f>VLOOKUP($A38,'RevPAR Raw Data'!$B$6:$BE$43,'RevPAR Raw Data'!AY$1,FALSE)</f>
        <v>-5.3537479333153399</v>
      </c>
      <c r="BK38" s="48">
        <f>VLOOKUP($A38,'RevPAR Raw Data'!$B$6:$BE$43,'RevPAR Raw Data'!BA$1,FALSE)</f>
        <v>7.6779645529651104</v>
      </c>
      <c r="BL38" s="48">
        <f>VLOOKUP($A38,'RevPAR Raw Data'!$B$6:$BE$43,'RevPAR Raw Data'!BB$1,FALSE)</f>
        <v>-6.4131634844347101</v>
      </c>
      <c r="BM38" s="49">
        <f>VLOOKUP($A38,'RevPAR Raw Data'!$B$6:$BE$43,'RevPAR Raw Data'!BC$1,FALSE)</f>
        <v>0.59103212871458</v>
      </c>
      <c r="BN38" s="50">
        <f>VLOOKUP($A38,'RevPAR Raw Data'!$B$6:$BE$43,'RevPAR Raw Data'!BE$1,FALSE)</f>
        <v>-3.64809101350995</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42.0574869849113</v>
      </c>
      <c r="C40" s="48">
        <f>VLOOKUP($A40,'Occupancy Raw Data'!$B$8:$BE$45,'Occupancy Raw Data'!AH$3,FALSE)</f>
        <v>44.036221653578004</v>
      </c>
      <c r="D40" s="48">
        <f>VLOOKUP($A40,'Occupancy Raw Data'!$B$8:$BE$45,'Occupancy Raw Data'!AI$3,FALSE)</f>
        <v>49.673519809406102</v>
      </c>
      <c r="E40" s="48">
        <f>VLOOKUP($A40,'Occupancy Raw Data'!$B$8:$BE$45,'Occupancy Raw Data'!AJ$3,FALSE)</f>
        <v>51.246360187064298</v>
      </c>
      <c r="F40" s="48">
        <f>VLOOKUP($A40,'Occupancy Raw Data'!$B$8:$BE$45,'Occupancy Raw Data'!AK$3,FALSE)</f>
        <v>48.608047295508598</v>
      </c>
      <c r="G40" s="49">
        <f>VLOOKUP($A40,'Occupancy Raw Data'!$B$8:$BE$45,'Occupancy Raw Data'!AL$3,FALSE)</f>
        <v>47.124327186093701</v>
      </c>
      <c r="H40" s="48">
        <f>VLOOKUP($A40,'Occupancy Raw Data'!$B$8:$BE$45,'Occupancy Raw Data'!AN$3,FALSE)</f>
        <v>48.704006000176399</v>
      </c>
      <c r="I40" s="48">
        <f>VLOOKUP($A40,'Occupancy Raw Data'!$B$8:$BE$45,'Occupancy Raw Data'!AO$3,FALSE)</f>
        <v>48.359878231712599</v>
      </c>
      <c r="J40" s="49">
        <f>VLOOKUP($A40,'Occupancy Raw Data'!$B$8:$BE$45,'Occupancy Raw Data'!AP$3,FALSE)</f>
        <v>48.531942115944503</v>
      </c>
      <c r="K40" s="50">
        <f>VLOOKUP($A40,'Occupancy Raw Data'!$B$8:$BE$45,'Occupancy Raw Data'!AR$3,FALSE)</f>
        <v>47.5265028803368</v>
      </c>
      <c r="M40" s="47">
        <f>VLOOKUP($A40,'Occupancy Raw Data'!$B$8:$BE$45,'Occupancy Raw Data'!AT$3,FALSE)</f>
        <v>5.5700671653469103</v>
      </c>
      <c r="N40" s="48">
        <f>VLOOKUP($A40,'Occupancy Raw Data'!$B$8:$BE$45,'Occupancy Raw Data'!AU$3,FALSE)</f>
        <v>-0.44351168362175503</v>
      </c>
      <c r="O40" s="48">
        <f>VLOOKUP($A40,'Occupancy Raw Data'!$B$8:$BE$45,'Occupancy Raw Data'!AV$3,FALSE)</f>
        <v>2.5340953913371602</v>
      </c>
      <c r="P40" s="48">
        <f>VLOOKUP($A40,'Occupancy Raw Data'!$B$8:$BE$45,'Occupancy Raw Data'!AW$3,FALSE)</f>
        <v>3.71754882504833</v>
      </c>
      <c r="Q40" s="48">
        <f>VLOOKUP($A40,'Occupancy Raw Data'!$B$8:$BE$45,'Occupancy Raw Data'!AX$3,FALSE)</f>
        <v>4.2721201932189397</v>
      </c>
      <c r="R40" s="49">
        <f>VLOOKUP($A40,'Occupancy Raw Data'!$B$8:$BE$45,'Occupancy Raw Data'!AY$3,FALSE)</f>
        <v>3.09738735068176</v>
      </c>
      <c r="S40" s="48">
        <f>VLOOKUP($A40,'Occupancy Raw Data'!$B$8:$BE$45,'Occupancy Raw Data'!BA$3,FALSE)</f>
        <v>4.9646228859238004</v>
      </c>
      <c r="T40" s="48">
        <f>VLOOKUP($A40,'Occupancy Raw Data'!$B$8:$BE$45,'Occupancy Raw Data'!BB$3,FALSE)</f>
        <v>-1.54499602897476</v>
      </c>
      <c r="U40" s="49">
        <f>VLOOKUP($A40,'Occupancy Raw Data'!$B$8:$BE$45,'Occupancy Raw Data'!BC$3,FALSE)</f>
        <v>1.6171854796516301</v>
      </c>
      <c r="V40" s="50">
        <f>VLOOKUP($A40,'Occupancy Raw Data'!$B$8:$BE$45,'Occupancy Raw Data'!BE$3,FALSE)</f>
        <v>2.6610891499983702</v>
      </c>
      <c r="X40" s="51">
        <f>VLOOKUP($A40,'ADR Raw Data'!$B$6:$BE$43,'ADR Raw Data'!AG$1,FALSE)</f>
        <v>94.179069394980402</v>
      </c>
      <c r="Y40" s="52">
        <f>VLOOKUP($A40,'ADR Raw Data'!$B$6:$BE$43,'ADR Raw Data'!AH$1,FALSE)</f>
        <v>95.732333695679301</v>
      </c>
      <c r="Z40" s="52">
        <f>VLOOKUP($A40,'ADR Raw Data'!$B$6:$BE$43,'ADR Raw Data'!AI$1,FALSE)</f>
        <v>98.369578765876099</v>
      </c>
      <c r="AA40" s="52">
        <f>VLOOKUP($A40,'ADR Raw Data'!$B$6:$BE$43,'ADR Raw Data'!AJ$1,FALSE)</f>
        <v>97.297806355731495</v>
      </c>
      <c r="AB40" s="52">
        <f>VLOOKUP($A40,'ADR Raw Data'!$B$6:$BE$43,'ADR Raw Data'!AK$1,FALSE)</f>
        <v>94.117818407079596</v>
      </c>
      <c r="AC40" s="53">
        <f>VLOOKUP($A40,'ADR Raw Data'!$B$6:$BE$43,'ADR Raw Data'!AL$1,FALSE)</f>
        <v>96.018475467643995</v>
      </c>
      <c r="AD40" s="52">
        <f>VLOOKUP($A40,'ADR Raw Data'!$B$6:$BE$43,'ADR Raw Data'!AN$1,FALSE)</f>
        <v>98.542221865162901</v>
      </c>
      <c r="AE40" s="52">
        <f>VLOOKUP($A40,'ADR Raw Data'!$B$6:$BE$43,'ADR Raw Data'!AO$1,FALSE)</f>
        <v>99.624290167635905</v>
      </c>
      <c r="AF40" s="53">
        <f>VLOOKUP($A40,'ADR Raw Data'!$B$6:$BE$43,'ADR Raw Data'!AP$1,FALSE)</f>
        <v>99.0813378480034</v>
      </c>
      <c r="AG40" s="54">
        <f>VLOOKUP($A40,'ADR Raw Data'!$B$6:$BE$43,'ADR Raw Data'!AR$1,FALSE)</f>
        <v>96.912092116064201</v>
      </c>
      <c r="AI40" s="47">
        <f>VLOOKUP($A40,'ADR Raw Data'!$B$6:$BE$43,'ADR Raw Data'!AT$1,FALSE)</f>
        <v>4.37164213720785</v>
      </c>
      <c r="AJ40" s="48">
        <f>VLOOKUP($A40,'ADR Raw Data'!$B$6:$BE$43,'ADR Raw Data'!AU$1,FALSE)</f>
        <v>3.1181773339744798</v>
      </c>
      <c r="AK40" s="48">
        <f>VLOOKUP($A40,'ADR Raw Data'!$B$6:$BE$43,'ADR Raw Data'!AV$1,FALSE)</f>
        <v>2.89581821512333</v>
      </c>
      <c r="AL40" s="48">
        <f>VLOOKUP($A40,'ADR Raw Data'!$B$6:$BE$43,'ADR Raw Data'!AW$1,FALSE)</f>
        <v>2.1203274714195</v>
      </c>
      <c r="AM40" s="48">
        <f>VLOOKUP($A40,'ADR Raw Data'!$B$6:$BE$43,'ADR Raw Data'!AX$1,FALSE)</f>
        <v>1.7830841662119601</v>
      </c>
      <c r="AN40" s="49">
        <f>VLOOKUP($A40,'ADR Raw Data'!$B$6:$BE$43,'ADR Raw Data'!AY$1,FALSE)</f>
        <v>2.7793683148394202</v>
      </c>
      <c r="AO40" s="48">
        <f>VLOOKUP($A40,'ADR Raw Data'!$B$6:$BE$43,'ADR Raw Data'!BA$1,FALSE)</f>
        <v>0.31959708207042298</v>
      </c>
      <c r="AP40" s="48">
        <f>VLOOKUP($A40,'ADR Raw Data'!$B$6:$BE$43,'ADR Raw Data'!BB$1,FALSE)</f>
        <v>-2.5715124939134402</v>
      </c>
      <c r="AQ40" s="49">
        <f>VLOOKUP($A40,'ADR Raw Data'!$B$6:$BE$43,'ADR Raw Data'!BC$1,FALSE)</f>
        <v>-1.21334546740183</v>
      </c>
      <c r="AR40" s="50">
        <f>VLOOKUP($A40,'ADR Raw Data'!$B$6:$BE$43,'ADR Raw Data'!BE$1,FALSE)</f>
        <v>1.53308053865268</v>
      </c>
      <c r="AT40" s="51">
        <f>VLOOKUP($A40,'RevPAR Raw Data'!$B$6:$BE$43,'RevPAR Raw Data'!AG$1,FALSE)</f>
        <v>39.609349853304501</v>
      </c>
      <c r="AU40" s="52">
        <f>VLOOKUP($A40,'RevPAR Raw Data'!$B$6:$BE$43,'RevPAR Raw Data'!AH$1,FALSE)</f>
        <v>42.156902660372303</v>
      </c>
      <c r="AV40" s="52">
        <f>VLOOKUP($A40,'RevPAR Raw Data'!$B$6:$BE$43,'RevPAR Raw Data'!AI$1,FALSE)</f>
        <v>48.863632194696898</v>
      </c>
      <c r="AW40" s="52">
        <f>VLOOKUP($A40,'RevPAR Raw Data'!$B$6:$BE$43,'RevPAR Raw Data'!AJ$1,FALSE)</f>
        <v>49.861584299170502</v>
      </c>
      <c r="AX40" s="52">
        <f>VLOOKUP($A40,'RevPAR Raw Data'!$B$6:$BE$43,'RevPAR Raw Data'!AK$1,FALSE)</f>
        <v>45.748833684814201</v>
      </c>
      <c r="AY40" s="53">
        <f>VLOOKUP($A40,'RevPAR Raw Data'!$B$6:$BE$43,'RevPAR Raw Data'!AL$1,FALSE)</f>
        <v>45.248060538471698</v>
      </c>
      <c r="AZ40" s="52">
        <f>VLOOKUP($A40,'RevPAR Raw Data'!$B$6:$BE$43,'RevPAR Raw Data'!AN$1,FALSE)</f>
        <v>47.994009649916102</v>
      </c>
      <c r="BA40" s="52">
        <f>VLOOKUP($A40,'RevPAR Raw Data'!$B$6:$BE$43,'RevPAR Raw Data'!AO$1,FALSE)</f>
        <v>48.178185414276797</v>
      </c>
      <c r="BB40" s="53">
        <f>VLOOKUP($A40,'RevPAR Raw Data'!$B$6:$BE$43,'RevPAR Raw Data'!AP$1,FALSE)</f>
        <v>48.086097532096503</v>
      </c>
      <c r="BC40" s="54">
        <f>VLOOKUP($A40,'RevPAR Raw Data'!$B$6:$BE$43,'RevPAR Raw Data'!AR$1,FALSE)</f>
        <v>46.058928250935899</v>
      </c>
      <c r="BE40" s="47">
        <f>VLOOKUP($A40,'RevPAR Raw Data'!$B$6:$BE$43,'RevPAR Raw Data'!AT$1,FALSE)</f>
        <v>10.1852127058258</v>
      </c>
      <c r="BF40" s="48">
        <f>VLOOKUP($A40,'RevPAR Raw Data'!$B$6:$BE$43,'RevPAR Raw Data'!AU$1,FALSE)</f>
        <v>2.6608361695605001</v>
      </c>
      <c r="BG40" s="48">
        <f>VLOOKUP($A40,'RevPAR Raw Data'!$B$6:$BE$43,'RevPAR Raw Data'!AV$1,FALSE)</f>
        <v>5.5032964023914399</v>
      </c>
      <c r="BH40" s="48">
        <f>VLOOKUP($A40,'RevPAR Raw Data'!$B$6:$BE$43,'RevPAR Raw Data'!AW$1,FALSE)</f>
        <v>5.9167005054687696</v>
      </c>
      <c r="BI40" s="48">
        <f>VLOOKUP($A40,'RevPAR Raw Data'!$B$6:$BE$43,'RevPAR Raw Data'!AX$1,FALSE)</f>
        <v>6.1313798581577297</v>
      </c>
      <c r="BJ40" s="49">
        <f>VLOOKUP($A40,'RevPAR Raw Data'!$B$6:$BE$43,'RevPAR Raw Data'!AY$1,FALSE)</f>
        <v>5.9628434681338698</v>
      </c>
      <c r="BK40" s="48">
        <f>VLOOKUP($A40,'RevPAR Raw Data'!$B$6:$BE$43,'RevPAR Raw Data'!BA$1,FALSE)</f>
        <v>5.3000867578734301</v>
      </c>
      <c r="BL40" s="48">
        <f>VLOOKUP($A40,'RevPAR Raw Data'!$B$6:$BE$43,'RevPAR Raw Data'!BB$1,FALSE)</f>
        <v>-4.0767787569726499</v>
      </c>
      <c r="BM40" s="49">
        <f>VLOOKUP($A40,'RevPAR Raw Data'!$B$6:$BE$43,'RevPAR Raw Data'!BC$1,FALSE)</f>
        <v>0.38421796553297399</v>
      </c>
      <c r="BN40" s="50">
        <f>VLOOKUP($A40,'RevPAR Raw Data'!$B$6:$BE$43,'RevPAR Raw Data'!BE$1,FALSE)</f>
        <v>4.2349663285258901</v>
      </c>
    </row>
    <row r="41" spans="1:66" x14ac:dyDescent="0.45">
      <c r="A41" s="63" t="s">
        <v>45</v>
      </c>
      <c r="B41" s="47">
        <f>VLOOKUP($A41,'Occupancy Raw Data'!$B$8:$BE$45,'Occupancy Raw Data'!AG$3,FALSE)</f>
        <v>45.761832924759503</v>
      </c>
      <c r="C41" s="48">
        <f>VLOOKUP($A41,'Occupancy Raw Data'!$B$8:$BE$45,'Occupancy Raw Data'!AH$3,FALSE)</f>
        <v>48.736564208938297</v>
      </c>
      <c r="D41" s="48">
        <f>VLOOKUP($A41,'Occupancy Raw Data'!$B$8:$BE$45,'Occupancy Raw Data'!AI$3,FALSE)</f>
        <v>53.7620214972656</v>
      </c>
      <c r="E41" s="48">
        <f>VLOOKUP($A41,'Occupancy Raw Data'!$B$8:$BE$45,'Occupancy Raw Data'!AJ$3,FALSE)</f>
        <v>56.015462945502499</v>
      </c>
      <c r="F41" s="48">
        <f>VLOOKUP($A41,'Occupancy Raw Data'!$B$8:$BE$45,'Occupancy Raw Data'!AK$3,FALSE)</f>
        <v>53.168018102960502</v>
      </c>
      <c r="G41" s="49">
        <f>VLOOKUP($A41,'Occupancy Raw Data'!$B$8:$BE$45,'Occupancy Raw Data'!AL$3,FALSE)</f>
        <v>51.488779935885297</v>
      </c>
      <c r="H41" s="48">
        <f>VLOOKUP($A41,'Occupancy Raw Data'!$B$8:$BE$45,'Occupancy Raw Data'!AN$3,FALSE)</f>
        <v>52.654158023760097</v>
      </c>
      <c r="I41" s="48">
        <f>VLOOKUP($A41,'Occupancy Raw Data'!$B$8:$BE$45,'Occupancy Raw Data'!AO$3,FALSE)</f>
        <v>49.240995662832297</v>
      </c>
      <c r="J41" s="49">
        <f>VLOOKUP($A41,'Occupancy Raw Data'!$B$8:$BE$45,'Occupancy Raw Data'!AP$3,FALSE)</f>
        <v>50.947576843296197</v>
      </c>
      <c r="K41" s="50">
        <f>VLOOKUP($A41,'Occupancy Raw Data'!$B$8:$BE$45,'Occupancy Raw Data'!AR$3,FALSE)</f>
        <v>51.334150480859797</v>
      </c>
      <c r="M41" s="47">
        <f>VLOOKUP($A41,'Occupancy Raw Data'!$B$8:$BE$45,'Occupancy Raw Data'!AT$3,FALSE)</f>
        <v>10.478395271733399</v>
      </c>
      <c r="N41" s="48">
        <f>VLOOKUP($A41,'Occupancy Raw Data'!$B$8:$BE$45,'Occupancy Raw Data'!AU$3,FALSE)</f>
        <v>7.3549150572307997</v>
      </c>
      <c r="O41" s="48">
        <f>VLOOKUP($A41,'Occupancy Raw Data'!$B$8:$BE$45,'Occupancy Raw Data'!AV$3,FALSE)</f>
        <v>11.943130317760501</v>
      </c>
      <c r="P41" s="48">
        <f>VLOOKUP($A41,'Occupancy Raw Data'!$B$8:$BE$45,'Occupancy Raw Data'!AW$3,FALSE)</f>
        <v>15.8796522417954</v>
      </c>
      <c r="Q41" s="48">
        <f>VLOOKUP($A41,'Occupancy Raw Data'!$B$8:$BE$45,'Occupancy Raw Data'!AX$3,FALSE)</f>
        <v>14.601058451421199</v>
      </c>
      <c r="R41" s="49">
        <f>VLOOKUP($A41,'Occupancy Raw Data'!$B$8:$BE$45,'Occupancy Raw Data'!AY$3,FALSE)</f>
        <v>12.1375527971644</v>
      </c>
      <c r="S41" s="48">
        <f>VLOOKUP($A41,'Occupancy Raw Data'!$B$8:$BE$45,'Occupancy Raw Data'!BA$3,FALSE)</f>
        <v>16.520268218056302</v>
      </c>
      <c r="T41" s="48">
        <f>VLOOKUP($A41,'Occupancy Raw Data'!$B$8:$BE$45,'Occupancy Raw Data'!BB$3,FALSE)</f>
        <v>9.1849789152924508</v>
      </c>
      <c r="U41" s="49">
        <f>VLOOKUP($A41,'Occupancy Raw Data'!$B$8:$BE$45,'Occupancy Raw Data'!BC$3,FALSE)</f>
        <v>12.8562856218731</v>
      </c>
      <c r="V41" s="50">
        <f>VLOOKUP($A41,'Occupancy Raw Data'!$B$8:$BE$45,'Occupancy Raw Data'!BE$3,FALSE)</f>
        <v>12.3404270376358</v>
      </c>
      <c r="X41" s="51">
        <f>VLOOKUP($A41,'ADR Raw Data'!$B$6:$BE$43,'ADR Raw Data'!AG$1,FALSE)</f>
        <v>79.149696208921299</v>
      </c>
      <c r="Y41" s="52">
        <f>VLOOKUP($A41,'ADR Raw Data'!$B$6:$BE$43,'ADR Raw Data'!AH$1,FALSE)</f>
        <v>81.914517034242607</v>
      </c>
      <c r="Z41" s="52">
        <f>VLOOKUP($A41,'ADR Raw Data'!$B$6:$BE$43,'ADR Raw Data'!AI$1,FALSE)</f>
        <v>83.7805806559102</v>
      </c>
      <c r="AA41" s="52">
        <f>VLOOKUP($A41,'ADR Raw Data'!$B$6:$BE$43,'ADR Raw Data'!AJ$1,FALSE)</f>
        <v>83.684173556640204</v>
      </c>
      <c r="AB41" s="52">
        <f>VLOOKUP($A41,'ADR Raw Data'!$B$6:$BE$43,'ADR Raw Data'!AK$1,FALSE)</f>
        <v>81.273464922858594</v>
      </c>
      <c r="AC41" s="53">
        <f>VLOOKUP($A41,'ADR Raw Data'!$B$6:$BE$43,'ADR Raw Data'!AL$1,FALSE)</f>
        <v>82.065403277847906</v>
      </c>
      <c r="AD41" s="52">
        <f>VLOOKUP($A41,'ADR Raw Data'!$B$6:$BE$43,'ADR Raw Data'!AN$1,FALSE)</f>
        <v>83.181107968484099</v>
      </c>
      <c r="AE41" s="52">
        <f>VLOOKUP($A41,'ADR Raw Data'!$B$6:$BE$43,'ADR Raw Data'!AO$1,FALSE)</f>
        <v>83.078416515078899</v>
      </c>
      <c r="AF41" s="53">
        <f>VLOOKUP($A41,'ADR Raw Data'!$B$6:$BE$43,'ADR Raw Data'!AP$1,FALSE)</f>
        <v>83.131482159711197</v>
      </c>
      <c r="AG41" s="54">
        <f>VLOOKUP($A41,'ADR Raw Data'!$B$6:$BE$43,'ADR Raw Data'!AR$1,FALSE)</f>
        <v>82.367703488448299</v>
      </c>
      <c r="AI41" s="47">
        <f>VLOOKUP($A41,'ADR Raw Data'!$B$6:$BE$43,'ADR Raw Data'!AT$1,FALSE)</f>
        <v>0.54381541256715404</v>
      </c>
      <c r="AJ41" s="48">
        <f>VLOOKUP($A41,'ADR Raw Data'!$B$6:$BE$43,'ADR Raw Data'!AU$1,FALSE)</f>
        <v>2.8095184896210101</v>
      </c>
      <c r="AK41" s="48">
        <f>VLOOKUP($A41,'ADR Raw Data'!$B$6:$BE$43,'ADR Raw Data'!AV$1,FALSE)</f>
        <v>0.93172508383819996</v>
      </c>
      <c r="AL41" s="48">
        <f>VLOOKUP($A41,'ADR Raw Data'!$B$6:$BE$43,'ADR Raw Data'!AW$1,FALSE)</f>
        <v>3.7203582389264098</v>
      </c>
      <c r="AM41" s="48">
        <f>VLOOKUP($A41,'ADR Raw Data'!$B$6:$BE$43,'ADR Raw Data'!AX$1,FALSE)</f>
        <v>2.3799748527898101</v>
      </c>
      <c r="AN41" s="49">
        <f>VLOOKUP($A41,'ADR Raw Data'!$B$6:$BE$43,'ADR Raw Data'!AY$1,FALSE)</f>
        <v>2.1303284443514499</v>
      </c>
      <c r="AO41" s="48">
        <f>VLOOKUP($A41,'ADR Raw Data'!$B$6:$BE$43,'ADR Raw Data'!BA$1,FALSE)</f>
        <v>1.8396557226546699</v>
      </c>
      <c r="AP41" s="48">
        <f>VLOOKUP($A41,'ADR Raw Data'!$B$6:$BE$43,'ADR Raw Data'!BB$1,FALSE)</f>
        <v>0.14017653860557999</v>
      </c>
      <c r="AQ41" s="49">
        <f>VLOOKUP($A41,'ADR Raw Data'!$B$6:$BE$43,'ADR Raw Data'!BC$1,FALSE)</f>
        <v>0.98616658443707395</v>
      </c>
      <c r="AR41" s="50">
        <f>VLOOKUP($A41,'ADR Raw Data'!$B$6:$BE$43,'ADR Raw Data'!BE$1,FALSE)</f>
        <v>1.8034450005631699</v>
      </c>
      <c r="AT41" s="51">
        <f>VLOOKUP($A41,'RevPAR Raw Data'!$B$6:$BE$43,'RevPAR Raw Data'!AG$1,FALSE)</f>
        <v>36.220351739581297</v>
      </c>
      <c r="AU41" s="52">
        <f>VLOOKUP($A41,'RevPAR Raw Data'!$B$6:$BE$43,'RevPAR Raw Data'!AH$1,FALSE)</f>
        <v>39.922321190835298</v>
      </c>
      <c r="AV41" s="52">
        <f>VLOOKUP($A41,'RevPAR Raw Data'!$B$6:$BE$43,'RevPAR Raw Data'!AI$1,FALSE)</f>
        <v>45.042133782764402</v>
      </c>
      <c r="AW41" s="52">
        <f>VLOOKUP($A41,'RevPAR Raw Data'!$B$6:$BE$43,'RevPAR Raw Data'!AJ$1,FALSE)</f>
        <v>46.8760772298698</v>
      </c>
      <c r="AX41" s="52">
        <f>VLOOKUP($A41,'RevPAR Raw Data'!$B$6:$BE$43,'RevPAR Raw Data'!AK$1,FALSE)</f>
        <v>43.2114905430888</v>
      </c>
      <c r="AY41" s="53">
        <f>VLOOKUP($A41,'RevPAR Raw Data'!$B$6:$BE$43,'RevPAR Raw Data'!AL$1,FALSE)</f>
        <v>42.254474897227901</v>
      </c>
      <c r="AZ41" s="52">
        <f>VLOOKUP($A41,'RevPAR Raw Data'!$B$6:$BE$43,'RevPAR Raw Data'!AN$1,FALSE)</f>
        <v>43.798312035640201</v>
      </c>
      <c r="BA41" s="52">
        <f>VLOOKUP($A41,'RevPAR Raw Data'!$B$6:$BE$43,'RevPAR Raw Data'!AO$1,FALSE)</f>
        <v>40.908639472939797</v>
      </c>
      <c r="BB41" s="53">
        <f>VLOOKUP($A41,'RevPAR Raw Data'!$B$6:$BE$43,'RevPAR Raw Data'!AP$1,FALSE)</f>
        <v>42.353475754290002</v>
      </c>
      <c r="BC41" s="54">
        <f>VLOOKUP($A41,'RevPAR Raw Data'!$B$6:$BE$43,'RevPAR Raw Data'!AR$1,FALSE)</f>
        <v>42.282760856388499</v>
      </c>
      <c r="BE41" s="47">
        <f>VLOOKUP($A41,'RevPAR Raw Data'!$B$6:$BE$43,'RevPAR Raw Data'!AT$1,FALSE)</f>
        <v>11.0791938127779</v>
      </c>
      <c r="BF41" s="48">
        <f>VLOOKUP($A41,'RevPAR Raw Data'!$B$6:$BE$43,'RevPAR Raw Data'!AU$1,FALSE)</f>
        <v>10.3710712452806</v>
      </c>
      <c r="BG41" s="48">
        <f>VLOOKUP($A41,'RevPAR Raw Data'!$B$6:$BE$43,'RevPAR Raw Data'!AV$1,FALSE)</f>
        <v>12.9861325425647</v>
      </c>
      <c r="BH41" s="48">
        <f>VLOOKUP($A41,'RevPAR Raw Data'!$B$6:$BE$43,'RevPAR Raw Data'!AW$1,FALSE)</f>
        <v>20.190790431212299</v>
      </c>
      <c r="BI41" s="48">
        <f>VLOOKUP($A41,'RevPAR Raw Data'!$B$6:$BE$43,'RevPAR Raw Data'!AX$1,FALSE)</f>
        <v>17.328534823596002</v>
      </c>
      <c r="BJ41" s="49">
        <f>VLOOKUP($A41,'RevPAR Raw Data'!$B$6:$BE$43,'RevPAR Raw Data'!AY$1,FALSE)</f>
        <v>14.526450981202</v>
      </c>
      <c r="BK41" s="48">
        <f>VLOOKUP($A41,'RevPAR Raw Data'!$B$6:$BE$43,'RevPAR Raw Data'!BA$1,FALSE)</f>
        <v>18.663840000382301</v>
      </c>
      <c r="BL41" s="48">
        <f>VLOOKUP($A41,'RevPAR Raw Data'!$B$6:$BE$43,'RevPAR Raw Data'!BB$1,FALSE)</f>
        <v>9.3380306394131392</v>
      </c>
      <c r="BM41" s="49">
        <f>VLOOKUP($A41,'RevPAR Raw Data'!$B$6:$BE$43,'RevPAR Raw Data'!BC$1,FALSE)</f>
        <v>13.969236599112801</v>
      </c>
      <c r="BN41" s="50">
        <f>VLOOKUP($A41,'RevPAR Raw Data'!$B$6:$BE$43,'RevPAR Raw Data'!BE$1,FALSE)</f>
        <v>14.366424852657399</v>
      </c>
    </row>
    <row r="42" spans="1:66" x14ac:dyDescent="0.45">
      <c r="A42" s="63" t="s">
        <v>109</v>
      </c>
      <c r="B42" s="47">
        <f>VLOOKUP($A42,'Occupancy Raw Data'!$B$8:$BE$45,'Occupancy Raw Data'!AG$3,FALSE)</f>
        <v>35.014548981571203</v>
      </c>
      <c r="C42" s="48">
        <f>VLOOKUP($A42,'Occupancy Raw Data'!$B$8:$BE$45,'Occupancy Raw Data'!AH$3,FALSE)</f>
        <v>35.103459424506902</v>
      </c>
      <c r="D42" s="48">
        <f>VLOOKUP($A42,'Occupancy Raw Data'!$B$8:$BE$45,'Occupancy Raw Data'!AI$3,FALSE)</f>
        <v>41.965729065631997</v>
      </c>
      <c r="E42" s="48">
        <f>VLOOKUP($A42,'Occupancy Raw Data'!$B$8:$BE$45,'Occupancy Raw Data'!AJ$3,FALSE)</f>
        <v>43.6146136437116</v>
      </c>
      <c r="F42" s="48">
        <f>VLOOKUP($A42,'Occupancy Raw Data'!$B$8:$BE$45,'Occupancy Raw Data'!AK$3,FALSE)</f>
        <v>39.0316844487552</v>
      </c>
      <c r="G42" s="49">
        <f>VLOOKUP($A42,'Occupancy Raw Data'!$B$8:$BE$45,'Occupancy Raw Data'!AL$3,FALSE)</f>
        <v>38.946007112835403</v>
      </c>
      <c r="H42" s="48">
        <f>VLOOKUP($A42,'Occupancy Raw Data'!$B$8:$BE$45,'Occupancy Raw Data'!AN$3,FALSE)</f>
        <v>40.906886517943697</v>
      </c>
      <c r="I42" s="48">
        <f>VLOOKUP($A42,'Occupancy Raw Data'!$B$8:$BE$45,'Occupancy Raw Data'!AO$3,FALSE)</f>
        <v>42.272874232136999</v>
      </c>
      <c r="J42" s="49">
        <f>VLOOKUP($A42,'Occupancy Raw Data'!$B$8:$BE$45,'Occupancy Raw Data'!AP$3,FALSE)</f>
        <v>41.589880375040401</v>
      </c>
      <c r="K42" s="50">
        <f>VLOOKUP($A42,'Occupancy Raw Data'!$B$8:$BE$45,'Occupancy Raw Data'!AR$3,FALSE)</f>
        <v>39.701399473465401</v>
      </c>
      <c r="M42" s="47">
        <f>VLOOKUP($A42,'Occupancy Raw Data'!$B$8:$BE$45,'Occupancy Raw Data'!AT$3,FALSE)</f>
        <v>30.915684496826799</v>
      </c>
      <c r="N42" s="48">
        <f>VLOOKUP($A42,'Occupancy Raw Data'!$B$8:$BE$45,'Occupancy Raw Data'!AU$3,FALSE)</f>
        <v>12.0774193548387</v>
      </c>
      <c r="O42" s="48">
        <f>VLOOKUP($A42,'Occupancy Raw Data'!$B$8:$BE$45,'Occupancy Raw Data'!AV$3,FALSE)</f>
        <v>16.963280018022001</v>
      </c>
      <c r="P42" s="48">
        <f>VLOOKUP($A42,'Occupancy Raw Data'!$B$8:$BE$45,'Occupancy Raw Data'!AW$3,FALSE)</f>
        <v>13.2186319765002</v>
      </c>
      <c r="Q42" s="48">
        <f>VLOOKUP($A42,'Occupancy Raw Data'!$B$8:$BE$45,'Occupancy Raw Data'!AX$3,FALSE)</f>
        <v>12.5378699603821</v>
      </c>
      <c r="R42" s="49">
        <f>VLOOKUP($A42,'Occupancy Raw Data'!$B$8:$BE$45,'Occupancy Raw Data'!AY$3,FALSE)</f>
        <v>16.499032882011601</v>
      </c>
      <c r="S42" s="48">
        <f>VLOOKUP($A42,'Occupancy Raw Data'!$B$8:$BE$45,'Occupancy Raw Data'!BA$3,FALSE)</f>
        <v>13.8582677165354</v>
      </c>
      <c r="T42" s="48">
        <f>VLOOKUP($A42,'Occupancy Raw Data'!$B$8:$BE$45,'Occupancy Raw Data'!BB$3,FALSE)</f>
        <v>0.69310743165190603</v>
      </c>
      <c r="U42" s="49">
        <f>VLOOKUP($A42,'Occupancy Raw Data'!$B$8:$BE$45,'Occupancy Raw Data'!BC$3,FALSE)</f>
        <v>6.7641871563440104</v>
      </c>
      <c r="V42" s="50">
        <f>VLOOKUP($A42,'Occupancy Raw Data'!$B$8:$BE$45,'Occupancy Raw Data'!BE$3,FALSE)</f>
        <v>13.4041360203172</v>
      </c>
      <c r="X42" s="51">
        <f>VLOOKUP($A42,'ADR Raw Data'!$B$6:$BE$43,'ADR Raw Data'!AG$1,FALSE)</f>
        <v>161.83243074792199</v>
      </c>
      <c r="Y42" s="52">
        <f>VLOOKUP($A42,'ADR Raw Data'!$B$6:$BE$43,'ADR Raw Data'!AH$1,FALSE)</f>
        <v>157.13536956021099</v>
      </c>
      <c r="Z42" s="52">
        <f>VLOOKUP($A42,'ADR Raw Data'!$B$6:$BE$43,'ADR Raw Data'!AI$1,FALSE)</f>
        <v>157.957268875192</v>
      </c>
      <c r="AA42" s="52">
        <f>VLOOKUP($A42,'ADR Raw Data'!$B$6:$BE$43,'ADR Raw Data'!AJ$1,FALSE)</f>
        <v>156.01641586360199</v>
      </c>
      <c r="AB42" s="52">
        <f>VLOOKUP($A42,'ADR Raw Data'!$B$6:$BE$43,'ADR Raw Data'!AK$1,FALSE)</f>
        <v>150.40136260095201</v>
      </c>
      <c r="AC42" s="53">
        <f>VLOOKUP($A42,'ADR Raw Data'!$B$6:$BE$43,'ADR Raw Data'!AL$1,FALSE)</f>
        <v>156.55669516852001</v>
      </c>
      <c r="AD42" s="52">
        <f>VLOOKUP($A42,'ADR Raw Data'!$B$6:$BE$43,'ADR Raw Data'!AN$1,FALSE)</f>
        <v>159.70298952776099</v>
      </c>
      <c r="AE42" s="52">
        <f>VLOOKUP($A42,'ADR Raw Data'!$B$6:$BE$43,'ADR Raw Data'!AO$1,FALSE)</f>
        <v>161.78840344168199</v>
      </c>
      <c r="AF42" s="53">
        <f>VLOOKUP($A42,'ADR Raw Data'!$B$6:$BE$43,'ADR Raw Data'!AP$1,FALSE)</f>
        <v>160.762819939753</v>
      </c>
      <c r="AG42" s="54">
        <f>VLOOKUP($A42,'ADR Raw Data'!$B$6:$BE$43,'ADR Raw Data'!AR$1,FALSE)</f>
        <v>157.81560887647899</v>
      </c>
      <c r="AI42" s="47">
        <f>VLOOKUP($A42,'ADR Raw Data'!$B$6:$BE$43,'ADR Raw Data'!AT$1,FALSE)</f>
        <v>5.8348020185509704</v>
      </c>
      <c r="AJ42" s="48">
        <f>VLOOKUP($A42,'ADR Raw Data'!$B$6:$BE$43,'ADR Raw Data'!AU$1,FALSE)</f>
        <v>0.83538376400443404</v>
      </c>
      <c r="AK42" s="48">
        <f>VLOOKUP($A42,'ADR Raw Data'!$B$6:$BE$43,'ADR Raw Data'!AV$1,FALSE)</f>
        <v>0.250333555976397</v>
      </c>
      <c r="AL42" s="48">
        <f>VLOOKUP($A42,'ADR Raw Data'!$B$6:$BE$43,'ADR Raw Data'!AW$1,FALSE)</f>
        <v>-2.1748847382704199</v>
      </c>
      <c r="AM42" s="48">
        <f>VLOOKUP($A42,'ADR Raw Data'!$B$6:$BE$43,'ADR Raw Data'!AX$1,FALSE)</f>
        <v>-4.6240247988365502</v>
      </c>
      <c r="AN42" s="49">
        <f>VLOOKUP($A42,'ADR Raw Data'!$B$6:$BE$43,'ADR Raw Data'!AY$1,FALSE)</f>
        <v>-0.259747436334126</v>
      </c>
      <c r="AO42" s="48">
        <f>VLOOKUP($A42,'ADR Raw Data'!$B$6:$BE$43,'ADR Raw Data'!BA$1,FALSE)</f>
        <v>-8.4120220041770803</v>
      </c>
      <c r="AP42" s="48">
        <f>VLOOKUP($A42,'ADR Raw Data'!$B$6:$BE$43,'ADR Raw Data'!BB$1,FALSE)</f>
        <v>-9.2720697150740801</v>
      </c>
      <c r="AQ42" s="49">
        <f>VLOOKUP($A42,'ADR Raw Data'!$B$6:$BE$43,'ADR Raw Data'!BC$1,FALSE)</f>
        <v>-8.9164495585542003</v>
      </c>
      <c r="AR42" s="50">
        <f>VLOOKUP($A42,'ADR Raw Data'!$B$6:$BE$43,'ADR Raw Data'!BE$1,FALSE)</f>
        <v>-3.2846067129930199</v>
      </c>
      <c r="AT42" s="51">
        <f>VLOOKUP($A42,'RevPAR Raw Data'!$B$6:$BE$43,'RevPAR Raw Data'!AG$1,FALSE)</f>
        <v>56.664895732298703</v>
      </c>
      <c r="AU42" s="52">
        <f>VLOOKUP($A42,'RevPAR Raw Data'!$B$6:$BE$43,'RevPAR Raw Data'!AH$1,FALSE)</f>
        <v>55.159950695117999</v>
      </c>
      <c r="AV42" s="52">
        <f>VLOOKUP($A42,'RevPAR Raw Data'!$B$6:$BE$43,'RevPAR Raw Data'!AI$1,FALSE)</f>
        <v>66.287919495635293</v>
      </c>
      <c r="AW42" s="52">
        <f>VLOOKUP($A42,'RevPAR Raw Data'!$B$6:$BE$43,'RevPAR Raw Data'!AJ$1,FALSE)</f>
        <v>68.045956999676605</v>
      </c>
      <c r="AX42" s="52">
        <f>VLOOKUP($A42,'RevPAR Raw Data'!$B$6:$BE$43,'RevPAR Raw Data'!AK$1,FALSE)</f>
        <v>58.704185257032002</v>
      </c>
      <c r="AY42" s="53">
        <f>VLOOKUP($A42,'RevPAR Raw Data'!$B$6:$BE$43,'RevPAR Raw Data'!AL$1,FALSE)</f>
        <v>60.972581635952103</v>
      </c>
      <c r="AZ42" s="52">
        <f>VLOOKUP($A42,'RevPAR Raw Data'!$B$6:$BE$43,'RevPAR Raw Data'!AN$1,FALSE)</f>
        <v>65.329520691884895</v>
      </c>
      <c r="BA42" s="52">
        <f>VLOOKUP($A42,'RevPAR Raw Data'!$B$6:$BE$43,'RevPAR Raw Data'!AO$1,FALSE)</f>
        <v>68.392608309085006</v>
      </c>
      <c r="BB42" s="53">
        <f>VLOOKUP($A42,'RevPAR Raw Data'!$B$6:$BE$43,'RevPAR Raw Data'!AP$1,FALSE)</f>
        <v>66.8610645004849</v>
      </c>
      <c r="BC42" s="54">
        <f>VLOOKUP($A42,'RevPAR Raw Data'!$B$6:$BE$43,'RevPAR Raw Data'!AR$1,FALSE)</f>
        <v>62.655005311532904</v>
      </c>
      <c r="BE42" s="47">
        <f>VLOOKUP($A42,'RevPAR Raw Data'!$B$6:$BE$43,'RevPAR Raw Data'!AT$1,FALSE)</f>
        <v>38.554355498447499</v>
      </c>
      <c r="BF42" s="48">
        <f>VLOOKUP($A42,'RevPAR Raw Data'!$B$6:$BE$43,'RevPAR Raw Data'!AU$1,FALSE)</f>
        <v>13.0136959192441</v>
      </c>
      <c r="BG42" s="48">
        <f>VLOOKUP($A42,'RevPAR Raw Data'!$B$6:$BE$43,'RevPAR Raw Data'!AV$1,FALSE)</f>
        <v>17.256078356077801</v>
      </c>
      <c r="BH42" s="48">
        <f>VLOOKUP($A42,'RevPAR Raw Data'!$B$6:$BE$43,'RevPAR Raw Data'!AW$1,FALSE)</f>
        <v>10.756257228764699</v>
      </c>
      <c r="BI42" s="48">
        <f>VLOOKUP($A42,'RevPAR Raw Data'!$B$6:$BE$43,'RevPAR Raw Data'!AX$1,FALSE)</f>
        <v>7.3340909453316803</v>
      </c>
      <c r="BJ42" s="49">
        <f>VLOOKUP($A42,'RevPAR Raw Data'!$B$6:$BE$43,'RevPAR Raw Data'!AY$1,FALSE)</f>
        <v>16.196429630746501</v>
      </c>
      <c r="BK42" s="48">
        <f>VLOOKUP($A42,'RevPAR Raw Data'!$B$6:$BE$43,'RevPAR Raw Data'!BA$1,FALSE)</f>
        <v>4.2804851826456103</v>
      </c>
      <c r="BL42" s="48">
        <f>VLOOKUP($A42,'RevPAR Raw Data'!$B$6:$BE$43,'RevPAR Raw Data'!BB$1,FALSE)</f>
        <v>-8.6432276876853003</v>
      </c>
      <c r="BM42" s="49">
        <f>VLOOKUP($A42,'RevPAR Raw Data'!$B$6:$BE$43,'RevPAR Raw Data'!BC$1,FALSE)</f>
        <v>-2.7553877380517999</v>
      </c>
      <c r="BN42" s="50">
        <f>VLOOKUP($A42,'RevPAR Raw Data'!$B$6:$BE$43,'RevPAR Raw Data'!BE$1,FALSE)</f>
        <v>9.6792561557822001</v>
      </c>
    </row>
    <row r="43" spans="1:66" x14ac:dyDescent="0.45">
      <c r="A43" s="63" t="s">
        <v>94</v>
      </c>
      <c r="B43" s="47">
        <f>VLOOKUP($A43,'Occupancy Raw Data'!$B$8:$BE$45,'Occupancy Raw Data'!AG$3,FALSE)</f>
        <v>41.359003397508403</v>
      </c>
      <c r="C43" s="48">
        <f>VLOOKUP($A43,'Occupancy Raw Data'!$B$8:$BE$45,'Occupancy Raw Data'!AH$3,FALSE)</f>
        <v>43.338052095130202</v>
      </c>
      <c r="D43" s="48">
        <f>VLOOKUP($A43,'Occupancy Raw Data'!$B$8:$BE$45,'Occupancy Raw Data'!AI$3,FALSE)</f>
        <v>49.057191392978403</v>
      </c>
      <c r="E43" s="48">
        <f>VLOOKUP($A43,'Occupancy Raw Data'!$B$8:$BE$45,'Occupancy Raw Data'!AJ$3,FALSE)</f>
        <v>50.741789354473298</v>
      </c>
      <c r="F43" s="48">
        <f>VLOOKUP($A43,'Occupancy Raw Data'!$B$8:$BE$45,'Occupancy Raw Data'!AK$3,FALSE)</f>
        <v>48.1455266138165</v>
      </c>
      <c r="G43" s="49">
        <f>VLOOKUP($A43,'Occupancy Raw Data'!$B$8:$BE$45,'Occupancy Raw Data'!AL$3,FALSE)</f>
        <v>46.528312570781402</v>
      </c>
      <c r="H43" s="48">
        <f>VLOOKUP($A43,'Occupancy Raw Data'!$B$8:$BE$45,'Occupancy Raw Data'!AN$3,FALSE)</f>
        <v>49.614949037372497</v>
      </c>
      <c r="I43" s="48">
        <f>VLOOKUP($A43,'Occupancy Raw Data'!$B$8:$BE$45,'Occupancy Raw Data'!AO$3,FALSE)</f>
        <v>50.535107587768898</v>
      </c>
      <c r="J43" s="49">
        <f>VLOOKUP($A43,'Occupancy Raw Data'!$B$8:$BE$45,'Occupancy Raw Data'!AP$3,FALSE)</f>
        <v>50.075028312570701</v>
      </c>
      <c r="K43" s="50">
        <f>VLOOKUP($A43,'Occupancy Raw Data'!$B$8:$BE$45,'Occupancy Raw Data'!AR$3,FALSE)</f>
        <v>47.541659925578301</v>
      </c>
      <c r="M43" s="47">
        <f>VLOOKUP($A43,'Occupancy Raw Data'!$B$8:$BE$45,'Occupancy Raw Data'!AT$3,FALSE)</f>
        <v>0.177797784136941</v>
      </c>
      <c r="N43" s="48">
        <f>VLOOKUP($A43,'Occupancy Raw Data'!$B$8:$BE$45,'Occupancy Raw Data'!AU$3,FALSE)</f>
        <v>-4.87762825619743</v>
      </c>
      <c r="O43" s="48">
        <f>VLOOKUP($A43,'Occupancy Raw Data'!$B$8:$BE$45,'Occupancy Raw Data'!AV$3,FALSE)</f>
        <v>-3.8884057036633801</v>
      </c>
      <c r="P43" s="48">
        <f>VLOOKUP($A43,'Occupancy Raw Data'!$B$8:$BE$45,'Occupancy Raw Data'!AW$3,FALSE)</f>
        <v>-1.01454913190128</v>
      </c>
      <c r="Q43" s="48">
        <f>VLOOKUP($A43,'Occupancy Raw Data'!$B$8:$BE$45,'Occupancy Raw Data'!AX$3,FALSE)</f>
        <v>-1.2862428459180499</v>
      </c>
      <c r="R43" s="49">
        <f>VLOOKUP($A43,'Occupancy Raw Data'!$B$8:$BE$45,'Occupancy Raw Data'!AY$3,FALSE)</f>
        <v>-2.21962509605995</v>
      </c>
      <c r="S43" s="48">
        <f>VLOOKUP($A43,'Occupancy Raw Data'!$B$8:$BE$45,'Occupancy Raw Data'!BA$3,FALSE)</f>
        <v>-0.14586910884798099</v>
      </c>
      <c r="T43" s="48">
        <f>VLOOKUP($A43,'Occupancy Raw Data'!$B$8:$BE$45,'Occupancy Raw Data'!BB$3,FALSE)</f>
        <v>-4.4965794797028096</v>
      </c>
      <c r="U43" s="49">
        <f>VLOOKUP($A43,'Occupancy Raw Data'!$B$8:$BE$45,'Occupancy Raw Data'!BC$3,FALSE)</f>
        <v>-2.3896432678375401</v>
      </c>
      <c r="V43" s="50">
        <f>VLOOKUP($A43,'Occupancy Raw Data'!$B$8:$BE$45,'Occupancy Raw Data'!BE$3,FALSE)</f>
        <v>-2.2708525026764801</v>
      </c>
      <c r="X43" s="51">
        <f>VLOOKUP($A43,'ADR Raw Data'!$B$6:$BE$43,'ADR Raw Data'!AG$1,FALSE)</f>
        <v>87.979090224534502</v>
      </c>
      <c r="Y43" s="52">
        <f>VLOOKUP($A43,'ADR Raw Data'!$B$6:$BE$43,'ADR Raw Data'!AH$1,FALSE)</f>
        <v>91.150358659436804</v>
      </c>
      <c r="Z43" s="52">
        <f>VLOOKUP($A43,'ADR Raw Data'!$B$6:$BE$43,'ADR Raw Data'!AI$1,FALSE)</f>
        <v>94.501494776937705</v>
      </c>
      <c r="AA43" s="52">
        <f>VLOOKUP($A43,'ADR Raw Data'!$B$6:$BE$43,'ADR Raw Data'!AJ$1,FALSE)</f>
        <v>92.299107242495197</v>
      </c>
      <c r="AB43" s="52">
        <f>VLOOKUP($A43,'ADR Raw Data'!$B$6:$BE$43,'ADR Raw Data'!AK$1,FALSE)</f>
        <v>89.819407821229007</v>
      </c>
      <c r="AC43" s="53">
        <f>VLOOKUP($A43,'ADR Raw Data'!$B$6:$BE$43,'ADR Raw Data'!AL$1,FALSE)</f>
        <v>91.268338667867397</v>
      </c>
      <c r="AD43" s="52">
        <f>VLOOKUP($A43,'ADR Raw Data'!$B$6:$BE$43,'ADR Raw Data'!AN$1,FALSE)</f>
        <v>95.984545195160905</v>
      </c>
      <c r="AE43" s="52">
        <f>VLOOKUP($A43,'ADR Raw Data'!$B$6:$BE$43,'ADR Raw Data'!AO$1,FALSE)</f>
        <v>96.061762003473504</v>
      </c>
      <c r="AF43" s="53">
        <f>VLOOKUP($A43,'ADR Raw Data'!$B$6:$BE$43,'ADR Raw Data'!AP$1,FALSE)</f>
        <v>96.023508325559007</v>
      </c>
      <c r="AG43" s="54">
        <f>VLOOKUP($A43,'ADR Raw Data'!$B$6:$BE$43,'ADR Raw Data'!AR$1,FALSE)</f>
        <v>92.699355804733599</v>
      </c>
      <c r="AI43" s="47">
        <f>VLOOKUP($A43,'ADR Raw Data'!$B$6:$BE$43,'ADR Raw Data'!AT$1,FALSE)</f>
        <v>1.5704496107672901</v>
      </c>
      <c r="AJ43" s="48">
        <f>VLOOKUP($A43,'ADR Raw Data'!$B$6:$BE$43,'ADR Raw Data'!AU$1,FALSE)</f>
        <v>2.1839915965966101</v>
      </c>
      <c r="AK43" s="48">
        <f>VLOOKUP($A43,'ADR Raw Data'!$B$6:$BE$43,'ADR Raw Data'!AV$1,FALSE)</f>
        <v>2.5468883536506302</v>
      </c>
      <c r="AL43" s="48">
        <f>VLOOKUP($A43,'ADR Raw Data'!$B$6:$BE$43,'ADR Raw Data'!AW$1,FALSE)</f>
        <v>0.95058615491246901</v>
      </c>
      <c r="AM43" s="48">
        <f>VLOOKUP($A43,'ADR Raw Data'!$B$6:$BE$43,'ADR Raw Data'!AX$1,FALSE)</f>
        <v>2.3168237665512099</v>
      </c>
      <c r="AN43" s="49">
        <f>VLOOKUP($A43,'ADR Raw Data'!$B$6:$BE$43,'ADR Raw Data'!AY$1,FALSE)</f>
        <v>1.88831639397149</v>
      </c>
      <c r="AO43" s="48">
        <f>VLOOKUP($A43,'ADR Raw Data'!$B$6:$BE$43,'ADR Raw Data'!BA$1,FALSE)</f>
        <v>2.4148317332327398</v>
      </c>
      <c r="AP43" s="48">
        <f>VLOOKUP($A43,'ADR Raw Data'!$B$6:$BE$43,'ADR Raw Data'!BB$1,FALSE)</f>
        <v>-0.774270697944627</v>
      </c>
      <c r="AQ43" s="49">
        <f>VLOOKUP($A43,'ADR Raw Data'!$B$6:$BE$43,'ADR Raw Data'!BC$1,FALSE)</f>
        <v>0.743405800090987</v>
      </c>
      <c r="AR43" s="50">
        <f>VLOOKUP($A43,'ADR Raw Data'!$B$6:$BE$43,'ADR Raw Data'!BE$1,FALSE)</f>
        <v>1.5262939076527999</v>
      </c>
      <c r="AT43" s="51">
        <f>VLOOKUP($A43,'RevPAR Raw Data'!$B$6:$BE$43,'RevPAR Raw Data'!AG$1,FALSE)</f>
        <v>36.3872749150622</v>
      </c>
      <c r="AU43" s="52">
        <f>VLOOKUP($A43,'RevPAR Raw Data'!$B$6:$BE$43,'RevPAR Raw Data'!AH$1,FALSE)</f>
        <v>39.502789920724801</v>
      </c>
      <c r="AV43" s="52">
        <f>VLOOKUP($A43,'RevPAR Raw Data'!$B$6:$BE$43,'RevPAR Raw Data'!AI$1,FALSE)</f>
        <v>46.359779161947898</v>
      </c>
      <c r="AW43" s="52">
        <f>VLOOKUP($A43,'RevPAR Raw Data'!$B$6:$BE$43,'RevPAR Raw Data'!AJ$1,FALSE)</f>
        <v>46.8342185730464</v>
      </c>
      <c r="AX43" s="52">
        <f>VLOOKUP($A43,'RevPAR Raw Data'!$B$6:$BE$43,'RevPAR Raw Data'!AK$1,FALSE)</f>
        <v>43.244026896942202</v>
      </c>
      <c r="AY43" s="53">
        <f>VLOOKUP($A43,'RevPAR Raw Data'!$B$6:$BE$43,'RevPAR Raw Data'!AL$1,FALSE)</f>
        <v>42.465617893544703</v>
      </c>
      <c r="AZ43" s="52">
        <f>VLOOKUP($A43,'RevPAR Raw Data'!$B$6:$BE$43,'RevPAR Raw Data'!AN$1,FALSE)</f>
        <v>47.622683182332899</v>
      </c>
      <c r="BA43" s="52">
        <f>VLOOKUP($A43,'RevPAR Raw Data'!$B$6:$BE$43,'RevPAR Raw Data'!AO$1,FALSE)</f>
        <v>48.5449147791619</v>
      </c>
      <c r="BB43" s="53">
        <f>VLOOKUP($A43,'RevPAR Raw Data'!$B$6:$BE$43,'RevPAR Raw Data'!AP$1,FALSE)</f>
        <v>48.083798980747403</v>
      </c>
      <c r="BC43" s="54">
        <f>VLOOKUP($A43,'RevPAR Raw Data'!$B$6:$BE$43,'RevPAR Raw Data'!AR$1,FALSE)</f>
        <v>44.070812489888297</v>
      </c>
      <c r="BE43" s="47">
        <f>VLOOKUP($A43,'RevPAR Raw Data'!$B$6:$BE$43,'RevPAR Raw Data'!AT$1,FALSE)</f>
        <v>1.7510396195131701</v>
      </c>
      <c r="BF43" s="48">
        <f>VLOOKUP($A43,'RevPAR Raw Data'!$B$6:$BE$43,'RevPAR Raw Data'!AU$1,FALSE)</f>
        <v>-2.8001636508293899</v>
      </c>
      <c r="BG43" s="48">
        <f>VLOOKUP($A43,'RevPAR Raw Data'!$B$6:$BE$43,'RevPAR Raw Data'!AV$1,FALSE)</f>
        <v>-1.4405507020220401</v>
      </c>
      <c r="BH43" s="48">
        <f>VLOOKUP($A43,'RevPAR Raw Data'!$B$6:$BE$43,'RevPAR Raw Data'!AW$1,FALSE)</f>
        <v>-7.3607140571453997E-2</v>
      </c>
      <c r="BI43" s="48">
        <f>VLOOKUP($A43,'RevPAR Raw Data'!$B$6:$BE$43,'RevPAR Raw Data'!AX$1,FALSE)</f>
        <v>1.0007809406833601</v>
      </c>
      <c r="BJ43" s="49">
        <f>VLOOKUP($A43,'RevPAR Raw Data'!$B$6:$BE$43,'RevPAR Raw Data'!AY$1,FALSE)</f>
        <v>-0.37322224666206399</v>
      </c>
      <c r="BK43" s="48">
        <f>VLOOKUP($A43,'RevPAR Raw Data'!$B$6:$BE$43,'RevPAR Raw Data'!BA$1,FALSE)</f>
        <v>2.26544013085531</v>
      </c>
      <c r="BL43" s="48">
        <f>VLOOKUP($A43,'RevPAR Raw Data'!$B$6:$BE$43,'RevPAR Raw Data'!BB$1,FALSE)</f>
        <v>-5.2360344803263104</v>
      </c>
      <c r="BM43" s="49">
        <f>VLOOKUP($A43,'RevPAR Raw Data'!$B$6:$BE$43,'RevPAR Raw Data'!BC$1,FALSE)</f>
        <v>-1.6640022144011399</v>
      </c>
      <c r="BN43" s="50">
        <f>VLOOKUP($A43,'RevPAR Raw Data'!$B$6:$BE$43,'RevPAR Raw Data'!BE$1,FALSE)</f>
        <v>-0.77921847842380598</v>
      </c>
    </row>
    <row r="44" spans="1:66" x14ac:dyDescent="0.45">
      <c r="A44" s="63" t="s">
        <v>44</v>
      </c>
      <c r="B44" s="47">
        <f>VLOOKUP($A44,'Occupancy Raw Data'!$B$8:$BE$45,'Occupancy Raw Data'!AG$3,FALSE)</f>
        <v>44.486301369863</v>
      </c>
      <c r="C44" s="48">
        <f>VLOOKUP($A44,'Occupancy Raw Data'!$B$8:$BE$45,'Occupancy Raw Data'!AH$3,FALSE)</f>
        <v>44.785958904109499</v>
      </c>
      <c r="D44" s="48">
        <f>VLOOKUP($A44,'Occupancy Raw Data'!$B$8:$BE$45,'Occupancy Raw Data'!AI$3,FALSE)</f>
        <v>49.006849315068401</v>
      </c>
      <c r="E44" s="48">
        <f>VLOOKUP($A44,'Occupancy Raw Data'!$B$8:$BE$45,'Occupancy Raw Data'!AJ$3,FALSE)</f>
        <v>49.708904109589</v>
      </c>
      <c r="F44" s="48">
        <f>VLOOKUP($A44,'Occupancy Raw Data'!$B$8:$BE$45,'Occupancy Raw Data'!AK$3,FALSE)</f>
        <v>48.441780821917803</v>
      </c>
      <c r="G44" s="49">
        <f>VLOOKUP($A44,'Occupancy Raw Data'!$B$8:$BE$45,'Occupancy Raw Data'!AL$3,FALSE)</f>
        <v>47.285958904109499</v>
      </c>
      <c r="H44" s="48">
        <f>VLOOKUP($A44,'Occupancy Raw Data'!$B$8:$BE$45,'Occupancy Raw Data'!AN$3,FALSE)</f>
        <v>47.542808219177999</v>
      </c>
      <c r="I44" s="48">
        <f>VLOOKUP($A44,'Occupancy Raw Data'!$B$8:$BE$45,'Occupancy Raw Data'!AO$3,FALSE)</f>
        <v>49.178082191780803</v>
      </c>
      <c r="J44" s="49">
        <f>VLOOKUP($A44,'Occupancy Raw Data'!$B$8:$BE$45,'Occupancy Raw Data'!AP$3,FALSE)</f>
        <v>48.360445205479401</v>
      </c>
      <c r="K44" s="50">
        <f>VLOOKUP($A44,'Occupancy Raw Data'!$B$8:$BE$45,'Occupancy Raw Data'!AR$3,FALSE)</f>
        <v>47.592954990215198</v>
      </c>
      <c r="M44" s="47">
        <f>VLOOKUP($A44,'Occupancy Raw Data'!$B$8:$BE$45,'Occupancy Raw Data'!AT$3,FALSE)</f>
        <v>9.6320554806395606E-2</v>
      </c>
      <c r="N44" s="48">
        <f>VLOOKUP($A44,'Occupancy Raw Data'!$B$8:$BE$45,'Occupancy Raw Data'!AU$3,FALSE)</f>
        <v>-7.5304931942725801</v>
      </c>
      <c r="O44" s="48">
        <f>VLOOKUP($A44,'Occupancy Raw Data'!$B$8:$BE$45,'Occupancy Raw Data'!AV$3,FALSE)</f>
        <v>-4.0241448692152897</v>
      </c>
      <c r="P44" s="48">
        <f>VLOOKUP($A44,'Occupancy Raw Data'!$B$8:$BE$45,'Occupancy Raw Data'!AW$3,FALSE)</f>
        <v>-7.0742637644046003</v>
      </c>
      <c r="Q44" s="48">
        <f>VLOOKUP($A44,'Occupancy Raw Data'!$B$8:$BE$45,'Occupancy Raw Data'!AX$3,FALSE)</f>
        <v>-5.62135112593828</v>
      </c>
      <c r="R44" s="49">
        <f>VLOOKUP($A44,'Occupancy Raw Data'!$B$8:$BE$45,'Occupancy Raw Data'!AY$3,FALSE)</f>
        <v>-4.9561177077955598</v>
      </c>
      <c r="S44" s="48">
        <f>VLOOKUP($A44,'Occupancy Raw Data'!$B$8:$BE$45,'Occupancy Raw Data'!BA$3,FALSE)</f>
        <v>-6.0247080724318796</v>
      </c>
      <c r="T44" s="48">
        <f>VLOOKUP($A44,'Occupancy Raw Data'!$B$8:$BE$45,'Occupancy Raw Data'!BB$3,FALSE)</f>
        <v>-7.6527331189710601</v>
      </c>
      <c r="U44" s="49">
        <f>VLOOKUP($A44,'Occupancy Raw Data'!$B$8:$BE$45,'Occupancy Raw Data'!BC$3,FALSE)</f>
        <v>-6.8595927116827404</v>
      </c>
      <c r="V44" s="50">
        <f>VLOOKUP($A44,'Occupancy Raw Data'!$B$8:$BE$45,'Occupancy Raw Data'!BE$3,FALSE)</f>
        <v>-5.5167055167055103</v>
      </c>
      <c r="X44" s="51">
        <f>VLOOKUP($A44,'ADR Raw Data'!$B$6:$BE$43,'ADR Raw Data'!AG$1,FALSE)</f>
        <v>86.123811393379498</v>
      </c>
      <c r="Y44" s="52">
        <f>VLOOKUP($A44,'ADR Raw Data'!$B$6:$BE$43,'ADR Raw Data'!AH$1,FALSE)</f>
        <v>86.091713955266599</v>
      </c>
      <c r="Z44" s="52">
        <f>VLOOKUP($A44,'ADR Raw Data'!$B$6:$BE$43,'ADR Raw Data'!AI$1,FALSE)</f>
        <v>86.019844077568095</v>
      </c>
      <c r="AA44" s="52">
        <f>VLOOKUP($A44,'ADR Raw Data'!$B$6:$BE$43,'ADR Raw Data'!AJ$1,FALSE)</f>
        <v>86.765142731656894</v>
      </c>
      <c r="AB44" s="52">
        <f>VLOOKUP($A44,'ADR Raw Data'!$B$6:$BE$43,'ADR Raw Data'!AK$1,FALSE)</f>
        <v>84.398059349593396</v>
      </c>
      <c r="AC44" s="53">
        <f>VLOOKUP($A44,'ADR Raw Data'!$B$6:$BE$43,'ADR Raw Data'!AL$1,FALSE)</f>
        <v>85.877432761180501</v>
      </c>
      <c r="AD44" s="52">
        <f>VLOOKUP($A44,'ADR Raw Data'!$B$6:$BE$43,'ADR Raw Data'!AN$1,FALSE)</f>
        <v>88.784495948136097</v>
      </c>
      <c r="AE44" s="52">
        <f>VLOOKUP($A44,'ADR Raw Data'!$B$6:$BE$43,'ADR Raw Data'!AO$1,FALSE)</f>
        <v>91.967040720751996</v>
      </c>
      <c r="AF44" s="53">
        <f>VLOOKUP($A44,'ADR Raw Data'!$B$6:$BE$43,'ADR Raw Data'!AP$1,FALSE)</f>
        <v>90.402672205010106</v>
      </c>
      <c r="AG44" s="54">
        <f>VLOOKUP($A44,'ADR Raw Data'!$B$6:$BE$43,'ADR Raw Data'!AR$1,FALSE)</f>
        <v>87.191208203125001</v>
      </c>
      <c r="AI44" s="47">
        <f>VLOOKUP($A44,'ADR Raw Data'!$B$6:$BE$43,'ADR Raw Data'!AT$1,FALSE)</f>
        <v>2.1832929657034401</v>
      </c>
      <c r="AJ44" s="48">
        <f>VLOOKUP($A44,'ADR Raw Data'!$B$6:$BE$43,'ADR Raw Data'!AU$1,FALSE)</f>
        <v>1.5185101925923901</v>
      </c>
      <c r="AK44" s="48">
        <f>VLOOKUP($A44,'ADR Raw Data'!$B$6:$BE$43,'ADR Raw Data'!AV$1,FALSE)</f>
        <v>0.189790445899992</v>
      </c>
      <c r="AL44" s="48">
        <f>VLOOKUP($A44,'ADR Raw Data'!$B$6:$BE$43,'ADR Raw Data'!AW$1,FALSE)</f>
        <v>1.4413474951154399</v>
      </c>
      <c r="AM44" s="48">
        <f>VLOOKUP($A44,'ADR Raw Data'!$B$6:$BE$43,'ADR Raw Data'!AX$1,FALSE)</f>
        <v>-3.7591228789938799E-2</v>
      </c>
      <c r="AN44" s="49">
        <f>VLOOKUP($A44,'ADR Raw Data'!$B$6:$BE$43,'ADR Raw Data'!AY$1,FALSE)</f>
        <v>1.02447905879909</v>
      </c>
      <c r="AO44" s="48">
        <f>VLOOKUP($A44,'ADR Raw Data'!$B$6:$BE$43,'ADR Raw Data'!BA$1,FALSE)</f>
        <v>-1.3328403589564699</v>
      </c>
      <c r="AP44" s="48">
        <f>VLOOKUP($A44,'ADR Raw Data'!$B$6:$BE$43,'ADR Raw Data'!BB$1,FALSE)</f>
        <v>-2.9467480976301301</v>
      </c>
      <c r="AQ44" s="49">
        <f>VLOOKUP($A44,'ADR Raw Data'!$B$6:$BE$43,'ADR Raw Data'!BC$1,FALSE)</f>
        <v>-2.1963529726736302</v>
      </c>
      <c r="AR44" s="50">
        <f>VLOOKUP($A44,'ADR Raw Data'!$B$6:$BE$43,'ADR Raw Data'!BE$1,FALSE)</f>
        <v>-2.8000203572878398E-3</v>
      </c>
      <c r="AT44" s="51">
        <f>VLOOKUP($A44,'RevPAR Raw Data'!$B$6:$BE$43,'RevPAR Raw Data'!AG$1,FALSE)</f>
        <v>38.313298287671202</v>
      </c>
      <c r="AU44" s="52">
        <f>VLOOKUP($A44,'RevPAR Raw Data'!$B$6:$BE$43,'RevPAR Raw Data'!AH$1,FALSE)</f>
        <v>38.556999631849301</v>
      </c>
      <c r="AV44" s="52">
        <f>VLOOKUP($A44,'RevPAR Raw Data'!$B$6:$BE$43,'RevPAR Raw Data'!AI$1,FALSE)</f>
        <v>42.155615368150599</v>
      </c>
      <c r="AW44" s="52">
        <f>VLOOKUP($A44,'RevPAR Raw Data'!$B$6:$BE$43,'RevPAR Raw Data'!AJ$1,FALSE)</f>
        <v>43.130001601027303</v>
      </c>
      <c r="AX44" s="52">
        <f>VLOOKUP($A44,'RevPAR Raw Data'!$B$6:$BE$43,'RevPAR Raw Data'!AK$1,FALSE)</f>
        <v>40.8839229280821</v>
      </c>
      <c r="AY44" s="53">
        <f>VLOOKUP($A44,'RevPAR Raw Data'!$B$6:$BE$43,'RevPAR Raw Data'!AL$1,FALSE)</f>
        <v>40.607967563356098</v>
      </c>
      <c r="AZ44" s="52">
        <f>VLOOKUP($A44,'RevPAR Raw Data'!$B$6:$BE$43,'RevPAR Raw Data'!AN$1,FALSE)</f>
        <v>42.2106426369863</v>
      </c>
      <c r="BA44" s="52">
        <f>VLOOKUP($A44,'RevPAR Raw Data'!$B$6:$BE$43,'RevPAR Raw Data'!AO$1,FALSE)</f>
        <v>45.227626874999999</v>
      </c>
      <c r="BB44" s="53">
        <f>VLOOKUP($A44,'RevPAR Raw Data'!$B$6:$BE$43,'RevPAR Raw Data'!AP$1,FALSE)</f>
        <v>43.719134755993103</v>
      </c>
      <c r="BC44" s="54">
        <f>VLOOKUP($A44,'RevPAR Raw Data'!$B$6:$BE$43,'RevPAR Raw Data'!AR$1,FALSE)</f>
        <v>41.496872475538098</v>
      </c>
      <c r="BE44" s="47">
        <f>VLOOKUP($A44,'RevPAR Raw Data'!$B$6:$BE$43,'RevPAR Raw Data'!AT$1,FALSE)</f>
        <v>2.2817164804074501</v>
      </c>
      <c r="BF44" s="48">
        <f>VLOOKUP($A44,'RevPAR Raw Data'!$B$6:$BE$43,'RevPAR Raw Data'!AU$1,FALSE)</f>
        <v>-6.1263343083876904</v>
      </c>
      <c r="BG44" s="48">
        <f>VLOOKUP($A44,'RevPAR Raw Data'!$B$6:$BE$43,'RevPAR Raw Data'!AV$1,FALSE)</f>
        <v>-3.8419918658062402</v>
      </c>
      <c r="BH44" s="48">
        <f>VLOOKUP($A44,'RevPAR Raw Data'!$B$6:$BE$43,'RevPAR Raw Data'!AW$1,FALSE)</f>
        <v>-5.7348809928552598</v>
      </c>
      <c r="BI44" s="48">
        <f>VLOOKUP($A44,'RevPAR Raw Data'!$B$6:$BE$43,'RevPAR Raw Data'!AX$1,FALSE)</f>
        <v>-5.6568292197653802</v>
      </c>
      <c r="BJ44" s="49">
        <f>VLOOKUP($A44,'RevPAR Raw Data'!$B$6:$BE$43,'RevPAR Raw Data'!AY$1,FALSE)</f>
        <v>-3.9824130370422601</v>
      </c>
      <c r="BK44" s="48">
        <f>VLOOKUP($A44,'RevPAR Raw Data'!$B$6:$BE$43,'RevPAR Raw Data'!BA$1,FALSE)</f>
        <v>-7.2772486906896701</v>
      </c>
      <c r="BL44" s="48">
        <f>VLOOKUP($A44,'RevPAR Raw Data'!$B$6:$BE$43,'RevPAR Raw Data'!BB$1,FALSE)</f>
        <v>-10.373974449001199</v>
      </c>
      <c r="BM44" s="49">
        <f>VLOOKUP($A44,'RevPAR Raw Data'!$B$6:$BE$43,'RevPAR Raw Data'!BC$1,FALSE)</f>
        <v>-8.9052848159200195</v>
      </c>
      <c r="BN44" s="50">
        <f>VLOOKUP($A44,'RevPAR Raw Data'!$B$6:$BE$43,'RevPAR Raw Data'!BE$1,FALSE)</f>
        <v>-5.51935106818528</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39.831761446758101</v>
      </c>
      <c r="C47" s="48">
        <f>VLOOKUP($A47,'Occupancy Raw Data'!$B$8:$BE$45,'Occupancy Raw Data'!AH$3,FALSE)</f>
        <v>42.197372926199101</v>
      </c>
      <c r="D47" s="48">
        <f>VLOOKUP($A47,'Occupancy Raw Data'!$B$8:$BE$45,'Occupancy Raw Data'!AI$3,FALSE)</f>
        <v>48.275593737354797</v>
      </c>
      <c r="E47" s="48">
        <f>VLOOKUP($A47,'Occupancy Raw Data'!$B$8:$BE$45,'Occupancy Raw Data'!AJ$3,FALSE)</f>
        <v>49.894170012761798</v>
      </c>
      <c r="F47" s="48">
        <f>VLOOKUP($A47,'Occupancy Raw Data'!$B$8:$BE$45,'Occupancy Raw Data'!AK$3,FALSE)</f>
        <v>46.969060291966201</v>
      </c>
      <c r="G47" s="49">
        <f>VLOOKUP($A47,'Occupancy Raw Data'!$B$8:$BE$45,'Occupancy Raw Data'!AL$3,FALSE)</f>
        <v>45.433591683007997</v>
      </c>
      <c r="H47" s="48">
        <f>VLOOKUP($A47,'Occupancy Raw Data'!$B$8:$BE$45,'Occupancy Raw Data'!AN$3,FALSE)</f>
        <v>46.369097643726398</v>
      </c>
      <c r="I47" s="48">
        <f>VLOOKUP($A47,'Occupancy Raw Data'!$B$8:$BE$45,'Occupancy Raw Data'!AO$3,FALSE)</f>
        <v>45.815824695738698</v>
      </c>
      <c r="J47" s="49">
        <f>VLOOKUP($A47,'Occupancy Raw Data'!$B$8:$BE$45,'Occupancy Raw Data'!AP$3,FALSE)</f>
        <v>46.092461169732601</v>
      </c>
      <c r="K47" s="50">
        <f>VLOOKUP($A47,'Occupancy Raw Data'!$B$8:$BE$45,'Occupancy Raw Data'!AR$3,FALSE)</f>
        <v>45.621840107786497</v>
      </c>
      <c r="M47" s="47">
        <f>VLOOKUP($A47,'Occupancy Raw Data'!$B$8:$BE$45,'Occupancy Raw Data'!AT$3,FALSE)</f>
        <v>4.07266296316054</v>
      </c>
      <c r="N47" s="48">
        <f>VLOOKUP($A47,'Occupancy Raw Data'!$B$8:$BE$45,'Occupancy Raw Data'!AU$3,FALSE)</f>
        <v>-2.8422138305819802</v>
      </c>
      <c r="O47" s="48">
        <f>VLOOKUP($A47,'Occupancy Raw Data'!$B$8:$BE$45,'Occupancy Raw Data'!AV$3,FALSE)</f>
        <v>0.29995295139428901</v>
      </c>
      <c r="P47" s="48">
        <f>VLOOKUP($A47,'Occupancy Raw Data'!$B$8:$BE$45,'Occupancy Raw Data'!AW$3,FALSE)</f>
        <v>1.73100310821456</v>
      </c>
      <c r="Q47" s="48">
        <f>VLOOKUP($A47,'Occupancy Raw Data'!$B$8:$BE$45,'Occupancy Raw Data'!AX$3,FALSE)</f>
        <v>1.5498114344054801</v>
      </c>
      <c r="R47" s="49">
        <f>VLOOKUP($A47,'Occupancy Raw Data'!$B$8:$BE$45,'Occupancy Raw Data'!AY$3,FALSE)</f>
        <v>0.90367469388664701</v>
      </c>
      <c r="S47" s="48">
        <f>VLOOKUP($A47,'Occupancy Raw Data'!$B$8:$BE$45,'Occupancy Raw Data'!BA$3,FALSE)</f>
        <v>1.10398739088885</v>
      </c>
      <c r="T47" s="48">
        <f>VLOOKUP($A47,'Occupancy Raw Data'!$B$8:$BE$45,'Occupancy Raw Data'!BB$3,FALSE)</f>
        <v>-5.4246601084266501</v>
      </c>
      <c r="U47" s="49">
        <f>VLOOKUP($A47,'Occupancy Raw Data'!$B$8:$BE$45,'Occupancy Raw Data'!BC$3,FALSE)</f>
        <v>-2.2496734568507799</v>
      </c>
      <c r="V47" s="50">
        <f>VLOOKUP($A47,'Occupancy Raw Data'!$B$8:$BE$45,'Occupancy Raw Data'!BE$3,FALSE)</f>
        <v>-2.7270918351310802E-2</v>
      </c>
      <c r="X47" s="51">
        <f>VLOOKUP($A47,'ADR Raw Data'!$B$6:$BE$43,'ADR Raw Data'!AG$1,FALSE)</f>
        <v>100.711649442241</v>
      </c>
      <c r="Y47" s="52">
        <f>VLOOKUP($A47,'ADR Raw Data'!$B$6:$BE$43,'ADR Raw Data'!AH$1,FALSE)</f>
        <v>99.104299703099898</v>
      </c>
      <c r="Z47" s="52">
        <f>VLOOKUP($A47,'ADR Raw Data'!$B$6:$BE$43,'ADR Raw Data'!AI$1,FALSE)</f>
        <v>101.328636964441</v>
      </c>
      <c r="AA47" s="52">
        <f>VLOOKUP($A47,'ADR Raw Data'!$B$6:$BE$43,'ADR Raw Data'!AJ$1,FALSE)</f>
        <v>101.11421472909301</v>
      </c>
      <c r="AB47" s="52">
        <f>VLOOKUP($A47,'ADR Raw Data'!$B$6:$BE$43,'ADR Raw Data'!AK$1,FALSE)</f>
        <v>98.773212611209502</v>
      </c>
      <c r="AC47" s="53">
        <f>VLOOKUP($A47,'ADR Raw Data'!$B$6:$BE$43,'ADR Raw Data'!AL$1,FALSE)</f>
        <v>100.231822121132</v>
      </c>
      <c r="AD47" s="52">
        <f>VLOOKUP($A47,'ADR Raw Data'!$B$6:$BE$43,'ADR Raw Data'!AN$1,FALSE)</f>
        <v>106.062697522991</v>
      </c>
      <c r="AE47" s="52">
        <f>VLOOKUP($A47,'ADR Raw Data'!$B$6:$BE$43,'ADR Raw Data'!AO$1,FALSE)</f>
        <v>107.881706948383</v>
      </c>
      <c r="AF47" s="53">
        <f>VLOOKUP($A47,'ADR Raw Data'!$B$6:$BE$43,'ADR Raw Data'!AP$1,FALSE)</f>
        <v>106.966743595154</v>
      </c>
      <c r="AG47" s="54">
        <f>VLOOKUP($A47,'ADR Raw Data'!$B$6:$BE$43,'ADR Raw Data'!AR$1,FALSE)</f>
        <v>102.17593551562599</v>
      </c>
      <c r="AI47" s="47">
        <f>VLOOKUP($A47,'ADR Raw Data'!$B$6:$BE$43,'ADR Raw Data'!AT$1,FALSE)</f>
        <v>7.0986288700465003</v>
      </c>
      <c r="AJ47" s="48">
        <f>VLOOKUP($A47,'ADR Raw Data'!$B$6:$BE$43,'ADR Raw Data'!AU$1,FALSE)</f>
        <v>3.2666234513274102</v>
      </c>
      <c r="AK47" s="48">
        <f>VLOOKUP($A47,'ADR Raw Data'!$B$6:$BE$43,'ADR Raw Data'!AV$1,FALSE)</f>
        <v>2.2638901051527101</v>
      </c>
      <c r="AL47" s="48">
        <f>VLOOKUP($A47,'ADR Raw Data'!$B$6:$BE$43,'ADR Raw Data'!AW$1,FALSE)</f>
        <v>1.91056399657286</v>
      </c>
      <c r="AM47" s="48">
        <f>VLOOKUP($A47,'ADR Raw Data'!$B$6:$BE$43,'ADR Raw Data'!AX$1,FALSE)</f>
        <v>1.6829214096907701</v>
      </c>
      <c r="AN47" s="49">
        <f>VLOOKUP($A47,'ADR Raw Data'!$B$6:$BE$43,'ADR Raw Data'!AY$1,FALSE)</f>
        <v>3.0608908604528899</v>
      </c>
      <c r="AO47" s="48">
        <f>VLOOKUP($A47,'ADR Raw Data'!$B$6:$BE$43,'ADR Raw Data'!BA$1,FALSE)</f>
        <v>1.2574342642432199</v>
      </c>
      <c r="AP47" s="48">
        <f>VLOOKUP($A47,'ADR Raw Data'!$B$6:$BE$43,'ADR Raw Data'!BB$1,FALSE)</f>
        <v>-1.2726013087377499</v>
      </c>
      <c r="AQ47" s="49">
        <f>VLOOKUP($A47,'ADR Raw Data'!$B$6:$BE$43,'ADR Raw Data'!BC$1,FALSE)</f>
        <v>-9.7270638933878995E-2</v>
      </c>
      <c r="AR47" s="50">
        <f>VLOOKUP($A47,'ADR Raw Data'!$B$6:$BE$43,'ADR Raw Data'!BE$1,FALSE)</f>
        <v>2.0199883190953098</v>
      </c>
      <c r="AT47" s="51">
        <f>VLOOKUP($A47,'RevPAR Raw Data'!$B$6:$BE$43,'RevPAR Raw Data'!AG$1,FALSE)</f>
        <v>40.115223954928801</v>
      </c>
      <c r="AU47" s="52">
        <f>VLOOKUP($A47,'RevPAR Raw Data'!$B$6:$BE$43,'RevPAR Raw Data'!AH$1,FALSE)</f>
        <v>41.819410931615103</v>
      </c>
      <c r="AV47" s="52">
        <f>VLOOKUP($A47,'RevPAR Raw Data'!$B$6:$BE$43,'RevPAR Raw Data'!AI$1,FALSE)</f>
        <v>48.917001120552797</v>
      </c>
      <c r="AW47" s="52">
        <f>VLOOKUP($A47,'RevPAR Raw Data'!$B$6:$BE$43,'RevPAR Raw Data'!AJ$1,FALSE)</f>
        <v>50.450098204002799</v>
      </c>
      <c r="AX47" s="52">
        <f>VLOOKUP($A47,'RevPAR Raw Data'!$B$6:$BE$43,'RevPAR Raw Data'!AK$1,FALSE)</f>
        <v>46.392849783670997</v>
      </c>
      <c r="AY47" s="53">
        <f>VLOOKUP($A47,'RevPAR Raw Data'!$B$6:$BE$43,'RevPAR Raw Data'!AL$1,FALSE)</f>
        <v>45.538916798954098</v>
      </c>
      <c r="AZ47" s="52">
        <f>VLOOKUP($A47,'RevPAR Raw Data'!$B$6:$BE$43,'RevPAR Raw Data'!AN$1,FALSE)</f>
        <v>49.180315778005998</v>
      </c>
      <c r="BA47" s="52">
        <f>VLOOKUP($A47,'RevPAR Raw Data'!$B$6:$BE$43,'RevPAR Raw Data'!AO$1,FALSE)</f>
        <v>49.426893734242199</v>
      </c>
      <c r="BB47" s="53">
        <f>VLOOKUP($A47,'RevPAR Raw Data'!$B$6:$BE$43,'RevPAR Raw Data'!AP$1,FALSE)</f>
        <v>49.303604756124102</v>
      </c>
      <c r="BC47" s="54">
        <f>VLOOKUP($A47,'RevPAR Raw Data'!$B$6:$BE$43,'RevPAR Raw Data'!AR$1,FALSE)</f>
        <v>46.614541929574102</v>
      </c>
      <c r="BE47" s="47">
        <f>VLOOKUP($A47,'RevPAR Raw Data'!$B$6:$BE$43,'RevPAR Raw Data'!AT$1,FALSE)</f>
        <v>11.460395062089599</v>
      </c>
      <c r="BF47" s="48">
        <f>VLOOKUP($A47,'RevPAR Raw Data'!$B$6:$BE$43,'RevPAR Raw Data'!AU$1,FALSE)</f>
        <v>0.33156519721876598</v>
      </c>
      <c r="BG47" s="48">
        <f>VLOOKUP($A47,'RevPAR Raw Data'!$B$6:$BE$43,'RevPAR Raw Data'!AV$1,FALSE)</f>
        <v>2.57063366173373</v>
      </c>
      <c r="BH47" s="48">
        <f>VLOOKUP($A47,'RevPAR Raw Data'!$B$6:$BE$43,'RevPAR Raw Data'!AW$1,FALSE)</f>
        <v>3.6746390269525402</v>
      </c>
      <c r="BI47" s="48">
        <f>VLOOKUP($A47,'RevPAR Raw Data'!$B$6:$BE$43,'RevPAR Raw Data'!AX$1,FALSE)</f>
        <v>3.2588149525357002</v>
      </c>
      <c r="BJ47" s="49">
        <f>VLOOKUP($A47,'RevPAR Raw Data'!$B$6:$BE$43,'RevPAR Raw Data'!AY$1,FALSE)</f>
        <v>3.9922260504529401</v>
      </c>
      <c r="BK47" s="48">
        <f>VLOOKUP($A47,'RevPAR Raw Data'!$B$6:$BE$43,'RevPAR Raw Data'!BA$1,FALSE)</f>
        <v>2.3753035708580299</v>
      </c>
      <c r="BL47" s="48">
        <f>VLOOKUP($A47,'RevPAR Raw Data'!$B$6:$BE$43,'RevPAR Raw Data'!BB$1,FALSE)</f>
        <v>-6.6282271216299904</v>
      </c>
      <c r="BM47" s="49">
        <f>VLOOKUP($A47,'RevPAR Raw Data'!$B$6:$BE$43,'RevPAR Raw Data'!BC$1,FALSE)</f>
        <v>-2.3447558240392601</v>
      </c>
      <c r="BN47" s="50">
        <f>VLOOKUP($A47,'RevPAR Raw Data'!$B$6:$BE$43,'RevPAR Raw Data'!BE$1,FALSE)</f>
        <v>1.9921665313788</v>
      </c>
    </row>
    <row r="48" spans="1:66" x14ac:dyDescent="0.45">
      <c r="A48" s="63" t="s">
        <v>78</v>
      </c>
      <c r="B48" s="47">
        <f>VLOOKUP($A48,'Occupancy Raw Data'!$B$8:$BE$45,'Occupancy Raw Data'!AG$3,FALSE)</f>
        <v>34.3005380476556</v>
      </c>
      <c r="C48" s="48">
        <f>VLOOKUP($A48,'Occupancy Raw Data'!$B$8:$BE$45,'Occupancy Raw Data'!AH$3,FALSE)</f>
        <v>38.124519600307401</v>
      </c>
      <c r="D48" s="48">
        <f>VLOOKUP($A48,'Occupancy Raw Data'!$B$8:$BE$45,'Occupancy Raw Data'!AI$3,FALSE)</f>
        <v>44.004611837048401</v>
      </c>
      <c r="E48" s="48">
        <f>VLOOKUP($A48,'Occupancy Raw Data'!$B$8:$BE$45,'Occupancy Raw Data'!AJ$3,FALSE)</f>
        <v>46.867794004611802</v>
      </c>
      <c r="F48" s="48">
        <f>VLOOKUP($A48,'Occupancy Raw Data'!$B$8:$BE$45,'Occupancy Raw Data'!AK$3,FALSE)</f>
        <v>43.524212144504197</v>
      </c>
      <c r="G48" s="49">
        <f>VLOOKUP($A48,'Occupancy Raw Data'!$B$8:$BE$45,'Occupancy Raw Data'!AL$3,FALSE)</f>
        <v>41.364335126825502</v>
      </c>
      <c r="H48" s="48">
        <f>VLOOKUP($A48,'Occupancy Raw Data'!$B$8:$BE$45,'Occupancy Raw Data'!AN$3,FALSE)</f>
        <v>37.797847809377402</v>
      </c>
      <c r="I48" s="48">
        <f>VLOOKUP($A48,'Occupancy Raw Data'!$B$8:$BE$45,'Occupancy Raw Data'!AO$3,FALSE)</f>
        <v>36.164488854727097</v>
      </c>
      <c r="J48" s="49">
        <f>VLOOKUP($A48,'Occupancy Raw Data'!$B$8:$BE$45,'Occupancy Raw Data'!AP$3,FALSE)</f>
        <v>36.981168332052199</v>
      </c>
      <c r="K48" s="50">
        <f>VLOOKUP($A48,'Occupancy Raw Data'!$B$8:$BE$45,'Occupancy Raw Data'!AR$3,FALSE)</f>
        <v>40.112001756890301</v>
      </c>
      <c r="M48" s="47">
        <f>VLOOKUP($A48,'Occupancy Raw Data'!$B$8:$BE$45,'Occupancy Raw Data'!AT$3,FALSE)</f>
        <v>-0.27932960893854702</v>
      </c>
      <c r="N48" s="48">
        <f>VLOOKUP($A48,'Occupancy Raw Data'!$B$8:$BE$45,'Occupancy Raw Data'!AU$3,FALSE)</f>
        <v>-7.80669144981412</v>
      </c>
      <c r="O48" s="48">
        <f>VLOOKUP($A48,'Occupancy Raw Data'!$B$8:$BE$45,'Occupancy Raw Data'!AV$3,FALSE)</f>
        <v>-5.5670103092783503</v>
      </c>
      <c r="P48" s="48">
        <f>VLOOKUP($A48,'Occupancy Raw Data'!$B$8:$BE$45,'Occupancy Raw Data'!AW$3,FALSE)</f>
        <v>4.1862451943613799</v>
      </c>
      <c r="Q48" s="48">
        <f>VLOOKUP($A48,'Occupancy Raw Data'!$B$8:$BE$45,'Occupancy Raw Data'!AX$3,FALSE)</f>
        <v>6.0393258426966199</v>
      </c>
      <c r="R48" s="49">
        <f>VLOOKUP($A48,'Occupancy Raw Data'!$B$8:$BE$45,'Occupancy Raw Data'!AY$3,FALSE)</f>
        <v>-0.74695684249354399</v>
      </c>
      <c r="S48" s="48">
        <f>VLOOKUP($A48,'Occupancy Raw Data'!$B$8:$BE$45,'Occupancy Raw Data'!BA$3,FALSE)</f>
        <v>-2.13930348258706</v>
      </c>
      <c r="T48" s="48">
        <f>VLOOKUP($A48,'Occupancy Raw Data'!$B$8:$BE$45,'Occupancy Raw Data'!BB$3,FALSE)</f>
        <v>-13.191881918819099</v>
      </c>
      <c r="U48" s="49">
        <f>VLOOKUP($A48,'Occupancy Raw Data'!$B$8:$BE$45,'Occupancy Raw Data'!BC$3,FALSE)</f>
        <v>-7.8745811393010996</v>
      </c>
      <c r="V48" s="50">
        <f>VLOOKUP($A48,'Occupancy Raw Data'!$B$8:$BE$45,'Occupancy Raw Data'!BE$3,FALSE)</f>
        <v>-2.7293303155372102</v>
      </c>
      <c r="X48" s="51">
        <f>VLOOKUP($A48,'ADR Raw Data'!$B$6:$BE$43,'ADR Raw Data'!AG$1,FALSE)</f>
        <v>100.47487955182</v>
      </c>
      <c r="Y48" s="52">
        <f>VLOOKUP($A48,'ADR Raw Data'!$B$6:$BE$43,'ADR Raw Data'!AH$1,FALSE)</f>
        <v>93.159138104838703</v>
      </c>
      <c r="Z48" s="52">
        <f>VLOOKUP($A48,'ADR Raw Data'!$B$6:$BE$43,'ADR Raw Data'!AI$1,FALSE)</f>
        <v>92.308689956331804</v>
      </c>
      <c r="AA48" s="52">
        <f>VLOOKUP($A48,'ADR Raw Data'!$B$6:$BE$43,'ADR Raw Data'!AJ$1,FALSE)</f>
        <v>93.352562525625203</v>
      </c>
      <c r="AB48" s="52">
        <f>VLOOKUP($A48,'ADR Raw Data'!$B$6:$BE$43,'ADR Raw Data'!AK$1,FALSE)</f>
        <v>95.979399558498798</v>
      </c>
      <c r="AC48" s="53">
        <f>VLOOKUP($A48,'ADR Raw Data'!$B$6:$BE$43,'ADR Raw Data'!AL$1,FALSE)</f>
        <v>94.828814456935703</v>
      </c>
      <c r="AD48" s="52">
        <f>VLOOKUP($A48,'ADR Raw Data'!$B$6:$BE$43,'ADR Raw Data'!AN$1,FALSE)</f>
        <v>102.132806304016</v>
      </c>
      <c r="AE48" s="52">
        <f>VLOOKUP($A48,'ADR Raw Data'!$B$6:$BE$43,'ADR Raw Data'!AO$1,FALSE)</f>
        <v>103.782933049946</v>
      </c>
      <c r="AF48" s="53">
        <f>VLOOKUP($A48,'ADR Raw Data'!$B$6:$BE$43,'ADR Raw Data'!AP$1,FALSE)</f>
        <v>102.939649259547</v>
      </c>
      <c r="AG48" s="54">
        <f>VLOOKUP($A48,'ADR Raw Data'!$B$6:$BE$43,'ADR Raw Data'!AR$1,FALSE)</f>
        <v>96.965318915959401</v>
      </c>
      <c r="AI48" s="47">
        <f>VLOOKUP($A48,'ADR Raw Data'!$B$6:$BE$43,'ADR Raw Data'!AT$1,FALSE)</f>
        <v>3.3211640525827901</v>
      </c>
      <c r="AJ48" s="48">
        <f>VLOOKUP($A48,'ADR Raw Data'!$B$6:$BE$43,'ADR Raw Data'!AU$1,FALSE)</f>
        <v>-5.3020912859246296</v>
      </c>
      <c r="AK48" s="48">
        <f>VLOOKUP($A48,'ADR Raw Data'!$B$6:$BE$43,'ADR Raw Data'!AV$1,FALSE)</f>
        <v>-5.42544008753016</v>
      </c>
      <c r="AL48" s="48">
        <f>VLOOKUP($A48,'ADR Raw Data'!$B$6:$BE$43,'ADR Raw Data'!AW$1,FALSE)</f>
        <v>-4.1174740171094903</v>
      </c>
      <c r="AM48" s="48">
        <f>VLOOKUP($A48,'ADR Raw Data'!$B$6:$BE$43,'ADR Raw Data'!AX$1,FALSE)</f>
        <v>1.0294383328268</v>
      </c>
      <c r="AN48" s="49">
        <f>VLOOKUP($A48,'ADR Raw Data'!$B$6:$BE$43,'ADR Raw Data'!AY$1,FALSE)</f>
        <v>-2.3720043671348101</v>
      </c>
      <c r="AO48" s="48">
        <f>VLOOKUP($A48,'ADR Raw Data'!$B$6:$BE$43,'ADR Raw Data'!BA$1,FALSE)</f>
        <v>-5.90030661992306</v>
      </c>
      <c r="AP48" s="48">
        <f>VLOOKUP($A48,'ADR Raw Data'!$B$6:$BE$43,'ADR Raw Data'!BB$1,FALSE)</f>
        <v>-5.9494664808554001</v>
      </c>
      <c r="AQ48" s="49">
        <f>VLOOKUP($A48,'ADR Raw Data'!$B$6:$BE$43,'ADR Raw Data'!BC$1,FALSE)</f>
        <v>-5.9711629513306699</v>
      </c>
      <c r="AR48" s="50">
        <f>VLOOKUP($A48,'ADR Raw Data'!$B$6:$BE$43,'ADR Raw Data'!BE$1,FALSE)</f>
        <v>-3.5803711251712298</v>
      </c>
      <c r="AT48" s="51">
        <f>VLOOKUP($A48,'RevPAR Raw Data'!$B$6:$BE$43,'RevPAR Raw Data'!AG$1,FALSE)</f>
        <v>34.463424289008401</v>
      </c>
      <c r="AU48" s="52">
        <f>VLOOKUP($A48,'RevPAR Raw Data'!$B$6:$BE$43,'RevPAR Raw Data'!AH$1,FALSE)</f>
        <v>35.516473866256703</v>
      </c>
      <c r="AV48" s="52">
        <f>VLOOKUP($A48,'RevPAR Raw Data'!$B$6:$BE$43,'RevPAR Raw Data'!AI$1,FALSE)</f>
        <v>40.620080707148297</v>
      </c>
      <c r="AW48" s="52">
        <f>VLOOKUP($A48,'RevPAR Raw Data'!$B$6:$BE$43,'RevPAR Raw Data'!AJ$1,FALSE)</f>
        <v>43.752286702536502</v>
      </c>
      <c r="AX48" s="52">
        <f>VLOOKUP($A48,'RevPAR Raw Data'!$B$6:$BE$43,'RevPAR Raw Data'!AK$1,FALSE)</f>
        <v>41.774277478862402</v>
      </c>
      <c r="AY48" s="53">
        <f>VLOOKUP($A48,'RevPAR Raw Data'!$B$6:$BE$43,'RevPAR Raw Data'!AL$1,FALSE)</f>
        <v>39.225308608762397</v>
      </c>
      <c r="AZ48" s="52">
        <f>VLOOKUP($A48,'RevPAR Raw Data'!$B$6:$BE$43,'RevPAR Raw Data'!AN$1,FALSE)</f>
        <v>38.604002690238197</v>
      </c>
      <c r="BA48" s="52">
        <f>VLOOKUP($A48,'RevPAR Raw Data'!$B$6:$BE$43,'RevPAR Raw Data'!AO$1,FALSE)</f>
        <v>37.532567255956899</v>
      </c>
      <c r="BB48" s="53">
        <f>VLOOKUP($A48,'RevPAR Raw Data'!$B$6:$BE$43,'RevPAR Raw Data'!AP$1,FALSE)</f>
        <v>38.068284973097597</v>
      </c>
      <c r="BC48" s="54">
        <f>VLOOKUP($A48,'RevPAR Raw Data'!$B$6:$BE$43,'RevPAR Raw Data'!AR$1,FALSE)</f>
        <v>38.894730427143898</v>
      </c>
      <c r="BE48" s="47">
        <f>VLOOKUP($A48,'RevPAR Raw Data'!$B$6:$BE$43,'RevPAR Raw Data'!AT$1,FALSE)</f>
        <v>3.03255744908396</v>
      </c>
      <c r="BF48" s="48">
        <f>VLOOKUP($A48,'RevPAR Raw Data'!$B$6:$BE$43,'RevPAR Raw Data'!AU$1,FALSE)</f>
        <v>-12.694864828659099</v>
      </c>
      <c r="BG48" s="48">
        <f>VLOOKUP($A48,'RevPAR Raw Data'!$B$6:$BE$43,'RevPAR Raw Data'!AV$1,FALSE)</f>
        <v>-10.6904155878119</v>
      </c>
      <c r="BH48" s="48">
        <f>VLOOKUP($A48,'RevPAR Raw Data'!$B$6:$BE$43,'RevPAR Raw Data'!AW$1,FALSE)</f>
        <v>-0.103596380918434</v>
      </c>
      <c r="BI48" s="48">
        <f>VLOOKUP($A48,'RevPAR Raw Data'!$B$6:$BE$43,'RevPAR Raw Data'!AX$1,FALSE)</f>
        <v>7.13093531079247</v>
      </c>
      <c r="BJ48" s="49">
        <f>VLOOKUP($A48,'RevPAR Raw Data'!$B$6:$BE$43,'RevPAR Raw Data'!AY$1,FALSE)</f>
        <v>-3.1012433607037901</v>
      </c>
      <c r="BK48" s="48">
        <f>VLOOKUP($A48,'RevPAR Raw Data'!$B$6:$BE$43,'RevPAR Raw Data'!BA$1,FALSE)</f>
        <v>-7.9133846375068</v>
      </c>
      <c r="BL48" s="48">
        <f>VLOOKUP($A48,'RevPAR Raw Data'!$B$6:$BE$43,'RevPAR Raw Data'!BB$1,FALSE)</f>
        <v>-18.356501806720399</v>
      </c>
      <c r="BM48" s="49">
        <f>VLOOKUP($A48,'RevPAR Raw Data'!$B$6:$BE$43,'RevPAR Raw Data'!BC$1,FALSE)</f>
        <v>-13.3755400190693</v>
      </c>
      <c r="BN48" s="50">
        <f>VLOOKUP($A48,'RevPAR Raw Data'!$B$6:$BE$43,'RevPAR Raw Data'!BE$1,FALSE)</f>
        <v>-6.2119812861804098</v>
      </c>
    </row>
    <row r="49" spans="1:66" x14ac:dyDescent="0.45">
      <c r="A49" s="63" t="s">
        <v>79</v>
      </c>
      <c r="B49" s="47">
        <f>VLOOKUP($A49,'Occupancy Raw Data'!$B$8:$BE$45,'Occupancy Raw Data'!AG$3,FALSE)</f>
        <v>29.3333333333333</v>
      </c>
      <c r="C49" s="48">
        <f>VLOOKUP($A49,'Occupancy Raw Data'!$B$8:$BE$45,'Occupancy Raw Data'!AH$3,FALSE)</f>
        <v>31.859649122806999</v>
      </c>
      <c r="D49" s="48">
        <f>VLOOKUP($A49,'Occupancy Raw Data'!$B$8:$BE$45,'Occupancy Raw Data'!AI$3,FALSE)</f>
        <v>38.070175438596401</v>
      </c>
      <c r="E49" s="48">
        <f>VLOOKUP($A49,'Occupancy Raw Data'!$B$8:$BE$45,'Occupancy Raw Data'!AJ$3,FALSE)</f>
        <v>40.105263157894697</v>
      </c>
      <c r="F49" s="48">
        <f>VLOOKUP($A49,'Occupancy Raw Data'!$B$8:$BE$45,'Occupancy Raw Data'!AK$3,FALSE)</f>
        <v>38.3333333333333</v>
      </c>
      <c r="G49" s="49">
        <f>VLOOKUP($A49,'Occupancy Raw Data'!$B$8:$BE$45,'Occupancy Raw Data'!AL$3,FALSE)</f>
        <v>35.5403508771929</v>
      </c>
      <c r="H49" s="48">
        <f>VLOOKUP($A49,'Occupancy Raw Data'!$B$8:$BE$45,'Occupancy Raw Data'!AN$3,FALSE)</f>
        <v>36.964912280701697</v>
      </c>
      <c r="I49" s="48">
        <f>VLOOKUP($A49,'Occupancy Raw Data'!$B$8:$BE$45,'Occupancy Raw Data'!AO$3,FALSE)</f>
        <v>33.122807017543799</v>
      </c>
      <c r="J49" s="49">
        <f>VLOOKUP($A49,'Occupancy Raw Data'!$B$8:$BE$45,'Occupancy Raw Data'!AP$3,FALSE)</f>
        <v>35.043859649122801</v>
      </c>
      <c r="K49" s="50">
        <f>VLOOKUP($A49,'Occupancy Raw Data'!$B$8:$BE$45,'Occupancy Raw Data'!AR$3,FALSE)</f>
        <v>35.398496240601503</v>
      </c>
      <c r="M49" s="47">
        <f>VLOOKUP($A49,'Occupancy Raw Data'!$B$8:$BE$45,'Occupancy Raw Data'!AT$3,FALSE)</f>
        <v>2.22386527007599</v>
      </c>
      <c r="N49" s="48">
        <f>VLOOKUP($A49,'Occupancy Raw Data'!$B$8:$BE$45,'Occupancy Raw Data'!AU$3,FALSE)</f>
        <v>-5.7047747574063301</v>
      </c>
      <c r="O49" s="48">
        <f>VLOOKUP($A49,'Occupancy Raw Data'!$B$8:$BE$45,'Occupancy Raw Data'!AV$3,FALSE)</f>
        <v>0.38457448983764703</v>
      </c>
      <c r="P49" s="48">
        <f>VLOOKUP($A49,'Occupancy Raw Data'!$B$8:$BE$45,'Occupancy Raw Data'!AW$3,FALSE)</f>
        <v>3.0601401276931499</v>
      </c>
      <c r="Q49" s="48">
        <f>VLOOKUP($A49,'Occupancy Raw Data'!$B$8:$BE$45,'Occupancy Raw Data'!AX$3,FALSE)</f>
        <v>5.1981238880802101</v>
      </c>
      <c r="R49" s="49">
        <f>VLOOKUP($A49,'Occupancy Raw Data'!$B$8:$BE$45,'Occupancy Raw Data'!AY$3,FALSE)</f>
        <v>1.1046295953141001</v>
      </c>
      <c r="S49" s="48">
        <f>VLOOKUP($A49,'Occupancy Raw Data'!$B$8:$BE$45,'Occupancy Raw Data'!BA$3,FALSE)</f>
        <v>-3.7216642523740502</v>
      </c>
      <c r="T49" s="48">
        <f>VLOOKUP($A49,'Occupancy Raw Data'!$B$8:$BE$45,'Occupancy Raw Data'!BB$3,FALSE)</f>
        <v>-14.396313952838399</v>
      </c>
      <c r="U49" s="49">
        <f>VLOOKUP($A49,'Occupancy Raw Data'!$B$8:$BE$45,'Occupancy Raw Data'!BC$3,FALSE)</f>
        <v>-9.0797189455246503</v>
      </c>
      <c r="V49" s="50">
        <f>VLOOKUP($A49,'Occupancy Raw Data'!$B$8:$BE$45,'Occupancy Raw Data'!BE$3,FALSE)</f>
        <v>-2.0076269735660501</v>
      </c>
      <c r="X49" s="51">
        <f>VLOOKUP($A49,'ADR Raw Data'!$B$6:$BE$43,'ADR Raw Data'!AG$1,FALSE)</f>
        <v>92.621369617224801</v>
      </c>
      <c r="Y49" s="52">
        <f>VLOOKUP($A49,'ADR Raw Data'!$B$6:$BE$43,'ADR Raw Data'!AH$1,FALSE)</f>
        <v>90.934284140969098</v>
      </c>
      <c r="Z49" s="52">
        <f>VLOOKUP($A49,'ADR Raw Data'!$B$6:$BE$43,'ADR Raw Data'!AI$1,FALSE)</f>
        <v>92.102875576036794</v>
      </c>
      <c r="AA49" s="52">
        <f>VLOOKUP($A49,'ADR Raw Data'!$B$6:$BE$43,'ADR Raw Data'!AJ$1,FALSE)</f>
        <v>90.183468941382301</v>
      </c>
      <c r="AB49" s="52">
        <f>VLOOKUP($A49,'ADR Raw Data'!$B$6:$BE$43,'ADR Raw Data'!AK$1,FALSE)</f>
        <v>89.708503432494197</v>
      </c>
      <c r="AC49" s="53">
        <f>VLOOKUP($A49,'ADR Raw Data'!$B$6:$BE$43,'ADR Raw Data'!AL$1,FALSE)</f>
        <v>91.029254615460502</v>
      </c>
      <c r="AD49" s="52">
        <f>VLOOKUP($A49,'ADR Raw Data'!$B$6:$BE$43,'ADR Raw Data'!AN$1,FALSE)</f>
        <v>98.409397247271002</v>
      </c>
      <c r="AE49" s="52">
        <f>VLOOKUP($A49,'ADR Raw Data'!$B$6:$BE$43,'ADR Raw Data'!AO$1,FALSE)</f>
        <v>97.201694915254194</v>
      </c>
      <c r="AF49" s="53">
        <f>VLOOKUP($A49,'ADR Raw Data'!$B$6:$BE$43,'ADR Raw Data'!AP$1,FALSE)</f>
        <v>97.838648310387896</v>
      </c>
      <c r="AG49" s="54">
        <f>VLOOKUP($A49,'ADR Raw Data'!$B$6:$BE$43,'ADR Raw Data'!AR$1,FALSE)</f>
        <v>92.955304446332406</v>
      </c>
      <c r="AI49" s="47">
        <f>VLOOKUP($A49,'ADR Raw Data'!$B$6:$BE$43,'ADR Raw Data'!AT$1,FALSE)</f>
        <v>4.11062857255369</v>
      </c>
      <c r="AJ49" s="48">
        <f>VLOOKUP($A49,'ADR Raw Data'!$B$6:$BE$43,'ADR Raw Data'!AU$1,FALSE)</f>
        <v>-0.37983297480550499</v>
      </c>
      <c r="AK49" s="48">
        <f>VLOOKUP($A49,'ADR Raw Data'!$B$6:$BE$43,'ADR Raw Data'!AV$1,FALSE)</f>
        <v>-0.48599897212243298</v>
      </c>
      <c r="AL49" s="48">
        <f>VLOOKUP($A49,'ADR Raw Data'!$B$6:$BE$43,'ADR Raw Data'!AW$1,FALSE)</f>
        <v>-2.33305066933098</v>
      </c>
      <c r="AM49" s="48">
        <f>VLOOKUP($A49,'ADR Raw Data'!$B$6:$BE$43,'ADR Raw Data'!AX$1,FALSE)</f>
        <v>-2.6470613551598898</v>
      </c>
      <c r="AN49" s="49">
        <f>VLOOKUP($A49,'ADR Raw Data'!$B$6:$BE$43,'ADR Raw Data'!AY$1,FALSE)</f>
        <v>-0.61314138125693796</v>
      </c>
      <c r="AO49" s="48">
        <f>VLOOKUP($A49,'ADR Raw Data'!$B$6:$BE$43,'ADR Raw Data'!BA$1,FALSE)</f>
        <v>-4.7363187547868097</v>
      </c>
      <c r="AP49" s="48">
        <f>VLOOKUP($A49,'ADR Raw Data'!$B$6:$BE$43,'ADR Raw Data'!BB$1,FALSE)</f>
        <v>-9.5148064257646503</v>
      </c>
      <c r="AQ49" s="49">
        <f>VLOOKUP($A49,'ADR Raw Data'!$B$6:$BE$43,'ADR Raw Data'!BC$1,FALSE)</f>
        <v>-7.1479179204469396</v>
      </c>
      <c r="AR49" s="50">
        <f>VLOOKUP($A49,'ADR Raw Data'!$B$6:$BE$43,'ADR Raw Data'!BE$1,FALSE)</f>
        <v>-2.9727014885477101</v>
      </c>
      <c r="AT49" s="51">
        <f>VLOOKUP($A49,'RevPAR Raw Data'!$B$6:$BE$43,'RevPAR Raw Data'!AG$1,FALSE)</f>
        <v>27.168935087719198</v>
      </c>
      <c r="AU49" s="52">
        <f>VLOOKUP($A49,'RevPAR Raw Data'!$B$6:$BE$43,'RevPAR Raw Data'!AH$1,FALSE)</f>
        <v>28.9713438596491</v>
      </c>
      <c r="AV49" s="52">
        <f>VLOOKUP($A49,'RevPAR Raw Data'!$B$6:$BE$43,'RevPAR Raw Data'!AI$1,FALSE)</f>
        <v>35.063726315789403</v>
      </c>
      <c r="AW49" s="52">
        <f>VLOOKUP($A49,'RevPAR Raw Data'!$B$6:$BE$43,'RevPAR Raw Data'!AJ$1,FALSE)</f>
        <v>36.168317543859601</v>
      </c>
      <c r="AX49" s="52">
        <f>VLOOKUP($A49,'RevPAR Raw Data'!$B$6:$BE$43,'RevPAR Raw Data'!AK$1,FALSE)</f>
        <v>34.388259649122801</v>
      </c>
      <c r="AY49" s="53">
        <f>VLOOKUP($A49,'RevPAR Raw Data'!$B$6:$BE$43,'RevPAR Raw Data'!AL$1,FALSE)</f>
        <v>32.352116491228003</v>
      </c>
      <c r="AZ49" s="52">
        <f>VLOOKUP($A49,'RevPAR Raw Data'!$B$6:$BE$43,'RevPAR Raw Data'!AN$1,FALSE)</f>
        <v>36.376947368421</v>
      </c>
      <c r="BA49" s="52">
        <f>VLOOKUP($A49,'RevPAR Raw Data'!$B$6:$BE$43,'RevPAR Raw Data'!AO$1,FALSE)</f>
        <v>32.195929824561397</v>
      </c>
      <c r="BB49" s="53">
        <f>VLOOKUP($A49,'RevPAR Raw Data'!$B$6:$BE$43,'RevPAR Raw Data'!AP$1,FALSE)</f>
        <v>34.286438596491202</v>
      </c>
      <c r="BC49" s="54">
        <f>VLOOKUP($A49,'RevPAR Raw Data'!$B$6:$BE$43,'RevPAR Raw Data'!AR$1,FALSE)</f>
        <v>32.904779949874602</v>
      </c>
      <c r="BE49" s="47">
        <f>VLOOKUP($A49,'RevPAR Raw Data'!$B$6:$BE$43,'RevPAR Raw Data'!AT$1,FALSE)</f>
        <v>6.4259086838365196</v>
      </c>
      <c r="BF49" s="48">
        <f>VLOOKUP($A49,'RevPAR Raw Data'!$B$6:$BE$43,'RevPAR Raw Data'!AU$1,FALSE)</f>
        <v>-6.0629391165448299</v>
      </c>
      <c r="BG49" s="48">
        <f>VLOOKUP($A49,'RevPAR Raw Data'!$B$6:$BE$43,'RevPAR Raw Data'!AV$1,FALSE)</f>
        <v>-0.103293510352441</v>
      </c>
      <c r="BH49" s="48">
        <f>VLOOKUP($A49,'RevPAR Raw Data'!$B$6:$BE$43,'RevPAR Raw Data'!AW$1,FALSE)</f>
        <v>0.65569483863056099</v>
      </c>
      <c r="BI49" s="48">
        <f>VLOOKUP($A49,'RevPAR Raw Data'!$B$6:$BE$43,'RevPAR Raw Data'!AX$1,FALSE)</f>
        <v>2.4134650042856101</v>
      </c>
      <c r="BJ49" s="49">
        <f>VLOOKUP($A49,'RevPAR Raw Data'!$B$6:$BE$43,'RevPAR Raw Data'!AY$1,FALSE)</f>
        <v>0.48471527289868599</v>
      </c>
      <c r="BK49" s="48">
        <f>VLOOKUP($A49,'RevPAR Raw Data'!$B$6:$BE$43,'RevPAR Raw Data'!BA$1,FALSE)</f>
        <v>-8.2817131251854796</v>
      </c>
      <c r="BL49" s="48">
        <f>VLOOKUP($A49,'RevPAR Raw Data'!$B$6:$BE$43,'RevPAR Raw Data'!BB$1,FALSE)</f>
        <v>-22.541338973545098</v>
      </c>
      <c r="BM49" s="49">
        <f>VLOOKUP($A49,'RevPAR Raw Data'!$B$6:$BE$43,'RevPAR Raw Data'!BC$1,FALSE)</f>
        <v>-15.578626008338199</v>
      </c>
      <c r="BN49" s="50">
        <f>VLOOKUP($A49,'RevPAR Raw Data'!$B$6:$BE$43,'RevPAR Raw Data'!BE$1,FALSE)</f>
        <v>-4.92064770518608</v>
      </c>
    </row>
    <row r="50" spans="1:66" x14ac:dyDescent="0.45">
      <c r="A50" s="63" t="s">
        <v>80</v>
      </c>
      <c r="B50" s="47">
        <f>VLOOKUP($A50,'Occupancy Raw Data'!$B$8:$BE$45,'Occupancy Raw Data'!AG$3,FALSE)</f>
        <v>41.835036383340999</v>
      </c>
      <c r="C50" s="48">
        <f>VLOOKUP($A50,'Occupancy Raw Data'!$B$8:$BE$45,'Occupancy Raw Data'!AH$3,FALSE)</f>
        <v>38.640994557787998</v>
      </c>
      <c r="D50" s="48">
        <f>VLOOKUP($A50,'Occupancy Raw Data'!$B$8:$BE$45,'Occupancy Raw Data'!AI$3,FALSE)</f>
        <v>40.639266462046301</v>
      </c>
      <c r="E50" s="48">
        <f>VLOOKUP($A50,'Occupancy Raw Data'!$B$8:$BE$45,'Occupancy Raw Data'!AJ$3,FALSE)</f>
        <v>41.926955714322503</v>
      </c>
      <c r="F50" s="48">
        <f>VLOOKUP($A50,'Occupancy Raw Data'!$B$8:$BE$45,'Occupancy Raw Data'!AK$3,FALSE)</f>
        <v>42.718784658636601</v>
      </c>
      <c r="G50" s="49">
        <f>VLOOKUP($A50,'Occupancy Raw Data'!$B$8:$BE$45,'Occupancy Raw Data'!AL$3,FALSE)</f>
        <v>41.152147669703503</v>
      </c>
      <c r="H50" s="48">
        <f>VLOOKUP($A50,'Occupancy Raw Data'!$B$8:$BE$45,'Occupancy Raw Data'!AN$3,FALSE)</f>
        <v>45.978308529571002</v>
      </c>
      <c r="I50" s="48">
        <f>VLOOKUP($A50,'Occupancy Raw Data'!$B$8:$BE$45,'Occupancy Raw Data'!AO$3,FALSE)</f>
        <v>48.340254313791199</v>
      </c>
      <c r="J50" s="49">
        <f>VLOOKUP($A50,'Occupancy Raw Data'!$B$8:$BE$45,'Occupancy Raw Data'!AP$3,FALSE)</f>
        <v>47.159281421681101</v>
      </c>
      <c r="K50" s="50">
        <f>VLOOKUP($A50,'Occupancy Raw Data'!$B$8:$BE$45,'Occupancy Raw Data'!AR$3,FALSE)</f>
        <v>42.8685791141572</v>
      </c>
      <c r="M50" s="47">
        <f>VLOOKUP($A50,'Occupancy Raw Data'!$B$8:$BE$45,'Occupancy Raw Data'!AT$3,FALSE)</f>
        <v>4.0638927965518503</v>
      </c>
      <c r="N50" s="48">
        <f>VLOOKUP($A50,'Occupancy Raw Data'!$B$8:$BE$45,'Occupancy Raw Data'!AU$3,FALSE)</f>
        <v>-7.0883388464821397</v>
      </c>
      <c r="O50" s="48">
        <f>VLOOKUP($A50,'Occupancy Raw Data'!$B$8:$BE$45,'Occupancy Raw Data'!AV$3,FALSE)</f>
        <v>-7.9458179589979796</v>
      </c>
      <c r="P50" s="48">
        <f>VLOOKUP($A50,'Occupancy Raw Data'!$B$8:$BE$45,'Occupancy Raw Data'!AW$3,FALSE)</f>
        <v>-5.2282256462740202</v>
      </c>
      <c r="Q50" s="48">
        <f>VLOOKUP($A50,'Occupancy Raw Data'!$B$8:$BE$45,'Occupancy Raw Data'!AX$3,FALSE)</f>
        <v>-1.27058924550985</v>
      </c>
      <c r="R50" s="49">
        <f>VLOOKUP($A50,'Occupancy Raw Data'!$B$8:$BE$45,'Occupancy Raw Data'!AY$3,FALSE)</f>
        <v>-3.6008143014914702</v>
      </c>
      <c r="S50" s="48">
        <f>VLOOKUP($A50,'Occupancy Raw Data'!$B$8:$BE$45,'Occupancy Raw Data'!BA$3,FALSE)</f>
        <v>-5.34195831901829</v>
      </c>
      <c r="T50" s="48">
        <f>VLOOKUP($A50,'Occupancy Raw Data'!$B$8:$BE$45,'Occupancy Raw Data'!BB$3,FALSE)</f>
        <v>-8.6526025255452499</v>
      </c>
      <c r="U50" s="49">
        <f>VLOOKUP($A50,'Occupancy Raw Data'!$B$8:$BE$45,'Occupancy Raw Data'!BC$3,FALSE)</f>
        <v>-7.0681642464722101</v>
      </c>
      <c r="V50" s="50">
        <f>VLOOKUP($A50,'Occupancy Raw Data'!$B$8:$BE$45,'Occupancy Raw Data'!BE$3,FALSE)</f>
        <v>-4.7176654743104702</v>
      </c>
      <c r="X50" s="51">
        <f>VLOOKUP($A50,'ADR Raw Data'!$B$6:$BE$43,'ADR Raw Data'!AG$1,FALSE)</f>
        <v>106.05736287798101</v>
      </c>
      <c r="Y50" s="52">
        <f>VLOOKUP($A50,'ADR Raw Data'!$B$6:$BE$43,'ADR Raw Data'!AH$1,FALSE)</f>
        <v>96.510263324767195</v>
      </c>
      <c r="Z50" s="52">
        <f>VLOOKUP($A50,'ADR Raw Data'!$B$6:$BE$43,'ADR Raw Data'!AI$1,FALSE)</f>
        <v>96.967904323680997</v>
      </c>
      <c r="AA50" s="52">
        <f>VLOOKUP($A50,'ADR Raw Data'!$B$6:$BE$43,'ADR Raw Data'!AJ$1,FALSE)</f>
        <v>99.711285718679804</v>
      </c>
      <c r="AB50" s="52">
        <f>VLOOKUP($A50,'ADR Raw Data'!$B$6:$BE$43,'ADR Raw Data'!AK$1,FALSE)</f>
        <v>99.044506113207504</v>
      </c>
      <c r="AC50" s="53">
        <f>VLOOKUP($A50,'ADR Raw Data'!$B$6:$BE$43,'ADR Raw Data'!AL$1,FALSE)</f>
        <v>99.719588559393699</v>
      </c>
      <c r="AD50" s="52">
        <f>VLOOKUP($A50,'ADR Raw Data'!$B$6:$BE$43,'ADR Raw Data'!AN$1,FALSE)</f>
        <v>110.012225229647</v>
      </c>
      <c r="AE50" s="52">
        <f>VLOOKUP($A50,'ADR Raw Data'!$B$6:$BE$43,'ADR Raw Data'!AO$1,FALSE)</f>
        <v>113.13250413509699</v>
      </c>
      <c r="AF50" s="53">
        <f>VLOOKUP($A50,'ADR Raw Data'!$B$6:$BE$43,'ADR Raw Data'!AP$1,FALSE)</f>
        <v>111.611434030887</v>
      </c>
      <c r="AG50" s="54">
        <f>VLOOKUP($A50,'ADR Raw Data'!$B$6:$BE$43,'ADR Raw Data'!AR$1,FALSE)</f>
        <v>103.45756454860501</v>
      </c>
      <c r="AI50" s="47">
        <f>VLOOKUP($A50,'ADR Raw Data'!$B$6:$BE$43,'ADR Raw Data'!AT$1,FALSE)</f>
        <v>9.7868197253898508</v>
      </c>
      <c r="AJ50" s="48">
        <f>VLOOKUP($A50,'ADR Raw Data'!$B$6:$BE$43,'ADR Raw Data'!AU$1,FALSE)</f>
        <v>0.578347241437695</v>
      </c>
      <c r="AK50" s="48">
        <f>VLOOKUP($A50,'ADR Raw Data'!$B$6:$BE$43,'ADR Raw Data'!AV$1,FALSE)</f>
        <v>-0.89469763918617395</v>
      </c>
      <c r="AL50" s="48">
        <f>VLOOKUP($A50,'ADR Raw Data'!$B$6:$BE$43,'ADR Raw Data'!AW$1,FALSE)</f>
        <v>1.7709216290523999</v>
      </c>
      <c r="AM50" s="48">
        <f>VLOOKUP($A50,'ADR Raw Data'!$B$6:$BE$43,'ADR Raw Data'!AX$1,FALSE)</f>
        <v>1.4476024121831701</v>
      </c>
      <c r="AN50" s="49">
        <f>VLOOKUP($A50,'ADR Raw Data'!$B$6:$BE$43,'ADR Raw Data'!AY$1,FALSE)</f>
        <v>2.5642574634226198</v>
      </c>
      <c r="AO50" s="48">
        <f>VLOOKUP($A50,'ADR Raw Data'!$B$6:$BE$43,'ADR Raw Data'!BA$1,FALSE)</f>
        <v>-0.48584460809922297</v>
      </c>
      <c r="AP50" s="48">
        <f>VLOOKUP($A50,'ADR Raw Data'!$B$6:$BE$43,'ADR Raw Data'!BB$1,FALSE)</f>
        <v>-6.1006759722786503</v>
      </c>
      <c r="AQ50" s="49">
        <f>VLOOKUP($A50,'ADR Raw Data'!$B$6:$BE$43,'ADR Raw Data'!BC$1,FALSE)</f>
        <v>-3.5577121632584698</v>
      </c>
      <c r="AR50" s="50">
        <f>VLOOKUP($A50,'ADR Raw Data'!$B$6:$BE$43,'ADR Raw Data'!BE$1,FALSE)</f>
        <v>0.26060321207172599</v>
      </c>
      <c r="AT50" s="51">
        <f>VLOOKUP($A50,'RevPAR Raw Data'!$B$6:$BE$43,'RevPAR Raw Data'!AG$1,FALSE)</f>
        <v>44.369136347215701</v>
      </c>
      <c r="AU50" s="52">
        <f>VLOOKUP($A50,'RevPAR Raw Data'!$B$6:$BE$43,'RevPAR Raw Data'!AH$1,FALSE)</f>
        <v>37.292525599030199</v>
      </c>
      <c r="AV50" s="52">
        <f>VLOOKUP($A50,'RevPAR Raw Data'!$B$6:$BE$43,'RevPAR Raw Data'!AI$1,FALSE)</f>
        <v>39.407045020762901</v>
      </c>
      <c r="AW50" s="52">
        <f>VLOOKUP($A50,'RevPAR Raw Data'!$B$6:$BE$43,'RevPAR Raw Data'!AJ$1,FALSE)</f>
        <v>41.805906605452499</v>
      </c>
      <c r="AX50" s="52">
        <f>VLOOKUP($A50,'RevPAR Raw Data'!$B$6:$BE$43,'RevPAR Raw Data'!AK$1,FALSE)</f>
        <v>42.310609282711297</v>
      </c>
      <c r="AY50" s="53">
        <f>VLOOKUP($A50,'RevPAR Raw Data'!$B$6:$BE$43,'RevPAR Raw Data'!AL$1,FALSE)</f>
        <v>41.036752339582499</v>
      </c>
      <c r="AZ50" s="52">
        <f>VLOOKUP($A50,'RevPAR Raw Data'!$B$6:$BE$43,'RevPAR Raw Data'!AN$1,FALSE)</f>
        <v>50.581760336333801</v>
      </c>
      <c r="BA50" s="52">
        <f>VLOOKUP($A50,'RevPAR Raw Data'!$B$6:$BE$43,'RevPAR Raw Data'!AO$1,FALSE)</f>
        <v>54.688540210466499</v>
      </c>
      <c r="BB50" s="53">
        <f>VLOOKUP($A50,'RevPAR Raw Data'!$B$6:$BE$43,'RevPAR Raw Data'!AP$1,FALSE)</f>
        <v>52.6351502734002</v>
      </c>
      <c r="BC50" s="54">
        <f>VLOOKUP($A50,'RevPAR Raw Data'!$B$6:$BE$43,'RevPAR Raw Data'!AR$1,FALSE)</f>
        <v>44.350787908099299</v>
      </c>
      <c r="BE50" s="47">
        <f>VLOOKUP($A50,'RevPAR Raw Data'!$B$6:$BE$43,'RevPAR Raw Data'!AT$1,FALSE)</f>
        <v>14.2484383837733</v>
      </c>
      <c r="BF50" s="48">
        <f>VLOOKUP($A50,'RevPAR Raw Data'!$B$6:$BE$43,'RevPAR Raw Data'!AU$1,FALSE)</f>
        <v>-6.5509868172268302</v>
      </c>
      <c r="BG50" s="48">
        <f>VLOOKUP($A50,'RevPAR Raw Data'!$B$6:$BE$43,'RevPAR Raw Data'!AV$1,FALSE)</f>
        <v>-8.7694245524909693</v>
      </c>
      <c r="BH50" s="48">
        <f>VLOOKUP($A50,'RevPAR Raw Data'!$B$6:$BE$43,'RevPAR Raw Data'!AW$1,FALSE)</f>
        <v>-3.5498917960071501</v>
      </c>
      <c r="BI50" s="48">
        <f>VLOOKUP($A50,'RevPAR Raw Data'!$B$6:$BE$43,'RevPAR Raw Data'!AX$1,FALSE)</f>
        <v>0.15862008610638001</v>
      </c>
      <c r="BJ50" s="49">
        <f>VLOOKUP($A50,'RevPAR Raw Data'!$B$6:$BE$43,'RevPAR Raw Data'!AY$1,FALSE)</f>
        <v>-1.12889098753883</v>
      </c>
      <c r="BK50" s="48">
        <f>VLOOKUP($A50,'RevPAR Raw Data'!$B$6:$BE$43,'RevPAR Raw Data'!BA$1,FALSE)</f>
        <v>-5.8018493106576496</v>
      </c>
      <c r="BL50" s="48">
        <f>VLOOKUP($A50,'RevPAR Raw Data'!$B$6:$BE$43,'RevPAR Raw Data'!BB$1,FALSE)</f>
        <v>-14.2254112545711</v>
      </c>
      <c r="BM50" s="49">
        <f>VLOOKUP($A50,'RevPAR Raw Data'!$B$6:$BE$43,'RevPAR Raw Data'!BC$1,FALSE)</f>
        <v>-10.374411470614801</v>
      </c>
      <c r="BN50" s="50">
        <f>VLOOKUP($A50,'RevPAR Raw Data'!$B$6:$BE$43,'RevPAR Raw Data'!BE$1,FALSE)</f>
        <v>-4.4693566499995896</v>
      </c>
    </row>
    <row r="51" spans="1:66" x14ac:dyDescent="0.45">
      <c r="A51" s="66" t="s">
        <v>81</v>
      </c>
      <c r="B51" s="47">
        <f>VLOOKUP($A51,'Occupancy Raw Data'!$B$8:$BE$45,'Occupancy Raw Data'!AG$3,FALSE)</f>
        <v>43.581575794458203</v>
      </c>
      <c r="C51" s="48">
        <f>VLOOKUP($A51,'Occupancy Raw Data'!$B$8:$BE$45,'Occupancy Raw Data'!AH$3,FALSE)</f>
        <v>43.637297664971697</v>
      </c>
      <c r="D51" s="48">
        <f>VLOOKUP($A51,'Occupancy Raw Data'!$B$8:$BE$45,'Occupancy Raw Data'!AI$3,FALSE)</f>
        <v>47.694224978951901</v>
      </c>
      <c r="E51" s="48">
        <f>VLOOKUP($A51,'Occupancy Raw Data'!$B$8:$BE$45,'Occupancy Raw Data'!AJ$3,FALSE)</f>
        <v>48.281192771829303</v>
      </c>
      <c r="F51" s="48">
        <f>VLOOKUP($A51,'Occupancy Raw Data'!$B$8:$BE$45,'Occupancy Raw Data'!AK$3,FALSE)</f>
        <v>45.0224274971103</v>
      </c>
      <c r="G51" s="49">
        <f>VLOOKUP($A51,'Occupancy Raw Data'!$B$8:$BE$45,'Occupancy Raw Data'!AL$3,FALSE)</f>
        <v>45.643149579934203</v>
      </c>
      <c r="H51" s="48">
        <f>VLOOKUP($A51,'Occupancy Raw Data'!$B$8:$BE$45,'Occupancy Raw Data'!AN$3,FALSE)</f>
        <v>45.523300338196101</v>
      </c>
      <c r="I51" s="48">
        <f>VLOOKUP($A51,'Occupancy Raw Data'!$B$8:$BE$45,'Occupancy Raw Data'!AO$3,FALSE)</f>
        <v>46.538364576446099</v>
      </c>
      <c r="J51" s="49">
        <f>VLOOKUP($A51,'Occupancy Raw Data'!$B$8:$BE$45,'Occupancy Raw Data'!AP$3,FALSE)</f>
        <v>46.030832457321097</v>
      </c>
      <c r="K51" s="50">
        <f>VLOOKUP($A51,'Occupancy Raw Data'!$B$8:$BE$45,'Occupancy Raw Data'!AR$3,FALSE)</f>
        <v>45.753908665312203</v>
      </c>
      <c r="M51" s="47">
        <f>VLOOKUP($A51,'Occupancy Raw Data'!$B$8:$BE$45,'Occupancy Raw Data'!AT$3,FALSE)</f>
        <v>9.9336321181864005</v>
      </c>
      <c r="N51" s="48">
        <f>VLOOKUP($A51,'Occupancy Raw Data'!$B$8:$BE$45,'Occupancy Raw Data'!AU$3,FALSE)</f>
        <v>-1.1669538777791899</v>
      </c>
      <c r="O51" s="48">
        <f>VLOOKUP($A51,'Occupancy Raw Data'!$B$8:$BE$45,'Occupancy Raw Data'!AV$3,FALSE)</f>
        <v>-0.52203178910906201</v>
      </c>
      <c r="P51" s="48">
        <f>VLOOKUP($A51,'Occupancy Raw Data'!$B$8:$BE$45,'Occupancy Raw Data'!AW$3,FALSE)</f>
        <v>0.110484080975382</v>
      </c>
      <c r="Q51" s="48">
        <f>VLOOKUP($A51,'Occupancy Raw Data'!$B$8:$BE$45,'Occupancy Raw Data'!AX$3,FALSE)</f>
        <v>-0.59300924010697798</v>
      </c>
      <c r="R51" s="49">
        <f>VLOOKUP($A51,'Occupancy Raw Data'!$B$8:$BE$45,'Occupancy Raw Data'!AY$3,FALSE)</f>
        <v>1.31237569732812</v>
      </c>
      <c r="S51" s="48">
        <f>VLOOKUP($A51,'Occupancy Raw Data'!$B$8:$BE$45,'Occupancy Raw Data'!BA$3,FALSE)</f>
        <v>-1.39439978727202</v>
      </c>
      <c r="T51" s="48">
        <f>VLOOKUP($A51,'Occupancy Raw Data'!$B$8:$BE$45,'Occupancy Raw Data'!BB$3,FALSE)</f>
        <v>-6.56321847258008</v>
      </c>
      <c r="U51" s="49">
        <f>VLOOKUP($A51,'Occupancy Raw Data'!$B$8:$BE$45,'Occupancy Raw Data'!BC$3,FALSE)</f>
        <v>-4.07683487169251</v>
      </c>
      <c r="V51" s="50">
        <f>VLOOKUP($A51,'Occupancy Raw Data'!$B$8:$BE$45,'Occupancy Raw Data'!BE$3,FALSE)</f>
        <v>-0.29776384055865501</v>
      </c>
      <c r="X51" s="51">
        <f>VLOOKUP($A51,'ADR Raw Data'!$B$6:$BE$43,'ADR Raw Data'!AG$1,FALSE)</f>
        <v>117.13855278947401</v>
      </c>
      <c r="Y51" s="52">
        <f>VLOOKUP($A51,'ADR Raw Data'!$B$6:$BE$43,'ADR Raw Data'!AH$1,FALSE)</f>
        <v>119.98368007412201</v>
      </c>
      <c r="Z51" s="52">
        <f>VLOOKUP($A51,'ADR Raw Data'!$B$6:$BE$43,'ADR Raw Data'!AI$1,FALSE)</f>
        <v>123.04839970479399</v>
      </c>
      <c r="AA51" s="52">
        <f>VLOOKUP($A51,'ADR Raw Data'!$B$6:$BE$43,'ADR Raw Data'!AJ$1,FALSE)</f>
        <v>119.023538614622</v>
      </c>
      <c r="AB51" s="52">
        <f>VLOOKUP($A51,'ADR Raw Data'!$B$6:$BE$43,'ADR Raw Data'!AK$1,FALSE)</f>
        <v>111.940679753201</v>
      </c>
      <c r="AC51" s="53">
        <f>VLOOKUP($A51,'ADR Raw Data'!$B$6:$BE$43,'ADR Raw Data'!AL$1,FALSE)</f>
        <v>118.29089644248999</v>
      </c>
      <c r="AD51" s="52">
        <f>VLOOKUP($A51,'ADR Raw Data'!$B$6:$BE$43,'ADR Raw Data'!AN$1,FALSE)</f>
        <v>107.524768089441</v>
      </c>
      <c r="AE51" s="52">
        <f>VLOOKUP($A51,'ADR Raw Data'!$B$6:$BE$43,'ADR Raw Data'!AO$1,FALSE)</f>
        <v>108.21078373654601</v>
      </c>
      <c r="AF51" s="53">
        <f>VLOOKUP($A51,'ADR Raw Data'!$B$6:$BE$43,'ADR Raw Data'!AP$1,FALSE)</f>
        <v>107.871557888645</v>
      </c>
      <c r="AG51" s="54">
        <f>VLOOKUP($A51,'ADR Raw Data'!$B$6:$BE$43,'ADR Raw Data'!AR$1,FALSE)</f>
        <v>115.296126134956</v>
      </c>
      <c r="AI51" s="47">
        <f>VLOOKUP($A51,'ADR Raw Data'!$B$6:$BE$43,'ADR Raw Data'!AT$1,FALSE)</f>
        <v>10.0558472231438</v>
      </c>
      <c r="AJ51" s="48">
        <f>VLOOKUP($A51,'ADR Raw Data'!$B$6:$BE$43,'ADR Raw Data'!AU$1,FALSE)</f>
        <v>6.0263400175635899</v>
      </c>
      <c r="AK51" s="48">
        <f>VLOOKUP($A51,'ADR Raw Data'!$B$6:$BE$43,'ADR Raw Data'!AV$1,FALSE)</f>
        <v>5.8005114656781904</v>
      </c>
      <c r="AL51" s="48">
        <f>VLOOKUP($A51,'ADR Raw Data'!$B$6:$BE$43,'ADR Raw Data'!AW$1,FALSE)</f>
        <v>3.9261037664431302</v>
      </c>
      <c r="AM51" s="48">
        <f>VLOOKUP($A51,'ADR Raw Data'!$B$6:$BE$43,'ADR Raw Data'!AX$1,FALSE)</f>
        <v>3.0757184812161902</v>
      </c>
      <c r="AN51" s="49">
        <f>VLOOKUP($A51,'ADR Raw Data'!$B$6:$BE$43,'ADR Raw Data'!AY$1,FALSE)</f>
        <v>5.5960386246680702</v>
      </c>
      <c r="AO51" s="48">
        <f>VLOOKUP($A51,'ADR Raw Data'!$B$6:$BE$43,'ADR Raw Data'!BA$1,FALSE)</f>
        <v>0.59137602896274</v>
      </c>
      <c r="AP51" s="48">
        <f>VLOOKUP($A51,'ADR Raw Data'!$B$6:$BE$43,'ADR Raw Data'!BB$1,FALSE)</f>
        <v>-5.2869987801709302</v>
      </c>
      <c r="AQ51" s="49">
        <f>VLOOKUP($A51,'ADR Raw Data'!$B$6:$BE$43,'ADR Raw Data'!BC$1,FALSE)</f>
        <v>-2.56516742574901</v>
      </c>
      <c r="AR51" s="50">
        <f>VLOOKUP($A51,'ADR Raw Data'!$B$6:$BE$43,'ADR Raw Data'!BE$1,FALSE)</f>
        <v>3.2836857508808301</v>
      </c>
      <c r="AT51" s="51">
        <f>VLOOKUP($A51,'RevPAR Raw Data'!$B$6:$BE$43,'RevPAR Raw Data'!AG$1,FALSE)</f>
        <v>51.050827168476502</v>
      </c>
      <c r="AU51" s="52">
        <f>VLOOKUP($A51,'RevPAR Raw Data'!$B$6:$BE$43,'RevPAR Raw Data'!AH$1,FALSE)</f>
        <v>52.3576356233322</v>
      </c>
      <c r="AV51" s="52">
        <f>VLOOKUP($A51,'RevPAR Raw Data'!$B$6:$BE$43,'RevPAR Raw Data'!AI$1,FALSE)</f>
        <v>58.686980588204499</v>
      </c>
      <c r="AW51" s="52">
        <f>VLOOKUP($A51,'RevPAR Raw Data'!$B$6:$BE$43,'RevPAR Raw Data'!AJ$1,FALSE)</f>
        <v>57.465984122378501</v>
      </c>
      <c r="AX51" s="52">
        <f>VLOOKUP($A51,'RevPAR Raw Data'!$B$6:$BE$43,'RevPAR Raw Data'!AK$1,FALSE)</f>
        <v>50.398411381657397</v>
      </c>
      <c r="AY51" s="53">
        <f>VLOOKUP($A51,'RevPAR Raw Data'!$B$6:$BE$43,'RevPAR Raw Data'!AL$1,FALSE)</f>
        <v>53.991690802690798</v>
      </c>
      <c r="AZ51" s="52">
        <f>VLOOKUP($A51,'RevPAR Raw Data'!$B$6:$BE$43,'RevPAR Raw Data'!AN$1,FALSE)</f>
        <v>48.948823115305302</v>
      </c>
      <c r="BA51" s="52">
        <f>VLOOKUP($A51,'RevPAR Raw Data'!$B$6:$BE$43,'RevPAR Raw Data'!AO$1,FALSE)</f>
        <v>50.359529046343802</v>
      </c>
      <c r="BB51" s="53">
        <f>VLOOKUP($A51,'RevPAR Raw Data'!$B$6:$BE$43,'RevPAR Raw Data'!AP$1,FALSE)</f>
        <v>49.654176080824598</v>
      </c>
      <c r="BC51" s="54">
        <f>VLOOKUP($A51,'RevPAR Raw Data'!$B$6:$BE$43,'RevPAR Raw Data'!AR$1,FALSE)</f>
        <v>52.752484246431003</v>
      </c>
      <c r="BE51" s="47">
        <f>VLOOKUP($A51,'RevPAR Raw Data'!$B$6:$BE$43,'RevPAR Raw Data'!AT$1,FALSE)</f>
        <v>20.988390210844202</v>
      </c>
      <c r="BF51" s="48">
        <f>VLOOKUP($A51,'RevPAR Raw Data'!$B$6:$BE$43,'RevPAR Raw Data'!AU$1,FALSE)</f>
        <v>4.7890615312612796</v>
      </c>
      <c r="BG51" s="48">
        <f>VLOOKUP($A51,'RevPAR Raw Data'!$B$6:$BE$43,'RevPAR Raw Data'!AV$1,FALSE)</f>
        <v>5.2481991627873699</v>
      </c>
      <c r="BH51" s="48">
        <f>VLOOKUP($A51,'RevPAR Raw Data'!$B$6:$BE$43,'RevPAR Raw Data'!AW$1,FALSE)</f>
        <v>4.0409255670830104</v>
      </c>
      <c r="BI51" s="48">
        <f>VLOOKUP($A51,'RevPAR Raw Data'!$B$6:$BE$43,'RevPAR Raw Data'!AX$1,FALSE)</f>
        <v>2.4644699463159299</v>
      </c>
      <c r="BJ51" s="49">
        <f>VLOOKUP($A51,'RevPAR Raw Data'!$B$6:$BE$43,'RevPAR Raw Data'!AY$1,FALSE)</f>
        <v>6.9818553729194299</v>
      </c>
      <c r="BK51" s="48">
        <f>VLOOKUP($A51,'RevPAR Raw Data'!$B$6:$BE$43,'RevPAR Raw Data'!BA$1,FALSE)</f>
        <v>-0.81126990439911495</v>
      </c>
      <c r="BL51" s="48">
        <f>VLOOKUP($A51,'RevPAR Raw Data'!$B$6:$BE$43,'RevPAR Raw Data'!BB$1,FALSE)</f>
        <v>-11.5032199721657</v>
      </c>
      <c r="BM51" s="49">
        <f>VLOOKUP($A51,'RevPAR Raw Data'!$B$6:$BE$43,'RevPAR Raw Data'!BC$1,FALSE)</f>
        <v>-6.5374246573112904</v>
      </c>
      <c r="BN51" s="50">
        <f>VLOOKUP($A51,'RevPAR Raw Data'!$B$6:$BE$43,'RevPAR Raw Data'!BE$1,FALSE)</f>
        <v>2.9761442815184802</v>
      </c>
    </row>
    <row r="52" spans="1:66" x14ac:dyDescent="0.45">
      <c r="A52" s="63" t="s">
        <v>82</v>
      </c>
      <c r="B52" s="47">
        <f>VLOOKUP($A52,'Occupancy Raw Data'!$B$8:$BE$45,'Occupancy Raw Data'!AG$3,FALSE)</f>
        <v>31.8106028217186</v>
      </c>
      <c r="C52" s="48">
        <f>VLOOKUP($A52,'Occupancy Raw Data'!$B$8:$BE$45,'Occupancy Raw Data'!AH$3,FALSE)</f>
        <v>35.121846943138003</v>
      </c>
      <c r="D52" s="48">
        <f>VLOOKUP($A52,'Occupancy Raw Data'!$B$8:$BE$45,'Occupancy Raw Data'!AI$3,FALSE)</f>
        <v>42.022231722958502</v>
      </c>
      <c r="E52" s="48">
        <f>VLOOKUP($A52,'Occupancy Raw Data'!$B$8:$BE$45,'Occupancy Raw Data'!AJ$3,FALSE)</f>
        <v>44.771269773407397</v>
      </c>
      <c r="F52" s="48">
        <f>VLOOKUP($A52,'Occupancy Raw Data'!$B$8:$BE$45,'Occupancy Raw Data'!AK$3,FALSE)</f>
        <v>44.536126549807598</v>
      </c>
      <c r="G52" s="49">
        <f>VLOOKUP($A52,'Occupancy Raw Data'!$B$8:$BE$45,'Occupancy Raw Data'!AL$3,FALSE)</f>
        <v>39.652415562206002</v>
      </c>
      <c r="H52" s="48">
        <f>VLOOKUP($A52,'Occupancy Raw Data'!$B$8:$BE$45,'Occupancy Raw Data'!AN$3,FALSE)</f>
        <v>44.9444206926036</v>
      </c>
      <c r="I52" s="48">
        <f>VLOOKUP($A52,'Occupancy Raw Data'!$B$8:$BE$45,'Occupancy Raw Data'!AO$3,FALSE)</f>
        <v>39.811885421120103</v>
      </c>
      <c r="J52" s="49">
        <f>VLOOKUP($A52,'Occupancy Raw Data'!$B$8:$BE$45,'Occupancy Raw Data'!AP$3,FALSE)</f>
        <v>42.378153056861898</v>
      </c>
      <c r="K52" s="50">
        <f>VLOOKUP($A52,'Occupancy Raw Data'!$B$8:$BE$45,'Occupancy Raw Data'!AR$3,FALSE)</f>
        <v>40.431197703536299</v>
      </c>
      <c r="M52" s="47">
        <f>VLOOKUP($A52,'Occupancy Raw Data'!$B$8:$BE$45,'Occupancy Raw Data'!AT$3,FALSE)</f>
        <v>-10.642184349441999</v>
      </c>
      <c r="N52" s="48">
        <f>VLOOKUP($A52,'Occupancy Raw Data'!$B$8:$BE$45,'Occupancy Raw Data'!AU$3,FALSE)</f>
        <v>-17.4832443566421</v>
      </c>
      <c r="O52" s="48">
        <f>VLOOKUP($A52,'Occupancy Raw Data'!$B$8:$BE$45,'Occupancy Raw Data'!AV$3,FALSE)</f>
        <v>-10.927495775048699</v>
      </c>
      <c r="P52" s="48">
        <f>VLOOKUP($A52,'Occupancy Raw Data'!$B$8:$BE$45,'Occupancy Raw Data'!AW$3,FALSE)</f>
        <v>-6.3190575471916599</v>
      </c>
      <c r="Q52" s="48">
        <f>VLOOKUP($A52,'Occupancy Raw Data'!$B$8:$BE$45,'Occupancy Raw Data'!AX$3,FALSE)</f>
        <v>-3.01878444468956</v>
      </c>
      <c r="R52" s="49">
        <f>VLOOKUP($A52,'Occupancy Raw Data'!$B$8:$BE$45,'Occupancy Raw Data'!AY$3,FALSE)</f>
        <v>-9.4915336216163695</v>
      </c>
      <c r="S52" s="48">
        <f>VLOOKUP($A52,'Occupancy Raw Data'!$B$8:$BE$45,'Occupancy Raw Data'!BA$3,FALSE)</f>
        <v>2.0864821248998902</v>
      </c>
      <c r="T52" s="48">
        <f>VLOOKUP($A52,'Occupancy Raw Data'!$B$8:$BE$45,'Occupancy Raw Data'!BB$3,FALSE)</f>
        <v>-5.6251073356507302</v>
      </c>
      <c r="U52" s="49">
        <f>VLOOKUP($A52,'Occupancy Raw Data'!$B$8:$BE$45,'Occupancy Raw Data'!BC$3,FALSE)</f>
        <v>-1.6869732799267001</v>
      </c>
      <c r="V52" s="50">
        <f>VLOOKUP($A52,'Occupancy Raw Data'!$B$8:$BE$45,'Occupancy Raw Data'!BE$3,FALSE)</f>
        <v>-7.2874229200726797</v>
      </c>
      <c r="X52" s="51">
        <f>VLOOKUP($A52,'ADR Raw Data'!$B$6:$BE$43,'ADR Raw Data'!AG$1,FALSE)</f>
        <v>91.712627511591904</v>
      </c>
      <c r="Y52" s="52">
        <f>VLOOKUP($A52,'ADR Raw Data'!$B$6:$BE$43,'ADR Raw Data'!AH$1,FALSE)</f>
        <v>89.665987218502707</v>
      </c>
      <c r="Z52" s="52">
        <f>VLOOKUP($A52,'ADR Raw Data'!$B$6:$BE$43,'ADR Raw Data'!AI$1,FALSE)</f>
        <v>91.052690507681305</v>
      </c>
      <c r="AA52" s="52">
        <f>VLOOKUP($A52,'ADR Raw Data'!$B$6:$BE$43,'ADR Raw Data'!AJ$1,FALSE)</f>
        <v>91.596927998472097</v>
      </c>
      <c r="AB52" s="52">
        <f>VLOOKUP($A52,'ADR Raw Data'!$B$6:$BE$43,'ADR Raw Data'!AK$1,FALSE)</f>
        <v>92.376237400403099</v>
      </c>
      <c r="AC52" s="53">
        <f>VLOOKUP($A52,'ADR Raw Data'!$B$6:$BE$43,'ADR Raw Data'!AL$1,FALSE)</f>
        <v>91.333133794084901</v>
      </c>
      <c r="AD52" s="52">
        <f>VLOOKUP($A52,'ADR Raw Data'!$B$6:$BE$43,'ADR Raw Data'!AN$1,FALSE)</f>
        <v>101.55029393578999</v>
      </c>
      <c r="AE52" s="52">
        <f>VLOOKUP($A52,'ADR Raw Data'!$B$6:$BE$43,'ADR Raw Data'!AO$1,FALSE)</f>
        <v>100.355473582474</v>
      </c>
      <c r="AF52" s="53">
        <f>VLOOKUP($A52,'ADR Raw Data'!$B$6:$BE$43,'ADR Raw Data'!AP$1,FALSE)</f>
        <v>100.98906075815199</v>
      </c>
      <c r="AG52" s="54">
        <f>VLOOKUP($A52,'ADR Raw Data'!$B$6:$BE$43,'ADR Raw Data'!AR$1,FALSE)</f>
        <v>94.224821218163598</v>
      </c>
      <c r="AI52" s="47">
        <f>VLOOKUP($A52,'ADR Raw Data'!$B$6:$BE$43,'ADR Raw Data'!AT$1,FALSE)</f>
        <v>8.4124390837301E-2</v>
      </c>
      <c r="AJ52" s="48">
        <f>VLOOKUP($A52,'ADR Raw Data'!$B$6:$BE$43,'ADR Raw Data'!AU$1,FALSE)</f>
        <v>-0.86506468254688196</v>
      </c>
      <c r="AK52" s="48">
        <f>VLOOKUP($A52,'ADR Raw Data'!$B$6:$BE$43,'ADR Raw Data'!AV$1,FALSE)</f>
        <v>-1.5490846291453</v>
      </c>
      <c r="AL52" s="48">
        <f>VLOOKUP($A52,'ADR Raw Data'!$B$6:$BE$43,'ADR Raw Data'!AW$1,FALSE)</f>
        <v>-0.32452528586985802</v>
      </c>
      <c r="AM52" s="48">
        <f>VLOOKUP($A52,'ADR Raw Data'!$B$6:$BE$43,'ADR Raw Data'!AX$1,FALSE)</f>
        <v>0.23802717278591701</v>
      </c>
      <c r="AN52" s="49">
        <f>VLOOKUP($A52,'ADR Raw Data'!$B$6:$BE$43,'ADR Raw Data'!AY$1,FALSE)</f>
        <v>-0.45851346805284798</v>
      </c>
      <c r="AO52" s="48">
        <f>VLOOKUP($A52,'ADR Raw Data'!$B$6:$BE$43,'ADR Raw Data'!BA$1,FALSE)</f>
        <v>0.11159693462687099</v>
      </c>
      <c r="AP52" s="48">
        <f>VLOOKUP($A52,'ADR Raw Data'!$B$6:$BE$43,'ADR Raw Data'!BB$1,FALSE)</f>
        <v>-3.0233765055156399</v>
      </c>
      <c r="AQ52" s="49">
        <f>VLOOKUP($A52,'ADR Raw Data'!$B$6:$BE$43,'ADR Raw Data'!BC$1,FALSE)</f>
        <v>-1.41520953148905</v>
      </c>
      <c r="AR52" s="50">
        <f>VLOOKUP($A52,'ADR Raw Data'!$B$6:$BE$43,'ADR Raw Data'!BE$1,FALSE)</f>
        <v>-0.57674151458832101</v>
      </c>
      <c r="AT52" s="51">
        <f>VLOOKUP($A52,'RevPAR Raw Data'!$B$6:$BE$43,'RevPAR Raw Data'!AG$1,FALSE)</f>
        <v>29.174339675074801</v>
      </c>
      <c r="AU52" s="52">
        <f>VLOOKUP($A52,'RevPAR Raw Data'!$B$6:$BE$43,'RevPAR Raw Data'!AH$1,FALSE)</f>
        <v>31.4923507909362</v>
      </c>
      <c r="AV52" s="52">
        <f>VLOOKUP($A52,'RevPAR Raw Data'!$B$6:$BE$43,'RevPAR Raw Data'!AI$1,FALSE)</f>
        <v>38.262372595126102</v>
      </c>
      <c r="AW52" s="52">
        <f>VLOOKUP($A52,'RevPAR Raw Data'!$B$6:$BE$43,'RevPAR Raw Data'!AJ$1,FALSE)</f>
        <v>41.009107738349698</v>
      </c>
      <c r="AX52" s="52">
        <f>VLOOKUP($A52,'RevPAR Raw Data'!$B$6:$BE$43,'RevPAR Raw Data'!AK$1,FALSE)</f>
        <v>41.140797990594201</v>
      </c>
      <c r="AY52" s="53">
        <f>VLOOKUP($A52,'RevPAR Raw Data'!$B$6:$BE$43,'RevPAR Raw Data'!AL$1,FALSE)</f>
        <v>36.215793758016197</v>
      </c>
      <c r="AZ52" s="52">
        <f>VLOOKUP($A52,'RevPAR Raw Data'!$B$6:$BE$43,'RevPAR Raw Data'!AN$1,FALSE)</f>
        <v>45.641191321077301</v>
      </c>
      <c r="BA52" s="52">
        <f>VLOOKUP($A52,'RevPAR Raw Data'!$B$6:$BE$43,'RevPAR Raw Data'!AO$1,FALSE)</f>
        <v>39.953406156477101</v>
      </c>
      <c r="BB52" s="53">
        <f>VLOOKUP($A52,'RevPAR Raw Data'!$B$6:$BE$43,'RevPAR Raw Data'!AP$1,FALSE)</f>
        <v>42.797298738777201</v>
      </c>
      <c r="BC52" s="54">
        <f>VLOOKUP($A52,'RevPAR Raw Data'!$B$6:$BE$43,'RevPAR Raw Data'!AR$1,FALSE)</f>
        <v>38.0962237525193</v>
      </c>
      <c r="BE52" s="47">
        <f>VLOOKUP($A52,'RevPAR Raw Data'!$B$6:$BE$43,'RevPAR Raw Data'!AT$1,FALSE)</f>
        <v>-10.5670126313604</v>
      </c>
      <c r="BF52" s="48">
        <f>VLOOKUP($A52,'RevPAR Raw Data'!$B$6:$BE$43,'RevPAR Raw Data'!AU$1,FALSE)</f>
        <v>-18.197067666896299</v>
      </c>
      <c r="BG52" s="48">
        <f>VLOOKUP($A52,'RevPAR Raw Data'!$B$6:$BE$43,'RevPAR Raw Data'!AV$1,FALSE)</f>
        <v>-12.307304246792199</v>
      </c>
      <c r="BH52" s="48">
        <f>VLOOKUP($A52,'RevPAR Raw Data'!$B$6:$BE$43,'RevPAR Raw Data'!AW$1,FALSE)</f>
        <v>-6.62307589349221</v>
      </c>
      <c r="BI52" s="48">
        <f>VLOOKUP($A52,'RevPAR Raw Data'!$B$6:$BE$43,'RevPAR Raw Data'!AX$1,FALSE)</f>
        <v>-2.78794279916983</v>
      </c>
      <c r="BJ52" s="49">
        <f>VLOOKUP($A52,'RevPAR Raw Data'!$B$6:$BE$43,'RevPAR Raw Data'!AY$1,FALSE)</f>
        <v>-9.9065271296893407</v>
      </c>
      <c r="BK52" s="48">
        <f>VLOOKUP($A52,'RevPAR Raw Data'!$B$6:$BE$43,'RevPAR Raw Data'!BA$1,FALSE)</f>
        <v>2.20040750961968</v>
      </c>
      <c r="BL52" s="48">
        <f>VLOOKUP($A52,'RevPAR Raw Data'!$B$6:$BE$43,'RevPAR Raw Data'!BB$1,FALSE)</f>
        <v>-8.47841566757028</v>
      </c>
      <c r="BM52" s="49">
        <f>VLOOKUP($A52,'RevPAR Raw Data'!$B$6:$BE$43,'RevPAR Raw Data'!BC$1,FALSE)</f>
        <v>-3.07830860476456</v>
      </c>
      <c r="BN52" s="50">
        <f>VLOOKUP($A52,'RevPAR Raw Data'!$B$6:$BE$43,'RevPAR Raw Data'!BE$1,FALSE)</f>
        <v>-7.82213484133732</v>
      </c>
    </row>
    <row r="53" spans="1:66" x14ac:dyDescent="0.45">
      <c r="A53" s="63" t="s">
        <v>83</v>
      </c>
      <c r="B53" s="47">
        <f>VLOOKUP($A53,'Occupancy Raw Data'!$B$8:$BE$45,'Occupancy Raw Data'!AG$3,FALSE)</f>
        <v>38.5241172397876</v>
      </c>
      <c r="C53" s="48">
        <f>VLOOKUP($A53,'Occupancy Raw Data'!$B$8:$BE$45,'Occupancy Raw Data'!AH$3,FALSE)</f>
        <v>44.291785527158403</v>
      </c>
      <c r="D53" s="48">
        <f>VLOOKUP($A53,'Occupancy Raw Data'!$B$8:$BE$45,'Occupancy Raw Data'!AI$3,FALSE)</f>
        <v>51.982301915351897</v>
      </c>
      <c r="E53" s="48">
        <f>VLOOKUP($A53,'Occupancy Raw Data'!$B$8:$BE$45,'Occupancy Raw Data'!AJ$3,FALSE)</f>
        <v>54.415788554462303</v>
      </c>
      <c r="F53" s="48">
        <f>VLOOKUP($A53,'Occupancy Raw Data'!$B$8:$BE$45,'Occupancy Raw Data'!AK$3,FALSE)</f>
        <v>50.596728183035403</v>
      </c>
      <c r="G53" s="49">
        <f>VLOOKUP($A53,'Occupancy Raw Data'!$B$8:$BE$45,'Occupancy Raw Data'!AL$3,FALSE)</f>
        <v>47.9451417945141</v>
      </c>
      <c r="H53" s="48">
        <f>VLOOKUP($A53,'Occupancy Raw Data'!$B$8:$BE$45,'Occupancy Raw Data'!AN$3,FALSE)</f>
        <v>44.943820224719097</v>
      </c>
      <c r="I53" s="48">
        <f>VLOOKUP($A53,'Occupancy Raw Data'!$B$8:$BE$45,'Occupancy Raw Data'!AO$3,FALSE)</f>
        <v>41.578855446236197</v>
      </c>
      <c r="J53" s="49">
        <f>VLOOKUP($A53,'Occupancy Raw Data'!$B$8:$BE$45,'Occupancy Raw Data'!AP$3,FALSE)</f>
        <v>43.261337835477597</v>
      </c>
      <c r="K53" s="50">
        <f>VLOOKUP($A53,'Occupancy Raw Data'!$B$8:$BE$45,'Occupancy Raw Data'!AR$3,FALSE)</f>
        <v>46.608634981809701</v>
      </c>
      <c r="M53" s="47">
        <f>VLOOKUP($A53,'Occupancy Raw Data'!$B$8:$BE$45,'Occupancy Raw Data'!AT$3,FALSE)</f>
        <v>4.9890717729937997</v>
      </c>
      <c r="N53" s="48">
        <f>VLOOKUP($A53,'Occupancy Raw Data'!$B$8:$BE$45,'Occupancy Raw Data'!AU$3,FALSE)</f>
        <v>-4.3778550323907197</v>
      </c>
      <c r="O53" s="48">
        <f>VLOOKUP($A53,'Occupancy Raw Data'!$B$8:$BE$45,'Occupancy Raw Data'!AV$3,FALSE)</f>
        <v>0.66990960758128304</v>
      </c>
      <c r="P53" s="48">
        <f>VLOOKUP($A53,'Occupancy Raw Data'!$B$8:$BE$45,'Occupancy Raw Data'!AW$3,FALSE)</f>
        <v>7.09775599509772</v>
      </c>
      <c r="Q53" s="48">
        <f>VLOOKUP($A53,'Occupancy Raw Data'!$B$8:$BE$45,'Occupancy Raw Data'!AX$3,FALSE)</f>
        <v>10.5684673401736</v>
      </c>
      <c r="R53" s="49">
        <f>VLOOKUP($A53,'Occupancy Raw Data'!$B$8:$BE$45,'Occupancy Raw Data'!AY$3,FALSE)</f>
        <v>3.6788785915372699</v>
      </c>
      <c r="S53" s="48">
        <f>VLOOKUP($A53,'Occupancy Raw Data'!$B$8:$BE$45,'Occupancy Raw Data'!BA$3,FALSE)</f>
        <v>5.8096080201365998</v>
      </c>
      <c r="T53" s="48">
        <f>VLOOKUP($A53,'Occupancy Raw Data'!$B$8:$BE$45,'Occupancy Raw Data'!BB$3,FALSE)</f>
        <v>-1.1775632217620999</v>
      </c>
      <c r="U53" s="49">
        <f>VLOOKUP($A53,'Occupancy Raw Data'!$B$8:$BE$45,'Occupancy Raw Data'!BC$3,FALSE)</f>
        <v>2.33262529248882</v>
      </c>
      <c r="V53" s="50">
        <f>VLOOKUP($A53,'Occupancy Raw Data'!$B$8:$BE$45,'Occupancy Raw Data'!BE$3,FALSE)</f>
        <v>3.3222255708441999</v>
      </c>
      <c r="X53" s="51">
        <f>VLOOKUP($A53,'ADR Raw Data'!$B$6:$BE$43,'ADR Raw Data'!AG$1,FALSE)</f>
        <v>89.278030552643401</v>
      </c>
      <c r="Y53" s="52">
        <f>VLOOKUP($A53,'ADR Raw Data'!$B$6:$BE$43,'ADR Raw Data'!AH$1,FALSE)</f>
        <v>93.965145899053596</v>
      </c>
      <c r="Z53" s="52">
        <f>VLOOKUP($A53,'ADR Raw Data'!$B$6:$BE$43,'ADR Raw Data'!AI$1,FALSE)</f>
        <v>96.162870422219697</v>
      </c>
      <c r="AA53" s="52">
        <f>VLOOKUP($A53,'ADR Raw Data'!$B$6:$BE$43,'ADR Raw Data'!AJ$1,FALSE)</f>
        <v>96.001779180485698</v>
      </c>
      <c r="AB53" s="52">
        <f>VLOOKUP($A53,'ADR Raw Data'!$B$6:$BE$43,'ADR Raw Data'!AK$1,FALSE)</f>
        <v>92.511976757565193</v>
      </c>
      <c r="AC53" s="53">
        <f>VLOOKUP($A53,'ADR Raw Data'!$B$6:$BE$43,'ADR Raw Data'!AL$1,FALSE)</f>
        <v>93.837504363424799</v>
      </c>
      <c r="AD53" s="52">
        <f>VLOOKUP($A53,'ADR Raw Data'!$B$6:$BE$43,'ADR Raw Data'!AN$1,FALSE)</f>
        <v>94.335756476683898</v>
      </c>
      <c r="AE53" s="52">
        <f>VLOOKUP($A53,'ADR Raw Data'!$B$6:$BE$43,'ADR Raw Data'!AO$1,FALSE)</f>
        <v>93.820936712405398</v>
      </c>
      <c r="AF53" s="53">
        <f>VLOOKUP($A53,'ADR Raw Data'!$B$6:$BE$43,'ADR Raw Data'!AP$1,FALSE)</f>
        <v>94.088357556183496</v>
      </c>
      <c r="AG53" s="54">
        <f>VLOOKUP($A53,'ADR Raw Data'!$B$6:$BE$43,'ADR Raw Data'!AR$1,FALSE)</f>
        <v>93.903943757351101</v>
      </c>
      <c r="AI53" s="47">
        <f>VLOOKUP($A53,'ADR Raw Data'!$B$6:$BE$43,'ADR Raw Data'!AT$1,FALSE)</f>
        <v>5.70813072900315</v>
      </c>
      <c r="AJ53" s="48">
        <f>VLOOKUP($A53,'ADR Raw Data'!$B$6:$BE$43,'ADR Raw Data'!AU$1,FALSE)</f>
        <v>6.1333716517571402</v>
      </c>
      <c r="AK53" s="48">
        <f>VLOOKUP($A53,'ADR Raw Data'!$B$6:$BE$43,'ADR Raw Data'!AV$1,FALSE)</f>
        <v>6.9224204102688303</v>
      </c>
      <c r="AL53" s="48">
        <f>VLOOKUP($A53,'ADR Raw Data'!$B$6:$BE$43,'ADR Raw Data'!AW$1,FALSE)</f>
        <v>6.9303747755586098</v>
      </c>
      <c r="AM53" s="48">
        <f>VLOOKUP($A53,'ADR Raw Data'!$B$6:$BE$43,'ADR Raw Data'!AX$1,FALSE)</f>
        <v>6.6845446991922604</v>
      </c>
      <c r="AN53" s="49">
        <f>VLOOKUP($A53,'ADR Raw Data'!$B$6:$BE$43,'ADR Raw Data'!AY$1,FALSE)</f>
        <v>6.4951188383276204</v>
      </c>
      <c r="AO53" s="48">
        <f>VLOOKUP($A53,'ADR Raw Data'!$B$6:$BE$43,'ADR Raw Data'!BA$1,FALSE)</f>
        <v>6.0891009276133898</v>
      </c>
      <c r="AP53" s="48">
        <f>VLOOKUP($A53,'ADR Raw Data'!$B$6:$BE$43,'ADR Raw Data'!BB$1,FALSE)</f>
        <v>3.4518405798037999</v>
      </c>
      <c r="AQ53" s="49">
        <f>VLOOKUP($A53,'ADR Raw Data'!$B$6:$BE$43,'ADR Raw Data'!BC$1,FALSE)</f>
        <v>4.7735340544433198</v>
      </c>
      <c r="AR53" s="50">
        <f>VLOOKUP($A53,'ADR Raw Data'!$B$6:$BE$43,'ADR Raw Data'!BE$1,FALSE)</f>
        <v>6.0268942879902898</v>
      </c>
      <c r="AT53" s="51">
        <f>VLOOKUP($A53,'RevPAR Raw Data'!$B$6:$BE$43,'RevPAR Raw Data'!AG$1,FALSE)</f>
        <v>34.393573159473803</v>
      </c>
      <c r="AU53" s="52">
        <f>VLOOKUP($A53,'RevPAR Raw Data'!$B$6:$BE$43,'RevPAR Raw Data'!AH$1,FALSE)</f>
        <v>41.618840891890301</v>
      </c>
      <c r="AV53" s="52">
        <f>VLOOKUP($A53,'RevPAR Raw Data'!$B$6:$BE$43,'RevPAR Raw Data'!AI$1,FALSE)</f>
        <v>49.987673633346901</v>
      </c>
      <c r="AW53" s="52">
        <f>VLOOKUP($A53,'RevPAR Raw Data'!$B$6:$BE$43,'RevPAR Raw Data'!AJ$1,FALSE)</f>
        <v>52.240125167374899</v>
      </c>
      <c r="AX53" s="52">
        <f>VLOOKUP($A53,'RevPAR Raw Data'!$B$6:$BE$43,'RevPAR Raw Data'!AK$1,FALSE)</f>
        <v>46.808033416778201</v>
      </c>
      <c r="AY53" s="53">
        <f>VLOOKUP($A53,'RevPAR Raw Data'!$B$6:$BE$43,'RevPAR Raw Data'!AL$1,FALSE)</f>
        <v>44.990524523477397</v>
      </c>
      <c r="AZ53" s="52">
        <f>VLOOKUP($A53,'RevPAR Raw Data'!$B$6:$BE$43,'RevPAR Raw Data'!AN$1,FALSE)</f>
        <v>42.398092798509602</v>
      </c>
      <c r="BA53" s="52">
        <f>VLOOKUP($A53,'RevPAR Raw Data'!$B$6:$BE$43,'RevPAR Raw Data'!AO$1,FALSE)</f>
        <v>39.009671653955799</v>
      </c>
      <c r="BB53" s="53">
        <f>VLOOKUP($A53,'RevPAR Raw Data'!$B$6:$BE$43,'RevPAR Raw Data'!AP$1,FALSE)</f>
        <v>40.7038822262327</v>
      </c>
      <c r="BC53" s="54">
        <f>VLOOKUP($A53,'RevPAR Raw Data'!$B$6:$BE$43,'RevPAR Raw Data'!AR$1,FALSE)</f>
        <v>43.767346379387597</v>
      </c>
      <c r="BE53" s="47">
        <f>VLOOKUP($A53,'RevPAR Raw Data'!$B$6:$BE$43,'RevPAR Raw Data'!AT$1,FALSE)</f>
        <v>10.9819852409632</v>
      </c>
      <c r="BF53" s="48">
        <f>VLOOKUP($A53,'RevPAR Raw Data'!$B$6:$BE$43,'RevPAR Raw Data'!AU$1,FALSE)</f>
        <v>1.4870064998547401</v>
      </c>
      <c r="BG53" s="48">
        <f>VLOOKUP($A53,'RevPAR Raw Data'!$B$6:$BE$43,'RevPAR Raw Data'!AV$1,FALSE)</f>
        <v>7.6387039772556804</v>
      </c>
      <c r="BH53" s="48">
        <f>VLOOKUP($A53,'RevPAR Raw Data'!$B$6:$BE$43,'RevPAR Raw Data'!AW$1,FALSE)</f>
        <v>14.5200318617712</v>
      </c>
      <c r="BI53" s="48">
        <f>VLOOKUP($A53,'RevPAR Raw Data'!$B$6:$BE$43,'RevPAR Raw Data'!AX$1,FALSE)</f>
        <v>17.959465962739301</v>
      </c>
      <c r="BJ53" s="49">
        <f>VLOOKUP($A53,'RevPAR Raw Data'!$B$6:$BE$43,'RevPAR Raw Data'!AY$1,FALSE)</f>
        <v>10.412944966303</v>
      </c>
      <c r="BK53" s="48">
        <f>VLOOKUP($A53,'RevPAR Raw Data'!$B$6:$BE$43,'RevPAR Raw Data'!BA$1,FALSE)</f>
        <v>12.2524618435948</v>
      </c>
      <c r="BL53" s="48">
        <f>VLOOKUP($A53,'RevPAR Raw Data'!$B$6:$BE$43,'RevPAR Raw Data'!BB$1,FALSE)</f>
        <v>2.2336297529000699</v>
      </c>
      <c r="BM53" s="49">
        <f>VLOOKUP($A53,'RevPAR Raw Data'!$B$6:$BE$43,'RevPAR Raw Data'!BC$1,FALSE)</f>
        <v>7.2175080096316497</v>
      </c>
      <c r="BN53" s="50">
        <f>VLOOKUP($A53,'RevPAR Raw Data'!$B$6:$BE$43,'RevPAR Raw Data'!BE$1,FALSE)</f>
        <v>9.5493468819978595</v>
      </c>
    </row>
    <row r="54" spans="1:66" x14ac:dyDescent="0.45">
      <c r="A54" s="66" t="s">
        <v>84</v>
      </c>
      <c r="B54" s="47">
        <f>VLOOKUP($A54,'Occupancy Raw Data'!$B$8:$BE$45,'Occupancy Raw Data'!AG$3,FALSE)</f>
        <v>27.901633764465601</v>
      </c>
      <c r="C54" s="48">
        <f>VLOOKUP($A54,'Occupancy Raw Data'!$B$8:$BE$45,'Occupancy Raw Data'!AH$3,FALSE)</f>
        <v>33.373042886317201</v>
      </c>
      <c r="D54" s="48">
        <f>VLOOKUP($A54,'Occupancy Raw Data'!$B$8:$BE$45,'Occupancy Raw Data'!AI$3,FALSE)</f>
        <v>42.4041297935103</v>
      </c>
      <c r="E54" s="48">
        <f>VLOOKUP($A54,'Occupancy Raw Data'!$B$8:$BE$45,'Occupancy Raw Data'!AJ$3,FALSE)</f>
        <v>46.037553891536099</v>
      </c>
      <c r="F54" s="48">
        <f>VLOOKUP($A54,'Occupancy Raw Data'!$B$8:$BE$45,'Occupancy Raw Data'!AK$3,FALSE)</f>
        <v>46.953710006807299</v>
      </c>
      <c r="G54" s="49">
        <f>VLOOKUP($A54,'Occupancy Raw Data'!$B$8:$BE$45,'Occupancy Raw Data'!AL$3,FALSE)</f>
        <v>39.334014068527303</v>
      </c>
      <c r="H54" s="48">
        <f>VLOOKUP($A54,'Occupancy Raw Data'!$B$8:$BE$45,'Occupancy Raw Data'!AN$3,FALSE)</f>
        <v>43.107556160653502</v>
      </c>
      <c r="I54" s="48">
        <f>VLOOKUP($A54,'Occupancy Raw Data'!$B$8:$BE$45,'Occupancy Raw Data'!AO$3,FALSE)</f>
        <v>35.7329248922169</v>
      </c>
      <c r="J54" s="49">
        <f>VLOOKUP($A54,'Occupancy Raw Data'!$B$8:$BE$45,'Occupancy Raw Data'!AP$3,FALSE)</f>
        <v>39.420240526435201</v>
      </c>
      <c r="K54" s="50">
        <f>VLOOKUP($A54,'Occupancy Raw Data'!$B$8:$BE$45,'Occupancy Raw Data'!AR$3,FALSE)</f>
        <v>39.358650199358102</v>
      </c>
      <c r="M54" s="47">
        <f>VLOOKUP($A54,'Occupancy Raw Data'!$B$8:$BE$45,'Occupancy Raw Data'!AT$3,FALSE)</f>
        <v>-11.7058962020427</v>
      </c>
      <c r="N54" s="48">
        <f>VLOOKUP($A54,'Occupancy Raw Data'!$B$8:$BE$45,'Occupancy Raw Data'!AU$3,FALSE)</f>
        <v>-15.231585450632499</v>
      </c>
      <c r="O54" s="48">
        <f>VLOOKUP($A54,'Occupancy Raw Data'!$B$8:$BE$45,'Occupancy Raw Data'!AV$3,FALSE)</f>
        <v>-4.7855138521582896</v>
      </c>
      <c r="P54" s="48">
        <f>VLOOKUP($A54,'Occupancy Raw Data'!$B$8:$BE$45,'Occupancy Raw Data'!AW$3,FALSE)</f>
        <v>1.6247297882481799</v>
      </c>
      <c r="Q54" s="48">
        <f>VLOOKUP($A54,'Occupancy Raw Data'!$B$8:$BE$45,'Occupancy Raw Data'!AX$3,FALSE)</f>
        <v>8.0926603029508097</v>
      </c>
      <c r="R54" s="49">
        <f>VLOOKUP($A54,'Occupancy Raw Data'!$B$8:$BE$45,'Occupancy Raw Data'!AY$3,FALSE)</f>
        <v>-3.7090995344267998</v>
      </c>
      <c r="S54" s="48">
        <f>VLOOKUP($A54,'Occupancy Raw Data'!$B$8:$BE$45,'Occupancy Raw Data'!BA$3,FALSE)</f>
        <v>6.1926866003488703</v>
      </c>
      <c r="T54" s="48">
        <f>VLOOKUP($A54,'Occupancy Raw Data'!$B$8:$BE$45,'Occupancy Raw Data'!BB$3,FALSE)</f>
        <v>-4.4691757400552703</v>
      </c>
      <c r="U54" s="49">
        <f>VLOOKUP($A54,'Occupancy Raw Data'!$B$8:$BE$45,'Occupancy Raw Data'!BC$3,FALSE)</f>
        <v>1.0797208810955701</v>
      </c>
      <c r="V54" s="50">
        <f>VLOOKUP($A54,'Occupancy Raw Data'!$B$8:$BE$45,'Occupancy Raw Data'!BE$3,FALSE)</f>
        <v>-2.3856265614388299</v>
      </c>
      <c r="X54" s="51">
        <f>VLOOKUP($A54,'ADR Raw Data'!$B$6:$BE$43,'ADR Raw Data'!AG$1,FALSE)</f>
        <v>101.669218257598</v>
      </c>
      <c r="Y54" s="52">
        <f>VLOOKUP($A54,'ADR Raw Data'!$B$6:$BE$43,'ADR Raw Data'!AH$1,FALSE)</f>
        <v>94.374266530681595</v>
      </c>
      <c r="Z54" s="52">
        <f>VLOOKUP($A54,'ADR Raw Data'!$B$6:$BE$43,'ADR Raw Data'!AI$1,FALSE)</f>
        <v>95.162779264213995</v>
      </c>
      <c r="AA54" s="52">
        <f>VLOOKUP($A54,'ADR Raw Data'!$B$6:$BE$43,'ADR Raw Data'!AJ$1,FALSE)</f>
        <v>94.734899266835001</v>
      </c>
      <c r="AB54" s="52">
        <f>VLOOKUP($A54,'ADR Raw Data'!$B$6:$BE$43,'ADR Raw Data'!AK$1,FALSE)</f>
        <v>101.759131931859</v>
      </c>
      <c r="AC54" s="53">
        <f>VLOOKUP($A54,'ADR Raw Data'!$B$6:$BE$43,'ADR Raw Data'!AL$1,FALSE)</f>
        <v>97.426722576364995</v>
      </c>
      <c r="AD54" s="52">
        <f>VLOOKUP($A54,'ADR Raw Data'!$B$6:$BE$43,'ADR Raw Data'!AN$1,FALSE)</f>
        <v>109.775717199631</v>
      </c>
      <c r="AE54" s="52">
        <f>VLOOKUP($A54,'ADR Raw Data'!$B$6:$BE$43,'ADR Raw Data'!AO$1,FALSE)</f>
        <v>104.12690188918801</v>
      </c>
      <c r="AF54" s="53">
        <f>VLOOKUP($A54,'ADR Raw Data'!$B$6:$BE$43,'ADR Raw Data'!AP$1,FALSE)</f>
        <v>107.21550079148</v>
      </c>
      <c r="AG54" s="54">
        <f>VLOOKUP($A54,'ADR Raw Data'!$B$6:$BE$43,'ADR Raw Data'!AR$1,FALSE)</f>
        <v>100.227892910824</v>
      </c>
      <c r="AI54" s="47">
        <f>VLOOKUP($A54,'ADR Raw Data'!$B$6:$BE$43,'ADR Raw Data'!AT$1,FALSE)</f>
        <v>5.6451399679429599</v>
      </c>
      <c r="AJ54" s="48">
        <f>VLOOKUP($A54,'ADR Raw Data'!$B$6:$BE$43,'ADR Raw Data'!AU$1,FALSE)</f>
        <v>4.1279820947554703E-2</v>
      </c>
      <c r="AK54" s="48">
        <f>VLOOKUP($A54,'ADR Raw Data'!$B$6:$BE$43,'ADR Raw Data'!AV$1,FALSE)</f>
        <v>-5.9422244398733601E-2</v>
      </c>
      <c r="AL54" s="48">
        <f>VLOOKUP($A54,'ADR Raw Data'!$B$6:$BE$43,'ADR Raw Data'!AW$1,FALSE)</f>
        <v>-1.3856737868006801</v>
      </c>
      <c r="AM54" s="48">
        <f>VLOOKUP($A54,'ADR Raw Data'!$B$6:$BE$43,'ADR Raw Data'!AX$1,FALSE)</f>
        <v>-0.88185024288754299</v>
      </c>
      <c r="AN54" s="49">
        <f>VLOOKUP($A54,'ADR Raw Data'!$B$6:$BE$43,'ADR Raw Data'!AY$1,FALSE)</f>
        <v>0.46318542017025699</v>
      </c>
      <c r="AO54" s="48">
        <f>VLOOKUP($A54,'ADR Raw Data'!$B$6:$BE$43,'ADR Raw Data'!BA$1,FALSE)</f>
        <v>0.36047155428491601</v>
      </c>
      <c r="AP54" s="48">
        <f>VLOOKUP($A54,'ADR Raw Data'!$B$6:$BE$43,'ADR Raw Data'!BB$1,FALSE)</f>
        <v>-5.3662747527590504</v>
      </c>
      <c r="AQ54" s="49">
        <f>VLOOKUP($A54,'ADR Raw Data'!$B$6:$BE$43,'ADR Raw Data'!BC$1,FALSE)</f>
        <v>-2.2587284084086399</v>
      </c>
      <c r="AR54" s="50">
        <f>VLOOKUP($A54,'ADR Raw Data'!$B$6:$BE$43,'ADR Raw Data'!BE$1,FALSE)</f>
        <v>-0.26254753739419401</v>
      </c>
      <c r="AT54" s="51">
        <f>VLOOKUP($A54,'RevPAR Raw Data'!$B$6:$BE$43,'RevPAR Raw Data'!AG$1,FALSE)</f>
        <v>28.367372929430399</v>
      </c>
      <c r="AU54" s="52">
        <f>VLOOKUP($A54,'RevPAR Raw Data'!$B$6:$BE$43,'RevPAR Raw Data'!AH$1,FALSE)</f>
        <v>31.495564442931599</v>
      </c>
      <c r="AV54" s="52">
        <f>VLOOKUP($A54,'RevPAR Raw Data'!$B$6:$BE$43,'RevPAR Raw Data'!AI$1,FALSE)</f>
        <v>40.352948434308999</v>
      </c>
      <c r="AW54" s="52">
        <f>VLOOKUP($A54,'RevPAR Raw Data'!$B$6:$BE$43,'RevPAR Raw Data'!AJ$1,FALSE)</f>
        <v>43.613630304061701</v>
      </c>
      <c r="AX54" s="52">
        <f>VLOOKUP($A54,'RevPAR Raw Data'!$B$6:$BE$43,'RevPAR Raw Data'!AK$1,FALSE)</f>
        <v>47.779687712729697</v>
      </c>
      <c r="AY54" s="53">
        <f>VLOOKUP($A54,'RevPAR Raw Data'!$B$6:$BE$43,'RevPAR Raw Data'!AL$1,FALSE)</f>
        <v>38.321840764692503</v>
      </c>
      <c r="AZ54" s="52">
        <f>VLOOKUP($A54,'RevPAR Raw Data'!$B$6:$BE$43,'RevPAR Raw Data'!AN$1,FALSE)</f>
        <v>47.321628942591303</v>
      </c>
      <c r="BA54" s="52">
        <f>VLOOKUP($A54,'RevPAR Raw Data'!$B$6:$BE$43,'RevPAR Raw Data'!AO$1,FALSE)</f>
        <v>37.207587644656201</v>
      </c>
      <c r="BB54" s="53">
        <f>VLOOKUP($A54,'RevPAR Raw Data'!$B$6:$BE$43,'RevPAR Raw Data'!AP$1,FALSE)</f>
        <v>42.264608293623702</v>
      </c>
      <c r="BC54" s="54">
        <f>VLOOKUP($A54,'RevPAR Raw Data'!$B$6:$BE$43,'RevPAR Raw Data'!AR$1,FALSE)</f>
        <v>39.448345772958604</v>
      </c>
      <c r="BE54" s="47">
        <f>VLOOKUP($A54,'RevPAR Raw Data'!$B$6:$BE$43,'RevPAR Raw Data'!AT$1,FALSE)</f>
        <v>-6.7215704592072196</v>
      </c>
      <c r="BF54" s="48">
        <f>VLOOKUP($A54,'RevPAR Raw Data'!$B$6:$BE$43,'RevPAR Raw Data'!AU$1,FALSE)</f>
        <v>-15.196593200886401</v>
      </c>
      <c r="BG54" s="48">
        <f>VLOOKUP($A54,'RevPAR Raw Data'!$B$6:$BE$43,'RevPAR Raw Data'!AV$1,FALSE)</f>
        <v>-4.8420924368200602</v>
      </c>
      <c r="BH54" s="48">
        <f>VLOOKUP($A54,'RevPAR Raw Data'!$B$6:$BE$43,'RevPAR Raw Data'!AW$1,FALSE)</f>
        <v>0.21654254666539999</v>
      </c>
      <c r="BI54" s="48">
        <f>VLOOKUP($A54,'RevPAR Raw Data'!$B$6:$BE$43,'RevPAR Raw Data'!AX$1,FALSE)</f>
        <v>7.1394449155256297</v>
      </c>
      <c r="BJ54" s="49">
        <f>VLOOKUP($A54,'RevPAR Raw Data'!$B$6:$BE$43,'RevPAR Raw Data'!AY$1,FALSE)</f>
        <v>-3.2630941225196102</v>
      </c>
      <c r="BK54" s="48">
        <f>VLOOKUP($A54,'RevPAR Raw Data'!$B$6:$BE$43,'RevPAR Raw Data'!BA$1,FALSE)</f>
        <v>6.5754810282740603</v>
      </c>
      <c r="BL54" s="48">
        <f>VLOOKUP($A54,'RevPAR Raw Data'!$B$6:$BE$43,'RevPAR Raw Data'!BB$1,FALSE)</f>
        <v>-9.5956222434192995</v>
      </c>
      <c r="BM54" s="49">
        <f>VLOOKUP($A54,'RevPAR Raw Data'!$B$6:$BE$43,'RevPAR Raw Data'!BC$1,FALSE)</f>
        <v>-1.20339548958589</v>
      </c>
      <c r="BN54" s="50">
        <f>VLOOKUP($A54,'RevPAR Raw Data'!$B$6:$BE$43,'RevPAR Raw Data'!BE$1,FALSE)</f>
        <v>-2.6419106950445501</v>
      </c>
    </row>
    <row r="55" spans="1:66" x14ac:dyDescent="0.45">
      <c r="A55" s="63" t="s">
        <v>85</v>
      </c>
      <c r="B55" s="47">
        <f>VLOOKUP($A55,'Occupancy Raw Data'!$B$8:$BE$45,'Occupancy Raw Data'!AG$3,FALSE)</f>
        <v>32.123193392979999</v>
      </c>
      <c r="C55" s="48">
        <f>VLOOKUP($A55,'Occupancy Raw Data'!$B$8:$BE$45,'Occupancy Raw Data'!AH$3,FALSE)</f>
        <v>38.750218188165398</v>
      </c>
      <c r="D55" s="48">
        <f>VLOOKUP($A55,'Occupancy Raw Data'!$B$8:$BE$45,'Occupancy Raw Data'!AI$3,FALSE)</f>
        <v>45.3307732588584</v>
      </c>
      <c r="E55" s="48">
        <f>VLOOKUP($A55,'Occupancy Raw Data'!$B$8:$BE$45,'Occupancy Raw Data'!AJ$3,FALSE)</f>
        <v>46.465351719322697</v>
      </c>
      <c r="F55" s="48">
        <f>VLOOKUP($A55,'Occupancy Raw Data'!$B$8:$BE$45,'Occupancy Raw Data'!AK$3,FALSE)</f>
        <v>43.218711817070997</v>
      </c>
      <c r="G55" s="49">
        <f>VLOOKUP($A55,'Occupancy Raw Data'!$B$8:$BE$45,'Occupancy Raw Data'!AL$3,FALSE)</f>
        <v>41.151489835700303</v>
      </c>
      <c r="H55" s="48">
        <f>VLOOKUP($A55,'Occupancy Raw Data'!$B$8:$BE$45,'Occupancy Raw Data'!AN$3,FALSE)</f>
        <v>41.595391865945103</v>
      </c>
      <c r="I55" s="48">
        <f>VLOOKUP($A55,'Occupancy Raw Data'!$B$8:$BE$45,'Occupancy Raw Data'!AO$3,FALSE)</f>
        <v>36.027229883051099</v>
      </c>
      <c r="J55" s="49">
        <f>VLOOKUP($A55,'Occupancy Raw Data'!$B$8:$BE$45,'Occupancy Raw Data'!AP$3,FALSE)</f>
        <v>38.811310874498098</v>
      </c>
      <c r="K55" s="50">
        <f>VLOOKUP($A55,'Occupancy Raw Data'!$B$8:$BE$45,'Occupancy Raw Data'!AR$3,FALSE)</f>
        <v>40.484248245657596</v>
      </c>
      <c r="M55" s="47">
        <f>VLOOKUP($A55,'Occupancy Raw Data'!$B$8:$BE$45,'Occupancy Raw Data'!AT$3,FALSE)</f>
        <v>-0.46848299168055302</v>
      </c>
      <c r="N55" s="48">
        <f>VLOOKUP($A55,'Occupancy Raw Data'!$B$8:$BE$45,'Occupancy Raw Data'!AU$3,FALSE)</f>
        <v>-6.3686208350906703</v>
      </c>
      <c r="O55" s="48">
        <f>VLOOKUP($A55,'Occupancy Raw Data'!$B$8:$BE$45,'Occupancy Raw Data'!AV$3,FALSE)</f>
        <v>-3.2053671263510899</v>
      </c>
      <c r="P55" s="48">
        <f>VLOOKUP($A55,'Occupancy Raw Data'!$B$8:$BE$45,'Occupancy Raw Data'!AW$3,FALSE)</f>
        <v>0.1881821603312</v>
      </c>
      <c r="Q55" s="48">
        <f>VLOOKUP($A55,'Occupancy Raw Data'!$B$8:$BE$45,'Occupancy Raw Data'!AX$3,FALSE)</f>
        <v>8.6441421676173693</v>
      </c>
      <c r="R55" s="49">
        <f>VLOOKUP($A55,'Occupancy Raw Data'!$B$8:$BE$45,'Occupancy Raw Data'!AY$3,FALSE)</f>
        <v>-0.432095080358402</v>
      </c>
      <c r="S55" s="48">
        <f>VLOOKUP($A55,'Occupancy Raw Data'!$B$8:$BE$45,'Occupancy Raw Data'!BA$3,FALSE)</f>
        <v>1.10309715740347</v>
      </c>
      <c r="T55" s="48">
        <f>VLOOKUP($A55,'Occupancy Raw Data'!$B$8:$BE$45,'Occupancy Raw Data'!BB$3,FALSE)</f>
        <v>-5.6241426611796896</v>
      </c>
      <c r="U55" s="49">
        <f>VLOOKUP($A55,'Occupancy Raw Data'!$B$8:$BE$45,'Occupancy Raw Data'!BC$3,FALSE)</f>
        <v>-2.1346830985915402</v>
      </c>
      <c r="V55" s="50">
        <f>VLOOKUP($A55,'Occupancy Raw Data'!$B$8:$BE$45,'Occupancy Raw Data'!BE$3,FALSE)</f>
        <v>-0.90094565124760895</v>
      </c>
      <c r="X55" s="51">
        <f>VLOOKUP($A55,'ADR Raw Data'!$B$6:$BE$43,'ADR Raw Data'!AG$1,FALSE)</f>
        <v>80.172292447777096</v>
      </c>
      <c r="Y55" s="52">
        <f>VLOOKUP($A55,'ADR Raw Data'!$B$6:$BE$43,'ADR Raw Data'!AH$1,FALSE)</f>
        <v>84.132716216216195</v>
      </c>
      <c r="Z55" s="52">
        <f>VLOOKUP($A55,'ADR Raw Data'!$B$6:$BE$43,'ADR Raw Data'!AI$1,FALSE)</f>
        <v>84.922499037350704</v>
      </c>
      <c r="AA55" s="52">
        <f>VLOOKUP($A55,'ADR Raw Data'!$B$6:$BE$43,'ADR Raw Data'!AJ$1,FALSE)</f>
        <v>83.914699474079598</v>
      </c>
      <c r="AB55" s="52">
        <f>VLOOKUP($A55,'ADR Raw Data'!$B$6:$BE$43,'ADR Raw Data'!AK$1,FALSE)</f>
        <v>82.448008885298805</v>
      </c>
      <c r="AC55" s="53">
        <f>VLOOKUP($A55,'ADR Raw Data'!$B$6:$BE$43,'ADR Raw Data'!AL$1,FALSE)</f>
        <v>83.278821688377604</v>
      </c>
      <c r="AD55" s="52">
        <f>VLOOKUP($A55,'ADR Raw Data'!$B$6:$BE$43,'ADR Raw Data'!AN$1,FALSE)</f>
        <v>85.233881661770795</v>
      </c>
      <c r="AE55" s="52">
        <f>VLOOKUP($A55,'ADR Raw Data'!$B$6:$BE$43,'ADR Raw Data'!AO$1,FALSE)</f>
        <v>82.4783866279069</v>
      </c>
      <c r="AF55" s="53">
        <f>VLOOKUP($A55,'ADR Raw Data'!$B$6:$BE$43,'ADR Raw Data'!AP$1,FALSE)</f>
        <v>83.954965145041598</v>
      </c>
      <c r="AG55" s="54">
        <f>VLOOKUP($A55,'ADR Raw Data'!$B$6:$BE$43,'ADR Raw Data'!AR$1,FALSE)</f>
        <v>83.463640051631899</v>
      </c>
      <c r="AI55" s="47">
        <f>VLOOKUP($A55,'ADR Raw Data'!$B$6:$BE$43,'ADR Raw Data'!AT$1,FALSE)</f>
        <v>4.4930313710789598</v>
      </c>
      <c r="AJ55" s="48">
        <f>VLOOKUP($A55,'ADR Raw Data'!$B$6:$BE$43,'ADR Raw Data'!AU$1,FALSE)</f>
        <v>6.3600628570667199</v>
      </c>
      <c r="AK55" s="48">
        <f>VLOOKUP($A55,'ADR Raw Data'!$B$6:$BE$43,'ADR Raw Data'!AV$1,FALSE)</f>
        <v>4.1575916741296703</v>
      </c>
      <c r="AL55" s="48">
        <f>VLOOKUP($A55,'ADR Raw Data'!$B$6:$BE$43,'ADR Raw Data'!AW$1,FALSE)</f>
        <v>3.6023032611988799</v>
      </c>
      <c r="AM55" s="48">
        <f>VLOOKUP($A55,'ADR Raw Data'!$B$6:$BE$43,'ADR Raw Data'!AX$1,FALSE)</f>
        <v>4.4042501863456804</v>
      </c>
      <c r="AN55" s="49">
        <f>VLOOKUP($A55,'ADR Raw Data'!$B$6:$BE$43,'ADR Raw Data'!AY$1,FALSE)</f>
        <v>4.5147022447664202</v>
      </c>
      <c r="AO55" s="48">
        <f>VLOOKUP($A55,'ADR Raw Data'!$B$6:$BE$43,'ADR Raw Data'!BA$1,FALSE)</f>
        <v>4.9119822612383901</v>
      </c>
      <c r="AP55" s="48">
        <f>VLOOKUP($A55,'ADR Raw Data'!$B$6:$BE$43,'ADR Raw Data'!BB$1,FALSE)</f>
        <v>1.12760756889249</v>
      </c>
      <c r="AQ55" s="49">
        <f>VLOOKUP($A55,'ADR Raw Data'!$B$6:$BE$43,'ADR Raw Data'!BC$1,FALSE)</f>
        <v>3.1450186963215399</v>
      </c>
      <c r="AR55" s="50">
        <f>VLOOKUP($A55,'ADR Raw Data'!$B$6:$BE$43,'ADR Raw Data'!BE$1,FALSE)</f>
        <v>4.1255469662403197</v>
      </c>
      <c r="AT55" s="51">
        <f>VLOOKUP($A55,'RevPAR Raw Data'!$B$6:$BE$43,'RevPAR Raw Data'!AG$1,FALSE)</f>
        <v>25.753900550584898</v>
      </c>
      <c r="AU55" s="52">
        <f>VLOOKUP($A55,'RevPAR Raw Data'!$B$6:$BE$43,'RevPAR Raw Data'!AH$1,FALSE)</f>
        <v>32.601611101413802</v>
      </c>
      <c r="AV55" s="52">
        <f>VLOOKUP($A55,'RevPAR Raw Data'!$B$6:$BE$43,'RevPAR Raw Data'!AI$1,FALSE)</f>
        <v>38.496025484377697</v>
      </c>
      <c r="AW55" s="52">
        <f>VLOOKUP($A55,'RevPAR Raw Data'!$B$6:$BE$43,'RevPAR Raw Data'!AJ$1,FALSE)</f>
        <v>38.991260254843702</v>
      </c>
      <c r="AX55" s="52">
        <f>VLOOKUP($A55,'RevPAR Raw Data'!$B$6:$BE$43,'RevPAR Raw Data'!AK$1,FALSE)</f>
        <v>35.632967359050397</v>
      </c>
      <c r="AY55" s="53">
        <f>VLOOKUP($A55,'RevPAR Raw Data'!$B$6:$BE$43,'RevPAR Raw Data'!AL$1,FALSE)</f>
        <v>34.270475842383703</v>
      </c>
      <c r="AZ55" s="52">
        <f>VLOOKUP($A55,'RevPAR Raw Data'!$B$6:$BE$43,'RevPAR Raw Data'!AN$1,FALSE)</f>
        <v>35.4533670797695</v>
      </c>
      <c r="BA55" s="52">
        <f>VLOOKUP($A55,'RevPAR Raw Data'!$B$6:$BE$43,'RevPAR Raw Data'!AO$1,FALSE)</f>
        <v>29.7146779542677</v>
      </c>
      <c r="BB55" s="53">
        <f>VLOOKUP($A55,'RevPAR Raw Data'!$B$6:$BE$43,'RevPAR Raw Data'!AP$1,FALSE)</f>
        <v>32.584022517018603</v>
      </c>
      <c r="BC55" s="54">
        <f>VLOOKUP($A55,'RevPAR Raw Data'!$B$6:$BE$43,'RevPAR Raw Data'!AR$1,FALSE)</f>
        <v>33.789627233364797</v>
      </c>
      <c r="BE55" s="47">
        <f>VLOOKUP($A55,'RevPAR Raw Data'!$B$6:$BE$43,'RevPAR Raw Data'!AT$1,FALSE)</f>
        <v>4.0034992916140304</v>
      </c>
      <c r="BF55" s="48">
        <f>VLOOKUP($A55,'RevPAR Raw Data'!$B$6:$BE$43,'RevPAR Raw Data'!AU$1,FALSE)</f>
        <v>-0.41360626626396502</v>
      </c>
      <c r="BG55" s="48">
        <f>VLOOKUP($A55,'RevPAR Raw Data'!$B$6:$BE$43,'RevPAR Raw Data'!AV$1,FALSE)</f>
        <v>0.81895847100811403</v>
      </c>
      <c r="BH55" s="48">
        <f>VLOOKUP($A55,'RevPAR Raw Data'!$B$6:$BE$43,'RevPAR Raw Data'!AW$1,FALSE)</f>
        <v>3.7972643136286899</v>
      </c>
      <c r="BI55" s="48">
        <f>VLOOKUP($A55,'RevPAR Raw Data'!$B$6:$BE$43,'RevPAR Raw Data'!AX$1,FALSE)</f>
        <v>13.4291020014883</v>
      </c>
      <c r="BJ55" s="49">
        <f>VLOOKUP($A55,'RevPAR Raw Data'!$B$6:$BE$43,'RevPAR Raw Data'!AY$1,FALSE)</f>
        <v>4.0630993581155499</v>
      </c>
      <c r="BK55" s="48">
        <f>VLOOKUP($A55,'RevPAR Raw Data'!$B$6:$BE$43,'RevPAR Raw Data'!BA$1,FALSE)</f>
        <v>6.0692633553377497</v>
      </c>
      <c r="BL55" s="48">
        <f>VLOOKUP($A55,'RevPAR Raw Data'!$B$6:$BE$43,'RevPAR Raw Data'!BB$1,FALSE)</f>
        <v>-4.5599533506199696</v>
      </c>
      <c r="BM55" s="49">
        <f>VLOOKUP($A55,'RevPAR Raw Data'!$B$6:$BE$43,'RevPAR Raw Data'!BC$1,FALSE)</f>
        <v>0.94319941517207495</v>
      </c>
      <c r="BN55" s="50">
        <f>VLOOKUP($A55,'RevPAR Raw Data'!$B$6:$BE$43,'RevPAR Raw Data'!BE$1,FALSE)</f>
        <v>3.1874323790101902</v>
      </c>
    </row>
    <row r="56" spans="1:66" ht="16.5" thickBot="1" x14ac:dyDescent="0.5">
      <c r="A56" s="63" t="s">
        <v>86</v>
      </c>
      <c r="B56" s="67">
        <f>VLOOKUP($A56,'Occupancy Raw Data'!$B$8:$BE$45,'Occupancy Raw Data'!AG$3,FALSE)</f>
        <v>37.943984276287999</v>
      </c>
      <c r="C56" s="68">
        <f>VLOOKUP($A56,'Occupancy Raw Data'!$B$8:$BE$45,'Occupancy Raw Data'!AH$3,FALSE)</f>
        <v>41.910009827319897</v>
      </c>
      <c r="D56" s="68">
        <f>VLOOKUP($A56,'Occupancy Raw Data'!$B$8:$BE$45,'Occupancy Raw Data'!AI$3,FALSE)</f>
        <v>49.2489119752913</v>
      </c>
      <c r="E56" s="68">
        <f>VLOOKUP($A56,'Occupancy Raw Data'!$B$8:$BE$45,'Occupancy Raw Data'!AJ$3,FALSE)</f>
        <v>52.593710515232303</v>
      </c>
      <c r="F56" s="68">
        <f>VLOOKUP($A56,'Occupancy Raw Data'!$B$8:$BE$45,'Occupancy Raw Data'!AK$3,FALSE)</f>
        <v>52.572651972483499</v>
      </c>
      <c r="G56" s="69">
        <f>VLOOKUP($A56,'Occupancy Raw Data'!$B$8:$BE$45,'Occupancy Raw Data'!AL$3,FALSE)</f>
        <v>46.853853713322998</v>
      </c>
      <c r="H56" s="68">
        <f>VLOOKUP($A56,'Occupancy Raw Data'!$B$8:$BE$45,'Occupancy Raw Data'!AN$3,FALSE)</f>
        <v>53.102625298329301</v>
      </c>
      <c r="I56" s="68">
        <f>VLOOKUP($A56,'Occupancy Raw Data'!$B$8:$BE$45,'Occupancy Raw Data'!AO$3,FALSE)</f>
        <v>45.6514109223641</v>
      </c>
      <c r="J56" s="69">
        <f>VLOOKUP($A56,'Occupancy Raw Data'!$B$8:$BE$45,'Occupancy Raw Data'!AP$3,FALSE)</f>
        <v>49.377018110346697</v>
      </c>
      <c r="K56" s="70">
        <f>VLOOKUP($A56,'Occupancy Raw Data'!$B$8:$BE$45,'Occupancy Raw Data'!AR$3,FALSE)</f>
        <v>47.574757826758301</v>
      </c>
      <c r="M56" s="67">
        <f>VLOOKUP($A56,'Occupancy Raw Data'!$B$8:$BE$45,'Occupancy Raw Data'!AT$3,FALSE)</f>
        <v>-2.8195804283414398</v>
      </c>
      <c r="N56" s="68">
        <f>VLOOKUP($A56,'Occupancy Raw Data'!$B$8:$BE$45,'Occupancy Raw Data'!AU$3,FALSE)</f>
        <v>-9.2549091948990903</v>
      </c>
      <c r="O56" s="68">
        <f>VLOOKUP($A56,'Occupancy Raw Data'!$B$8:$BE$45,'Occupancy Raw Data'!AV$3,FALSE)</f>
        <v>-0.92683829269668705</v>
      </c>
      <c r="P56" s="68">
        <f>VLOOKUP($A56,'Occupancy Raw Data'!$B$8:$BE$45,'Occupancy Raw Data'!AW$3,FALSE)</f>
        <v>5.1586832609051001</v>
      </c>
      <c r="Q56" s="68">
        <f>VLOOKUP($A56,'Occupancy Raw Data'!$B$8:$BE$45,'Occupancy Raw Data'!AX$3,FALSE)</f>
        <v>12.0666870925858</v>
      </c>
      <c r="R56" s="69">
        <f>VLOOKUP($A56,'Occupancy Raw Data'!$B$8:$BE$45,'Occupancy Raw Data'!AY$3,FALSE)</f>
        <v>1.03716435881744</v>
      </c>
      <c r="S56" s="68">
        <f>VLOOKUP($A56,'Occupancy Raw Data'!$B$8:$BE$45,'Occupancy Raw Data'!BA$3,FALSE)</f>
        <v>12.167274188851501</v>
      </c>
      <c r="T56" s="68">
        <f>VLOOKUP($A56,'Occupancy Raw Data'!$B$8:$BE$45,'Occupancy Raw Data'!BB$3,FALSE)</f>
        <v>-3.9114607893810098</v>
      </c>
      <c r="U56" s="69">
        <f>VLOOKUP($A56,'Occupancy Raw Data'!$B$8:$BE$45,'Occupancy Raw Data'!BC$3,FALSE)</f>
        <v>4.1137197509483299</v>
      </c>
      <c r="V56" s="70">
        <f>VLOOKUP($A56,'Occupancy Raw Data'!$B$8:$BE$45,'Occupancy Raw Data'!BE$3,FALSE)</f>
        <v>1.93034748328341</v>
      </c>
      <c r="X56" s="71">
        <f>VLOOKUP($A56,'ADR Raw Data'!$B$6:$BE$43,'ADR Raw Data'!AG$1,FALSE)</f>
        <v>116.818560725187</v>
      </c>
      <c r="Y56" s="72">
        <f>VLOOKUP($A56,'ADR Raw Data'!$B$6:$BE$43,'ADR Raw Data'!AH$1,FALSE)</f>
        <v>102.09879909555301</v>
      </c>
      <c r="Z56" s="72">
        <f>VLOOKUP($A56,'ADR Raw Data'!$B$6:$BE$43,'ADR Raw Data'!AI$1,FALSE)</f>
        <v>103.337758694412</v>
      </c>
      <c r="AA56" s="72">
        <f>VLOOKUP($A56,'ADR Raw Data'!$B$6:$BE$43,'ADR Raw Data'!AJ$1,FALSE)</f>
        <v>107.669409409409</v>
      </c>
      <c r="AB56" s="72">
        <f>VLOOKUP($A56,'ADR Raw Data'!$B$6:$BE$43,'ADR Raw Data'!AK$1,FALSE)</f>
        <v>109.005215301421</v>
      </c>
      <c r="AC56" s="73">
        <f>VLOOKUP($A56,'ADR Raw Data'!$B$6:$BE$43,'ADR Raw Data'!AL$1,FALSE)</f>
        <v>107.543864535266</v>
      </c>
      <c r="AD56" s="72">
        <f>VLOOKUP($A56,'ADR Raw Data'!$B$6:$BE$43,'ADR Raw Data'!AN$1,FALSE)</f>
        <v>123.509947785855</v>
      </c>
      <c r="AE56" s="72">
        <f>VLOOKUP($A56,'ADR Raw Data'!$B$6:$BE$43,'ADR Raw Data'!AO$1,FALSE)</f>
        <v>126.042430229876</v>
      </c>
      <c r="AF56" s="73">
        <f>VLOOKUP($A56,'ADR Raw Data'!$B$6:$BE$43,'ADR Raw Data'!AP$1,FALSE)</f>
        <v>124.680648256743</v>
      </c>
      <c r="AG56" s="74">
        <f>VLOOKUP($A56,'ADR Raw Data'!$B$6:$BE$43,'ADR Raw Data'!AR$1,FALSE)</f>
        <v>112.62557063814</v>
      </c>
      <c r="AI56" s="67">
        <f>VLOOKUP($A56,'ADR Raw Data'!$B$6:$BE$43,'ADR Raw Data'!AT$1,FALSE)</f>
        <v>17.7995236331843</v>
      </c>
      <c r="AJ56" s="68">
        <f>VLOOKUP($A56,'ADR Raw Data'!$B$6:$BE$43,'ADR Raw Data'!AU$1,FALSE)</f>
        <v>4.4193618569827198</v>
      </c>
      <c r="AK56" s="68">
        <f>VLOOKUP($A56,'ADR Raw Data'!$B$6:$BE$43,'ADR Raw Data'!AV$1,FALSE)</f>
        <v>3.4561773422631701</v>
      </c>
      <c r="AL56" s="68">
        <f>VLOOKUP($A56,'ADR Raw Data'!$B$6:$BE$43,'ADR Raw Data'!AW$1,FALSE)</f>
        <v>7.5100344665049299</v>
      </c>
      <c r="AM56" s="68">
        <f>VLOOKUP($A56,'ADR Raw Data'!$B$6:$BE$43,'ADR Raw Data'!AX$1,FALSE)</f>
        <v>9.2974548728713007</v>
      </c>
      <c r="AN56" s="69">
        <f>VLOOKUP($A56,'ADR Raw Data'!$B$6:$BE$43,'ADR Raw Data'!AY$1,FALSE)</f>
        <v>8.2251996952702697</v>
      </c>
      <c r="AO56" s="68">
        <f>VLOOKUP($A56,'ADR Raw Data'!$B$6:$BE$43,'ADR Raw Data'!BA$1,FALSE)</f>
        <v>11.9472068205359</v>
      </c>
      <c r="AP56" s="68">
        <f>VLOOKUP($A56,'ADR Raw Data'!$B$6:$BE$43,'ADR Raw Data'!BB$1,FALSE)</f>
        <v>6.6338529862929798</v>
      </c>
      <c r="AQ56" s="69">
        <f>VLOOKUP($A56,'ADR Raw Data'!$B$6:$BE$43,'ADR Raw Data'!BC$1,FALSE)</f>
        <v>9.1087666564200003</v>
      </c>
      <c r="AR56" s="70">
        <f>VLOOKUP($A56,'ADR Raw Data'!$B$6:$BE$43,'ADR Raw Data'!BE$1,FALSE)</f>
        <v>8.6106460334354509</v>
      </c>
      <c r="AT56" s="71">
        <f>VLOOKUP($A56,'RevPAR Raw Data'!$B$6:$BE$43,'RevPAR Raw Data'!AG$1,FALSE)</f>
        <v>44.325616313351098</v>
      </c>
      <c r="AU56" s="72">
        <f>VLOOKUP($A56,'RevPAR Raw Data'!$B$6:$BE$43,'RevPAR Raw Data'!AH$1,FALSE)</f>
        <v>42.7896167345219</v>
      </c>
      <c r="AV56" s="72">
        <f>VLOOKUP($A56,'RevPAR Raw Data'!$B$6:$BE$43,'RevPAR Raw Data'!AI$1,FALSE)</f>
        <v>50.892721816650202</v>
      </c>
      <c r="AW56" s="72">
        <f>VLOOKUP($A56,'RevPAR Raw Data'!$B$6:$BE$43,'RevPAR Raw Data'!AJ$1,FALSE)</f>
        <v>56.627337498245097</v>
      </c>
      <c r="AX56" s="72">
        <f>VLOOKUP($A56,'RevPAR Raw Data'!$B$6:$BE$43,'RevPAR Raw Data'!AK$1,FALSE)</f>
        <v>57.306932472272898</v>
      </c>
      <c r="AY56" s="73">
        <f>VLOOKUP($A56,'RevPAR Raw Data'!$B$6:$BE$43,'RevPAR Raw Data'!AL$1,FALSE)</f>
        <v>50.388444967008198</v>
      </c>
      <c r="AZ56" s="72">
        <f>VLOOKUP($A56,'RevPAR Raw Data'!$B$6:$BE$43,'RevPAR Raw Data'!AN$1,FALSE)</f>
        <v>65.587024778885294</v>
      </c>
      <c r="BA56" s="72">
        <f>VLOOKUP($A56,'RevPAR Raw Data'!$B$6:$BE$43,'RevPAR Raw Data'!AO$1,FALSE)</f>
        <v>57.5401477607749</v>
      </c>
      <c r="BB56" s="73">
        <f>VLOOKUP($A56,'RevPAR Raw Data'!$B$6:$BE$43,'RevPAR Raw Data'!AP$1,FALSE)</f>
        <v>61.563586269830097</v>
      </c>
      <c r="BC56" s="74">
        <f>VLOOKUP($A56,'RevPAR Raw Data'!$B$6:$BE$43,'RevPAR Raw Data'!AR$1,FALSE)</f>
        <v>53.581342482100197</v>
      </c>
      <c r="BE56" s="67">
        <f>VLOOKUP($A56,'RevPAR Raw Data'!$B$6:$BE$43,'RevPAR Raw Data'!AT$1,FALSE)</f>
        <v>14.4780713201436</v>
      </c>
      <c r="BF56" s="68">
        <f>VLOOKUP($A56,'RevPAR Raw Data'!$B$6:$BE$43,'RevPAR Raw Data'!AU$1,FALSE)</f>
        <v>-5.2445552647741298</v>
      </c>
      <c r="BG56" s="68">
        <f>VLOOKUP($A56,'RevPAR Raw Data'!$B$6:$BE$43,'RevPAR Raw Data'!AV$1,FALSE)</f>
        <v>2.49730587449488</v>
      </c>
      <c r="BH56" s="68">
        <f>VLOOKUP($A56,'RevPAR Raw Data'!$B$6:$BE$43,'RevPAR Raw Data'!AW$1,FALSE)</f>
        <v>13.0561366183218</v>
      </c>
      <c r="BI56" s="68">
        <f>VLOOKUP($A56,'RevPAR Raw Data'!$B$6:$BE$43,'RevPAR Raw Data'!AX$1,FALSE)</f>
        <v>22.486036752540901</v>
      </c>
      <c r="BJ56" s="69">
        <f>VLOOKUP($A56,'RevPAR Raw Data'!$B$6:$BE$43,'RevPAR Raw Data'!AY$1,FALSE)</f>
        <v>9.34767289376863</v>
      </c>
      <c r="BK56" s="68">
        <f>VLOOKUP($A56,'RevPAR Raw Data'!$B$6:$BE$43,'RevPAR Raw Data'!BA$1,FALSE)</f>
        <v>25.568130421151199</v>
      </c>
      <c r="BL56" s="68">
        <f>VLOOKUP($A56,'RevPAR Raw Data'!$B$6:$BE$43,'RevPAR Raw Data'!BB$1,FALSE)</f>
        <v>2.4629116385279302</v>
      </c>
      <c r="BM56" s="69">
        <f>VLOOKUP($A56,'RevPAR Raw Data'!$B$6:$BE$43,'RevPAR Raw Data'!BC$1,FALSE)</f>
        <v>13.5971955403812</v>
      </c>
      <c r="BN56" s="70">
        <f>VLOOKUP($A56,'RevPAR Raw Data'!$B$6:$BE$43,'RevPAR Raw Data'!BE$1,FALSE)</f>
        <v>10.7072089057197</v>
      </c>
    </row>
    <row r="57" spans="1:66" ht="14.25" customHeight="1" x14ac:dyDescent="0.45">
      <c r="A57" s="172" t="s">
        <v>145</v>
      </c>
      <c r="B57" s="172"/>
      <c r="C57" s="172"/>
      <c r="D57" s="172"/>
      <c r="E57" s="172"/>
      <c r="F57" s="172"/>
      <c r="G57" s="172"/>
      <c r="H57" s="172"/>
      <c r="I57" s="172"/>
      <c r="J57" s="172"/>
      <c r="K57" s="172"/>
    </row>
    <row r="58" spans="1:66" x14ac:dyDescent="0.45">
      <c r="A58" s="172"/>
      <c r="B58" s="172"/>
      <c r="C58" s="172"/>
      <c r="D58" s="172"/>
      <c r="E58" s="172"/>
      <c r="F58" s="172"/>
      <c r="G58" s="172"/>
      <c r="H58" s="172"/>
      <c r="I58" s="172"/>
      <c r="J58" s="172"/>
      <c r="K58" s="172"/>
    </row>
    <row r="59" spans="1:66" x14ac:dyDescent="0.45">
      <c r="A59" s="172"/>
      <c r="B59" s="172"/>
      <c r="C59" s="172"/>
      <c r="D59" s="172"/>
      <c r="E59" s="172"/>
      <c r="F59" s="172"/>
      <c r="G59" s="172"/>
      <c r="H59" s="172"/>
      <c r="I59" s="172"/>
      <c r="J59" s="172"/>
      <c r="K59" s="172"/>
    </row>
  </sheetData>
  <sheetProtection algorithmName="SHA-512" hashValue="w014NYkkjntpv+p/PvN9KrPC1RoWAxwPLjbJw9NWb4HKYdLAaNdKjUE/oYOAtISmtF+yb/QNZ7vaA+vxhqHdMw==" saltValue="DaU5j0gaoiOmb5M8loXAb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1" sqref="AD11:AD12"/>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5">
      <c r="A2" s="118"/>
      <c r="B2" t="s">
        <v>148</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5">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5">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5">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5">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5">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35">
      <c r="A8" s="84"/>
      <c r="B8" s="118"/>
      <c r="C8" s="118"/>
      <c r="D8" s="175" t="s">
        <v>124</v>
      </c>
      <c r="E8" s="175"/>
      <c r="F8" s="175"/>
      <c r="G8" s="175"/>
      <c r="H8" s="175"/>
      <c r="I8" s="175"/>
      <c r="J8" s="175"/>
      <c r="K8" s="84"/>
      <c r="L8" s="84"/>
      <c r="M8" s="84"/>
      <c r="N8" s="84"/>
      <c r="O8" s="118"/>
      <c r="P8" s="175" t="s">
        <v>125</v>
      </c>
      <c r="Q8" s="175"/>
      <c r="R8" s="175"/>
      <c r="S8" s="175"/>
      <c r="T8" s="175"/>
      <c r="U8" s="175"/>
      <c r="V8" s="175"/>
      <c r="W8" s="84"/>
      <c r="X8" s="84"/>
      <c r="Y8" s="119"/>
      <c r="Z8" s="119"/>
      <c r="AA8" s="119"/>
      <c r="AB8" s="119"/>
      <c r="AC8" s="119"/>
      <c r="AD8" s="119"/>
      <c r="AE8" s="119"/>
      <c r="AF8" s="119"/>
      <c r="AG8" s="119"/>
      <c r="AH8" s="119"/>
      <c r="AI8" s="119"/>
      <c r="AJ8" s="119"/>
      <c r="AK8" s="119"/>
      <c r="AL8" s="119"/>
    </row>
    <row r="9" spans="1:50" ht="15.75" customHeight="1" x14ac:dyDescent="0.3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49999999999999" customHeight="1" x14ac:dyDescent="0.25">
      <c r="A10" s="120"/>
      <c r="B10" s="118"/>
      <c r="C10" s="90" t="s">
        <v>110</v>
      </c>
      <c r="D10" s="91">
        <v>10</v>
      </c>
      <c r="E10" s="92">
        <v>11</v>
      </c>
      <c r="F10" s="92">
        <v>12</v>
      </c>
      <c r="G10" s="92">
        <v>13</v>
      </c>
      <c r="H10" s="92">
        <v>14</v>
      </c>
      <c r="I10" s="92">
        <v>15</v>
      </c>
      <c r="J10" s="93">
        <v>16</v>
      </c>
      <c r="K10" s="120"/>
      <c r="L10" s="120"/>
      <c r="M10" s="177" t="s">
        <v>101</v>
      </c>
      <c r="N10" s="178"/>
      <c r="O10" s="90" t="s">
        <v>110</v>
      </c>
      <c r="P10" s="91">
        <v>11</v>
      </c>
      <c r="Q10" s="92">
        <v>12</v>
      </c>
      <c r="R10" s="92">
        <v>13</v>
      </c>
      <c r="S10" s="92">
        <v>14</v>
      </c>
      <c r="T10" s="92">
        <v>15</v>
      </c>
      <c r="U10" s="92">
        <v>16</v>
      </c>
      <c r="V10" s="93">
        <v>17</v>
      </c>
      <c r="W10" s="120"/>
      <c r="X10" s="120"/>
      <c r="Y10" s="119"/>
      <c r="Z10" s="119"/>
      <c r="AA10" s="119"/>
      <c r="AB10" s="119"/>
      <c r="AC10" s="119"/>
      <c r="AD10" s="119"/>
      <c r="AE10" s="119"/>
      <c r="AF10" s="119"/>
      <c r="AG10" s="119"/>
      <c r="AH10" s="119"/>
      <c r="AI10" s="119"/>
      <c r="AJ10" s="119"/>
      <c r="AK10" s="119"/>
      <c r="AL10" s="119"/>
    </row>
    <row r="11" spans="1:50" ht="20.149999999999999" customHeight="1" x14ac:dyDescent="0.25">
      <c r="A11" s="120"/>
      <c r="B11" s="118"/>
      <c r="C11" s="90" t="s">
        <v>110</v>
      </c>
      <c r="D11" s="94">
        <v>17</v>
      </c>
      <c r="E11" s="95">
        <v>18</v>
      </c>
      <c r="F11" s="95">
        <v>19</v>
      </c>
      <c r="G11" s="95">
        <v>20</v>
      </c>
      <c r="H11" s="95">
        <v>21</v>
      </c>
      <c r="I11" s="95">
        <v>22</v>
      </c>
      <c r="J11" s="96">
        <v>23</v>
      </c>
      <c r="K11" s="120"/>
      <c r="L11" s="120"/>
      <c r="M11" s="177" t="s">
        <v>101</v>
      </c>
      <c r="N11" s="178"/>
      <c r="O11" s="90" t="s">
        <v>110</v>
      </c>
      <c r="P11" s="94">
        <v>18</v>
      </c>
      <c r="Q11" s="95">
        <v>19</v>
      </c>
      <c r="R11" s="95">
        <v>20</v>
      </c>
      <c r="S11" s="95">
        <v>21</v>
      </c>
      <c r="T11" s="95">
        <v>22</v>
      </c>
      <c r="U11" s="95">
        <v>23</v>
      </c>
      <c r="V11" s="96">
        <v>24</v>
      </c>
      <c r="W11" s="120"/>
      <c r="X11" s="120"/>
      <c r="Y11" s="119"/>
      <c r="Z11" s="119"/>
      <c r="AA11" s="119"/>
      <c r="AB11" s="119"/>
      <c r="AC11" s="119"/>
      <c r="AD11" s="119"/>
      <c r="AE11" s="119"/>
      <c r="AF11" s="119"/>
      <c r="AG11" s="119"/>
      <c r="AH11" s="119"/>
      <c r="AI11" s="119"/>
      <c r="AJ11" s="119"/>
      <c r="AK11" s="119"/>
      <c r="AL11" s="119"/>
    </row>
    <row r="12" spans="1:50" ht="20.149999999999999" customHeight="1" x14ac:dyDescent="0.25">
      <c r="A12" s="120"/>
      <c r="B12" s="118"/>
      <c r="C12" s="90" t="s">
        <v>110</v>
      </c>
      <c r="D12" s="97">
        <v>24</v>
      </c>
      <c r="E12" s="98">
        <v>25</v>
      </c>
      <c r="F12" s="98">
        <v>26</v>
      </c>
      <c r="G12" s="98">
        <v>27</v>
      </c>
      <c r="H12" s="98">
        <v>28</v>
      </c>
      <c r="I12" s="98">
        <v>29</v>
      </c>
      <c r="J12" s="99">
        <v>30</v>
      </c>
      <c r="K12" s="120"/>
      <c r="L12" s="120"/>
      <c r="M12" s="177" t="s">
        <v>101</v>
      </c>
      <c r="N12" s="178"/>
      <c r="O12" s="90" t="s">
        <v>110</v>
      </c>
      <c r="P12" s="97">
        <v>25</v>
      </c>
      <c r="Q12" s="98">
        <v>26</v>
      </c>
      <c r="R12" s="98">
        <v>27</v>
      </c>
      <c r="S12" s="98">
        <v>28</v>
      </c>
      <c r="T12" s="98">
        <v>29</v>
      </c>
      <c r="U12" s="98">
        <v>30</v>
      </c>
      <c r="V12" s="99">
        <v>31</v>
      </c>
      <c r="W12" s="120"/>
      <c r="X12" s="120"/>
      <c r="Y12" s="119"/>
      <c r="Z12" s="119"/>
      <c r="AA12" s="119"/>
      <c r="AB12" s="119"/>
      <c r="AC12" s="119"/>
      <c r="AD12" s="119"/>
      <c r="AE12" s="119"/>
      <c r="AF12" s="119"/>
      <c r="AG12" s="119"/>
      <c r="AH12" s="119"/>
      <c r="AI12" s="119"/>
      <c r="AJ12" s="119"/>
      <c r="AK12" s="119"/>
      <c r="AL12" s="119"/>
    </row>
    <row r="13" spans="1:50" ht="20.149999999999999" customHeight="1" x14ac:dyDescent="0.25">
      <c r="A13" s="120"/>
      <c r="B13" s="118"/>
      <c r="C13" s="90" t="s">
        <v>126</v>
      </c>
      <c r="D13" s="111">
        <v>31</v>
      </c>
      <c r="E13" s="112">
        <v>1</v>
      </c>
      <c r="F13" s="112">
        <v>2</v>
      </c>
      <c r="G13" s="112">
        <v>3</v>
      </c>
      <c r="H13" s="112">
        <v>4</v>
      </c>
      <c r="I13" s="112">
        <v>5</v>
      </c>
      <c r="J13" s="113">
        <v>6</v>
      </c>
      <c r="K13" s="120"/>
      <c r="L13" s="120"/>
      <c r="M13" s="177" t="s">
        <v>101</v>
      </c>
      <c r="N13" s="178"/>
      <c r="O13" s="90" t="s">
        <v>127</v>
      </c>
      <c r="P13" s="111">
        <v>1</v>
      </c>
      <c r="Q13" s="112">
        <v>2</v>
      </c>
      <c r="R13" s="112">
        <v>3</v>
      </c>
      <c r="S13" s="112">
        <v>4</v>
      </c>
      <c r="T13" s="112">
        <v>5</v>
      </c>
      <c r="U13" s="112">
        <v>6</v>
      </c>
      <c r="V13" s="113">
        <v>7</v>
      </c>
      <c r="W13" s="120"/>
      <c r="X13" s="120"/>
      <c r="Y13" s="119"/>
      <c r="Z13" s="119"/>
      <c r="AA13" s="119"/>
      <c r="AB13" s="119"/>
      <c r="AC13" s="119"/>
      <c r="AD13" s="119"/>
      <c r="AE13" s="119"/>
      <c r="AF13" s="119"/>
      <c r="AG13" s="119"/>
      <c r="AH13" s="119"/>
      <c r="AI13" s="119"/>
      <c r="AJ13" s="119"/>
      <c r="AK13" s="119"/>
      <c r="AL13" s="119"/>
    </row>
    <row r="14" spans="1:50" ht="20.149999999999999" customHeight="1" x14ac:dyDescent="0.25">
      <c r="A14" s="120"/>
      <c r="B14" s="118"/>
      <c r="C14" s="90" t="s">
        <v>127</v>
      </c>
      <c r="D14" s="100">
        <v>7</v>
      </c>
      <c r="E14" s="101">
        <v>8</v>
      </c>
      <c r="F14" s="101">
        <v>9</v>
      </c>
      <c r="G14" s="101">
        <v>10</v>
      </c>
      <c r="H14" s="101">
        <v>11</v>
      </c>
      <c r="I14" s="101">
        <v>12</v>
      </c>
      <c r="J14" s="102">
        <v>13</v>
      </c>
      <c r="K14" s="120"/>
      <c r="L14" s="120"/>
      <c r="M14" s="177" t="s">
        <v>101</v>
      </c>
      <c r="N14" s="178"/>
      <c r="O14" s="90" t="s">
        <v>127</v>
      </c>
      <c r="P14" s="100">
        <v>8</v>
      </c>
      <c r="Q14" s="101">
        <v>9</v>
      </c>
      <c r="R14" s="101">
        <v>10</v>
      </c>
      <c r="S14" s="101">
        <v>11</v>
      </c>
      <c r="T14" s="101">
        <v>12</v>
      </c>
      <c r="U14" s="101">
        <v>13</v>
      </c>
      <c r="V14" s="102">
        <v>14</v>
      </c>
      <c r="W14" s="120"/>
      <c r="X14" s="120"/>
      <c r="Y14" s="119"/>
      <c r="Z14" s="119"/>
      <c r="AA14" s="119"/>
      <c r="AB14" s="119"/>
      <c r="AC14" s="119"/>
      <c r="AD14" s="119"/>
      <c r="AE14" s="119"/>
      <c r="AF14" s="119"/>
      <c r="AG14" s="119"/>
      <c r="AH14" s="119"/>
      <c r="AI14" s="119"/>
      <c r="AJ14" s="119"/>
      <c r="AK14" s="119"/>
      <c r="AL14" s="119"/>
    </row>
    <row r="15" spans="1:50" ht="20.149999999999999" customHeight="1" x14ac:dyDescent="0.25">
      <c r="A15" s="120"/>
      <c r="B15" s="118"/>
      <c r="C15" s="90" t="s">
        <v>127</v>
      </c>
      <c r="D15" s="114">
        <v>14</v>
      </c>
      <c r="E15" s="115">
        <v>15</v>
      </c>
      <c r="F15" s="115">
        <v>16</v>
      </c>
      <c r="G15" s="115">
        <v>17</v>
      </c>
      <c r="H15" s="115">
        <v>18</v>
      </c>
      <c r="I15" s="115">
        <v>19</v>
      </c>
      <c r="J15" s="116">
        <v>20</v>
      </c>
      <c r="K15" s="120"/>
      <c r="L15" s="120"/>
      <c r="M15" s="177" t="s">
        <v>101</v>
      </c>
      <c r="N15" s="178"/>
      <c r="O15" s="90" t="s">
        <v>127</v>
      </c>
      <c r="P15" s="114">
        <v>15</v>
      </c>
      <c r="Q15" s="115">
        <v>16</v>
      </c>
      <c r="R15" s="115">
        <v>17</v>
      </c>
      <c r="S15" s="115">
        <v>18</v>
      </c>
      <c r="T15" s="115">
        <v>19</v>
      </c>
      <c r="U15" s="115">
        <v>20</v>
      </c>
      <c r="V15" s="116">
        <v>21</v>
      </c>
      <c r="W15" s="120"/>
      <c r="X15" s="120"/>
      <c r="Y15" s="119"/>
      <c r="Z15" s="119"/>
      <c r="AA15" s="119"/>
      <c r="AB15" s="119"/>
      <c r="AC15" s="119"/>
      <c r="AD15" s="119"/>
      <c r="AE15" s="119"/>
      <c r="AF15" s="119"/>
      <c r="AG15" s="119"/>
      <c r="AH15" s="119"/>
      <c r="AI15" s="119"/>
      <c r="AJ15" s="119"/>
      <c r="AK15" s="119"/>
      <c r="AL15" s="119"/>
    </row>
    <row r="16" spans="1:50" x14ac:dyDescent="0.25">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5">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ht="13" x14ac:dyDescent="0.3">
      <c r="A18" s="118"/>
      <c r="B18" s="118"/>
      <c r="C18" s="118"/>
      <c r="D18" s="179" t="s">
        <v>102</v>
      </c>
      <c r="E18" s="179"/>
      <c r="F18" s="179"/>
      <c r="G18" s="179"/>
      <c r="H18" s="179"/>
      <c r="I18" s="179"/>
      <c r="J18" s="179"/>
      <c r="K18" s="118"/>
      <c r="L18" s="118"/>
      <c r="M18" s="118"/>
      <c r="N18" s="118"/>
      <c r="O18" s="118"/>
      <c r="P18" s="179" t="s">
        <v>103</v>
      </c>
      <c r="Q18" s="179"/>
      <c r="R18" s="179"/>
      <c r="S18" s="179"/>
      <c r="T18" s="179"/>
      <c r="U18" s="179"/>
      <c r="V18" s="179"/>
      <c r="W18" s="118"/>
      <c r="X18" s="118"/>
      <c r="Y18" s="119"/>
      <c r="Z18" s="119"/>
      <c r="AA18" s="119"/>
      <c r="AB18" s="119"/>
      <c r="AC18" s="119"/>
      <c r="AD18" s="119"/>
      <c r="AE18" s="119"/>
      <c r="AF18" s="119"/>
      <c r="AG18" s="119"/>
      <c r="AH18" s="119"/>
      <c r="AI18" s="119"/>
      <c r="AJ18" s="119"/>
      <c r="AK18" s="119"/>
      <c r="AL18" s="119"/>
    </row>
    <row r="19" spans="1:50" ht="13.15" customHeight="1" x14ac:dyDescent="0.25">
      <c r="A19" s="118"/>
      <c r="B19" s="118"/>
      <c r="C19" s="176" t="s">
        <v>113</v>
      </c>
      <c r="D19" s="176"/>
      <c r="E19" s="176"/>
      <c r="F19" s="176"/>
      <c r="G19" s="118"/>
      <c r="H19" s="118" t="s">
        <v>114</v>
      </c>
      <c r="I19" s="118"/>
      <c r="J19" s="118"/>
      <c r="K19" s="118"/>
      <c r="L19" s="118"/>
      <c r="M19" s="118"/>
      <c r="N19" s="118"/>
      <c r="O19" s="176" t="s">
        <v>112</v>
      </c>
      <c r="P19" s="176"/>
      <c r="Q19" s="176"/>
      <c r="R19" s="176"/>
      <c r="S19" s="118"/>
      <c r="T19" s="118" t="s">
        <v>111</v>
      </c>
      <c r="U19" s="118"/>
      <c r="V19" s="118"/>
      <c r="W19" s="118"/>
      <c r="X19" s="118"/>
      <c r="Y19" s="119"/>
      <c r="Z19" s="119"/>
      <c r="AA19" s="119"/>
      <c r="AB19" s="119"/>
      <c r="AC19" s="119"/>
      <c r="AD19" s="119"/>
      <c r="AE19" s="119"/>
      <c r="AF19" s="119"/>
      <c r="AG19" s="119"/>
      <c r="AH19" s="119"/>
      <c r="AI19" s="119"/>
      <c r="AJ19" s="119"/>
      <c r="AK19" s="119"/>
      <c r="AL19" s="119"/>
    </row>
    <row r="20" spans="1:50" x14ac:dyDescent="0.25">
      <c r="A20" s="103"/>
      <c r="B20" s="103"/>
      <c r="C20" s="176" t="s">
        <v>116</v>
      </c>
      <c r="D20" s="176"/>
      <c r="E20" s="176"/>
      <c r="F20" s="176"/>
      <c r="G20" s="7"/>
      <c r="H20" s="7" t="s">
        <v>117</v>
      </c>
      <c r="I20" s="7"/>
      <c r="J20" s="7"/>
      <c r="K20" s="103"/>
      <c r="L20" s="103"/>
      <c r="M20" s="103"/>
      <c r="N20" s="103"/>
      <c r="O20" s="176" t="s">
        <v>115</v>
      </c>
      <c r="P20" s="176"/>
      <c r="Q20" s="176"/>
      <c r="R20" s="176"/>
      <c r="S20" s="7"/>
      <c r="T20" s="7" t="s">
        <v>114</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5">
      <c r="A21" s="105"/>
      <c r="B21" s="105"/>
      <c r="C21" s="176" t="s">
        <v>119</v>
      </c>
      <c r="D21" s="176"/>
      <c r="E21" s="176"/>
      <c r="F21" s="176"/>
      <c r="G21" s="7"/>
      <c r="H21" s="7" t="s">
        <v>120</v>
      </c>
      <c r="I21" s="7"/>
      <c r="J21" s="7"/>
      <c r="K21" s="103"/>
      <c r="L21" s="103"/>
      <c r="M21" s="103"/>
      <c r="N21" s="103"/>
      <c r="O21" s="176" t="s">
        <v>118</v>
      </c>
      <c r="P21" s="176"/>
      <c r="Q21" s="176"/>
      <c r="R21" s="176"/>
      <c r="S21" s="106"/>
      <c r="T21" s="106" t="s">
        <v>117</v>
      </c>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5">
      <c r="A22" s="103"/>
      <c r="B22" s="103"/>
      <c r="C22" s="176" t="s">
        <v>128</v>
      </c>
      <c r="D22" s="176"/>
      <c r="E22" s="176"/>
      <c r="F22" s="176"/>
      <c r="G22" s="7"/>
      <c r="H22" s="7" t="s">
        <v>123</v>
      </c>
      <c r="I22" s="7"/>
      <c r="J22" s="7"/>
      <c r="K22" s="103"/>
      <c r="L22" s="103"/>
      <c r="M22" s="103"/>
      <c r="N22" s="103"/>
      <c r="O22" s="176" t="s">
        <v>121</v>
      </c>
      <c r="P22" s="176"/>
      <c r="Q22" s="176"/>
      <c r="R22" s="176"/>
      <c r="S22" s="7"/>
      <c r="T22" s="7" t="s">
        <v>120</v>
      </c>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5">
      <c r="A23" s="103"/>
      <c r="B23" s="103"/>
      <c r="C23" s="176" t="s">
        <v>129</v>
      </c>
      <c r="D23" s="176"/>
      <c r="E23" s="176"/>
      <c r="F23" s="176"/>
      <c r="G23" s="7"/>
      <c r="H23" s="7" t="s">
        <v>130</v>
      </c>
      <c r="I23" s="7"/>
      <c r="J23" s="103"/>
      <c r="K23" s="103"/>
      <c r="L23" s="103"/>
      <c r="M23" s="103"/>
      <c r="N23" s="103"/>
      <c r="O23" s="176" t="s">
        <v>122</v>
      </c>
      <c r="P23" s="176"/>
      <c r="Q23" s="176"/>
      <c r="R23" s="176"/>
      <c r="S23" s="7"/>
      <c r="T23" s="7" t="s">
        <v>123</v>
      </c>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5">
      <c r="A24" s="118"/>
      <c r="B24" s="118"/>
      <c r="C24" s="176" t="s">
        <v>149</v>
      </c>
      <c r="D24" s="176"/>
      <c r="E24" s="176"/>
      <c r="F24" s="176"/>
      <c r="G24" s="7"/>
      <c r="H24" s="7" t="s">
        <v>150</v>
      </c>
      <c r="I24" s="7"/>
      <c r="J24" s="118"/>
      <c r="K24" s="118"/>
      <c r="L24" s="118"/>
      <c r="M24" s="118"/>
      <c r="N24" s="118"/>
      <c r="O24" s="176" t="s">
        <v>131</v>
      </c>
      <c r="P24" s="176"/>
      <c r="Q24" s="176"/>
      <c r="R24" s="176"/>
      <c r="S24" s="7"/>
      <c r="T24" s="7" t="s">
        <v>130</v>
      </c>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5">
      <c r="Y25" s="119"/>
      <c r="Z25" s="119"/>
      <c r="AA25" s="119"/>
      <c r="AB25" s="119"/>
      <c r="AC25" s="119"/>
      <c r="AD25" s="119"/>
      <c r="AE25" s="119"/>
      <c r="AF25" s="119"/>
      <c r="AG25" s="119"/>
      <c r="AH25" s="119"/>
      <c r="AI25" s="119"/>
      <c r="AJ25" s="119"/>
      <c r="AK25" s="119"/>
      <c r="AL25" s="119"/>
    </row>
    <row r="26" spans="1:50" x14ac:dyDescent="0.25">
      <c r="A26" s="118"/>
      <c r="B26" s="118"/>
      <c r="C26" s="176"/>
      <c r="D26" s="176"/>
      <c r="E26" s="176"/>
      <c r="F26" s="176"/>
      <c r="G26" s="7"/>
      <c r="H26" s="7"/>
      <c r="I26" s="7"/>
      <c r="J26" s="118"/>
      <c r="K26" s="118"/>
      <c r="L26" s="118"/>
      <c r="M26" s="118"/>
      <c r="N26" s="118"/>
      <c r="O26" s="176" t="s">
        <v>151</v>
      </c>
      <c r="P26" s="176"/>
      <c r="Q26" s="176"/>
      <c r="R26" s="176"/>
      <c r="S26" s="7"/>
      <c r="T26" s="7" t="s">
        <v>150</v>
      </c>
      <c r="U26" s="7"/>
      <c r="V26" s="7"/>
      <c r="W26" s="7"/>
      <c r="X26" s="118"/>
      <c r="Y26" s="119"/>
      <c r="Z26" s="119"/>
      <c r="AA26" s="119"/>
      <c r="AB26" s="119"/>
      <c r="AC26" s="119"/>
      <c r="AD26" s="119"/>
      <c r="AE26" s="119"/>
      <c r="AF26" s="119"/>
      <c r="AG26" s="119"/>
      <c r="AH26" s="119"/>
      <c r="AI26" s="119"/>
      <c r="AJ26" s="119"/>
      <c r="AK26" s="119"/>
      <c r="AL26" s="119"/>
    </row>
    <row r="27" spans="1:50" x14ac:dyDescent="0.25">
      <c r="A27" s="118"/>
      <c r="B27" s="118"/>
      <c r="C27" s="176"/>
      <c r="D27" s="181"/>
      <c r="E27" s="181"/>
      <c r="F27" s="7"/>
      <c r="G27" s="7"/>
      <c r="H27" s="7"/>
      <c r="I27" s="7"/>
      <c r="J27" s="118"/>
      <c r="K27" s="118"/>
      <c r="L27" s="118"/>
      <c r="M27" s="118"/>
      <c r="N27" s="118"/>
      <c r="O27" s="176"/>
      <c r="P27" s="181"/>
      <c r="Q27" s="181"/>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5">
      <c r="A28" s="118"/>
      <c r="B28" s="118"/>
      <c r="C28" s="176"/>
      <c r="D28" s="181"/>
      <c r="E28" s="181"/>
      <c r="F28" s="118"/>
      <c r="G28" s="118"/>
      <c r="H28" s="118"/>
      <c r="I28" s="118"/>
      <c r="J28" s="118"/>
      <c r="K28" s="118"/>
      <c r="L28" s="118"/>
      <c r="M28" s="118"/>
      <c r="N28" s="118"/>
      <c r="O28" s="176"/>
      <c r="P28" s="181"/>
      <c r="Q28" s="181"/>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5">
      <c r="A29" s="118"/>
      <c r="B29" s="118"/>
      <c r="C29" s="176"/>
      <c r="D29" s="181"/>
      <c r="E29" s="181"/>
      <c r="F29" s="118"/>
      <c r="G29" s="118"/>
      <c r="H29" s="118"/>
      <c r="I29" s="118"/>
      <c r="J29" s="118"/>
      <c r="K29" s="118"/>
      <c r="L29" s="118"/>
      <c r="M29" s="118"/>
      <c r="N29" s="118"/>
      <c r="O29" s="176"/>
      <c r="P29" s="181"/>
      <c r="Q29" s="181"/>
      <c r="R29" s="118"/>
      <c r="T29" s="118"/>
      <c r="U29" s="118"/>
      <c r="V29" s="118"/>
      <c r="W29" s="118"/>
      <c r="X29" s="118"/>
      <c r="Y29" s="119"/>
      <c r="Z29" s="119"/>
      <c r="AA29" s="119"/>
      <c r="AB29" s="119"/>
      <c r="AC29" s="119"/>
      <c r="AD29" s="119"/>
      <c r="AE29" s="119"/>
      <c r="AF29" s="119"/>
      <c r="AG29" s="119"/>
      <c r="AH29" s="119"/>
      <c r="AI29" s="119"/>
      <c r="AJ29" s="119"/>
      <c r="AK29" s="119"/>
      <c r="AL29" s="119"/>
    </row>
    <row r="30" spans="1:50" ht="13" x14ac:dyDescent="0.3">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ht="13" x14ac:dyDescent="0.3">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5">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5">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ht="13" x14ac:dyDescent="0.3">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ht="13" x14ac:dyDescent="0.3">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ht="13" x14ac:dyDescent="0.3">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ht="13" x14ac:dyDescent="0.3">
      <c r="A37" s="118"/>
      <c r="C37" s="110" t="s">
        <v>147</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5">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5">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5">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5">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5">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5">
      <c r="A43" s="118"/>
      <c r="X43" s="118"/>
      <c r="Y43" s="119"/>
      <c r="Z43" s="119"/>
      <c r="AA43" s="119"/>
      <c r="AB43" s="119"/>
      <c r="AC43" s="119"/>
      <c r="AD43" s="119"/>
      <c r="AE43" s="119"/>
      <c r="AF43" s="119"/>
      <c r="AG43" s="119"/>
      <c r="AH43" s="119"/>
      <c r="AI43" s="119"/>
      <c r="AJ43" s="119"/>
      <c r="AK43" s="119"/>
      <c r="AL43" s="119"/>
    </row>
    <row r="44" spans="1:38" ht="41.25" customHeight="1" x14ac:dyDescent="0.25">
      <c r="A44" s="118"/>
      <c r="B44" s="180" t="s">
        <v>132</v>
      </c>
      <c r="C44" s="180"/>
      <c r="D44" s="180"/>
      <c r="E44" s="180"/>
      <c r="F44" s="180"/>
      <c r="G44" s="180"/>
      <c r="H44" s="180"/>
      <c r="I44" s="180"/>
      <c r="J44" s="180"/>
      <c r="K44" s="180"/>
      <c r="L44" s="180"/>
      <c r="M44" s="180"/>
      <c r="N44" s="180"/>
      <c r="O44" s="180"/>
      <c r="P44" s="180"/>
      <c r="Q44" s="180"/>
      <c r="R44" s="180"/>
      <c r="S44" s="180"/>
      <c r="T44" s="180"/>
      <c r="U44" s="180"/>
      <c r="V44" s="180"/>
      <c r="W44" s="180"/>
      <c r="X44" s="118"/>
      <c r="Y44" s="119"/>
      <c r="Z44" s="119"/>
      <c r="AA44" s="119"/>
      <c r="AB44" s="119"/>
      <c r="AC44" s="119"/>
      <c r="AD44" s="119"/>
      <c r="AE44" s="119"/>
      <c r="AF44" s="119"/>
      <c r="AG44" s="119"/>
      <c r="AH44" s="119"/>
      <c r="AI44" s="119"/>
      <c r="AJ44" s="119"/>
      <c r="AK44" s="119"/>
      <c r="AL44" s="119"/>
    </row>
    <row r="45" spans="1:38" x14ac:dyDescent="0.2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5">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5">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5">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5">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5">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5">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5">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20" zoomScale="85" zoomScaleNormal="85" workbookViewId="0">
      <selection activeCell="AA44" sqref="AA44"/>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152</v>
      </c>
    </row>
    <row r="2" spans="1:57" ht="54" x14ac:dyDescent="0.4">
      <c r="A2" s="79" t="s">
        <v>107</v>
      </c>
      <c r="B2" s="80" t="s">
        <v>153</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2" t="s">
        <v>5</v>
      </c>
      <c r="E4" s="183"/>
      <c r="G4" s="184" t="s">
        <v>6</v>
      </c>
      <c r="H4" s="185"/>
      <c r="I4" s="185"/>
      <c r="J4" s="185"/>
      <c r="K4" s="185"/>
      <c r="L4" s="185"/>
      <c r="M4" s="185"/>
      <c r="N4" s="185"/>
      <c r="O4" s="185"/>
      <c r="P4" s="185"/>
      <c r="Q4" s="185"/>
      <c r="R4" s="185"/>
      <c r="T4" s="184" t="s">
        <v>7</v>
      </c>
      <c r="U4" s="185"/>
      <c r="V4" s="185"/>
      <c r="W4" s="185"/>
      <c r="X4" s="185"/>
      <c r="Y4" s="185"/>
      <c r="Z4" s="185"/>
      <c r="AA4" s="185"/>
      <c r="AB4" s="185"/>
      <c r="AC4" s="185"/>
      <c r="AD4" s="185"/>
      <c r="AE4" s="185"/>
      <c r="AF4" s="4"/>
      <c r="AG4" s="184" t="s">
        <v>34</v>
      </c>
      <c r="AH4" s="185"/>
      <c r="AI4" s="185"/>
      <c r="AJ4" s="185"/>
      <c r="AK4" s="185"/>
      <c r="AL4" s="185"/>
      <c r="AM4" s="185"/>
      <c r="AN4" s="185"/>
      <c r="AO4" s="185"/>
      <c r="AP4" s="185"/>
      <c r="AQ4" s="185"/>
      <c r="AR4" s="185"/>
      <c r="AT4" s="184" t="s">
        <v>35</v>
      </c>
      <c r="AU4" s="185"/>
      <c r="AV4" s="185"/>
      <c r="AW4" s="185"/>
      <c r="AX4" s="185"/>
      <c r="AY4" s="185"/>
      <c r="AZ4" s="185"/>
      <c r="BA4" s="185"/>
      <c r="BB4" s="185"/>
      <c r="BC4" s="185"/>
      <c r="BD4" s="185"/>
      <c r="BE4" s="185"/>
    </row>
    <row r="5" spans="1:57" ht="13" x14ac:dyDescent="0.25">
      <c r="A5" s="32"/>
      <c r="B5" s="32"/>
      <c r="C5" s="3"/>
      <c r="D5" s="186" t="s">
        <v>8</v>
      </c>
      <c r="E5" s="188" t="s">
        <v>9</v>
      </c>
      <c r="F5" s="5"/>
      <c r="G5" s="190" t="s">
        <v>0</v>
      </c>
      <c r="H5" s="192" t="s">
        <v>1</v>
      </c>
      <c r="I5" s="192" t="s">
        <v>10</v>
      </c>
      <c r="J5" s="192" t="s">
        <v>2</v>
      </c>
      <c r="K5" s="192" t="s">
        <v>11</v>
      </c>
      <c r="L5" s="194" t="s">
        <v>12</v>
      </c>
      <c r="M5" s="5"/>
      <c r="N5" s="190" t="s">
        <v>3</v>
      </c>
      <c r="O5" s="192" t="s">
        <v>4</v>
      </c>
      <c r="P5" s="194" t="s">
        <v>13</v>
      </c>
      <c r="Q5" s="2"/>
      <c r="R5" s="196" t="s">
        <v>14</v>
      </c>
      <c r="S5" s="2"/>
      <c r="T5" s="190" t="s">
        <v>0</v>
      </c>
      <c r="U5" s="192" t="s">
        <v>1</v>
      </c>
      <c r="V5" s="192" t="s">
        <v>10</v>
      </c>
      <c r="W5" s="192" t="s">
        <v>2</v>
      </c>
      <c r="X5" s="192" t="s">
        <v>11</v>
      </c>
      <c r="Y5" s="194" t="s">
        <v>12</v>
      </c>
      <c r="Z5" s="2"/>
      <c r="AA5" s="190" t="s">
        <v>3</v>
      </c>
      <c r="AB5" s="192" t="s">
        <v>4</v>
      </c>
      <c r="AC5" s="194" t="s">
        <v>13</v>
      </c>
      <c r="AD5" s="1"/>
      <c r="AE5" s="198" t="s">
        <v>14</v>
      </c>
      <c r="AF5" s="38"/>
      <c r="AG5" s="190" t="s">
        <v>0</v>
      </c>
      <c r="AH5" s="192" t="s">
        <v>1</v>
      </c>
      <c r="AI5" s="192" t="s">
        <v>10</v>
      </c>
      <c r="AJ5" s="192" t="s">
        <v>2</v>
      </c>
      <c r="AK5" s="192" t="s">
        <v>11</v>
      </c>
      <c r="AL5" s="194" t="s">
        <v>12</v>
      </c>
      <c r="AM5" s="5"/>
      <c r="AN5" s="190" t="s">
        <v>3</v>
      </c>
      <c r="AO5" s="192" t="s">
        <v>4</v>
      </c>
      <c r="AP5" s="194" t="s">
        <v>13</v>
      </c>
      <c r="AQ5" s="2"/>
      <c r="AR5" s="196" t="s">
        <v>14</v>
      </c>
      <c r="AS5" s="2"/>
      <c r="AT5" s="190" t="s">
        <v>0</v>
      </c>
      <c r="AU5" s="192" t="s">
        <v>1</v>
      </c>
      <c r="AV5" s="192" t="s">
        <v>10</v>
      </c>
      <c r="AW5" s="192" t="s">
        <v>2</v>
      </c>
      <c r="AX5" s="192" t="s">
        <v>11</v>
      </c>
      <c r="AY5" s="194" t="s">
        <v>12</v>
      </c>
      <c r="AZ5" s="2"/>
      <c r="BA5" s="190" t="s">
        <v>3</v>
      </c>
      <c r="BB5" s="192" t="s">
        <v>4</v>
      </c>
      <c r="BC5" s="194" t="s">
        <v>13</v>
      </c>
      <c r="BD5" s="1"/>
      <c r="BE5" s="198" t="s">
        <v>14</v>
      </c>
    </row>
    <row r="6" spans="1:57" ht="13" x14ac:dyDescent="0.25">
      <c r="A6" s="32"/>
      <c r="B6" s="32"/>
      <c r="C6" s="3"/>
      <c r="D6" s="187"/>
      <c r="E6" s="189"/>
      <c r="F6" s="5"/>
      <c r="G6" s="191"/>
      <c r="H6" s="193"/>
      <c r="I6" s="193"/>
      <c r="J6" s="193"/>
      <c r="K6" s="193"/>
      <c r="L6" s="195"/>
      <c r="M6" s="5"/>
      <c r="N6" s="191"/>
      <c r="O6" s="193"/>
      <c r="P6" s="195"/>
      <c r="Q6" s="2"/>
      <c r="R6" s="197"/>
      <c r="S6" s="2"/>
      <c r="T6" s="191"/>
      <c r="U6" s="193"/>
      <c r="V6" s="193"/>
      <c r="W6" s="193"/>
      <c r="X6" s="193"/>
      <c r="Y6" s="195"/>
      <c r="Z6" s="2"/>
      <c r="AA6" s="191"/>
      <c r="AB6" s="193"/>
      <c r="AC6" s="195"/>
      <c r="AD6" s="1"/>
      <c r="AE6" s="199"/>
      <c r="AF6" s="39"/>
      <c r="AG6" s="191"/>
      <c r="AH6" s="193"/>
      <c r="AI6" s="193"/>
      <c r="AJ6" s="193"/>
      <c r="AK6" s="193"/>
      <c r="AL6" s="195"/>
      <c r="AM6" s="5"/>
      <c r="AN6" s="191"/>
      <c r="AO6" s="193"/>
      <c r="AP6" s="195"/>
      <c r="AQ6" s="2"/>
      <c r="AR6" s="197"/>
      <c r="AS6" s="2"/>
      <c r="AT6" s="191"/>
      <c r="AU6" s="193"/>
      <c r="AV6" s="193"/>
      <c r="AW6" s="193"/>
      <c r="AX6" s="193"/>
      <c r="AY6" s="195"/>
      <c r="AZ6" s="2"/>
      <c r="BA6" s="191"/>
      <c r="BB6" s="193"/>
      <c r="BC6" s="195"/>
      <c r="BD6" s="1"/>
      <c r="BE6" s="199"/>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2">
        <v>57.507849943932797</v>
      </c>
      <c r="H8" s="123">
        <v>36.958137266128297</v>
      </c>
      <c r="I8" s="123">
        <v>41.202609581284499</v>
      </c>
      <c r="J8" s="123">
        <v>45.056798244277701</v>
      </c>
      <c r="K8" s="123">
        <v>46.559783018751197</v>
      </c>
      <c r="L8" s="124">
        <v>45.460364583477002</v>
      </c>
      <c r="M8" s="125"/>
      <c r="N8" s="126">
        <v>49.600062794280902</v>
      </c>
      <c r="O8" s="127">
        <v>50.972500955593198</v>
      </c>
      <c r="P8" s="128">
        <v>50.286292758286201</v>
      </c>
      <c r="Q8" s="125"/>
      <c r="R8" s="129">
        <v>46.838941465493903</v>
      </c>
      <c r="S8" s="130"/>
      <c r="T8" s="122">
        <v>29.869654778251402</v>
      </c>
      <c r="U8" s="123">
        <v>-5.4746989708585101</v>
      </c>
      <c r="V8" s="123">
        <v>-6.9634031491891797</v>
      </c>
      <c r="W8" s="123">
        <v>-5.2742222701787904</v>
      </c>
      <c r="X8" s="123">
        <v>-3.9188055640281698</v>
      </c>
      <c r="Y8" s="124">
        <v>1.6143801789290599</v>
      </c>
      <c r="Z8" s="125"/>
      <c r="AA8" s="126">
        <v>-5.2527412775248701</v>
      </c>
      <c r="AB8" s="127">
        <v>-6.1329629557913004</v>
      </c>
      <c r="AC8" s="128">
        <v>-5.7008909572468101</v>
      </c>
      <c r="AD8" s="125"/>
      <c r="AE8" s="129">
        <v>-0.74798483027236995</v>
      </c>
      <c r="AF8" s="29"/>
      <c r="AG8" s="122">
        <v>45.887768359380203</v>
      </c>
      <c r="AH8" s="123">
        <v>44.005783114756802</v>
      </c>
      <c r="AI8" s="123">
        <v>47.841433647928802</v>
      </c>
      <c r="AJ8" s="123">
        <v>49.828547770771898</v>
      </c>
      <c r="AK8" s="123">
        <v>49.5894589476626</v>
      </c>
      <c r="AL8" s="124">
        <v>47.430474229259403</v>
      </c>
      <c r="AM8" s="125"/>
      <c r="AN8" s="126">
        <v>52.111134264748401</v>
      </c>
      <c r="AO8" s="127">
        <v>52.944943547467297</v>
      </c>
      <c r="AP8" s="128">
        <v>52.528040538771997</v>
      </c>
      <c r="AQ8" s="125"/>
      <c r="AR8" s="129">
        <v>48.886883804991697</v>
      </c>
      <c r="AS8" s="130"/>
      <c r="AT8" s="122">
        <v>4.8487881914948501</v>
      </c>
      <c r="AU8" s="123">
        <v>-5.1542791912487198</v>
      </c>
      <c r="AV8" s="123">
        <v>-4.0487573039324198</v>
      </c>
      <c r="AW8" s="123">
        <v>-1.5077877014433001</v>
      </c>
      <c r="AX8" s="123">
        <v>-0.73430144347907</v>
      </c>
      <c r="AY8" s="124">
        <v>-1.4208639541654899</v>
      </c>
      <c r="AZ8" s="125"/>
      <c r="BA8" s="126">
        <v>-0.35448692369559698</v>
      </c>
      <c r="BB8" s="127">
        <v>-4.4535154703028503</v>
      </c>
      <c r="BC8" s="128">
        <v>-2.4632999695497602</v>
      </c>
      <c r="BD8" s="125"/>
      <c r="BE8" s="129">
        <v>-1.74335674691798</v>
      </c>
    </row>
    <row r="9" spans="1:57" x14ac:dyDescent="0.25">
      <c r="A9" s="20" t="s">
        <v>18</v>
      </c>
      <c r="B9" s="3" t="str">
        <f>TRIM(A9)</f>
        <v>Virginia</v>
      </c>
      <c r="C9" s="10"/>
      <c r="D9" s="24" t="s">
        <v>16</v>
      </c>
      <c r="E9" s="27" t="s">
        <v>17</v>
      </c>
      <c r="F9" s="3"/>
      <c r="G9" s="131">
        <v>47.166070644331498</v>
      </c>
      <c r="H9" s="125">
        <v>29.8338999880594</v>
      </c>
      <c r="I9" s="125">
        <v>36.023529263893501</v>
      </c>
      <c r="J9" s="125">
        <v>39.845777741467103</v>
      </c>
      <c r="K9" s="125">
        <v>39.608222673311502</v>
      </c>
      <c r="L9" s="132">
        <v>38.498430656108802</v>
      </c>
      <c r="M9" s="125"/>
      <c r="N9" s="133">
        <v>41.007158074672702</v>
      </c>
      <c r="O9" s="134">
        <v>41.565223949070202</v>
      </c>
      <c r="P9" s="135">
        <v>41.286191011871402</v>
      </c>
      <c r="Q9" s="125"/>
      <c r="R9" s="136">
        <v>39.294741301623802</v>
      </c>
      <c r="S9" s="130"/>
      <c r="T9" s="131">
        <v>31.848340684412701</v>
      </c>
      <c r="U9" s="125">
        <v>-8.8552115464188503</v>
      </c>
      <c r="V9" s="125">
        <v>-7.3741214871991101</v>
      </c>
      <c r="W9" s="125">
        <v>-4.14867662851902</v>
      </c>
      <c r="X9" s="125">
        <v>-3.4554173379944699</v>
      </c>
      <c r="Y9" s="132">
        <v>1.31533260482838</v>
      </c>
      <c r="Z9" s="125"/>
      <c r="AA9" s="133">
        <v>-7.8708814692275704</v>
      </c>
      <c r="AB9" s="134">
        <v>-12.9013134968313</v>
      </c>
      <c r="AC9" s="135">
        <v>-10.473675173237799</v>
      </c>
      <c r="AD9" s="125"/>
      <c r="AE9" s="136">
        <v>-2.53785163598319</v>
      </c>
      <c r="AF9" s="30"/>
      <c r="AG9" s="131">
        <v>39.961951305198802</v>
      </c>
      <c r="AH9" s="125">
        <v>40.667937583845202</v>
      </c>
      <c r="AI9" s="125">
        <v>45.415676214235802</v>
      </c>
      <c r="AJ9" s="125">
        <v>46.916927518494902</v>
      </c>
      <c r="AK9" s="125">
        <v>45.308511222512401</v>
      </c>
      <c r="AL9" s="132">
        <v>43.653889117599803</v>
      </c>
      <c r="AM9" s="125"/>
      <c r="AN9" s="133">
        <v>45.759294562514199</v>
      </c>
      <c r="AO9" s="134">
        <v>45.252653627997802</v>
      </c>
      <c r="AP9" s="135">
        <v>45.505974095256001</v>
      </c>
      <c r="AQ9" s="125"/>
      <c r="AR9" s="136">
        <v>44.183024349484199</v>
      </c>
      <c r="AS9" s="130"/>
      <c r="AT9" s="131">
        <v>3.9758275693970102</v>
      </c>
      <c r="AU9" s="125">
        <v>-5.4197583556989102</v>
      </c>
      <c r="AV9" s="125">
        <v>-3.0923182619422902</v>
      </c>
      <c r="AW9" s="125">
        <v>-0.69271100900125004</v>
      </c>
      <c r="AX9" s="125">
        <v>1.0095184634473799</v>
      </c>
      <c r="AY9" s="132">
        <v>-0.96548471655077805</v>
      </c>
      <c r="AZ9" s="125"/>
      <c r="BA9" s="133">
        <v>-0.52793522187715802</v>
      </c>
      <c r="BB9" s="134">
        <v>-6.6178817459307204</v>
      </c>
      <c r="BC9" s="135">
        <v>-3.6521259190151101</v>
      </c>
      <c r="BD9" s="125"/>
      <c r="BE9" s="136">
        <v>-1.77160900258195</v>
      </c>
    </row>
    <row r="10" spans="1:57" x14ac:dyDescent="0.25">
      <c r="A10" s="21" t="s">
        <v>19</v>
      </c>
      <c r="B10" s="3" t="str">
        <f t="shared" ref="B10:B45" si="0">TRIM(A10)</f>
        <v>Norfolk/Virginia Beach, VA</v>
      </c>
      <c r="C10" s="3"/>
      <c r="D10" s="24" t="s">
        <v>16</v>
      </c>
      <c r="E10" s="27" t="s">
        <v>17</v>
      </c>
      <c r="F10" s="3"/>
      <c r="G10" s="131">
        <v>52.382677083872302</v>
      </c>
      <c r="H10" s="125">
        <v>29.215949589380699</v>
      </c>
      <c r="I10" s="125">
        <v>31.6564227054387</v>
      </c>
      <c r="J10" s="125">
        <v>35.018852332007597</v>
      </c>
      <c r="K10" s="125">
        <v>35.933061308816598</v>
      </c>
      <c r="L10" s="132">
        <v>36.835932252430901</v>
      </c>
      <c r="M10" s="125"/>
      <c r="N10" s="133">
        <v>40.276845204276597</v>
      </c>
      <c r="O10" s="134">
        <v>41.870254635607601</v>
      </c>
      <c r="P10" s="135">
        <v>41.073549919942103</v>
      </c>
      <c r="Q10" s="125"/>
      <c r="R10" s="136">
        <v>38.046983977031999</v>
      </c>
      <c r="S10" s="130"/>
      <c r="T10" s="131">
        <v>42.565566007359401</v>
      </c>
      <c r="U10" s="125">
        <v>-8.3925240429521395</v>
      </c>
      <c r="V10" s="125">
        <v>-13.9750695498564</v>
      </c>
      <c r="W10" s="125">
        <v>-9.0233828882941705</v>
      </c>
      <c r="X10" s="125">
        <v>-6.2747202925912697</v>
      </c>
      <c r="Y10" s="132">
        <v>1.0502063664727801</v>
      </c>
      <c r="Z10" s="125"/>
      <c r="AA10" s="133">
        <v>-11.105197348476301</v>
      </c>
      <c r="AB10" s="134">
        <v>-14.119857510621101</v>
      </c>
      <c r="AC10" s="135">
        <v>-12.6677463285346</v>
      </c>
      <c r="AD10" s="125"/>
      <c r="AE10" s="136">
        <v>-3.6186996957648798</v>
      </c>
      <c r="AF10" s="30"/>
      <c r="AG10" s="131">
        <v>41.8190872872147</v>
      </c>
      <c r="AH10" s="125">
        <v>38.618085904165902</v>
      </c>
      <c r="AI10" s="125">
        <v>40.623464611724501</v>
      </c>
      <c r="AJ10" s="125">
        <v>41.924180910760001</v>
      </c>
      <c r="AK10" s="125">
        <v>42.722582813994897</v>
      </c>
      <c r="AL10" s="132">
        <v>41.141420724327297</v>
      </c>
      <c r="AM10" s="125"/>
      <c r="AN10" s="133">
        <v>45.9388172015205</v>
      </c>
      <c r="AO10" s="134">
        <v>48.3055778231749</v>
      </c>
      <c r="AP10" s="135">
        <v>47.122197512347697</v>
      </c>
      <c r="AQ10" s="125"/>
      <c r="AR10" s="136">
        <v>42.850321412738197</v>
      </c>
      <c r="AS10" s="130"/>
      <c r="AT10" s="131">
        <v>4.0110725475037601</v>
      </c>
      <c r="AU10" s="125">
        <v>-7.1352173012933902</v>
      </c>
      <c r="AV10" s="125">
        <v>-7.9810531215823204</v>
      </c>
      <c r="AW10" s="125">
        <v>-5.3138307410996601</v>
      </c>
      <c r="AX10" s="125">
        <v>-1.32576322007032</v>
      </c>
      <c r="AY10" s="132">
        <v>-3.6558506852279402</v>
      </c>
      <c r="AZ10" s="125"/>
      <c r="BA10" s="133">
        <v>-5.4464434993935997</v>
      </c>
      <c r="BB10" s="134">
        <v>-8.8366499666113505</v>
      </c>
      <c r="BC10" s="135">
        <v>-7.2150257972640404</v>
      </c>
      <c r="BD10" s="125"/>
      <c r="BE10" s="136">
        <v>-4.8026692883322202</v>
      </c>
    </row>
    <row r="11" spans="1:57" x14ac:dyDescent="0.25">
      <c r="A11" s="21" t="s">
        <v>20</v>
      </c>
      <c r="B11" s="2" t="s">
        <v>71</v>
      </c>
      <c r="C11" s="3"/>
      <c r="D11" s="24" t="s">
        <v>16</v>
      </c>
      <c r="E11" s="27" t="s">
        <v>17</v>
      </c>
      <c r="F11" s="3"/>
      <c r="G11" s="131">
        <v>45.8616429894996</v>
      </c>
      <c r="H11" s="125">
        <v>33.274508073766803</v>
      </c>
      <c r="I11" s="125">
        <v>42.199770581487599</v>
      </c>
      <c r="J11" s="125">
        <v>46.316068119650502</v>
      </c>
      <c r="K11" s="125">
        <v>45.583693638048103</v>
      </c>
      <c r="L11" s="132">
        <v>42.647136680490597</v>
      </c>
      <c r="M11" s="125"/>
      <c r="N11" s="133">
        <v>47.6616959322333</v>
      </c>
      <c r="O11" s="134">
        <v>47.983764228359597</v>
      </c>
      <c r="P11" s="135">
        <v>47.822730080296402</v>
      </c>
      <c r="Q11" s="125"/>
      <c r="R11" s="136">
        <v>44.125877651863703</v>
      </c>
      <c r="S11" s="130"/>
      <c r="T11" s="131">
        <v>21.532270746855499</v>
      </c>
      <c r="U11" s="125">
        <v>-7.7489546361096204</v>
      </c>
      <c r="V11" s="125">
        <v>-1.2242774748530501</v>
      </c>
      <c r="W11" s="125">
        <v>-1.7644075042571801</v>
      </c>
      <c r="X11" s="125">
        <v>0.78806633538290505</v>
      </c>
      <c r="Y11" s="132">
        <v>2.0736536445890499</v>
      </c>
      <c r="Z11" s="125"/>
      <c r="AA11" s="133">
        <v>0.72786369554673802</v>
      </c>
      <c r="AB11" s="134">
        <v>-3.89542401960097</v>
      </c>
      <c r="AC11" s="135">
        <v>-1.64585619999514</v>
      </c>
      <c r="AD11" s="125"/>
      <c r="AE11" s="136">
        <v>0.89218139089885795</v>
      </c>
      <c r="AF11" s="30"/>
      <c r="AG11" s="131">
        <v>42.0574869849113</v>
      </c>
      <c r="AH11" s="125">
        <v>44.036221653578004</v>
      </c>
      <c r="AI11" s="125">
        <v>49.673519809406102</v>
      </c>
      <c r="AJ11" s="125">
        <v>51.246360187064298</v>
      </c>
      <c r="AK11" s="125">
        <v>48.608047295508598</v>
      </c>
      <c r="AL11" s="132">
        <v>47.124327186093701</v>
      </c>
      <c r="AM11" s="125"/>
      <c r="AN11" s="133">
        <v>48.704006000176399</v>
      </c>
      <c r="AO11" s="134">
        <v>48.359878231712599</v>
      </c>
      <c r="AP11" s="135">
        <v>48.531942115944503</v>
      </c>
      <c r="AQ11" s="125"/>
      <c r="AR11" s="136">
        <v>47.5265028803368</v>
      </c>
      <c r="AS11" s="130"/>
      <c r="AT11" s="131">
        <v>5.5700671653469103</v>
      </c>
      <c r="AU11" s="125">
        <v>-0.44351168362175503</v>
      </c>
      <c r="AV11" s="125">
        <v>2.5340953913371602</v>
      </c>
      <c r="AW11" s="125">
        <v>3.71754882504833</v>
      </c>
      <c r="AX11" s="125">
        <v>4.2721201932189397</v>
      </c>
      <c r="AY11" s="132">
        <v>3.09738735068176</v>
      </c>
      <c r="AZ11" s="125"/>
      <c r="BA11" s="133">
        <v>4.9646228859238004</v>
      </c>
      <c r="BB11" s="134">
        <v>-1.54499602897476</v>
      </c>
      <c r="BC11" s="135">
        <v>1.6171854796516301</v>
      </c>
      <c r="BD11" s="125"/>
      <c r="BE11" s="136">
        <v>2.6610891499983702</v>
      </c>
    </row>
    <row r="12" spans="1:57" x14ac:dyDescent="0.25">
      <c r="A12" s="21" t="s">
        <v>21</v>
      </c>
      <c r="B12" s="3" t="str">
        <f t="shared" si="0"/>
        <v>Virginia Area</v>
      </c>
      <c r="C12" s="3"/>
      <c r="D12" s="24" t="s">
        <v>16</v>
      </c>
      <c r="E12" s="27" t="s">
        <v>17</v>
      </c>
      <c r="F12" s="3"/>
      <c r="G12" s="131">
        <v>38.6280076325219</v>
      </c>
      <c r="H12" s="125">
        <v>29.317203294646099</v>
      </c>
      <c r="I12" s="125">
        <v>39.498315237738602</v>
      </c>
      <c r="J12" s="125">
        <v>43.2609509546986</v>
      </c>
      <c r="K12" s="125">
        <v>41.274335454885801</v>
      </c>
      <c r="L12" s="132">
        <v>38.396020905206598</v>
      </c>
      <c r="M12" s="125"/>
      <c r="N12" s="133">
        <v>38.356420816173703</v>
      </c>
      <c r="O12" s="134">
        <v>35.768438786971103</v>
      </c>
      <c r="P12" s="135">
        <v>37.062429801572399</v>
      </c>
      <c r="Q12" s="125"/>
      <c r="R12" s="136">
        <v>38.015297772136599</v>
      </c>
      <c r="S12" s="130"/>
      <c r="T12" s="131">
        <v>9.9070121914879898</v>
      </c>
      <c r="U12" s="125">
        <v>-12.2415097453323</v>
      </c>
      <c r="V12" s="125">
        <v>-2.8216775892613</v>
      </c>
      <c r="W12" s="125">
        <v>0.88632314139357005</v>
      </c>
      <c r="X12" s="125">
        <v>-0.98424613664482197</v>
      </c>
      <c r="Y12" s="132">
        <v>-0.920378105861683</v>
      </c>
      <c r="Z12" s="125"/>
      <c r="AA12" s="133">
        <v>-10.335857736349899</v>
      </c>
      <c r="AB12" s="134">
        <v>-17.9791372544416</v>
      </c>
      <c r="AC12" s="135">
        <v>-14.194262952008399</v>
      </c>
      <c r="AD12" s="125"/>
      <c r="AE12" s="136">
        <v>-5.01274166708059</v>
      </c>
      <c r="AF12" s="30"/>
      <c r="AG12" s="131">
        <v>33.255786902407799</v>
      </c>
      <c r="AH12" s="125">
        <v>37.443943576661802</v>
      </c>
      <c r="AI12" s="125">
        <v>44.792722274638599</v>
      </c>
      <c r="AJ12" s="125">
        <v>47.364037693212602</v>
      </c>
      <c r="AK12" s="125">
        <v>46.263293380391602</v>
      </c>
      <c r="AL12" s="132">
        <v>41.821582117221801</v>
      </c>
      <c r="AM12" s="125"/>
      <c r="AN12" s="133">
        <v>44.264481485364101</v>
      </c>
      <c r="AO12" s="134">
        <v>39.492842249944601</v>
      </c>
      <c r="AP12" s="135">
        <v>41.878661867654401</v>
      </c>
      <c r="AQ12" s="125"/>
      <c r="AR12" s="136">
        <v>41.837887388616402</v>
      </c>
      <c r="AS12" s="130"/>
      <c r="AT12" s="131">
        <v>-5.23317273072922</v>
      </c>
      <c r="AU12" s="125">
        <v>-11.8152111046396</v>
      </c>
      <c r="AV12" s="125">
        <v>-5.2209158166663396</v>
      </c>
      <c r="AW12" s="125">
        <v>-0.29226881856175702</v>
      </c>
      <c r="AX12" s="125">
        <v>3.0875624710879301</v>
      </c>
      <c r="AY12" s="132">
        <v>-3.7228349027037302</v>
      </c>
      <c r="AZ12" s="125"/>
      <c r="BA12" s="133">
        <v>1.9897923854602799</v>
      </c>
      <c r="BB12" s="134">
        <v>-7.6816301985023099</v>
      </c>
      <c r="BC12" s="135">
        <v>-2.8110212784204101</v>
      </c>
      <c r="BD12" s="125"/>
      <c r="BE12" s="136">
        <v>-3.4637987064476601</v>
      </c>
    </row>
    <row r="13" spans="1:57" x14ac:dyDescent="0.25">
      <c r="A13" s="34" t="s">
        <v>22</v>
      </c>
      <c r="B13" s="2" t="s">
        <v>87</v>
      </c>
      <c r="C13" s="3"/>
      <c r="D13" s="24" t="s">
        <v>16</v>
      </c>
      <c r="E13" s="27" t="s">
        <v>17</v>
      </c>
      <c r="F13" s="3"/>
      <c r="G13" s="131">
        <v>56.080896419786797</v>
      </c>
      <c r="H13" s="125">
        <v>27.837613186191199</v>
      </c>
      <c r="I13" s="125">
        <v>31.179258630446999</v>
      </c>
      <c r="J13" s="125">
        <v>36.2222340124504</v>
      </c>
      <c r="K13" s="125">
        <v>38.627440577249502</v>
      </c>
      <c r="L13" s="132">
        <v>38.000392377969497</v>
      </c>
      <c r="M13" s="125"/>
      <c r="N13" s="133">
        <v>42.727787209960297</v>
      </c>
      <c r="O13" s="134">
        <v>48.219970288624701</v>
      </c>
      <c r="P13" s="135">
        <v>45.473878749292503</v>
      </c>
      <c r="Q13" s="125"/>
      <c r="R13" s="136">
        <v>40.134754790979798</v>
      </c>
      <c r="S13" s="130"/>
      <c r="T13" s="131">
        <v>62.392622894637697</v>
      </c>
      <c r="U13" s="125">
        <v>-6.6512371187679298</v>
      </c>
      <c r="V13" s="125">
        <v>-12.0741609637927</v>
      </c>
      <c r="W13" s="125">
        <v>-2.7824506441771799</v>
      </c>
      <c r="X13" s="125">
        <v>-0.40886468088665001</v>
      </c>
      <c r="Y13" s="132">
        <v>8.0408759718122997</v>
      </c>
      <c r="Z13" s="125"/>
      <c r="AA13" s="133">
        <v>-2.87704653269039</v>
      </c>
      <c r="AB13" s="134">
        <v>-11.8514327125789</v>
      </c>
      <c r="AC13" s="135">
        <v>-7.8511450454851799</v>
      </c>
      <c r="AD13" s="125"/>
      <c r="AE13" s="136">
        <v>2.3255365927902099</v>
      </c>
      <c r="AF13" s="30"/>
      <c r="AG13" s="131">
        <v>43.147255111126697</v>
      </c>
      <c r="AH13" s="125">
        <v>41.248414667769502</v>
      </c>
      <c r="AI13" s="125">
        <v>44.970057899090101</v>
      </c>
      <c r="AJ13" s="125">
        <v>45.969230769230698</v>
      </c>
      <c r="AK13" s="125">
        <v>44.099476151089</v>
      </c>
      <c r="AL13" s="132">
        <v>43.886775675542097</v>
      </c>
      <c r="AM13" s="125"/>
      <c r="AN13" s="133">
        <v>46.145464571270999</v>
      </c>
      <c r="AO13" s="134">
        <v>48.6270747173972</v>
      </c>
      <c r="AP13" s="135">
        <v>47.386269644334099</v>
      </c>
      <c r="AQ13" s="125"/>
      <c r="AR13" s="136">
        <v>44.886523674166597</v>
      </c>
      <c r="AS13" s="130"/>
      <c r="AT13" s="131">
        <v>9.5131845638976298</v>
      </c>
      <c r="AU13" s="125">
        <v>-3.6060893537215399</v>
      </c>
      <c r="AV13" s="125">
        <v>-3.45911336113805</v>
      </c>
      <c r="AW13" s="125">
        <v>-0.32245541736860101</v>
      </c>
      <c r="AX13" s="125">
        <v>0.82987608367528098</v>
      </c>
      <c r="AY13" s="132">
        <v>0.369307315170957</v>
      </c>
      <c r="AZ13" s="125"/>
      <c r="BA13" s="133">
        <v>0.93687165784661597</v>
      </c>
      <c r="BB13" s="134">
        <v>-6.5911550054834498</v>
      </c>
      <c r="BC13" s="135">
        <v>-3.0712543496746698</v>
      </c>
      <c r="BD13" s="125"/>
      <c r="BE13" s="136">
        <v>-0.69415951774592499</v>
      </c>
    </row>
    <row r="14" spans="1:57" x14ac:dyDescent="0.25">
      <c r="A14" s="21" t="s">
        <v>23</v>
      </c>
      <c r="B14" s="3" t="str">
        <f t="shared" si="0"/>
        <v>Arlington, VA</v>
      </c>
      <c r="C14" s="3"/>
      <c r="D14" s="24" t="s">
        <v>16</v>
      </c>
      <c r="E14" s="27" t="s">
        <v>17</v>
      </c>
      <c r="F14" s="3"/>
      <c r="G14" s="131">
        <v>53.5802723895996</v>
      </c>
      <c r="H14" s="125">
        <v>23.2150226991333</v>
      </c>
      <c r="I14" s="125">
        <v>25.020635575732499</v>
      </c>
      <c r="J14" s="125">
        <v>28.2501031778786</v>
      </c>
      <c r="K14" s="125">
        <v>30.592241023524501</v>
      </c>
      <c r="L14" s="132">
        <v>32.131654973173703</v>
      </c>
      <c r="M14" s="125"/>
      <c r="N14" s="133">
        <v>34.688402806438198</v>
      </c>
      <c r="O14" s="134">
        <v>38.495666529096098</v>
      </c>
      <c r="P14" s="135">
        <v>36.592034667767201</v>
      </c>
      <c r="Q14" s="125"/>
      <c r="R14" s="136">
        <v>33.406049171629</v>
      </c>
      <c r="S14" s="130"/>
      <c r="T14" s="131">
        <v>93.768656716417894</v>
      </c>
      <c r="U14" s="125">
        <v>-3.4749034749034702</v>
      </c>
      <c r="V14" s="125">
        <v>-21.571798188874499</v>
      </c>
      <c r="W14" s="125">
        <v>-18.632986627043</v>
      </c>
      <c r="X14" s="125">
        <v>-8.9653054958550804</v>
      </c>
      <c r="Y14" s="132">
        <v>5.7453310696094997</v>
      </c>
      <c r="Z14" s="125"/>
      <c r="AA14" s="133">
        <v>-16.946640316205499</v>
      </c>
      <c r="AB14" s="134">
        <v>-21.053745239102799</v>
      </c>
      <c r="AC14" s="135">
        <v>-19.158878504672799</v>
      </c>
      <c r="AD14" s="125"/>
      <c r="AE14" s="136">
        <v>-3.5533426954338401</v>
      </c>
      <c r="AF14" s="30"/>
      <c r="AG14" s="131">
        <v>42.787866281469199</v>
      </c>
      <c r="AH14" s="125">
        <v>41.090590177465899</v>
      </c>
      <c r="AI14" s="125">
        <v>44.498039620305399</v>
      </c>
      <c r="AJ14" s="125">
        <v>43.613289310771698</v>
      </c>
      <c r="AK14" s="125">
        <v>40.082026413536902</v>
      </c>
      <c r="AL14" s="132">
        <v>42.414362360709802</v>
      </c>
      <c r="AM14" s="125"/>
      <c r="AN14" s="133">
        <v>41.895377631035899</v>
      </c>
      <c r="AO14" s="134">
        <v>42.308089145687099</v>
      </c>
      <c r="AP14" s="135">
        <v>42.101733388361502</v>
      </c>
      <c r="AQ14" s="125"/>
      <c r="AR14" s="136">
        <v>42.325039797181702</v>
      </c>
      <c r="AS14" s="130"/>
      <c r="AT14" s="131">
        <v>23.248383980979199</v>
      </c>
      <c r="AU14" s="125">
        <v>0.16977928692699401</v>
      </c>
      <c r="AV14" s="125">
        <v>-2.4871403538522401</v>
      </c>
      <c r="AW14" s="125">
        <v>-2.7045689952813898</v>
      </c>
      <c r="AX14" s="125">
        <v>-4.7563591786699302</v>
      </c>
      <c r="AY14" s="132">
        <v>1.8205236172689601</v>
      </c>
      <c r="AZ14" s="125"/>
      <c r="BA14" s="133">
        <v>-4.7054681999530601</v>
      </c>
      <c r="BB14" s="134">
        <v>-9.5760516015215806</v>
      </c>
      <c r="BC14" s="135">
        <v>-7.2165534491089396</v>
      </c>
      <c r="BD14" s="125"/>
      <c r="BE14" s="136">
        <v>-0.922116122799299</v>
      </c>
    </row>
    <row r="15" spans="1:57" x14ac:dyDescent="0.25">
      <c r="A15" s="21" t="s">
        <v>24</v>
      </c>
      <c r="B15" s="3" t="str">
        <f t="shared" si="0"/>
        <v>Suburban Virginia Area</v>
      </c>
      <c r="C15" s="3"/>
      <c r="D15" s="24" t="s">
        <v>16</v>
      </c>
      <c r="E15" s="27" t="s">
        <v>17</v>
      </c>
      <c r="F15" s="3"/>
      <c r="G15" s="131">
        <v>48.398398398398299</v>
      </c>
      <c r="H15" s="125">
        <v>27.8653653653653</v>
      </c>
      <c r="I15" s="125">
        <v>34.747247247247202</v>
      </c>
      <c r="J15" s="125">
        <v>38.676176176176099</v>
      </c>
      <c r="K15" s="125">
        <v>36.849349349349303</v>
      </c>
      <c r="L15" s="132">
        <v>37.307307307307298</v>
      </c>
      <c r="M15" s="125"/>
      <c r="N15" s="133">
        <v>35.185185185185098</v>
      </c>
      <c r="O15" s="134">
        <v>38.938938938938897</v>
      </c>
      <c r="P15" s="135">
        <v>37.062062062061997</v>
      </c>
      <c r="Q15" s="125"/>
      <c r="R15" s="136">
        <v>37.237237237237203</v>
      </c>
      <c r="S15" s="130"/>
      <c r="T15" s="131">
        <v>38.642490226852303</v>
      </c>
      <c r="U15" s="125">
        <v>-11.226174687273</v>
      </c>
      <c r="V15" s="125">
        <v>-12.0132455117904</v>
      </c>
      <c r="W15" s="125">
        <v>-8.2396515465704194</v>
      </c>
      <c r="X15" s="125">
        <v>-11.4266847994403</v>
      </c>
      <c r="Y15" s="132">
        <v>-1.58550622776786</v>
      </c>
      <c r="Z15" s="125"/>
      <c r="AA15" s="133">
        <v>-19.8284536582408</v>
      </c>
      <c r="AB15" s="134">
        <v>-23.257657430930301</v>
      </c>
      <c r="AC15" s="135">
        <v>-21.667219063605799</v>
      </c>
      <c r="AD15" s="125"/>
      <c r="AE15" s="136">
        <v>-8.27264249234827</v>
      </c>
      <c r="AF15" s="30"/>
      <c r="AG15" s="131">
        <v>40.284034034034001</v>
      </c>
      <c r="AH15" s="125">
        <v>40.158908908908899</v>
      </c>
      <c r="AI15" s="125">
        <v>43.574824824824802</v>
      </c>
      <c r="AJ15" s="125">
        <v>45.598723723723701</v>
      </c>
      <c r="AK15" s="125">
        <v>42.1077327327327</v>
      </c>
      <c r="AL15" s="132">
        <v>42.3448448448448</v>
      </c>
      <c r="AM15" s="125"/>
      <c r="AN15" s="133">
        <v>40.731356356356301</v>
      </c>
      <c r="AO15" s="134">
        <v>42.5081331331331</v>
      </c>
      <c r="AP15" s="135">
        <v>41.6197447447447</v>
      </c>
      <c r="AQ15" s="125"/>
      <c r="AR15" s="136">
        <v>42.137673387673303</v>
      </c>
      <c r="AS15" s="130"/>
      <c r="AT15" s="131">
        <v>3.2273737938195799</v>
      </c>
      <c r="AU15" s="125">
        <v>-4.6568332486647597</v>
      </c>
      <c r="AV15" s="125">
        <v>-5.8802713193373304</v>
      </c>
      <c r="AW15" s="125">
        <v>-2.5594118677387998</v>
      </c>
      <c r="AX15" s="125">
        <v>-3.3272006752794998</v>
      </c>
      <c r="AY15" s="132">
        <v>-2.7876374965074402</v>
      </c>
      <c r="AZ15" s="125"/>
      <c r="BA15" s="133">
        <v>-8.3980384147979592</v>
      </c>
      <c r="BB15" s="134">
        <v>-13.5745557532706</v>
      </c>
      <c r="BC15" s="135">
        <v>-11.1167224518582</v>
      </c>
      <c r="BD15" s="125"/>
      <c r="BE15" s="136">
        <v>-5.2921546068953198</v>
      </c>
    </row>
    <row r="16" spans="1:57" x14ac:dyDescent="0.25">
      <c r="A16" s="21" t="s">
        <v>25</v>
      </c>
      <c r="B16" s="3" t="str">
        <f t="shared" si="0"/>
        <v>Alexandria, VA</v>
      </c>
      <c r="C16" s="3"/>
      <c r="D16" s="24" t="s">
        <v>16</v>
      </c>
      <c r="E16" s="27" t="s">
        <v>17</v>
      </c>
      <c r="F16" s="3"/>
      <c r="G16" s="131">
        <v>60.754936120789701</v>
      </c>
      <c r="H16" s="125">
        <v>27.117847491481601</v>
      </c>
      <c r="I16" s="125">
        <v>29.444248619433601</v>
      </c>
      <c r="J16" s="125">
        <v>33.051345317823902</v>
      </c>
      <c r="K16" s="125">
        <v>33.650569850781302</v>
      </c>
      <c r="L16" s="132">
        <v>36.8593801284756</v>
      </c>
      <c r="M16" s="125"/>
      <c r="N16" s="133">
        <v>39.924803195864101</v>
      </c>
      <c r="O16" s="134">
        <v>45.752555516390501</v>
      </c>
      <c r="P16" s="135">
        <v>42.838679356127301</v>
      </c>
      <c r="Q16" s="125"/>
      <c r="R16" s="136">
        <v>38.564917219652699</v>
      </c>
      <c r="S16" s="130"/>
      <c r="T16" s="131">
        <v>66.205886445025101</v>
      </c>
      <c r="U16" s="125">
        <v>-4.0023629661282696</v>
      </c>
      <c r="V16" s="125">
        <v>-7.3222976038499601</v>
      </c>
      <c r="W16" s="125">
        <v>-11.1156780636822</v>
      </c>
      <c r="X16" s="125">
        <v>-21.900196347427102</v>
      </c>
      <c r="Y16" s="132">
        <v>4.2141806619934297</v>
      </c>
      <c r="Z16" s="125"/>
      <c r="AA16" s="133">
        <v>-20.245294495354699</v>
      </c>
      <c r="AB16" s="134">
        <v>-21.3531444958588</v>
      </c>
      <c r="AC16" s="135">
        <v>-20.840751691096202</v>
      </c>
      <c r="AD16" s="125"/>
      <c r="AE16" s="136">
        <v>-5.3052445864540196</v>
      </c>
      <c r="AF16" s="30"/>
      <c r="AG16" s="131">
        <v>45.008710801393697</v>
      </c>
      <c r="AH16" s="125">
        <v>40.249264727293898</v>
      </c>
      <c r="AI16" s="125">
        <v>43.315570309542501</v>
      </c>
      <c r="AJ16" s="125">
        <v>43.929996214437502</v>
      </c>
      <c r="AK16" s="125">
        <v>41.003465245624703</v>
      </c>
      <c r="AL16" s="132">
        <v>42.702731019068203</v>
      </c>
      <c r="AM16" s="125"/>
      <c r="AN16" s="133">
        <v>44.698756588334597</v>
      </c>
      <c r="AO16" s="134">
        <v>48.635741533443898</v>
      </c>
      <c r="AP16" s="135">
        <v>46.667249060889297</v>
      </c>
      <c r="AQ16" s="125"/>
      <c r="AR16" s="136">
        <v>43.834984157081898</v>
      </c>
      <c r="AS16" s="130"/>
      <c r="AT16" s="131">
        <v>16.1176379355066</v>
      </c>
      <c r="AU16" s="125">
        <v>-0.72497739579485498</v>
      </c>
      <c r="AV16" s="125">
        <v>0.52441915951547502</v>
      </c>
      <c r="AW16" s="125">
        <v>-0.38780757203826099</v>
      </c>
      <c r="AX16" s="125">
        <v>-6.6838746397046798</v>
      </c>
      <c r="AY16" s="132">
        <v>1.46275133849293</v>
      </c>
      <c r="AZ16" s="125"/>
      <c r="BA16" s="133">
        <v>-7.1154477669866196</v>
      </c>
      <c r="BB16" s="134">
        <v>-12.246305223109101</v>
      </c>
      <c r="BC16" s="135">
        <v>-9.8617418736580493</v>
      </c>
      <c r="BD16" s="125"/>
      <c r="BE16" s="136">
        <v>-2.2729204535258001</v>
      </c>
    </row>
    <row r="17" spans="1:57" x14ac:dyDescent="0.25">
      <c r="A17" s="21" t="s">
        <v>26</v>
      </c>
      <c r="B17" s="3" t="str">
        <f t="shared" si="0"/>
        <v>Fairfax/Tysons Corner, VA</v>
      </c>
      <c r="C17" s="3"/>
      <c r="D17" s="24" t="s">
        <v>16</v>
      </c>
      <c r="E17" s="27" t="s">
        <v>17</v>
      </c>
      <c r="F17" s="3"/>
      <c r="G17" s="131">
        <v>56.083188908145502</v>
      </c>
      <c r="H17" s="125">
        <v>29.5436164067013</v>
      </c>
      <c r="I17" s="125">
        <v>33.587521663778098</v>
      </c>
      <c r="J17" s="125">
        <v>38.0589254766031</v>
      </c>
      <c r="K17" s="125">
        <v>39.792027729635997</v>
      </c>
      <c r="L17" s="132">
        <v>39.413056036972797</v>
      </c>
      <c r="M17" s="125"/>
      <c r="N17" s="133">
        <v>41.097631426920799</v>
      </c>
      <c r="O17" s="134">
        <v>38.902368573079102</v>
      </c>
      <c r="P17" s="135">
        <v>40</v>
      </c>
      <c r="Q17" s="125"/>
      <c r="R17" s="136">
        <v>39.580754312123403</v>
      </c>
      <c r="S17" s="130"/>
      <c r="T17" s="131">
        <v>69.582081345594602</v>
      </c>
      <c r="U17" s="125">
        <v>10.2027829239626</v>
      </c>
      <c r="V17" s="125">
        <v>0.33359077609120502</v>
      </c>
      <c r="W17" s="125">
        <v>6.5551410787846596</v>
      </c>
      <c r="X17" s="125">
        <v>16.455937765394101</v>
      </c>
      <c r="Y17" s="132">
        <v>20.7193979415173</v>
      </c>
      <c r="Z17" s="125"/>
      <c r="AA17" s="133">
        <v>9.4671906336020495</v>
      </c>
      <c r="AB17" s="134">
        <v>-9.6939115795528608</v>
      </c>
      <c r="AC17" s="135">
        <v>-0.77110505948115204</v>
      </c>
      <c r="AD17" s="125"/>
      <c r="AE17" s="136">
        <v>13.6146197270571</v>
      </c>
      <c r="AF17" s="30"/>
      <c r="AG17" s="131">
        <v>45.314846909300897</v>
      </c>
      <c r="AH17" s="125">
        <v>45.323512420566097</v>
      </c>
      <c r="AI17" s="125">
        <v>49.584055459272001</v>
      </c>
      <c r="AJ17" s="125">
        <v>50.213749277874001</v>
      </c>
      <c r="AK17" s="125">
        <v>46.224725592143201</v>
      </c>
      <c r="AL17" s="132">
        <v>47.332177931831303</v>
      </c>
      <c r="AM17" s="125"/>
      <c r="AN17" s="133">
        <v>47.215482380127</v>
      </c>
      <c r="AO17" s="134">
        <v>47.645869439630196</v>
      </c>
      <c r="AP17" s="135">
        <v>47.430675909878602</v>
      </c>
      <c r="AQ17" s="125"/>
      <c r="AR17" s="136">
        <v>47.360320211273397</v>
      </c>
      <c r="AS17" s="130"/>
      <c r="AT17" s="131">
        <v>17.719980533760801</v>
      </c>
      <c r="AU17" s="125">
        <v>7.59283403856245</v>
      </c>
      <c r="AV17" s="125">
        <v>9.3110217665369301</v>
      </c>
      <c r="AW17" s="125">
        <v>11.010291544443</v>
      </c>
      <c r="AX17" s="125">
        <v>12.803320486262299</v>
      </c>
      <c r="AY17" s="132">
        <v>11.5320666073267</v>
      </c>
      <c r="AZ17" s="125"/>
      <c r="BA17" s="133">
        <v>8.4402294367356294</v>
      </c>
      <c r="BB17" s="134">
        <v>-2.0425600450055499</v>
      </c>
      <c r="BC17" s="135">
        <v>2.9089145567934098</v>
      </c>
      <c r="BD17" s="125"/>
      <c r="BE17" s="136">
        <v>8.9205105402766094</v>
      </c>
    </row>
    <row r="18" spans="1:57" x14ac:dyDescent="0.25">
      <c r="A18" s="21" t="s">
        <v>27</v>
      </c>
      <c r="B18" s="3" t="str">
        <f t="shared" si="0"/>
        <v>I-95 Fredericksburg, VA</v>
      </c>
      <c r="C18" s="3"/>
      <c r="D18" s="24" t="s">
        <v>16</v>
      </c>
      <c r="E18" s="27" t="s">
        <v>17</v>
      </c>
      <c r="F18" s="3"/>
      <c r="G18" s="131">
        <v>47.880505372535097</v>
      </c>
      <c r="H18" s="125">
        <v>35.694887235801097</v>
      </c>
      <c r="I18" s="125">
        <v>39.3552957846262</v>
      </c>
      <c r="J18" s="125">
        <v>43.157397567599403</v>
      </c>
      <c r="K18" s="125">
        <v>45.247372771283501</v>
      </c>
      <c r="L18" s="132">
        <v>42.267091746369097</v>
      </c>
      <c r="M18" s="125"/>
      <c r="N18" s="133">
        <v>49.474554256700898</v>
      </c>
      <c r="O18" s="134">
        <v>49.651670799385897</v>
      </c>
      <c r="P18" s="135">
        <v>49.563112528043398</v>
      </c>
      <c r="Q18" s="125"/>
      <c r="R18" s="136">
        <v>44.351669112561702</v>
      </c>
      <c r="S18" s="130"/>
      <c r="T18" s="131">
        <v>6.5608378070474904</v>
      </c>
      <c r="U18" s="125">
        <v>-8.7531063856251698</v>
      </c>
      <c r="V18" s="125">
        <v>-7.5492673057166604</v>
      </c>
      <c r="W18" s="125">
        <v>-4.7353044996624902</v>
      </c>
      <c r="X18" s="125">
        <v>-3.47918469441254</v>
      </c>
      <c r="Y18" s="132">
        <v>-3.4122353758159001</v>
      </c>
      <c r="Z18" s="125"/>
      <c r="AA18" s="133">
        <v>1.90517359438984</v>
      </c>
      <c r="AB18" s="134">
        <v>-6.4690698703718201</v>
      </c>
      <c r="AC18" s="135">
        <v>-2.46882930528071</v>
      </c>
      <c r="AD18" s="125"/>
      <c r="AE18" s="136">
        <v>-3.1130080433814999</v>
      </c>
      <c r="AF18" s="30"/>
      <c r="AG18" s="131">
        <v>41.557444798677501</v>
      </c>
      <c r="AH18" s="125">
        <v>42.463691108749501</v>
      </c>
      <c r="AI18" s="125">
        <v>46.313023969772097</v>
      </c>
      <c r="AJ18" s="125">
        <v>49.799267918290198</v>
      </c>
      <c r="AK18" s="125">
        <v>48.450230251505403</v>
      </c>
      <c r="AL18" s="132">
        <v>45.716731609398899</v>
      </c>
      <c r="AM18" s="125"/>
      <c r="AN18" s="133">
        <v>50.829495808241802</v>
      </c>
      <c r="AO18" s="134">
        <v>49.132128940843003</v>
      </c>
      <c r="AP18" s="135">
        <v>49.980812374542403</v>
      </c>
      <c r="AQ18" s="125"/>
      <c r="AR18" s="136">
        <v>46.935040399439899</v>
      </c>
      <c r="AS18" s="130"/>
      <c r="AT18" s="131">
        <v>-4.6750506356731396</v>
      </c>
      <c r="AU18" s="125">
        <v>-6.2171525394160101</v>
      </c>
      <c r="AV18" s="125">
        <v>-5.6220393371572097</v>
      </c>
      <c r="AW18" s="125">
        <v>-2.6331036640174301</v>
      </c>
      <c r="AX18" s="125">
        <v>-1.05617288716199</v>
      </c>
      <c r="AY18" s="132">
        <v>-3.9804784585652802</v>
      </c>
      <c r="AZ18" s="125"/>
      <c r="BA18" s="133">
        <v>5.0641382729360904</v>
      </c>
      <c r="BB18" s="134">
        <v>-3.4473417072447501</v>
      </c>
      <c r="BC18" s="135">
        <v>0.70092363935832902</v>
      </c>
      <c r="BD18" s="125"/>
      <c r="BE18" s="136">
        <v>-2.6028670370867899</v>
      </c>
    </row>
    <row r="19" spans="1:57" x14ac:dyDescent="0.25">
      <c r="A19" s="21" t="s">
        <v>28</v>
      </c>
      <c r="B19" s="3" t="str">
        <f t="shared" si="0"/>
        <v>Dulles Airport Area, VA</v>
      </c>
      <c r="C19" s="3"/>
      <c r="D19" s="24" t="s">
        <v>16</v>
      </c>
      <c r="E19" s="27" t="s">
        <v>17</v>
      </c>
      <c r="F19" s="3"/>
      <c r="G19" s="131">
        <v>44.412824890912503</v>
      </c>
      <c r="H19" s="125">
        <v>32.811610700056903</v>
      </c>
      <c r="I19" s="125">
        <v>39.489660405994996</v>
      </c>
      <c r="J19" s="125">
        <v>44.242079301840199</v>
      </c>
      <c r="K19" s="125">
        <v>43.587554543729802</v>
      </c>
      <c r="L19" s="132">
        <v>40.908745968506899</v>
      </c>
      <c r="M19" s="125"/>
      <c r="N19" s="133">
        <v>44.071333712767903</v>
      </c>
      <c r="O19" s="134">
        <v>48.634035287421703</v>
      </c>
      <c r="P19" s="135">
        <v>46.352684500094803</v>
      </c>
      <c r="Q19" s="125"/>
      <c r="R19" s="136">
        <v>42.464156977531999</v>
      </c>
      <c r="S19" s="130"/>
      <c r="T19" s="131">
        <v>31.001678791270201</v>
      </c>
      <c r="U19" s="125">
        <v>-13.4384384384384</v>
      </c>
      <c r="V19" s="125">
        <v>-11.8568706330721</v>
      </c>
      <c r="W19" s="125">
        <v>-5.58704453441295</v>
      </c>
      <c r="X19" s="125">
        <v>-3.80992254553066</v>
      </c>
      <c r="Y19" s="132">
        <v>-2.03089504770558</v>
      </c>
      <c r="Z19" s="125"/>
      <c r="AA19" s="133">
        <v>-0.21477663230240501</v>
      </c>
      <c r="AB19" s="134">
        <v>3.95377128953771</v>
      </c>
      <c r="AC19" s="135">
        <v>1.9294952023362499</v>
      </c>
      <c r="AD19" s="125"/>
      <c r="AE19" s="136">
        <v>-0.82916640293689403</v>
      </c>
      <c r="AF19" s="30"/>
      <c r="AG19" s="131">
        <v>45.807247201669497</v>
      </c>
      <c r="AH19" s="125">
        <v>50</v>
      </c>
      <c r="AI19" s="125">
        <v>55.146082337317303</v>
      </c>
      <c r="AJ19" s="125">
        <v>54.057579206981501</v>
      </c>
      <c r="AK19" s="125">
        <v>50.386549041927502</v>
      </c>
      <c r="AL19" s="132">
        <v>51.079491557579203</v>
      </c>
      <c r="AM19" s="125"/>
      <c r="AN19" s="133">
        <v>46.784291405805298</v>
      </c>
      <c r="AO19" s="134">
        <v>48.588977423638703</v>
      </c>
      <c r="AP19" s="135">
        <v>47.686634414722</v>
      </c>
      <c r="AQ19" s="125"/>
      <c r="AR19" s="136">
        <v>50.110103802477099</v>
      </c>
      <c r="AS19" s="130"/>
      <c r="AT19" s="131">
        <v>7.4543836226079199</v>
      </c>
      <c r="AU19" s="125">
        <v>-1.03266992114156</v>
      </c>
      <c r="AV19" s="125">
        <v>0.58828618392594501</v>
      </c>
      <c r="AW19" s="125">
        <v>-0.83956847050635097</v>
      </c>
      <c r="AX19" s="125">
        <v>-8.46461321420173E-2</v>
      </c>
      <c r="AY19" s="132">
        <v>0.97983141273874597</v>
      </c>
      <c r="AZ19" s="125"/>
      <c r="BA19" s="133">
        <v>-1.92393736017897</v>
      </c>
      <c r="BB19" s="134">
        <v>-1.0671173346209499</v>
      </c>
      <c r="BC19" s="135">
        <v>-1.4892835272504501</v>
      </c>
      <c r="BD19" s="125"/>
      <c r="BE19" s="136">
        <v>0.29631940112289401</v>
      </c>
    </row>
    <row r="20" spans="1:57" x14ac:dyDescent="0.25">
      <c r="A20" s="21" t="s">
        <v>29</v>
      </c>
      <c r="B20" s="3" t="str">
        <f t="shared" si="0"/>
        <v>Williamsburg, VA</v>
      </c>
      <c r="C20" s="3"/>
      <c r="D20" s="24" t="s">
        <v>16</v>
      </c>
      <c r="E20" s="27" t="s">
        <v>17</v>
      </c>
      <c r="F20" s="3"/>
      <c r="G20" s="131">
        <v>51.038808310466401</v>
      </c>
      <c r="H20" s="125">
        <v>25.2580687312165</v>
      </c>
      <c r="I20" s="125">
        <v>25.0228668496014</v>
      </c>
      <c r="J20" s="125">
        <v>25.859140206454899</v>
      </c>
      <c r="K20" s="125">
        <v>29.282634261074001</v>
      </c>
      <c r="L20" s="132">
        <v>31.292303671762699</v>
      </c>
      <c r="M20" s="125"/>
      <c r="N20" s="133">
        <v>33.673069384554999</v>
      </c>
      <c r="O20" s="134">
        <v>33.019730824513204</v>
      </c>
      <c r="P20" s="135">
        <v>33.346400104534098</v>
      </c>
      <c r="Q20" s="125"/>
      <c r="R20" s="136">
        <v>31.8791883668402</v>
      </c>
      <c r="S20" s="130"/>
      <c r="T20" s="131">
        <v>42.9755263369617</v>
      </c>
      <c r="U20" s="125">
        <v>3.9767984454035998</v>
      </c>
      <c r="V20" s="125">
        <v>2.9535163058428902</v>
      </c>
      <c r="W20" s="125">
        <v>7.9520939855154404</v>
      </c>
      <c r="X20" s="125">
        <v>22.443084487641599</v>
      </c>
      <c r="Y20" s="132">
        <v>18.384191893664799</v>
      </c>
      <c r="Z20" s="125"/>
      <c r="AA20" s="133">
        <v>5.5436840888863896</v>
      </c>
      <c r="AB20" s="134">
        <v>-9.1544360660818</v>
      </c>
      <c r="AC20" s="135">
        <v>-2.2837502837061101</v>
      </c>
      <c r="AD20" s="125"/>
      <c r="AE20" s="136">
        <v>11.3457314192088</v>
      </c>
      <c r="AF20" s="30"/>
      <c r="AG20" s="131">
        <v>40.046387037762898</v>
      </c>
      <c r="AH20" s="125">
        <v>34.613876911015197</v>
      </c>
      <c r="AI20" s="125">
        <v>36.524892199137497</v>
      </c>
      <c r="AJ20" s="125">
        <v>39.775251535345603</v>
      </c>
      <c r="AK20" s="125">
        <v>44.609956879655002</v>
      </c>
      <c r="AL20" s="132">
        <v>39.114072912583303</v>
      </c>
      <c r="AM20" s="125"/>
      <c r="AN20" s="133">
        <v>48.291519665490597</v>
      </c>
      <c r="AO20" s="134">
        <v>50.2221351104142</v>
      </c>
      <c r="AP20" s="135">
        <v>49.256827387952399</v>
      </c>
      <c r="AQ20" s="125"/>
      <c r="AR20" s="136">
        <v>42.012002762688702</v>
      </c>
      <c r="AS20" s="130"/>
      <c r="AT20" s="131">
        <v>3.5964336441903102</v>
      </c>
      <c r="AU20" s="125">
        <v>-10.726987365442399</v>
      </c>
      <c r="AV20" s="125">
        <v>-11.845549412459199</v>
      </c>
      <c r="AW20" s="125">
        <v>-3.2651808485615499</v>
      </c>
      <c r="AX20" s="125">
        <v>12.694215459704401</v>
      </c>
      <c r="AY20" s="132">
        <v>-2.00158396059682</v>
      </c>
      <c r="AZ20" s="125"/>
      <c r="BA20" s="133">
        <v>5.86590300012731</v>
      </c>
      <c r="BB20" s="134">
        <v>3.4062176074807402</v>
      </c>
      <c r="BC20" s="135">
        <v>4.5975124257667899</v>
      </c>
      <c r="BD20" s="125"/>
      <c r="BE20" s="136">
        <v>0.114262125139443</v>
      </c>
    </row>
    <row r="21" spans="1:57" x14ac:dyDescent="0.25">
      <c r="A21" s="21" t="s">
        <v>30</v>
      </c>
      <c r="B21" s="3" t="str">
        <f t="shared" si="0"/>
        <v>Virginia Beach, VA</v>
      </c>
      <c r="C21" s="3"/>
      <c r="D21" s="24" t="s">
        <v>16</v>
      </c>
      <c r="E21" s="27" t="s">
        <v>17</v>
      </c>
      <c r="F21" s="3"/>
      <c r="G21" s="131">
        <v>57.133747808066303</v>
      </c>
      <c r="H21" s="125">
        <v>24.948469954019298</v>
      </c>
      <c r="I21" s="125">
        <v>25.614396702076998</v>
      </c>
      <c r="J21" s="125">
        <v>28.095766608530202</v>
      </c>
      <c r="K21" s="125">
        <v>28.397019185032502</v>
      </c>
      <c r="L21" s="132">
        <v>32.811656772800802</v>
      </c>
      <c r="M21" s="125"/>
      <c r="N21" s="133">
        <v>37.878547645473198</v>
      </c>
      <c r="O21" s="134">
        <v>42.270493102901497</v>
      </c>
      <c r="P21" s="135">
        <v>40.074520374187401</v>
      </c>
      <c r="Q21" s="125"/>
      <c r="R21" s="136">
        <v>34.888359968264702</v>
      </c>
      <c r="S21" s="130"/>
      <c r="T21" s="131">
        <v>75.611844689458394</v>
      </c>
      <c r="U21" s="125">
        <v>4.3690298279086797</v>
      </c>
      <c r="V21" s="125">
        <v>-8.1928437648644294</v>
      </c>
      <c r="W21" s="125">
        <v>-3.8081091819061199</v>
      </c>
      <c r="X21" s="125">
        <v>-3.8135420713706201</v>
      </c>
      <c r="Y21" s="132">
        <v>14.670463955728501</v>
      </c>
      <c r="Z21" s="125"/>
      <c r="AA21" s="133">
        <v>-10.269349840413501</v>
      </c>
      <c r="AB21" s="134">
        <v>-10.6933996135696</v>
      </c>
      <c r="AC21" s="135">
        <v>-10.493493711673301</v>
      </c>
      <c r="AD21" s="125"/>
      <c r="AE21" s="136">
        <v>4.9883669219223004</v>
      </c>
      <c r="AF21" s="30"/>
      <c r="AG21" s="131">
        <v>37.882592061214702</v>
      </c>
      <c r="AH21" s="125">
        <v>31.5907824564196</v>
      </c>
      <c r="AI21" s="125">
        <v>33.789699912441201</v>
      </c>
      <c r="AJ21" s="125">
        <v>34.543898750298403</v>
      </c>
      <c r="AK21" s="125">
        <v>35.089150680569901</v>
      </c>
      <c r="AL21" s="132">
        <v>34.5783305200802</v>
      </c>
      <c r="AM21" s="125"/>
      <c r="AN21" s="133">
        <v>41.178460558783698</v>
      </c>
      <c r="AO21" s="134">
        <v>45.236010507044398</v>
      </c>
      <c r="AP21" s="135">
        <v>43.207235532914098</v>
      </c>
      <c r="AQ21" s="125"/>
      <c r="AR21" s="136">
        <v>37.044208634729898</v>
      </c>
      <c r="AS21" s="130"/>
      <c r="AT21" s="131">
        <v>16.147547077704701</v>
      </c>
      <c r="AU21" s="125">
        <v>-1.88106190409951</v>
      </c>
      <c r="AV21" s="125">
        <v>-1.74903049619898</v>
      </c>
      <c r="AW21" s="125">
        <v>-7.7091379829688306E-2</v>
      </c>
      <c r="AX21" s="125">
        <v>1.2004822714385699</v>
      </c>
      <c r="AY21" s="132">
        <v>2.6378609173410101</v>
      </c>
      <c r="AZ21" s="125"/>
      <c r="BA21" s="133">
        <v>-2.8630864416949802</v>
      </c>
      <c r="BB21" s="134">
        <v>-8.5793863671525301</v>
      </c>
      <c r="BC21" s="135">
        <v>-5.9417730561559097</v>
      </c>
      <c r="BD21" s="125"/>
      <c r="BE21" s="136">
        <v>-0.38695925860098801</v>
      </c>
    </row>
    <row r="22" spans="1:57" x14ac:dyDescent="0.25">
      <c r="A22" s="34" t="s">
        <v>31</v>
      </c>
      <c r="B22" s="3" t="str">
        <f t="shared" si="0"/>
        <v>Norfolk/Portsmouth, VA</v>
      </c>
      <c r="C22" s="3"/>
      <c r="D22" s="24" t="s">
        <v>16</v>
      </c>
      <c r="E22" s="27" t="s">
        <v>17</v>
      </c>
      <c r="F22" s="3"/>
      <c r="G22" s="131">
        <v>50.781661689794397</v>
      </c>
      <c r="H22" s="125">
        <v>29.826102230809699</v>
      </c>
      <c r="I22" s="125">
        <v>31.3894256103987</v>
      </c>
      <c r="J22" s="125">
        <v>39.346565958194198</v>
      </c>
      <c r="K22" s="125">
        <v>42.279992973827497</v>
      </c>
      <c r="L22" s="132">
        <v>38.724749692604902</v>
      </c>
      <c r="M22" s="125"/>
      <c r="N22" s="133">
        <v>38.222378359388699</v>
      </c>
      <c r="O22" s="134">
        <v>38.766906727560098</v>
      </c>
      <c r="P22" s="135">
        <v>38.494642543474399</v>
      </c>
      <c r="Q22" s="125"/>
      <c r="R22" s="136">
        <v>38.659004792853302</v>
      </c>
      <c r="S22" s="130"/>
      <c r="T22" s="131">
        <v>41.621371062376298</v>
      </c>
      <c r="U22" s="125">
        <v>-18.064587887177002</v>
      </c>
      <c r="V22" s="125">
        <v>-27.8562777553492</v>
      </c>
      <c r="W22" s="125">
        <v>-15.2798789712556</v>
      </c>
      <c r="X22" s="125">
        <v>-7.9892966360856201</v>
      </c>
      <c r="Y22" s="132">
        <v>-6.9854387763194197</v>
      </c>
      <c r="Z22" s="125"/>
      <c r="AA22" s="133">
        <v>-25.9360108917631</v>
      </c>
      <c r="AB22" s="134">
        <v>-30.136119025007901</v>
      </c>
      <c r="AC22" s="135">
        <v>-28.1121863211415</v>
      </c>
      <c r="AD22" s="125"/>
      <c r="AE22" s="136">
        <v>-14.1626632868772</v>
      </c>
      <c r="AF22" s="30"/>
      <c r="AG22" s="131">
        <v>40.9186720533989</v>
      </c>
      <c r="AH22" s="125">
        <v>39.724222729668</v>
      </c>
      <c r="AI22" s="125">
        <v>41.318285613911797</v>
      </c>
      <c r="AJ22" s="125">
        <v>43.083611452661103</v>
      </c>
      <c r="AK22" s="125">
        <v>43.399789214825198</v>
      </c>
      <c r="AL22" s="132">
        <v>41.688916212892998</v>
      </c>
      <c r="AM22" s="125"/>
      <c r="AN22" s="133">
        <v>44.247321271737199</v>
      </c>
      <c r="AO22" s="134">
        <v>46.126822413490203</v>
      </c>
      <c r="AP22" s="135">
        <v>45.187071842613697</v>
      </c>
      <c r="AQ22" s="125"/>
      <c r="AR22" s="136">
        <v>42.688389249956003</v>
      </c>
      <c r="AS22" s="130"/>
      <c r="AT22" s="131">
        <v>-0.19964378020499099</v>
      </c>
      <c r="AU22" s="125">
        <v>-9.4200197186698702</v>
      </c>
      <c r="AV22" s="125">
        <v>-11.297751730797801</v>
      </c>
      <c r="AW22" s="125">
        <v>-8.5938549044314101</v>
      </c>
      <c r="AX22" s="125">
        <v>-5.5467596413347797</v>
      </c>
      <c r="AY22" s="132">
        <v>-7.1597948273790903</v>
      </c>
      <c r="AZ22" s="125"/>
      <c r="BA22" s="133">
        <v>-12.863928555943099</v>
      </c>
      <c r="BB22" s="134">
        <v>-15.4378728234493</v>
      </c>
      <c r="BC22" s="135">
        <v>-14.1969444763178</v>
      </c>
      <c r="BD22" s="125"/>
      <c r="BE22" s="136">
        <v>-9.4069643012536108</v>
      </c>
    </row>
    <row r="23" spans="1:57" x14ac:dyDescent="0.25">
      <c r="A23" s="35" t="s">
        <v>32</v>
      </c>
      <c r="B23" s="3" t="str">
        <f t="shared" si="0"/>
        <v>Newport News/Hampton, VA</v>
      </c>
      <c r="C23" s="3"/>
      <c r="D23" s="24" t="s">
        <v>16</v>
      </c>
      <c r="E23" s="27" t="s">
        <v>17</v>
      </c>
      <c r="F23" s="3"/>
      <c r="G23" s="131">
        <v>48.049517777457801</v>
      </c>
      <c r="H23" s="125">
        <v>34.907154167266398</v>
      </c>
      <c r="I23" s="125">
        <v>40.261983590038803</v>
      </c>
      <c r="J23" s="125">
        <v>43.3136605729091</v>
      </c>
      <c r="K23" s="125">
        <v>42.579530732690301</v>
      </c>
      <c r="L23" s="132">
        <v>41.822369368072501</v>
      </c>
      <c r="M23" s="125"/>
      <c r="N23" s="133">
        <v>48.870015834173003</v>
      </c>
      <c r="O23" s="134">
        <v>47.847991938966402</v>
      </c>
      <c r="P23" s="135">
        <v>48.359003886569703</v>
      </c>
      <c r="Q23" s="125"/>
      <c r="R23" s="136">
        <v>43.689979230500299</v>
      </c>
      <c r="S23" s="130"/>
      <c r="T23" s="131">
        <v>15.798837848691401</v>
      </c>
      <c r="U23" s="125">
        <v>-12.093183343904499</v>
      </c>
      <c r="V23" s="125">
        <v>-11.6423682932438</v>
      </c>
      <c r="W23" s="125">
        <v>-10.989851032069501</v>
      </c>
      <c r="X23" s="125">
        <v>-13.369669244294901</v>
      </c>
      <c r="Y23" s="132">
        <v>-6.8886752212996401</v>
      </c>
      <c r="Z23" s="125"/>
      <c r="AA23" s="133">
        <v>-8.5759639160381802</v>
      </c>
      <c r="AB23" s="134">
        <v>-10.536101186238101</v>
      </c>
      <c r="AC23" s="135">
        <v>-9.5562963650372605</v>
      </c>
      <c r="AD23" s="125"/>
      <c r="AE23" s="136">
        <v>-7.7491608120772097</v>
      </c>
      <c r="AF23" s="30"/>
      <c r="AG23" s="131">
        <v>45.893911040737002</v>
      </c>
      <c r="AH23" s="125">
        <v>44.990643443212797</v>
      </c>
      <c r="AI23" s="125">
        <v>46.8403627465092</v>
      </c>
      <c r="AJ23" s="125">
        <v>47.304591910177002</v>
      </c>
      <c r="AK23" s="125">
        <v>47.3765654239239</v>
      </c>
      <c r="AL23" s="132">
        <v>46.481214912912002</v>
      </c>
      <c r="AM23" s="125"/>
      <c r="AN23" s="133">
        <v>50.208723189866099</v>
      </c>
      <c r="AO23" s="134">
        <v>50.633366920973003</v>
      </c>
      <c r="AP23" s="135">
        <v>50.421045055419597</v>
      </c>
      <c r="AQ23" s="125"/>
      <c r="AR23" s="136">
        <v>47.606880667914197</v>
      </c>
      <c r="AS23" s="130"/>
      <c r="AT23" s="131">
        <v>-0.97177207731654103</v>
      </c>
      <c r="AU23" s="125">
        <v>-6.1346773835468102</v>
      </c>
      <c r="AV23" s="125">
        <v>-6.9221105783650696</v>
      </c>
      <c r="AW23" s="125">
        <v>-8.3520935261317</v>
      </c>
      <c r="AX23" s="125">
        <v>-7.0397129157232596</v>
      </c>
      <c r="AY23" s="132">
        <v>-5.9766271064070899</v>
      </c>
      <c r="AZ23" s="125"/>
      <c r="BA23" s="133">
        <v>-11.109642317953901</v>
      </c>
      <c r="BB23" s="134">
        <v>-14.730501516834201</v>
      </c>
      <c r="BC23" s="135">
        <v>-12.965331251810699</v>
      </c>
      <c r="BD23" s="125"/>
      <c r="BE23" s="136">
        <v>-8.2070528097098805</v>
      </c>
    </row>
    <row r="24" spans="1:57" x14ac:dyDescent="0.25">
      <c r="A24" s="36" t="s">
        <v>33</v>
      </c>
      <c r="B24" s="3" t="str">
        <f t="shared" si="0"/>
        <v>Chesapeake/Suffolk, VA</v>
      </c>
      <c r="C24" s="3"/>
      <c r="D24" s="25" t="s">
        <v>16</v>
      </c>
      <c r="E24" s="28" t="s">
        <v>17</v>
      </c>
      <c r="F24" s="3"/>
      <c r="G24" s="137">
        <v>50.644883920894202</v>
      </c>
      <c r="H24" s="138">
        <v>36.285468615649101</v>
      </c>
      <c r="I24" s="138">
        <v>43.473774720550303</v>
      </c>
      <c r="J24" s="138">
        <v>47.944969905416997</v>
      </c>
      <c r="K24" s="138">
        <v>46.878761822871802</v>
      </c>
      <c r="L24" s="139">
        <v>45.045571797076498</v>
      </c>
      <c r="M24" s="125"/>
      <c r="N24" s="140">
        <v>45.915735167669801</v>
      </c>
      <c r="O24" s="141">
        <v>48.546861564918302</v>
      </c>
      <c r="P24" s="142">
        <v>47.231298366293998</v>
      </c>
      <c r="Q24" s="125"/>
      <c r="R24" s="143">
        <v>45.6700651025672</v>
      </c>
      <c r="S24" s="130"/>
      <c r="T24" s="137">
        <v>19.535286616257299</v>
      </c>
      <c r="U24" s="138">
        <v>-20.118956826909901</v>
      </c>
      <c r="V24" s="138">
        <v>-21.719863506329801</v>
      </c>
      <c r="W24" s="138">
        <v>-17.159656705365698</v>
      </c>
      <c r="X24" s="138">
        <v>-16.4557142241629</v>
      </c>
      <c r="Y24" s="139">
        <v>-12.470834766505901</v>
      </c>
      <c r="Z24" s="125"/>
      <c r="AA24" s="140">
        <v>-14.7768234780948</v>
      </c>
      <c r="AB24" s="141">
        <v>-13.4290472373957</v>
      </c>
      <c r="AC24" s="142">
        <v>-14.0894490325921</v>
      </c>
      <c r="AD24" s="125"/>
      <c r="AE24" s="143">
        <v>-12.9554184764098</v>
      </c>
      <c r="AF24" s="31"/>
      <c r="AG24" s="137">
        <v>48.658641444539903</v>
      </c>
      <c r="AH24" s="138">
        <v>50.374032674118602</v>
      </c>
      <c r="AI24" s="138">
        <v>52.674118658641397</v>
      </c>
      <c r="AJ24" s="138">
        <v>53.134135855545999</v>
      </c>
      <c r="AK24" s="138">
        <v>50.507308684436801</v>
      </c>
      <c r="AL24" s="139">
        <v>51.069647463456498</v>
      </c>
      <c r="AM24" s="125"/>
      <c r="AN24" s="140">
        <v>49.681857265692102</v>
      </c>
      <c r="AO24" s="141">
        <v>51.766981943250201</v>
      </c>
      <c r="AP24" s="142">
        <v>50.724419604471102</v>
      </c>
      <c r="AQ24" s="125"/>
      <c r="AR24" s="143">
        <v>50.971010932317803</v>
      </c>
      <c r="AS24" s="75"/>
      <c r="AT24" s="137">
        <v>-3.46665018226558</v>
      </c>
      <c r="AU24" s="138">
        <v>-9.4587738862109507</v>
      </c>
      <c r="AV24" s="138">
        <v>-10.567233969049299</v>
      </c>
      <c r="AW24" s="138">
        <v>-7.9437029020101599</v>
      </c>
      <c r="AX24" s="138">
        <v>-8.0429731233433603</v>
      </c>
      <c r="AY24" s="139">
        <v>-8.0106950908325594</v>
      </c>
      <c r="AZ24" s="125"/>
      <c r="BA24" s="140">
        <v>-8.2549980800279208</v>
      </c>
      <c r="BB24" s="141">
        <v>-9.4631219892942102</v>
      </c>
      <c r="BC24" s="142">
        <v>-8.8754769504052504</v>
      </c>
      <c r="BD24" s="125"/>
      <c r="BE24" s="143">
        <v>-8.2582457788580204</v>
      </c>
    </row>
    <row r="25" spans="1:57" ht="13" x14ac:dyDescent="0.3">
      <c r="A25" s="35" t="s">
        <v>109</v>
      </c>
      <c r="B25" s="3" t="s">
        <v>109</v>
      </c>
      <c r="C25" s="9"/>
      <c r="D25" s="23" t="s">
        <v>16</v>
      </c>
      <c r="E25" s="26" t="s">
        <v>17</v>
      </c>
      <c r="F25" s="3"/>
      <c r="G25" s="122">
        <v>48.270287746524403</v>
      </c>
      <c r="H25" s="123">
        <v>20.659553831231801</v>
      </c>
      <c r="I25" s="123">
        <v>26.996443582282499</v>
      </c>
      <c r="J25" s="123">
        <v>33.462657613967004</v>
      </c>
      <c r="K25" s="123">
        <v>33.947623666343297</v>
      </c>
      <c r="L25" s="124">
        <v>32.667313288069799</v>
      </c>
      <c r="M25" s="125"/>
      <c r="N25" s="126">
        <v>37.277723892660802</v>
      </c>
      <c r="O25" s="127">
        <v>36.954413191076597</v>
      </c>
      <c r="P25" s="128">
        <v>37.1160685418687</v>
      </c>
      <c r="Q25" s="125"/>
      <c r="R25" s="129">
        <v>33.938386217726602</v>
      </c>
      <c r="S25" s="130"/>
      <c r="T25" s="122">
        <v>123.16890881913299</v>
      </c>
      <c r="U25" s="123">
        <v>2.2400000000000002</v>
      </c>
      <c r="V25" s="123">
        <v>8.4415584415584402</v>
      </c>
      <c r="W25" s="123">
        <v>-7.3410922112802099</v>
      </c>
      <c r="X25" s="123">
        <v>17.581187010078299</v>
      </c>
      <c r="Y25" s="124">
        <v>24.005891016200199</v>
      </c>
      <c r="Z25" s="125"/>
      <c r="AA25" s="126">
        <v>18.6213991769547</v>
      </c>
      <c r="AB25" s="127">
        <v>2.0535714285714199</v>
      </c>
      <c r="AC25" s="128">
        <v>9.7514340344168193</v>
      </c>
      <c r="AD25" s="125"/>
      <c r="AE25" s="129">
        <v>19.1696399610768</v>
      </c>
      <c r="AF25" s="29"/>
      <c r="AG25" s="122">
        <v>35.014548981571203</v>
      </c>
      <c r="AH25" s="123">
        <v>35.103459424506902</v>
      </c>
      <c r="AI25" s="123">
        <v>41.965729065631997</v>
      </c>
      <c r="AJ25" s="123">
        <v>43.6146136437116</v>
      </c>
      <c r="AK25" s="123">
        <v>39.0316844487552</v>
      </c>
      <c r="AL25" s="124">
        <v>38.946007112835403</v>
      </c>
      <c r="AM25" s="125"/>
      <c r="AN25" s="126">
        <v>40.906886517943697</v>
      </c>
      <c r="AO25" s="127">
        <v>42.272874232136999</v>
      </c>
      <c r="AP25" s="128">
        <v>41.589880375040401</v>
      </c>
      <c r="AQ25" s="125"/>
      <c r="AR25" s="129">
        <v>39.701399473465401</v>
      </c>
      <c r="AS25" s="130"/>
      <c r="AT25" s="122">
        <v>30.915684496826799</v>
      </c>
      <c r="AU25" s="123">
        <v>12.0774193548387</v>
      </c>
      <c r="AV25" s="123">
        <v>16.963280018022001</v>
      </c>
      <c r="AW25" s="123">
        <v>13.2186319765002</v>
      </c>
      <c r="AX25" s="123">
        <v>12.5378699603821</v>
      </c>
      <c r="AY25" s="124">
        <v>16.499032882011601</v>
      </c>
      <c r="AZ25" s="125"/>
      <c r="BA25" s="126">
        <v>13.8582677165354</v>
      </c>
      <c r="BB25" s="127">
        <v>0.69310743165190603</v>
      </c>
      <c r="BC25" s="128">
        <v>6.7641871563440104</v>
      </c>
      <c r="BD25" s="125"/>
      <c r="BE25" s="129">
        <v>13.4041360203172</v>
      </c>
    </row>
    <row r="26" spans="1:57" x14ac:dyDescent="0.25">
      <c r="A26" s="35" t="s">
        <v>43</v>
      </c>
      <c r="B26" s="3" t="str">
        <f t="shared" si="0"/>
        <v>Richmond North/Glen Allen, VA</v>
      </c>
      <c r="C26" s="10"/>
      <c r="D26" s="24" t="s">
        <v>16</v>
      </c>
      <c r="E26" s="27" t="s">
        <v>17</v>
      </c>
      <c r="F26" s="3"/>
      <c r="G26" s="131">
        <v>47.485843714609203</v>
      </c>
      <c r="H26" s="125">
        <v>32.276330690826697</v>
      </c>
      <c r="I26" s="125">
        <v>39.762174405435999</v>
      </c>
      <c r="J26" s="125">
        <v>44.043035107587698</v>
      </c>
      <c r="K26" s="125">
        <v>43.839184597961399</v>
      </c>
      <c r="L26" s="132">
        <v>41.481313703284201</v>
      </c>
      <c r="M26" s="125"/>
      <c r="N26" s="133">
        <v>49.603624009059999</v>
      </c>
      <c r="O26" s="134">
        <v>51.019252548131298</v>
      </c>
      <c r="P26" s="135">
        <v>50.311438278595602</v>
      </c>
      <c r="Q26" s="125"/>
      <c r="R26" s="136">
        <v>44.004206439087497</v>
      </c>
      <c r="S26" s="130"/>
      <c r="T26" s="131">
        <v>17.128131926554801</v>
      </c>
      <c r="U26" s="125">
        <v>-11.0676413054669</v>
      </c>
      <c r="V26" s="125">
        <v>-10.5558170536051</v>
      </c>
      <c r="W26" s="125">
        <v>-8.2162274404479696</v>
      </c>
      <c r="X26" s="125">
        <v>-8.5086067752618</v>
      </c>
      <c r="Y26" s="132">
        <v>-4.5052002108178</v>
      </c>
      <c r="Z26" s="125"/>
      <c r="AA26" s="133">
        <v>-6.3030605313228696</v>
      </c>
      <c r="AB26" s="134">
        <v>-8.7379781505987193</v>
      </c>
      <c r="AC26" s="135">
        <v>-7.5536686129526398</v>
      </c>
      <c r="AD26" s="125"/>
      <c r="AE26" s="136">
        <v>-5.5229078384452501</v>
      </c>
      <c r="AF26" s="30"/>
      <c r="AG26" s="131">
        <v>41.359003397508403</v>
      </c>
      <c r="AH26" s="125">
        <v>43.338052095130202</v>
      </c>
      <c r="AI26" s="125">
        <v>49.057191392978403</v>
      </c>
      <c r="AJ26" s="125">
        <v>50.741789354473298</v>
      </c>
      <c r="AK26" s="125">
        <v>48.1455266138165</v>
      </c>
      <c r="AL26" s="132">
        <v>46.528312570781402</v>
      </c>
      <c r="AM26" s="125"/>
      <c r="AN26" s="133">
        <v>49.614949037372497</v>
      </c>
      <c r="AO26" s="134">
        <v>50.535107587768898</v>
      </c>
      <c r="AP26" s="135">
        <v>50.075028312570701</v>
      </c>
      <c r="AQ26" s="125"/>
      <c r="AR26" s="136">
        <v>47.541659925578301</v>
      </c>
      <c r="AS26" s="130"/>
      <c r="AT26" s="131">
        <v>0.177797784136941</v>
      </c>
      <c r="AU26" s="125">
        <v>-4.87762825619743</v>
      </c>
      <c r="AV26" s="125">
        <v>-3.8884057036633801</v>
      </c>
      <c r="AW26" s="125">
        <v>-1.01454913190128</v>
      </c>
      <c r="AX26" s="125">
        <v>-1.2862428459180499</v>
      </c>
      <c r="AY26" s="132">
        <v>-2.21962509605995</v>
      </c>
      <c r="AZ26" s="125"/>
      <c r="BA26" s="133">
        <v>-0.14586910884798099</v>
      </c>
      <c r="BB26" s="134">
        <v>-4.4965794797028096</v>
      </c>
      <c r="BC26" s="135">
        <v>-2.3896432678375401</v>
      </c>
      <c r="BD26" s="125"/>
      <c r="BE26" s="136">
        <v>-2.2708525026764801</v>
      </c>
    </row>
    <row r="27" spans="1:57" x14ac:dyDescent="0.25">
      <c r="A27" s="21" t="s">
        <v>44</v>
      </c>
      <c r="B27" s="3" t="str">
        <f t="shared" si="0"/>
        <v>Richmond West/Midlothian, VA</v>
      </c>
      <c r="C27" s="3"/>
      <c r="D27" s="24" t="s">
        <v>16</v>
      </c>
      <c r="E27" s="27" t="s">
        <v>17</v>
      </c>
      <c r="F27" s="3"/>
      <c r="G27" s="131">
        <v>44.383561643835598</v>
      </c>
      <c r="H27" s="125">
        <v>34.897260273972599</v>
      </c>
      <c r="I27" s="125">
        <v>42.705479452054703</v>
      </c>
      <c r="J27" s="125">
        <v>45.273972602739697</v>
      </c>
      <c r="K27" s="125">
        <v>45.034246575342401</v>
      </c>
      <c r="L27" s="132">
        <v>42.458904109589</v>
      </c>
      <c r="M27" s="125"/>
      <c r="N27" s="133">
        <v>42.945205479452</v>
      </c>
      <c r="O27" s="134">
        <v>45.684931506849303</v>
      </c>
      <c r="P27" s="135">
        <v>44.315068493150598</v>
      </c>
      <c r="Q27" s="125"/>
      <c r="R27" s="136">
        <v>42.989236790606597</v>
      </c>
      <c r="S27" s="130"/>
      <c r="T27" s="131">
        <v>13.089005235602</v>
      </c>
      <c r="U27" s="125">
        <v>-10.4569420035149</v>
      </c>
      <c r="V27" s="125">
        <v>-6.8707991038088103</v>
      </c>
      <c r="W27" s="125">
        <v>-9.8226466575716191</v>
      </c>
      <c r="X27" s="125">
        <v>-5.9370529327610804</v>
      </c>
      <c r="Y27" s="132">
        <v>-4.4396485278248798</v>
      </c>
      <c r="Z27" s="125"/>
      <c r="AA27" s="133">
        <v>-14.1683778234086</v>
      </c>
      <c r="AB27" s="134">
        <v>-14.5966709346991</v>
      </c>
      <c r="AC27" s="135">
        <v>-14.389679126695301</v>
      </c>
      <c r="AD27" s="125"/>
      <c r="AE27" s="136">
        <v>-7.6025236593059899</v>
      </c>
      <c r="AF27" s="30"/>
      <c r="AG27" s="131">
        <v>44.486301369863</v>
      </c>
      <c r="AH27" s="125">
        <v>44.785958904109499</v>
      </c>
      <c r="AI27" s="125">
        <v>49.006849315068401</v>
      </c>
      <c r="AJ27" s="125">
        <v>49.708904109589</v>
      </c>
      <c r="AK27" s="125">
        <v>48.441780821917803</v>
      </c>
      <c r="AL27" s="132">
        <v>47.285958904109499</v>
      </c>
      <c r="AM27" s="125"/>
      <c r="AN27" s="133">
        <v>47.542808219177999</v>
      </c>
      <c r="AO27" s="134">
        <v>49.178082191780803</v>
      </c>
      <c r="AP27" s="135">
        <v>48.360445205479401</v>
      </c>
      <c r="AQ27" s="125"/>
      <c r="AR27" s="136">
        <v>47.592954990215198</v>
      </c>
      <c r="AS27" s="130"/>
      <c r="AT27" s="131">
        <v>9.6320554806395606E-2</v>
      </c>
      <c r="AU27" s="125">
        <v>-7.5304931942725801</v>
      </c>
      <c r="AV27" s="125">
        <v>-4.0241448692152897</v>
      </c>
      <c r="AW27" s="125">
        <v>-7.0742637644046003</v>
      </c>
      <c r="AX27" s="125">
        <v>-5.62135112593828</v>
      </c>
      <c r="AY27" s="132">
        <v>-4.9561177077955598</v>
      </c>
      <c r="AZ27" s="125"/>
      <c r="BA27" s="133">
        <v>-6.0247080724318796</v>
      </c>
      <c r="BB27" s="134">
        <v>-7.6527331189710601</v>
      </c>
      <c r="BC27" s="135">
        <v>-6.8595927116827404</v>
      </c>
      <c r="BD27" s="125"/>
      <c r="BE27" s="136">
        <v>-5.5167055167055103</v>
      </c>
    </row>
    <row r="28" spans="1:57" x14ac:dyDescent="0.25">
      <c r="A28" s="21" t="s">
        <v>45</v>
      </c>
      <c r="B28" s="3" t="str">
        <f t="shared" si="0"/>
        <v>Petersburg/Chester, VA</v>
      </c>
      <c r="C28" s="3"/>
      <c r="D28" s="24" t="s">
        <v>16</v>
      </c>
      <c r="E28" s="27" t="s">
        <v>17</v>
      </c>
      <c r="F28" s="3"/>
      <c r="G28" s="131">
        <v>44.465396945125399</v>
      </c>
      <c r="H28" s="125">
        <v>41.108806336036203</v>
      </c>
      <c r="I28" s="125">
        <v>51.725438431076697</v>
      </c>
      <c r="J28" s="125">
        <v>56.0060343201961</v>
      </c>
      <c r="K28" s="125">
        <v>52.008297190269602</v>
      </c>
      <c r="L28" s="132">
        <v>49.062794644540801</v>
      </c>
      <c r="M28" s="125"/>
      <c r="N28" s="133">
        <v>50.744861399207899</v>
      </c>
      <c r="O28" s="134">
        <v>49.952856873467802</v>
      </c>
      <c r="P28" s="135">
        <v>50.3488591363379</v>
      </c>
      <c r="Q28" s="125"/>
      <c r="R28" s="136">
        <v>49.430241642197103</v>
      </c>
      <c r="S28" s="130"/>
      <c r="T28" s="131">
        <v>9.42932111343565</v>
      </c>
      <c r="U28" s="125">
        <v>1.16875319223482</v>
      </c>
      <c r="V28" s="125">
        <v>15.9750362099333</v>
      </c>
      <c r="W28" s="125">
        <v>19.1343539899528</v>
      </c>
      <c r="X28" s="125">
        <v>13.096045355150901</v>
      </c>
      <c r="Y28" s="132">
        <v>12.0845755211956</v>
      </c>
      <c r="Z28" s="125"/>
      <c r="AA28" s="133">
        <v>8.7773290123787309</v>
      </c>
      <c r="AB28" s="134">
        <v>6.2582167405337401</v>
      </c>
      <c r="AC28" s="135">
        <v>7.5129235215256296</v>
      </c>
      <c r="AD28" s="125"/>
      <c r="AE28" s="136">
        <v>10.7144958091429</v>
      </c>
      <c r="AF28" s="30"/>
      <c r="AG28" s="131">
        <v>45.761832924759503</v>
      </c>
      <c r="AH28" s="125">
        <v>48.736564208938297</v>
      </c>
      <c r="AI28" s="125">
        <v>53.7620214972656</v>
      </c>
      <c r="AJ28" s="125">
        <v>56.015462945502499</v>
      </c>
      <c r="AK28" s="125">
        <v>53.168018102960502</v>
      </c>
      <c r="AL28" s="132">
        <v>51.488779935885297</v>
      </c>
      <c r="AM28" s="125"/>
      <c r="AN28" s="133">
        <v>52.654158023760097</v>
      </c>
      <c r="AO28" s="134">
        <v>49.240995662832297</v>
      </c>
      <c r="AP28" s="135">
        <v>50.947576843296197</v>
      </c>
      <c r="AQ28" s="125"/>
      <c r="AR28" s="136">
        <v>51.334150480859797</v>
      </c>
      <c r="AS28" s="130"/>
      <c r="AT28" s="131">
        <v>10.478395271733399</v>
      </c>
      <c r="AU28" s="125">
        <v>7.3549150572307997</v>
      </c>
      <c r="AV28" s="125">
        <v>11.943130317760501</v>
      </c>
      <c r="AW28" s="125">
        <v>15.8796522417954</v>
      </c>
      <c r="AX28" s="125">
        <v>14.601058451421199</v>
      </c>
      <c r="AY28" s="132">
        <v>12.1375527971644</v>
      </c>
      <c r="AZ28" s="125"/>
      <c r="BA28" s="133">
        <v>16.520268218056302</v>
      </c>
      <c r="BB28" s="134">
        <v>9.1849789152924508</v>
      </c>
      <c r="BC28" s="135">
        <v>12.8562856218731</v>
      </c>
      <c r="BD28" s="125"/>
      <c r="BE28" s="136">
        <v>12.3404270376358</v>
      </c>
    </row>
    <row r="29" spans="1:57" x14ac:dyDescent="0.25">
      <c r="A29" s="77" t="s">
        <v>97</v>
      </c>
      <c r="B29" s="37" t="s">
        <v>70</v>
      </c>
      <c r="C29" s="3"/>
      <c r="D29" s="24" t="s">
        <v>16</v>
      </c>
      <c r="E29" s="27" t="s">
        <v>17</v>
      </c>
      <c r="F29" s="3"/>
      <c r="G29" s="131">
        <v>37.533163398012697</v>
      </c>
      <c r="H29" s="125">
        <v>29.317882538846401</v>
      </c>
      <c r="I29" s="125">
        <v>40.105346326046799</v>
      </c>
      <c r="J29" s="125">
        <v>44.040031603897802</v>
      </c>
      <c r="K29" s="125">
        <v>41.4801158809586</v>
      </c>
      <c r="L29" s="132">
        <v>38.4929016529533</v>
      </c>
      <c r="M29" s="125"/>
      <c r="N29" s="133">
        <v>36.929154595733401</v>
      </c>
      <c r="O29" s="134">
        <v>35.427969449565403</v>
      </c>
      <c r="P29" s="135">
        <v>36.178562022649402</v>
      </c>
      <c r="Q29" s="125"/>
      <c r="R29" s="136">
        <v>37.832843847881399</v>
      </c>
      <c r="S29" s="130"/>
      <c r="T29" s="131">
        <v>13.4932778731268</v>
      </c>
      <c r="U29" s="125">
        <v>-9.97099939144106</v>
      </c>
      <c r="V29" s="125">
        <v>0.192822209201675</v>
      </c>
      <c r="W29" s="125">
        <v>5.6189575951390403</v>
      </c>
      <c r="X29" s="125">
        <v>1.6278739971251099</v>
      </c>
      <c r="Y29" s="132">
        <v>2.2786087267159401</v>
      </c>
      <c r="Z29" s="125"/>
      <c r="AA29" s="133">
        <v>-8.2679608474422004</v>
      </c>
      <c r="AB29" s="134">
        <v>-13.2333776694382</v>
      </c>
      <c r="AC29" s="135">
        <v>-10.7682340851195</v>
      </c>
      <c r="AD29" s="125"/>
      <c r="AE29" s="136">
        <v>-1.64735641645293</v>
      </c>
      <c r="AF29" s="30"/>
      <c r="AG29" s="131">
        <v>33.277009462410298</v>
      </c>
      <c r="AH29" s="125">
        <v>37.251297295887703</v>
      </c>
      <c r="AI29" s="125">
        <v>44.053299955670198</v>
      </c>
      <c r="AJ29" s="125">
        <v>46.662233695793802</v>
      </c>
      <c r="AK29" s="125">
        <v>44.500508487835397</v>
      </c>
      <c r="AL29" s="132">
        <v>41.143987407747098</v>
      </c>
      <c r="AM29" s="125"/>
      <c r="AN29" s="133">
        <v>41.924170121776299</v>
      </c>
      <c r="AO29" s="134">
        <v>38.0596625726876</v>
      </c>
      <c r="AP29" s="135">
        <v>39.991916347231999</v>
      </c>
      <c r="AQ29" s="125"/>
      <c r="AR29" s="136">
        <v>40.814970100014101</v>
      </c>
      <c r="AS29" s="130"/>
      <c r="AT29" s="131">
        <v>-0.97840890546622306</v>
      </c>
      <c r="AU29" s="125">
        <v>-9.0691614274031007</v>
      </c>
      <c r="AV29" s="125">
        <v>-2.6698827096325402</v>
      </c>
      <c r="AW29" s="125">
        <v>3.50135650237665</v>
      </c>
      <c r="AX29" s="125">
        <v>5.4711121518498897</v>
      </c>
      <c r="AY29" s="132">
        <v>-0.67116959435365997</v>
      </c>
      <c r="AZ29" s="125"/>
      <c r="BA29" s="133">
        <v>2.6238193064852799</v>
      </c>
      <c r="BB29" s="134">
        <v>-6.5595283014968802</v>
      </c>
      <c r="BC29" s="135">
        <v>-1.9610541843634901</v>
      </c>
      <c r="BD29" s="125"/>
      <c r="BE29" s="136">
        <v>-1.03524413051907</v>
      </c>
    </row>
    <row r="30" spans="1:57" x14ac:dyDescent="0.25">
      <c r="A30" s="21" t="s">
        <v>47</v>
      </c>
      <c r="B30" s="3" t="str">
        <f t="shared" si="0"/>
        <v>Roanoke, VA</v>
      </c>
      <c r="C30" s="3"/>
      <c r="D30" s="24" t="s">
        <v>16</v>
      </c>
      <c r="E30" s="27" t="s">
        <v>17</v>
      </c>
      <c r="F30" s="3"/>
      <c r="G30" s="131">
        <v>45.584415584415503</v>
      </c>
      <c r="H30" s="125">
        <v>35.417439703153903</v>
      </c>
      <c r="I30" s="125">
        <v>46.178107606678999</v>
      </c>
      <c r="J30" s="125">
        <v>50.222634508348698</v>
      </c>
      <c r="K30" s="125">
        <v>48.905380333951697</v>
      </c>
      <c r="L30" s="132">
        <v>45.261595547309803</v>
      </c>
      <c r="M30" s="125"/>
      <c r="N30" s="133">
        <v>46.103896103896098</v>
      </c>
      <c r="O30" s="134">
        <v>39.851576994434097</v>
      </c>
      <c r="P30" s="135">
        <v>42.977736549165101</v>
      </c>
      <c r="Q30" s="125"/>
      <c r="R30" s="136">
        <v>44.609064404982703</v>
      </c>
      <c r="S30" s="130"/>
      <c r="T30" s="131">
        <v>13.151059466848899</v>
      </c>
      <c r="U30" s="125">
        <v>-8.8463468833937906</v>
      </c>
      <c r="V30" s="125">
        <v>-2.4834298608285801</v>
      </c>
      <c r="W30" s="125">
        <v>-0.84848042323125294</v>
      </c>
      <c r="X30" s="125">
        <v>-1.90480236904913</v>
      </c>
      <c r="Y30" s="132">
        <v>-0.30596989060527702</v>
      </c>
      <c r="Z30" s="125"/>
      <c r="AA30" s="133">
        <v>-3.45301757066462</v>
      </c>
      <c r="AB30" s="134">
        <v>-15.843474223005099</v>
      </c>
      <c r="AC30" s="135">
        <v>-9.62227504638218</v>
      </c>
      <c r="AD30" s="125"/>
      <c r="AE30" s="136">
        <v>-3.05672770862695</v>
      </c>
      <c r="AF30" s="30"/>
      <c r="AG30" s="131">
        <v>39.378478664192897</v>
      </c>
      <c r="AH30" s="125">
        <v>44.480519480519398</v>
      </c>
      <c r="AI30" s="125">
        <v>52.606679035250401</v>
      </c>
      <c r="AJ30" s="125">
        <v>55.7096474953617</v>
      </c>
      <c r="AK30" s="125">
        <v>56.470315398886797</v>
      </c>
      <c r="AL30" s="132">
        <v>49.729128014842303</v>
      </c>
      <c r="AM30" s="125"/>
      <c r="AN30" s="133">
        <v>56.767161410018502</v>
      </c>
      <c r="AO30" s="134">
        <v>47.824675324675297</v>
      </c>
      <c r="AP30" s="135">
        <v>52.2959183673469</v>
      </c>
      <c r="AQ30" s="125"/>
      <c r="AR30" s="136">
        <v>50.462496686986398</v>
      </c>
      <c r="AS30" s="130"/>
      <c r="AT30" s="131">
        <v>-6.2353223579453303</v>
      </c>
      <c r="AU30" s="125">
        <v>-10.3164185331859</v>
      </c>
      <c r="AV30" s="125">
        <v>-0.90730773075070703</v>
      </c>
      <c r="AW30" s="125">
        <v>3.6270871985157598</v>
      </c>
      <c r="AX30" s="125">
        <v>11.651308552383099</v>
      </c>
      <c r="AY30" s="132">
        <v>-0.15024641350863799</v>
      </c>
      <c r="AZ30" s="125"/>
      <c r="BA30" s="133">
        <v>12.079526354067999</v>
      </c>
      <c r="BB30" s="134">
        <v>-5.4509427392358099</v>
      </c>
      <c r="BC30" s="135">
        <v>3.32010506815804</v>
      </c>
      <c r="BD30" s="125"/>
      <c r="BE30" s="136">
        <v>0.85276867167474701</v>
      </c>
    </row>
    <row r="31" spans="1:57" x14ac:dyDescent="0.25">
      <c r="A31" s="21" t="s">
        <v>48</v>
      </c>
      <c r="B31" s="3" t="str">
        <f t="shared" si="0"/>
        <v>Charlottesville, VA</v>
      </c>
      <c r="C31" s="3"/>
      <c r="D31" s="24" t="s">
        <v>16</v>
      </c>
      <c r="E31" s="27" t="s">
        <v>17</v>
      </c>
      <c r="F31" s="3"/>
      <c r="G31" s="131">
        <v>44.028644028644003</v>
      </c>
      <c r="H31" s="125">
        <v>25.225225225225198</v>
      </c>
      <c r="I31" s="125">
        <v>33.402633402633398</v>
      </c>
      <c r="J31" s="125">
        <v>39.108339108339102</v>
      </c>
      <c r="K31" s="125">
        <v>35.643335643335597</v>
      </c>
      <c r="L31" s="132">
        <v>35.481635481635401</v>
      </c>
      <c r="M31" s="125"/>
      <c r="N31" s="133">
        <v>40.309540309540303</v>
      </c>
      <c r="O31" s="134">
        <v>38.715638715638697</v>
      </c>
      <c r="P31" s="135">
        <v>39.5125895125895</v>
      </c>
      <c r="Q31" s="125"/>
      <c r="R31" s="136">
        <v>36.633336633336597</v>
      </c>
      <c r="S31" s="130"/>
      <c r="T31" s="131">
        <v>46.588257962665502</v>
      </c>
      <c r="U31" s="125">
        <v>-15.144194473803401</v>
      </c>
      <c r="V31" s="125">
        <v>-9.3418546090793306</v>
      </c>
      <c r="W31" s="125">
        <v>-4.43962357005835</v>
      </c>
      <c r="X31" s="125">
        <v>-11.207647909775501</v>
      </c>
      <c r="Y31" s="132">
        <v>-0.15015786146778201</v>
      </c>
      <c r="Z31" s="125"/>
      <c r="AA31" s="133">
        <v>-7.86078502998242</v>
      </c>
      <c r="AB31" s="134">
        <v>-25.349305953148502</v>
      </c>
      <c r="AC31" s="135">
        <v>-17.347114245377199</v>
      </c>
      <c r="AD31" s="125"/>
      <c r="AE31" s="136">
        <v>-6.1666292762742101</v>
      </c>
      <c r="AF31" s="30"/>
      <c r="AG31" s="131">
        <v>37.231462231462203</v>
      </c>
      <c r="AH31" s="125">
        <v>38.247863247863201</v>
      </c>
      <c r="AI31" s="125">
        <v>44.4790944790944</v>
      </c>
      <c r="AJ31" s="125">
        <v>47.458997458997402</v>
      </c>
      <c r="AK31" s="125">
        <v>43.635943635943597</v>
      </c>
      <c r="AL31" s="132">
        <v>42.2106722106722</v>
      </c>
      <c r="AM31" s="125"/>
      <c r="AN31" s="133">
        <v>41.741741741741698</v>
      </c>
      <c r="AO31" s="134">
        <v>42.140217140217104</v>
      </c>
      <c r="AP31" s="135">
        <v>41.940979440979397</v>
      </c>
      <c r="AQ31" s="125"/>
      <c r="AR31" s="136">
        <v>42.133617133617101</v>
      </c>
      <c r="AS31" s="130"/>
      <c r="AT31" s="131">
        <v>10.3202905487615</v>
      </c>
      <c r="AU31" s="125">
        <v>-9.7846986067467299</v>
      </c>
      <c r="AV31" s="125">
        <v>-9.8440090265048106</v>
      </c>
      <c r="AW31" s="125">
        <v>-9.3304592454733992</v>
      </c>
      <c r="AX31" s="125">
        <v>-11.3825572510226</v>
      </c>
      <c r="AY31" s="132">
        <v>-7.0511802272636004</v>
      </c>
      <c r="AZ31" s="125"/>
      <c r="BA31" s="133">
        <v>-5.5347965415079496</v>
      </c>
      <c r="BB31" s="134">
        <v>-12.1666385234193</v>
      </c>
      <c r="BC31" s="135">
        <v>-8.9870759540622398</v>
      </c>
      <c r="BD31" s="125"/>
      <c r="BE31" s="136">
        <v>-7.6100944946398403</v>
      </c>
    </row>
    <row r="32" spans="1:57" x14ac:dyDescent="0.25">
      <c r="A32" s="21" t="s">
        <v>49</v>
      </c>
      <c r="B32" t="s">
        <v>72</v>
      </c>
      <c r="C32" s="3"/>
      <c r="D32" s="24" t="s">
        <v>16</v>
      </c>
      <c r="E32" s="27" t="s">
        <v>17</v>
      </c>
      <c r="F32" s="3"/>
      <c r="G32" s="131">
        <v>39.565023089527699</v>
      </c>
      <c r="H32" s="125">
        <v>27.3350215998808</v>
      </c>
      <c r="I32" s="125">
        <v>38.566959630567503</v>
      </c>
      <c r="J32" s="125">
        <v>42.633695814092</v>
      </c>
      <c r="K32" s="125">
        <v>39.162818412036302</v>
      </c>
      <c r="L32" s="132">
        <v>37.452703709220899</v>
      </c>
      <c r="M32" s="125"/>
      <c r="N32" s="133">
        <v>37.524206762997103</v>
      </c>
      <c r="O32" s="134">
        <v>34.991806941754803</v>
      </c>
      <c r="P32" s="135">
        <v>36.2580068523759</v>
      </c>
      <c r="Q32" s="125"/>
      <c r="R32" s="136">
        <v>37.111361750122299</v>
      </c>
      <c r="S32" s="130"/>
      <c r="T32" s="131">
        <v>17.8528869589171</v>
      </c>
      <c r="U32" s="125">
        <v>-18.395848850489099</v>
      </c>
      <c r="V32" s="125">
        <v>-2.9759296484935298</v>
      </c>
      <c r="W32" s="125">
        <v>-2.1290038334735502</v>
      </c>
      <c r="X32" s="125">
        <v>-4.6205035265960301</v>
      </c>
      <c r="Y32" s="132">
        <v>-2.1814251439315302</v>
      </c>
      <c r="Z32" s="125"/>
      <c r="AA32" s="133">
        <v>-10.142567976095499</v>
      </c>
      <c r="AB32" s="134">
        <v>-16.682039267009198</v>
      </c>
      <c r="AC32" s="135">
        <v>-13.421602549801101</v>
      </c>
      <c r="AD32" s="125"/>
      <c r="AE32" s="136">
        <v>-5.6024280157422996</v>
      </c>
      <c r="AF32" s="30"/>
      <c r="AG32" s="131">
        <v>34.071949947862301</v>
      </c>
      <c r="AH32" s="125">
        <v>38.250409652912197</v>
      </c>
      <c r="AI32" s="125">
        <v>46.4509161328765</v>
      </c>
      <c r="AJ32" s="125">
        <v>49.176970058096202</v>
      </c>
      <c r="AK32" s="125">
        <v>46.8568449277521</v>
      </c>
      <c r="AL32" s="132">
        <v>42.961418143899799</v>
      </c>
      <c r="AM32" s="125"/>
      <c r="AN32" s="133">
        <v>46.5775361239386</v>
      </c>
      <c r="AO32" s="134">
        <v>41.609563533442497</v>
      </c>
      <c r="AP32" s="135">
        <v>44.093549828690598</v>
      </c>
      <c r="AQ32" s="125"/>
      <c r="AR32" s="136">
        <v>43.284884339554303</v>
      </c>
      <c r="AS32" s="130"/>
      <c r="AT32" s="131">
        <v>-3.1787254152125</v>
      </c>
      <c r="AU32" s="125">
        <v>-15.2612131798774</v>
      </c>
      <c r="AV32" s="125">
        <v>-8.3466832152363892</v>
      </c>
      <c r="AW32" s="125">
        <v>-5.05950768693471</v>
      </c>
      <c r="AX32" s="125">
        <v>4.7030696539291403</v>
      </c>
      <c r="AY32" s="132">
        <v>-5.6044730467033199</v>
      </c>
      <c r="AZ32" s="125"/>
      <c r="BA32" s="133">
        <v>5.3759885970009202</v>
      </c>
      <c r="BB32" s="134">
        <v>-3.9630828093346699</v>
      </c>
      <c r="BC32" s="135">
        <v>0.75311449566348099</v>
      </c>
      <c r="BD32" s="125"/>
      <c r="BE32" s="136">
        <v>-3.8384097539980799</v>
      </c>
    </row>
    <row r="33" spans="1:57" x14ac:dyDescent="0.25">
      <c r="A33" s="21" t="s">
        <v>50</v>
      </c>
      <c r="B33" s="3" t="str">
        <f t="shared" si="0"/>
        <v>Staunton &amp; Harrisonburg, VA</v>
      </c>
      <c r="C33" s="3"/>
      <c r="D33" s="24" t="s">
        <v>16</v>
      </c>
      <c r="E33" s="27" t="s">
        <v>17</v>
      </c>
      <c r="F33" s="3"/>
      <c r="G33" s="131">
        <v>42.362488728584303</v>
      </c>
      <c r="H33" s="125">
        <v>30.964833183047698</v>
      </c>
      <c r="I33" s="125">
        <v>38.340847610459797</v>
      </c>
      <c r="J33" s="125">
        <v>41.262398557258699</v>
      </c>
      <c r="K33" s="125">
        <v>41.442741208295701</v>
      </c>
      <c r="L33" s="132">
        <v>38.874661857529297</v>
      </c>
      <c r="M33" s="125"/>
      <c r="N33" s="133">
        <v>35.8160504959422</v>
      </c>
      <c r="O33" s="134">
        <v>32.750225428313698</v>
      </c>
      <c r="P33" s="135">
        <v>34.283137962128002</v>
      </c>
      <c r="Q33" s="125"/>
      <c r="R33" s="136">
        <v>37.562797887414597</v>
      </c>
      <c r="S33" s="130"/>
      <c r="T33" s="131">
        <v>-2.6961567170820602</v>
      </c>
      <c r="U33" s="125">
        <v>-12.617815955578701</v>
      </c>
      <c r="V33" s="125">
        <v>-5.4189916185813898</v>
      </c>
      <c r="W33" s="125">
        <v>7.2752864589060606E-2</v>
      </c>
      <c r="X33" s="125">
        <v>4.8821618085004701</v>
      </c>
      <c r="Y33" s="132">
        <v>-2.9375795750421001</v>
      </c>
      <c r="Z33" s="125"/>
      <c r="AA33" s="133">
        <v>-9.9411585460651004</v>
      </c>
      <c r="AB33" s="134">
        <v>-24.393844294027701</v>
      </c>
      <c r="AC33" s="135">
        <v>-17.476020460000701</v>
      </c>
      <c r="AD33" s="125"/>
      <c r="AE33" s="136">
        <v>-7.20078784693498</v>
      </c>
      <c r="AF33" s="30"/>
      <c r="AG33" s="131">
        <v>32.4661857529305</v>
      </c>
      <c r="AH33" s="125">
        <v>35.838593327321902</v>
      </c>
      <c r="AI33" s="125">
        <v>43.065825067628403</v>
      </c>
      <c r="AJ33" s="125">
        <v>45.978358881875501</v>
      </c>
      <c r="AK33" s="125">
        <v>46.528403967538303</v>
      </c>
      <c r="AL33" s="132">
        <v>40.775473399458903</v>
      </c>
      <c r="AM33" s="125"/>
      <c r="AN33" s="133">
        <v>47.926059513074797</v>
      </c>
      <c r="AO33" s="134">
        <v>41.889089269612199</v>
      </c>
      <c r="AP33" s="135">
        <v>44.907574391343502</v>
      </c>
      <c r="AQ33" s="125"/>
      <c r="AR33" s="136">
        <v>41.956073682854502</v>
      </c>
      <c r="AS33" s="130"/>
      <c r="AT33" s="131">
        <v>-13.9114812689564</v>
      </c>
      <c r="AU33" s="125">
        <v>-20.2274045962053</v>
      </c>
      <c r="AV33" s="125">
        <v>-14.5635268722734</v>
      </c>
      <c r="AW33" s="125">
        <v>-10.138249003849699</v>
      </c>
      <c r="AX33" s="125">
        <v>-3.9305931860435699</v>
      </c>
      <c r="AY33" s="132">
        <v>-12.364740132575699</v>
      </c>
      <c r="AZ33" s="125"/>
      <c r="BA33" s="133">
        <v>1.7794852837613</v>
      </c>
      <c r="BB33" s="134">
        <v>-4.7832796278015497</v>
      </c>
      <c r="BC33" s="135">
        <v>-1.39040427753761</v>
      </c>
      <c r="BD33" s="125"/>
      <c r="BE33" s="136">
        <v>-9.2770556185872799</v>
      </c>
    </row>
    <row r="34" spans="1:57" x14ac:dyDescent="0.25">
      <c r="A34" s="21" t="s">
        <v>51</v>
      </c>
      <c r="B34" s="3" t="str">
        <f t="shared" si="0"/>
        <v>Blacksburg &amp; Wytheville, VA</v>
      </c>
      <c r="C34" s="3"/>
      <c r="D34" s="24" t="s">
        <v>16</v>
      </c>
      <c r="E34" s="27" t="s">
        <v>17</v>
      </c>
      <c r="F34" s="3"/>
      <c r="G34" s="131">
        <v>29.561157796451901</v>
      </c>
      <c r="H34" s="125">
        <v>27.058823529411701</v>
      </c>
      <c r="I34" s="125">
        <v>36.732026143790797</v>
      </c>
      <c r="J34" s="125">
        <v>38.543417366946699</v>
      </c>
      <c r="K34" s="125">
        <v>38.095238095238003</v>
      </c>
      <c r="L34" s="132">
        <v>33.998132586367802</v>
      </c>
      <c r="M34" s="125"/>
      <c r="N34" s="133">
        <v>31.577964519140899</v>
      </c>
      <c r="O34" s="134">
        <v>30.7749766573295</v>
      </c>
      <c r="P34" s="135">
        <v>31.176470588235201</v>
      </c>
      <c r="Q34" s="125"/>
      <c r="R34" s="136">
        <v>33.191943444044199</v>
      </c>
      <c r="S34" s="130"/>
      <c r="T34" s="131">
        <v>-19.807001180272199</v>
      </c>
      <c r="U34" s="125">
        <v>-15.068561813039199</v>
      </c>
      <c r="V34" s="125">
        <v>1.1896681749622899</v>
      </c>
      <c r="W34" s="125">
        <v>-0.36671510709546901</v>
      </c>
      <c r="X34" s="125">
        <v>3.6166365280289301</v>
      </c>
      <c r="Y34" s="132">
        <v>-5.8083325733860702</v>
      </c>
      <c r="Z34" s="125"/>
      <c r="AA34" s="133">
        <v>-16.573994351839001</v>
      </c>
      <c r="AB34" s="134">
        <v>-19.3973821118086</v>
      </c>
      <c r="AC34" s="135">
        <v>-17.9918088122777</v>
      </c>
      <c r="AD34" s="125"/>
      <c r="AE34" s="136">
        <v>-9.4197182955431895</v>
      </c>
      <c r="AF34" s="30"/>
      <c r="AG34" s="131">
        <v>26.199813258636699</v>
      </c>
      <c r="AH34" s="125">
        <v>32.628384687208197</v>
      </c>
      <c r="AI34" s="125">
        <v>41.582633053221201</v>
      </c>
      <c r="AJ34" s="125">
        <v>44.281045751633897</v>
      </c>
      <c r="AK34" s="125">
        <v>47.352941176470502</v>
      </c>
      <c r="AL34" s="132">
        <v>38.408963585434101</v>
      </c>
      <c r="AM34" s="125"/>
      <c r="AN34" s="133">
        <v>41.279178338001799</v>
      </c>
      <c r="AO34" s="134">
        <v>33.3473389355742</v>
      </c>
      <c r="AP34" s="135">
        <v>37.313258636787999</v>
      </c>
      <c r="AQ34" s="125"/>
      <c r="AR34" s="136">
        <v>38.095905028678096</v>
      </c>
      <c r="AS34" s="130"/>
      <c r="AT34" s="131">
        <v>-16.478981202870699</v>
      </c>
      <c r="AU34" s="125">
        <v>-15.2262268314583</v>
      </c>
      <c r="AV34" s="125">
        <v>-5.0717104822442698</v>
      </c>
      <c r="AW34" s="125">
        <v>1.07725919992706</v>
      </c>
      <c r="AX34" s="125">
        <v>8.5458915083543108</v>
      </c>
      <c r="AY34" s="132">
        <v>-4.5009622602658599</v>
      </c>
      <c r="AZ34" s="125"/>
      <c r="BA34" s="133">
        <v>5.7202205273564903</v>
      </c>
      <c r="BB34" s="134">
        <v>-3.9406588169560299</v>
      </c>
      <c r="BC34" s="135">
        <v>1.1733639613231299</v>
      </c>
      <c r="BD34" s="125"/>
      <c r="BE34" s="136">
        <v>-2.9779473147882798</v>
      </c>
    </row>
    <row r="35" spans="1:57" x14ac:dyDescent="0.25">
      <c r="A35" s="21" t="s">
        <v>52</v>
      </c>
      <c r="B35" s="3" t="str">
        <f t="shared" si="0"/>
        <v>Lynchburg, VA</v>
      </c>
      <c r="C35" s="3"/>
      <c r="D35" s="24" t="s">
        <v>16</v>
      </c>
      <c r="E35" s="27" t="s">
        <v>17</v>
      </c>
      <c r="F35" s="3"/>
      <c r="G35" s="131">
        <v>34.802043422733</v>
      </c>
      <c r="H35" s="125">
        <v>25.415070242656402</v>
      </c>
      <c r="I35" s="125">
        <v>39.527458492975697</v>
      </c>
      <c r="J35" s="125">
        <v>43.901660280970603</v>
      </c>
      <c r="K35" s="125">
        <v>39.814814814814802</v>
      </c>
      <c r="L35" s="132">
        <v>36.692209450830099</v>
      </c>
      <c r="M35" s="125"/>
      <c r="N35" s="133">
        <v>47.062579821200501</v>
      </c>
      <c r="O35" s="134">
        <v>40.613026819923299</v>
      </c>
      <c r="P35" s="135">
        <v>43.837803320561903</v>
      </c>
      <c r="Q35" s="125"/>
      <c r="R35" s="136">
        <v>38.733807699324899</v>
      </c>
      <c r="S35" s="130"/>
      <c r="T35" s="131">
        <v>22.9466195500104</v>
      </c>
      <c r="U35" s="125">
        <v>-22.808999444298198</v>
      </c>
      <c r="V35" s="125">
        <v>-12.1397343693144</v>
      </c>
      <c r="W35" s="125">
        <v>-9.9619944108701599</v>
      </c>
      <c r="X35" s="125">
        <v>-14.3712462462462</v>
      </c>
      <c r="Y35" s="132">
        <v>-8.9417568361201099</v>
      </c>
      <c r="Z35" s="125"/>
      <c r="AA35" s="133">
        <v>-23.100517674085602</v>
      </c>
      <c r="AB35" s="134">
        <v>-22.2194558557063</v>
      </c>
      <c r="AC35" s="135">
        <v>-22.694887551607302</v>
      </c>
      <c r="AD35" s="125"/>
      <c r="AE35" s="136">
        <v>-13.895244003925001</v>
      </c>
      <c r="AF35" s="30"/>
      <c r="AG35" s="131">
        <v>30.5555555555555</v>
      </c>
      <c r="AH35" s="125">
        <v>36.478288633460998</v>
      </c>
      <c r="AI35" s="125">
        <v>44.851532567049802</v>
      </c>
      <c r="AJ35" s="125">
        <v>44.891443167305198</v>
      </c>
      <c r="AK35" s="125">
        <v>40.788633461047198</v>
      </c>
      <c r="AL35" s="132">
        <v>39.513090676883699</v>
      </c>
      <c r="AM35" s="125"/>
      <c r="AN35" s="133">
        <v>39.184227330779002</v>
      </c>
      <c r="AO35" s="134">
        <v>36.534163473818602</v>
      </c>
      <c r="AP35" s="135">
        <v>37.859195402298802</v>
      </c>
      <c r="AQ35" s="125"/>
      <c r="AR35" s="136">
        <v>39.040549169859503</v>
      </c>
      <c r="AS35" s="130"/>
      <c r="AT35" s="131">
        <v>-13.355605048255301</v>
      </c>
      <c r="AU35" s="125">
        <v>-11.568627021853301</v>
      </c>
      <c r="AV35" s="125">
        <v>-3.6528239170443402</v>
      </c>
      <c r="AW35" s="125">
        <v>1.0533688836863899</v>
      </c>
      <c r="AX35" s="125">
        <v>-1.11940570714896</v>
      </c>
      <c r="AY35" s="132">
        <v>-5.3541275354471303</v>
      </c>
      <c r="AZ35" s="125"/>
      <c r="BA35" s="133">
        <v>-14.382429659262201</v>
      </c>
      <c r="BB35" s="134">
        <v>-19.801212181265601</v>
      </c>
      <c r="BC35" s="135">
        <v>-17.085529223003501</v>
      </c>
      <c r="BD35" s="125"/>
      <c r="BE35" s="136">
        <v>-8.9244606791289005</v>
      </c>
    </row>
    <row r="36" spans="1:57" x14ac:dyDescent="0.25">
      <c r="A36" s="21" t="s">
        <v>77</v>
      </c>
      <c r="B36" s="3" t="str">
        <f t="shared" si="0"/>
        <v>Central Virginia</v>
      </c>
      <c r="C36" s="3"/>
      <c r="D36" s="24" t="s">
        <v>16</v>
      </c>
      <c r="E36" s="27" t="s">
        <v>17</v>
      </c>
      <c r="F36" s="3"/>
      <c r="G36" s="131">
        <v>44.143555265041797</v>
      </c>
      <c r="H36" s="125">
        <v>31.229184175304201</v>
      </c>
      <c r="I36" s="125">
        <v>40.756995673421102</v>
      </c>
      <c r="J36" s="125">
        <v>45.052448096616502</v>
      </c>
      <c r="K36" s="125">
        <v>43.505462694929399</v>
      </c>
      <c r="L36" s="132">
        <v>40.937529181062601</v>
      </c>
      <c r="M36" s="125"/>
      <c r="N36" s="133">
        <v>45.867961527686901</v>
      </c>
      <c r="O36" s="134">
        <v>45.217418370840697</v>
      </c>
      <c r="P36" s="135">
        <v>45.542689949263803</v>
      </c>
      <c r="Q36" s="125"/>
      <c r="R36" s="136">
        <v>42.253289400548702</v>
      </c>
      <c r="S36" s="130"/>
      <c r="T36" s="131">
        <v>24.324339326286399</v>
      </c>
      <c r="U36" s="125">
        <v>-10.285482725118399</v>
      </c>
      <c r="V36" s="125">
        <v>-3.5840712351545601</v>
      </c>
      <c r="W36" s="125">
        <v>-3.0007509502181202</v>
      </c>
      <c r="X36" s="125">
        <v>-2.8018786931541402</v>
      </c>
      <c r="Y36" s="132">
        <v>0.43846065375072801</v>
      </c>
      <c r="Z36" s="125"/>
      <c r="AA36" s="133">
        <v>-4.6431585321563</v>
      </c>
      <c r="AB36" s="134">
        <v>-10.205364965433899</v>
      </c>
      <c r="AC36" s="135">
        <v>-7.4879606166510104</v>
      </c>
      <c r="AD36" s="125"/>
      <c r="AE36" s="136">
        <v>-2.14355250152239</v>
      </c>
      <c r="AF36" s="30"/>
      <c r="AG36" s="131">
        <v>39.831761446758101</v>
      </c>
      <c r="AH36" s="125">
        <v>42.197372926199101</v>
      </c>
      <c r="AI36" s="125">
        <v>48.275593737354797</v>
      </c>
      <c r="AJ36" s="125">
        <v>49.894170012761798</v>
      </c>
      <c r="AK36" s="125">
        <v>46.969060291966201</v>
      </c>
      <c r="AL36" s="132">
        <v>45.433591683007997</v>
      </c>
      <c r="AM36" s="125"/>
      <c r="AN36" s="133">
        <v>46.369097643726398</v>
      </c>
      <c r="AO36" s="134">
        <v>45.815824695738698</v>
      </c>
      <c r="AP36" s="135">
        <v>46.092461169732601</v>
      </c>
      <c r="AQ36" s="125"/>
      <c r="AR36" s="136">
        <v>45.621840107786497</v>
      </c>
      <c r="AS36" s="130"/>
      <c r="AT36" s="131">
        <v>4.07266296316054</v>
      </c>
      <c r="AU36" s="125">
        <v>-2.8422138305819802</v>
      </c>
      <c r="AV36" s="125">
        <v>0.29995295139428901</v>
      </c>
      <c r="AW36" s="125">
        <v>1.73100310821456</v>
      </c>
      <c r="AX36" s="125">
        <v>1.5498114344054801</v>
      </c>
      <c r="AY36" s="132">
        <v>0.90367469388664701</v>
      </c>
      <c r="AZ36" s="125"/>
      <c r="BA36" s="133">
        <v>1.10398739088885</v>
      </c>
      <c r="BB36" s="134">
        <v>-5.4246601084266501</v>
      </c>
      <c r="BC36" s="135">
        <v>-2.2496734568507799</v>
      </c>
      <c r="BD36" s="125"/>
      <c r="BE36" s="136">
        <v>-2.7270918351310802E-2</v>
      </c>
    </row>
    <row r="37" spans="1:57" x14ac:dyDescent="0.25">
      <c r="A37" s="21" t="s">
        <v>78</v>
      </c>
      <c r="B37" s="3" t="str">
        <f t="shared" si="0"/>
        <v>Chesapeake Bay</v>
      </c>
      <c r="C37" s="3"/>
      <c r="D37" s="24" t="s">
        <v>16</v>
      </c>
      <c r="E37" s="27" t="s">
        <v>17</v>
      </c>
      <c r="F37" s="3"/>
      <c r="G37" s="131">
        <v>32.820906994619499</v>
      </c>
      <c r="H37" s="125">
        <v>24.827056110684001</v>
      </c>
      <c r="I37" s="125">
        <v>40.199846272098299</v>
      </c>
      <c r="J37" s="125">
        <v>50.807071483474203</v>
      </c>
      <c r="K37" s="125">
        <v>43.8124519600307</v>
      </c>
      <c r="L37" s="132">
        <v>38.493466564181297</v>
      </c>
      <c r="M37" s="125"/>
      <c r="N37" s="133">
        <v>37.432744043043797</v>
      </c>
      <c r="O37" s="134">
        <v>35.357417371252801</v>
      </c>
      <c r="P37" s="135">
        <v>36.395080707148303</v>
      </c>
      <c r="Q37" s="125"/>
      <c r="R37" s="136">
        <v>37.893927747886202</v>
      </c>
      <c r="S37" s="130"/>
      <c r="T37" s="131">
        <v>21.306818181818102</v>
      </c>
      <c r="U37" s="125">
        <v>-10.2777777777777</v>
      </c>
      <c r="V37" s="125">
        <v>0.19157088122605301</v>
      </c>
      <c r="W37" s="125">
        <v>22.407407407407401</v>
      </c>
      <c r="X37" s="125">
        <v>11.764705882352899</v>
      </c>
      <c r="Y37" s="132">
        <v>9.6322241681260898</v>
      </c>
      <c r="Z37" s="125"/>
      <c r="AA37" s="133">
        <v>1.8828451882845101</v>
      </c>
      <c r="AB37" s="134">
        <v>-3.7656903765690299</v>
      </c>
      <c r="AC37" s="135">
        <v>-0.94142259414225904</v>
      </c>
      <c r="AD37" s="125"/>
      <c r="AE37" s="136">
        <v>6.5123456790123404</v>
      </c>
      <c r="AF37" s="30"/>
      <c r="AG37" s="131">
        <v>34.3005380476556</v>
      </c>
      <c r="AH37" s="125">
        <v>38.124519600307401</v>
      </c>
      <c r="AI37" s="125">
        <v>44.004611837048401</v>
      </c>
      <c r="AJ37" s="125">
        <v>46.867794004611802</v>
      </c>
      <c r="AK37" s="125">
        <v>43.524212144504197</v>
      </c>
      <c r="AL37" s="132">
        <v>41.364335126825502</v>
      </c>
      <c r="AM37" s="125"/>
      <c r="AN37" s="133">
        <v>37.797847809377402</v>
      </c>
      <c r="AO37" s="134">
        <v>36.164488854727097</v>
      </c>
      <c r="AP37" s="135">
        <v>36.981168332052199</v>
      </c>
      <c r="AQ37" s="125"/>
      <c r="AR37" s="136">
        <v>40.112001756890301</v>
      </c>
      <c r="AS37" s="130"/>
      <c r="AT37" s="131">
        <v>-0.27932960893854702</v>
      </c>
      <c r="AU37" s="125">
        <v>-7.80669144981412</v>
      </c>
      <c r="AV37" s="125">
        <v>-5.5670103092783503</v>
      </c>
      <c r="AW37" s="125">
        <v>4.1862451943613799</v>
      </c>
      <c r="AX37" s="125">
        <v>6.0393258426966199</v>
      </c>
      <c r="AY37" s="132">
        <v>-0.74695684249354399</v>
      </c>
      <c r="AZ37" s="125"/>
      <c r="BA37" s="133">
        <v>-2.13930348258706</v>
      </c>
      <c r="BB37" s="134">
        <v>-13.191881918819099</v>
      </c>
      <c r="BC37" s="135">
        <v>-7.8745811393010996</v>
      </c>
      <c r="BD37" s="125"/>
      <c r="BE37" s="136">
        <v>-2.7293303155372102</v>
      </c>
    </row>
    <row r="38" spans="1:57" x14ac:dyDescent="0.25">
      <c r="A38" s="21" t="s">
        <v>79</v>
      </c>
      <c r="B38" s="3" t="str">
        <f t="shared" si="0"/>
        <v>Coastal Virginia - Eastern Shore</v>
      </c>
      <c r="C38" s="3"/>
      <c r="D38" s="24" t="s">
        <v>16</v>
      </c>
      <c r="E38" s="27" t="s">
        <v>17</v>
      </c>
      <c r="F38" s="3"/>
      <c r="G38" s="131">
        <v>37.765205091937702</v>
      </c>
      <c r="H38" s="125">
        <v>23.762376237623702</v>
      </c>
      <c r="I38" s="125">
        <v>33.309759547383301</v>
      </c>
      <c r="J38" s="125">
        <v>36.350777934936303</v>
      </c>
      <c r="K38" s="125">
        <v>32.956152758132902</v>
      </c>
      <c r="L38" s="132">
        <v>32.828854314002797</v>
      </c>
      <c r="M38" s="125"/>
      <c r="N38" s="133">
        <v>30.622347949080599</v>
      </c>
      <c r="O38" s="134">
        <v>28.642149929278599</v>
      </c>
      <c r="P38" s="135">
        <v>29.6322489391796</v>
      </c>
      <c r="Q38" s="125"/>
      <c r="R38" s="136">
        <v>31.915538492624702</v>
      </c>
      <c r="S38" s="130"/>
      <c r="T38" s="131">
        <v>23.6111111111111</v>
      </c>
      <c r="U38" s="125">
        <v>-4.8158640226628799</v>
      </c>
      <c r="V38" s="125">
        <v>8.2758620689655107</v>
      </c>
      <c r="W38" s="125">
        <v>6.1983471074380097</v>
      </c>
      <c r="X38" s="125">
        <v>-11.406844106463801</v>
      </c>
      <c r="Y38" s="132">
        <v>4.0807174887892304</v>
      </c>
      <c r="Z38" s="125"/>
      <c r="AA38" s="133">
        <v>-23.4982332155477</v>
      </c>
      <c r="AB38" s="134">
        <v>-23.4404536862003</v>
      </c>
      <c r="AC38" s="135">
        <v>-23.470319634703099</v>
      </c>
      <c r="AD38" s="125"/>
      <c r="AE38" s="136">
        <v>-4.9924812030075101</v>
      </c>
      <c r="AF38" s="30"/>
      <c r="AG38" s="131">
        <v>29.3333333333333</v>
      </c>
      <c r="AH38" s="125">
        <v>31.859649122806999</v>
      </c>
      <c r="AI38" s="125">
        <v>38.070175438596401</v>
      </c>
      <c r="AJ38" s="125">
        <v>40.105263157894697</v>
      </c>
      <c r="AK38" s="125">
        <v>38.3333333333333</v>
      </c>
      <c r="AL38" s="132">
        <v>35.5403508771929</v>
      </c>
      <c r="AM38" s="125"/>
      <c r="AN38" s="133">
        <v>36.964912280701697</v>
      </c>
      <c r="AO38" s="134">
        <v>33.122807017543799</v>
      </c>
      <c r="AP38" s="135">
        <v>35.043859649122801</v>
      </c>
      <c r="AQ38" s="125"/>
      <c r="AR38" s="136">
        <v>35.398496240601503</v>
      </c>
      <c r="AS38" s="130"/>
      <c r="AT38" s="131">
        <v>2.22386527007599</v>
      </c>
      <c r="AU38" s="125">
        <v>-5.7047747574063301</v>
      </c>
      <c r="AV38" s="125">
        <v>0.38457448983764703</v>
      </c>
      <c r="AW38" s="125">
        <v>3.0601401276931499</v>
      </c>
      <c r="AX38" s="125">
        <v>5.1981238880802101</v>
      </c>
      <c r="AY38" s="132">
        <v>1.1046295953141001</v>
      </c>
      <c r="AZ38" s="125"/>
      <c r="BA38" s="133">
        <v>-3.7216642523740502</v>
      </c>
      <c r="BB38" s="134">
        <v>-14.396313952838399</v>
      </c>
      <c r="BC38" s="135">
        <v>-9.0797189455246503</v>
      </c>
      <c r="BD38" s="125"/>
      <c r="BE38" s="136">
        <v>-2.0076269735660501</v>
      </c>
    </row>
    <row r="39" spans="1:57" x14ac:dyDescent="0.25">
      <c r="A39" s="21" t="s">
        <v>80</v>
      </c>
      <c r="B39" s="3" t="str">
        <f t="shared" si="0"/>
        <v>Coastal Virginia - Hampton Roads</v>
      </c>
      <c r="C39" s="3"/>
      <c r="D39" s="24" t="s">
        <v>16</v>
      </c>
      <c r="E39" s="27" t="s">
        <v>17</v>
      </c>
      <c r="F39" s="3"/>
      <c r="G39" s="131">
        <v>52.371368116839498</v>
      </c>
      <c r="H39" s="125">
        <v>29.261758796558599</v>
      </c>
      <c r="I39" s="125">
        <v>31.713976611199801</v>
      </c>
      <c r="J39" s="125">
        <v>35.0136520529596</v>
      </c>
      <c r="K39" s="125">
        <v>35.922930297254098</v>
      </c>
      <c r="L39" s="132">
        <v>36.851300233969901</v>
      </c>
      <c r="M39" s="125"/>
      <c r="N39" s="133">
        <v>40.319921693884901</v>
      </c>
      <c r="O39" s="134">
        <v>41.934985317603399</v>
      </c>
      <c r="P39" s="135">
        <v>41.1274535057441</v>
      </c>
      <c r="Q39" s="125"/>
      <c r="R39" s="136">
        <v>38.073364104149597</v>
      </c>
      <c r="S39" s="130"/>
      <c r="T39" s="131">
        <v>42.4718518292485</v>
      </c>
      <c r="U39" s="125">
        <v>-8.5546316985949495</v>
      </c>
      <c r="V39" s="125">
        <v>-13.916973434135301</v>
      </c>
      <c r="W39" s="125">
        <v>-9.1257362363201207</v>
      </c>
      <c r="X39" s="125">
        <v>-6.3180133383114798</v>
      </c>
      <c r="Y39" s="132">
        <v>0.97634484057006699</v>
      </c>
      <c r="Z39" s="125"/>
      <c r="AA39" s="133">
        <v>-11.018740560842</v>
      </c>
      <c r="AB39" s="134">
        <v>-13.9607475271821</v>
      </c>
      <c r="AC39" s="135">
        <v>-12.543336134286699</v>
      </c>
      <c r="AD39" s="125"/>
      <c r="AE39" s="136">
        <v>-3.62123910592245</v>
      </c>
      <c r="AF39" s="30"/>
      <c r="AG39" s="131">
        <v>41.835036383340999</v>
      </c>
      <c r="AH39" s="125">
        <v>38.640994557787998</v>
      </c>
      <c r="AI39" s="125">
        <v>40.639266462046301</v>
      </c>
      <c r="AJ39" s="125">
        <v>41.926955714322503</v>
      </c>
      <c r="AK39" s="125">
        <v>42.718784658636601</v>
      </c>
      <c r="AL39" s="132">
        <v>41.152147669703503</v>
      </c>
      <c r="AM39" s="125"/>
      <c r="AN39" s="133">
        <v>45.978308529571002</v>
      </c>
      <c r="AO39" s="134">
        <v>48.340254313791199</v>
      </c>
      <c r="AP39" s="135">
        <v>47.159281421681101</v>
      </c>
      <c r="AQ39" s="125"/>
      <c r="AR39" s="136">
        <v>42.8685791141572</v>
      </c>
      <c r="AS39" s="130"/>
      <c r="AT39" s="131">
        <v>4.0638927965518503</v>
      </c>
      <c r="AU39" s="125">
        <v>-7.0883388464821397</v>
      </c>
      <c r="AV39" s="125">
        <v>-7.9458179589979796</v>
      </c>
      <c r="AW39" s="125">
        <v>-5.2282256462740202</v>
      </c>
      <c r="AX39" s="125">
        <v>-1.27058924550985</v>
      </c>
      <c r="AY39" s="132">
        <v>-3.6008143014914702</v>
      </c>
      <c r="AZ39" s="125"/>
      <c r="BA39" s="133">
        <v>-5.34195831901829</v>
      </c>
      <c r="BB39" s="134">
        <v>-8.6526025255452499</v>
      </c>
      <c r="BC39" s="135">
        <v>-7.0681642464722101</v>
      </c>
      <c r="BD39" s="125"/>
      <c r="BE39" s="136">
        <v>-4.7176654743104702</v>
      </c>
    </row>
    <row r="40" spans="1:57" x14ac:dyDescent="0.25">
      <c r="A40" s="20" t="s">
        <v>81</v>
      </c>
      <c r="B40" s="3" t="str">
        <f t="shared" si="0"/>
        <v>Northern Virginia</v>
      </c>
      <c r="C40" s="3"/>
      <c r="D40" s="24" t="s">
        <v>16</v>
      </c>
      <c r="E40" s="27" t="s">
        <v>17</v>
      </c>
      <c r="F40" s="3"/>
      <c r="G40" s="131">
        <v>51.231386569803902</v>
      </c>
      <c r="H40" s="125">
        <v>29.389909305693099</v>
      </c>
      <c r="I40" s="125">
        <v>33.7912506668699</v>
      </c>
      <c r="J40" s="125">
        <v>37.821050224830401</v>
      </c>
      <c r="K40" s="125">
        <v>38.607956710616499</v>
      </c>
      <c r="L40" s="132">
        <v>38.173236984751497</v>
      </c>
      <c r="M40" s="125"/>
      <c r="N40" s="133">
        <v>40.991540278942097</v>
      </c>
      <c r="O40" s="134">
        <v>43.546604679521302</v>
      </c>
      <c r="P40" s="135">
        <v>42.269072479231703</v>
      </c>
      <c r="Q40" s="125"/>
      <c r="R40" s="136">
        <v>39.343160438328397</v>
      </c>
      <c r="S40" s="130"/>
      <c r="T40" s="131">
        <v>47.250014348483603</v>
      </c>
      <c r="U40" s="125">
        <v>-6.7120194683413796</v>
      </c>
      <c r="V40" s="125">
        <v>-10.1663483360608</v>
      </c>
      <c r="W40" s="125">
        <v>-6.7922158401099297</v>
      </c>
      <c r="X40" s="125">
        <v>-5.6063728813036704</v>
      </c>
      <c r="Y40" s="132">
        <v>2.9538042886333402</v>
      </c>
      <c r="Z40" s="125"/>
      <c r="AA40" s="133">
        <v>-7.56569079516819</v>
      </c>
      <c r="AB40" s="134">
        <v>-12.337229786350701</v>
      </c>
      <c r="AC40" s="135">
        <v>-10.086668253000999</v>
      </c>
      <c r="AD40" s="125"/>
      <c r="AE40" s="136">
        <v>-1.4350903683512</v>
      </c>
      <c r="AF40" s="30"/>
      <c r="AG40" s="131">
        <v>43.581575794458203</v>
      </c>
      <c r="AH40" s="125">
        <v>43.637297664971697</v>
      </c>
      <c r="AI40" s="125">
        <v>47.694224978951901</v>
      </c>
      <c r="AJ40" s="125">
        <v>48.281192771829303</v>
      </c>
      <c r="AK40" s="125">
        <v>45.0224274971103</v>
      </c>
      <c r="AL40" s="132">
        <v>45.643149579934203</v>
      </c>
      <c r="AM40" s="125"/>
      <c r="AN40" s="133">
        <v>45.523300338196101</v>
      </c>
      <c r="AO40" s="134">
        <v>46.538364576446099</v>
      </c>
      <c r="AP40" s="135">
        <v>46.030832457321097</v>
      </c>
      <c r="AQ40" s="125"/>
      <c r="AR40" s="136">
        <v>45.753908665312203</v>
      </c>
      <c r="AS40" s="130"/>
      <c r="AT40" s="131">
        <v>9.9336321181864005</v>
      </c>
      <c r="AU40" s="125">
        <v>-1.1669538777791899</v>
      </c>
      <c r="AV40" s="125">
        <v>-0.52203178910906201</v>
      </c>
      <c r="AW40" s="125">
        <v>0.110484080975382</v>
      </c>
      <c r="AX40" s="125">
        <v>-0.59300924010697798</v>
      </c>
      <c r="AY40" s="132">
        <v>1.31237569732812</v>
      </c>
      <c r="AZ40" s="125"/>
      <c r="BA40" s="133">
        <v>-1.39439978727202</v>
      </c>
      <c r="BB40" s="134">
        <v>-6.56321847258008</v>
      </c>
      <c r="BC40" s="135">
        <v>-4.07683487169251</v>
      </c>
      <c r="BD40" s="125"/>
      <c r="BE40" s="136">
        <v>-0.29776384055865501</v>
      </c>
    </row>
    <row r="41" spans="1:57" x14ac:dyDescent="0.25">
      <c r="A41" s="22" t="s">
        <v>82</v>
      </c>
      <c r="B41" s="3" t="str">
        <f t="shared" si="0"/>
        <v>Shenandoah Valley</v>
      </c>
      <c r="C41" s="3"/>
      <c r="D41" s="25" t="s">
        <v>16</v>
      </c>
      <c r="E41" s="28" t="s">
        <v>17</v>
      </c>
      <c r="F41" s="3"/>
      <c r="G41" s="137">
        <v>40.128259940145298</v>
      </c>
      <c r="H41" s="138">
        <v>30.4831124412141</v>
      </c>
      <c r="I41" s="138">
        <v>37.434801197092703</v>
      </c>
      <c r="J41" s="138">
        <v>39.965797349294498</v>
      </c>
      <c r="K41" s="138">
        <v>39.4356562633604</v>
      </c>
      <c r="L41" s="139">
        <v>37.489525438221399</v>
      </c>
      <c r="M41" s="125"/>
      <c r="N41" s="140">
        <v>36.109448482257299</v>
      </c>
      <c r="O41" s="141">
        <v>34.595981188542098</v>
      </c>
      <c r="P41" s="142">
        <v>35.352714835399702</v>
      </c>
      <c r="Q41" s="125"/>
      <c r="R41" s="143">
        <v>36.879008123129502</v>
      </c>
      <c r="S41" s="130"/>
      <c r="T41" s="137">
        <v>2.59777284499881</v>
      </c>
      <c r="U41" s="138">
        <v>-10.224546432575201</v>
      </c>
      <c r="V41" s="138">
        <v>-4.3305583395827902</v>
      </c>
      <c r="W41" s="138">
        <v>0.79380988092150895</v>
      </c>
      <c r="X41" s="138">
        <v>4.5299689483586301</v>
      </c>
      <c r="Y41" s="139">
        <v>-1.12169379118309</v>
      </c>
      <c r="Z41" s="125"/>
      <c r="AA41" s="140">
        <v>-8.3586560333072999</v>
      </c>
      <c r="AB41" s="141">
        <v>-17.6681839901415</v>
      </c>
      <c r="AC41" s="142">
        <v>-13.1630374253164</v>
      </c>
      <c r="AD41" s="125"/>
      <c r="AE41" s="143">
        <v>-4.7396073590211598</v>
      </c>
      <c r="AF41" s="31"/>
      <c r="AG41" s="137">
        <v>31.8106028217186</v>
      </c>
      <c r="AH41" s="138">
        <v>35.121846943138003</v>
      </c>
      <c r="AI41" s="138">
        <v>42.022231722958502</v>
      </c>
      <c r="AJ41" s="138">
        <v>44.771269773407397</v>
      </c>
      <c r="AK41" s="138">
        <v>44.536126549807598</v>
      </c>
      <c r="AL41" s="139">
        <v>39.652415562206002</v>
      </c>
      <c r="AM41" s="125"/>
      <c r="AN41" s="140">
        <v>44.9444206926036</v>
      </c>
      <c r="AO41" s="141">
        <v>39.811885421120103</v>
      </c>
      <c r="AP41" s="142">
        <v>42.378153056861898</v>
      </c>
      <c r="AQ41" s="125"/>
      <c r="AR41" s="143">
        <v>40.431197703536299</v>
      </c>
      <c r="AS41" s="75"/>
      <c r="AT41" s="137">
        <v>-10.642184349441999</v>
      </c>
      <c r="AU41" s="138">
        <v>-17.4832443566421</v>
      </c>
      <c r="AV41" s="138">
        <v>-10.927495775048699</v>
      </c>
      <c r="AW41" s="138">
        <v>-6.3190575471916599</v>
      </c>
      <c r="AX41" s="138">
        <v>-3.01878444468956</v>
      </c>
      <c r="AY41" s="139">
        <v>-9.4915336216163695</v>
      </c>
      <c r="AZ41" s="125"/>
      <c r="BA41" s="140">
        <v>2.0864821248998902</v>
      </c>
      <c r="BB41" s="141">
        <v>-5.6251073356507302</v>
      </c>
      <c r="BC41" s="142">
        <v>-1.6869732799267001</v>
      </c>
      <c r="BD41" s="125"/>
      <c r="BE41" s="143">
        <v>-7.2874229200726797</v>
      </c>
    </row>
    <row r="42" spans="1:57" ht="13" x14ac:dyDescent="0.3">
      <c r="A42" s="19" t="s">
        <v>83</v>
      </c>
      <c r="B42" s="3" t="str">
        <f t="shared" si="0"/>
        <v>Southern Virginia</v>
      </c>
      <c r="C42" s="9"/>
      <c r="D42" s="23" t="s">
        <v>16</v>
      </c>
      <c r="E42" s="26" t="s">
        <v>17</v>
      </c>
      <c r="F42" s="3"/>
      <c r="G42" s="122">
        <v>38.587583660281503</v>
      </c>
      <c r="H42" s="123">
        <v>32.934418382000899</v>
      </c>
      <c r="I42" s="123">
        <v>47.797989468645198</v>
      </c>
      <c r="J42" s="123">
        <v>54.643370033508802</v>
      </c>
      <c r="K42" s="123">
        <v>50.861656294877903</v>
      </c>
      <c r="L42" s="124">
        <v>44.918032786885199</v>
      </c>
      <c r="M42" s="125"/>
      <c r="N42" s="126">
        <v>44.064145524174201</v>
      </c>
      <c r="O42" s="127">
        <v>41.072283389181401</v>
      </c>
      <c r="P42" s="128">
        <v>42.568214456677801</v>
      </c>
      <c r="Q42" s="125"/>
      <c r="R42" s="129">
        <v>44.250195571579098</v>
      </c>
      <c r="S42" s="130"/>
      <c r="T42" s="122">
        <v>10.955456566368801</v>
      </c>
      <c r="U42" s="123">
        <v>-9.7142668493422004</v>
      </c>
      <c r="V42" s="123">
        <v>2.0879446710916398</v>
      </c>
      <c r="W42" s="123">
        <v>8.8051890323995892</v>
      </c>
      <c r="X42" s="123">
        <v>1.36912278268846</v>
      </c>
      <c r="Y42" s="124">
        <v>2.80046633654886</v>
      </c>
      <c r="Z42" s="125"/>
      <c r="AA42" s="126">
        <v>-1.73123286478959</v>
      </c>
      <c r="AB42" s="127">
        <v>-7.9251631385086796</v>
      </c>
      <c r="AC42" s="128">
        <v>-4.8201329882719</v>
      </c>
      <c r="AD42" s="125"/>
      <c r="AE42" s="129">
        <v>0.59479742200820596</v>
      </c>
      <c r="AF42" s="29"/>
      <c r="AG42" s="122">
        <v>38.5241172397876</v>
      </c>
      <c r="AH42" s="123">
        <v>44.291785527158403</v>
      </c>
      <c r="AI42" s="123">
        <v>51.982301915351897</v>
      </c>
      <c r="AJ42" s="123">
        <v>54.415788554462303</v>
      </c>
      <c r="AK42" s="123">
        <v>50.596728183035403</v>
      </c>
      <c r="AL42" s="124">
        <v>47.9451417945141</v>
      </c>
      <c r="AM42" s="125"/>
      <c r="AN42" s="126">
        <v>44.943820224719097</v>
      </c>
      <c r="AO42" s="127">
        <v>41.578855446236197</v>
      </c>
      <c r="AP42" s="128">
        <v>43.261337835477597</v>
      </c>
      <c r="AQ42" s="125"/>
      <c r="AR42" s="129">
        <v>46.608634981809701</v>
      </c>
      <c r="AS42" s="130"/>
      <c r="AT42" s="122">
        <v>4.9890717729937997</v>
      </c>
      <c r="AU42" s="123">
        <v>-4.3778550323907197</v>
      </c>
      <c r="AV42" s="123">
        <v>0.66990960758128304</v>
      </c>
      <c r="AW42" s="123">
        <v>7.09775599509772</v>
      </c>
      <c r="AX42" s="123">
        <v>10.5684673401736</v>
      </c>
      <c r="AY42" s="124">
        <v>3.6788785915372699</v>
      </c>
      <c r="AZ42" s="125"/>
      <c r="BA42" s="126">
        <v>5.8096080201365998</v>
      </c>
      <c r="BB42" s="127">
        <v>-1.1775632217620999</v>
      </c>
      <c r="BC42" s="128">
        <v>2.33262529248882</v>
      </c>
      <c r="BD42" s="125"/>
      <c r="BE42" s="129">
        <v>3.3222255708441999</v>
      </c>
    </row>
    <row r="43" spans="1:57" x14ac:dyDescent="0.25">
      <c r="A43" s="20" t="s">
        <v>84</v>
      </c>
      <c r="B43" s="3" t="str">
        <f t="shared" si="0"/>
        <v>Southwest Virginia - Blue Ridge Highlands</v>
      </c>
      <c r="C43" s="10"/>
      <c r="D43" s="24" t="s">
        <v>16</v>
      </c>
      <c r="E43" s="27" t="s">
        <v>17</v>
      </c>
      <c r="F43" s="3"/>
      <c r="G43" s="131">
        <v>32.811436351259303</v>
      </c>
      <c r="H43" s="125">
        <v>27.433628318583999</v>
      </c>
      <c r="I43" s="125">
        <v>37.100068073519402</v>
      </c>
      <c r="J43" s="125">
        <v>39.539369185386803</v>
      </c>
      <c r="K43" s="125">
        <v>38.223281143635099</v>
      </c>
      <c r="L43" s="132">
        <v>35.0215566144769</v>
      </c>
      <c r="M43" s="125"/>
      <c r="N43" s="133">
        <v>33.526208304969302</v>
      </c>
      <c r="O43" s="134">
        <v>32.108009984116102</v>
      </c>
      <c r="P43" s="135">
        <v>32.817109144542698</v>
      </c>
      <c r="Q43" s="125"/>
      <c r="R43" s="136">
        <v>34.391714480209998</v>
      </c>
      <c r="S43" s="130"/>
      <c r="T43" s="131">
        <v>-10.281391430513899</v>
      </c>
      <c r="U43" s="125">
        <v>-13.9540802355586</v>
      </c>
      <c r="V43" s="125">
        <v>3.8850134941316701</v>
      </c>
      <c r="W43" s="125">
        <v>4.1807966059001203</v>
      </c>
      <c r="X43" s="125">
        <v>3.4008760858901801</v>
      </c>
      <c r="Y43" s="132">
        <v>-2.2210849674875002</v>
      </c>
      <c r="Z43" s="125"/>
      <c r="AA43" s="133">
        <v>-13.228654023545699</v>
      </c>
      <c r="AB43" s="134">
        <v>-17.958892638450401</v>
      </c>
      <c r="AC43" s="135">
        <v>-15.6089501897088</v>
      </c>
      <c r="AD43" s="125"/>
      <c r="AE43" s="136">
        <v>-6.2747691595305701</v>
      </c>
      <c r="AF43" s="30"/>
      <c r="AG43" s="131">
        <v>27.901633764465601</v>
      </c>
      <c r="AH43" s="125">
        <v>33.373042886317201</v>
      </c>
      <c r="AI43" s="125">
        <v>42.4041297935103</v>
      </c>
      <c r="AJ43" s="125">
        <v>46.037553891536099</v>
      </c>
      <c r="AK43" s="125">
        <v>46.953710006807299</v>
      </c>
      <c r="AL43" s="132">
        <v>39.334014068527303</v>
      </c>
      <c r="AM43" s="125"/>
      <c r="AN43" s="133">
        <v>43.107556160653502</v>
      </c>
      <c r="AO43" s="134">
        <v>35.7329248922169</v>
      </c>
      <c r="AP43" s="135">
        <v>39.420240526435201</v>
      </c>
      <c r="AQ43" s="125"/>
      <c r="AR43" s="136">
        <v>39.358650199358102</v>
      </c>
      <c r="AS43" s="130"/>
      <c r="AT43" s="131">
        <v>-11.7058962020427</v>
      </c>
      <c r="AU43" s="125">
        <v>-15.231585450632499</v>
      </c>
      <c r="AV43" s="125">
        <v>-4.7855138521582896</v>
      </c>
      <c r="AW43" s="125">
        <v>1.6247297882481799</v>
      </c>
      <c r="AX43" s="125">
        <v>8.0926603029508097</v>
      </c>
      <c r="AY43" s="132">
        <v>-3.7090995344267998</v>
      </c>
      <c r="AZ43" s="125"/>
      <c r="BA43" s="133">
        <v>6.1926866003488703</v>
      </c>
      <c r="BB43" s="134">
        <v>-4.4691757400552703</v>
      </c>
      <c r="BC43" s="135">
        <v>1.0797208810955701</v>
      </c>
      <c r="BD43" s="125"/>
      <c r="BE43" s="136">
        <v>-2.3856265614388299</v>
      </c>
    </row>
    <row r="44" spans="1:57" x14ac:dyDescent="0.25">
      <c r="A44" s="21" t="s">
        <v>85</v>
      </c>
      <c r="B44" s="3" t="str">
        <f t="shared" si="0"/>
        <v>Southwest Virginia - Heart of Appalachia</v>
      </c>
      <c r="C44" s="3"/>
      <c r="D44" s="24" t="s">
        <v>16</v>
      </c>
      <c r="E44" s="27" t="s">
        <v>17</v>
      </c>
      <c r="F44" s="3"/>
      <c r="G44" s="131">
        <v>30.144528561596601</v>
      </c>
      <c r="H44" s="125">
        <v>25.985401459854</v>
      </c>
      <c r="I44" s="125">
        <v>42.7737226277372</v>
      </c>
      <c r="J44" s="125">
        <v>47.2262773722627</v>
      </c>
      <c r="K44" s="125">
        <v>44.014598540145897</v>
      </c>
      <c r="L44" s="132">
        <v>37.934516082503897</v>
      </c>
      <c r="M44" s="125"/>
      <c r="N44" s="133">
        <v>34.306569343065597</v>
      </c>
      <c r="O44" s="134">
        <v>31.5328467153284</v>
      </c>
      <c r="P44" s="135">
        <v>32.919708029196997</v>
      </c>
      <c r="Q44" s="125"/>
      <c r="R44" s="136">
        <v>36.514008063682397</v>
      </c>
      <c r="S44" s="130"/>
      <c r="T44" s="131">
        <v>1.7192219935652</v>
      </c>
      <c r="U44" s="125">
        <v>-27.642276422764201</v>
      </c>
      <c r="V44" s="125">
        <v>-6.24</v>
      </c>
      <c r="W44" s="125">
        <v>0</v>
      </c>
      <c r="X44" s="125">
        <v>1.0050251256281399</v>
      </c>
      <c r="Y44" s="132">
        <v>-6.0891090837903201</v>
      </c>
      <c r="Z44" s="125"/>
      <c r="AA44" s="133">
        <v>-10.646387832699601</v>
      </c>
      <c r="AB44" s="134">
        <v>-15.127701375245501</v>
      </c>
      <c r="AC44" s="135">
        <v>-12.8502415458937</v>
      </c>
      <c r="AD44" s="125"/>
      <c r="AE44" s="136">
        <v>-7.8986487820319899</v>
      </c>
      <c r="AF44" s="30"/>
      <c r="AG44" s="131">
        <v>32.123193392979999</v>
      </c>
      <c r="AH44" s="125">
        <v>38.750218188165398</v>
      </c>
      <c r="AI44" s="125">
        <v>45.3307732588584</v>
      </c>
      <c r="AJ44" s="125">
        <v>46.465351719322697</v>
      </c>
      <c r="AK44" s="125">
        <v>43.218711817070997</v>
      </c>
      <c r="AL44" s="132">
        <v>41.151489835700303</v>
      </c>
      <c r="AM44" s="125"/>
      <c r="AN44" s="133">
        <v>41.595391865945103</v>
      </c>
      <c r="AO44" s="134">
        <v>36.027229883051099</v>
      </c>
      <c r="AP44" s="135">
        <v>38.811310874498098</v>
      </c>
      <c r="AQ44" s="125"/>
      <c r="AR44" s="136">
        <v>40.484248245657596</v>
      </c>
      <c r="AS44" s="130"/>
      <c r="AT44" s="131">
        <v>-0.46848299168055302</v>
      </c>
      <c r="AU44" s="125">
        <v>-6.3686208350906703</v>
      </c>
      <c r="AV44" s="125">
        <v>-3.2053671263510899</v>
      </c>
      <c r="AW44" s="125">
        <v>0.1881821603312</v>
      </c>
      <c r="AX44" s="125">
        <v>8.6441421676173693</v>
      </c>
      <c r="AY44" s="132">
        <v>-0.432095080358402</v>
      </c>
      <c r="AZ44" s="125"/>
      <c r="BA44" s="133">
        <v>1.10309715740347</v>
      </c>
      <c r="BB44" s="134">
        <v>-5.6241426611796896</v>
      </c>
      <c r="BC44" s="135">
        <v>-2.1346830985915402</v>
      </c>
      <c r="BD44" s="125"/>
      <c r="BE44" s="136">
        <v>-0.90094565124760895</v>
      </c>
    </row>
    <row r="45" spans="1:57" x14ac:dyDescent="0.25">
      <c r="A45" s="22" t="s">
        <v>86</v>
      </c>
      <c r="B45" s="3" t="str">
        <f t="shared" si="0"/>
        <v>Virginia Mountains</v>
      </c>
      <c r="C45" s="3"/>
      <c r="D45" s="25" t="s">
        <v>16</v>
      </c>
      <c r="E45" s="28" t="s">
        <v>17</v>
      </c>
      <c r="F45" s="3"/>
      <c r="G45" s="131">
        <v>45.065281482521399</v>
      </c>
      <c r="H45" s="125">
        <v>33.342692685666101</v>
      </c>
      <c r="I45" s="125">
        <v>43.240207777621698</v>
      </c>
      <c r="J45" s="125">
        <v>47.072862557910902</v>
      </c>
      <c r="K45" s="125">
        <v>45.121437596518298</v>
      </c>
      <c r="L45" s="132">
        <v>42.768496420047697</v>
      </c>
      <c r="M45" s="125"/>
      <c r="N45" s="133">
        <v>42.819036922644898</v>
      </c>
      <c r="O45" s="134">
        <v>37.891337919415903</v>
      </c>
      <c r="P45" s="135">
        <v>40.355187421030401</v>
      </c>
      <c r="Q45" s="125"/>
      <c r="R45" s="136">
        <v>42.078979563185598</v>
      </c>
      <c r="S45" s="130"/>
      <c r="T45" s="131">
        <v>22.568775705087202</v>
      </c>
      <c r="U45" s="125">
        <v>-5.9269009090407501</v>
      </c>
      <c r="V45" s="125">
        <v>-0.116359797535651</v>
      </c>
      <c r="W45" s="125">
        <v>1.55469396233639</v>
      </c>
      <c r="X45" s="125">
        <v>-0.28176043512516102</v>
      </c>
      <c r="Y45" s="132">
        <v>3.25443415521279</v>
      </c>
      <c r="Z45" s="125"/>
      <c r="AA45" s="133">
        <v>-2.76203046473581</v>
      </c>
      <c r="AB45" s="134">
        <v>-13.7903698607827</v>
      </c>
      <c r="AC45" s="135">
        <v>-8.2710144232313692</v>
      </c>
      <c r="AD45" s="125"/>
      <c r="AE45" s="136">
        <v>-0.18213928641331201</v>
      </c>
      <c r="AF45" s="31"/>
      <c r="AG45" s="131">
        <v>37.943984276287999</v>
      </c>
      <c r="AH45" s="125">
        <v>41.910009827319897</v>
      </c>
      <c r="AI45" s="125">
        <v>49.2489119752913</v>
      </c>
      <c r="AJ45" s="125">
        <v>52.593710515232303</v>
      </c>
      <c r="AK45" s="125">
        <v>52.572651972483499</v>
      </c>
      <c r="AL45" s="132">
        <v>46.853853713322998</v>
      </c>
      <c r="AM45" s="125"/>
      <c r="AN45" s="133">
        <v>53.102625298329301</v>
      </c>
      <c r="AO45" s="134">
        <v>45.6514109223641</v>
      </c>
      <c r="AP45" s="135">
        <v>49.377018110346697</v>
      </c>
      <c r="AQ45" s="125"/>
      <c r="AR45" s="136">
        <v>47.574757826758301</v>
      </c>
      <c r="AS45" s="130"/>
      <c r="AT45" s="131">
        <v>-2.8195804283414398</v>
      </c>
      <c r="AU45" s="125">
        <v>-9.2549091948990903</v>
      </c>
      <c r="AV45" s="125">
        <v>-0.92683829269668705</v>
      </c>
      <c r="AW45" s="125">
        <v>5.1586832609051001</v>
      </c>
      <c r="AX45" s="125">
        <v>12.0666870925858</v>
      </c>
      <c r="AY45" s="132">
        <v>1.03716435881744</v>
      </c>
      <c r="AZ45" s="125"/>
      <c r="BA45" s="133">
        <v>12.167274188851501</v>
      </c>
      <c r="BB45" s="134">
        <v>-3.9114607893810098</v>
      </c>
      <c r="BC45" s="135">
        <v>4.1137197509483299</v>
      </c>
      <c r="BD45" s="125"/>
      <c r="BE45" s="136">
        <v>1.93034748328341</v>
      </c>
    </row>
    <row r="46" spans="1:57" x14ac:dyDescent="0.25">
      <c r="A46" s="165" t="s">
        <v>133</v>
      </c>
      <c r="B46" s="3" t="s">
        <v>139</v>
      </c>
      <c r="D46" s="25" t="s">
        <v>16</v>
      </c>
      <c r="E46" s="28" t="s">
        <v>17</v>
      </c>
      <c r="G46" s="131">
        <v>65.099083111505394</v>
      </c>
      <c r="H46" s="125">
        <v>19.1659272404614</v>
      </c>
      <c r="I46" s="125">
        <v>18.308192842354298</v>
      </c>
      <c r="J46" s="125">
        <v>22.9222123632061</v>
      </c>
      <c r="K46" s="125">
        <v>26.234841762792001</v>
      </c>
      <c r="L46" s="132">
        <v>30.346051464063802</v>
      </c>
      <c r="M46" s="125"/>
      <c r="N46" s="133">
        <v>33.895297249334497</v>
      </c>
      <c r="O46" s="134">
        <v>37.622005323868599</v>
      </c>
      <c r="P46" s="135">
        <v>35.758651286601498</v>
      </c>
      <c r="Q46" s="125"/>
      <c r="R46" s="136">
        <v>31.8925085562175</v>
      </c>
      <c r="S46" s="130"/>
      <c r="T46" s="131">
        <v>97.518639848273907</v>
      </c>
      <c r="U46" s="125">
        <v>8.7768317317676292</v>
      </c>
      <c r="V46" s="125">
        <v>-7.1243656285638304</v>
      </c>
      <c r="W46" s="125">
        <v>-1.64342925653767</v>
      </c>
      <c r="X46" s="125">
        <v>4.4499110481311197</v>
      </c>
      <c r="Y46" s="132">
        <v>27.8127772848269</v>
      </c>
      <c r="Z46" s="125"/>
      <c r="AA46" s="133">
        <v>-17.0498115480735</v>
      </c>
      <c r="AB46" s="134">
        <v>-25.981537159370799</v>
      </c>
      <c r="AC46" s="135">
        <v>-22.0010611458863</v>
      </c>
      <c r="AD46" s="125"/>
      <c r="AE46" s="136">
        <v>6.1047422745606399</v>
      </c>
      <c r="AG46" s="131">
        <v>43.071576456669597</v>
      </c>
      <c r="AH46" s="125">
        <v>35.5220349009168</v>
      </c>
      <c r="AI46" s="125">
        <v>39.9955634427684</v>
      </c>
      <c r="AJ46" s="125">
        <v>41.097308488612804</v>
      </c>
      <c r="AK46" s="125">
        <v>41.200828157349797</v>
      </c>
      <c r="AL46" s="132">
        <v>40.177462289263502</v>
      </c>
      <c r="AM46" s="125"/>
      <c r="AN46" s="133">
        <v>46.539485359361102</v>
      </c>
      <c r="AO46" s="134">
        <v>49.755989352262603</v>
      </c>
      <c r="AP46" s="135">
        <v>48.147737355811799</v>
      </c>
      <c r="AQ46" s="125"/>
      <c r="AR46" s="136">
        <v>42.4546837368487</v>
      </c>
      <c r="AS46" s="130"/>
      <c r="AT46" s="131">
        <v>13.849806967629601</v>
      </c>
      <c r="AU46" s="125">
        <v>-6.2991069486320796</v>
      </c>
      <c r="AV46" s="125">
        <v>-3.63131458012669</v>
      </c>
      <c r="AW46" s="125">
        <v>-3.44771781867912</v>
      </c>
      <c r="AX46" s="125">
        <v>-1.4505130344277799</v>
      </c>
      <c r="AY46" s="132">
        <v>-0.36176115596934699</v>
      </c>
      <c r="AZ46" s="125"/>
      <c r="BA46" s="133">
        <v>-4.8096532681693303</v>
      </c>
      <c r="BB46" s="134">
        <v>-12.308921174622</v>
      </c>
      <c r="BC46" s="135">
        <v>-8.8379106685670301</v>
      </c>
      <c r="BD46" s="125"/>
      <c r="BE46" s="136">
        <v>-3.2758415361900801</v>
      </c>
    </row>
    <row r="47" spans="1:57" x14ac:dyDescent="0.25">
      <c r="A47" s="165" t="s">
        <v>134</v>
      </c>
      <c r="B47" s="3" t="s">
        <v>140</v>
      </c>
      <c r="D47" s="25" t="s">
        <v>16</v>
      </c>
      <c r="E47" s="28" t="s">
        <v>17</v>
      </c>
      <c r="G47" s="131">
        <v>58.874729149068997</v>
      </c>
      <c r="H47" s="125">
        <v>22.7110800984244</v>
      </c>
      <c r="I47" s="125">
        <v>24.778728561460198</v>
      </c>
      <c r="J47" s="125">
        <v>31.0587976054941</v>
      </c>
      <c r="K47" s="125">
        <v>33.141136288515902</v>
      </c>
      <c r="L47" s="132">
        <v>34.112894340592703</v>
      </c>
      <c r="M47" s="125"/>
      <c r="N47" s="133">
        <v>38.859304418083603</v>
      </c>
      <c r="O47" s="134">
        <v>40.500936501524102</v>
      </c>
      <c r="P47" s="135">
        <v>39.680120459803803</v>
      </c>
      <c r="Q47" s="125"/>
      <c r="R47" s="136">
        <v>35.703530374652999</v>
      </c>
      <c r="S47" s="130"/>
      <c r="T47" s="131">
        <v>110.34949570648099</v>
      </c>
      <c r="U47" s="125">
        <v>4.2812047612635196</v>
      </c>
      <c r="V47" s="125">
        <v>-13.643907531319</v>
      </c>
      <c r="W47" s="125">
        <v>-6.1330886315582998</v>
      </c>
      <c r="X47" s="125">
        <v>2.16868799949739</v>
      </c>
      <c r="Y47" s="132">
        <v>18.458124045931498</v>
      </c>
      <c r="Z47" s="125"/>
      <c r="AA47" s="133">
        <v>-3.5222421887662398</v>
      </c>
      <c r="AB47" s="134">
        <v>-14.9061914942353</v>
      </c>
      <c r="AC47" s="135">
        <v>-9.6882136732627107</v>
      </c>
      <c r="AD47" s="125"/>
      <c r="AE47" s="136">
        <v>7.7908571030437797</v>
      </c>
      <c r="AG47" s="131">
        <v>41.314407433251297</v>
      </c>
      <c r="AH47" s="125">
        <v>39.430386720041099</v>
      </c>
      <c r="AI47" s="125">
        <v>43.520694847405302</v>
      </c>
      <c r="AJ47" s="125">
        <v>44.773036101215602</v>
      </c>
      <c r="AK47" s="125">
        <v>42.362921884755202</v>
      </c>
      <c r="AL47" s="132">
        <v>42.280289397333704</v>
      </c>
      <c r="AM47" s="125"/>
      <c r="AN47" s="133">
        <v>45.042050754709997</v>
      </c>
      <c r="AO47" s="134">
        <v>46.665320063167897</v>
      </c>
      <c r="AP47" s="135">
        <v>45.853685408938901</v>
      </c>
      <c r="AQ47" s="125"/>
      <c r="AR47" s="136">
        <v>43.3012596863638</v>
      </c>
      <c r="AS47" s="130"/>
      <c r="AT47" s="131">
        <v>23.285695408684301</v>
      </c>
      <c r="AU47" s="125">
        <v>2.8928825445401598</v>
      </c>
      <c r="AV47" s="125">
        <v>0.76669713301525</v>
      </c>
      <c r="AW47" s="125">
        <v>3.8525349279027301</v>
      </c>
      <c r="AX47" s="125">
        <v>4.5607230751805297</v>
      </c>
      <c r="AY47" s="132">
        <v>6.4192014339431003</v>
      </c>
      <c r="AZ47" s="125"/>
      <c r="BA47" s="133">
        <v>0.93890257414383305</v>
      </c>
      <c r="BB47" s="134">
        <v>-7.4398581890333899</v>
      </c>
      <c r="BC47" s="135">
        <v>-3.5058419756524599</v>
      </c>
      <c r="BD47" s="125"/>
      <c r="BE47" s="136">
        <v>3.2074056246978402</v>
      </c>
    </row>
    <row r="48" spans="1:57" x14ac:dyDescent="0.25">
      <c r="A48" s="165" t="s">
        <v>135</v>
      </c>
      <c r="B48" s="3" t="s">
        <v>141</v>
      </c>
      <c r="D48" s="25" t="s">
        <v>16</v>
      </c>
      <c r="E48" s="28" t="s">
        <v>17</v>
      </c>
      <c r="G48" s="131">
        <v>46.426527723398401</v>
      </c>
      <c r="H48" s="125">
        <v>25.359717655575999</v>
      </c>
      <c r="I48" s="125">
        <v>31.3022231606889</v>
      </c>
      <c r="J48" s="125">
        <v>35.917468552984801</v>
      </c>
      <c r="K48" s="125">
        <v>35.205574492473801</v>
      </c>
      <c r="L48" s="132">
        <v>34.845935334455099</v>
      </c>
      <c r="M48" s="125"/>
      <c r="N48" s="133">
        <v>39.926397393743699</v>
      </c>
      <c r="O48" s="134">
        <v>41.410515519893799</v>
      </c>
      <c r="P48" s="135">
        <v>40.668456456818703</v>
      </c>
      <c r="Q48" s="125"/>
      <c r="R48" s="136">
        <v>36.509140102279503</v>
      </c>
      <c r="S48" s="130"/>
      <c r="T48" s="131">
        <v>39.170679370050301</v>
      </c>
      <c r="U48" s="125">
        <v>-16.0755001171147</v>
      </c>
      <c r="V48" s="125">
        <v>-18.948903776725999</v>
      </c>
      <c r="W48" s="125">
        <v>-14.4581886501703</v>
      </c>
      <c r="X48" s="125">
        <v>-13.499932109226</v>
      </c>
      <c r="Y48" s="132">
        <v>-5.7633853636166501</v>
      </c>
      <c r="Z48" s="125"/>
      <c r="AA48" s="133">
        <v>-15.2985263820373</v>
      </c>
      <c r="AB48" s="134">
        <v>-20.380430029281101</v>
      </c>
      <c r="AC48" s="135">
        <v>-17.9643545375793</v>
      </c>
      <c r="AD48" s="125"/>
      <c r="AE48" s="136">
        <v>-10.0233242212457</v>
      </c>
      <c r="AG48" s="131">
        <v>39.828084542662701</v>
      </c>
      <c r="AH48" s="125">
        <v>40.699828318424103</v>
      </c>
      <c r="AI48" s="125">
        <v>45.815638083190201</v>
      </c>
      <c r="AJ48" s="125">
        <v>46.570886419083699</v>
      </c>
      <c r="AK48" s="125">
        <v>43.895515195325402</v>
      </c>
      <c r="AL48" s="132">
        <v>43.361713790070901</v>
      </c>
      <c r="AM48" s="125"/>
      <c r="AN48" s="133">
        <v>45.427095569410497</v>
      </c>
      <c r="AO48" s="134">
        <v>46.012168308183398</v>
      </c>
      <c r="AP48" s="135">
        <v>45.719631938797001</v>
      </c>
      <c r="AQ48" s="125"/>
      <c r="AR48" s="136">
        <v>44.035367008002702</v>
      </c>
      <c r="AS48" s="130"/>
      <c r="AT48" s="131">
        <v>4.3142702958856898</v>
      </c>
      <c r="AU48" s="125">
        <v>-6.2691168522780902</v>
      </c>
      <c r="AV48" s="125">
        <v>-4.6884182974956303</v>
      </c>
      <c r="AW48" s="125">
        <v>-4.1881264435969703</v>
      </c>
      <c r="AX48" s="125">
        <v>-3.5910083513516202</v>
      </c>
      <c r="AY48" s="132">
        <v>-3.1288440946651299</v>
      </c>
      <c r="AZ48" s="125"/>
      <c r="BA48" s="133">
        <v>-5.7352254821246298</v>
      </c>
      <c r="BB48" s="134">
        <v>-11.154040849658401</v>
      </c>
      <c r="BC48" s="135">
        <v>-8.5421305975203392</v>
      </c>
      <c r="BD48" s="125"/>
      <c r="BE48" s="136">
        <v>-4.8005706586832497</v>
      </c>
    </row>
    <row r="49" spans="1:57" x14ac:dyDescent="0.25">
      <c r="A49" s="165" t="s">
        <v>136</v>
      </c>
      <c r="B49" s="3" t="s">
        <v>142</v>
      </c>
      <c r="D49" s="25" t="s">
        <v>16</v>
      </c>
      <c r="E49" s="28" t="s">
        <v>17</v>
      </c>
      <c r="G49" s="131">
        <v>43.177712759190896</v>
      </c>
      <c r="H49" s="125">
        <v>28.874027361033399</v>
      </c>
      <c r="I49" s="125">
        <v>39.243757310684998</v>
      </c>
      <c r="J49" s="125">
        <v>42.852057163199902</v>
      </c>
      <c r="K49" s="125">
        <v>41.364491684890403</v>
      </c>
      <c r="L49" s="132">
        <v>39.101973968638198</v>
      </c>
      <c r="M49" s="125"/>
      <c r="N49" s="133">
        <v>40.993236027055801</v>
      </c>
      <c r="O49" s="134">
        <v>40.985607486141397</v>
      </c>
      <c r="P49" s="135">
        <v>40.989421756598603</v>
      </c>
      <c r="Q49" s="125"/>
      <c r="R49" s="136">
        <v>39.641285906830198</v>
      </c>
      <c r="S49" s="130"/>
      <c r="T49" s="131">
        <v>15.913902490031001</v>
      </c>
      <c r="U49" s="125">
        <v>-14.2198291032149</v>
      </c>
      <c r="V49" s="125">
        <v>-6.0057674898970701</v>
      </c>
      <c r="W49" s="125">
        <v>-3.28530490873273</v>
      </c>
      <c r="X49" s="125">
        <v>-5.2470495634383196</v>
      </c>
      <c r="Y49" s="132">
        <v>-2.5492777848901902</v>
      </c>
      <c r="Z49" s="125"/>
      <c r="AA49" s="133">
        <v>-8.2625494820007805</v>
      </c>
      <c r="AB49" s="134">
        <v>-12.9494772732271</v>
      </c>
      <c r="AC49" s="135">
        <v>-10.667229376007</v>
      </c>
      <c r="AD49" s="125"/>
      <c r="AE49" s="136">
        <v>-5.0970156811112304</v>
      </c>
      <c r="AG49" s="131">
        <v>37.435440783615299</v>
      </c>
      <c r="AH49" s="125">
        <v>40.674506013062697</v>
      </c>
      <c r="AI49" s="125">
        <v>47.965225354710199</v>
      </c>
      <c r="AJ49" s="125">
        <v>49.818431579549802</v>
      </c>
      <c r="AK49" s="125">
        <v>47.829764501624801</v>
      </c>
      <c r="AL49" s="132">
        <v>44.744868885655201</v>
      </c>
      <c r="AM49" s="125"/>
      <c r="AN49" s="133">
        <v>46.592173796910402</v>
      </c>
      <c r="AO49" s="134">
        <v>44.889691619870099</v>
      </c>
      <c r="AP49" s="135">
        <v>45.740932708390297</v>
      </c>
      <c r="AQ49" s="125"/>
      <c r="AR49" s="136">
        <v>45.029463979081697</v>
      </c>
      <c r="AS49" s="130"/>
      <c r="AT49" s="131">
        <v>-3.8203979972874902</v>
      </c>
      <c r="AU49" s="125">
        <v>-10.6014175011977</v>
      </c>
      <c r="AV49" s="125">
        <v>-5.1539635202621996</v>
      </c>
      <c r="AW49" s="125">
        <v>-2.2862309820515399</v>
      </c>
      <c r="AX49" s="125">
        <v>1.06172631575263</v>
      </c>
      <c r="AY49" s="132">
        <v>-4.1058190223674798</v>
      </c>
      <c r="AZ49" s="125"/>
      <c r="BA49" s="133">
        <v>1.43696577211554</v>
      </c>
      <c r="BB49" s="134">
        <v>-5.56702496895032</v>
      </c>
      <c r="BC49" s="135">
        <v>-2.1251229388992701</v>
      </c>
      <c r="BD49" s="125"/>
      <c r="BE49" s="136">
        <v>-3.5392584866352701</v>
      </c>
    </row>
    <row r="50" spans="1:57" x14ac:dyDescent="0.25">
      <c r="A50" s="165" t="s">
        <v>137</v>
      </c>
      <c r="B50" s="3" t="s">
        <v>143</v>
      </c>
      <c r="D50" s="25" t="s">
        <v>16</v>
      </c>
      <c r="E50" s="28" t="s">
        <v>17</v>
      </c>
      <c r="G50" s="131">
        <v>44.114008156532002</v>
      </c>
      <c r="H50" s="125">
        <v>36.565889683821801</v>
      </c>
      <c r="I50" s="125">
        <v>44.546503577198202</v>
      </c>
      <c r="J50" s="125">
        <v>46.780521578582899</v>
      </c>
      <c r="K50" s="125">
        <v>45.3957996768982</v>
      </c>
      <c r="L50" s="132">
        <v>43.4814671423172</v>
      </c>
      <c r="M50" s="125"/>
      <c r="N50" s="133">
        <v>43.171013154858002</v>
      </c>
      <c r="O50" s="134">
        <v>42.8017539810754</v>
      </c>
      <c r="P50" s="135">
        <v>42.986383567966698</v>
      </c>
      <c r="Q50" s="125"/>
      <c r="R50" s="136">
        <v>43.3401619097178</v>
      </c>
      <c r="S50" s="130"/>
      <c r="T50" s="131">
        <v>16.948662189337899</v>
      </c>
      <c r="U50" s="125">
        <v>-4.9400576285669899</v>
      </c>
      <c r="V50" s="125">
        <v>3.0066810376575601</v>
      </c>
      <c r="W50" s="125">
        <v>4.6974276186243102</v>
      </c>
      <c r="X50" s="125">
        <v>1.9763437140408999</v>
      </c>
      <c r="Y50" s="132">
        <v>4.2067092049712498</v>
      </c>
      <c r="Z50" s="125"/>
      <c r="AA50" s="133">
        <v>-2.40612148372387</v>
      </c>
      <c r="AB50" s="134">
        <v>-4.81492484830608</v>
      </c>
      <c r="AC50" s="135">
        <v>-3.6203998934111401</v>
      </c>
      <c r="AD50" s="125"/>
      <c r="AE50" s="136">
        <v>1.86280357272339</v>
      </c>
      <c r="AG50" s="131">
        <v>40.944187325298898</v>
      </c>
      <c r="AH50" s="125">
        <v>42.441526843711898</v>
      </c>
      <c r="AI50" s="125">
        <v>46.868042325613402</v>
      </c>
      <c r="AJ50" s="125">
        <v>48.833979847131999</v>
      </c>
      <c r="AK50" s="125">
        <v>47.289232676108</v>
      </c>
      <c r="AL50" s="132">
        <v>45.273823618491598</v>
      </c>
      <c r="AM50" s="125"/>
      <c r="AN50" s="133">
        <v>46.446851975118697</v>
      </c>
      <c r="AO50" s="134">
        <v>44.3259806734454</v>
      </c>
      <c r="AP50" s="135">
        <v>45.386416324282102</v>
      </c>
      <c r="AQ50" s="125"/>
      <c r="AR50" s="136">
        <v>45.305984631926698</v>
      </c>
      <c r="AS50" s="130"/>
      <c r="AT50" s="131">
        <v>4.3659638511063603</v>
      </c>
      <c r="AU50" s="125">
        <v>-3.7228698888107998</v>
      </c>
      <c r="AV50" s="125">
        <v>-0.90052102487544705</v>
      </c>
      <c r="AW50" s="125">
        <v>2.9492554354685798</v>
      </c>
      <c r="AX50" s="125">
        <v>5.3256887894117204</v>
      </c>
      <c r="AY50" s="132">
        <v>1.53765137860544</v>
      </c>
      <c r="AZ50" s="125"/>
      <c r="BA50" s="133">
        <v>6.2838642732136201</v>
      </c>
      <c r="BB50" s="134">
        <v>5.4759057153704098E-2</v>
      </c>
      <c r="BC50" s="135">
        <v>3.1480425002119699</v>
      </c>
      <c r="BD50" s="125"/>
      <c r="BE50" s="136">
        <v>1.99340156638969</v>
      </c>
    </row>
    <row r="51" spans="1:57" x14ac:dyDescent="0.25">
      <c r="A51" s="166" t="s">
        <v>138</v>
      </c>
      <c r="B51" s="3" t="s">
        <v>144</v>
      </c>
      <c r="D51" s="25" t="s">
        <v>16</v>
      </c>
      <c r="E51" s="28" t="s">
        <v>17</v>
      </c>
      <c r="G51" s="137">
        <v>43.348137826932501</v>
      </c>
      <c r="H51" s="138">
        <v>37.696761616572999</v>
      </c>
      <c r="I51" s="138">
        <v>42.1717245191888</v>
      </c>
      <c r="J51" s="138">
        <v>44.449940353225202</v>
      </c>
      <c r="K51" s="138">
        <v>44.636154674270401</v>
      </c>
      <c r="L51" s="139">
        <v>42.460956812563602</v>
      </c>
      <c r="M51" s="125"/>
      <c r="N51" s="140">
        <v>43.102796124414397</v>
      </c>
      <c r="O51" s="141">
        <v>42.8292938403794</v>
      </c>
      <c r="P51" s="142">
        <v>42.966044982396902</v>
      </c>
      <c r="Q51" s="125"/>
      <c r="R51" s="143">
        <v>42.6052197471152</v>
      </c>
      <c r="S51" s="130"/>
      <c r="T51" s="137">
        <v>4.9620698182913898</v>
      </c>
      <c r="U51" s="138">
        <v>-6.0076621034133</v>
      </c>
      <c r="V51" s="138">
        <v>-1.0066091969018001</v>
      </c>
      <c r="W51" s="138">
        <v>0.63950098238288799</v>
      </c>
      <c r="X51" s="138">
        <v>1.2540259600254799</v>
      </c>
      <c r="Y51" s="139">
        <v>2.27288399963343E-2</v>
      </c>
      <c r="Z51" s="125"/>
      <c r="AA51" s="140">
        <v>-5.1947561884368998</v>
      </c>
      <c r="AB51" s="141">
        <v>-6.5951699577803202</v>
      </c>
      <c r="AC51" s="142">
        <v>-5.89794457048853</v>
      </c>
      <c r="AD51" s="125"/>
      <c r="AE51" s="143">
        <v>-1.75839137008221</v>
      </c>
      <c r="AG51" s="137">
        <v>40.977241719643501</v>
      </c>
      <c r="AH51" s="138">
        <v>40.991605913619303</v>
      </c>
      <c r="AI51" s="138">
        <v>43.230997124517103</v>
      </c>
      <c r="AJ51" s="138">
        <v>44.991867321153599</v>
      </c>
      <c r="AK51" s="138">
        <v>45.272154288535802</v>
      </c>
      <c r="AL51" s="139">
        <v>43.092527517207301</v>
      </c>
      <c r="AM51" s="125"/>
      <c r="AN51" s="140">
        <v>45.184292311713897</v>
      </c>
      <c r="AO51" s="141">
        <v>43.961485956606303</v>
      </c>
      <c r="AP51" s="142">
        <v>44.5728891341601</v>
      </c>
      <c r="AQ51" s="125"/>
      <c r="AR51" s="143">
        <v>43.515452882090003</v>
      </c>
      <c r="AS51" s="130"/>
      <c r="AT51" s="137">
        <v>-0.928086770363447</v>
      </c>
      <c r="AU51" s="138">
        <v>-4.80142749851787</v>
      </c>
      <c r="AV51" s="138">
        <v>-2.8619575063867999</v>
      </c>
      <c r="AW51" s="138">
        <v>-0.29073310134608299</v>
      </c>
      <c r="AX51" s="138">
        <v>0.775126630059225</v>
      </c>
      <c r="AY51" s="139">
        <v>-1.6026002687830401</v>
      </c>
      <c r="AZ51" s="125"/>
      <c r="BA51" s="140">
        <v>-2.1866304113567501</v>
      </c>
      <c r="BB51" s="141">
        <v>-5.8548541146372202</v>
      </c>
      <c r="BC51" s="142">
        <v>-4.0306353615638102</v>
      </c>
      <c r="BD51" s="125"/>
      <c r="BE51" s="143">
        <v>-2.32591265033957</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9"/>
  <sheetViews>
    <sheetView zoomScale="80" zoomScaleNormal="80" workbookViewId="0">
      <selection activeCell="AA44" sqref="AA44"/>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2" t="s">
        <v>5</v>
      </c>
      <c r="E2" s="183"/>
      <c r="G2" s="184" t="s">
        <v>36</v>
      </c>
      <c r="H2" s="185"/>
      <c r="I2" s="185"/>
      <c r="J2" s="185"/>
      <c r="K2" s="185"/>
      <c r="L2" s="185"/>
      <c r="M2" s="185"/>
      <c r="N2" s="185"/>
      <c r="O2" s="185"/>
      <c r="P2" s="185"/>
      <c r="Q2" s="185"/>
      <c r="R2" s="185"/>
      <c r="T2" s="184" t="s">
        <v>37</v>
      </c>
      <c r="U2" s="185"/>
      <c r="V2" s="185"/>
      <c r="W2" s="185"/>
      <c r="X2" s="185"/>
      <c r="Y2" s="185"/>
      <c r="Z2" s="185"/>
      <c r="AA2" s="185"/>
      <c r="AB2" s="185"/>
      <c r="AC2" s="185"/>
      <c r="AD2" s="185"/>
      <c r="AE2" s="185"/>
      <c r="AF2" s="4"/>
      <c r="AG2" s="184" t="s">
        <v>38</v>
      </c>
      <c r="AH2" s="185"/>
      <c r="AI2" s="185"/>
      <c r="AJ2" s="185"/>
      <c r="AK2" s="185"/>
      <c r="AL2" s="185"/>
      <c r="AM2" s="185"/>
      <c r="AN2" s="185"/>
      <c r="AO2" s="185"/>
      <c r="AP2" s="185"/>
      <c r="AQ2" s="185"/>
      <c r="AR2" s="185"/>
      <c r="AT2" s="184" t="s">
        <v>39</v>
      </c>
      <c r="AU2" s="185"/>
      <c r="AV2" s="185"/>
      <c r="AW2" s="185"/>
      <c r="AX2" s="185"/>
      <c r="AY2" s="185"/>
      <c r="AZ2" s="185"/>
      <c r="BA2" s="185"/>
      <c r="BB2" s="185"/>
      <c r="BC2" s="185"/>
      <c r="BD2" s="185"/>
      <c r="BE2" s="185"/>
    </row>
    <row r="3" spans="1:57" ht="13" x14ac:dyDescent="0.25">
      <c r="A3" s="32"/>
      <c r="B3" s="32"/>
      <c r="C3" s="3"/>
      <c r="D3" s="186" t="s">
        <v>8</v>
      </c>
      <c r="E3" s="188" t="s">
        <v>9</v>
      </c>
      <c r="F3" s="5"/>
      <c r="G3" s="190" t="s">
        <v>0</v>
      </c>
      <c r="H3" s="192" t="s">
        <v>1</v>
      </c>
      <c r="I3" s="192" t="s">
        <v>10</v>
      </c>
      <c r="J3" s="192" t="s">
        <v>2</v>
      </c>
      <c r="K3" s="192" t="s">
        <v>11</v>
      </c>
      <c r="L3" s="194" t="s">
        <v>12</v>
      </c>
      <c r="M3" s="5"/>
      <c r="N3" s="190" t="s">
        <v>3</v>
      </c>
      <c r="O3" s="192" t="s">
        <v>4</v>
      </c>
      <c r="P3" s="194" t="s">
        <v>13</v>
      </c>
      <c r="Q3" s="2"/>
      <c r="R3" s="196" t="s">
        <v>14</v>
      </c>
      <c r="S3" s="2"/>
      <c r="T3" s="190" t="s">
        <v>0</v>
      </c>
      <c r="U3" s="192" t="s">
        <v>1</v>
      </c>
      <c r="V3" s="192" t="s">
        <v>10</v>
      </c>
      <c r="W3" s="192" t="s">
        <v>2</v>
      </c>
      <c r="X3" s="192" t="s">
        <v>11</v>
      </c>
      <c r="Y3" s="194" t="s">
        <v>12</v>
      </c>
      <c r="Z3" s="2"/>
      <c r="AA3" s="190" t="s">
        <v>3</v>
      </c>
      <c r="AB3" s="192" t="s">
        <v>4</v>
      </c>
      <c r="AC3" s="194" t="s">
        <v>13</v>
      </c>
      <c r="AD3" s="1"/>
      <c r="AE3" s="198" t="s">
        <v>14</v>
      </c>
      <c r="AF3" s="38"/>
      <c r="AG3" s="190" t="s">
        <v>0</v>
      </c>
      <c r="AH3" s="192" t="s">
        <v>1</v>
      </c>
      <c r="AI3" s="192" t="s">
        <v>10</v>
      </c>
      <c r="AJ3" s="192" t="s">
        <v>2</v>
      </c>
      <c r="AK3" s="192" t="s">
        <v>11</v>
      </c>
      <c r="AL3" s="194" t="s">
        <v>12</v>
      </c>
      <c r="AM3" s="5"/>
      <c r="AN3" s="190" t="s">
        <v>3</v>
      </c>
      <c r="AO3" s="192" t="s">
        <v>4</v>
      </c>
      <c r="AP3" s="194" t="s">
        <v>13</v>
      </c>
      <c r="AQ3" s="2"/>
      <c r="AR3" s="196" t="s">
        <v>14</v>
      </c>
      <c r="AS3" s="2"/>
      <c r="AT3" s="190" t="s">
        <v>0</v>
      </c>
      <c r="AU3" s="192" t="s">
        <v>1</v>
      </c>
      <c r="AV3" s="192" t="s">
        <v>10</v>
      </c>
      <c r="AW3" s="192" t="s">
        <v>2</v>
      </c>
      <c r="AX3" s="192" t="s">
        <v>11</v>
      </c>
      <c r="AY3" s="194" t="s">
        <v>12</v>
      </c>
      <c r="AZ3" s="2"/>
      <c r="BA3" s="190" t="s">
        <v>3</v>
      </c>
      <c r="BB3" s="192" t="s">
        <v>4</v>
      </c>
      <c r="BC3" s="194" t="s">
        <v>13</v>
      </c>
      <c r="BD3" s="1"/>
      <c r="BE3" s="198" t="s">
        <v>14</v>
      </c>
    </row>
    <row r="4" spans="1:57" ht="13" x14ac:dyDescent="0.25">
      <c r="A4" s="32"/>
      <c r="B4" s="32"/>
      <c r="C4" s="3"/>
      <c r="D4" s="187"/>
      <c r="E4" s="189"/>
      <c r="F4" s="5"/>
      <c r="G4" s="191"/>
      <c r="H4" s="193"/>
      <c r="I4" s="193"/>
      <c r="J4" s="193"/>
      <c r="K4" s="193"/>
      <c r="L4" s="195"/>
      <c r="M4" s="5"/>
      <c r="N4" s="191"/>
      <c r="O4" s="193"/>
      <c r="P4" s="195"/>
      <c r="Q4" s="2"/>
      <c r="R4" s="197"/>
      <c r="S4" s="2"/>
      <c r="T4" s="191"/>
      <c r="U4" s="193"/>
      <c r="V4" s="193"/>
      <c r="W4" s="193"/>
      <c r="X4" s="193"/>
      <c r="Y4" s="195"/>
      <c r="Z4" s="2"/>
      <c r="AA4" s="191"/>
      <c r="AB4" s="193"/>
      <c r="AC4" s="195"/>
      <c r="AD4" s="1"/>
      <c r="AE4" s="199"/>
      <c r="AF4" s="39"/>
      <c r="AG4" s="191"/>
      <c r="AH4" s="193"/>
      <c r="AI4" s="193"/>
      <c r="AJ4" s="193"/>
      <c r="AK4" s="193"/>
      <c r="AL4" s="195"/>
      <c r="AM4" s="5"/>
      <c r="AN4" s="191"/>
      <c r="AO4" s="193"/>
      <c r="AP4" s="195"/>
      <c r="AQ4" s="2"/>
      <c r="AR4" s="197"/>
      <c r="AS4" s="2"/>
      <c r="AT4" s="191"/>
      <c r="AU4" s="193"/>
      <c r="AV4" s="193"/>
      <c r="AW4" s="193"/>
      <c r="AX4" s="193"/>
      <c r="AY4" s="195"/>
      <c r="AZ4" s="2"/>
      <c r="BA4" s="191"/>
      <c r="BB4" s="193"/>
      <c r="BC4" s="195"/>
      <c r="BD4" s="1"/>
      <c r="BE4" s="199"/>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200.147863147599</v>
      </c>
      <c r="H6" s="145">
        <v>158.97979476472901</v>
      </c>
      <c r="I6" s="145">
        <v>137.29012762693799</v>
      </c>
      <c r="J6" s="145">
        <v>135.969291057405</v>
      </c>
      <c r="K6" s="145">
        <v>135.62663385629401</v>
      </c>
      <c r="L6" s="146">
        <v>156.13482215931199</v>
      </c>
      <c r="M6" s="147"/>
      <c r="N6" s="148">
        <v>142.48620034407</v>
      </c>
      <c r="O6" s="149">
        <v>143.59985547116801</v>
      </c>
      <c r="P6" s="150">
        <v>143.050635344293</v>
      </c>
      <c r="Q6" s="147"/>
      <c r="R6" s="151">
        <v>152.12209693965099</v>
      </c>
      <c r="S6" s="130"/>
      <c r="T6" s="122">
        <v>29.0231311201814</v>
      </c>
      <c r="U6" s="123">
        <v>17.189629589576501</v>
      </c>
      <c r="V6" s="123">
        <v>4.9309809413929004</v>
      </c>
      <c r="W6" s="123">
        <v>-1.3425229456491301</v>
      </c>
      <c r="X6" s="123">
        <v>-4.0574721132649101</v>
      </c>
      <c r="Y6" s="124">
        <v>11.323179328609701</v>
      </c>
      <c r="Z6" s="125"/>
      <c r="AA6" s="126">
        <v>-3.0019647912331799</v>
      </c>
      <c r="AB6" s="127">
        <v>-0.59333506846112105</v>
      </c>
      <c r="AC6" s="128">
        <v>-1.7874540752028301</v>
      </c>
      <c r="AD6" s="125"/>
      <c r="AE6" s="129">
        <v>7.1303231881526496</v>
      </c>
      <c r="AF6" s="29"/>
      <c r="AG6" s="144">
        <v>156.218924288762</v>
      </c>
      <c r="AH6" s="145">
        <v>141.40910649642501</v>
      </c>
      <c r="AI6" s="145">
        <v>140.046420319508</v>
      </c>
      <c r="AJ6" s="145">
        <v>142.052653527969</v>
      </c>
      <c r="AK6" s="145">
        <v>142.85239691133</v>
      </c>
      <c r="AL6" s="146">
        <v>144.43763039981999</v>
      </c>
      <c r="AM6" s="147"/>
      <c r="AN6" s="148">
        <v>153.07081640302499</v>
      </c>
      <c r="AO6" s="149">
        <v>157.75090905565099</v>
      </c>
      <c r="AP6" s="150">
        <v>155.42944437698401</v>
      </c>
      <c r="AQ6" s="147"/>
      <c r="AR6" s="151">
        <v>147.81197053372199</v>
      </c>
      <c r="AS6" s="130"/>
      <c r="AT6" s="122">
        <v>11.420170592613101</v>
      </c>
      <c r="AU6" s="123">
        <v>3.1981030658517602</v>
      </c>
      <c r="AV6" s="123">
        <v>1.0314124637558599</v>
      </c>
      <c r="AW6" s="123">
        <v>0.80476081743555095</v>
      </c>
      <c r="AX6" s="123">
        <v>-0.14852135488753501</v>
      </c>
      <c r="AY6" s="124">
        <v>3.16444158669472</v>
      </c>
      <c r="AZ6" s="125"/>
      <c r="BA6" s="126">
        <v>-0.81473058508306895</v>
      </c>
      <c r="BB6" s="127">
        <v>-3.2952474644870602</v>
      </c>
      <c r="BC6" s="128">
        <v>-2.1561160074643202</v>
      </c>
      <c r="BD6" s="125"/>
      <c r="BE6" s="129">
        <v>1.35493661456186</v>
      </c>
    </row>
    <row r="7" spans="1:57" x14ac:dyDescent="0.25">
      <c r="A7" s="20" t="s">
        <v>18</v>
      </c>
      <c r="B7" s="3" t="str">
        <f>TRIM(A7)</f>
        <v>Virginia</v>
      </c>
      <c r="C7" s="10"/>
      <c r="D7" s="24" t="s">
        <v>16</v>
      </c>
      <c r="E7" s="27" t="s">
        <v>17</v>
      </c>
      <c r="F7" s="3"/>
      <c r="G7" s="152">
        <v>123.438223215568</v>
      </c>
      <c r="H7" s="147">
        <v>92.669865293225399</v>
      </c>
      <c r="I7" s="147">
        <v>92.436307079429795</v>
      </c>
      <c r="J7" s="147">
        <v>95.078748158604398</v>
      </c>
      <c r="K7" s="147">
        <v>95.056726099166895</v>
      </c>
      <c r="L7" s="153">
        <v>101.16492606078999</v>
      </c>
      <c r="M7" s="147"/>
      <c r="N7" s="154">
        <v>101.424572222647</v>
      </c>
      <c r="O7" s="155">
        <v>101.89484243184801</v>
      </c>
      <c r="P7" s="156">
        <v>101.661296489078</v>
      </c>
      <c r="Q7" s="147"/>
      <c r="R7" s="157">
        <v>101.31389762145599</v>
      </c>
      <c r="S7" s="130"/>
      <c r="T7" s="131">
        <v>27.010404131340099</v>
      </c>
      <c r="U7" s="125">
        <v>2.7487129521062701</v>
      </c>
      <c r="V7" s="125">
        <v>-0.64661157226091504</v>
      </c>
      <c r="W7" s="125">
        <v>-0.30836207124756898</v>
      </c>
      <c r="X7" s="125">
        <v>0.78105735021141298</v>
      </c>
      <c r="Y7" s="132">
        <v>7.4891121504067204</v>
      </c>
      <c r="Z7" s="125"/>
      <c r="AA7" s="133">
        <v>1.3260703200007999</v>
      </c>
      <c r="AB7" s="134">
        <v>-1.6432705654128299</v>
      </c>
      <c r="AC7" s="135">
        <v>-0.24223401394803101</v>
      </c>
      <c r="AD7" s="125"/>
      <c r="AE7" s="136">
        <v>4.8116631494122704</v>
      </c>
      <c r="AF7" s="30"/>
      <c r="AG7" s="152">
        <v>107.75279893720101</v>
      </c>
      <c r="AH7" s="147">
        <v>104.914082561122</v>
      </c>
      <c r="AI7" s="147">
        <v>106.614170271894</v>
      </c>
      <c r="AJ7" s="147">
        <v>105.823700558494</v>
      </c>
      <c r="AK7" s="147">
        <v>103.05114646029401</v>
      </c>
      <c r="AL7" s="153">
        <v>105.596524414239</v>
      </c>
      <c r="AM7" s="147"/>
      <c r="AN7" s="154">
        <v>107.803666974009</v>
      </c>
      <c r="AO7" s="155">
        <v>108.98802555623701</v>
      </c>
      <c r="AP7" s="156">
        <v>108.392549749935</v>
      </c>
      <c r="AQ7" s="147"/>
      <c r="AR7" s="157">
        <v>106.419259176898</v>
      </c>
      <c r="AS7" s="130"/>
      <c r="AT7" s="131">
        <v>9.1798243267631001</v>
      </c>
      <c r="AU7" s="125">
        <v>3.8928916399222699</v>
      </c>
      <c r="AV7" s="125">
        <v>3.0756095144099</v>
      </c>
      <c r="AW7" s="125">
        <v>2.8518897149178</v>
      </c>
      <c r="AX7" s="125">
        <v>2.4150729830831499</v>
      </c>
      <c r="AY7" s="132">
        <v>4.0979021764330801</v>
      </c>
      <c r="AZ7" s="125"/>
      <c r="BA7" s="133">
        <v>1.05601298626561</v>
      </c>
      <c r="BB7" s="134">
        <v>-3.8925707353596701</v>
      </c>
      <c r="BC7" s="135">
        <v>-1.5751300103392001</v>
      </c>
      <c r="BD7" s="125"/>
      <c r="BE7" s="136">
        <v>2.2809272478373201</v>
      </c>
    </row>
    <row r="8" spans="1:57" x14ac:dyDescent="0.25">
      <c r="A8" s="21" t="s">
        <v>19</v>
      </c>
      <c r="B8" s="3" t="str">
        <f t="shared" ref="B8:B43" si="0">TRIM(A8)</f>
        <v>Norfolk/Virginia Beach, VA</v>
      </c>
      <c r="C8" s="3"/>
      <c r="D8" s="24" t="s">
        <v>16</v>
      </c>
      <c r="E8" s="27" t="s">
        <v>17</v>
      </c>
      <c r="F8" s="3"/>
      <c r="G8" s="152">
        <v>128.39614017680699</v>
      </c>
      <c r="H8" s="147">
        <v>89.851369000265095</v>
      </c>
      <c r="I8" s="147">
        <v>87.211630029368493</v>
      </c>
      <c r="J8" s="147">
        <v>88.088871238937998</v>
      </c>
      <c r="K8" s="147">
        <v>88.6972962411959</v>
      </c>
      <c r="L8" s="153">
        <v>99.784172620032805</v>
      </c>
      <c r="M8" s="147"/>
      <c r="N8" s="154">
        <v>103.35871044498499</v>
      </c>
      <c r="O8" s="155">
        <v>102.767371572195</v>
      </c>
      <c r="P8" s="156">
        <v>103.05730590084499</v>
      </c>
      <c r="Q8" s="147"/>
      <c r="R8" s="157">
        <v>100.793998777909</v>
      </c>
      <c r="S8" s="130"/>
      <c r="T8" s="131">
        <v>32.787197964794501</v>
      </c>
      <c r="U8" s="125">
        <v>6.4177404112312599</v>
      </c>
      <c r="V8" s="125">
        <v>2.3890517496477202</v>
      </c>
      <c r="W8" s="125">
        <v>3.8240582401900598</v>
      </c>
      <c r="X8" s="125">
        <v>3.9717765311436999</v>
      </c>
      <c r="Y8" s="132">
        <v>14.2666299158162</v>
      </c>
      <c r="Z8" s="125"/>
      <c r="AA8" s="133">
        <v>6.4079420200361499</v>
      </c>
      <c r="AB8" s="134">
        <v>0.74988711818332798</v>
      </c>
      <c r="AC8" s="135">
        <v>3.4113875697715201</v>
      </c>
      <c r="AD8" s="125"/>
      <c r="AE8" s="136">
        <v>10.129023791460099</v>
      </c>
      <c r="AF8" s="30"/>
      <c r="AG8" s="152">
        <v>106.423062857452</v>
      </c>
      <c r="AH8" s="147">
        <v>96.895431737980402</v>
      </c>
      <c r="AI8" s="147">
        <v>97.408711701518101</v>
      </c>
      <c r="AJ8" s="147">
        <v>100.173497373939</v>
      </c>
      <c r="AK8" s="147">
        <v>99.474609104940598</v>
      </c>
      <c r="AL8" s="153">
        <v>100.136889331736</v>
      </c>
      <c r="AM8" s="147"/>
      <c r="AN8" s="154">
        <v>110.441976574725</v>
      </c>
      <c r="AO8" s="155">
        <v>113.519430364957</v>
      </c>
      <c r="AP8" s="156">
        <v>112.019345536798</v>
      </c>
      <c r="AQ8" s="147"/>
      <c r="AR8" s="157">
        <v>103.870567705933</v>
      </c>
      <c r="AS8" s="130"/>
      <c r="AT8" s="131">
        <v>9.8674554854820595</v>
      </c>
      <c r="AU8" s="125">
        <v>0.63367724537675296</v>
      </c>
      <c r="AV8" s="125">
        <v>-0.76709945098382004</v>
      </c>
      <c r="AW8" s="125">
        <v>1.96595612844889</v>
      </c>
      <c r="AX8" s="125">
        <v>1.59952283289056</v>
      </c>
      <c r="AY8" s="132">
        <v>2.6861189340321698</v>
      </c>
      <c r="AZ8" s="125"/>
      <c r="BA8" s="133">
        <v>-0.32485461960901602</v>
      </c>
      <c r="BB8" s="134">
        <v>-5.9611852737072901</v>
      </c>
      <c r="BC8" s="135">
        <v>-3.40959915476141</v>
      </c>
      <c r="BD8" s="125"/>
      <c r="BE8" s="136">
        <v>0.390302597371742</v>
      </c>
    </row>
    <row r="9" spans="1:57" ht="16" x14ac:dyDescent="0.45">
      <c r="A9" s="21" t="s">
        <v>20</v>
      </c>
      <c r="B9" s="81" t="s">
        <v>71</v>
      </c>
      <c r="C9" s="3"/>
      <c r="D9" s="24" t="s">
        <v>16</v>
      </c>
      <c r="E9" s="27" t="s">
        <v>17</v>
      </c>
      <c r="F9" s="3"/>
      <c r="G9" s="152">
        <v>101.599864223184</v>
      </c>
      <c r="H9" s="147">
        <v>83.7739323389021</v>
      </c>
      <c r="I9" s="147">
        <v>89.113430967067401</v>
      </c>
      <c r="J9" s="147">
        <v>92.779632834825605</v>
      </c>
      <c r="K9" s="147">
        <v>91.7002141405342</v>
      </c>
      <c r="L9" s="153">
        <v>92.3150449288256</v>
      </c>
      <c r="M9" s="147"/>
      <c r="N9" s="154">
        <v>98.112706100157297</v>
      </c>
      <c r="O9" s="155">
        <v>97.103500211474795</v>
      </c>
      <c r="P9" s="156">
        <v>97.6064039992619</v>
      </c>
      <c r="Q9" s="147"/>
      <c r="R9" s="157">
        <v>93.953521358072294</v>
      </c>
      <c r="S9" s="130"/>
      <c r="T9" s="131">
        <v>15.647545006922201</v>
      </c>
      <c r="U9" s="125">
        <v>-1.8684054782459201</v>
      </c>
      <c r="V9" s="125">
        <v>-2.2503389446436599</v>
      </c>
      <c r="W9" s="125">
        <v>-0.588544446682984</v>
      </c>
      <c r="X9" s="125">
        <v>0.75727848772674899</v>
      </c>
      <c r="Y9" s="132">
        <v>2.5483336667419301</v>
      </c>
      <c r="Z9" s="125"/>
      <c r="AA9" s="133">
        <v>0.81994315362049197</v>
      </c>
      <c r="AB9" s="134">
        <v>-1.4061818035001099</v>
      </c>
      <c r="AC9" s="135">
        <v>-0.317571585688595</v>
      </c>
      <c r="AD9" s="125"/>
      <c r="AE9" s="136">
        <v>1.53929700800855</v>
      </c>
      <c r="AF9" s="30"/>
      <c r="AG9" s="152">
        <v>94.179069394980402</v>
      </c>
      <c r="AH9" s="147">
        <v>95.732333695679301</v>
      </c>
      <c r="AI9" s="147">
        <v>98.369578765876099</v>
      </c>
      <c r="AJ9" s="147">
        <v>97.297806355731495</v>
      </c>
      <c r="AK9" s="147">
        <v>94.117818407079596</v>
      </c>
      <c r="AL9" s="153">
        <v>96.018475467643995</v>
      </c>
      <c r="AM9" s="147"/>
      <c r="AN9" s="154">
        <v>98.542221865162901</v>
      </c>
      <c r="AO9" s="155">
        <v>99.624290167635905</v>
      </c>
      <c r="AP9" s="156">
        <v>99.0813378480034</v>
      </c>
      <c r="AQ9" s="147"/>
      <c r="AR9" s="157">
        <v>96.912092116064201</v>
      </c>
      <c r="AS9" s="130"/>
      <c r="AT9" s="131">
        <v>4.37164213720785</v>
      </c>
      <c r="AU9" s="125">
        <v>3.1181773339744798</v>
      </c>
      <c r="AV9" s="125">
        <v>2.89581821512333</v>
      </c>
      <c r="AW9" s="125">
        <v>2.1203274714195</v>
      </c>
      <c r="AX9" s="125">
        <v>1.7830841662119601</v>
      </c>
      <c r="AY9" s="132">
        <v>2.7793683148394202</v>
      </c>
      <c r="AZ9" s="125"/>
      <c r="BA9" s="133">
        <v>0.31959708207042298</v>
      </c>
      <c r="BB9" s="134">
        <v>-2.5715124939134402</v>
      </c>
      <c r="BC9" s="135">
        <v>-1.21334546740183</v>
      </c>
      <c r="BD9" s="125"/>
      <c r="BE9" s="136">
        <v>1.53308053865268</v>
      </c>
    </row>
    <row r="10" spans="1:57" x14ac:dyDescent="0.25">
      <c r="A10" s="21" t="s">
        <v>21</v>
      </c>
      <c r="B10" s="3" t="str">
        <f t="shared" si="0"/>
        <v>Virginia Area</v>
      </c>
      <c r="C10" s="3"/>
      <c r="D10" s="24" t="s">
        <v>16</v>
      </c>
      <c r="E10" s="27" t="s">
        <v>17</v>
      </c>
      <c r="F10" s="3"/>
      <c r="G10" s="152">
        <v>121.57130120481899</v>
      </c>
      <c r="H10" s="147">
        <v>92.728572910846793</v>
      </c>
      <c r="I10" s="147">
        <v>90.309682464454895</v>
      </c>
      <c r="J10" s="147">
        <v>91.568820856771893</v>
      </c>
      <c r="K10" s="147">
        <v>91.027409717104106</v>
      </c>
      <c r="L10" s="153">
        <v>97.434306150774304</v>
      </c>
      <c r="M10" s="147"/>
      <c r="N10" s="154">
        <v>98.618655441678797</v>
      </c>
      <c r="O10" s="155">
        <v>99.343234332068505</v>
      </c>
      <c r="P10" s="156">
        <v>98.968295978281404</v>
      </c>
      <c r="Q10" s="147"/>
      <c r="R10" s="157">
        <v>97.861263552814194</v>
      </c>
      <c r="S10" s="130"/>
      <c r="T10" s="131">
        <v>26.4114887415958</v>
      </c>
      <c r="U10" s="125">
        <v>7.0374139117971399</v>
      </c>
      <c r="V10" s="125">
        <v>1.86009046789154</v>
      </c>
      <c r="W10" s="125">
        <v>-8.5801086609759103E-2</v>
      </c>
      <c r="X10" s="125">
        <v>1.3500069656503899</v>
      </c>
      <c r="Y10" s="132">
        <v>7.5642153894195499</v>
      </c>
      <c r="Z10" s="125"/>
      <c r="AA10" s="133">
        <v>0.217185082816264</v>
      </c>
      <c r="AB10" s="134">
        <v>-2.1749166445320101</v>
      </c>
      <c r="AC10" s="135">
        <v>-1.0253266313803699</v>
      </c>
      <c r="AD10" s="125"/>
      <c r="AE10" s="136">
        <v>4.6818612238358099</v>
      </c>
      <c r="AF10" s="30"/>
      <c r="AG10" s="152">
        <v>103.04788772297999</v>
      </c>
      <c r="AH10" s="147">
        <v>96.688639488583306</v>
      </c>
      <c r="AI10" s="147">
        <v>97.773135743076296</v>
      </c>
      <c r="AJ10" s="147">
        <v>98.671514417460799</v>
      </c>
      <c r="AK10" s="147">
        <v>100.36331390445</v>
      </c>
      <c r="AL10" s="153">
        <v>99.195128528548494</v>
      </c>
      <c r="AM10" s="147"/>
      <c r="AN10" s="154">
        <v>110.919590937199</v>
      </c>
      <c r="AO10" s="155">
        <v>111.05980814039199</v>
      </c>
      <c r="AP10" s="156">
        <v>110.98570546473501</v>
      </c>
      <c r="AQ10" s="147"/>
      <c r="AR10" s="157">
        <v>102.566480321301</v>
      </c>
      <c r="AS10" s="130"/>
      <c r="AT10" s="131">
        <v>8.4858888354847206</v>
      </c>
      <c r="AU10" s="125">
        <v>2.4898603736580598</v>
      </c>
      <c r="AV10" s="125">
        <v>1.5140114804464899</v>
      </c>
      <c r="AW10" s="125">
        <v>2.01539702838335</v>
      </c>
      <c r="AX10" s="125">
        <v>2.8176440605479098</v>
      </c>
      <c r="AY10" s="132">
        <v>3.2513036193970399</v>
      </c>
      <c r="AZ10" s="125"/>
      <c r="BA10" s="133">
        <v>3.9031280690224399</v>
      </c>
      <c r="BB10" s="134">
        <v>0.35433780139569898</v>
      </c>
      <c r="BC10" s="135">
        <v>2.1063775716772901</v>
      </c>
      <c r="BD10" s="125"/>
      <c r="BE10" s="136">
        <v>2.9182355484115101</v>
      </c>
    </row>
    <row r="11" spans="1:57" x14ac:dyDescent="0.25">
      <c r="A11" s="34" t="s">
        <v>22</v>
      </c>
      <c r="B11" s="3" t="str">
        <f t="shared" si="0"/>
        <v>Washington, DC</v>
      </c>
      <c r="C11" s="3"/>
      <c r="D11" s="24" t="s">
        <v>16</v>
      </c>
      <c r="E11" s="27" t="s">
        <v>17</v>
      </c>
      <c r="F11" s="3"/>
      <c r="G11" s="152">
        <v>158.08119175627201</v>
      </c>
      <c r="H11" s="147">
        <v>113.415623074235</v>
      </c>
      <c r="I11" s="147">
        <v>115.037012478729</v>
      </c>
      <c r="J11" s="147">
        <v>122.20944681786</v>
      </c>
      <c r="K11" s="147">
        <v>126.53609550626101</v>
      </c>
      <c r="L11" s="153">
        <v>131.23802850245801</v>
      </c>
      <c r="M11" s="147"/>
      <c r="N11" s="154">
        <v>127.583105753311</v>
      </c>
      <c r="O11" s="155">
        <v>131.950958170581</v>
      </c>
      <c r="P11" s="156">
        <v>129.89891561579299</v>
      </c>
      <c r="Q11" s="147"/>
      <c r="R11" s="157">
        <v>130.804713732892</v>
      </c>
      <c r="S11" s="130"/>
      <c r="T11" s="131">
        <v>30.666679822739798</v>
      </c>
      <c r="U11" s="125">
        <v>-5.2213067949326399</v>
      </c>
      <c r="V11" s="125">
        <v>-5.4759604172855996</v>
      </c>
      <c r="W11" s="125">
        <v>-0.75655427128236497</v>
      </c>
      <c r="X11" s="125">
        <v>0.92355960447209395</v>
      </c>
      <c r="Y11" s="132">
        <v>7.2817741439898596</v>
      </c>
      <c r="Z11" s="125"/>
      <c r="AA11" s="133">
        <v>-0.39376806201293402</v>
      </c>
      <c r="AB11" s="134">
        <v>-4.81506192592812</v>
      </c>
      <c r="AC11" s="135">
        <v>-3.0087131244313201</v>
      </c>
      <c r="AD11" s="125"/>
      <c r="AE11" s="136">
        <v>3.4032943468189898</v>
      </c>
      <c r="AF11" s="30"/>
      <c r="AG11" s="152">
        <v>138.03842081873199</v>
      </c>
      <c r="AH11" s="147">
        <v>137.19477819367901</v>
      </c>
      <c r="AI11" s="147">
        <v>141.67673224349201</v>
      </c>
      <c r="AJ11" s="147">
        <v>138.174705560593</v>
      </c>
      <c r="AK11" s="147">
        <v>131.31287006842101</v>
      </c>
      <c r="AL11" s="153">
        <v>137.30249109554799</v>
      </c>
      <c r="AM11" s="147"/>
      <c r="AN11" s="154">
        <v>128.09129232548801</v>
      </c>
      <c r="AO11" s="155">
        <v>130.88416827313401</v>
      </c>
      <c r="AP11" s="156">
        <v>129.52429589806201</v>
      </c>
      <c r="AQ11" s="147"/>
      <c r="AR11" s="157">
        <v>134.95663870489</v>
      </c>
      <c r="AS11" s="130"/>
      <c r="AT11" s="131">
        <v>3.9749211243079698</v>
      </c>
      <c r="AU11" s="125">
        <v>-3.1945643942454001</v>
      </c>
      <c r="AV11" s="125">
        <v>-2.71806808054014</v>
      </c>
      <c r="AW11" s="125">
        <v>-2.2992413926827902</v>
      </c>
      <c r="AX11" s="125">
        <v>-2.84546845096455</v>
      </c>
      <c r="AY11" s="132">
        <v>-1.6215559659710299</v>
      </c>
      <c r="AZ11" s="125"/>
      <c r="BA11" s="133">
        <v>-3.2574235401849401</v>
      </c>
      <c r="BB11" s="134">
        <v>-8.4302862088925998</v>
      </c>
      <c r="BC11" s="135">
        <v>-6.1489754324922101</v>
      </c>
      <c r="BD11" s="125"/>
      <c r="BE11" s="136">
        <v>-2.9682728990823999</v>
      </c>
    </row>
    <row r="12" spans="1:57" x14ac:dyDescent="0.25">
      <c r="A12" s="21" t="s">
        <v>23</v>
      </c>
      <c r="B12" s="3" t="str">
        <f t="shared" si="0"/>
        <v>Arlington, VA</v>
      </c>
      <c r="C12" s="3"/>
      <c r="D12" s="24" t="s">
        <v>16</v>
      </c>
      <c r="E12" s="27" t="s">
        <v>17</v>
      </c>
      <c r="F12" s="3"/>
      <c r="G12" s="152">
        <v>148.99637781629099</v>
      </c>
      <c r="H12" s="147">
        <v>110.593151111111</v>
      </c>
      <c r="I12" s="147">
        <v>112.84003298969</v>
      </c>
      <c r="J12" s="147">
        <v>120.209273192111</v>
      </c>
      <c r="K12" s="147">
        <v>119.286256323777</v>
      </c>
      <c r="L12" s="153">
        <v>127.096949457324</v>
      </c>
      <c r="M12" s="147"/>
      <c r="N12" s="154">
        <v>113.55738548482999</v>
      </c>
      <c r="O12" s="155">
        <v>112.615609756097</v>
      </c>
      <c r="P12" s="156">
        <v>113.062000563936</v>
      </c>
      <c r="Q12" s="147"/>
      <c r="R12" s="157">
        <v>122.704525679491</v>
      </c>
      <c r="S12" s="130"/>
      <c r="T12" s="131">
        <v>32.169604133826397</v>
      </c>
      <c r="U12" s="125">
        <v>-1.3412178775738799</v>
      </c>
      <c r="V12" s="125">
        <v>-5.5749344624917798</v>
      </c>
      <c r="W12" s="125">
        <v>-1.2267499669061399</v>
      </c>
      <c r="X12" s="125">
        <v>-1.1101275225453</v>
      </c>
      <c r="Y12" s="132">
        <v>7.8475385600435104</v>
      </c>
      <c r="Z12" s="125"/>
      <c r="AA12" s="133">
        <v>3.0794856376884598</v>
      </c>
      <c r="AB12" s="134">
        <v>1.4946115156663899</v>
      </c>
      <c r="AC12" s="135">
        <v>2.23374360846914</v>
      </c>
      <c r="AD12" s="125"/>
      <c r="AE12" s="136">
        <v>6.57068142164559</v>
      </c>
      <c r="AF12" s="30"/>
      <c r="AG12" s="152">
        <v>141.634406197251</v>
      </c>
      <c r="AH12" s="147">
        <v>152.60216133082201</v>
      </c>
      <c r="AI12" s="147">
        <v>152.025977044808</v>
      </c>
      <c r="AJ12" s="147">
        <v>143.48374674710101</v>
      </c>
      <c r="AK12" s="147">
        <v>127.82659888023601</v>
      </c>
      <c r="AL12" s="153">
        <v>143.710528364308</v>
      </c>
      <c r="AM12" s="147"/>
      <c r="AN12" s="154">
        <v>116.27610577515</v>
      </c>
      <c r="AO12" s="155">
        <v>113.95949335446799</v>
      </c>
      <c r="AP12" s="156">
        <v>115.112122288935</v>
      </c>
      <c r="AQ12" s="147"/>
      <c r="AR12" s="157">
        <v>135.58266515758299</v>
      </c>
      <c r="AS12" s="130"/>
      <c r="AT12" s="131">
        <v>17.533898277829501</v>
      </c>
      <c r="AU12" s="125">
        <v>13.4495798844532</v>
      </c>
      <c r="AV12" s="125">
        <v>9.8241575945025907</v>
      </c>
      <c r="AW12" s="125">
        <v>7.28653671859837</v>
      </c>
      <c r="AX12" s="125">
        <v>4.4960818199330799</v>
      </c>
      <c r="AY12" s="132">
        <v>10.2021321353795</v>
      </c>
      <c r="AZ12" s="125"/>
      <c r="BA12" s="133">
        <v>2.60355853798848</v>
      </c>
      <c r="BB12" s="134">
        <v>-7.46310164613688</v>
      </c>
      <c r="BC12" s="135">
        <v>-2.7694135617331499</v>
      </c>
      <c r="BD12" s="125"/>
      <c r="BE12" s="136">
        <v>6.9603307702331598</v>
      </c>
    </row>
    <row r="13" spans="1:57" x14ac:dyDescent="0.25">
      <c r="A13" s="21" t="s">
        <v>24</v>
      </c>
      <c r="B13" s="3" t="str">
        <f t="shared" si="0"/>
        <v>Suburban Virginia Area</v>
      </c>
      <c r="C13" s="3"/>
      <c r="D13" s="24" t="s">
        <v>16</v>
      </c>
      <c r="E13" s="27" t="s">
        <v>17</v>
      </c>
      <c r="F13" s="3"/>
      <c r="G13" s="152">
        <v>147.34418304032999</v>
      </c>
      <c r="H13" s="147">
        <v>99.796048495734098</v>
      </c>
      <c r="I13" s="147">
        <v>98.876222542311794</v>
      </c>
      <c r="J13" s="147">
        <v>102.00783565189199</v>
      </c>
      <c r="K13" s="147">
        <v>103.422098471986</v>
      </c>
      <c r="L13" s="153">
        <v>113.136347598604</v>
      </c>
      <c r="M13" s="147"/>
      <c r="N13" s="154">
        <v>110.739889758179</v>
      </c>
      <c r="O13" s="155">
        <v>120.341915167095</v>
      </c>
      <c r="P13" s="156">
        <v>115.78403274814301</v>
      </c>
      <c r="Q13" s="147"/>
      <c r="R13" s="157">
        <v>113.889270353302</v>
      </c>
      <c r="S13" s="130"/>
      <c r="T13" s="131">
        <v>33.935192360459602</v>
      </c>
      <c r="U13" s="125">
        <v>5.4490132496917596</v>
      </c>
      <c r="V13" s="125">
        <v>5.3362956163870496</v>
      </c>
      <c r="W13" s="125">
        <v>6.9091845050717797</v>
      </c>
      <c r="X13" s="125">
        <v>7.7628617076552402</v>
      </c>
      <c r="Y13" s="132">
        <v>15.711302056098299</v>
      </c>
      <c r="Z13" s="125"/>
      <c r="AA13" s="133">
        <v>-2.7851689564600499</v>
      </c>
      <c r="AB13" s="134">
        <v>-1.68160560086023</v>
      </c>
      <c r="AC13" s="135">
        <v>-2.26201024848078</v>
      </c>
      <c r="AD13" s="125"/>
      <c r="AE13" s="136">
        <v>8.81413477003521</v>
      </c>
      <c r="AF13" s="30"/>
      <c r="AG13" s="152">
        <v>120.46745224413699</v>
      </c>
      <c r="AH13" s="147">
        <v>111.772552578283</v>
      </c>
      <c r="AI13" s="147">
        <v>113.61072648958999</v>
      </c>
      <c r="AJ13" s="147">
        <v>113.42690677093999</v>
      </c>
      <c r="AK13" s="147">
        <v>112.825888121239</v>
      </c>
      <c r="AL13" s="153">
        <v>114.370997576975</v>
      </c>
      <c r="AM13" s="147"/>
      <c r="AN13" s="154">
        <v>120.08968128407901</v>
      </c>
      <c r="AO13" s="155">
        <v>125.82225770844001</v>
      </c>
      <c r="AP13" s="156">
        <v>123.017151446824</v>
      </c>
      <c r="AQ13" s="147"/>
      <c r="AR13" s="157">
        <v>116.81096358198801</v>
      </c>
      <c r="AS13" s="130"/>
      <c r="AT13" s="131">
        <v>12.8096350133151</v>
      </c>
      <c r="AU13" s="125">
        <v>7.3743040601867502</v>
      </c>
      <c r="AV13" s="125">
        <v>7.4056951035281804</v>
      </c>
      <c r="AW13" s="125">
        <v>8.0014028374628694</v>
      </c>
      <c r="AX13" s="125">
        <v>5.6218019334856599</v>
      </c>
      <c r="AY13" s="132">
        <v>8.2238733608883994</v>
      </c>
      <c r="AZ13" s="125"/>
      <c r="BA13" s="133">
        <v>-0.73775723875133203</v>
      </c>
      <c r="BB13" s="134">
        <v>-4.7670040728989296</v>
      </c>
      <c r="BC13" s="135">
        <v>-3.0077768682041</v>
      </c>
      <c r="BD13" s="125"/>
      <c r="BE13" s="136">
        <v>4.2579837428923399</v>
      </c>
    </row>
    <row r="14" spans="1:57" x14ac:dyDescent="0.25">
      <c r="A14" s="21" t="s">
        <v>25</v>
      </c>
      <c r="B14" s="3" t="str">
        <f t="shared" si="0"/>
        <v>Alexandria, VA</v>
      </c>
      <c r="C14" s="3"/>
      <c r="D14" s="24" t="s">
        <v>16</v>
      </c>
      <c r="E14" s="27" t="s">
        <v>17</v>
      </c>
      <c r="F14" s="3"/>
      <c r="G14" s="152">
        <v>139.95454024087101</v>
      </c>
      <c r="H14" s="147">
        <v>106.50143414211399</v>
      </c>
      <c r="I14" s="147">
        <v>104.364421388667</v>
      </c>
      <c r="J14" s="147">
        <v>107.356725915392</v>
      </c>
      <c r="K14" s="147">
        <v>106.543233240223</v>
      </c>
      <c r="L14" s="153">
        <v>117.451917058898</v>
      </c>
      <c r="M14" s="147"/>
      <c r="N14" s="154">
        <v>108.702942907592</v>
      </c>
      <c r="O14" s="155">
        <v>112.098677452491</v>
      </c>
      <c r="P14" s="156">
        <v>110.516298683488</v>
      </c>
      <c r="Q14" s="147"/>
      <c r="R14" s="157">
        <v>115.2543621274</v>
      </c>
      <c r="S14" s="130"/>
      <c r="T14" s="131">
        <v>26.4626657387013</v>
      </c>
      <c r="U14" s="125">
        <v>1.1061598797046599</v>
      </c>
      <c r="V14" s="125">
        <v>-4.1678982643274196</v>
      </c>
      <c r="W14" s="125">
        <v>-4.1971034129994402</v>
      </c>
      <c r="X14" s="125">
        <v>-8.4046780927085791</v>
      </c>
      <c r="Y14" s="132">
        <v>5.6516007665843198</v>
      </c>
      <c r="Z14" s="125"/>
      <c r="AA14" s="133">
        <v>-7.5561167273303997</v>
      </c>
      <c r="AB14" s="134">
        <v>-9.28412042583005</v>
      </c>
      <c r="AC14" s="135">
        <v>-8.5159551163353306</v>
      </c>
      <c r="AD14" s="125"/>
      <c r="AE14" s="136">
        <v>0.37210674115519099</v>
      </c>
      <c r="AF14" s="30"/>
      <c r="AG14" s="152">
        <v>123.73179020708299</v>
      </c>
      <c r="AH14" s="147">
        <v>118.738128346114</v>
      </c>
      <c r="AI14" s="147">
        <v>121.10977949579799</v>
      </c>
      <c r="AJ14" s="147">
        <v>118.131278668964</v>
      </c>
      <c r="AK14" s="147">
        <v>114.65492578652</v>
      </c>
      <c r="AL14" s="153">
        <v>119.365601308525</v>
      </c>
      <c r="AM14" s="147"/>
      <c r="AN14" s="154">
        <v>111.43252703583001</v>
      </c>
      <c r="AO14" s="155">
        <v>114.32087953538399</v>
      </c>
      <c r="AP14" s="156">
        <v>112.93762074129501</v>
      </c>
      <c r="AQ14" s="147"/>
      <c r="AR14" s="157">
        <v>117.411176186004</v>
      </c>
      <c r="AS14" s="130"/>
      <c r="AT14" s="131">
        <v>10.7742887154734</v>
      </c>
      <c r="AU14" s="125">
        <v>1.6796832352069999</v>
      </c>
      <c r="AV14" s="125">
        <v>1.0445262813195899</v>
      </c>
      <c r="AW14" s="125">
        <v>0.123639285173194</v>
      </c>
      <c r="AX14" s="125">
        <v>-1.01459051935135</v>
      </c>
      <c r="AY14" s="132">
        <v>2.4354469811149699</v>
      </c>
      <c r="AZ14" s="125"/>
      <c r="BA14" s="133">
        <v>-3.35308156784069</v>
      </c>
      <c r="BB14" s="134">
        <v>-9.4232964715018497</v>
      </c>
      <c r="BC14" s="135">
        <v>-6.7719929696405803</v>
      </c>
      <c r="BD14" s="125"/>
      <c r="BE14" s="136">
        <v>-0.54042632743390395</v>
      </c>
    </row>
    <row r="15" spans="1:57" x14ac:dyDescent="0.25">
      <c r="A15" s="21" t="s">
        <v>26</v>
      </c>
      <c r="B15" s="3" t="str">
        <f t="shared" si="0"/>
        <v>Fairfax/Tysons Corner, VA</v>
      </c>
      <c r="C15" s="3"/>
      <c r="D15" s="24" t="s">
        <v>16</v>
      </c>
      <c r="E15" s="27" t="s">
        <v>17</v>
      </c>
      <c r="F15" s="3"/>
      <c r="G15" s="152">
        <v>142.70662958384801</v>
      </c>
      <c r="H15" s="147">
        <v>107.959569808369</v>
      </c>
      <c r="I15" s="147">
        <v>111.31627450980299</v>
      </c>
      <c r="J15" s="147">
        <v>118.375340012143</v>
      </c>
      <c r="K15" s="147">
        <v>119.248928571428</v>
      </c>
      <c r="L15" s="153">
        <v>122.71157891651001</v>
      </c>
      <c r="M15" s="147"/>
      <c r="N15" s="154">
        <v>115.244894574079</v>
      </c>
      <c r="O15" s="155">
        <v>112.671796851796</v>
      </c>
      <c r="P15" s="156">
        <v>113.993649624494</v>
      </c>
      <c r="Q15" s="147"/>
      <c r="R15" s="157">
        <v>120.194358632193</v>
      </c>
      <c r="S15" s="130"/>
      <c r="T15" s="131">
        <v>26.047831899397501</v>
      </c>
      <c r="U15" s="125">
        <v>-5.2203387305430899</v>
      </c>
      <c r="V15" s="125">
        <v>-2.7721426979602501</v>
      </c>
      <c r="W15" s="125">
        <v>-5.5448115492049999</v>
      </c>
      <c r="X15" s="125">
        <v>-0.82418579172279804</v>
      </c>
      <c r="Y15" s="132">
        <v>4.2489359213338096</v>
      </c>
      <c r="Z15" s="125"/>
      <c r="AA15" s="133">
        <v>5.2216883458379399</v>
      </c>
      <c r="AB15" s="134">
        <v>-1.52568934087348</v>
      </c>
      <c r="AC15" s="135">
        <v>1.6533938448657</v>
      </c>
      <c r="AD15" s="125"/>
      <c r="AE15" s="136">
        <v>3.7334188076442398</v>
      </c>
      <c r="AF15" s="30"/>
      <c r="AG15" s="152">
        <v>130.677759433962</v>
      </c>
      <c r="AH15" s="147">
        <v>135.89614811038101</v>
      </c>
      <c r="AI15" s="147">
        <v>142.68425317488001</v>
      </c>
      <c r="AJ15" s="147">
        <v>138.68741946617499</v>
      </c>
      <c r="AK15" s="147">
        <v>127.372540148722</v>
      </c>
      <c r="AL15" s="153">
        <v>135.24656910608701</v>
      </c>
      <c r="AM15" s="147"/>
      <c r="AN15" s="154">
        <v>119.029109873975</v>
      </c>
      <c r="AO15" s="155">
        <v>118.25695725977501</v>
      </c>
      <c r="AP15" s="156">
        <v>118.641281934167</v>
      </c>
      <c r="AQ15" s="147"/>
      <c r="AR15" s="157">
        <v>130.49515338973401</v>
      </c>
      <c r="AS15" s="130"/>
      <c r="AT15" s="131">
        <v>7.66325685166432</v>
      </c>
      <c r="AU15" s="125">
        <v>2.9625723424508599</v>
      </c>
      <c r="AV15" s="125">
        <v>5.05103859408585</v>
      </c>
      <c r="AW15" s="125">
        <v>2.8585791717611602</v>
      </c>
      <c r="AX15" s="125">
        <v>2.8684231318948301</v>
      </c>
      <c r="AY15" s="132">
        <v>4.1064782195784097</v>
      </c>
      <c r="AZ15" s="125"/>
      <c r="BA15" s="133">
        <v>2.4086786896375498</v>
      </c>
      <c r="BB15" s="134">
        <v>-5.1799748016715998</v>
      </c>
      <c r="BC15" s="135">
        <v>-1.71227883784527</v>
      </c>
      <c r="BD15" s="125"/>
      <c r="BE15" s="136">
        <v>2.6515273034263598</v>
      </c>
    </row>
    <row r="16" spans="1:57" x14ac:dyDescent="0.25">
      <c r="A16" s="21" t="s">
        <v>27</v>
      </c>
      <c r="B16" s="3" t="str">
        <f t="shared" si="0"/>
        <v>I-95 Fredericksburg, VA</v>
      </c>
      <c r="C16" s="3"/>
      <c r="D16" s="24" t="s">
        <v>16</v>
      </c>
      <c r="E16" s="27" t="s">
        <v>17</v>
      </c>
      <c r="F16" s="3"/>
      <c r="G16" s="152">
        <v>96.171548705302001</v>
      </c>
      <c r="H16" s="147">
        <v>82.804184584849395</v>
      </c>
      <c r="I16" s="147">
        <v>84.386489648964798</v>
      </c>
      <c r="J16" s="147">
        <v>85.941748290013606</v>
      </c>
      <c r="K16" s="147">
        <v>87.919848643006205</v>
      </c>
      <c r="L16" s="153">
        <v>87.863381383394696</v>
      </c>
      <c r="M16" s="147"/>
      <c r="N16" s="154">
        <v>92.017033412887798</v>
      </c>
      <c r="O16" s="155">
        <v>92.925362663495804</v>
      </c>
      <c r="P16" s="156">
        <v>92.472009529481795</v>
      </c>
      <c r="Q16" s="147"/>
      <c r="R16" s="157">
        <v>89.334854143688403</v>
      </c>
      <c r="S16" s="130"/>
      <c r="T16" s="131">
        <v>13.526377984952701</v>
      </c>
      <c r="U16" s="125">
        <v>9.4455647476198598E-2</v>
      </c>
      <c r="V16" s="125">
        <v>2.14637233809249</v>
      </c>
      <c r="W16" s="125">
        <v>0.93534699640057894</v>
      </c>
      <c r="X16" s="125">
        <v>4.0285363717672196</v>
      </c>
      <c r="Y16" s="132">
        <v>4.6037938308775299</v>
      </c>
      <c r="Z16" s="125"/>
      <c r="AA16" s="133">
        <v>4.8259059793589696</v>
      </c>
      <c r="AB16" s="134">
        <v>3.7404373994506401</v>
      </c>
      <c r="AC16" s="135">
        <v>4.2315379863612703</v>
      </c>
      <c r="AD16" s="125"/>
      <c r="AE16" s="136">
        <v>4.4926380435362603</v>
      </c>
      <c r="AF16" s="30"/>
      <c r="AG16" s="152">
        <v>88.7442761755931</v>
      </c>
      <c r="AH16" s="147">
        <v>86.7384560305874</v>
      </c>
      <c r="AI16" s="147">
        <v>88.388368283510701</v>
      </c>
      <c r="AJ16" s="147">
        <v>88.720799051570793</v>
      </c>
      <c r="AK16" s="147">
        <v>88.373693413757294</v>
      </c>
      <c r="AL16" s="153">
        <v>88.215884677471394</v>
      </c>
      <c r="AM16" s="147"/>
      <c r="AN16" s="154">
        <v>92.2742557639816</v>
      </c>
      <c r="AO16" s="155">
        <v>92.141341624609396</v>
      </c>
      <c r="AP16" s="156">
        <v>92.208927147624195</v>
      </c>
      <c r="AQ16" s="147"/>
      <c r="AR16" s="157">
        <v>89.430788783266493</v>
      </c>
      <c r="AS16" s="130"/>
      <c r="AT16" s="131">
        <v>5.6180038253302502</v>
      </c>
      <c r="AU16" s="125">
        <v>1.97293176535501</v>
      </c>
      <c r="AV16" s="125">
        <v>2.6805526525040699</v>
      </c>
      <c r="AW16" s="125">
        <v>2.3015163661260898</v>
      </c>
      <c r="AX16" s="125">
        <v>3.3513248276374599</v>
      </c>
      <c r="AY16" s="132">
        <v>3.1395848633345</v>
      </c>
      <c r="AZ16" s="125"/>
      <c r="BA16" s="133">
        <v>4.2452952014321399</v>
      </c>
      <c r="BB16" s="134">
        <v>0.528956316843883</v>
      </c>
      <c r="BC16" s="135">
        <v>2.3109645085625701</v>
      </c>
      <c r="BD16" s="125"/>
      <c r="BE16" s="136">
        <v>2.9325179478922001</v>
      </c>
    </row>
    <row r="17" spans="1:57" x14ac:dyDescent="0.25">
      <c r="A17" s="21" t="s">
        <v>28</v>
      </c>
      <c r="B17" s="3" t="str">
        <f t="shared" si="0"/>
        <v>Dulles Airport Area, VA</v>
      </c>
      <c r="C17" s="3"/>
      <c r="D17" s="24" t="s">
        <v>16</v>
      </c>
      <c r="E17" s="27" t="s">
        <v>17</v>
      </c>
      <c r="F17" s="3"/>
      <c r="G17" s="152">
        <v>98.999634771465097</v>
      </c>
      <c r="H17" s="147">
        <v>91.518976582827406</v>
      </c>
      <c r="I17" s="147">
        <v>95.298604371847205</v>
      </c>
      <c r="J17" s="147">
        <v>99.417587907375605</v>
      </c>
      <c r="K17" s="147">
        <v>98.760319912948802</v>
      </c>
      <c r="L17" s="153">
        <v>97.124510504104194</v>
      </c>
      <c r="M17" s="147"/>
      <c r="N17" s="154">
        <v>93.251734825656399</v>
      </c>
      <c r="O17" s="155">
        <v>93.815061439438196</v>
      </c>
      <c r="P17" s="156">
        <v>93.547260820628196</v>
      </c>
      <c r="Q17" s="147"/>
      <c r="R17" s="157">
        <v>96.0088460556548</v>
      </c>
      <c r="S17" s="130"/>
      <c r="T17" s="131">
        <v>5.2922740395842602</v>
      </c>
      <c r="U17" s="125">
        <v>-6.9300627552474703</v>
      </c>
      <c r="V17" s="125">
        <v>-8.4496171699306402</v>
      </c>
      <c r="W17" s="125">
        <v>-5.4768604408961803</v>
      </c>
      <c r="X17" s="125">
        <v>-3.0003346779541999</v>
      </c>
      <c r="Y17" s="132">
        <v>-3.9908035975568299</v>
      </c>
      <c r="Z17" s="125"/>
      <c r="AA17" s="133">
        <v>-2.2508225821549899</v>
      </c>
      <c r="AB17" s="134">
        <v>-1.7136071702612301</v>
      </c>
      <c r="AC17" s="135">
        <v>-1.9683794187802399</v>
      </c>
      <c r="AD17" s="125"/>
      <c r="AE17" s="136">
        <v>-3.4321585341463501</v>
      </c>
      <c r="AF17" s="30"/>
      <c r="AG17" s="152">
        <v>99.513841375025805</v>
      </c>
      <c r="AH17" s="147">
        <v>110.562619521912</v>
      </c>
      <c r="AI17" s="147">
        <v>116.32878257503999</v>
      </c>
      <c r="AJ17" s="147">
        <v>111.71913928492999</v>
      </c>
      <c r="AK17" s="147">
        <v>104.112337741798</v>
      </c>
      <c r="AL17" s="153">
        <v>108.79822611796099</v>
      </c>
      <c r="AM17" s="147"/>
      <c r="AN17" s="154">
        <v>94.647176094890497</v>
      </c>
      <c r="AO17" s="155">
        <v>94.111102542827794</v>
      </c>
      <c r="AP17" s="156">
        <v>94.374067434169604</v>
      </c>
      <c r="AQ17" s="147"/>
      <c r="AR17" s="157">
        <v>104.876350489814</v>
      </c>
      <c r="AS17" s="130"/>
      <c r="AT17" s="131">
        <v>0.646245450612424</v>
      </c>
      <c r="AU17" s="125">
        <v>3.55753555482179</v>
      </c>
      <c r="AV17" s="125">
        <v>4.6810578375314096</v>
      </c>
      <c r="AW17" s="125">
        <v>2.19429206870061</v>
      </c>
      <c r="AX17" s="125">
        <v>2.3456208274059001</v>
      </c>
      <c r="AY17" s="132">
        <v>2.7109465131295098</v>
      </c>
      <c r="AZ17" s="125"/>
      <c r="BA17" s="133">
        <v>-0.56880217740563099</v>
      </c>
      <c r="BB17" s="134">
        <v>-3.0008703828318901</v>
      </c>
      <c r="BC17" s="135">
        <v>-1.81537062547024</v>
      </c>
      <c r="BD17" s="125"/>
      <c r="BE17" s="136">
        <v>1.6129310053124299</v>
      </c>
    </row>
    <row r="18" spans="1:57" x14ac:dyDescent="0.25">
      <c r="A18" s="21" t="s">
        <v>29</v>
      </c>
      <c r="B18" s="3" t="str">
        <f t="shared" si="0"/>
        <v>Williamsburg, VA</v>
      </c>
      <c r="C18" s="3"/>
      <c r="D18" s="24" t="s">
        <v>16</v>
      </c>
      <c r="E18" s="27" t="s">
        <v>17</v>
      </c>
      <c r="F18" s="3"/>
      <c r="G18" s="152">
        <v>157.95161034306099</v>
      </c>
      <c r="H18" s="147">
        <v>121.14773409208399</v>
      </c>
      <c r="I18" s="147">
        <v>106.63822454308</v>
      </c>
      <c r="J18" s="147">
        <v>100.032066700353</v>
      </c>
      <c r="K18" s="147">
        <v>106.026595269968</v>
      </c>
      <c r="L18" s="153">
        <v>124.51301319525599</v>
      </c>
      <c r="M18" s="147"/>
      <c r="N18" s="154">
        <v>155.24799379122999</v>
      </c>
      <c r="O18" s="155">
        <v>147.19201028888</v>
      </c>
      <c r="P18" s="156">
        <v>151.25946120689599</v>
      </c>
      <c r="Q18" s="147"/>
      <c r="R18" s="157">
        <v>132.50656458601699</v>
      </c>
      <c r="S18" s="130"/>
      <c r="T18" s="131">
        <v>4.6633280633426697</v>
      </c>
      <c r="U18" s="125">
        <v>2.85389314750166</v>
      </c>
      <c r="V18" s="125">
        <v>6.8317092731948597</v>
      </c>
      <c r="W18" s="125">
        <v>8.94902441876091</v>
      </c>
      <c r="X18" s="125">
        <v>12.726524740393099</v>
      </c>
      <c r="Y18" s="132">
        <v>8.8126373271528795</v>
      </c>
      <c r="Z18" s="125"/>
      <c r="AA18" s="133">
        <v>16.725402814825401</v>
      </c>
      <c r="AB18" s="134">
        <v>-5.63986721127233</v>
      </c>
      <c r="AC18" s="135">
        <v>4.1413893081770699</v>
      </c>
      <c r="AD18" s="125"/>
      <c r="AE18" s="136">
        <v>6.0705671574892603</v>
      </c>
      <c r="AF18" s="30"/>
      <c r="AG18" s="152">
        <v>142.81319194061501</v>
      </c>
      <c r="AH18" s="147">
        <v>131.754688561721</v>
      </c>
      <c r="AI18" s="147">
        <v>129.01609426706</v>
      </c>
      <c r="AJ18" s="147">
        <v>138.06379599211499</v>
      </c>
      <c r="AK18" s="147">
        <v>139.467298623315</v>
      </c>
      <c r="AL18" s="153">
        <v>136.55005612347099</v>
      </c>
      <c r="AM18" s="147"/>
      <c r="AN18" s="154">
        <v>164.888689034702</v>
      </c>
      <c r="AO18" s="155">
        <v>170.754478990503</v>
      </c>
      <c r="AP18" s="156">
        <v>167.879061246145</v>
      </c>
      <c r="AQ18" s="147"/>
      <c r="AR18" s="157">
        <v>147.04479433490599</v>
      </c>
      <c r="AS18" s="130"/>
      <c r="AT18" s="131">
        <v>-5.0080776589685598</v>
      </c>
      <c r="AU18" s="125">
        <v>-9.6641870810344894</v>
      </c>
      <c r="AV18" s="125">
        <v>-12.273815831211699</v>
      </c>
      <c r="AW18" s="125">
        <v>-7.2569025869820303</v>
      </c>
      <c r="AX18" s="125">
        <v>-7.6166715374680196</v>
      </c>
      <c r="AY18" s="132">
        <v>-8.1146510499173203</v>
      </c>
      <c r="AZ18" s="125"/>
      <c r="BA18" s="133">
        <v>-4.0247674353671998</v>
      </c>
      <c r="BB18" s="134">
        <v>-8.5473119986002093</v>
      </c>
      <c r="BC18" s="135">
        <v>-6.4699375367462197</v>
      </c>
      <c r="BD18" s="125"/>
      <c r="BE18" s="136">
        <v>-7.2337305790760196</v>
      </c>
    </row>
    <row r="19" spans="1:57" x14ac:dyDescent="0.25">
      <c r="A19" s="21" t="s">
        <v>30</v>
      </c>
      <c r="B19" s="3" t="str">
        <f t="shared" si="0"/>
        <v>Virginia Beach, VA</v>
      </c>
      <c r="C19" s="3"/>
      <c r="D19" s="24" t="s">
        <v>16</v>
      </c>
      <c r="E19" s="27" t="s">
        <v>17</v>
      </c>
      <c r="F19" s="3"/>
      <c r="G19" s="152">
        <v>153.681832840401</v>
      </c>
      <c r="H19" s="147">
        <v>94.911092882109898</v>
      </c>
      <c r="I19" s="147">
        <v>90.367905725781398</v>
      </c>
      <c r="J19" s="147">
        <v>91.631716930022506</v>
      </c>
      <c r="K19" s="147">
        <v>91.341803238414201</v>
      </c>
      <c r="L19" s="153">
        <v>113.399014826818</v>
      </c>
      <c r="M19" s="147"/>
      <c r="N19" s="154">
        <v>104.18400089995799</v>
      </c>
      <c r="O19" s="155">
        <v>107.542799399849</v>
      </c>
      <c r="P19" s="156">
        <v>105.955426577645</v>
      </c>
      <c r="Q19" s="147"/>
      <c r="R19" s="157">
        <v>110.954252394256</v>
      </c>
      <c r="S19" s="130"/>
      <c r="T19" s="131">
        <v>58.529529509540602</v>
      </c>
      <c r="U19" s="125">
        <v>8.6201840172131199</v>
      </c>
      <c r="V19" s="125">
        <v>-0.65439050898939999</v>
      </c>
      <c r="W19" s="125">
        <v>-1.0312151052039999</v>
      </c>
      <c r="X19" s="125">
        <v>-0.27081411255918703</v>
      </c>
      <c r="Y19" s="132">
        <v>23.012925745920501</v>
      </c>
      <c r="Z19" s="125"/>
      <c r="AA19" s="133">
        <v>-1.14532449204959</v>
      </c>
      <c r="AB19" s="134">
        <v>-0.61680728962684395</v>
      </c>
      <c r="AC19" s="135">
        <v>-0.866197473880852</v>
      </c>
      <c r="AD19" s="125"/>
      <c r="AE19" s="136">
        <v>13.4013238385146</v>
      </c>
      <c r="AF19" s="30"/>
      <c r="AG19" s="152">
        <v>119.006965377939</v>
      </c>
      <c r="AH19" s="147">
        <v>98.522704264566897</v>
      </c>
      <c r="AI19" s="147">
        <v>99.476935736160101</v>
      </c>
      <c r="AJ19" s="147">
        <v>100.728528475142</v>
      </c>
      <c r="AK19" s="147">
        <v>99.577811733681102</v>
      </c>
      <c r="AL19" s="153">
        <v>103.847772201754</v>
      </c>
      <c r="AM19" s="147"/>
      <c r="AN19" s="154">
        <v>109.314803469772</v>
      </c>
      <c r="AO19" s="155">
        <v>113.376169206405</v>
      </c>
      <c r="AP19" s="156">
        <v>111.440836075993</v>
      </c>
      <c r="AQ19" s="147"/>
      <c r="AR19" s="157">
        <v>106.37863807634101</v>
      </c>
      <c r="AS19" s="130"/>
      <c r="AT19" s="131">
        <v>24.622369286669599</v>
      </c>
      <c r="AU19" s="125">
        <v>3.0526845864152201</v>
      </c>
      <c r="AV19" s="125">
        <v>0.78800395068612095</v>
      </c>
      <c r="AW19" s="125">
        <v>3.3386051706030702</v>
      </c>
      <c r="AX19" s="125">
        <v>1.93601296446541</v>
      </c>
      <c r="AY19" s="132">
        <v>7.0294122404272796</v>
      </c>
      <c r="AZ19" s="125"/>
      <c r="BA19" s="133">
        <v>-0.57238138974982899</v>
      </c>
      <c r="BB19" s="134">
        <v>-8.2368072589655998</v>
      </c>
      <c r="BC19" s="135">
        <v>-4.9736232068475896</v>
      </c>
      <c r="BD19" s="125"/>
      <c r="BE19" s="136">
        <v>2.1188417857069402</v>
      </c>
    </row>
    <row r="20" spans="1:57" x14ac:dyDescent="0.25">
      <c r="A20" s="34" t="s">
        <v>31</v>
      </c>
      <c r="B20" s="3" t="str">
        <f t="shared" si="0"/>
        <v>Norfolk/Portsmouth, VA</v>
      </c>
      <c r="C20" s="3"/>
      <c r="D20" s="24" t="s">
        <v>16</v>
      </c>
      <c r="E20" s="27" t="s">
        <v>17</v>
      </c>
      <c r="F20" s="3"/>
      <c r="G20" s="152">
        <v>125.33540020754</v>
      </c>
      <c r="H20" s="147">
        <v>91.381553356890393</v>
      </c>
      <c r="I20" s="147">
        <v>90.459040235030699</v>
      </c>
      <c r="J20" s="147">
        <v>96.053761071428497</v>
      </c>
      <c r="K20" s="147">
        <v>94.449791192355605</v>
      </c>
      <c r="L20" s="153">
        <v>101.756499745985</v>
      </c>
      <c r="M20" s="147"/>
      <c r="N20" s="154">
        <v>95.125170955882297</v>
      </c>
      <c r="O20" s="155">
        <v>96.164887267784295</v>
      </c>
      <c r="P20" s="156">
        <v>95.648705954825402</v>
      </c>
      <c r="Q20" s="147"/>
      <c r="R20" s="157">
        <v>100.018835187589</v>
      </c>
      <c r="S20" s="130"/>
      <c r="T20" s="131">
        <v>51.722525302503897</v>
      </c>
      <c r="U20" s="125">
        <v>12.2088547478888</v>
      </c>
      <c r="V20" s="125">
        <v>5.3335729190967598</v>
      </c>
      <c r="W20" s="125">
        <v>9.9235050866300405</v>
      </c>
      <c r="X20" s="125">
        <v>6.03699182392252</v>
      </c>
      <c r="Y20" s="132">
        <v>18.902693323242001</v>
      </c>
      <c r="Z20" s="125"/>
      <c r="AA20" s="133">
        <v>5.3598937167161997</v>
      </c>
      <c r="AB20" s="134">
        <v>6.1856442651107297</v>
      </c>
      <c r="AC20" s="135">
        <v>5.7715944622458597</v>
      </c>
      <c r="AD20" s="125"/>
      <c r="AE20" s="136">
        <v>14.6646763179312</v>
      </c>
      <c r="AF20" s="30"/>
      <c r="AG20" s="152">
        <v>103.083258757244</v>
      </c>
      <c r="AH20" s="147">
        <v>98.610597623258798</v>
      </c>
      <c r="AI20" s="147">
        <v>99.148501041555903</v>
      </c>
      <c r="AJ20" s="147">
        <v>102.249405269595</v>
      </c>
      <c r="AK20" s="147">
        <v>93.851919396944197</v>
      </c>
      <c r="AL20" s="153">
        <v>99.356541428782094</v>
      </c>
      <c r="AM20" s="147"/>
      <c r="AN20" s="154">
        <v>99.812626518459695</v>
      </c>
      <c r="AO20" s="155">
        <v>102.38889096534599</v>
      </c>
      <c r="AP20" s="156">
        <v>101.12754788629699</v>
      </c>
      <c r="AQ20" s="147"/>
      <c r="AR20" s="157">
        <v>99.892161116581093</v>
      </c>
      <c r="AS20" s="130"/>
      <c r="AT20" s="131">
        <v>22.044622806441399</v>
      </c>
      <c r="AU20" s="125">
        <v>14.0541160008028</v>
      </c>
      <c r="AV20" s="125">
        <v>12.6397105009175</v>
      </c>
      <c r="AW20" s="125">
        <v>14.9306505120874</v>
      </c>
      <c r="AX20" s="125">
        <v>7.6530942582333701</v>
      </c>
      <c r="AY20" s="132">
        <v>14.080931041428199</v>
      </c>
      <c r="AZ20" s="125"/>
      <c r="BA20" s="133">
        <v>8.5050761992410404</v>
      </c>
      <c r="BB20" s="134">
        <v>-0.60002685139717804</v>
      </c>
      <c r="BC20" s="135">
        <v>3.5135072559890501</v>
      </c>
      <c r="BD20" s="125"/>
      <c r="BE20" s="136">
        <v>10.4042814266296</v>
      </c>
    </row>
    <row r="21" spans="1:57" x14ac:dyDescent="0.25">
      <c r="A21" s="35" t="s">
        <v>32</v>
      </c>
      <c r="B21" s="3" t="str">
        <f t="shared" si="0"/>
        <v>Newport News/Hampton, VA</v>
      </c>
      <c r="C21" s="3"/>
      <c r="D21" s="24" t="s">
        <v>16</v>
      </c>
      <c r="E21" s="27" t="s">
        <v>17</v>
      </c>
      <c r="F21" s="3"/>
      <c r="G21" s="152">
        <v>80.785135110844806</v>
      </c>
      <c r="H21" s="147">
        <v>68.652053072164904</v>
      </c>
      <c r="I21" s="147">
        <v>74.496367643904094</v>
      </c>
      <c r="J21" s="147">
        <v>76.744622765038201</v>
      </c>
      <c r="K21" s="147">
        <v>75.5497278228532</v>
      </c>
      <c r="L21" s="153">
        <v>75.645970592689395</v>
      </c>
      <c r="M21" s="147"/>
      <c r="N21" s="154">
        <v>85.129609307805495</v>
      </c>
      <c r="O21" s="155">
        <v>83.081198044524598</v>
      </c>
      <c r="P21" s="156">
        <v>84.116226506920597</v>
      </c>
      <c r="Q21" s="147"/>
      <c r="R21" s="157">
        <v>78.324670088487196</v>
      </c>
      <c r="S21" s="130"/>
      <c r="T21" s="131">
        <v>15.0791343555738</v>
      </c>
      <c r="U21" s="125">
        <v>0.39226118185080899</v>
      </c>
      <c r="V21" s="125">
        <v>1.7350947185479599</v>
      </c>
      <c r="W21" s="125">
        <v>3.5853076750961499</v>
      </c>
      <c r="X21" s="125">
        <v>0.297878839043207</v>
      </c>
      <c r="Y21" s="132">
        <v>4.40126961517986</v>
      </c>
      <c r="Z21" s="125"/>
      <c r="AA21" s="133">
        <v>5.6491544773381097</v>
      </c>
      <c r="AB21" s="134">
        <v>5.4059757283902901</v>
      </c>
      <c r="AC21" s="135">
        <v>5.5427985784850096</v>
      </c>
      <c r="AD21" s="125"/>
      <c r="AE21" s="136">
        <v>4.7220799820259298</v>
      </c>
      <c r="AF21" s="30"/>
      <c r="AG21" s="152">
        <v>76.760472257507999</v>
      </c>
      <c r="AH21" s="147">
        <v>76.309773052311598</v>
      </c>
      <c r="AI21" s="147">
        <v>78.422935464044201</v>
      </c>
      <c r="AJ21" s="147">
        <v>78.254664031951293</v>
      </c>
      <c r="AK21" s="147">
        <v>77.390330991264705</v>
      </c>
      <c r="AL21" s="153">
        <v>77.4408150942227</v>
      </c>
      <c r="AM21" s="147"/>
      <c r="AN21" s="154">
        <v>84.865822978784394</v>
      </c>
      <c r="AO21" s="155">
        <v>84.532655031982898</v>
      </c>
      <c r="AP21" s="156">
        <v>84.698537524088195</v>
      </c>
      <c r="AQ21" s="147"/>
      <c r="AR21" s="157">
        <v>79.637027937539798</v>
      </c>
      <c r="AS21" s="130"/>
      <c r="AT21" s="131">
        <v>4.8500523977034202</v>
      </c>
      <c r="AU21" s="125">
        <v>3.2557649287211898</v>
      </c>
      <c r="AV21" s="125">
        <v>4.0584272186345398</v>
      </c>
      <c r="AW21" s="125">
        <v>2.9852530857105499</v>
      </c>
      <c r="AX21" s="125">
        <v>2.0985723766832498</v>
      </c>
      <c r="AY21" s="132">
        <v>3.3967717706414402</v>
      </c>
      <c r="AZ21" s="125"/>
      <c r="BA21" s="133">
        <v>-8.69496807214062</v>
      </c>
      <c r="BB21" s="134">
        <v>-13.214758374427801</v>
      </c>
      <c r="BC21" s="135">
        <v>-11.060570761613</v>
      </c>
      <c r="BD21" s="125"/>
      <c r="BE21" s="136">
        <v>-2.14969518097225</v>
      </c>
    </row>
    <row r="22" spans="1:57" x14ac:dyDescent="0.25">
      <c r="A22" s="36" t="s">
        <v>33</v>
      </c>
      <c r="B22" s="3" t="str">
        <f t="shared" si="0"/>
        <v>Chesapeake/Suffolk, VA</v>
      </c>
      <c r="C22" s="3"/>
      <c r="D22" s="25" t="s">
        <v>16</v>
      </c>
      <c r="E22" s="28" t="s">
        <v>17</v>
      </c>
      <c r="F22" s="3"/>
      <c r="G22" s="158">
        <v>84.621139388794504</v>
      </c>
      <c r="H22" s="159">
        <v>76.766659668246405</v>
      </c>
      <c r="I22" s="159">
        <v>80.234419422468306</v>
      </c>
      <c r="J22" s="159">
        <v>80.951877510760397</v>
      </c>
      <c r="K22" s="159">
        <v>80.16342567865</v>
      </c>
      <c r="L22" s="160">
        <v>80.800095640222906</v>
      </c>
      <c r="M22" s="147"/>
      <c r="N22" s="161">
        <v>81.689069737827694</v>
      </c>
      <c r="O22" s="162">
        <v>82.322766702089893</v>
      </c>
      <c r="P22" s="163">
        <v>82.014743600946602</v>
      </c>
      <c r="Q22" s="147"/>
      <c r="R22" s="164">
        <v>81.159001570736905</v>
      </c>
      <c r="S22" s="130"/>
      <c r="T22" s="137">
        <v>8.2166366837653708</v>
      </c>
      <c r="U22" s="138">
        <v>0.338279209854352</v>
      </c>
      <c r="V22" s="138">
        <v>-1.70317228236688</v>
      </c>
      <c r="W22" s="138">
        <v>-0.62593126103823105</v>
      </c>
      <c r="X22" s="138">
        <v>-0.65901506125320497</v>
      </c>
      <c r="Y22" s="139">
        <v>1.1043434248522299</v>
      </c>
      <c r="Z22" s="125"/>
      <c r="AA22" s="140">
        <v>0.80218726733443002</v>
      </c>
      <c r="AB22" s="141">
        <v>0.75395718565012104</v>
      </c>
      <c r="AC22" s="142">
        <v>0.78054356042626805</v>
      </c>
      <c r="AD22" s="125"/>
      <c r="AE22" s="143">
        <v>1.00027208183098</v>
      </c>
      <c r="AF22" s="31"/>
      <c r="AG22" s="158">
        <v>82.043150265064398</v>
      </c>
      <c r="AH22" s="159">
        <v>83.807173448835002</v>
      </c>
      <c r="AI22" s="159">
        <v>84.531515899444898</v>
      </c>
      <c r="AJ22" s="159">
        <v>83.729551347196306</v>
      </c>
      <c r="AK22" s="159">
        <v>82.309868190330207</v>
      </c>
      <c r="AL22" s="160">
        <v>83.308129026500893</v>
      </c>
      <c r="AM22" s="147"/>
      <c r="AN22" s="161">
        <v>82.956572360678393</v>
      </c>
      <c r="AO22" s="162">
        <v>84.292961622788795</v>
      </c>
      <c r="AP22" s="163">
        <v>83.638500703479195</v>
      </c>
      <c r="AQ22" s="147"/>
      <c r="AR22" s="164">
        <v>83.402064278054198</v>
      </c>
      <c r="AS22" s="130"/>
      <c r="AT22" s="137">
        <v>2.4793629686657699</v>
      </c>
      <c r="AU22" s="138">
        <v>2.4624668004099002</v>
      </c>
      <c r="AV22" s="138">
        <v>2.0404095334404402</v>
      </c>
      <c r="AW22" s="138">
        <v>1.57650484632216</v>
      </c>
      <c r="AX22" s="138">
        <v>2.0996589016154901</v>
      </c>
      <c r="AY22" s="139">
        <v>2.0930324586892199</v>
      </c>
      <c r="AZ22" s="125"/>
      <c r="BA22" s="140">
        <v>-0.41394419819963102</v>
      </c>
      <c r="BB22" s="141">
        <v>-2.2451320516624098</v>
      </c>
      <c r="BC22" s="142">
        <v>-1.3754327242401201</v>
      </c>
      <c r="BD22" s="125"/>
      <c r="BE22" s="143">
        <v>1.0718636002533</v>
      </c>
    </row>
    <row r="23" spans="1:57" ht="13" x14ac:dyDescent="0.3">
      <c r="A23" s="35" t="s">
        <v>109</v>
      </c>
      <c r="B23" s="3" t="s">
        <v>109</v>
      </c>
      <c r="C23" s="9"/>
      <c r="D23" s="23" t="s">
        <v>16</v>
      </c>
      <c r="E23" s="26" t="s">
        <v>17</v>
      </c>
      <c r="F23" s="3"/>
      <c r="G23" s="144">
        <v>175.13488278633599</v>
      </c>
      <c r="H23" s="145">
        <v>126.578200312989</v>
      </c>
      <c r="I23" s="145">
        <v>132.63800000000001</v>
      </c>
      <c r="J23" s="145">
        <v>139.16475362318801</v>
      </c>
      <c r="K23" s="145">
        <v>141.54421904761901</v>
      </c>
      <c r="L23" s="146">
        <v>147.61867181314301</v>
      </c>
      <c r="M23" s="147"/>
      <c r="N23" s="148">
        <v>142.496062445793</v>
      </c>
      <c r="O23" s="149">
        <v>137.30433070866101</v>
      </c>
      <c r="P23" s="150">
        <v>139.91150261324</v>
      </c>
      <c r="Q23" s="147"/>
      <c r="R23" s="151">
        <v>145.21044365813799</v>
      </c>
      <c r="S23" s="130"/>
      <c r="T23" s="122">
        <v>20.459973456047301</v>
      </c>
      <c r="U23" s="123">
        <v>-6.7949932007615104</v>
      </c>
      <c r="V23" s="123">
        <v>-6.7623272960714598</v>
      </c>
      <c r="W23" s="123">
        <v>-7.5059260725269397</v>
      </c>
      <c r="X23" s="123">
        <v>-7.4309739251150004</v>
      </c>
      <c r="Y23" s="124">
        <v>0.85676800976603196</v>
      </c>
      <c r="Z23" s="125"/>
      <c r="AA23" s="126">
        <v>-12.3289595574035</v>
      </c>
      <c r="AB23" s="127">
        <v>-13.9852409861467</v>
      </c>
      <c r="AC23" s="128">
        <v>-13.0871457650652</v>
      </c>
      <c r="AD23" s="125"/>
      <c r="AE23" s="129">
        <v>-4.0394348539027796</v>
      </c>
      <c r="AF23" s="29"/>
      <c r="AG23" s="144">
        <v>161.83243074792199</v>
      </c>
      <c r="AH23" s="145">
        <v>157.13536956021099</v>
      </c>
      <c r="AI23" s="145">
        <v>157.957268875192</v>
      </c>
      <c r="AJ23" s="145">
        <v>156.01641586360199</v>
      </c>
      <c r="AK23" s="145">
        <v>150.40136260095201</v>
      </c>
      <c r="AL23" s="146">
        <v>156.55669516852001</v>
      </c>
      <c r="AM23" s="147"/>
      <c r="AN23" s="148">
        <v>159.70298952776099</v>
      </c>
      <c r="AO23" s="149">
        <v>161.78840344168199</v>
      </c>
      <c r="AP23" s="150">
        <v>160.762819939753</v>
      </c>
      <c r="AQ23" s="147"/>
      <c r="AR23" s="151">
        <v>157.81560887647899</v>
      </c>
      <c r="AS23" s="130"/>
      <c r="AT23" s="122">
        <v>5.8348020185509704</v>
      </c>
      <c r="AU23" s="123">
        <v>0.83538376400443404</v>
      </c>
      <c r="AV23" s="123">
        <v>0.250333555976397</v>
      </c>
      <c r="AW23" s="123">
        <v>-2.1748847382704199</v>
      </c>
      <c r="AX23" s="123">
        <v>-4.6240247988365502</v>
      </c>
      <c r="AY23" s="124">
        <v>-0.259747436334126</v>
      </c>
      <c r="AZ23" s="125"/>
      <c r="BA23" s="126">
        <v>-8.4120220041770803</v>
      </c>
      <c r="BB23" s="127">
        <v>-9.2720697150740801</v>
      </c>
      <c r="BC23" s="128">
        <v>-8.9164495585542003</v>
      </c>
      <c r="BD23" s="125"/>
      <c r="BE23" s="129">
        <v>-3.2846067129930199</v>
      </c>
    </row>
    <row r="24" spans="1:57" x14ac:dyDescent="0.25">
      <c r="A24" s="35" t="s">
        <v>43</v>
      </c>
      <c r="B24" s="3" t="str">
        <f t="shared" si="0"/>
        <v>Richmond North/Glen Allen, VA</v>
      </c>
      <c r="C24" s="10"/>
      <c r="D24" s="24" t="s">
        <v>16</v>
      </c>
      <c r="E24" s="27" t="s">
        <v>17</v>
      </c>
      <c r="F24" s="3"/>
      <c r="G24" s="152">
        <v>92.032833293584503</v>
      </c>
      <c r="H24" s="147">
        <v>81.0112350877192</v>
      </c>
      <c r="I24" s="147">
        <v>85.124804898889195</v>
      </c>
      <c r="J24" s="147">
        <v>89.096567240935897</v>
      </c>
      <c r="K24" s="147">
        <v>88.307388271764395</v>
      </c>
      <c r="L24" s="153">
        <v>87.582359397182401</v>
      </c>
      <c r="M24" s="147"/>
      <c r="N24" s="154">
        <v>100.87179223744199</v>
      </c>
      <c r="O24" s="155">
        <v>99.2102752497225</v>
      </c>
      <c r="P24" s="156">
        <v>100.029346088913</v>
      </c>
      <c r="Q24" s="147"/>
      <c r="R24" s="157">
        <v>91.648371998970504</v>
      </c>
      <c r="S24" s="130"/>
      <c r="T24" s="131">
        <v>7.7023792557053898</v>
      </c>
      <c r="U24" s="125">
        <v>-1.6282693698152899</v>
      </c>
      <c r="V24" s="125">
        <v>-3.5322024690020899</v>
      </c>
      <c r="W24" s="125">
        <v>-0.177450439357664</v>
      </c>
      <c r="X24" s="125">
        <v>0.66269706573818399</v>
      </c>
      <c r="Y24" s="132">
        <v>0.84704400149662396</v>
      </c>
      <c r="Z24" s="125"/>
      <c r="AA24" s="133">
        <v>4.5312784595517002</v>
      </c>
      <c r="AB24" s="134">
        <v>1.702010305355</v>
      </c>
      <c r="AC24" s="135">
        <v>3.0817386815235501</v>
      </c>
      <c r="AD24" s="125"/>
      <c r="AE24" s="136">
        <v>1.55023693369161</v>
      </c>
      <c r="AF24" s="30"/>
      <c r="AG24" s="152">
        <v>87.979090224534502</v>
      </c>
      <c r="AH24" s="147">
        <v>91.150358659436804</v>
      </c>
      <c r="AI24" s="147">
        <v>94.501494776937705</v>
      </c>
      <c r="AJ24" s="147">
        <v>92.299107242495197</v>
      </c>
      <c r="AK24" s="147">
        <v>89.819407821229007</v>
      </c>
      <c r="AL24" s="153">
        <v>91.268338667867397</v>
      </c>
      <c r="AM24" s="147"/>
      <c r="AN24" s="154">
        <v>95.984545195160905</v>
      </c>
      <c r="AO24" s="155">
        <v>96.061762003473504</v>
      </c>
      <c r="AP24" s="156">
        <v>96.023508325559007</v>
      </c>
      <c r="AQ24" s="147"/>
      <c r="AR24" s="157">
        <v>92.699355804733599</v>
      </c>
      <c r="AS24" s="130"/>
      <c r="AT24" s="131">
        <v>1.5704496107672901</v>
      </c>
      <c r="AU24" s="125">
        <v>2.1839915965966101</v>
      </c>
      <c r="AV24" s="125">
        <v>2.5468883536506302</v>
      </c>
      <c r="AW24" s="125">
        <v>0.95058615491246901</v>
      </c>
      <c r="AX24" s="125">
        <v>2.3168237665512099</v>
      </c>
      <c r="AY24" s="132">
        <v>1.88831639397149</v>
      </c>
      <c r="AZ24" s="125"/>
      <c r="BA24" s="133">
        <v>2.4148317332327398</v>
      </c>
      <c r="BB24" s="134">
        <v>-0.774270697944627</v>
      </c>
      <c r="BC24" s="135">
        <v>0.743405800090987</v>
      </c>
      <c r="BD24" s="125"/>
      <c r="BE24" s="136">
        <v>1.5262939076527999</v>
      </c>
    </row>
    <row r="25" spans="1:57" x14ac:dyDescent="0.25">
      <c r="A25" s="35" t="s">
        <v>44</v>
      </c>
      <c r="B25" s="3" t="str">
        <f t="shared" si="0"/>
        <v>Richmond West/Midlothian, VA</v>
      </c>
      <c r="C25" s="3"/>
      <c r="D25" s="24" t="s">
        <v>16</v>
      </c>
      <c r="E25" s="27" t="s">
        <v>17</v>
      </c>
      <c r="F25" s="3"/>
      <c r="G25" s="152">
        <v>91.611811651234504</v>
      </c>
      <c r="H25" s="147">
        <v>79.824890971540697</v>
      </c>
      <c r="I25" s="147">
        <v>82.222006415396905</v>
      </c>
      <c r="J25" s="147">
        <v>85.689516263237493</v>
      </c>
      <c r="K25" s="147">
        <v>82.828194828897296</v>
      </c>
      <c r="L25" s="153">
        <v>84.6591273592514</v>
      </c>
      <c r="M25" s="147"/>
      <c r="N25" s="154">
        <v>88.811547448165797</v>
      </c>
      <c r="O25" s="155">
        <v>88.574031184407701</v>
      </c>
      <c r="P25" s="156">
        <v>88.689118276661503</v>
      </c>
      <c r="Q25" s="147"/>
      <c r="R25" s="157">
        <v>85.846064481620502</v>
      </c>
      <c r="S25" s="130"/>
      <c r="T25" s="131">
        <v>12.894411079692</v>
      </c>
      <c r="U25" s="125">
        <v>-1.6817244250315999</v>
      </c>
      <c r="V25" s="125">
        <v>-0.70322179613026903</v>
      </c>
      <c r="W25" s="125">
        <v>1.3099620839096799</v>
      </c>
      <c r="X25" s="125">
        <v>-0.29073564798988</v>
      </c>
      <c r="Y25" s="132">
        <v>2.38451984968862</v>
      </c>
      <c r="Z25" s="125"/>
      <c r="AA25" s="133">
        <v>-2.8181784721527401</v>
      </c>
      <c r="AB25" s="134">
        <v>-3.14706968227128</v>
      </c>
      <c r="AC25" s="135">
        <v>-2.9878521937813298</v>
      </c>
      <c r="AD25" s="125"/>
      <c r="AE25" s="136">
        <v>0.44763028683538197</v>
      </c>
      <c r="AF25" s="30"/>
      <c r="AG25" s="152">
        <v>86.123811393379498</v>
      </c>
      <c r="AH25" s="147">
        <v>86.091713955266599</v>
      </c>
      <c r="AI25" s="147">
        <v>86.019844077568095</v>
      </c>
      <c r="AJ25" s="147">
        <v>86.765142731656894</v>
      </c>
      <c r="AK25" s="147">
        <v>84.398059349593396</v>
      </c>
      <c r="AL25" s="153">
        <v>85.877432761180501</v>
      </c>
      <c r="AM25" s="147"/>
      <c r="AN25" s="154">
        <v>88.784495948136097</v>
      </c>
      <c r="AO25" s="155">
        <v>91.967040720751996</v>
      </c>
      <c r="AP25" s="156">
        <v>90.402672205010106</v>
      </c>
      <c r="AQ25" s="147"/>
      <c r="AR25" s="157">
        <v>87.191208203125001</v>
      </c>
      <c r="AS25" s="130"/>
      <c r="AT25" s="131">
        <v>2.1832929657034401</v>
      </c>
      <c r="AU25" s="125">
        <v>1.5185101925923901</v>
      </c>
      <c r="AV25" s="125">
        <v>0.189790445899992</v>
      </c>
      <c r="AW25" s="125">
        <v>1.4413474951154399</v>
      </c>
      <c r="AX25" s="125">
        <v>-3.7591228789938799E-2</v>
      </c>
      <c r="AY25" s="132">
        <v>1.02447905879909</v>
      </c>
      <c r="AZ25" s="125"/>
      <c r="BA25" s="133">
        <v>-1.3328403589564699</v>
      </c>
      <c r="BB25" s="134">
        <v>-2.9467480976301301</v>
      </c>
      <c r="BC25" s="135">
        <v>-2.1963529726736302</v>
      </c>
      <c r="BD25" s="125"/>
      <c r="BE25" s="136">
        <v>-2.8000203572878398E-3</v>
      </c>
    </row>
    <row r="26" spans="1:57" x14ac:dyDescent="0.25">
      <c r="A26" s="35" t="s">
        <v>45</v>
      </c>
      <c r="B26" s="3" t="str">
        <f t="shared" si="0"/>
        <v>Petersburg/Chester, VA</v>
      </c>
      <c r="C26" s="3"/>
      <c r="D26" s="24" t="s">
        <v>16</v>
      </c>
      <c r="E26" s="27" t="s">
        <v>17</v>
      </c>
      <c r="F26" s="3"/>
      <c r="G26" s="152">
        <v>81.058393002544506</v>
      </c>
      <c r="H26" s="147">
        <v>77.283621009174297</v>
      </c>
      <c r="I26" s="147">
        <v>82.920461246810007</v>
      </c>
      <c r="J26" s="147">
        <v>83.751361952861899</v>
      </c>
      <c r="K26" s="147">
        <v>80.340745576504702</v>
      </c>
      <c r="L26" s="153">
        <v>81.281123145514599</v>
      </c>
      <c r="M26" s="147"/>
      <c r="N26" s="154">
        <v>81.582494797473004</v>
      </c>
      <c r="O26" s="155">
        <v>83.152321895054698</v>
      </c>
      <c r="P26" s="156">
        <v>82.361234868913797</v>
      </c>
      <c r="Q26" s="147"/>
      <c r="R26" s="157">
        <v>81.595461616436793</v>
      </c>
      <c r="S26" s="130"/>
      <c r="T26" s="131">
        <v>1.59943490429891</v>
      </c>
      <c r="U26" s="125">
        <v>-1.1935060655082601</v>
      </c>
      <c r="V26" s="125">
        <v>-1.9194814590501601</v>
      </c>
      <c r="W26" s="125">
        <v>3.71342061649097</v>
      </c>
      <c r="X26" s="125">
        <v>0.37978036771108598</v>
      </c>
      <c r="Y26" s="132">
        <v>0.69039054267656996</v>
      </c>
      <c r="Z26" s="125"/>
      <c r="AA26" s="133">
        <v>-0.508972565962866</v>
      </c>
      <c r="AB26" s="134">
        <v>9.6618540228481306E-3</v>
      </c>
      <c r="AC26" s="135">
        <v>-0.25799595191007901</v>
      </c>
      <c r="AD26" s="125"/>
      <c r="AE26" s="136">
        <v>0.39012008411530202</v>
      </c>
      <c r="AF26" s="30"/>
      <c r="AG26" s="152">
        <v>79.149696208921299</v>
      </c>
      <c r="AH26" s="147">
        <v>81.914517034242607</v>
      </c>
      <c r="AI26" s="147">
        <v>83.7805806559102</v>
      </c>
      <c r="AJ26" s="147">
        <v>83.684173556640204</v>
      </c>
      <c r="AK26" s="147">
        <v>81.273464922858594</v>
      </c>
      <c r="AL26" s="153">
        <v>82.065403277847906</v>
      </c>
      <c r="AM26" s="147"/>
      <c r="AN26" s="154">
        <v>83.181107968484099</v>
      </c>
      <c r="AO26" s="155">
        <v>83.078416515078899</v>
      </c>
      <c r="AP26" s="156">
        <v>83.131482159711197</v>
      </c>
      <c r="AQ26" s="147"/>
      <c r="AR26" s="157">
        <v>82.367703488448299</v>
      </c>
      <c r="AS26" s="130"/>
      <c r="AT26" s="131">
        <v>0.54381541256715404</v>
      </c>
      <c r="AU26" s="125">
        <v>2.8095184896210101</v>
      </c>
      <c r="AV26" s="125">
        <v>0.93172508383819996</v>
      </c>
      <c r="AW26" s="125">
        <v>3.7203582389264098</v>
      </c>
      <c r="AX26" s="125">
        <v>2.3799748527898101</v>
      </c>
      <c r="AY26" s="132">
        <v>2.1303284443514499</v>
      </c>
      <c r="AZ26" s="125"/>
      <c r="BA26" s="133">
        <v>1.8396557226546699</v>
      </c>
      <c r="BB26" s="134">
        <v>0.14017653860557999</v>
      </c>
      <c r="BC26" s="135">
        <v>0.98616658443707395</v>
      </c>
      <c r="BD26" s="125"/>
      <c r="BE26" s="136">
        <v>1.8034450005631699</v>
      </c>
    </row>
    <row r="27" spans="1:57" x14ac:dyDescent="0.25">
      <c r="A27" s="35" t="s">
        <v>97</v>
      </c>
      <c r="B27" s="3" t="s">
        <v>70</v>
      </c>
      <c r="C27" s="3"/>
      <c r="D27" s="24" t="s">
        <v>16</v>
      </c>
      <c r="E27" s="27" t="s">
        <v>17</v>
      </c>
      <c r="F27" s="3"/>
      <c r="G27" s="152">
        <v>128.66011226611201</v>
      </c>
      <c r="H27" s="147">
        <v>94.660008983111695</v>
      </c>
      <c r="I27" s="147">
        <v>91.1365510900971</v>
      </c>
      <c r="J27" s="147">
        <v>91.827866283937297</v>
      </c>
      <c r="K27" s="147">
        <v>91.238003809523804</v>
      </c>
      <c r="L27" s="153">
        <v>99.242338183505694</v>
      </c>
      <c r="M27" s="147"/>
      <c r="N27" s="154">
        <v>95.1548595064898</v>
      </c>
      <c r="O27" s="155">
        <v>95.654302705917303</v>
      </c>
      <c r="P27" s="156">
        <v>95.399400160151401</v>
      </c>
      <c r="Q27" s="147"/>
      <c r="R27" s="157">
        <v>98.194243368805502</v>
      </c>
      <c r="S27" s="130"/>
      <c r="T27" s="131">
        <v>30.958200473073301</v>
      </c>
      <c r="U27" s="125">
        <v>8.9188506331940793</v>
      </c>
      <c r="V27" s="125">
        <v>3.5391673082043802</v>
      </c>
      <c r="W27" s="125">
        <v>1.0265114842107099</v>
      </c>
      <c r="X27" s="125">
        <v>2.6875679092601099</v>
      </c>
      <c r="Y27" s="132">
        <v>9.7303088557554496</v>
      </c>
      <c r="Z27" s="125"/>
      <c r="AA27" s="133">
        <v>-0.33372641259100699</v>
      </c>
      <c r="AB27" s="134">
        <v>-2.0602560426735002</v>
      </c>
      <c r="AC27" s="135">
        <v>-1.2200932353926</v>
      </c>
      <c r="AD27" s="125"/>
      <c r="AE27" s="136">
        <v>6.3977178218872002</v>
      </c>
      <c r="AF27" s="30"/>
      <c r="AG27" s="152">
        <v>105.80757011171001</v>
      </c>
      <c r="AH27" s="147">
        <v>98.227721815827195</v>
      </c>
      <c r="AI27" s="147">
        <v>98.452451462057496</v>
      </c>
      <c r="AJ27" s="147">
        <v>100.36985330688201</v>
      </c>
      <c r="AK27" s="147">
        <v>101.38296006562901</v>
      </c>
      <c r="AL27" s="153">
        <v>100.67265579772101</v>
      </c>
      <c r="AM27" s="147"/>
      <c r="AN27" s="154">
        <v>113.10159912921701</v>
      </c>
      <c r="AO27" s="155">
        <v>113.517599260045</v>
      </c>
      <c r="AP27" s="156">
        <v>113.29954944087601</v>
      </c>
      <c r="AQ27" s="147"/>
      <c r="AR27" s="157">
        <v>104.20602266144201</v>
      </c>
      <c r="AS27" s="130"/>
      <c r="AT27" s="131">
        <v>9.0420085009816198</v>
      </c>
      <c r="AU27" s="125">
        <v>2.7892687894066301</v>
      </c>
      <c r="AV27" s="125">
        <v>1.67544121117432</v>
      </c>
      <c r="AW27" s="125">
        <v>2.9294105390952101</v>
      </c>
      <c r="AX27" s="125">
        <v>3.8911895739140401</v>
      </c>
      <c r="AY27" s="132">
        <v>3.8772530524142201</v>
      </c>
      <c r="AZ27" s="125"/>
      <c r="BA27" s="133">
        <v>5.4055767416641904</v>
      </c>
      <c r="BB27" s="134">
        <v>2.04488497951577</v>
      </c>
      <c r="BC27" s="135">
        <v>3.6884981666402501</v>
      </c>
      <c r="BD27" s="125"/>
      <c r="BE27" s="136">
        <v>3.78365990255611</v>
      </c>
    </row>
    <row r="28" spans="1:57" x14ac:dyDescent="0.25">
      <c r="A28" s="35" t="s">
        <v>47</v>
      </c>
      <c r="B28" s="3" t="str">
        <f t="shared" si="0"/>
        <v>Roanoke, VA</v>
      </c>
      <c r="C28" s="3"/>
      <c r="D28" s="24" t="s">
        <v>16</v>
      </c>
      <c r="E28" s="27" t="s">
        <v>17</v>
      </c>
      <c r="F28" s="3"/>
      <c r="G28" s="152">
        <v>108.234692714692</v>
      </c>
      <c r="H28" s="147">
        <v>85.292985856469301</v>
      </c>
      <c r="I28" s="147">
        <v>85.800486139011596</v>
      </c>
      <c r="J28" s="147">
        <v>86.836619874399702</v>
      </c>
      <c r="K28" s="147">
        <v>86.482974203338301</v>
      </c>
      <c r="L28" s="153">
        <v>90.6173315297589</v>
      </c>
      <c r="M28" s="147"/>
      <c r="N28" s="154">
        <v>91.315018108651898</v>
      </c>
      <c r="O28" s="155">
        <v>92.272444134078199</v>
      </c>
      <c r="P28" s="156">
        <v>91.758909993524696</v>
      </c>
      <c r="Q28" s="147"/>
      <c r="R28" s="157">
        <v>90.931569128394003</v>
      </c>
      <c r="S28" s="130"/>
      <c r="T28" s="131">
        <v>23.106374734855201</v>
      </c>
      <c r="U28" s="125">
        <v>1.3048282100969699</v>
      </c>
      <c r="V28" s="125">
        <v>-0.16809134174766799</v>
      </c>
      <c r="W28" s="125">
        <v>-1.5138138662369101</v>
      </c>
      <c r="X28" s="125">
        <v>-1.2367756000445</v>
      </c>
      <c r="Y28" s="132">
        <v>4.33945412264291</v>
      </c>
      <c r="Z28" s="125"/>
      <c r="AA28" s="133">
        <v>-0.19878827669791499</v>
      </c>
      <c r="AB28" s="134">
        <v>-0.75781479967138399</v>
      </c>
      <c r="AC28" s="135">
        <v>-0.51494982948888401</v>
      </c>
      <c r="AD28" s="125"/>
      <c r="AE28" s="136">
        <v>2.8188082388704898</v>
      </c>
      <c r="AF28" s="30"/>
      <c r="AG28" s="152">
        <v>92.795167255594805</v>
      </c>
      <c r="AH28" s="147">
        <v>89.891257559958206</v>
      </c>
      <c r="AI28" s="147">
        <v>91.913902309998207</v>
      </c>
      <c r="AJ28" s="147">
        <v>91.711618516360005</v>
      </c>
      <c r="AK28" s="147">
        <v>92.895839835728907</v>
      </c>
      <c r="AL28" s="153">
        <v>91.869323794955903</v>
      </c>
      <c r="AM28" s="147"/>
      <c r="AN28" s="154">
        <v>99.913900645477497</v>
      </c>
      <c r="AO28" s="155">
        <v>98.549296867423095</v>
      </c>
      <c r="AP28" s="156">
        <v>99.289934811529903</v>
      </c>
      <c r="AQ28" s="147"/>
      <c r="AR28" s="157">
        <v>94.066529320622905</v>
      </c>
      <c r="AS28" s="130"/>
      <c r="AT28" s="131">
        <v>4.94511622554207</v>
      </c>
      <c r="AU28" s="125">
        <v>0.25739846225704699</v>
      </c>
      <c r="AV28" s="125">
        <v>1.22179181696415</v>
      </c>
      <c r="AW28" s="125">
        <v>1.31410642908582</v>
      </c>
      <c r="AX28" s="125">
        <v>3.9527069554322298</v>
      </c>
      <c r="AY28" s="132">
        <v>2.2801247675304901</v>
      </c>
      <c r="AZ28" s="125"/>
      <c r="BA28" s="133">
        <v>4.0775977882792702</v>
      </c>
      <c r="BB28" s="134">
        <v>-3.6655173653601398</v>
      </c>
      <c r="BC28" s="135">
        <v>0.14399299926776599</v>
      </c>
      <c r="BD28" s="125"/>
      <c r="BE28" s="136">
        <v>1.67519848000712</v>
      </c>
    </row>
    <row r="29" spans="1:57" x14ac:dyDescent="0.25">
      <c r="A29" s="35" t="s">
        <v>48</v>
      </c>
      <c r="B29" s="3" t="str">
        <f t="shared" si="0"/>
        <v>Charlottesville, VA</v>
      </c>
      <c r="C29" s="3"/>
      <c r="D29" s="24" t="s">
        <v>16</v>
      </c>
      <c r="E29" s="27" t="s">
        <v>17</v>
      </c>
      <c r="F29" s="3"/>
      <c r="G29" s="152">
        <v>156.94919202518301</v>
      </c>
      <c r="H29" s="147">
        <v>109.369642857142</v>
      </c>
      <c r="I29" s="147">
        <v>103.871915629322</v>
      </c>
      <c r="J29" s="147">
        <v>107.29850561134</v>
      </c>
      <c r="K29" s="147">
        <v>108.413350615683</v>
      </c>
      <c r="L29" s="153">
        <v>119.49398046875</v>
      </c>
      <c r="M29" s="147"/>
      <c r="N29" s="154">
        <v>130.94757020057301</v>
      </c>
      <c r="O29" s="155">
        <v>138.680256563245</v>
      </c>
      <c r="P29" s="156">
        <v>134.735931014323</v>
      </c>
      <c r="Q29" s="147"/>
      <c r="R29" s="157">
        <v>124.19109900009001</v>
      </c>
      <c r="S29" s="130"/>
      <c r="T29" s="131">
        <v>38.399706720058099</v>
      </c>
      <c r="U29" s="125">
        <v>12.7287249461857</v>
      </c>
      <c r="V29" s="125">
        <v>2.8953243783629898</v>
      </c>
      <c r="W29" s="125">
        <v>-4.9192837481395504</v>
      </c>
      <c r="X29" s="125">
        <v>2.1697180825434801</v>
      </c>
      <c r="Y29" s="132">
        <v>12.407284317513501</v>
      </c>
      <c r="Z29" s="125"/>
      <c r="AA29" s="133">
        <v>5.37551093850126</v>
      </c>
      <c r="AB29" s="134">
        <v>4.5628051736240902</v>
      </c>
      <c r="AC29" s="135">
        <v>4.6062962977270301</v>
      </c>
      <c r="AD29" s="125"/>
      <c r="AE29" s="136">
        <v>8.7719172251883606</v>
      </c>
      <c r="AF29" s="30"/>
      <c r="AG29" s="152">
        <v>131.402615169846</v>
      </c>
      <c r="AH29" s="147">
        <v>115.606987769892</v>
      </c>
      <c r="AI29" s="147">
        <v>116.481149052194</v>
      </c>
      <c r="AJ29" s="147">
        <v>118.40792285227499</v>
      </c>
      <c r="AK29" s="147">
        <v>119.03384462678601</v>
      </c>
      <c r="AL29" s="153">
        <v>119.91603978547499</v>
      </c>
      <c r="AM29" s="147"/>
      <c r="AN29" s="154">
        <v>136.436639457664</v>
      </c>
      <c r="AO29" s="155">
        <v>145.49882554474399</v>
      </c>
      <c r="AP29" s="156">
        <v>140.98925714285701</v>
      </c>
      <c r="AQ29" s="147"/>
      <c r="AR29" s="157">
        <v>125.909430988232</v>
      </c>
      <c r="AS29" s="130"/>
      <c r="AT29" s="131">
        <v>18.205564292796101</v>
      </c>
      <c r="AU29" s="125">
        <v>5.4236299878596901</v>
      </c>
      <c r="AV29" s="125">
        <v>1.03497481802666</v>
      </c>
      <c r="AW29" s="125">
        <v>2.3548302071721099</v>
      </c>
      <c r="AX29" s="125">
        <v>2.6915175184584799</v>
      </c>
      <c r="AY29" s="132">
        <v>5.3270187012954304</v>
      </c>
      <c r="AZ29" s="125"/>
      <c r="BA29" s="133">
        <v>3.32850849985706</v>
      </c>
      <c r="BB29" s="134">
        <v>4.6815420552840896</v>
      </c>
      <c r="BC29" s="135">
        <v>3.9286620890017101</v>
      </c>
      <c r="BD29" s="125"/>
      <c r="BE29" s="136">
        <v>4.79570235126927</v>
      </c>
    </row>
    <row r="30" spans="1:57" x14ac:dyDescent="0.25">
      <c r="A30" s="21" t="s">
        <v>49</v>
      </c>
      <c r="B30" t="s">
        <v>72</v>
      </c>
      <c r="C30" s="3"/>
      <c r="D30" s="24" t="s">
        <v>16</v>
      </c>
      <c r="E30" s="27" t="s">
        <v>17</v>
      </c>
      <c r="F30" s="3"/>
      <c r="G30" s="152">
        <v>102.812179969879</v>
      </c>
      <c r="H30" s="147">
        <v>91.777280653950896</v>
      </c>
      <c r="I30" s="147">
        <v>87.112784859018902</v>
      </c>
      <c r="J30" s="147">
        <v>89.897917540181595</v>
      </c>
      <c r="K30" s="147">
        <v>87.135104602510395</v>
      </c>
      <c r="L30" s="153">
        <v>91.749382706228602</v>
      </c>
      <c r="M30" s="147"/>
      <c r="N30" s="154">
        <v>92.106955140928903</v>
      </c>
      <c r="O30" s="155">
        <v>92.118616432524405</v>
      </c>
      <c r="P30" s="156">
        <v>92.112582169268606</v>
      </c>
      <c r="Q30" s="147"/>
      <c r="R30" s="157">
        <v>91.850767819255594</v>
      </c>
      <c r="S30" s="130"/>
      <c r="T30" s="131">
        <v>12.245174868819699</v>
      </c>
      <c r="U30" s="125">
        <v>4.4783833921019296</v>
      </c>
      <c r="V30" s="125">
        <v>-4.3956354847352497</v>
      </c>
      <c r="W30" s="125">
        <v>-2.1038681126477101</v>
      </c>
      <c r="X30" s="125">
        <v>-3.8058361782502401</v>
      </c>
      <c r="Y30" s="132">
        <v>1.18376515250882</v>
      </c>
      <c r="Z30" s="125"/>
      <c r="AA30" s="133">
        <v>-0.118083350402739</v>
      </c>
      <c r="AB30" s="134">
        <v>-3.3058766040294598</v>
      </c>
      <c r="AC30" s="135">
        <v>-1.7426948344718201</v>
      </c>
      <c r="AD30" s="125"/>
      <c r="AE30" s="136">
        <v>0.26232211494028201</v>
      </c>
      <c r="AF30" s="30"/>
      <c r="AG30" s="152">
        <v>91.6918679637118</v>
      </c>
      <c r="AH30" s="147">
        <v>92.030081783662695</v>
      </c>
      <c r="AI30" s="147">
        <v>92.816154092840506</v>
      </c>
      <c r="AJ30" s="147">
        <v>94.081597879591001</v>
      </c>
      <c r="AK30" s="147">
        <v>92.617486091241403</v>
      </c>
      <c r="AL30" s="153">
        <v>92.744217579750298</v>
      </c>
      <c r="AM30" s="147"/>
      <c r="AN30" s="154">
        <v>97.321885344207203</v>
      </c>
      <c r="AO30" s="155">
        <v>95.8035979593663</v>
      </c>
      <c r="AP30" s="156">
        <v>96.605507601351306</v>
      </c>
      <c r="AQ30" s="147"/>
      <c r="AR30" s="157">
        <v>93.868054203539799</v>
      </c>
      <c r="AS30" s="130"/>
      <c r="AT30" s="131">
        <v>2.8851498412024501</v>
      </c>
      <c r="AU30" s="125">
        <v>-6.8894352031619796E-2</v>
      </c>
      <c r="AV30" s="125">
        <v>-1.90634685641791</v>
      </c>
      <c r="AW30" s="125">
        <v>-0.22996219280695299</v>
      </c>
      <c r="AX30" s="125">
        <v>1.69085425347215</v>
      </c>
      <c r="AY30" s="132">
        <v>0.26561122277756899</v>
      </c>
      <c r="AZ30" s="125"/>
      <c r="BA30" s="133">
        <v>2.1845355726795002</v>
      </c>
      <c r="BB30" s="134">
        <v>-2.5511863008220201</v>
      </c>
      <c r="BC30" s="135">
        <v>-0.160870825443195</v>
      </c>
      <c r="BD30" s="125"/>
      <c r="BE30" s="136">
        <v>0.19791555027454799</v>
      </c>
    </row>
    <row r="31" spans="1:57" x14ac:dyDescent="0.25">
      <c r="A31" s="21" t="s">
        <v>50</v>
      </c>
      <c r="B31" s="3" t="str">
        <f t="shared" si="0"/>
        <v>Staunton &amp; Harrisonburg, VA</v>
      </c>
      <c r="C31" s="3"/>
      <c r="D31" s="24" t="s">
        <v>16</v>
      </c>
      <c r="E31" s="27" t="s">
        <v>17</v>
      </c>
      <c r="F31" s="3"/>
      <c r="G31" s="152">
        <v>110.598586632609</v>
      </c>
      <c r="H31" s="147">
        <v>96.379965055328995</v>
      </c>
      <c r="I31" s="147">
        <v>89.129016933207893</v>
      </c>
      <c r="J31" s="147">
        <v>90.798798076923006</v>
      </c>
      <c r="K31" s="147">
        <v>91.782898172323698</v>
      </c>
      <c r="L31" s="153">
        <v>95.883607348301993</v>
      </c>
      <c r="M31" s="147"/>
      <c r="N31" s="154">
        <v>96.695115810674693</v>
      </c>
      <c r="O31" s="155">
        <v>94.925368942731197</v>
      </c>
      <c r="P31" s="156">
        <v>95.849807995791593</v>
      </c>
      <c r="Q31" s="147"/>
      <c r="R31" s="157">
        <v>95.874793552811994</v>
      </c>
      <c r="S31" s="130"/>
      <c r="T31" s="131">
        <v>7.5809258484799402</v>
      </c>
      <c r="U31" s="125">
        <v>14.3943127534104</v>
      </c>
      <c r="V31" s="125">
        <v>3.4484687671635301</v>
      </c>
      <c r="W31" s="125">
        <v>6.2245920098450904</v>
      </c>
      <c r="X31" s="125">
        <v>5.9239685460371403</v>
      </c>
      <c r="Y31" s="132">
        <v>7.2560225731560699</v>
      </c>
      <c r="Z31" s="125"/>
      <c r="AA31" s="133">
        <v>1.78548021290089</v>
      </c>
      <c r="AB31" s="134">
        <v>-2.30095135456836</v>
      </c>
      <c r="AC31" s="135">
        <v>-0.28744296913955097</v>
      </c>
      <c r="AD31" s="125"/>
      <c r="AE31" s="136">
        <v>4.9300622288681897</v>
      </c>
      <c r="AF31" s="30"/>
      <c r="AG31" s="152">
        <v>96.637657269823606</v>
      </c>
      <c r="AH31" s="147">
        <v>93.381636683859597</v>
      </c>
      <c r="AI31" s="147">
        <v>94.174788525963095</v>
      </c>
      <c r="AJ31" s="147">
        <v>96.307930966856205</v>
      </c>
      <c r="AK31" s="147">
        <v>97.216094961240302</v>
      </c>
      <c r="AL31" s="153">
        <v>95.602705882352893</v>
      </c>
      <c r="AM31" s="147"/>
      <c r="AN31" s="154">
        <v>109.779322671683</v>
      </c>
      <c r="AO31" s="155">
        <v>107.733437735442</v>
      </c>
      <c r="AP31" s="156">
        <v>108.825137794287</v>
      </c>
      <c r="AQ31" s="147"/>
      <c r="AR31" s="157">
        <v>99.646304631491603</v>
      </c>
      <c r="AS31" s="130"/>
      <c r="AT31" s="131">
        <v>0.88621293184178096</v>
      </c>
      <c r="AU31" s="125">
        <v>0.89648445905000196</v>
      </c>
      <c r="AV31" s="125">
        <v>-0.78815019309785295</v>
      </c>
      <c r="AW31" s="125">
        <v>2.6316517559609398</v>
      </c>
      <c r="AX31" s="125">
        <v>3.8639588699664098</v>
      </c>
      <c r="AY31" s="132">
        <v>1.6062358982431</v>
      </c>
      <c r="AZ31" s="125"/>
      <c r="BA31" s="133">
        <v>2.8078300034410502</v>
      </c>
      <c r="BB31" s="134">
        <v>-1.55432738896725</v>
      </c>
      <c r="BC31" s="135">
        <v>0.70557691618738105</v>
      </c>
      <c r="BD31" s="125"/>
      <c r="BE31" s="136">
        <v>1.65680091747036</v>
      </c>
    </row>
    <row r="32" spans="1:57" x14ac:dyDescent="0.25">
      <c r="A32" s="21" t="s">
        <v>51</v>
      </c>
      <c r="B32" s="3" t="str">
        <f t="shared" si="0"/>
        <v>Blacksburg &amp; Wytheville, VA</v>
      </c>
      <c r="C32" s="3"/>
      <c r="D32" s="24" t="s">
        <v>16</v>
      </c>
      <c r="E32" s="27" t="s">
        <v>17</v>
      </c>
      <c r="F32" s="3"/>
      <c r="G32" s="152">
        <v>90.041970941250696</v>
      </c>
      <c r="H32" s="147">
        <v>82.280538302277407</v>
      </c>
      <c r="I32" s="147">
        <v>84.114250127097094</v>
      </c>
      <c r="J32" s="147">
        <v>81.950998062015501</v>
      </c>
      <c r="K32" s="147">
        <v>82.273818627450893</v>
      </c>
      <c r="L32" s="153">
        <v>83.950249368340096</v>
      </c>
      <c r="M32" s="147"/>
      <c r="N32" s="154">
        <v>83.369538734476606</v>
      </c>
      <c r="O32" s="155">
        <v>84.860946601941706</v>
      </c>
      <c r="P32" s="156">
        <v>84.105639412997903</v>
      </c>
      <c r="Q32" s="147"/>
      <c r="R32" s="157">
        <v>83.991950651020701</v>
      </c>
      <c r="S32" s="130"/>
      <c r="T32" s="131">
        <v>8.7925950262061896</v>
      </c>
      <c r="U32" s="125">
        <v>0.19956943419036299</v>
      </c>
      <c r="V32" s="125">
        <v>-0.45222937444475197</v>
      </c>
      <c r="W32" s="125">
        <v>-3.9689484078964501</v>
      </c>
      <c r="X32" s="125">
        <v>-0.88214166838466301</v>
      </c>
      <c r="Y32" s="132">
        <v>0.41968520111402002</v>
      </c>
      <c r="Z32" s="125"/>
      <c r="AA32" s="133">
        <v>-5.3543922905906003</v>
      </c>
      <c r="AB32" s="134">
        <v>-9.1370749661729498</v>
      </c>
      <c r="AC32" s="135">
        <v>-7.3233935541480699</v>
      </c>
      <c r="AD32" s="125"/>
      <c r="AE32" s="136">
        <v>-2.01531914823437</v>
      </c>
      <c r="AF32" s="30"/>
      <c r="AG32" s="152">
        <v>85.477970420527399</v>
      </c>
      <c r="AH32" s="147">
        <v>85.690623837458801</v>
      </c>
      <c r="AI32" s="147">
        <v>89.910715167845495</v>
      </c>
      <c r="AJ32" s="147">
        <v>86.237265155508595</v>
      </c>
      <c r="AK32" s="147">
        <v>97.237279897466195</v>
      </c>
      <c r="AL32" s="153">
        <v>89.5484993679502</v>
      </c>
      <c r="AM32" s="147"/>
      <c r="AN32" s="154">
        <v>100.463429088441</v>
      </c>
      <c r="AO32" s="155">
        <v>90.496682066358602</v>
      </c>
      <c r="AP32" s="156">
        <v>96.009724116358996</v>
      </c>
      <c r="AQ32" s="147"/>
      <c r="AR32" s="157">
        <v>91.356637838973398</v>
      </c>
      <c r="AS32" s="130"/>
      <c r="AT32" s="131">
        <v>3.0005965697993502</v>
      </c>
      <c r="AU32" s="125">
        <v>1.5204705726116501</v>
      </c>
      <c r="AV32" s="125">
        <v>4.25920868781321</v>
      </c>
      <c r="AW32" s="125">
        <v>-0.97790224118341795</v>
      </c>
      <c r="AX32" s="125">
        <v>0.38130034191857898</v>
      </c>
      <c r="AY32" s="132">
        <v>1.90799117993503</v>
      </c>
      <c r="AZ32" s="125"/>
      <c r="BA32" s="133">
        <v>1.8277143263178699</v>
      </c>
      <c r="BB32" s="134">
        <v>-3.6782768634196099</v>
      </c>
      <c r="BC32" s="135">
        <v>-0.45085311979652698</v>
      </c>
      <c r="BD32" s="125"/>
      <c r="BE32" s="136">
        <v>1.3129441032125699</v>
      </c>
    </row>
    <row r="33" spans="1:64" x14ac:dyDescent="0.25">
      <c r="A33" s="21" t="s">
        <v>52</v>
      </c>
      <c r="B33" s="3" t="str">
        <f t="shared" si="0"/>
        <v>Lynchburg, VA</v>
      </c>
      <c r="C33" s="3"/>
      <c r="D33" s="24" t="s">
        <v>16</v>
      </c>
      <c r="E33" s="27" t="s">
        <v>17</v>
      </c>
      <c r="F33" s="3"/>
      <c r="G33" s="152">
        <v>112.284926605504</v>
      </c>
      <c r="H33" s="147">
        <v>85.369120603015006</v>
      </c>
      <c r="I33" s="147">
        <v>90.320290791599305</v>
      </c>
      <c r="J33" s="147">
        <v>95.661061818181807</v>
      </c>
      <c r="K33" s="147">
        <v>90.718997594226096</v>
      </c>
      <c r="L33" s="153">
        <v>95.165586494953004</v>
      </c>
      <c r="M33" s="147"/>
      <c r="N33" s="154">
        <v>109.220189959294</v>
      </c>
      <c r="O33" s="155">
        <v>104.02925314465401</v>
      </c>
      <c r="P33" s="156">
        <v>106.81564821558599</v>
      </c>
      <c r="Q33" s="147"/>
      <c r="R33" s="157">
        <v>98.932787329250999</v>
      </c>
      <c r="S33" s="130"/>
      <c r="T33" s="131">
        <v>26.911641146937999</v>
      </c>
      <c r="U33" s="125">
        <v>-4.1098855816344404</v>
      </c>
      <c r="V33" s="125">
        <v>-2.9155392345168201</v>
      </c>
      <c r="W33" s="125">
        <v>0.38624631304860002</v>
      </c>
      <c r="X33" s="125">
        <v>-3.2956291198899401</v>
      </c>
      <c r="Y33" s="132">
        <v>2.9212560187457699</v>
      </c>
      <c r="Z33" s="125"/>
      <c r="AA33" s="133">
        <v>0.17780118442713899</v>
      </c>
      <c r="AB33" s="134">
        <v>-4.0180907362572</v>
      </c>
      <c r="AC33" s="135">
        <v>-1.76129800494026</v>
      </c>
      <c r="AD33" s="125"/>
      <c r="AE33" s="136">
        <v>0.62007852937321895</v>
      </c>
      <c r="AF33" s="30"/>
      <c r="AG33" s="152">
        <v>97.392643678160894</v>
      </c>
      <c r="AH33" s="147">
        <v>96.485148796498905</v>
      </c>
      <c r="AI33" s="147">
        <v>98.452185442249501</v>
      </c>
      <c r="AJ33" s="147">
        <v>99.144902204836399</v>
      </c>
      <c r="AK33" s="147">
        <v>96.298164383561598</v>
      </c>
      <c r="AL33" s="153">
        <v>97.6378146337521</v>
      </c>
      <c r="AM33" s="147"/>
      <c r="AN33" s="154">
        <v>107.797443471175</v>
      </c>
      <c r="AO33" s="155">
        <v>107.50654358750199</v>
      </c>
      <c r="AP33" s="156">
        <v>107.657084123972</v>
      </c>
      <c r="AQ33" s="147"/>
      <c r="AR33" s="157">
        <v>100.413840289745</v>
      </c>
      <c r="AS33" s="130"/>
      <c r="AT33" s="131">
        <v>5.5940921304653299</v>
      </c>
      <c r="AU33" s="125">
        <v>2.2324747746023998</v>
      </c>
      <c r="AV33" s="125">
        <v>2.94660276257029</v>
      </c>
      <c r="AW33" s="125">
        <v>2.6954992276102101</v>
      </c>
      <c r="AX33" s="125">
        <v>0.33821816382735298</v>
      </c>
      <c r="AY33" s="132">
        <v>2.6990496234996999</v>
      </c>
      <c r="AZ33" s="125"/>
      <c r="BA33" s="133">
        <v>4.1752864602047302</v>
      </c>
      <c r="BB33" s="134">
        <v>0.43570703698741198</v>
      </c>
      <c r="BC33" s="135">
        <v>2.2827054742727602</v>
      </c>
      <c r="BD33" s="125"/>
      <c r="BE33" s="136">
        <v>2.2848678414502102</v>
      </c>
    </row>
    <row r="34" spans="1:64" x14ac:dyDescent="0.25">
      <c r="A34" s="21" t="s">
        <v>77</v>
      </c>
      <c r="B34" s="3" t="str">
        <f t="shared" si="0"/>
        <v>Central Virginia</v>
      </c>
      <c r="C34" s="3"/>
      <c r="D34" s="24" t="s">
        <v>16</v>
      </c>
      <c r="E34" s="27" t="s">
        <v>17</v>
      </c>
      <c r="F34" s="3"/>
      <c r="G34" s="152">
        <v>112.96210830630299</v>
      </c>
      <c r="H34" s="147">
        <v>88.414686534436299</v>
      </c>
      <c r="I34" s="147">
        <v>91.691026424316405</v>
      </c>
      <c r="J34" s="147">
        <v>95.284741605637606</v>
      </c>
      <c r="K34" s="147">
        <v>94.118154110324099</v>
      </c>
      <c r="L34" s="153">
        <v>97.085405413625296</v>
      </c>
      <c r="M34" s="147"/>
      <c r="N34" s="154">
        <v>103.84027280130201</v>
      </c>
      <c r="O34" s="155">
        <v>103.51347077855</v>
      </c>
      <c r="P34" s="156">
        <v>103.678038820353</v>
      </c>
      <c r="Q34" s="147"/>
      <c r="R34" s="157">
        <v>99.115653157656496</v>
      </c>
      <c r="S34" s="130"/>
      <c r="T34" s="131">
        <v>23.1734534468739</v>
      </c>
      <c r="U34" s="125">
        <v>1.02181531693635</v>
      </c>
      <c r="V34" s="125">
        <v>-1.08985428832633</v>
      </c>
      <c r="W34" s="125">
        <v>-1.43171954865645</v>
      </c>
      <c r="X34" s="125">
        <v>0.67847320947367895</v>
      </c>
      <c r="Y34" s="132">
        <v>4.7084794850704199</v>
      </c>
      <c r="Z34" s="125"/>
      <c r="AA34" s="133">
        <v>1.0058507719319001</v>
      </c>
      <c r="AB34" s="134">
        <v>-1.5841638454486</v>
      </c>
      <c r="AC34" s="135">
        <v>-0.328864509139564</v>
      </c>
      <c r="AD34" s="125"/>
      <c r="AE34" s="136">
        <v>2.8162166407097202</v>
      </c>
      <c r="AF34" s="30"/>
      <c r="AG34" s="152">
        <v>100.711649442241</v>
      </c>
      <c r="AH34" s="147">
        <v>99.104299703099898</v>
      </c>
      <c r="AI34" s="147">
        <v>101.328636964441</v>
      </c>
      <c r="AJ34" s="147">
        <v>101.11421472909301</v>
      </c>
      <c r="AK34" s="147">
        <v>98.773212611209502</v>
      </c>
      <c r="AL34" s="153">
        <v>100.231822121132</v>
      </c>
      <c r="AM34" s="147"/>
      <c r="AN34" s="154">
        <v>106.062697522991</v>
      </c>
      <c r="AO34" s="155">
        <v>107.881706948383</v>
      </c>
      <c r="AP34" s="156">
        <v>106.966743595154</v>
      </c>
      <c r="AQ34" s="147"/>
      <c r="AR34" s="157">
        <v>102.17593551562599</v>
      </c>
      <c r="AS34" s="130"/>
      <c r="AT34" s="131">
        <v>7.0986288700465003</v>
      </c>
      <c r="AU34" s="125">
        <v>3.2666234513274102</v>
      </c>
      <c r="AV34" s="125">
        <v>2.2638901051527101</v>
      </c>
      <c r="AW34" s="125">
        <v>1.91056399657286</v>
      </c>
      <c r="AX34" s="125">
        <v>1.6829214096907701</v>
      </c>
      <c r="AY34" s="132">
        <v>3.0608908604528899</v>
      </c>
      <c r="AZ34" s="125"/>
      <c r="BA34" s="133">
        <v>1.2574342642432199</v>
      </c>
      <c r="BB34" s="134">
        <v>-1.2726013087377499</v>
      </c>
      <c r="BC34" s="135">
        <v>-9.7270638933878995E-2</v>
      </c>
      <c r="BD34" s="125"/>
      <c r="BE34" s="136">
        <v>2.0199883190953098</v>
      </c>
    </row>
    <row r="35" spans="1:64" x14ac:dyDescent="0.25">
      <c r="A35" s="21" t="s">
        <v>78</v>
      </c>
      <c r="B35" s="3" t="str">
        <f t="shared" si="0"/>
        <v>Chesapeake Bay</v>
      </c>
      <c r="C35" s="3"/>
      <c r="D35" s="24" t="s">
        <v>16</v>
      </c>
      <c r="E35" s="27" t="s">
        <v>17</v>
      </c>
      <c r="F35" s="3"/>
      <c r="G35" s="152">
        <v>122.436768149882</v>
      </c>
      <c r="H35" s="147">
        <v>82.286749226006094</v>
      </c>
      <c r="I35" s="147">
        <v>87.520057361376601</v>
      </c>
      <c r="J35" s="147">
        <v>92.964145234493103</v>
      </c>
      <c r="K35" s="147">
        <v>88.599543859649103</v>
      </c>
      <c r="L35" s="153">
        <v>94.482088658146907</v>
      </c>
      <c r="M35" s="147"/>
      <c r="N35" s="154">
        <v>92.037166324435304</v>
      </c>
      <c r="O35" s="155">
        <v>92.186391304347794</v>
      </c>
      <c r="P35" s="156">
        <v>92.109651531151002</v>
      </c>
      <c r="Q35" s="147"/>
      <c r="R35" s="157">
        <v>93.831060562155798</v>
      </c>
      <c r="S35" s="130"/>
      <c r="T35" s="131">
        <v>26.261967723754701</v>
      </c>
      <c r="U35" s="125">
        <v>-2.2255948872326199</v>
      </c>
      <c r="V35" s="125">
        <v>-7.2196524105610997</v>
      </c>
      <c r="W35" s="125">
        <v>5.0595104888162696</v>
      </c>
      <c r="X35" s="125">
        <v>2.52741003034145</v>
      </c>
      <c r="Y35" s="132">
        <v>4.9971996291318801</v>
      </c>
      <c r="Z35" s="125"/>
      <c r="AA35" s="133">
        <v>-4.3877350698110096</v>
      </c>
      <c r="AB35" s="134">
        <v>-7.8758599451034899</v>
      </c>
      <c r="AC35" s="135">
        <v>-6.16778130936747</v>
      </c>
      <c r="AD35" s="125"/>
      <c r="AE35" s="136">
        <v>1.55029327153222</v>
      </c>
      <c r="AF35" s="30"/>
      <c r="AG35" s="152">
        <v>100.47487955182</v>
      </c>
      <c r="AH35" s="147">
        <v>93.159138104838703</v>
      </c>
      <c r="AI35" s="147">
        <v>92.308689956331804</v>
      </c>
      <c r="AJ35" s="147">
        <v>93.352562525625203</v>
      </c>
      <c r="AK35" s="147">
        <v>95.979399558498798</v>
      </c>
      <c r="AL35" s="153">
        <v>94.828814456935703</v>
      </c>
      <c r="AM35" s="147"/>
      <c r="AN35" s="154">
        <v>102.132806304016</v>
      </c>
      <c r="AO35" s="155">
        <v>103.782933049946</v>
      </c>
      <c r="AP35" s="156">
        <v>102.939649259547</v>
      </c>
      <c r="AQ35" s="147"/>
      <c r="AR35" s="157">
        <v>96.965318915959401</v>
      </c>
      <c r="AS35" s="130"/>
      <c r="AT35" s="131">
        <v>3.3211640525827901</v>
      </c>
      <c r="AU35" s="125">
        <v>-5.3020912859246296</v>
      </c>
      <c r="AV35" s="125">
        <v>-5.42544008753016</v>
      </c>
      <c r="AW35" s="125">
        <v>-4.1174740171094903</v>
      </c>
      <c r="AX35" s="125">
        <v>1.0294383328268</v>
      </c>
      <c r="AY35" s="132">
        <v>-2.3720043671348101</v>
      </c>
      <c r="AZ35" s="125"/>
      <c r="BA35" s="133">
        <v>-5.90030661992306</v>
      </c>
      <c r="BB35" s="134">
        <v>-5.9494664808554001</v>
      </c>
      <c r="BC35" s="135">
        <v>-5.9711629513306699</v>
      </c>
      <c r="BD35" s="125"/>
      <c r="BE35" s="136">
        <v>-3.5803711251712298</v>
      </c>
    </row>
    <row r="36" spans="1:64" x14ac:dyDescent="0.25">
      <c r="A36" s="21" t="s">
        <v>79</v>
      </c>
      <c r="B36" s="3" t="str">
        <f t="shared" si="0"/>
        <v>Coastal Virginia - Eastern Shore</v>
      </c>
      <c r="C36" s="3"/>
      <c r="D36" s="24" t="s">
        <v>16</v>
      </c>
      <c r="E36" s="27" t="s">
        <v>17</v>
      </c>
      <c r="F36" s="3"/>
      <c r="G36" s="152">
        <v>103.190224719101</v>
      </c>
      <c r="H36" s="147">
        <v>83.048779761904697</v>
      </c>
      <c r="I36" s="147">
        <v>85.167027600849195</v>
      </c>
      <c r="J36" s="147">
        <v>85.359785992217795</v>
      </c>
      <c r="K36" s="147">
        <v>84.588905579399096</v>
      </c>
      <c r="L36" s="153">
        <v>88.933649289099506</v>
      </c>
      <c r="M36" s="147"/>
      <c r="N36" s="154">
        <v>86.535727482678894</v>
      </c>
      <c r="O36" s="155">
        <v>86.792172839506094</v>
      </c>
      <c r="P36" s="156">
        <v>86.659665871121703</v>
      </c>
      <c r="Q36" s="147"/>
      <c r="R36" s="157">
        <v>88.330421019309895</v>
      </c>
      <c r="S36" s="130"/>
      <c r="T36" s="131">
        <v>16.064369355596799</v>
      </c>
      <c r="U36" s="125">
        <v>-5.2899745750506302</v>
      </c>
      <c r="V36" s="125">
        <v>-3.97506924633824</v>
      </c>
      <c r="W36" s="125">
        <v>-1.83396841362975</v>
      </c>
      <c r="X36" s="125">
        <v>-5.3063050263137397</v>
      </c>
      <c r="Y36" s="132">
        <v>0.66284825561073002</v>
      </c>
      <c r="Z36" s="125"/>
      <c r="AA36" s="133">
        <v>-10.8022231775559</v>
      </c>
      <c r="AB36" s="134">
        <v>-13.4196625683158</v>
      </c>
      <c r="AC36" s="135">
        <v>-12.0880830644083</v>
      </c>
      <c r="AD36" s="125"/>
      <c r="AE36" s="136">
        <v>-3.6915806939702902</v>
      </c>
      <c r="AF36" s="30"/>
      <c r="AG36" s="152">
        <v>92.621369617224801</v>
      </c>
      <c r="AH36" s="147">
        <v>90.934284140969098</v>
      </c>
      <c r="AI36" s="147">
        <v>92.102875576036794</v>
      </c>
      <c r="AJ36" s="147">
        <v>90.183468941382301</v>
      </c>
      <c r="AK36" s="147">
        <v>89.708503432494197</v>
      </c>
      <c r="AL36" s="153">
        <v>91.029254615460502</v>
      </c>
      <c r="AM36" s="147"/>
      <c r="AN36" s="154">
        <v>98.409397247271002</v>
      </c>
      <c r="AO36" s="155">
        <v>97.201694915254194</v>
      </c>
      <c r="AP36" s="156">
        <v>97.838648310387896</v>
      </c>
      <c r="AQ36" s="147"/>
      <c r="AR36" s="157">
        <v>92.955304446332406</v>
      </c>
      <c r="AS36" s="130"/>
      <c r="AT36" s="131">
        <v>4.11062857255369</v>
      </c>
      <c r="AU36" s="125">
        <v>-0.37983297480550499</v>
      </c>
      <c r="AV36" s="125">
        <v>-0.48599897212243298</v>
      </c>
      <c r="AW36" s="125">
        <v>-2.33305066933098</v>
      </c>
      <c r="AX36" s="125">
        <v>-2.6470613551598898</v>
      </c>
      <c r="AY36" s="132">
        <v>-0.61314138125693796</v>
      </c>
      <c r="AZ36" s="125"/>
      <c r="BA36" s="133">
        <v>-4.7363187547868097</v>
      </c>
      <c r="BB36" s="134">
        <v>-9.5148064257646503</v>
      </c>
      <c r="BC36" s="135">
        <v>-7.1479179204469396</v>
      </c>
      <c r="BD36" s="125"/>
      <c r="BE36" s="136">
        <v>-2.9727014885477101</v>
      </c>
    </row>
    <row r="37" spans="1:64" x14ac:dyDescent="0.25">
      <c r="A37" s="21" t="s">
        <v>80</v>
      </c>
      <c r="B37" s="3" t="str">
        <f t="shared" si="0"/>
        <v>Coastal Virginia - Hampton Roads</v>
      </c>
      <c r="C37" s="3"/>
      <c r="D37" s="24" t="s">
        <v>16</v>
      </c>
      <c r="E37" s="27" t="s">
        <v>17</v>
      </c>
      <c r="F37" s="3"/>
      <c r="G37" s="152">
        <v>128.053494284588</v>
      </c>
      <c r="H37" s="147">
        <v>89.451545774647798</v>
      </c>
      <c r="I37" s="147">
        <v>86.683745938921305</v>
      </c>
      <c r="J37" s="147">
        <v>87.512628558816999</v>
      </c>
      <c r="K37" s="147">
        <v>88.222013480567895</v>
      </c>
      <c r="L37" s="153">
        <v>99.323100116072496</v>
      </c>
      <c r="M37" s="147"/>
      <c r="N37" s="154">
        <v>102.920457420302</v>
      </c>
      <c r="O37" s="155">
        <v>102.348687960687</v>
      </c>
      <c r="P37" s="156">
        <v>102.628959383709</v>
      </c>
      <c r="Q37" s="147"/>
      <c r="R37" s="157">
        <v>100.34365313225</v>
      </c>
      <c r="S37" s="130"/>
      <c r="T37" s="131">
        <v>32.716260139535997</v>
      </c>
      <c r="U37" s="125">
        <v>6.3246353522977996</v>
      </c>
      <c r="V37" s="125">
        <v>2.1624251013590601</v>
      </c>
      <c r="W37" s="125">
        <v>3.4239713880037499</v>
      </c>
      <c r="X37" s="125">
        <v>3.6608468542284101</v>
      </c>
      <c r="Y37" s="132">
        <v>14.0699209159506</v>
      </c>
      <c r="Z37" s="125"/>
      <c r="AA37" s="133">
        <v>6.1357334133872303</v>
      </c>
      <c r="AB37" s="134">
        <v>0.48936253931190099</v>
      </c>
      <c r="AC37" s="135">
        <v>3.1453832474328198</v>
      </c>
      <c r="AD37" s="125"/>
      <c r="AE37" s="136">
        <v>9.9067719178984905</v>
      </c>
      <c r="AF37" s="30"/>
      <c r="AG37" s="152">
        <v>106.05736287798101</v>
      </c>
      <c r="AH37" s="147">
        <v>96.510263324767195</v>
      </c>
      <c r="AI37" s="147">
        <v>96.967904323680997</v>
      </c>
      <c r="AJ37" s="147">
        <v>99.711285718679804</v>
      </c>
      <c r="AK37" s="147">
        <v>99.044506113207504</v>
      </c>
      <c r="AL37" s="153">
        <v>99.719588559393699</v>
      </c>
      <c r="AM37" s="147"/>
      <c r="AN37" s="154">
        <v>110.012225229647</v>
      </c>
      <c r="AO37" s="155">
        <v>113.13250413509699</v>
      </c>
      <c r="AP37" s="156">
        <v>111.611434030887</v>
      </c>
      <c r="AQ37" s="147"/>
      <c r="AR37" s="157">
        <v>103.45756454860501</v>
      </c>
      <c r="AS37" s="130"/>
      <c r="AT37" s="131">
        <v>9.7868197253898508</v>
      </c>
      <c r="AU37" s="125">
        <v>0.578347241437695</v>
      </c>
      <c r="AV37" s="125">
        <v>-0.89469763918617395</v>
      </c>
      <c r="AW37" s="125">
        <v>1.7709216290523999</v>
      </c>
      <c r="AX37" s="125">
        <v>1.4476024121831701</v>
      </c>
      <c r="AY37" s="132">
        <v>2.5642574634226198</v>
      </c>
      <c r="AZ37" s="125"/>
      <c r="BA37" s="133">
        <v>-0.48584460809922297</v>
      </c>
      <c r="BB37" s="134">
        <v>-6.1006759722786503</v>
      </c>
      <c r="BC37" s="135">
        <v>-3.5577121632584698</v>
      </c>
      <c r="BD37" s="125"/>
      <c r="BE37" s="136">
        <v>0.26060321207172599</v>
      </c>
    </row>
    <row r="38" spans="1:64" x14ac:dyDescent="0.25">
      <c r="A38" s="20" t="s">
        <v>81</v>
      </c>
      <c r="B38" s="3" t="str">
        <f t="shared" si="0"/>
        <v>Northern Virginia</v>
      </c>
      <c r="C38" s="3"/>
      <c r="D38" s="24" t="s">
        <v>16</v>
      </c>
      <c r="E38" s="27" t="s">
        <v>17</v>
      </c>
      <c r="F38" s="3"/>
      <c r="G38" s="152">
        <v>128.73695014662701</v>
      </c>
      <c r="H38" s="147">
        <v>98.4289400324149</v>
      </c>
      <c r="I38" s="147">
        <v>99.682341133352097</v>
      </c>
      <c r="J38" s="147">
        <v>104.11350025188899</v>
      </c>
      <c r="K38" s="147">
        <v>104.598404481073</v>
      </c>
      <c r="L38" s="153">
        <v>109.17163483415101</v>
      </c>
      <c r="M38" s="147"/>
      <c r="N38" s="154">
        <v>103.695456911778</v>
      </c>
      <c r="O38" s="155">
        <v>105.129797856049</v>
      </c>
      <c r="P38" s="156">
        <v>104.434303004349</v>
      </c>
      <c r="Q38" s="147"/>
      <c r="R38" s="157">
        <v>107.71784300841701</v>
      </c>
      <c r="S38" s="130"/>
      <c r="T38" s="131">
        <v>25.501421862450702</v>
      </c>
      <c r="U38" s="125">
        <v>-1.3553160346377899</v>
      </c>
      <c r="V38" s="125">
        <v>-3.5464183719843301</v>
      </c>
      <c r="W38" s="125">
        <v>-2.6299867332261502</v>
      </c>
      <c r="X38" s="125">
        <v>-1.1804187776502799</v>
      </c>
      <c r="Y38" s="132">
        <v>5.0415459133921301</v>
      </c>
      <c r="Z38" s="125"/>
      <c r="AA38" s="133">
        <v>-1.02340395498061</v>
      </c>
      <c r="AB38" s="134">
        <v>-2.8624493659690802</v>
      </c>
      <c r="AC38" s="135">
        <v>-2.0277091139363699</v>
      </c>
      <c r="AD38" s="125"/>
      <c r="AE38" s="136">
        <v>2.7564931407025899</v>
      </c>
      <c r="AF38" s="30"/>
      <c r="AG38" s="152">
        <v>117.13855278947401</v>
      </c>
      <c r="AH38" s="147">
        <v>119.98368007412201</v>
      </c>
      <c r="AI38" s="147">
        <v>123.04839970479399</v>
      </c>
      <c r="AJ38" s="147">
        <v>119.023538614622</v>
      </c>
      <c r="AK38" s="147">
        <v>111.940679753201</v>
      </c>
      <c r="AL38" s="153">
        <v>118.29089644248999</v>
      </c>
      <c r="AM38" s="147"/>
      <c r="AN38" s="154">
        <v>107.524768089441</v>
      </c>
      <c r="AO38" s="155">
        <v>108.21078373654601</v>
      </c>
      <c r="AP38" s="156">
        <v>107.871557888645</v>
      </c>
      <c r="AQ38" s="147"/>
      <c r="AR38" s="157">
        <v>115.296126134956</v>
      </c>
      <c r="AS38" s="130"/>
      <c r="AT38" s="131">
        <v>10.0558472231438</v>
      </c>
      <c r="AU38" s="125">
        <v>6.0263400175635899</v>
      </c>
      <c r="AV38" s="125">
        <v>5.8005114656781904</v>
      </c>
      <c r="AW38" s="125">
        <v>3.9261037664431302</v>
      </c>
      <c r="AX38" s="125">
        <v>3.0757184812161902</v>
      </c>
      <c r="AY38" s="132">
        <v>5.5960386246680702</v>
      </c>
      <c r="AZ38" s="125"/>
      <c r="BA38" s="133">
        <v>0.59137602896274</v>
      </c>
      <c r="BB38" s="134">
        <v>-5.2869987801709302</v>
      </c>
      <c r="BC38" s="135">
        <v>-2.56516742574901</v>
      </c>
      <c r="BD38" s="125"/>
      <c r="BE38" s="136">
        <v>3.2836857508808301</v>
      </c>
    </row>
    <row r="39" spans="1:64" x14ac:dyDescent="0.25">
      <c r="A39" s="22" t="s">
        <v>82</v>
      </c>
      <c r="B39" s="3" t="str">
        <f t="shared" si="0"/>
        <v>Shenandoah Valley</v>
      </c>
      <c r="C39" s="3"/>
      <c r="D39" s="25" t="s">
        <v>16</v>
      </c>
      <c r="E39" s="28" t="s">
        <v>17</v>
      </c>
      <c r="F39" s="3"/>
      <c r="G39" s="158">
        <v>104.339181760068</v>
      </c>
      <c r="H39" s="159">
        <v>89.843469845722296</v>
      </c>
      <c r="I39" s="159">
        <v>87.007601644586501</v>
      </c>
      <c r="J39" s="159">
        <v>87.655479246897698</v>
      </c>
      <c r="K39" s="159">
        <v>88.897369904596701</v>
      </c>
      <c r="L39" s="160">
        <v>91.714780129550206</v>
      </c>
      <c r="M39" s="147"/>
      <c r="N39" s="161">
        <v>92.704186597205705</v>
      </c>
      <c r="O39" s="162">
        <v>91.381982204646505</v>
      </c>
      <c r="P39" s="163">
        <v>92.057235457733697</v>
      </c>
      <c r="Q39" s="147"/>
      <c r="R39" s="164">
        <v>91.808575072041293</v>
      </c>
      <c r="S39" s="130"/>
      <c r="T39" s="137">
        <v>7.6495939180902699</v>
      </c>
      <c r="U39" s="138">
        <v>6.2434970464700701</v>
      </c>
      <c r="V39" s="138">
        <v>0.48935448011549998</v>
      </c>
      <c r="W39" s="138">
        <v>-0.29142274129911699</v>
      </c>
      <c r="X39" s="138">
        <v>2.5873828778872499</v>
      </c>
      <c r="Y39" s="139">
        <v>3.4601042140150402</v>
      </c>
      <c r="Z39" s="125"/>
      <c r="AA39" s="140">
        <v>-1.41531960282431</v>
      </c>
      <c r="AB39" s="141">
        <v>-4.2996306675419698</v>
      </c>
      <c r="AC39" s="142">
        <v>-2.87752013909091</v>
      </c>
      <c r="AD39" s="125"/>
      <c r="AE39" s="143">
        <v>1.4555209073362401</v>
      </c>
      <c r="AF39" s="31"/>
      <c r="AG39" s="158">
        <v>91.712627511591904</v>
      </c>
      <c r="AH39" s="159">
        <v>89.665987218502707</v>
      </c>
      <c r="AI39" s="159">
        <v>91.052690507681305</v>
      </c>
      <c r="AJ39" s="159">
        <v>91.596927998472097</v>
      </c>
      <c r="AK39" s="159">
        <v>92.376237400403099</v>
      </c>
      <c r="AL39" s="160">
        <v>91.333133794084901</v>
      </c>
      <c r="AM39" s="147"/>
      <c r="AN39" s="161">
        <v>101.55029393578999</v>
      </c>
      <c r="AO39" s="162">
        <v>100.355473582474</v>
      </c>
      <c r="AP39" s="163">
        <v>100.98906075815199</v>
      </c>
      <c r="AQ39" s="147"/>
      <c r="AR39" s="164">
        <v>94.224821218163598</v>
      </c>
      <c r="AS39" s="130"/>
      <c r="AT39" s="137">
        <v>8.4124390837301E-2</v>
      </c>
      <c r="AU39" s="138">
        <v>-0.86506468254688196</v>
      </c>
      <c r="AV39" s="138">
        <v>-1.5490846291453</v>
      </c>
      <c r="AW39" s="138">
        <v>-0.32452528586985802</v>
      </c>
      <c r="AX39" s="138">
        <v>0.23802717278591701</v>
      </c>
      <c r="AY39" s="139">
        <v>-0.45851346805284798</v>
      </c>
      <c r="AZ39" s="125"/>
      <c r="BA39" s="140">
        <v>0.11159693462687099</v>
      </c>
      <c r="BB39" s="141">
        <v>-3.0233765055156399</v>
      </c>
      <c r="BC39" s="142">
        <v>-1.41520953148905</v>
      </c>
      <c r="BD39" s="125"/>
      <c r="BE39" s="143">
        <v>-0.57674151458832101</v>
      </c>
    </row>
    <row r="40" spans="1:64" ht="13" x14ac:dyDescent="0.3">
      <c r="A40" s="19" t="s">
        <v>83</v>
      </c>
      <c r="B40" s="3" t="str">
        <f t="shared" si="0"/>
        <v>Southern Virginia</v>
      </c>
      <c r="C40" s="9"/>
      <c r="D40" s="23" t="s">
        <v>16</v>
      </c>
      <c r="E40" s="26" t="s">
        <v>17</v>
      </c>
      <c r="F40" s="3"/>
      <c r="G40" s="144">
        <v>93.403480861244006</v>
      </c>
      <c r="H40" s="145">
        <v>85.834709302325507</v>
      </c>
      <c r="I40" s="145">
        <v>90.715938908362503</v>
      </c>
      <c r="J40" s="145">
        <v>93.693368374945194</v>
      </c>
      <c r="K40" s="145">
        <v>91.153957647058803</v>
      </c>
      <c r="L40" s="146">
        <v>91.298321167883202</v>
      </c>
      <c r="M40" s="147"/>
      <c r="N40" s="148">
        <v>91.199206952742998</v>
      </c>
      <c r="O40" s="149">
        <v>90.228875291375203</v>
      </c>
      <c r="P40" s="150">
        <v>90.731090806859697</v>
      </c>
      <c r="Q40" s="147"/>
      <c r="R40" s="151">
        <v>91.1432375096079</v>
      </c>
      <c r="S40" s="130"/>
      <c r="T40" s="122">
        <v>9.8116510261142906</v>
      </c>
      <c r="U40" s="123">
        <v>0.50796010241669798</v>
      </c>
      <c r="V40" s="123">
        <v>3.2033957604590402</v>
      </c>
      <c r="W40" s="123">
        <v>3.7930161747181002</v>
      </c>
      <c r="X40" s="123">
        <v>2.0488469999619499</v>
      </c>
      <c r="Y40" s="124">
        <v>3.8637370258657202</v>
      </c>
      <c r="Z40" s="125"/>
      <c r="AA40" s="126">
        <v>0.93415695618112005</v>
      </c>
      <c r="AB40" s="127">
        <v>-0.52860069378880303</v>
      </c>
      <c r="AC40" s="128">
        <v>0.22069333884553599</v>
      </c>
      <c r="AD40" s="125"/>
      <c r="AE40" s="129">
        <v>2.7941306600567302</v>
      </c>
      <c r="AF40" s="29"/>
      <c r="AG40" s="144">
        <v>89.278030552643401</v>
      </c>
      <c r="AH40" s="145">
        <v>93.965145899053596</v>
      </c>
      <c r="AI40" s="145">
        <v>96.162870422219697</v>
      </c>
      <c r="AJ40" s="145">
        <v>96.001779180485698</v>
      </c>
      <c r="AK40" s="145">
        <v>92.511976757565193</v>
      </c>
      <c r="AL40" s="146">
        <v>93.837504363424799</v>
      </c>
      <c r="AM40" s="147"/>
      <c r="AN40" s="148">
        <v>94.335756476683898</v>
      </c>
      <c r="AO40" s="149">
        <v>93.820936712405398</v>
      </c>
      <c r="AP40" s="150">
        <v>94.088357556183496</v>
      </c>
      <c r="AQ40" s="147"/>
      <c r="AR40" s="151">
        <v>93.903943757351101</v>
      </c>
      <c r="AS40" s="130"/>
      <c r="AT40" s="122">
        <v>5.70813072900315</v>
      </c>
      <c r="AU40" s="123">
        <v>6.1333716517571402</v>
      </c>
      <c r="AV40" s="123">
        <v>6.9224204102688303</v>
      </c>
      <c r="AW40" s="123">
        <v>6.9303747755586098</v>
      </c>
      <c r="AX40" s="123">
        <v>6.6845446991922604</v>
      </c>
      <c r="AY40" s="124">
        <v>6.4951188383276204</v>
      </c>
      <c r="AZ40" s="125"/>
      <c r="BA40" s="126">
        <v>6.0891009276133898</v>
      </c>
      <c r="BB40" s="127">
        <v>3.4518405798037999</v>
      </c>
      <c r="BC40" s="128">
        <v>4.7735340544433198</v>
      </c>
      <c r="BD40" s="125"/>
      <c r="BE40" s="129">
        <v>6.0268942879902898</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2">
        <v>116.53590594744099</v>
      </c>
      <c r="H41" s="147">
        <v>92.786327543424306</v>
      </c>
      <c r="I41" s="147">
        <v>87.160198776758406</v>
      </c>
      <c r="J41" s="147">
        <v>86.121724533715906</v>
      </c>
      <c r="K41" s="147">
        <v>85.579688334817405</v>
      </c>
      <c r="L41" s="153">
        <v>92.966516133212295</v>
      </c>
      <c r="M41" s="147"/>
      <c r="N41" s="154">
        <v>90.3690930626057</v>
      </c>
      <c r="O41" s="155">
        <v>91.027279151943404</v>
      </c>
      <c r="P41" s="156">
        <v>90.691075194468397</v>
      </c>
      <c r="Q41" s="147"/>
      <c r="R41" s="157">
        <v>92.346155803760695</v>
      </c>
      <c r="S41" s="130"/>
      <c r="T41" s="131">
        <v>18.711379570568699</v>
      </c>
      <c r="U41" s="125">
        <v>3.06461616369748</v>
      </c>
      <c r="V41" s="125">
        <v>-2.6015637545743999</v>
      </c>
      <c r="W41" s="125">
        <v>-3.8688240229627202</v>
      </c>
      <c r="X41" s="125">
        <v>-3.7749341396495502</v>
      </c>
      <c r="Y41" s="132">
        <v>1.86557242158388</v>
      </c>
      <c r="Z41" s="125"/>
      <c r="AA41" s="133">
        <v>-6.5695309010660896</v>
      </c>
      <c r="AB41" s="134">
        <v>-10.4715001530273</v>
      </c>
      <c r="AC41" s="135">
        <v>-8.59100474989555</v>
      </c>
      <c r="AD41" s="125"/>
      <c r="AE41" s="136">
        <v>-1.41466756726557</v>
      </c>
      <c r="AF41" s="30"/>
      <c r="AG41" s="152">
        <v>101.669218257598</v>
      </c>
      <c r="AH41" s="147">
        <v>94.374266530681595</v>
      </c>
      <c r="AI41" s="147">
        <v>95.162779264213995</v>
      </c>
      <c r="AJ41" s="147">
        <v>94.734899266835001</v>
      </c>
      <c r="AK41" s="147">
        <v>101.759131931859</v>
      </c>
      <c r="AL41" s="153">
        <v>97.426722576364995</v>
      </c>
      <c r="AM41" s="147"/>
      <c r="AN41" s="154">
        <v>109.775717199631</v>
      </c>
      <c r="AO41" s="155">
        <v>104.12690188918801</v>
      </c>
      <c r="AP41" s="156">
        <v>107.21550079148</v>
      </c>
      <c r="AQ41" s="147"/>
      <c r="AR41" s="157">
        <v>100.227892910824</v>
      </c>
      <c r="AS41" s="130"/>
      <c r="AT41" s="131">
        <v>5.6451399679429599</v>
      </c>
      <c r="AU41" s="125">
        <v>4.1279820947554703E-2</v>
      </c>
      <c r="AV41" s="125">
        <v>-5.9422244398733601E-2</v>
      </c>
      <c r="AW41" s="125">
        <v>-1.3856737868006801</v>
      </c>
      <c r="AX41" s="125">
        <v>-0.88185024288754299</v>
      </c>
      <c r="AY41" s="132">
        <v>0.46318542017025699</v>
      </c>
      <c r="AZ41" s="125"/>
      <c r="BA41" s="133">
        <v>0.36047155428491601</v>
      </c>
      <c r="BB41" s="134">
        <v>-5.3662747527590504</v>
      </c>
      <c r="BC41" s="135">
        <v>-2.2587284084086399</v>
      </c>
      <c r="BD41" s="125"/>
      <c r="BE41" s="136">
        <v>-0.26254753739419401</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2">
        <v>77.31</v>
      </c>
      <c r="H42" s="147">
        <v>77.840646067415705</v>
      </c>
      <c r="I42" s="147">
        <v>84.630802047781501</v>
      </c>
      <c r="J42" s="147">
        <v>86.109598145285901</v>
      </c>
      <c r="K42" s="147">
        <v>84.370580431177402</v>
      </c>
      <c r="L42" s="153">
        <v>82.796604562737599</v>
      </c>
      <c r="M42" s="147"/>
      <c r="N42" s="154">
        <v>79.998531914893604</v>
      </c>
      <c r="O42" s="155">
        <v>79.177060185185098</v>
      </c>
      <c r="P42" s="156">
        <v>79.6050997782705</v>
      </c>
      <c r="Q42" s="147"/>
      <c r="R42" s="157">
        <v>81.981560022650001</v>
      </c>
      <c r="S42" s="130"/>
      <c r="T42" s="131">
        <v>-1.6949152542372801</v>
      </c>
      <c r="U42" s="125">
        <v>-2.1792962516776999</v>
      </c>
      <c r="V42" s="125">
        <v>4.0208962735301101</v>
      </c>
      <c r="W42" s="125">
        <v>5.6385193556216198</v>
      </c>
      <c r="X42" s="125">
        <v>3.2811517087434199</v>
      </c>
      <c r="Y42" s="132">
        <v>2.5333567545172602</v>
      </c>
      <c r="Z42" s="125"/>
      <c r="AA42" s="133">
        <v>-0.88942588243347598</v>
      </c>
      <c r="AB42" s="134">
        <v>-2.74388851850189</v>
      </c>
      <c r="AC42" s="135">
        <v>-1.7923736917902</v>
      </c>
      <c r="AD42" s="125"/>
      <c r="AE42" s="136">
        <v>1.41903901612412</v>
      </c>
      <c r="AF42" s="30"/>
      <c r="AG42" s="152">
        <v>80.172292447777096</v>
      </c>
      <c r="AH42" s="147">
        <v>84.132716216216195</v>
      </c>
      <c r="AI42" s="147">
        <v>84.922499037350704</v>
      </c>
      <c r="AJ42" s="147">
        <v>83.914699474079598</v>
      </c>
      <c r="AK42" s="147">
        <v>82.448008885298805</v>
      </c>
      <c r="AL42" s="153">
        <v>83.278821688377604</v>
      </c>
      <c r="AM42" s="147"/>
      <c r="AN42" s="154">
        <v>85.233881661770795</v>
      </c>
      <c r="AO42" s="155">
        <v>82.4783866279069</v>
      </c>
      <c r="AP42" s="156">
        <v>83.954965145041598</v>
      </c>
      <c r="AQ42" s="147"/>
      <c r="AR42" s="157">
        <v>83.463640051631899</v>
      </c>
      <c r="AS42" s="130"/>
      <c r="AT42" s="131">
        <v>4.4930313710789598</v>
      </c>
      <c r="AU42" s="125">
        <v>6.3600628570667199</v>
      </c>
      <c r="AV42" s="125">
        <v>4.1575916741296703</v>
      </c>
      <c r="AW42" s="125">
        <v>3.6023032611988799</v>
      </c>
      <c r="AX42" s="125">
        <v>4.4042501863456804</v>
      </c>
      <c r="AY42" s="132">
        <v>4.5147022447664202</v>
      </c>
      <c r="AZ42" s="125"/>
      <c r="BA42" s="133">
        <v>4.9119822612383901</v>
      </c>
      <c r="BB42" s="134">
        <v>1.12760756889249</v>
      </c>
      <c r="BC42" s="135">
        <v>3.1450186963215399</v>
      </c>
      <c r="BD42" s="125"/>
      <c r="BE42" s="136">
        <v>4.1255469662403197</v>
      </c>
      <c r="BF42" s="76"/>
      <c r="BG42" s="76"/>
      <c r="BH42" s="76"/>
      <c r="BI42" s="76"/>
      <c r="BJ42" s="76"/>
      <c r="BK42" s="76"/>
      <c r="BL42" s="76"/>
    </row>
    <row r="43" spans="1:64" x14ac:dyDescent="0.25">
      <c r="A43" s="22" t="s">
        <v>86</v>
      </c>
      <c r="B43" s="3" t="str">
        <f t="shared" si="0"/>
        <v>Virginia Mountains</v>
      </c>
      <c r="C43" s="3"/>
      <c r="D43" s="25" t="s">
        <v>16</v>
      </c>
      <c r="E43" s="28" t="s">
        <v>17</v>
      </c>
      <c r="F43" s="3"/>
      <c r="G43" s="152">
        <v>153.34657632398699</v>
      </c>
      <c r="H43" s="147">
        <v>100.05803368421</v>
      </c>
      <c r="I43" s="147">
        <v>93.304181818181803</v>
      </c>
      <c r="J43" s="147">
        <v>94.129752460483104</v>
      </c>
      <c r="K43" s="147">
        <v>93.218431860609797</v>
      </c>
      <c r="L43" s="153">
        <v>107.174259453781</v>
      </c>
      <c r="M43" s="147"/>
      <c r="N43" s="154">
        <v>100.272806557377</v>
      </c>
      <c r="O43" s="155">
        <v>103.22727306409701</v>
      </c>
      <c r="P43" s="156">
        <v>101.659848669333</v>
      </c>
      <c r="Q43" s="147"/>
      <c r="R43" s="157">
        <v>105.66325675611201</v>
      </c>
      <c r="S43" s="130"/>
      <c r="T43" s="131">
        <v>57.595482957839899</v>
      </c>
      <c r="U43" s="125">
        <v>18.591297001749801</v>
      </c>
      <c r="V43" s="125">
        <v>8.2712007822599904</v>
      </c>
      <c r="W43" s="125">
        <v>5.6611183835940802</v>
      </c>
      <c r="X43" s="125">
        <v>5.7039607645077197</v>
      </c>
      <c r="Y43" s="132">
        <v>20.509926251832201</v>
      </c>
      <c r="Z43" s="125"/>
      <c r="AA43" s="133">
        <v>8.1234895790387398</v>
      </c>
      <c r="AB43" s="134">
        <v>8.4926383323177905</v>
      </c>
      <c r="AC43" s="135">
        <v>8.2157270299342091</v>
      </c>
      <c r="AD43" s="125"/>
      <c r="AE43" s="136">
        <v>16.849001956417499</v>
      </c>
      <c r="AF43" s="31"/>
      <c r="AG43" s="152">
        <v>116.818560725187</v>
      </c>
      <c r="AH43" s="147">
        <v>102.09879909555301</v>
      </c>
      <c r="AI43" s="147">
        <v>103.337758694412</v>
      </c>
      <c r="AJ43" s="147">
        <v>107.669409409409</v>
      </c>
      <c r="AK43" s="147">
        <v>109.005215301421</v>
      </c>
      <c r="AL43" s="153">
        <v>107.543864535266</v>
      </c>
      <c r="AM43" s="147"/>
      <c r="AN43" s="154">
        <v>123.509947785855</v>
      </c>
      <c r="AO43" s="155">
        <v>126.042430229876</v>
      </c>
      <c r="AP43" s="156">
        <v>124.680648256743</v>
      </c>
      <c r="AQ43" s="147"/>
      <c r="AR43" s="157">
        <v>112.62557063814</v>
      </c>
      <c r="AS43" s="130"/>
      <c r="AT43" s="131">
        <v>17.7995236331843</v>
      </c>
      <c r="AU43" s="125">
        <v>4.4193618569827198</v>
      </c>
      <c r="AV43" s="125">
        <v>3.4561773422631701</v>
      </c>
      <c r="AW43" s="125">
        <v>7.5100344665049299</v>
      </c>
      <c r="AX43" s="125">
        <v>9.2974548728713007</v>
      </c>
      <c r="AY43" s="132">
        <v>8.2251996952702697</v>
      </c>
      <c r="AZ43" s="125"/>
      <c r="BA43" s="133">
        <v>11.9472068205359</v>
      </c>
      <c r="BB43" s="134">
        <v>6.6338529862929798</v>
      </c>
      <c r="BC43" s="135">
        <v>9.1087666564200003</v>
      </c>
      <c r="BD43" s="125"/>
      <c r="BE43" s="136">
        <v>8.6106460334354509</v>
      </c>
      <c r="BF43" s="76"/>
      <c r="BG43" s="76"/>
      <c r="BH43" s="76"/>
      <c r="BI43" s="76"/>
      <c r="BJ43" s="76"/>
      <c r="BK43" s="76"/>
      <c r="BL43" s="76"/>
    </row>
    <row r="44" spans="1:64" x14ac:dyDescent="0.25">
      <c r="A44" s="165" t="s">
        <v>133</v>
      </c>
      <c r="B44" s="3" t="s">
        <v>139</v>
      </c>
      <c r="D44" s="25" t="s">
        <v>16</v>
      </c>
      <c r="E44" s="28" t="s">
        <v>17</v>
      </c>
      <c r="G44" s="152">
        <v>329.22289413902701</v>
      </c>
      <c r="H44" s="147">
        <v>241.26608024691299</v>
      </c>
      <c r="I44" s="147">
        <v>218.78069466881999</v>
      </c>
      <c r="J44" s="147">
        <v>218.400374193548</v>
      </c>
      <c r="K44" s="147">
        <v>221.64148816234399</v>
      </c>
      <c r="L44" s="153">
        <v>269.442797270955</v>
      </c>
      <c r="M44" s="147"/>
      <c r="N44" s="154">
        <v>247.303403141361</v>
      </c>
      <c r="O44" s="155">
        <v>253.41161163522</v>
      </c>
      <c r="P44" s="156">
        <v>250.516654259718</v>
      </c>
      <c r="Q44" s="147"/>
      <c r="R44" s="157">
        <v>263.37981187069403</v>
      </c>
      <c r="S44" s="130"/>
      <c r="T44" s="131">
        <v>12.928825939562</v>
      </c>
      <c r="U44" s="125">
        <v>1.7406265525294</v>
      </c>
      <c r="V44" s="125">
        <v>-5.5990434699065998</v>
      </c>
      <c r="W44" s="125">
        <v>-3.1305705897590799</v>
      </c>
      <c r="X44" s="125">
        <v>-3.8238977094375799</v>
      </c>
      <c r="Y44" s="132">
        <v>8.8047997119944306</v>
      </c>
      <c r="Z44" s="125"/>
      <c r="AA44" s="133">
        <v>-1.0693749644384001</v>
      </c>
      <c r="AB44" s="134">
        <v>-2.4040537044989199</v>
      </c>
      <c r="AC44" s="135">
        <v>-1.88941626320135</v>
      </c>
      <c r="AD44" s="125"/>
      <c r="AE44" s="136">
        <v>4.9341674159011601</v>
      </c>
      <c r="AG44" s="152">
        <v>306.59679313304702</v>
      </c>
      <c r="AH44" s="147">
        <v>276.42155911740201</v>
      </c>
      <c r="AI44" s="147">
        <v>259.895361434645</v>
      </c>
      <c r="AJ44" s="147">
        <v>274.37560273479602</v>
      </c>
      <c r="AK44" s="147">
        <v>275.00582196697701</v>
      </c>
      <c r="AL44" s="153">
        <v>278.89213560070601</v>
      </c>
      <c r="AM44" s="147"/>
      <c r="AN44" s="154">
        <v>307.98771528439698</v>
      </c>
      <c r="AO44" s="155">
        <v>317.93070738594099</v>
      </c>
      <c r="AP44" s="156">
        <v>313.12527144283098</v>
      </c>
      <c r="AQ44" s="147"/>
      <c r="AR44" s="157">
        <v>289.984622179094</v>
      </c>
      <c r="AS44" s="130"/>
      <c r="AT44" s="131">
        <v>6.8452026133496702</v>
      </c>
      <c r="AU44" s="125">
        <v>2.75457002203003</v>
      </c>
      <c r="AV44" s="125">
        <v>-4.4306766863009903</v>
      </c>
      <c r="AW44" s="125">
        <v>0.920147429124889</v>
      </c>
      <c r="AX44" s="125">
        <v>-0.73373015966766097</v>
      </c>
      <c r="AY44" s="132">
        <v>1.3229028751382701</v>
      </c>
      <c r="AZ44" s="125"/>
      <c r="BA44" s="133">
        <v>-1.3924944096932199</v>
      </c>
      <c r="BB44" s="134">
        <v>-1.56664968318647</v>
      </c>
      <c r="BC44" s="135">
        <v>-1.55142928240662</v>
      </c>
      <c r="BD44" s="125"/>
      <c r="BE44" s="136">
        <v>5.5816299245547499E-3</v>
      </c>
    </row>
    <row r="45" spans="1:64" x14ac:dyDescent="0.25">
      <c r="A45" s="165" t="s">
        <v>134</v>
      </c>
      <c r="B45" s="3" t="s">
        <v>140</v>
      </c>
      <c r="D45" s="25" t="s">
        <v>16</v>
      </c>
      <c r="E45" s="28" t="s">
        <v>17</v>
      </c>
      <c r="G45" s="152">
        <v>192.98080656228501</v>
      </c>
      <c r="H45" s="147">
        <v>142.14695181112501</v>
      </c>
      <c r="I45" s="147">
        <v>137.17599081073001</v>
      </c>
      <c r="J45" s="147">
        <v>137.959029206574</v>
      </c>
      <c r="K45" s="147">
        <v>136.841017287234</v>
      </c>
      <c r="L45" s="153">
        <v>157.17785931141299</v>
      </c>
      <c r="M45" s="147"/>
      <c r="N45" s="154">
        <v>148.21280786315</v>
      </c>
      <c r="O45" s="155">
        <v>146.069422379397</v>
      </c>
      <c r="P45" s="156">
        <v>147.11894627238601</v>
      </c>
      <c r="Q45" s="147"/>
      <c r="R45" s="157">
        <v>153.98378636924701</v>
      </c>
      <c r="S45" s="130"/>
      <c r="T45" s="131">
        <v>30.975335946042499</v>
      </c>
      <c r="U45" s="125">
        <v>8.2568979862098999</v>
      </c>
      <c r="V45" s="125">
        <v>3.7990424515127401</v>
      </c>
      <c r="W45" s="125">
        <v>8.13651597788414E-2</v>
      </c>
      <c r="X45" s="125">
        <v>2.4279801996719601</v>
      </c>
      <c r="Y45" s="132">
        <v>15.0546751794733</v>
      </c>
      <c r="Z45" s="125"/>
      <c r="AA45" s="133">
        <v>7.9389017468686101</v>
      </c>
      <c r="AB45" s="134">
        <v>1.1857042512804301</v>
      </c>
      <c r="AC45" s="135">
        <v>4.2449405225857202</v>
      </c>
      <c r="AD45" s="125"/>
      <c r="AE45" s="136">
        <v>11.321699708231201</v>
      </c>
      <c r="AG45" s="152">
        <v>165.93266945197499</v>
      </c>
      <c r="AH45" s="147">
        <v>159.75044241605701</v>
      </c>
      <c r="AI45" s="147">
        <v>162.920795974768</v>
      </c>
      <c r="AJ45" s="147">
        <v>161.61536716907599</v>
      </c>
      <c r="AK45" s="147">
        <v>154.75775075856001</v>
      </c>
      <c r="AL45" s="153">
        <v>161.00579982627499</v>
      </c>
      <c r="AM45" s="147"/>
      <c r="AN45" s="154">
        <v>157.363467732072</v>
      </c>
      <c r="AO45" s="155">
        <v>158.01944831385501</v>
      </c>
      <c r="AP45" s="156">
        <v>157.69726362580499</v>
      </c>
      <c r="AQ45" s="147"/>
      <c r="AR45" s="157">
        <v>160.004782573136</v>
      </c>
      <c r="AS45" s="130"/>
      <c r="AT45" s="131">
        <v>14.200497978286601</v>
      </c>
      <c r="AU45" s="125">
        <v>5.54958724932954</v>
      </c>
      <c r="AV45" s="125">
        <v>3.81011474790547</v>
      </c>
      <c r="AW45" s="125">
        <v>3.3199700159615899</v>
      </c>
      <c r="AX45" s="125">
        <v>4.27172058930375</v>
      </c>
      <c r="AY45" s="132">
        <v>5.89151571944954</v>
      </c>
      <c r="AZ45" s="125"/>
      <c r="BA45" s="133">
        <v>3.8807567633359201</v>
      </c>
      <c r="BB45" s="134">
        <v>-4.8043484234562603</v>
      </c>
      <c r="BC45" s="135">
        <v>-0.93258921195477795</v>
      </c>
      <c r="BD45" s="125"/>
      <c r="BE45" s="136">
        <v>3.6592835183311401</v>
      </c>
    </row>
    <row r="46" spans="1:64" x14ac:dyDescent="0.25">
      <c r="A46" s="165" t="s">
        <v>135</v>
      </c>
      <c r="B46" s="3" t="s">
        <v>141</v>
      </c>
      <c r="D46" s="25" t="s">
        <v>16</v>
      </c>
      <c r="E46" s="28" t="s">
        <v>17</v>
      </c>
      <c r="G46" s="152">
        <v>127.735224781057</v>
      </c>
      <c r="H46" s="147">
        <v>111.419103128345</v>
      </c>
      <c r="I46" s="147">
        <v>111.41249301339499</v>
      </c>
      <c r="J46" s="147">
        <v>114.289234063995</v>
      </c>
      <c r="K46" s="147">
        <v>113.64528917830501</v>
      </c>
      <c r="L46" s="153">
        <v>116.812268030531</v>
      </c>
      <c r="M46" s="147"/>
      <c r="N46" s="154">
        <v>113.688853883348</v>
      </c>
      <c r="O46" s="155">
        <v>114.049010052447</v>
      </c>
      <c r="P46" s="156">
        <v>113.872217771843</v>
      </c>
      <c r="Q46" s="147"/>
      <c r="R46" s="157">
        <v>115.876764376157</v>
      </c>
      <c r="S46" s="130"/>
      <c r="T46" s="131">
        <v>13.6839856899668</v>
      </c>
      <c r="U46" s="125">
        <v>1.02073318237294</v>
      </c>
      <c r="V46" s="125">
        <v>-0.48043957996324599</v>
      </c>
      <c r="W46" s="125">
        <v>-0.88665763484110605</v>
      </c>
      <c r="X46" s="125">
        <v>0.28079240923812299</v>
      </c>
      <c r="Y46" s="132">
        <v>3.5387490599668698</v>
      </c>
      <c r="Z46" s="125"/>
      <c r="AA46" s="133">
        <v>-7.9733892299415507E-2</v>
      </c>
      <c r="AB46" s="134">
        <v>-1.06092028468956</v>
      </c>
      <c r="AC46" s="135">
        <v>-0.60248217300747198</v>
      </c>
      <c r="AD46" s="125"/>
      <c r="AE46" s="136">
        <v>2.1587426444533402</v>
      </c>
      <c r="AG46" s="152">
        <v>118.77902086404301</v>
      </c>
      <c r="AH46" s="147">
        <v>120.450997761373</v>
      </c>
      <c r="AI46" s="147">
        <v>123.154521653381</v>
      </c>
      <c r="AJ46" s="147">
        <v>120.347499353253</v>
      </c>
      <c r="AK46" s="147">
        <v>115.481533407667</v>
      </c>
      <c r="AL46" s="153">
        <v>119.68673703694699</v>
      </c>
      <c r="AM46" s="147"/>
      <c r="AN46" s="154">
        <v>117.254288484808</v>
      </c>
      <c r="AO46" s="155">
        <v>116.36744427715701</v>
      </c>
      <c r="AP46" s="156">
        <v>116.80802915139699</v>
      </c>
      <c r="AQ46" s="147"/>
      <c r="AR46" s="157">
        <v>118.832838309867</v>
      </c>
      <c r="AS46" s="130"/>
      <c r="AT46" s="131">
        <v>5.0365078134494796</v>
      </c>
      <c r="AU46" s="125">
        <v>3.06903691595378</v>
      </c>
      <c r="AV46" s="125">
        <v>3.8983071791895898</v>
      </c>
      <c r="AW46" s="125">
        <v>2.2791759101019902</v>
      </c>
      <c r="AX46" s="125">
        <v>0.94912456607173401</v>
      </c>
      <c r="AY46" s="132">
        <v>2.9564105783144199</v>
      </c>
      <c r="AZ46" s="125"/>
      <c r="BA46" s="133">
        <v>-9.5312203977721693E-2</v>
      </c>
      <c r="BB46" s="134">
        <v>-5.7832361465713804</v>
      </c>
      <c r="BC46" s="135">
        <v>-3.1031129311462098</v>
      </c>
      <c r="BD46" s="125"/>
      <c r="BE46" s="136">
        <v>1.0677784452218899</v>
      </c>
    </row>
    <row r="47" spans="1:64" x14ac:dyDescent="0.25">
      <c r="A47" s="165" t="s">
        <v>136</v>
      </c>
      <c r="B47" s="3" t="s">
        <v>142</v>
      </c>
      <c r="D47" s="25" t="s">
        <v>16</v>
      </c>
      <c r="E47" s="28" t="s">
        <v>17</v>
      </c>
      <c r="G47" s="152">
        <v>107.061065346768</v>
      </c>
      <c r="H47" s="147">
        <v>95.090169088507196</v>
      </c>
      <c r="I47" s="147">
        <v>96.979021577139804</v>
      </c>
      <c r="J47" s="147">
        <v>98.203073225729796</v>
      </c>
      <c r="K47" s="147">
        <v>97.200593225548602</v>
      </c>
      <c r="L47" s="153">
        <v>99.240871120476498</v>
      </c>
      <c r="M47" s="147"/>
      <c r="N47" s="154">
        <v>101.29379753117</v>
      </c>
      <c r="O47" s="155">
        <v>100.39138788931599</v>
      </c>
      <c r="P47" s="156">
        <v>100.842634697105</v>
      </c>
      <c r="Q47" s="147"/>
      <c r="R47" s="157">
        <v>99.714117781830495</v>
      </c>
      <c r="S47" s="130"/>
      <c r="T47" s="131">
        <v>13.3740769348437</v>
      </c>
      <c r="U47" s="125">
        <v>2.7794156048730398</v>
      </c>
      <c r="V47" s="125">
        <v>2.3618628096754501</v>
      </c>
      <c r="W47" s="125">
        <v>3.05763274732923</v>
      </c>
      <c r="X47" s="125">
        <v>2.8689079905015298</v>
      </c>
      <c r="Y47" s="132">
        <v>5.1533794828844197</v>
      </c>
      <c r="Z47" s="125"/>
      <c r="AA47" s="133">
        <v>2.38894716682718</v>
      </c>
      <c r="AB47" s="134">
        <v>1.2608960010060599</v>
      </c>
      <c r="AC47" s="135">
        <v>1.8215311095390501</v>
      </c>
      <c r="AD47" s="125"/>
      <c r="AE47" s="136">
        <v>4.04202503015149</v>
      </c>
      <c r="AG47" s="152">
        <v>99.774023718907102</v>
      </c>
      <c r="AH47" s="147">
        <v>99.639683537376598</v>
      </c>
      <c r="AI47" s="147">
        <v>100.856241497726</v>
      </c>
      <c r="AJ47" s="147">
        <v>100.476211144443</v>
      </c>
      <c r="AK47" s="147">
        <v>99.918472236995996</v>
      </c>
      <c r="AL47" s="153">
        <v>100.168874684814</v>
      </c>
      <c r="AM47" s="147"/>
      <c r="AN47" s="154">
        <v>104.61950137861299</v>
      </c>
      <c r="AO47" s="155">
        <v>104.11645477084301</v>
      </c>
      <c r="AP47" s="156">
        <v>104.37265893623</v>
      </c>
      <c r="AQ47" s="147"/>
      <c r="AR47" s="157">
        <v>101.38895634593899</v>
      </c>
      <c r="AS47" s="130"/>
      <c r="AT47" s="131">
        <v>5.7355866766456902</v>
      </c>
      <c r="AU47" s="125">
        <v>3.5564576836469999</v>
      </c>
      <c r="AV47" s="125">
        <v>3.5389466251616799</v>
      </c>
      <c r="AW47" s="125">
        <v>3.9671819204666701</v>
      </c>
      <c r="AX47" s="125">
        <v>3.8778733689020899</v>
      </c>
      <c r="AY47" s="132">
        <v>4.0681537666098802</v>
      </c>
      <c r="AZ47" s="125"/>
      <c r="BA47" s="133">
        <v>2.8343535739175101</v>
      </c>
      <c r="BB47" s="134">
        <v>-0.69064357204021798</v>
      </c>
      <c r="BC47" s="135">
        <v>1.0238457407348001</v>
      </c>
      <c r="BD47" s="125"/>
      <c r="BE47" s="136">
        <v>3.1706610416049101</v>
      </c>
    </row>
    <row r="48" spans="1:64" x14ac:dyDescent="0.25">
      <c r="A48" s="165" t="s">
        <v>137</v>
      </c>
      <c r="B48" s="3" t="s">
        <v>143</v>
      </c>
      <c r="D48" s="25" t="s">
        <v>16</v>
      </c>
      <c r="E48" s="28" t="s">
        <v>17</v>
      </c>
      <c r="G48" s="152">
        <v>77.096171185208206</v>
      </c>
      <c r="H48" s="147">
        <v>72.554245140116095</v>
      </c>
      <c r="I48" s="147">
        <v>74.031912755154906</v>
      </c>
      <c r="J48" s="147">
        <v>74.928842624568304</v>
      </c>
      <c r="K48" s="147">
        <v>74.123646161667494</v>
      </c>
      <c r="L48" s="153">
        <v>74.620976044095798</v>
      </c>
      <c r="M48" s="147"/>
      <c r="N48" s="154">
        <v>76.3381396343419</v>
      </c>
      <c r="O48" s="155">
        <v>76.247627520759096</v>
      </c>
      <c r="P48" s="156">
        <v>76.293077955545996</v>
      </c>
      <c r="Q48" s="147"/>
      <c r="R48" s="157">
        <v>75.094326554805704</v>
      </c>
      <c r="S48" s="130"/>
      <c r="T48" s="131">
        <v>2.3330635553366501</v>
      </c>
      <c r="U48" s="125">
        <v>-3.2612070307056702</v>
      </c>
      <c r="V48" s="125">
        <v>-1.5727748988453201</v>
      </c>
      <c r="W48" s="125">
        <v>-0.154504164892246</v>
      </c>
      <c r="X48" s="125">
        <v>-2.05668417961855</v>
      </c>
      <c r="Y48" s="132">
        <v>-0.84972495740925202</v>
      </c>
      <c r="Z48" s="125"/>
      <c r="AA48" s="133">
        <v>-3.6413917395059001</v>
      </c>
      <c r="AB48" s="134">
        <v>-3.5541905881190101</v>
      </c>
      <c r="AC48" s="135">
        <v>-3.5967646339134598</v>
      </c>
      <c r="AD48" s="125"/>
      <c r="AE48" s="136">
        <v>-1.73764843940388</v>
      </c>
      <c r="AG48" s="152">
        <v>74.211872639265806</v>
      </c>
      <c r="AH48" s="147">
        <v>74.623413915253707</v>
      </c>
      <c r="AI48" s="147">
        <v>75.398612811597005</v>
      </c>
      <c r="AJ48" s="147">
        <v>75.412765857441599</v>
      </c>
      <c r="AK48" s="147">
        <v>75.181092585851204</v>
      </c>
      <c r="AL48" s="153">
        <v>74.995991607370897</v>
      </c>
      <c r="AM48" s="147"/>
      <c r="AN48" s="154">
        <v>77.676651429418499</v>
      </c>
      <c r="AO48" s="155">
        <v>77.499440747740906</v>
      </c>
      <c r="AP48" s="156">
        <v>77.590116317293294</v>
      </c>
      <c r="AQ48" s="147"/>
      <c r="AR48" s="157">
        <v>75.738293621793702</v>
      </c>
      <c r="AS48" s="130"/>
      <c r="AT48" s="131">
        <v>-2.6828170287001298</v>
      </c>
      <c r="AU48" s="125">
        <v>-2.6434403566534299</v>
      </c>
      <c r="AV48" s="125">
        <v>-1.6554778713788501</v>
      </c>
      <c r="AW48" s="125">
        <v>-1.68340986140905</v>
      </c>
      <c r="AX48" s="125">
        <v>-2.07977645233913</v>
      </c>
      <c r="AY48" s="132">
        <v>-2.1220202232905798</v>
      </c>
      <c r="AZ48" s="125"/>
      <c r="BA48" s="133">
        <v>-3.9276834042327899</v>
      </c>
      <c r="BB48" s="134">
        <v>-5.9204392990741397</v>
      </c>
      <c r="BC48" s="135">
        <v>-4.9368908755723799</v>
      </c>
      <c r="BD48" s="125"/>
      <c r="BE48" s="136">
        <v>-2.9448541689769199</v>
      </c>
    </row>
    <row r="49" spans="1:57" x14ac:dyDescent="0.25">
      <c r="A49" s="166" t="s">
        <v>138</v>
      </c>
      <c r="B49" s="3" t="s">
        <v>144</v>
      </c>
      <c r="D49" s="25" t="s">
        <v>16</v>
      </c>
      <c r="E49" s="28" t="s">
        <v>17</v>
      </c>
      <c r="G49" s="158">
        <v>62.503661347351503</v>
      </c>
      <c r="H49" s="159">
        <v>59.6343528249459</v>
      </c>
      <c r="I49" s="159">
        <v>60.045758803642798</v>
      </c>
      <c r="J49" s="159">
        <v>60.033655135170498</v>
      </c>
      <c r="K49" s="159">
        <v>60.164170679877401</v>
      </c>
      <c r="L49" s="160">
        <v>60.497880441363797</v>
      </c>
      <c r="M49" s="147"/>
      <c r="N49" s="161">
        <v>61.743738497367303</v>
      </c>
      <c r="O49" s="162">
        <v>62.174753641304299</v>
      </c>
      <c r="P49" s="163">
        <v>61.958560157784198</v>
      </c>
      <c r="Q49" s="147"/>
      <c r="R49" s="164">
        <v>60.918612042717101</v>
      </c>
      <c r="S49" s="130"/>
      <c r="T49" s="137">
        <v>2.6603835285788899</v>
      </c>
      <c r="U49" s="138">
        <v>-0.34516807325627402</v>
      </c>
      <c r="V49" s="138">
        <v>-0.46263956435668402</v>
      </c>
      <c r="W49" s="138">
        <v>0.15693587549753699</v>
      </c>
      <c r="X49" s="138">
        <v>-8.9922137118967405E-2</v>
      </c>
      <c r="Y49" s="139">
        <v>0.42827067372219202</v>
      </c>
      <c r="Z49" s="125"/>
      <c r="AA49" s="140">
        <v>-2.46440255250578</v>
      </c>
      <c r="AB49" s="141">
        <v>-1.93041974698997</v>
      </c>
      <c r="AC49" s="142">
        <v>-2.19860569841825</v>
      </c>
      <c r="AD49" s="125"/>
      <c r="AE49" s="143">
        <v>-0.42052340745947903</v>
      </c>
      <c r="AG49" s="158">
        <v>60.089635108474198</v>
      </c>
      <c r="AH49" s="159">
        <v>59.544634611705497</v>
      </c>
      <c r="AI49" s="159">
        <v>59.660456113947802</v>
      </c>
      <c r="AJ49" s="159">
        <v>59.942440786946598</v>
      </c>
      <c r="AK49" s="159">
        <v>59.993487736378597</v>
      </c>
      <c r="AL49" s="160">
        <v>59.8489270092768</v>
      </c>
      <c r="AM49" s="147"/>
      <c r="AN49" s="161">
        <v>62.664000840484597</v>
      </c>
      <c r="AO49" s="162">
        <v>62.921993305473798</v>
      </c>
      <c r="AP49" s="163">
        <v>62.791227640753199</v>
      </c>
      <c r="AQ49" s="147"/>
      <c r="AR49" s="164">
        <v>60.709941060570301</v>
      </c>
      <c r="AS49" s="130"/>
      <c r="AT49" s="137">
        <v>0.57384460887447597</v>
      </c>
      <c r="AU49" s="138">
        <v>-0.344562874708644</v>
      </c>
      <c r="AV49" s="138">
        <v>-0.60235451714398802</v>
      </c>
      <c r="AW49" s="138">
        <v>9.6083911248390094E-2</v>
      </c>
      <c r="AX49" s="138">
        <v>-9.3180366643206794E-2</v>
      </c>
      <c r="AY49" s="139">
        <v>-7.5267509011773107E-2</v>
      </c>
      <c r="AZ49" s="125"/>
      <c r="BA49" s="140">
        <v>-2.6453946483186299</v>
      </c>
      <c r="BB49" s="141">
        <v>-3.1252155796429202</v>
      </c>
      <c r="BC49" s="142">
        <v>-2.8914971880701699</v>
      </c>
      <c r="BD49" s="125"/>
      <c r="BE49" s="143">
        <v>-0.98499163614684804</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activeCell="AA44" sqref="AA44"/>
      <selection pane="topRight" activeCell="AA44" sqref="AA44"/>
      <selection pane="bottomLeft" activeCell="AA44" sqref="AA44"/>
      <selection pane="bottomRight" activeCell="AA44" sqref="AA44"/>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2" t="s">
        <v>5</v>
      </c>
      <c r="E2" s="183"/>
      <c r="G2" s="184" t="s">
        <v>106</v>
      </c>
      <c r="H2" s="185"/>
      <c r="I2" s="185"/>
      <c r="J2" s="185"/>
      <c r="K2" s="185"/>
      <c r="L2" s="185"/>
      <c r="M2" s="185"/>
      <c r="N2" s="185"/>
      <c r="O2" s="185"/>
      <c r="P2" s="185"/>
      <c r="Q2" s="185"/>
      <c r="R2" s="185"/>
      <c r="T2" s="184" t="s">
        <v>40</v>
      </c>
      <c r="U2" s="185"/>
      <c r="V2" s="185"/>
      <c r="W2" s="185"/>
      <c r="X2" s="185"/>
      <c r="Y2" s="185"/>
      <c r="Z2" s="185"/>
      <c r="AA2" s="185"/>
      <c r="AB2" s="185"/>
      <c r="AC2" s="185"/>
      <c r="AD2" s="185"/>
      <c r="AE2" s="185"/>
      <c r="AF2" s="4"/>
      <c r="AG2" s="184" t="s">
        <v>41</v>
      </c>
      <c r="AH2" s="185"/>
      <c r="AI2" s="185"/>
      <c r="AJ2" s="185"/>
      <c r="AK2" s="185"/>
      <c r="AL2" s="185"/>
      <c r="AM2" s="185"/>
      <c r="AN2" s="185"/>
      <c r="AO2" s="185"/>
      <c r="AP2" s="185"/>
      <c r="AQ2" s="185"/>
      <c r="AR2" s="185"/>
      <c r="AT2" s="184" t="s">
        <v>42</v>
      </c>
      <c r="AU2" s="185"/>
      <c r="AV2" s="185"/>
      <c r="AW2" s="185"/>
      <c r="AX2" s="185"/>
      <c r="AY2" s="185"/>
      <c r="AZ2" s="185"/>
      <c r="BA2" s="185"/>
      <c r="BB2" s="185"/>
      <c r="BC2" s="185"/>
      <c r="BD2" s="185"/>
      <c r="BE2" s="185"/>
    </row>
    <row r="3" spans="1:57" ht="13" x14ac:dyDescent="0.25">
      <c r="A3" s="32"/>
      <c r="B3" s="32"/>
      <c r="C3" s="3"/>
      <c r="D3" s="186" t="s">
        <v>8</v>
      </c>
      <c r="E3" s="188" t="s">
        <v>9</v>
      </c>
      <c r="F3" s="5"/>
      <c r="G3" s="190" t="s">
        <v>0</v>
      </c>
      <c r="H3" s="192" t="s">
        <v>1</v>
      </c>
      <c r="I3" s="192" t="s">
        <v>10</v>
      </c>
      <c r="J3" s="192" t="s">
        <v>2</v>
      </c>
      <c r="K3" s="192" t="s">
        <v>11</v>
      </c>
      <c r="L3" s="194" t="s">
        <v>12</v>
      </c>
      <c r="M3" s="5"/>
      <c r="N3" s="190" t="s">
        <v>3</v>
      </c>
      <c r="O3" s="192" t="s">
        <v>4</v>
      </c>
      <c r="P3" s="194" t="s">
        <v>13</v>
      </c>
      <c r="Q3" s="2"/>
      <c r="R3" s="196" t="s">
        <v>14</v>
      </c>
      <c r="S3" s="2"/>
      <c r="T3" s="190" t="s">
        <v>0</v>
      </c>
      <c r="U3" s="192" t="s">
        <v>1</v>
      </c>
      <c r="V3" s="192" t="s">
        <v>10</v>
      </c>
      <c r="W3" s="192" t="s">
        <v>2</v>
      </c>
      <c r="X3" s="192" t="s">
        <v>11</v>
      </c>
      <c r="Y3" s="194" t="s">
        <v>12</v>
      </c>
      <c r="Z3" s="2"/>
      <c r="AA3" s="190" t="s">
        <v>3</v>
      </c>
      <c r="AB3" s="192" t="s">
        <v>4</v>
      </c>
      <c r="AC3" s="194" t="s">
        <v>13</v>
      </c>
      <c r="AD3" s="1"/>
      <c r="AE3" s="198" t="s">
        <v>14</v>
      </c>
      <c r="AF3" s="38"/>
      <c r="AG3" s="190" t="s">
        <v>0</v>
      </c>
      <c r="AH3" s="192" t="s">
        <v>1</v>
      </c>
      <c r="AI3" s="192" t="s">
        <v>10</v>
      </c>
      <c r="AJ3" s="192" t="s">
        <v>2</v>
      </c>
      <c r="AK3" s="192" t="s">
        <v>11</v>
      </c>
      <c r="AL3" s="194" t="s">
        <v>12</v>
      </c>
      <c r="AM3" s="5"/>
      <c r="AN3" s="190" t="s">
        <v>3</v>
      </c>
      <c r="AO3" s="192" t="s">
        <v>4</v>
      </c>
      <c r="AP3" s="194" t="s">
        <v>13</v>
      </c>
      <c r="AQ3" s="2"/>
      <c r="AR3" s="196" t="s">
        <v>14</v>
      </c>
      <c r="AS3" s="2"/>
      <c r="AT3" s="190" t="s">
        <v>0</v>
      </c>
      <c r="AU3" s="192" t="s">
        <v>1</v>
      </c>
      <c r="AV3" s="192" t="s">
        <v>10</v>
      </c>
      <c r="AW3" s="192" t="s">
        <v>2</v>
      </c>
      <c r="AX3" s="192" t="s">
        <v>11</v>
      </c>
      <c r="AY3" s="194" t="s">
        <v>12</v>
      </c>
      <c r="AZ3" s="2"/>
      <c r="BA3" s="190" t="s">
        <v>3</v>
      </c>
      <c r="BB3" s="192" t="s">
        <v>4</v>
      </c>
      <c r="BC3" s="194" t="s">
        <v>13</v>
      </c>
      <c r="BD3" s="1"/>
      <c r="BE3" s="198" t="s">
        <v>14</v>
      </c>
    </row>
    <row r="4" spans="1:57" ht="13" x14ac:dyDescent="0.25">
      <c r="A4" s="32"/>
      <c r="B4" s="32"/>
      <c r="C4" s="3"/>
      <c r="D4" s="187"/>
      <c r="E4" s="189"/>
      <c r="F4" s="5"/>
      <c r="G4" s="200"/>
      <c r="H4" s="201"/>
      <c r="I4" s="201"/>
      <c r="J4" s="201"/>
      <c r="K4" s="201"/>
      <c r="L4" s="202"/>
      <c r="M4" s="5"/>
      <c r="N4" s="200"/>
      <c r="O4" s="201"/>
      <c r="P4" s="202"/>
      <c r="Q4" s="2"/>
      <c r="R4" s="203"/>
      <c r="S4" s="2"/>
      <c r="T4" s="200"/>
      <c r="U4" s="201"/>
      <c r="V4" s="201"/>
      <c r="W4" s="201"/>
      <c r="X4" s="201"/>
      <c r="Y4" s="202"/>
      <c r="Z4" s="2"/>
      <c r="AA4" s="200"/>
      <c r="AB4" s="201"/>
      <c r="AC4" s="202"/>
      <c r="AD4" s="1"/>
      <c r="AE4" s="204"/>
      <c r="AF4" s="39"/>
      <c r="AG4" s="200"/>
      <c r="AH4" s="201"/>
      <c r="AI4" s="201"/>
      <c r="AJ4" s="201"/>
      <c r="AK4" s="201"/>
      <c r="AL4" s="202"/>
      <c r="AM4" s="5"/>
      <c r="AN4" s="200"/>
      <c r="AO4" s="201"/>
      <c r="AP4" s="202"/>
      <c r="AQ4" s="2"/>
      <c r="AR4" s="203"/>
      <c r="AS4" s="2"/>
      <c r="AT4" s="200"/>
      <c r="AU4" s="201"/>
      <c r="AV4" s="201"/>
      <c r="AW4" s="201"/>
      <c r="AX4" s="201"/>
      <c r="AY4" s="202"/>
      <c r="AZ4" s="2"/>
      <c r="BA4" s="200"/>
      <c r="BB4" s="201"/>
      <c r="BC4" s="202"/>
      <c r="BD4" s="1"/>
      <c r="BE4" s="20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115.100732804909</v>
      </c>
      <c r="H6" s="145">
        <v>58.755970774557902</v>
      </c>
      <c r="I6" s="145">
        <v>56.567115279774697</v>
      </c>
      <c r="J6" s="145">
        <v>61.263409145909797</v>
      </c>
      <c r="K6" s="145">
        <v>63.147466439127101</v>
      </c>
      <c r="L6" s="146">
        <v>70.979459395386698</v>
      </c>
      <c r="M6" s="147"/>
      <c r="N6" s="148">
        <v>70.673244843844003</v>
      </c>
      <c r="O6" s="149">
        <v>73.196437702271695</v>
      </c>
      <c r="P6" s="150">
        <v>71.934861281820005</v>
      </c>
      <c r="Q6" s="147"/>
      <c r="R6" s="151">
        <v>71.252379941645003</v>
      </c>
      <c r="S6" s="130"/>
      <c r="T6" s="122">
        <v>67.561894969870394</v>
      </c>
      <c r="U6" s="123">
        <v>10.773850144482999</v>
      </c>
      <c r="V6" s="123">
        <v>-2.3757862899551498</v>
      </c>
      <c r="W6" s="123">
        <v>-6.54593757164624</v>
      </c>
      <c r="X6" s="123">
        <v>-7.8172732343595701</v>
      </c>
      <c r="Y6" s="124">
        <v>13.120358670244499</v>
      </c>
      <c r="Z6" s="125"/>
      <c r="AA6" s="126">
        <v>-8.0970206250321795</v>
      </c>
      <c r="AB6" s="127">
        <v>-6.6899090042999898</v>
      </c>
      <c r="AC6" s="128">
        <v>-7.3864442247114699</v>
      </c>
      <c r="AD6" s="125"/>
      <c r="AE6" s="129">
        <v>6.3290046220834997</v>
      </c>
      <c r="AG6" s="144">
        <v>71.685378111142995</v>
      </c>
      <c r="AH6" s="145">
        <v>62.228184709332197</v>
      </c>
      <c r="AI6" s="145">
        <v>67.000215253457299</v>
      </c>
      <c r="AJ6" s="145">
        <v>70.782774322833305</v>
      </c>
      <c r="AK6" s="145">
        <v>70.839730722096604</v>
      </c>
      <c r="AL6" s="146">
        <v>68.507453064139895</v>
      </c>
      <c r="AM6" s="147"/>
      <c r="AN6" s="148">
        <v>79.766938655927007</v>
      </c>
      <c r="AO6" s="149">
        <v>83.521129745131006</v>
      </c>
      <c r="AP6" s="150">
        <v>81.644041551530293</v>
      </c>
      <c r="AQ6" s="147"/>
      <c r="AR6" s="151">
        <v>72.260666284689293</v>
      </c>
      <c r="AS6" s="130"/>
      <c r="AT6" s="122">
        <v>16.8226986672511</v>
      </c>
      <c r="AU6" s="123">
        <v>-2.1210152862348401</v>
      </c>
      <c r="AV6" s="123">
        <v>-3.0591042276365399</v>
      </c>
      <c r="AW6" s="123">
        <v>-0.71516096863908096</v>
      </c>
      <c r="AX6" s="123">
        <v>-0.88173220391379203</v>
      </c>
      <c r="AY6" s="124">
        <v>1.69861522267326</v>
      </c>
      <c r="AZ6" s="125"/>
      <c r="BA6" s="126">
        <v>-1.16632939539119</v>
      </c>
      <c r="BB6" s="127">
        <v>-7.6020085791742202</v>
      </c>
      <c r="BC6" s="128">
        <v>-4.5663043720587497</v>
      </c>
      <c r="BD6" s="125"/>
      <c r="BE6" s="129">
        <v>-0.41204151124254301</v>
      </c>
    </row>
    <row r="7" spans="1:57" x14ac:dyDescent="0.25">
      <c r="A7" s="20" t="s">
        <v>18</v>
      </c>
      <c r="B7" s="3" t="str">
        <f>TRIM(A7)</f>
        <v>Virginia</v>
      </c>
      <c r="C7" s="10"/>
      <c r="D7" s="24" t="s">
        <v>16</v>
      </c>
      <c r="E7" s="27" t="s">
        <v>17</v>
      </c>
      <c r="F7" s="3"/>
      <c r="G7" s="152">
        <v>58.220959563962602</v>
      </c>
      <c r="H7" s="147">
        <v>27.6470349306502</v>
      </c>
      <c r="I7" s="147">
        <v>33.298820131220801</v>
      </c>
      <c r="J7" s="147">
        <v>37.884866670646801</v>
      </c>
      <c r="K7" s="147">
        <v>37.650279739317803</v>
      </c>
      <c r="L7" s="153">
        <v>38.946908907816997</v>
      </c>
      <c r="M7" s="147"/>
      <c r="N7" s="154">
        <v>41.591334657901797</v>
      </c>
      <c r="O7" s="155">
        <v>42.352819449349802</v>
      </c>
      <c r="P7" s="156">
        <v>41.972077053625803</v>
      </c>
      <c r="Q7" s="147"/>
      <c r="R7" s="157">
        <v>39.811033972943498</v>
      </c>
      <c r="S7" s="130"/>
      <c r="T7" s="131">
        <v>67.461110343738696</v>
      </c>
      <c r="U7" s="125">
        <v>-6.3499029410254</v>
      </c>
      <c r="V7" s="125">
        <v>-7.97305113657122</v>
      </c>
      <c r="W7" s="125">
        <v>-4.4442457545855296</v>
      </c>
      <c r="X7" s="125">
        <v>-2.7013487788819401</v>
      </c>
      <c r="Y7" s="132">
        <v>8.9029514891615698</v>
      </c>
      <c r="Z7" s="125"/>
      <c r="AA7" s="133">
        <v>-6.6491845723126399</v>
      </c>
      <c r="AB7" s="134">
        <v>-14.332580574999</v>
      </c>
      <c r="AC7" s="135">
        <v>-10.690538383405899</v>
      </c>
      <c r="AD7" s="125"/>
      <c r="AE7" s="136">
        <v>2.15169864147372</v>
      </c>
      <c r="AG7" s="152">
        <v>43.060121041273199</v>
      </c>
      <c r="AH7" s="147">
        <v>42.666393612621299</v>
      </c>
      <c r="AI7" s="147">
        <v>48.419546369177901</v>
      </c>
      <c r="AJ7" s="147">
        <v>49.649228888418101</v>
      </c>
      <c r="AK7" s="147">
        <v>46.6909402588905</v>
      </c>
      <c r="AL7" s="153">
        <v>46.096989679831204</v>
      </c>
      <c r="AM7" s="147"/>
      <c r="AN7" s="154">
        <v>49.330197519828602</v>
      </c>
      <c r="AO7" s="155">
        <v>49.319973700957803</v>
      </c>
      <c r="AP7" s="156">
        <v>49.325085610393202</v>
      </c>
      <c r="AQ7" s="147"/>
      <c r="AR7" s="157">
        <v>47.019247194669902</v>
      </c>
      <c r="AS7" s="130"/>
      <c r="AT7" s="131">
        <v>13.5206258825657</v>
      </c>
      <c r="AU7" s="125">
        <v>-1.7378520357096301</v>
      </c>
      <c r="AV7" s="125">
        <v>-0.111816382212516</v>
      </c>
      <c r="AW7" s="125">
        <v>2.13942335189674</v>
      </c>
      <c r="AX7" s="125">
        <v>3.4489720542004898</v>
      </c>
      <c r="AY7" s="132">
        <v>3.0928528406696301</v>
      </c>
      <c r="AZ7" s="125"/>
      <c r="BA7" s="133">
        <v>0.52250269988636699</v>
      </c>
      <c r="BB7" s="134">
        <v>-10.2528467531475</v>
      </c>
      <c r="BC7" s="135">
        <v>-5.16973019798853</v>
      </c>
      <c r="BD7" s="125"/>
      <c r="BE7" s="136">
        <v>0.46890913279033603</v>
      </c>
    </row>
    <row r="8" spans="1:57" x14ac:dyDescent="0.25">
      <c r="A8" s="21" t="s">
        <v>19</v>
      </c>
      <c r="B8" s="3" t="str">
        <f t="shared" ref="B8:B43" si="0">TRIM(A8)</f>
        <v>Norfolk/Virginia Beach, VA</v>
      </c>
      <c r="C8" s="3"/>
      <c r="D8" s="24" t="s">
        <v>16</v>
      </c>
      <c r="E8" s="27" t="s">
        <v>17</v>
      </c>
      <c r="F8" s="3"/>
      <c r="G8" s="152">
        <v>67.257335496973099</v>
      </c>
      <c r="H8" s="147">
        <v>26.2509306724859</v>
      </c>
      <c r="I8" s="147">
        <v>27.608082250400201</v>
      </c>
      <c r="J8" s="147">
        <v>30.847711740095999</v>
      </c>
      <c r="K8" s="147">
        <v>31.8716538376116</v>
      </c>
      <c r="L8" s="153">
        <v>36.756430224963999</v>
      </c>
      <c r="M8" s="147"/>
      <c r="N8" s="154">
        <v>41.629627811063401</v>
      </c>
      <c r="O8" s="155">
        <v>43.028960159599102</v>
      </c>
      <c r="P8" s="156">
        <v>42.329293985331297</v>
      </c>
      <c r="Q8" s="147"/>
      <c r="R8" s="157">
        <v>38.3490765648409</v>
      </c>
      <c r="S8" s="130"/>
      <c r="T8" s="131">
        <v>89.308820363822093</v>
      </c>
      <c r="U8" s="125">
        <v>-2.5133940387477098</v>
      </c>
      <c r="V8" s="125">
        <v>-11.919889443803999</v>
      </c>
      <c r="W8" s="125">
        <v>-5.5443840649878204</v>
      </c>
      <c r="X8" s="125">
        <v>-2.55216162942361</v>
      </c>
      <c r="Y8" s="132">
        <v>15.466665337946001</v>
      </c>
      <c r="Z8" s="125"/>
      <c r="AA8" s="133">
        <v>-5.4088699357411301</v>
      </c>
      <c r="AB8" s="134">
        <v>-13.4758533850157</v>
      </c>
      <c r="AC8" s="135">
        <v>-9.6885046823849201</v>
      </c>
      <c r="AD8" s="125"/>
      <c r="AE8" s="136">
        <v>6.1437851425697803</v>
      </c>
      <c r="AG8" s="152">
        <v>44.505153550085303</v>
      </c>
      <c r="AH8" s="147">
        <v>37.419161065785701</v>
      </c>
      <c r="AI8" s="147">
        <v>39.570793526803001</v>
      </c>
      <c r="AJ8" s="147">
        <v>41.996918263685899</v>
      </c>
      <c r="AK8" s="147">
        <v>42.498122253756001</v>
      </c>
      <c r="AL8" s="153">
        <v>41.1977389402238</v>
      </c>
      <c r="AM8" s="147"/>
      <c r="AN8" s="154">
        <v>50.735737732409198</v>
      </c>
      <c r="AO8" s="155">
        <v>54.836216779369501</v>
      </c>
      <c r="AP8" s="156">
        <v>52.785977255889399</v>
      </c>
      <c r="AQ8" s="147"/>
      <c r="AR8" s="157">
        <v>44.5088721152283</v>
      </c>
      <c r="AS8" s="130"/>
      <c r="AT8" s="131">
        <v>14.2743188311011</v>
      </c>
      <c r="AU8" s="125">
        <v>-6.5467543043631196</v>
      </c>
      <c r="AV8" s="125">
        <v>-8.6869299578877595</v>
      </c>
      <c r="AW8" s="125">
        <v>-3.4523421937608201</v>
      </c>
      <c r="AX8" s="125">
        <v>0.25255372740515097</v>
      </c>
      <c r="AY8" s="132">
        <v>-1.0679322486516101</v>
      </c>
      <c r="AZ8" s="125"/>
      <c r="BA8" s="133">
        <v>-5.7536050956904399</v>
      </c>
      <c r="BB8" s="134">
        <v>-14.271066163819899</v>
      </c>
      <c r="BC8" s="135">
        <v>-10.378621493426101</v>
      </c>
      <c r="BD8" s="125"/>
      <c r="BE8" s="136">
        <v>-4.4311116339360099</v>
      </c>
    </row>
    <row r="9" spans="1:57" x14ac:dyDescent="0.25">
      <c r="A9" s="21" t="s">
        <v>20</v>
      </c>
      <c r="B9" s="3" t="s">
        <v>71</v>
      </c>
      <c r="C9" s="3"/>
      <c r="D9" s="24" t="s">
        <v>16</v>
      </c>
      <c r="E9" s="27" t="s">
        <v>17</v>
      </c>
      <c r="F9" s="3"/>
      <c r="G9" s="152">
        <v>46.595367007853099</v>
      </c>
      <c r="H9" s="147">
        <v>27.875363879819901</v>
      </c>
      <c r="I9" s="147">
        <v>37.605663425394802</v>
      </c>
      <c r="J9" s="147">
        <v>42.9718779449395</v>
      </c>
      <c r="K9" s="147">
        <v>41.800344679255197</v>
      </c>
      <c r="L9" s="153">
        <v>39.369723387452503</v>
      </c>
      <c r="M9" s="147"/>
      <c r="N9" s="154">
        <v>46.762179652342702</v>
      </c>
      <c r="O9" s="155">
        <v>46.593914598958698</v>
      </c>
      <c r="P9" s="156">
        <v>46.6780471256507</v>
      </c>
      <c r="Q9" s="147"/>
      <c r="R9" s="157">
        <v>41.457815884080603</v>
      </c>
      <c r="S9" s="130"/>
      <c r="T9" s="131">
        <v>40.549087509904403</v>
      </c>
      <c r="U9" s="125">
        <v>-9.4725782214276801</v>
      </c>
      <c r="V9" s="125">
        <v>-3.4470660266895901</v>
      </c>
      <c r="W9" s="125">
        <v>-2.3425676285570001</v>
      </c>
      <c r="X9" s="125">
        <v>1.55131267993652</v>
      </c>
      <c r="Y9" s="132">
        <v>4.6748309252876696</v>
      </c>
      <c r="Z9" s="125"/>
      <c r="AA9" s="133">
        <v>1.5537749177065501</v>
      </c>
      <c r="AB9" s="134">
        <v>-5.2468290793682799</v>
      </c>
      <c r="AC9" s="135">
        <v>-1.95820101405125</v>
      </c>
      <c r="AD9" s="125"/>
      <c r="AE9" s="136">
        <v>2.44521172036352</v>
      </c>
      <c r="AG9" s="152">
        <v>39.609349853304501</v>
      </c>
      <c r="AH9" s="147">
        <v>42.156902660372303</v>
      </c>
      <c r="AI9" s="147">
        <v>48.863632194696898</v>
      </c>
      <c r="AJ9" s="147">
        <v>49.861584299170502</v>
      </c>
      <c r="AK9" s="147">
        <v>45.748833684814201</v>
      </c>
      <c r="AL9" s="153">
        <v>45.248060538471698</v>
      </c>
      <c r="AM9" s="147"/>
      <c r="AN9" s="154">
        <v>47.994009649916102</v>
      </c>
      <c r="AO9" s="155">
        <v>48.178185414276797</v>
      </c>
      <c r="AP9" s="156">
        <v>48.086097532096503</v>
      </c>
      <c r="AQ9" s="147"/>
      <c r="AR9" s="157">
        <v>46.058928250935899</v>
      </c>
      <c r="AS9" s="130"/>
      <c r="AT9" s="131">
        <v>10.1852127058258</v>
      </c>
      <c r="AU9" s="125">
        <v>2.6608361695605001</v>
      </c>
      <c r="AV9" s="125">
        <v>5.5032964023914399</v>
      </c>
      <c r="AW9" s="125">
        <v>5.9167005054687696</v>
      </c>
      <c r="AX9" s="125">
        <v>6.1313798581577297</v>
      </c>
      <c r="AY9" s="132">
        <v>5.9628434681338698</v>
      </c>
      <c r="AZ9" s="125"/>
      <c r="BA9" s="133">
        <v>5.3000867578734301</v>
      </c>
      <c r="BB9" s="134">
        <v>-4.0767787569726499</v>
      </c>
      <c r="BC9" s="135">
        <v>0.38421796553297399</v>
      </c>
      <c r="BD9" s="125"/>
      <c r="BE9" s="136">
        <v>4.2349663285258901</v>
      </c>
    </row>
    <row r="10" spans="1:57" x14ac:dyDescent="0.25">
      <c r="A10" s="21" t="s">
        <v>21</v>
      </c>
      <c r="B10" s="3" t="str">
        <f t="shared" si="0"/>
        <v>Virginia Area</v>
      </c>
      <c r="C10" s="3"/>
      <c r="D10" s="24" t="s">
        <v>16</v>
      </c>
      <c r="E10" s="27" t="s">
        <v>17</v>
      </c>
      <c r="F10" s="3"/>
      <c r="G10" s="152">
        <v>46.960571508353802</v>
      </c>
      <c r="H10" s="147">
        <v>27.185424232497098</v>
      </c>
      <c r="I10" s="147">
        <v>35.670803070011203</v>
      </c>
      <c r="J10" s="147">
        <v>39.613542680643903</v>
      </c>
      <c r="K10" s="147">
        <v>37.570958442530802</v>
      </c>
      <c r="L10" s="153">
        <v>37.410896558494301</v>
      </c>
      <c r="M10" s="147"/>
      <c r="N10" s="154">
        <v>37.826586484462702</v>
      </c>
      <c r="O10" s="155">
        <v>35.533523961063203</v>
      </c>
      <c r="P10" s="156">
        <v>36.680055222763002</v>
      </c>
      <c r="Q10" s="147"/>
      <c r="R10" s="157">
        <v>37.2022507431777</v>
      </c>
      <c r="S10" s="130"/>
      <c r="T10" s="131">
        <v>38.935090342667202</v>
      </c>
      <c r="U10" s="125">
        <v>-6.0655815433672498</v>
      </c>
      <c r="V10" s="125">
        <v>-1.01407287724224</v>
      </c>
      <c r="W10" s="125">
        <v>0.79976157989762098</v>
      </c>
      <c r="X10" s="125">
        <v>0.35247343760171801</v>
      </c>
      <c r="Y10" s="132">
        <v>6.5742179012334301</v>
      </c>
      <c r="Z10" s="125"/>
      <c r="AA10" s="133">
        <v>-10.1411205947181</v>
      </c>
      <c r="AB10" s="134">
        <v>-19.763022650283499</v>
      </c>
      <c r="AC10" s="135">
        <v>-15.0740520252137</v>
      </c>
      <c r="AD10" s="125"/>
      <c r="AE10" s="136">
        <v>-0.565570051606889</v>
      </c>
      <c r="AG10" s="152">
        <v>34.269385948586702</v>
      </c>
      <c r="AH10" s="147">
        <v>36.204039615147103</v>
      </c>
      <c r="AI10" s="147">
        <v>43.795249152601599</v>
      </c>
      <c r="AJ10" s="147">
        <v>46.734813281149798</v>
      </c>
      <c r="AK10" s="147">
        <v>46.431374357899102</v>
      </c>
      <c r="AL10" s="153">
        <v>41.484972133850597</v>
      </c>
      <c r="AM10" s="147"/>
      <c r="AN10" s="154">
        <v>49.097981794038503</v>
      </c>
      <c r="AO10" s="155">
        <v>43.860674831976297</v>
      </c>
      <c r="AP10" s="156">
        <v>46.4793283130074</v>
      </c>
      <c r="AQ10" s="147"/>
      <c r="AR10" s="157">
        <v>42.911648535293303</v>
      </c>
      <c r="AS10" s="130"/>
      <c r="AT10" s="131">
        <v>2.80863488425691</v>
      </c>
      <c r="AU10" s="125">
        <v>-9.6195329903399998</v>
      </c>
      <c r="AV10" s="125">
        <v>-3.7859496010686202</v>
      </c>
      <c r="AW10" s="125">
        <v>1.71723783273741</v>
      </c>
      <c r="AX10" s="125">
        <v>5.9922030522181604</v>
      </c>
      <c r="AY10" s="132">
        <v>-0.59257194924247403</v>
      </c>
      <c r="AZ10" s="125"/>
      <c r="BA10" s="133">
        <v>5.9705845995948899</v>
      </c>
      <c r="BB10" s="134">
        <v>-7.3545113166633298</v>
      </c>
      <c r="BC10" s="135">
        <v>-0.76385442848684404</v>
      </c>
      <c r="BD10" s="125"/>
      <c r="BE10" s="136">
        <v>-0.64664496321313103</v>
      </c>
    </row>
    <row r="11" spans="1:57" x14ac:dyDescent="0.25">
      <c r="A11" s="34" t="s">
        <v>22</v>
      </c>
      <c r="B11" s="3" t="str">
        <f t="shared" si="0"/>
        <v>Washington, DC</v>
      </c>
      <c r="C11" s="3"/>
      <c r="D11" s="24" t="s">
        <v>16</v>
      </c>
      <c r="E11" s="27" t="s">
        <v>17</v>
      </c>
      <c r="F11" s="3"/>
      <c r="G11" s="152">
        <v>88.653349407999698</v>
      </c>
      <c r="H11" s="147">
        <v>31.5722024441143</v>
      </c>
      <c r="I11" s="147">
        <v>35.867687641482703</v>
      </c>
      <c r="J11" s="147">
        <v>44.266991811686403</v>
      </c>
      <c r="K11" s="147">
        <v>48.877655100452699</v>
      </c>
      <c r="L11" s="153">
        <v>49.870965780045601</v>
      </c>
      <c r="M11" s="147"/>
      <c r="N11" s="154">
        <v>54.5134379421335</v>
      </c>
      <c r="O11" s="155">
        <v>63.626712825410202</v>
      </c>
      <c r="P11" s="156">
        <v>59.070075383771901</v>
      </c>
      <c r="Q11" s="147"/>
      <c r="R11" s="157">
        <v>52.498151111739602</v>
      </c>
      <c r="S11" s="130"/>
      <c r="T11" s="131">
        <v>112.193048613485</v>
      </c>
      <c r="U11" s="125">
        <v>-11.5252624180712</v>
      </c>
      <c r="V11" s="125">
        <v>-16.888945105981598</v>
      </c>
      <c r="W11" s="125">
        <v>-3.5179541662646998</v>
      </c>
      <c r="X11" s="125">
        <v>0.51091881455582</v>
      </c>
      <c r="Y11" s="132">
        <v>15.9081685432678</v>
      </c>
      <c r="Z11" s="125"/>
      <c r="AA11" s="133">
        <v>-3.2594857043283398</v>
      </c>
      <c r="AB11" s="134">
        <v>-16.0958408142866</v>
      </c>
      <c r="AC11" s="135">
        <v>-10.6236397385148</v>
      </c>
      <c r="AD11" s="125"/>
      <c r="AE11" s="136">
        <v>5.8079757950048503</v>
      </c>
      <c r="AG11" s="152">
        <v>59.559789582029197</v>
      </c>
      <c r="AH11" s="147">
        <v>56.590671011855498</v>
      </c>
      <c r="AI11" s="147">
        <v>63.7121085194375</v>
      </c>
      <c r="AJ11" s="147">
        <v>63.517849263854401</v>
      </c>
      <c r="AK11" s="147">
        <v>57.908287819134202</v>
      </c>
      <c r="AL11" s="153">
        <v>60.257636264034801</v>
      </c>
      <c r="AM11" s="147"/>
      <c r="AN11" s="154">
        <v>59.108321918941201</v>
      </c>
      <c r="AO11" s="155">
        <v>63.645142299421003</v>
      </c>
      <c r="AP11" s="156">
        <v>61.376732109181098</v>
      </c>
      <c r="AQ11" s="147"/>
      <c r="AR11" s="157">
        <v>60.577343582130297</v>
      </c>
      <c r="AS11" s="130"/>
      <c r="AT11" s="131">
        <v>13.8662472710303</v>
      </c>
      <c r="AU11" s="125">
        <v>-6.6854549014482796</v>
      </c>
      <c r="AV11" s="125">
        <v>-6.0831603855393999</v>
      </c>
      <c r="AW11" s="125">
        <v>-2.6142827816223</v>
      </c>
      <c r="AX11" s="125">
        <v>-2.0392062294323501</v>
      </c>
      <c r="AY11" s="132">
        <v>-1.2582371756020001</v>
      </c>
      <c r="AZ11" s="125"/>
      <c r="BA11" s="133">
        <v>-2.35106976026234</v>
      </c>
      <c r="BB11" s="134">
        <v>-14.465787982942</v>
      </c>
      <c r="BC11" s="135">
        <v>-9.0313791067360398</v>
      </c>
      <c r="BD11" s="125"/>
      <c r="BE11" s="136">
        <v>-3.6418278679866698</v>
      </c>
    </row>
    <row r="12" spans="1:57" x14ac:dyDescent="0.25">
      <c r="A12" s="21" t="s">
        <v>23</v>
      </c>
      <c r="B12" s="3" t="str">
        <f t="shared" si="0"/>
        <v>Arlington, VA</v>
      </c>
      <c r="C12" s="3"/>
      <c r="D12" s="24" t="s">
        <v>16</v>
      </c>
      <c r="E12" s="27" t="s">
        <v>17</v>
      </c>
      <c r="F12" s="3"/>
      <c r="G12" s="152">
        <v>79.832665084605793</v>
      </c>
      <c r="H12" s="147">
        <v>25.674225134131198</v>
      </c>
      <c r="I12" s="147">
        <v>28.2332934378869</v>
      </c>
      <c r="J12" s="147">
        <v>33.959243706149401</v>
      </c>
      <c r="K12" s="147">
        <v>36.492339042509201</v>
      </c>
      <c r="L12" s="153">
        <v>40.838353281056499</v>
      </c>
      <c r="M12" s="147"/>
      <c r="N12" s="154">
        <v>39.391243293437803</v>
      </c>
      <c r="O12" s="155">
        <v>43.352129591415597</v>
      </c>
      <c r="P12" s="156">
        <v>41.3716864424267</v>
      </c>
      <c r="Q12" s="147"/>
      <c r="R12" s="157">
        <v>40.990734184305097</v>
      </c>
      <c r="S12" s="130"/>
      <c r="T12" s="131">
        <v>156.103266517522</v>
      </c>
      <c r="U12" s="125">
        <v>-4.7695153258435203</v>
      </c>
      <c r="V12" s="125">
        <v>-25.944119039955499</v>
      </c>
      <c r="W12" s="125">
        <v>-19.631156436668299</v>
      </c>
      <c r="X12" s="125">
        <v>-9.9759066946106199</v>
      </c>
      <c r="Y12" s="132">
        <v>14.0437367007427</v>
      </c>
      <c r="Z12" s="125"/>
      <c r="AA12" s="133">
        <v>-14.389024033125301</v>
      </c>
      <c r="AB12" s="134">
        <v>-19.8738054242591</v>
      </c>
      <c r="AC12" s="135">
        <v>-17.353095120256199</v>
      </c>
      <c r="AD12" s="125"/>
      <c r="AE12" s="136">
        <v>2.7838598978754701</v>
      </c>
      <c r="AG12" s="152">
        <v>60.6023403322327</v>
      </c>
      <c r="AH12" s="147">
        <v>62.7051287144036</v>
      </c>
      <c r="AI12" s="147">
        <v>67.648579498555506</v>
      </c>
      <c r="AJ12" s="147">
        <v>62.577981582748599</v>
      </c>
      <c r="AK12" s="147">
        <v>51.235491126702399</v>
      </c>
      <c r="AL12" s="153">
        <v>60.953904250928602</v>
      </c>
      <c r="AM12" s="147"/>
      <c r="AN12" s="154">
        <v>48.714313609162097</v>
      </c>
      <c r="AO12" s="155">
        <v>48.214084038382097</v>
      </c>
      <c r="AP12" s="156">
        <v>48.464198823772101</v>
      </c>
      <c r="AQ12" s="147"/>
      <c r="AR12" s="157">
        <v>57.385416986026698</v>
      </c>
      <c r="AS12" s="130"/>
      <c r="AT12" s="131">
        <v>44.8586302572729</v>
      </c>
      <c r="AU12" s="125">
        <v>13.642193772202701</v>
      </c>
      <c r="AV12" s="125">
        <v>7.0926766526914298</v>
      </c>
      <c r="AW12" s="125">
        <v>4.38489831039597</v>
      </c>
      <c r="AX12" s="125">
        <v>-0.474127159059749</v>
      </c>
      <c r="AY12" s="132">
        <v>12.208387977638001</v>
      </c>
      <c r="AZ12" s="125"/>
      <c r="BA12" s="133">
        <v>-2.22441928103679</v>
      </c>
      <c r="BB12" s="134">
        <v>-16.324482782950302</v>
      </c>
      <c r="BC12" s="135">
        <v>-9.7861108009327502</v>
      </c>
      <c r="BD12" s="125"/>
      <c r="BE12" s="136">
        <v>5.9740323152013799</v>
      </c>
    </row>
    <row r="13" spans="1:57" x14ac:dyDescent="0.25">
      <c r="A13" s="21" t="s">
        <v>24</v>
      </c>
      <c r="B13" s="3" t="str">
        <f t="shared" si="0"/>
        <v>Suburban Virginia Area</v>
      </c>
      <c r="C13" s="3"/>
      <c r="D13" s="24" t="s">
        <v>16</v>
      </c>
      <c r="E13" s="27" t="s">
        <v>17</v>
      </c>
      <c r="F13" s="3"/>
      <c r="G13" s="152">
        <v>71.3122247247247</v>
      </c>
      <c r="H13" s="147">
        <v>27.808533533533499</v>
      </c>
      <c r="I13" s="147">
        <v>34.356765515515498</v>
      </c>
      <c r="J13" s="147">
        <v>39.452730230230202</v>
      </c>
      <c r="K13" s="147">
        <v>38.110370370370298</v>
      </c>
      <c r="L13" s="153">
        <v>42.208124874874798</v>
      </c>
      <c r="M13" s="147"/>
      <c r="N13" s="154">
        <v>38.964035285285199</v>
      </c>
      <c r="O13" s="155">
        <v>46.859864864864797</v>
      </c>
      <c r="P13" s="156">
        <v>42.911950075074998</v>
      </c>
      <c r="Q13" s="147"/>
      <c r="R13" s="157">
        <v>42.409217789217699</v>
      </c>
      <c r="S13" s="130"/>
      <c r="T13" s="131">
        <v>85.691085978666095</v>
      </c>
      <c r="U13" s="125">
        <v>-6.3888771837243699</v>
      </c>
      <c r="V13" s="125">
        <v>-7.3180121890348602</v>
      </c>
      <c r="W13" s="125">
        <v>-1.8997597694261901</v>
      </c>
      <c r="X13" s="125">
        <v>-4.5508608305352896</v>
      </c>
      <c r="Y13" s="132">
        <v>13.8766921557676</v>
      </c>
      <c r="Z13" s="125"/>
      <c r="AA13" s="133">
        <v>-22.0613666788655</v>
      </c>
      <c r="AB13" s="134">
        <v>-24.548160961803099</v>
      </c>
      <c r="AC13" s="135">
        <v>-23.4391145963071</v>
      </c>
      <c r="AD13" s="125"/>
      <c r="AE13" s="136">
        <v>-0.18766958063183301</v>
      </c>
      <c r="AG13" s="152">
        <v>48.5291494619619</v>
      </c>
      <c r="AH13" s="147">
        <v>44.886637575075</v>
      </c>
      <c r="AI13" s="147">
        <v>49.505675050050002</v>
      </c>
      <c r="AJ13" s="147">
        <v>51.721221846846802</v>
      </c>
      <c r="AK13" s="147">
        <v>47.508423423423402</v>
      </c>
      <c r="AL13" s="153">
        <v>48.430221471471398</v>
      </c>
      <c r="AM13" s="147"/>
      <c r="AN13" s="154">
        <v>48.914156031030998</v>
      </c>
      <c r="AO13" s="155">
        <v>53.484692817817802</v>
      </c>
      <c r="AP13" s="156">
        <v>51.1994244244244</v>
      </c>
      <c r="AQ13" s="147"/>
      <c r="AR13" s="157">
        <v>49.221422315172298</v>
      </c>
      <c r="AS13" s="130"/>
      <c r="AT13" s="131">
        <v>16.450423610638399</v>
      </c>
      <c r="AU13" s="125">
        <v>2.3740617681895801</v>
      </c>
      <c r="AV13" s="125">
        <v>1.08994881902051</v>
      </c>
      <c r="AW13" s="125">
        <v>5.2372021159164497</v>
      </c>
      <c r="AX13" s="125">
        <v>2.1075526263123501</v>
      </c>
      <c r="AY13" s="132">
        <v>5.2069840869075499</v>
      </c>
      <c r="AZ13" s="125"/>
      <c r="BA13" s="133">
        <v>-9.0738385172309997</v>
      </c>
      <c r="BB13" s="134">
        <v>-17.6944602005332</v>
      </c>
      <c r="BC13" s="135">
        <v>-13.7901331136528</v>
      </c>
      <c r="BD13" s="125"/>
      <c r="BE13" s="136">
        <v>-1.2595099468133</v>
      </c>
    </row>
    <row r="14" spans="1:57" x14ac:dyDescent="0.25">
      <c r="A14" s="21" t="s">
        <v>25</v>
      </c>
      <c r="B14" s="3" t="str">
        <f t="shared" si="0"/>
        <v>Alexandria, VA</v>
      </c>
      <c r="C14" s="3"/>
      <c r="D14" s="24" t="s">
        <v>16</v>
      </c>
      <c r="E14" s="27" t="s">
        <v>17</v>
      </c>
      <c r="F14" s="3"/>
      <c r="G14" s="152">
        <v>85.029291521486599</v>
      </c>
      <c r="H14" s="147">
        <v>28.880896486899299</v>
      </c>
      <c r="I14" s="147">
        <v>30.729319703912498</v>
      </c>
      <c r="J14" s="147">
        <v>35.4828422042063</v>
      </c>
      <c r="K14" s="147">
        <v>35.852405122782201</v>
      </c>
      <c r="L14" s="153">
        <v>43.292048576921204</v>
      </c>
      <c r="M14" s="147"/>
      <c r="N14" s="154">
        <v>43.399436023968903</v>
      </c>
      <c r="O14" s="155">
        <v>51.288009634590502</v>
      </c>
      <c r="P14" s="156">
        <v>47.343722829279699</v>
      </c>
      <c r="Q14" s="147"/>
      <c r="R14" s="157">
        <v>44.4477493464709</v>
      </c>
      <c r="S14" s="130"/>
      <c r="T14" s="131">
        <v>110.188394613017</v>
      </c>
      <c r="U14" s="125">
        <v>-2.9404756197950799</v>
      </c>
      <c r="V14" s="125">
        <v>-11.1850099534376</v>
      </c>
      <c r="W14" s="125">
        <v>-14.846244973292899</v>
      </c>
      <c r="X14" s="125">
        <v>-28.464233435463299</v>
      </c>
      <c r="Y14" s="132">
        <v>10.1039500951762</v>
      </c>
      <c r="Z14" s="125"/>
      <c r="AA14" s="133">
        <v>-26.271653138824298</v>
      </c>
      <c r="AB14" s="134">
        <v>-28.654813271991799</v>
      </c>
      <c r="AC14" s="135">
        <v>-27.5819177475109</v>
      </c>
      <c r="AD14" s="125"/>
      <c r="AE14" s="136">
        <v>-4.9528790180398001</v>
      </c>
      <c r="AG14" s="152">
        <v>55.690083623693297</v>
      </c>
      <c r="AH14" s="147">
        <v>47.791223610261703</v>
      </c>
      <c r="AI14" s="147">
        <v>52.459391689234401</v>
      </c>
      <c r="AJ14" s="147">
        <v>51.895066247342797</v>
      </c>
      <c r="AK14" s="147">
        <v>47.0124926472729</v>
      </c>
      <c r="AL14" s="153">
        <v>50.972371656073101</v>
      </c>
      <c r="AM14" s="147"/>
      <c r="AN14" s="154">
        <v>49.808954019976099</v>
      </c>
      <c r="AO14" s="155">
        <v>55.600807489589698</v>
      </c>
      <c r="AP14" s="156">
        <v>52.704880754782899</v>
      </c>
      <c r="AQ14" s="147"/>
      <c r="AR14" s="157">
        <v>51.467170479778403</v>
      </c>
      <c r="AS14" s="130"/>
      <c r="AT14" s="131">
        <v>28.628487496266199</v>
      </c>
      <c r="AU14" s="125">
        <v>0.94252851563594697</v>
      </c>
      <c r="AV14" s="125">
        <v>1.57442313678048</v>
      </c>
      <c r="AW14" s="125">
        <v>-0.26464776937498202</v>
      </c>
      <c r="AX14" s="125">
        <v>-7.6306512006362697</v>
      </c>
      <c r="AY14" s="132">
        <v>3.9338228529224502</v>
      </c>
      <c r="AZ14" s="125"/>
      <c r="BA14" s="133">
        <v>-10.2299425672831</v>
      </c>
      <c r="BB14" s="134">
        <v>-20.5155960466324</v>
      </c>
      <c r="BC14" s="135">
        <v>-15.965898376930401</v>
      </c>
      <c r="BD14" s="125"/>
      <c r="BE14" s="136">
        <v>-2.8010633204272199</v>
      </c>
    </row>
    <row r="15" spans="1:57" x14ac:dyDescent="0.25">
      <c r="A15" s="21" t="s">
        <v>26</v>
      </c>
      <c r="B15" s="3" t="str">
        <f t="shared" si="0"/>
        <v>Fairfax/Tysons Corner, VA</v>
      </c>
      <c r="C15" s="3"/>
      <c r="D15" s="24" t="s">
        <v>16</v>
      </c>
      <c r="E15" s="27" t="s">
        <v>17</v>
      </c>
      <c r="F15" s="3"/>
      <c r="G15" s="152">
        <v>80.034428653957207</v>
      </c>
      <c r="H15" s="147">
        <v>31.8951611785095</v>
      </c>
      <c r="I15" s="147">
        <v>37.388377816291097</v>
      </c>
      <c r="J15" s="147">
        <v>45.052382437897101</v>
      </c>
      <c r="K15" s="147">
        <v>47.451566724436702</v>
      </c>
      <c r="L15" s="153">
        <v>48.364383362218298</v>
      </c>
      <c r="M15" s="147"/>
      <c r="N15" s="154">
        <v>47.362922010398599</v>
      </c>
      <c r="O15" s="155">
        <v>43.831997689196903</v>
      </c>
      <c r="P15" s="156">
        <v>45.597459849797801</v>
      </c>
      <c r="Q15" s="147"/>
      <c r="R15" s="157">
        <v>47.573833787241</v>
      </c>
      <c r="S15" s="130"/>
      <c r="T15" s="131">
        <v>113.75453682599399</v>
      </c>
      <c r="U15" s="125">
        <v>4.4498243648466698</v>
      </c>
      <c r="V15" s="125">
        <v>-2.4477995342095298</v>
      </c>
      <c r="W15" s="125">
        <v>0.64685930997652397</v>
      </c>
      <c r="X15" s="125">
        <v>15.496124472714101</v>
      </c>
      <c r="Y15" s="132">
        <v>25.848687804672299</v>
      </c>
      <c r="Z15" s="125"/>
      <c r="AA15" s="133">
        <v>15.183226169433</v>
      </c>
      <c r="AB15" s="134">
        <v>-11.071701944743401</v>
      </c>
      <c r="AC15" s="135">
        <v>0.86953938179363999</v>
      </c>
      <c r="AD15" s="125"/>
      <c r="AE15" s="136">
        <v>17.856329308180602</v>
      </c>
      <c r="AG15" s="152">
        <v>59.216426632004598</v>
      </c>
      <c r="AH15" s="147">
        <v>61.592907567879799</v>
      </c>
      <c r="AI15" s="147">
        <v>70.748639225880893</v>
      </c>
      <c r="AJ15" s="147">
        <v>69.640153090699002</v>
      </c>
      <c r="AK15" s="147">
        <v>58.877607163489301</v>
      </c>
      <c r="AL15" s="153">
        <v>64.015146735990697</v>
      </c>
      <c r="AM15" s="147"/>
      <c r="AN15" s="154">
        <v>56.200168399768899</v>
      </c>
      <c r="AO15" s="155">
        <v>56.344555459272001</v>
      </c>
      <c r="AP15" s="156">
        <v>56.2723619295205</v>
      </c>
      <c r="AQ15" s="147"/>
      <c r="AR15" s="157">
        <v>61.802922505570599</v>
      </c>
      <c r="AS15" s="130"/>
      <c r="AT15" s="131">
        <v>26.741165007792102</v>
      </c>
      <c r="AU15" s="125">
        <v>10.780349582247901</v>
      </c>
      <c r="AV15" s="125">
        <v>14.832363663554201</v>
      </c>
      <c r="AW15" s="125">
        <v>14.183608617043699</v>
      </c>
      <c r="AX15" s="125">
        <v>16.038997024635702</v>
      </c>
      <c r="AY15" s="132">
        <v>16.112106630402199</v>
      </c>
      <c r="AZ15" s="125"/>
      <c r="BA15" s="133">
        <v>11.0522061341723</v>
      </c>
      <c r="BB15" s="134">
        <v>-7.11673075103685</v>
      </c>
      <c r="BC15" s="135">
        <v>1.1468269905811601</v>
      </c>
      <c r="BD15" s="125"/>
      <c r="BE15" s="136">
        <v>11.808567616283399</v>
      </c>
    </row>
    <row r="16" spans="1:57" x14ac:dyDescent="0.25">
      <c r="A16" s="21" t="s">
        <v>27</v>
      </c>
      <c r="B16" s="3" t="str">
        <f t="shared" si="0"/>
        <v>I-95 Fredericksburg, VA</v>
      </c>
      <c r="C16" s="3"/>
      <c r="D16" s="24" t="s">
        <v>16</v>
      </c>
      <c r="E16" s="27" t="s">
        <v>17</v>
      </c>
      <c r="F16" s="3"/>
      <c r="G16" s="152">
        <v>46.0474235446924</v>
      </c>
      <c r="H16" s="147">
        <v>29.556860314086599</v>
      </c>
      <c r="I16" s="147">
        <v>33.210552603613102</v>
      </c>
      <c r="J16" s="147">
        <v>37.090221986066801</v>
      </c>
      <c r="K16" s="147">
        <v>39.781421655449201</v>
      </c>
      <c r="L16" s="153">
        <v>37.137296020781598</v>
      </c>
      <c r="M16" s="147"/>
      <c r="N16" s="154">
        <v>45.525017121265698</v>
      </c>
      <c r="O16" s="155">
        <v>46.138995158814403</v>
      </c>
      <c r="P16" s="156">
        <v>45.8320061400401</v>
      </c>
      <c r="Q16" s="147"/>
      <c r="R16" s="157">
        <v>39.621498911998302</v>
      </c>
      <c r="S16" s="130"/>
      <c r="T16" s="131">
        <v>20.9746595127611</v>
      </c>
      <c r="U16" s="125">
        <v>-8.6669185414598005</v>
      </c>
      <c r="V16" s="125">
        <v>-5.5649303528027199</v>
      </c>
      <c r="W16" s="125">
        <v>-3.84424903166992</v>
      </c>
      <c r="X16" s="125">
        <v>0.40919145649930899</v>
      </c>
      <c r="Y16" s="132">
        <v>1.03446617333478</v>
      </c>
      <c r="Z16" s="125"/>
      <c r="AA16" s="133">
        <v>6.8230214601576504</v>
      </c>
      <c r="AB16" s="134">
        <v>-2.9706039797491601</v>
      </c>
      <c r="AC16" s="135">
        <v>1.65823923120919</v>
      </c>
      <c r="AD16" s="125"/>
      <c r="AE16" s="136">
        <v>1.2397738164994501</v>
      </c>
      <c r="AG16" s="152">
        <v>36.879853583657997</v>
      </c>
      <c r="AH16" s="147">
        <v>36.832350041327103</v>
      </c>
      <c r="AI16" s="147">
        <v>40.935326189632697</v>
      </c>
      <c r="AJ16" s="147">
        <v>44.182308418939598</v>
      </c>
      <c r="AK16" s="147">
        <v>42.8172579407249</v>
      </c>
      <c r="AL16" s="153">
        <v>40.329419234856502</v>
      </c>
      <c r="AM16" s="147"/>
      <c r="AN16" s="154">
        <v>46.902538965639302</v>
      </c>
      <c r="AO16" s="155">
        <v>45.271002774825803</v>
      </c>
      <c r="AP16" s="156">
        <v>46.086770870232598</v>
      </c>
      <c r="AQ16" s="147"/>
      <c r="AR16" s="157">
        <v>41.974376844963899</v>
      </c>
      <c r="AS16" s="130"/>
      <c r="AT16" s="131">
        <v>0.68030866610885998</v>
      </c>
      <c r="AU16" s="125">
        <v>-4.3668809514117202</v>
      </c>
      <c r="AV16" s="125">
        <v>-3.0921884092301299</v>
      </c>
      <c r="AW16" s="125">
        <v>-0.39218860965576702</v>
      </c>
      <c r="AX16" s="125">
        <v>2.25975615628523</v>
      </c>
      <c r="AY16" s="132">
        <v>-0.96586409440418797</v>
      </c>
      <c r="AZ16" s="125"/>
      <c r="BA16" s="133">
        <v>9.5244210934630793</v>
      </c>
      <c r="BB16" s="134">
        <v>-2.9366203221245302</v>
      </c>
      <c r="BC16" s="135">
        <v>3.0280862444586001</v>
      </c>
      <c r="BD16" s="125"/>
      <c r="BE16" s="136">
        <v>0.25332136778307501</v>
      </c>
    </row>
    <row r="17" spans="1:70" x14ac:dyDescent="0.25">
      <c r="A17" s="21" t="s">
        <v>28</v>
      </c>
      <c r="B17" s="3" t="str">
        <f t="shared" si="0"/>
        <v>Dulles Airport Area, VA</v>
      </c>
      <c r="C17" s="3"/>
      <c r="D17" s="24" t="s">
        <v>16</v>
      </c>
      <c r="E17" s="27" t="s">
        <v>17</v>
      </c>
      <c r="F17" s="3"/>
      <c r="G17" s="152">
        <v>43.968534433693698</v>
      </c>
      <c r="H17" s="147">
        <v>30.028850313033502</v>
      </c>
      <c r="I17" s="147">
        <v>37.633095238095201</v>
      </c>
      <c r="J17" s="147">
        <v>43.984408081957802</v>
      </c>
      <c r="K17" s="147">
        <v>43.047208309618597</v>
      </c>
      <c r="L17" s="153">
        <v>39.732419275279803</v>
      </c>
      <c r="M17" s="147"/>
      <c r="N17" s="154">
        <v>41.097283247960497</v>
      </c>
      <c r="O17" s="155">
        <v>45.626050085372697</v>
      </c>
      <c r="P17" s="156">
        <v>43.361666666666601</v>
      </c>
      <c r="Q17" s="147"/>
      <c r="R17" s="157">
        <v>40.769347101390302</v>
      </c>
      <c r="S17" s="130"/>
      <c r="T17" s="131">
        <v>37.934646629360202</v>
      </c>
      <c r="U17" s="125">
        <v>-19.437208976576802</v>
      </c>
      <c r="V17" s="125">
        <v>-19.304627626174302</v>
      </c>
      <c r="W17" s="125">
        <v>-10.7579103433886</v>
      </c>
      <c r="X17" s="125">
        <v>-6.6959467961481201</v>
      </c>
      <c r="Y17" s="132">
        <v>-5.9406496126359798</v>
      </c>
      <c r="Z17" s="125"/>
      <c r="AA17" s="133">
        <v>-2.4607649735163402</v>
      </c>
      <c r="AB17" s="134">
        <v>2.1724120109632201</v>
      </c>
      <c r="AC17" s="135">
        <v>-7.6864002893127503E-2</v>
      </c>
      <c r="AD17" s="125"/>
      <c r="AE17" s="136">
        <v>-4.2328666316225698</v>
      </c>
      <c r="AG17" s="152">
        <v>45.584551318535297</v>
      </c>
      <c r="AH17" s="147">
        <v>55.281309760956098</v>
      </c>
      <c r="AI17" s="147">
        <v>64.150766220830903</v>
      </c>
      <c r="AJ17" s="147">
        <v>60.392662208309602</v>
      </c>
      <c r="AK17" s="147">
        <v>52.458614114968597</v>
      </c>
      <c r="AL17" s="153">
        <v>55.573580724720102</v>
      </c>
      <c r="AM17" s="147"/>
      <c r="AN17" s="154">
        <v>44.2800106715993</v>
      </c>
      <c r="AO17" s="155">
        <v>45.727622367672097</v>
      </c>
      <c r="AP17" s="156">
        <v>45.003816519635699</v>
      </c>
      <c r="AQ17" s="147"/>
      <c r="AR17" s="157">
        <v>52.553648094696001</v>
      </c>
      <c r="AS17" s="130"/>
      <c r="AT17" s="131">
        <v>8.1488026882526405</v>
      </c>
      <c r="AU17" s="125">
        <v>2.4881280340716598</v>
      </c>
      <c r="AV17" s="125">
        <v>5.2968820379771397</v>
      </c>
      <c r="AW17" s="125">
        <v>1.3363010138346301</v>
      </c>
      <c r="AX17" s="125">
        <v>2.2589892179587698</v>
      </c>
      <c r="AY17" s="132">
        <v>3.7173406313864401</v>
      </c>
      <c r="AZ17" s="125"/>
      <c r="BA17" s="133">
        <v>-2.48179613998798</v>
      </c>
      <c r="BB17" s="134">
        <v>-4.0359649094081398</v>
      </c>
      <c r="BC17" s="135">
        <v>-3.2776181370370199</v>
      </c>
      <c r="BD17" s="125"/>
      <c r="BE17" s="136">
        <v>1.91402983393079</v>
      </c>
    </row>
    <row r="18" spans="1:70" x14ac:dyDescent="0.25">
      <c r="A18" s="21" t="s">
        <v>29</v>
      </c>
      <c r="B18" s="3" t="str">
        <f t="shared" si="0"/>
        <v>Williamsburg, VA</v>
      </c>
      <c r="C18" s="3"/>
      <c r="D18" s="24" t="s">
        <v>16</v>
      </c>
      <c r="E18" s="27" t="s">
        <v>17</v>
      </c>
      <c r="F18" s="3"/>
      <c r="G18" s="152">
        <v>80.616619626290301</v>
      </c>
      <c r="H18" s="147">
        <v>30.5995779432902</v>
      </c>
      <c r="I18" s="147">
        <v>26.683940938194102</v>
      </c>
      <c r="J18" s="147">
        <v>25.867432379459</v>
      </c>
      <c r="K18" s="147">
        <v>31.047380112374199</v>
      </c>
      <c r="L18" s="153">
        <v>38.962990199921499</v>
      </c>
      <c r="M18" s="147"/>
      <c r="N18" s="154">
        <v>52.2767646674506</v>
      </c>
      <c r="O18" s="155">
        <v>48.602405592578002</v>
      </c>
      <c r="P18" s="156">
        <v>50.439585130014301</v>
      </c>
      <c r="Q18" s="147"/>
      <c r="R18" s="157">
        <v>42.242017322805196</v>
      </c>
      <c r="S18" s="130"/>
      <c r="T18" s="131">
        <v>49.642944180345197</v>
      </c>
      <c r="U18" s="125">
        <v>6.9441851712285896</v>
      </c>
      <c r="V18" s="125">
        <v>9.9870012263893493</v>
      </c>
      <c r="W18" s="125">
        <v>17.612753236842899</v>
      </c>
      <c r="X18" s="125">
        <v>38.025833927861797</v>
      </c>
      <c r="Y18" s="132">
        <v>28.816961377934302</v>
      </c>
      <c r="Z18" s="125"/>
      <c r="AA18" s="133">
        <v>23.196290398359501</v>
      </c>
      <c r="AB18" s="134">
        <v>-14.278005239286299</v>
      </c>
      <c r="AC18" s="135">
        <v>1.76306003439609</v>
      </c>
      <c r="AD18" s="125"/>
      <c r="AE18" s="136">
        <v>18.1050488220095</v>
      </c>
      <c r="AG18" s="152">
        <v>57.191523585521999</v>
      </c>
      <c r="AH18" s="147">
        <v>45.605405723245703</v>
      </c>
      <c r="AI18" s="147">
        <v>47.122989350581399</v>
      </c>
      <c r="AJ18" s="147">
        <v>54.915222135110398</v>
      </c>
      <c r="AK18" s="147">
        <v>62.216301777080801</v>
      </c>
      <c r="AL18" s="153">
        <v>53.4102885143081</v>
      </c>
      <c r="AM18" s="147"/>
      <c r="AN18" s="154">
        <v>79.627253691362796</v>
      </c>
      <c r="AO18" s="155">
        <v>85.756545145694403</v>
      </c>
      <c r="AP18" s="156">
        <v>82.691899418528607</v>
      </c>
      <c r="AQ18" s="147"/>
      <c r="AR18" s="157">
        <v>61.7764630583711</v>
      </c>
      <c r="AS18" s="130"/>
      <c r="AT18" s="131">
        <v>-1.59175620463256</v>
      </c>
      <c r="AU18" s="125">
        <v>-19.3544983193216</v>
      </c>
      <c r="AV18" s="125">
        <v>-22.665464324590499</v>
      </c>
      <c r="AW18" s="125">
        <v>-10.2851324420746</v>
      </c>
      <c r="AX18" s="125">
        <v>4.1106672264122697</v>
      </c>
      <c r="AY18" s="132">
        <v>-9.9538134566405994</v>
      </c>
      <c r="AZ18" s="125"/>
      <c r="BA18" s="133">
        <v>1.60504661102075</v>
      </c>
      <c r="BB18" s="134">
        <v>-5.4322344373820997</v>
      </c>
      <c r="BC18" s="135">
        <v>-2.1698812931706799</v>
      </c>
      <c r="BD18" s="125"/>
      <c r="BE18" s="136">
        <v>-7.12773386822309</v>
      </c>
    </row>
    <row r="19" spans="1:70" x14ac:dyDescent="0.25">
      <c r="A19" s="21" t="s">
        <v>30</v>
      </c>
      <c r="B19" s="3" t="str">
        <f t="shared" si="0"/>
        <v>Virginia Beach, VA</v>
      </c>
      <c r="C19" s="3"/>
      <c r="D19" s="24" t="s">
        <v>16</v>
      </c>
      <c r="E19" s="27" t="s">
        <v>17</v>
      </c>
      <c r="F19" s="3"/>
      <c r="G19" s="152">
        <v>87.804190801849103</v>
      </c>
      <c r="H19" s="147">
        <v>23.678865490724501</v>
      </c>
      <c r="I19" s="147">
        <v>23.147193863960599</v>
      </c>
      <c r="J19" s="147">
        <v>25.744633328048199</v>
      </c>
      <c r="K19" s="147">
        <v>25.938349389567101</v>
      </c>
      <c r="L19" s="153">
        <v>37.208095528713301</v>
      </c>
      <c r="M19" s="147"/>
      <c r="N19" s="154">
        <v>39.463386419850899</v>
      </c>
      <c r="O19" s="155">
        <v>45.4588716029808</v>
      </c>
      <c r="P19" s="156">
        <v>42.4611290114158</v>
      </c>
      <c r="Q19" s="147"/>
      <c r="R19" s="157">
        <v>38.710118975405102</v>
      </c>
      <c r="S19" s="130"/>
      <c r="T19" s="131">
        <v>178.396631149223</v>
      </c>
      <c r="U19" s="125">
        <v>13.3658322560544</v>
      </c>
      <c r="V19" s="125">
        <v>-8.7936210818402305</v>
      </c>
      <c r="W19" s="125">
        <v>-4.8000544900036504</v>
      </c>
      <c r="X19" s="125">
        <v>-4.07402857381215</v>
      </c>
      <c r="Y19" s="132">
        <v>41.059492678362901</v>
      </c>
      <c r="Z19" s="125"/>
      <c r="AA19" s="133">
        <v>-11.297056953566599</v>
      </c>
      <c r="AB19" s="134">
        <v>-11.244249234871001</v>
      </c>
      <c r="AC19" s="135">
        <v>-11.268796808101801</v>
      </c>
      <c r="AD19" s="125"/>
      <c r="AE19" s="136">
        <v>19.058197965897001</v>
      </c>
      <c r="AG19" s="152">
        <v>45.082923218555699</v>
      </c>
      <c r="AH19" s="147">
        <v>31.124093174401001</v>
      </c>
      <c r="AI19" s="147">
        <v>33.6129580673406</v>
      </c>
      <c r="AJ19" s="147">
        <v>34.795560889118804</v>
      </c>
      <c r="AK19" s="147">
        <v>34.941008403645597</v>
      </c>
      <c r="AL19" s="153">
        <v>35.908825909662703</v>
      </c>
      <c r="AM19" s="147"/>
      <c r="AN19" s="154">
        <v>45.0141532317121</v>
      </c>
      <c r="AO19" s="155">
        <v>51.286855814693901</v>
      </c>
      <c r="AP19" s="156">
        <v>48.150504523202997</v>
      </c>
      <c r="AQ19" s="147"/>
      <c r="AR19" s="157">
        <v>39.4071246317842</v>
      </c>
      <c r="AS19" s="130"/>
      <c r="AT19" s="131">
        <v>44.7458250365856</v>
      </c>
      <c r="AU19" s="125">
        <v>1.11419979550832</v>
      </c>
      <c r="AV19" s="125">
        <v>-0.974808974921611</v>
      </c>
      <c r="AW19" s="125">
        <v>3.2589400139802902</v>
      </c>
      <c r="AX19" s="125">
        <v>3.1597367283151399</v>
      </c>
      <c r="AY19" s="132">
        <v>9.8526992759773098</v>
      </c>
      <c r="AZ19" s="125"/>
      <c r="BA19" s="133">
        <v>-3.4190800574800901</v>
      </c>
      <c r="BB19" s="134">
        <v>-16.109526107053799</v>
      </c>
      <c r="BC19" s="135">
        <v>-10.6198748593843</v>
      </c>
      <c r="BD19" s="125"/>
      <c r="BE19" s="136">
        <v>1.7236834726410499</v>
      </c>
    </row>
    <row r="20" spans="1:70" x14ac:dyDescent="0.25">
      <c r="A20" s="34" t="s">
        <v>31</v>
      </c>
      <c r="B20" s="3" t="str">
        <f t="shared" si="0"/>
        <v>Norfolk/Portsmouth, VA</v>
      </c>
      <c r="C20" s="3"/>
      <c r="D20" s="24" t="s">
        <v>16</v>
      </c>
      <c r="E20" s="27" t="s">
        <v>17</v>
      </c>
      <c r="F20" s="3"/>
      <c r="G20" s="152">
        <v>63.647398910943203</v>
      </c>
      <c r="H20" s="147">
        <v>27.255555524328098</v>
      </c>
      <c r="I20" s="147">
        <v>28.394573142455599</v>
      </c>
      <c r="J20" s="147">
        <v>37.793856455295902</v>
      </c>
      <c r="K20" s="147">
        <v>39.933365079922702</v>
      </c>
      <c r="L20" s="153">
        <v>39.404949822589103</v>
      </c>
      <c r="M20" s="147"/>
      <c r="N20" s="154">
        <v>36.359102757772703</v>
      </c>
      <c r="O20" s="155">
        <v>37.2801521517653</v>
      </c>
      <c r="P20" s="156">
        <v>36.819627454768998</v>
      </c>
      <c r="Q20" s="147"/>
      <c r="R20" s="157">
        <v>38.666286288926202</v>
      </c>
      <c r="S20" s="130"/>
      <c r="T20" s="131">
        <v>114.87152054386701</v>
      </c>
      <c r="U20" s="125">
        <v>-8.0612124352383105</v>
      </c>
      <c r="V20" s="125">
        <v>-24.008439722880102</v>
      </c>
      <c r="W20" s="125">
        <v>-6.8726734515690904</v>
      </c>
      <c r="X20" s="125">
        <v>-2.4346179968724999</v>
      </c>
      <c r="Y20" s="132">
        <v>10.5968184777521</v>
      </c>
      <c r="Z20" s="125"/>
      <c r="AA20" s="133">
        <v>-21.966259793201299</v>
      </c>
      <c r="AB20" s="134">
        <v>-25.8145878780945</v>
      </c>
      <c r="AC20" s="135">
        <v>-23.9631132478229</v>
      </c>
      <c r="AD20" s="125"/>
      <c r="AE20" s="136">
        <v>-1.57489569796497</v>
      </c>
      <c r="AG20" s="152">
        <v>42.180300592833298</v>
      </c>
      <c r="AH20" s="147">
        <v>39.17229343492</v>
      </c>
      <c r="AI20" s="147">
        <v>40.9664608422624</v>
      </c>
      <c r="AJ20" s="147">
        <v>44.052736479009297</v>
      </c>
      <c r="AK20" s="147">
        <v>40.731535192341397</v>
      </c>
      <c r="AL20" s="153">
        <v>41.4206653082733</v>
      </c>
      <c r="AM20" s="147"/>
      <c r="AN20" s="154">
        <v>44.164413525382002</v>
      </c>
      <c r="AO20" s="155">
        <v>47.2287419067275</v>
      </c>
      <c r="AP20" s="156">
        <v>45.696577716054797</v>
      </c>
      <c r="AQ20" s="147"/>
      <c r="AR20" s="157">
        <v>42.642354567639401</v>
      </c>
      <c r="AS20" s="130"/>
      <c r="AT20" s="131">
        <v>21.800968307933701</v>
      </c>
      <c r="AU20" s="125">
        <v>3.3101957835725702</v>
      </c>
      <c r="AV20" s="125">
        <v>-8.6044341765514495E-2</v>
      </c>
      <c r="AW20" s="125">
        <v>5.0536771663594804</v>
      </c>
      <c r="AX20" s="125">
        <v>1.6818358732695899</v>
      </c>
      <c r="AY20" s="132">
        <v>5.9129704416981701</v>
      </c>
      <c r="AZ20" s="125"/>
      <c r="BA20" s="133">
        <v>-5.4529392826010401</v>
      </c>
      <c r="BB20" s="134">
        <v>-15.945268292621201</v>
      </c>
      <c r="BC20" s="135">
        <v>-11.182247894633001</v>
      </c>
      <c r="BD20" s="125"/>
      <c r="BE20" s="136">
        <v>1.8590085771068101E-2</v>
      </c>
    </row>
    <row r="21" spans="1:70" x14ac:dyDescent="0.25">
      <c r="A21" s="35" t="s">
        <v>32</v>
      </c>
      <c r="B21" s="3" t="str">
        <f t="shared" si="0"/>
        <v>Newport News/Hampton, VA</v>
      </c>
      <c r="C21" s="3"/>
      <c r="D21" s="24" t="s">
        <v>16</v>
      </c>
      <c r="E21" s="27" t="s">
        <v>17</v>
      </c>
      <c r="F21" s="3"/>
      <c r="G21" s="152">
        <v>38.816867856628697</v>
      </c>
      <c r="H21" s="147">
        <v>23.964478004894101</v>
      </c>
      <c r="I21" s="147">
        <v>29.993715315963701</v>
      </c>
      <c r="J21" s="147">
        <v>33.240905412408203</v>
      </c>
      <c r="K21" s="147">
        <v>32.168719576795702</v>
      </c>
      <c r="L21" s="153">
        <v>31.636937233338099</v>
      </c>
      <c r="M21" s="147"/>
      <c r="N21" s="154">
        <v>41.602853548294199</v>
      </c>
      <c r="O21" s="155">
        <v>39.752684943140899</v>
      </c>
      <c r="P21" s="156">
        <v>40.677769245717499</v>
      </c>
      <c r="Q21" s="147"/>
      <c r="R21" s="157">
        <v>34.220032094017903</v>
      </c>
      <c r="S21" s="130"/>
      <c r="T21" s="131">
        <v>33.260300190088699</v>
      </c>
      <c r="U21" s="125">
        <v>-11.7483590259619</v>
      </c>
      <c r="V21" s="125">
        <v>-10.109279692065799</v>
      </c>
      <c r="W21" s="125">
        <v>-7.7985633295077896</v>
      </c>
      <c r="X21" s="125">
        <v>-13.1116158207805</v>
      </c>
      <c r="Y21" s="132">
        <v>-2.7905947755232599</v>
      </c>
      <c r="Z21" s="125"/>
      <c r="AA21" s="133">
        <v>-3.41127888823784</v>
      </c>
      <c r="AB21" s="134">
        <v>-5.6997045306945502</v>
      </c>
      <c r="AC21" s="135">
        <v>-4.5431840456293404</v>
      </c>
      <c r="AD21" s="125"/>
      <c r="AE21" s="136">
        <v>-3.3930024015333702</v>
      </c>
      <c r="AG21" s="152">
        <v>35.228382852310297</v>
      </c>
      <c r="AH21" s="147">
        <v>34.332257906290401</v>
      </c>
      <c r="AI21" s="147">
        <v>36.733587447819197</v>
      </c>
      <c r="AJ21" s="147">
        <v>37.018049470994598</v>
      </c>
      <c r="AK21" s="147">
        <v>36.664880793867802</v>
      </c>
      <c r="AL21" s="153">
        <v>35.995431694256503</v>
      </c>
      <c r="AM21" s="147"/>
      <c r="AN21" s="154">
        <v>42.610046142219602</v>
      </c>
      <c r="AO21" s="155">
        <v>42.801729390384303</v>
      </c>
      <c r="AP21" s="156">
        <v>42.705887766301998</v>
      </c>
      <c r="AQ21" s="147"/>
      <c r="AR21" s="157">
        <v>37.912704857698003</v>
      </c>
      <c r="AS21" s="130"/>
      <c r="AT21" s="131">
        <v>3.8311488654507801</v>
      </c>
      <c r="AU21" s="125">
        <v>-3.07864312956933</v>
      </c>
      <c r="AV21" s="125">
        <v>-3.14461217954688</v>
      </c>
      <c r="AW21" s="125">
        <v>-5.6161715701314199</v>
      </c>
      <c r="AX21" s="125">
        <v>-5.0888740096871796</v>
      </c>
      <c r="AY21" s="132">
        <v>-2.7828677181525898</v>
      </c>
      <c r="AZ21" s="125"/>
      <c r="BA21" s="133">
        <v>-18.838630537619402</v>
      </c>
      <c r="BB21" s="134">
        <v>-25.998659708470999</v>
      </c>
      <c r="BC21" s="135">
        <v>-22.5918623758397</v>
      </c>
      <c r="BD21" s="125"/>
      <c r="BE21" s="136">
        <v>-10.1803213719319</v>
      </c>
    </row>
    <row r="22" spans="1:70" x14ac:dyDescent="0.25">
      <c r="A22" s="36" t="s">
        <v>33</v>
      </c>
      <c r="B22" s="3" t="str">
        <f t="shared" si="0"/>
        <v>Chesapeake/Suffolk, VA</v>
      </c>
      <c r="C22" s="3"/>
      <c r="D22" s="25" t="s">
        <v>16</v>
      </c>
      <c r="E22" s="28" t="s">
        <v>17</v>
      </c>
      <c r="F22" s="3"/>
      <c r="G22" s="158">
        <v>42.856277815993103</v>
      </c>
      <c r="H22" s="159">
        <v>27.855142201203702</v>
      </c>
      <c r="I22" s="159">
        <v>34.880930748065303</v>
      </c>
      <c r="J22" s="159">
        <v>38.812353310404099</v>
      </c>
      <c r="K22" s="159">
        <v>37.5796213929492</v>
      </c>
      <c r="L22" s="160">
        <v>36.3968650937231</v>
      </c>
      <c r="M22" s="147"/>
      <c r="N22" s="161">
        <v>37.508136921754001</v>
      </c>
      <c r="O22" s="162">
        <v>39.965119587274202</v>
      </c>
      <c r="P22" s="163">
        <v>38.736628254514102</v>
      </c>
      <c r="Q22" s="147"/>
      <c r="R22" s="164">
        <v>37.065368853949103</v>
      </c>
      <c r="S22" s="130"/>
      <c r="T22" s="137">
        <v>29.357066826412801</v>
      </c>
      <c r="U22" s="138">
        <v>-19.848735865240599</v>
      </c>
      <c r="V22" s="138">
        <v>-23.053109093688999</v>
      </c>
      <c r="W22" s="138">
        <v>-17.678180310798201</v>
      </c>
      <c r="X22" s="138">
        <v>-17.0062836502421</v>
      </c>
      <c r="Y22" s="139">
        <v>-11.5042121854218</v>
      </c>
      <c r="Z22" s="125"/>
      <c r="AA22" s="140">
        <v>-14.093174007218099</v>
      </c>
      <c r="AB22" s="141">
        <v>-12.7763393183563</v>
      </c>
      <c r="AC22" s="142">
        <v>-13.4188797592893</v>
      </c>
      <c r="AD22" s="125"/>
      <c r="AE22" s="143">
        <v>-12.0847358286827</v>
      </c>
      <c r="AG22" s="158">
        <v>39.921082317282803</v>
      </c>
      <c r="AH22" s="159">
        <v>42.217052936371402</v>
      </c>
      <c r="AI22" s="159">
        <v>44.526230988822</v>
      </c>
      <c r="AJ22" s="159">
        <v>44.488973564058398</v>
      </c>
      <c r="AK22" s="159">
        <v>41.572499204643101</v>
      </c>
      <c r="AL22" s="160">
        <v>42.545167802235497</v>
      </c>
      <c r="AM22" s="147"/>
      <c r="AN22" s="161">
        <v>41.214365872742903</v>
      </c>
      <c r="AO22" s="162">
        <v>43.635922222699897</v>
      </c>
      <c r="AP22" s="163">
        <v>42.425144047721403</v>
      </c>
      <c r="AQ22" s="147"/>
      <c r="AR22" s="164">
        <v>42.510875300945798</v>
      </c>
      <c r="AS22" s="130"/>
      <c r="AT22" s="137">
        <v>-1.0732380544720901</v>
      </c>
      <c r="AU22" s="138">
        <v>-7.2292262524748301</v>
      </c>
      <c r="AV22" s="138">
        <v>-8.7424392849343899</v>
      </c>
      <c r="AW22" s="138">
        <v>-6.4924309169156196</v>
      </c>
      <c r="AX22" s="138">
        <v>-6.1121892228666903</v>
      </c>
      <c r="AY22" s="139">
        <v>-6.0853290805610802</v>
      </c>
      <c r="AZ22" s="125"/>
      <c r="BA22" s="140">
        <v>-8.6347711926137904</v>
      </c>
      <c r="BB22" s="141">
        <v>-11.495794456086999</v>
      </c>
      <c r="BC22" s="142">
        <v>-10.1288334602371</v>
      </c>
      <c r="BD22" s="125"/>
      <c r="BE22" s="143">
        <v>-7.2748993091277496</v>
      </c>
    </row>
    <row r="23" spans="1:70" ht="13" x14ac:dyDescent="0.3">
      <c r="A23" s="35" t="s">
        <v>109</v>
      </c>
      <c r="B23" s="3" t="s">
        <v>109</v>
      </c>
      <c r="C23" s="9"/>
      <c r="D23" s="23" t="s">
        <v>16</v>
      </c>
      <c r="E23" s="26" t="s">
        <v>17</v>
      </c>
      <c r="F23" s="3"/>
      <c r="G23" s="144">
        <v>84.5381118655027</v>
      </c>
      <c r="H23" s="145">
        <v>26.150491432266399</v>
      </c>
      <c r="I23" s="145">
        <v>35.807542838667899</v>
      </c>
      <c r="J23" s="145">
        <v>46.568225024248299</v>
      </c>
      <c r="K23" s="145">
        <v>48.0508988037504</v>
      </c>
      <c r="L23" s="146">
        <v>48.223053992887102</v>
      </c>
      <c r="M23" s="147"/>
      <c r="N23" s="148">
        <v>53.119288716456502</v>
      </c>
      <c r="O23" s="149">
        <v>50.740009699321</v>
      </c>
      <c r="P23" s="150">
        <v>51.929649207888701</v>
      </c>
      <c r="Q23" s="147"/>
      <c r="R23" s="151">
        <v>49.282081197173298</v>
      </c>
      <c r="S23" s="130"/>
      <c r="T23" s="122">
        <v>168.829208325678</v>
      </c>
      <c r="U23" s="123">
        <v>-4.70720104845857</v>
      </c>
      <c r="V23" s="123">
        <v>1.10838533477964</v>
      </c>
      <c r="W23" s="123">
        <v>-14.2960013295124</v>
      </c>
      <c r="X23" s="123">
        <v>8.8437596625187496</v>
      </c>
      <c r="Y23" s="124">
        <v>25.068333820652398</v>
      </c>
      <c r="Z23" s="125"/>
      <c r="AA23" s="126">
        <v>3.9966148460017599</v>
      </c>
      <c r="AB23" s="127">
        <v>-12.2188664706837</v>
      </c>
      <c r="AC23" s="128">
        <v>-4.6118961169167303</v>
      </c>
      <c r="AD23" s="125"/>
      <c r="AE23" s="129">
        <v>14.355859989218599</v>
      </c>
      <c r="AF23" s="75"/>
      <c r="AG23" s="144">
        <v>56.664895732298703</v>
      </c>
      <c r="AH23" s="145">
        <v>55.159950695117999</v>
      </c>
      <c r="AI23" s="145">
        <v>66.287919495635293</v>
      </c>
      <c r="AJ23" s="145">
        <v>68.045956999676605</v>
      </c>
      <c r="AK23" s="145">
        <v>58.704185257032002</v>
      </c>
      <c r="AL23" s="146">
        <v>60.972581635952103</v>
      </c>
      <c r="AM23" s="147"/>
      <c r="AN23" s="148">
        <v>65.329520691884895</v>
      </c>
      <c r="AO23" s="149">
        <v>68.392608309085006</v>
      </c>
      <c r="AP23" s="150">
        <v>66.8610645004849</v>
      </c>
      <c r="AQ23" s="147"/>
      <c r="AR23" s="151">
        <v>62.655005311532904</v>
      </c>
      <c r="AS23" s="130"/>
      <c r="AT23" s="122">
        <v>38.554355498447499</v>
      </c>
      <c r="AU23" s="123">
        <v>13.0136959192441</v>
      </c>
      <c r="AV23" s="123">
        <v>17.256078356077801</v>
      </c>
      <c r="AW23" s="123">
        <v>10.756257228764699</v>
      </c>
      <c r="AX23" s="123">
        <v>7.3340909453316803</v>
      </c>
      <c r="AY23" s="124">
        <v>16.196429630746501</v>
      </c>
      <c r="AZ23" s="125"/>
      <c r="BA23" s="126">
        <v>4.2804851826456103</v>
      </c>
      <c r="BB23" s="127">
        <v>-8.6432276876853003</v>
      </c>
      <c r="BC23" s="128">
        <v>-2.7553877380517999</v>
      </c>
      <c r="BD23" s="125"/>
      <c r="BE23" s="129">
        <v>9.6792561557822001</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2">
        <v>43.702567383918399</v>
      </c>
      <c r="H24" s="147">
        <v>26.1474541336353</v>
      </c>
      <c r="I24" s="147">
        <v>33.847473386183403</v>
      </c>
      <c r="J24" s="147">
        <v>39.240832389580902</v>
      </c>
      <c r="K24" s="147">
        <v>38.7132389580973</v>
      </c>
      <c r="L24" s="153">
        <v>36.330313250283098</v>
      </c>
      <c r="M24" s="147"/>
      <c r="N24" s="154">
        <v>50.036064552661301</v>
      </c>
      <c r="O24" s="155">
        <v>50.616340883352201</v>
      </c>
      <c r="P24" s="156">
        <v>50.326202718006698</v>
      </c>
      <c r="Q24" s="147"/>
      <c r="R24" s="157">
        <v>40.329138812489802</v>
      </c>
      <c r="S24" s="130"/>
      <c r="T24" s="131">
        <v>26.149784862661001</v>
      </c>
      <c r="U24" s="125">
        <v>-12.5156996619442</v>
      </c>
      <c r="V24" s="125">
        <v>-13.7151666920164</v>
      </c>
      <c r="W24" s="125">
        <v>-8.3790981481139308</v>
      </c>
      <c r="X24" s="125">
        <v>-7.9022959969584701</v>
      </c>
      <c r="Y24" s="132">
        <v>-3.6963172374623201</v>
      </c>
      <c r="Z24" s="125"/>
      <c r="AA24" s="133">
        <v>-2.0573912959195102</v>
      </c>
      <c r="AB24" s="134">
        <v>-7.1846891338465699</v>
      </c>
      <c r="AC24" s="135">
        <v>-4.7047142589485498</v>
      </c>
      <c r="AD24" s="125"/>
      <c r="AE24" s="136">
        <v>-4.05828906187896</v>
      </c>
      <c r="AF24" s="75"/>
      <c r="AG24" s="152">
        <v>36.3872749150622</v>
      </c>
      <c r="AH24" s="147">
        <v>39.502789920724801</v>
      </c>
      <c r="AI24" s="147">
        <v>46.359779161947898</v>
      </c>
      <c r="AJ24" s="147">
        <v>46.8342185730464</v>
      </c>
      <c r="AK24" s="147">
        <v>43.244026896942202</v>
      </c>
      <c r="AL24" s="153">
        <v>42.465617893544703</v>
      </c>
      <c r="AM24" s="147"/>
      <c r="AN24" s="154">
        <v>47.622683182332899</v>
      </c>
      <c r="AO24" s="155">
        <v>48.5449147791619</v>
      </c>
      <c r="AP24" s="156">
        <v>48.083798980747403</v>
      </c>
      <c r="AQ24" s="147"/>
      <c r="AR24" s="157">
        <v>44.070812489888297</v>
      </c>
      <c r="AS24" s="130"/>
      <c r="AT24" s="131">
        <v>1.7510396195131701</v>
      </c>
      <c r="AU24" s="125">
        <v>-2.8001636508293899</v>
      </c>
      <c r="AV24" s="125">
        <v>-1.4405507020220401</v>
      </c>
      <c r="AW24" s="125">
        <v>-7.3607140571453997E-2</v>
      </c>
      <c r="AX24" s="125">
        <v>1.0007809406833601</v>
      </c>
      <c r="AY24" s="132">
        <v>-0.37322224666206399</v>
      </c>
      <c r="AZ24" s="125"/>
      <c r="BA24" s="133">
        <v>2.26544013085531</v>
      </c>
      <c r="BB24" s="134">
        <v>-5.2360344803263104</v>
      </c>
      <c r="BC24" s="135">
        <v>-1.6640022144011399</v>
      </c>
      <c r="BD24" s="125"/>
      <c r="BE24" s="136">
        <v>-0.77921847842380598</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2">
        <v>40.6605848972602</v>
      </c>
      <c r="H25" s="147">
        <v>27.8566999657534</v>
      </c>
      <c r="I25" s="147">
        <v>35.113302054794502</v>
      </c>
      <c r="J25" s="147">
        <v>38.795048116438302</v>
      </c>
      <c r="K25" s="147">
        <v>37.301053493150597</v>
      </c>
      <c r="L25" s="153">
        <v>35.945337705479403</v>
      </c>
      <c r="M25" s="147"/>
      <c r="N25" s="154">
        <v>38.140301541095802</v>
      </c>
      <c r="O25" s="155">
        <v>40.464985479451997</v>
      </c>
      <c r="P25" s="156">
        <v>39.302643510273903</v>
      </c>
      <c r="Q25" s="147"/>
      <c r="R25" s="157">
        <v>36.904567935420701</v>
      </c>
      <c r="S25" s="130"/>
      <c r="T25" s="131">
        <v>27.671166456615001</v>
      </c>
      <c r="U25" s="125">
        <v>-11.962809480761999</v>
      </c>
      <c r="V25" s="125">
        <v>-7.5257039430727701</v>
      </c>
      <c r="W25" s="125">
        <v>-8.6413575205125408</v>
      </c>
      <c r="X25" s="125">
        <v>-6.2105274514354001</v>
      </c>
      <c r="Y25" s="132">
        <v>-2.1609929785386401</v>
      </c>
      <c r="Z25" s="125"/>
      <c r="AA25" s="133">
        <v>-16.587266121888799</v>
      </c>
      <c r="AB25" s="134">
        <v>-17.284373211363501</v>
      </c>
      <c r="AC25" s="135">
        <v>-16.947588977011598</v>
      </c>
      <c r="AD25" s="125"/>
      <c r="AE25" s="136">
        <v>-7.1889245709334899</v>
      </c>
      <c r="AF25" s="75"/>
      <c r="AG25" s="152">
        <v>38.313298287671202</v>
      </c>
      <c r="AH25" s="147">
        <v>38.556999631849301</v>
      </c>
      <c r="AI25" s="147">
        <v>42.155615368150599</v>
      </c>
      <c r="AJ25" s="147">
        <v>43.130001601027303</v>
      </c>
      <c r="AK25" s="147">
        <v>40.8839229280821</v>
      </c>
      <c r="AL25" s="153">
        <v>40.607967563356098</v>
      </c>
      <c r="AM25" s="147"/>
      <c r="AN25" s="154">
        <v>42.2106426369863</v>
      </c>
      <c r="AO25" s="155">
        <v>45.227626874999999</v>
      </c>
      <c r="AP25" s="156">
        <v>43.719134755993103</v>
      </c>
      <c r="AQ25" s="147"/>
      <c r="AR25" s="157">
        <v>41.496872475538098</v>
      </c>
      <c r="AS25" s="130"/>
      <c r="AT25" s="131">
        <v>2.2817164804074501</v>
      </c>
      <c r="AU25" s="125">
        <v>-6.1263343083876904</v>
      </c>
      <c r="AV25" s="125">
        <v>-3.8419918658062402</v>
      </c>
      <c r="AW25" s="125">
        <v>-5.7348809928552598</v>
      </c>
      <c r="AX25" s="125">
        <v>-5.6568292197653802</v>
      </c>
      <c r="AY25" s="132">
        <v>-3.9824130370422601</v>
      </c>
      <c r="AZ25" s="125"/>
      <c r="BA25" s="133">
        <v>-7.2772486906896701</v>
      </c>
      <c r="BB25" s="134">
        <v>-10.373974449001199</v>
      </c>
      <c r="BC25" s="135">
        <v>-8.9052848159200195</v>
      </c>
      <c r="BD25" s="125"/>
      <c r="BE25" s="136">
        <v>-5.51935106818528</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2">
        <v>36.042936205921102</v>
      </c>
      <c r="H26" s="147">
        <v>31.770374090137601</v>
      </c>
      <c r="I26" s="147">
        <v>42.890972128983499</v>
      </c>
      <c r="J26" s="147">
        <v>46.905816518951497</v>
      </c>
      <c r="K26" s="147">
        <v>41.783853724306901</v>
      </c>
      <c r="L26" s="153">
        <v>39.878790533660101</v>
      </c>
      <c r="M26" s="147"/>
      <c r="N26" s="154">
        <v>41.398923910993702</v>
      </c>
      <c r="O26" s="155">
        <v>41.536960343201898</v>
      </c>
      <c r="P26" s="156">
        <v>41.4679421270978</v>
      </c>
      <c r="Q26" s="147"/>
      <c r="R26" s="157">
        <v>40.332833846070898</v>
      </c>
      <c r="S26" s="130"/>
      <c r="T26" s="131">
        <v>11.179571870861199</v>
      </c>
      <c r="U26" s="125">
        <v>-3.8702013513576203E-2</v>
      </c>
      <c r="V26" s="125">
        <v>13.748916892756901</v>
      </c>
      <c r="W26" s="125">
        <v>23.558313652339098</v>
      </c>
      <c r="X26" s="125">
        <v>13.525561932067401</v>
      </c>
      <c r="Y26" s="132">
        <v>12.858396830393101</v>
      </c>
      <c r="Z26" s="125"/>
      <c r="AA26" s="133">
        <v>8.2236822497185607</v>
      </c>
      <c r="AB26" s="134">
        <v>6.26848325432249</v>
      </c>
      <c r="AC26" s="135">
        <v>7.2355445310599196</v>
      </c>
      <c r="AD26" s="125"/>
      <c r="AE26" s="136">
        <v>11.1464152933214</v>
      </c>
      <c r="AF26" s="75"/>
      <c r="AG26" s="152">
        <v>36.220351739581297</v>
      </c>
      <c r="AH26" s="147">
        <v>39.922321190835298</v>
      </c>
      <c r="AI26" s="147">
        <v>45.042133782764402</v>
      </c>
      <c r="AJ26" s="147">
        <v>46.8760772298698</v>
      </c>
      <c r="AK26" s="147">
        <v>43.2114905430888</v>
      </c>
      <c r="AL26" s="153">
        <v>42.254474897227901</v>
      </c>
      <c r="AM26" s="147"/>
      <c r="AN26" s="154">
        <v>43.798312035640201</v>
      </c>
      <c r="AO26" s="155">
        <v>40.908639472939797</v>
      </c>
      <c r="AP26" s="156">
        <v>42.353475754290002</v>
      </c>
      <c r="AQ26" s="147"/>
      <c r="AR26" s="157">
        <v>42.282760856388499</v>
      </c>
      <c r="AS26" s="130"/>
      <c r="AT26" s="131">
        <v>11.0791938127779</v>
      </c>
      <c r="AU26" s="125">
        <v>10.3710712452806</v>
      </c>
      <c r="AV26" s="125">
        <v>12.9861325425647</v>
      </c>
      <c r="AW26" s="125">
        <v>20.190790431212299</v>
      </c>
      <c r="AX26" s="125">
        <v>17.328534823596002</v>
      </c>
      <c r="AY26" s="132">
        <v>14.526450981202</v>
      </c>
      <c r="AZ26" s="125"/>
      <c r="BA26" s="133">
        <v>18.663840000382301</v>
      </c>
      <c r="BB26" s="134">
        <v>9.3380306394131392</v>
      </c>
      <c r="BC26" s="135">
        <v>13.969236599112801</v>
      </c>
      <c r="BD26" s="125"/>
      <c r="BE26" s="136">
        <v>14.366424852657399</v>
      </c>
      <c r="BF26" s="75"/>
      <c r="BG26" s="76"/>
      <c r="BH26" s="76"/>
      <c r="BI26" s="76"/>
      <c r="BJ26" s="76"/>
      <c r="BK26" s="76"/>
      <c r="BL26" s="76"/>
      <c r="BM26" s="76"/>
      <c r="BN26" s="76"/>
      <c r="BO26" s="76"/>
      <c r="BP26" s="76"/>
      <c r="BQ26" s="76"/>
      <c r="BR26" s="76"/>
    </row>
    <row r="27" spans="1:70" x14ac:dyDescent="0.25">
      <c r="A27" s="21" t="s">
        <v>97</v>
      </c>
      <c r="B27" s="117" t="s">
        <v>70</v>
      </c>
      <c r="C27" s="3"/>
      <c r="D27" s="24" t="s">
        <v>16</v>
      </c>
      <c r="E27" s="27" t="s">
        <v>17</v>
      </c>
      <c r="F27" s="3"/>
      <c r="G27" s="152">
        <v>48.290210164906597</v>
      </c>
      <c r="H27" s="147">
        <v>27.7523102449302</v>
      </c>
      <c r="I27" s="147">
        <v>36.550629444298103</v>
      </c>
      <c r="J27" s="147">
        <v>40.441021332631003</v>
      </c>
      <c r="K27" s="147">
        <v>37.845629707663903</v>
      </c>
      <c r="L27" s="153">
        <v>38.2012556350682</v>
      </c>
      <c r="M27" s="147"/>
      <c r="N27" s="154">
        <v>35.139885172504599</v>
      </c>
      <c r="O27" s="155">
        <v>33.888377139847201</v>
      </c>
      <c r="P27" s="156">
        <v>34.5141311561759</v>
      </c>
      <c r="Q27" s="147"/>
      <c r="R27" s="157">
        <v>37.149674761328797</v>
      </c>
      <c r="S27" s="130"/>
      <c r="T27" s="131">
        <v>48.628754360551703</v>
      </c>
      <c r="U27" s="125">
        <v>-1.94144730060629</v>
      </c>
      <c r="V27" s="125">
        <v>3.7388138179970798</v>
      </c>
      <c r="W27" s="125">
        <v>6.70314832435679</v>
      </c>
      <c r="X27" s="125">
        <v>4.3591921255351602</v>
      </c>
      <c r="Y27" s="132">
        <v>12.230633249195</v>
      </c>
      <c r="Z27" s="125"/>
      <c r="AA27" s="133">
        <v>-8.5740948909026091</v>
      </c>
      <c r="AB27" s="134">
        <v>-15.0209922490273</v>
      </c>
      <c r="AC27" s="135">
        <v>-11.8569448248683</v>
      </c>
      <c r="AD27" s="125"/>
      <c r="AE27" s="136">
        <v>4.64496819038885</v>
      </c>
      <c r="AF27" s="75"/>
      <c r="AG27" s="152">
        <v>35.209595118020097</v>
      </c>
      <c r="AH27" s="147">
        <v>36.591100680591403</v>
      </c>
      <c r="AI27" s="147">
        <v>43.371553756290901</v>
      </c>
      <c r="AJ27" s="147">
        <v>46.8348155101827</v>
      </c>
      <c r="AK27" s="147">
        <v>45.1159327492242</v>
      </c>
      <c r="AL27" s="153">
        <v>41.4207448244589</v>
      </c>
      <c r="AM27" s="147"/>
      <c r="AN27" s="154">
        <v>47.416906829382697</v>
      </c>
      <c r="AO27" s="155">
        <v>43.204415238989199</v>
      </c>
      <c r="AP27" s="156">
        <v>45.310661034185998</v>
      </c>
      <c r="AQ27" s="147"/>
      <c r="AR27" s="157">
        <v>42.531656991681601</v>
      </c>
      <c r="AS27" s="130"/>
      <c r="AT27" s="131">
        <v>7.9751317791087697</v>
      </c>
      <c r="AU27" s="125">
        <v>-6.5328559271519202</v>
      </c>
      <c r="AV27" s="125">
        <v>-1.0391738136654201</v>
      </c>
      <c r="AW27" s="125">
        <v>6.5333361478637801</v>
      </c>
      <c r="AX27" s="125">
        <v>9.5751930713938709</v>
      </c>
      <c r="AY27" s="132">
        <v>3.1800605144766001</v>
      </c>
      <c r="AZ27" s="125"/>
      <c r="BA27" s="133">
        <v>8.1712286143241304</v>
      </c>
      <c r="BB27" s="134">
        <v>-4.6487781309454999</v>
      </c>
      <c r="BC27" s="135">
        <v>1.6551105346396899</v>
      </c>
      <c r="BD27" s="125"/>
      <c r="BE27" s="136">
        <v>2.7092456549770199</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2">
        <v>49.338152133580699</v>
      </c>
      <c r="H28" s="147">
        <v>30.208591836734598</v>
      </c>
      <c r="I28" s="147">
        <v>39.621040816326499</v>
      </c>
      <c r="J28" s="147">
        <v>43.6116382189239</v>
      </c>
      <c r="K28" s="147">
        <v>42.294827458256002</v>
      </c>
      <c r="L28" s="153">
        <v>41.014850092764298</v>
      </c>
      <c r="M28" s="147"/>
      <c r="N28" s="154">
        <v>42.099781076066698</v>
      </c>
      <c r="O28" s="155">
        <v>36.7720241187384</v>
      </c>
      <c r="P28" s="156">
        <v>39.435902597402503</v>
      </c>
      <c r="Q28" s="147"/>
      <c r="R28" s="157">
        <v>40.563722236946703</v>
      </c>
      <c r="S28" s="130"/>
      <c r="T28" s="131">
        <v>39.296167283717999</v>
      </c>
      <c r="U28" s="125">
        <v>-7.6569483029943601</v>
      </c>
      <c r="V28" s="125">
        <v>-2.64734677200182</v>
      </c>
      <c r="W28" s="125">
        <v>-2.3494498751689901</v>
      </c>
      <c r="X28" s="125">
        <v>-3.1180198381641699</v>
      </c>
      <c r="Y28" s="132">
        <v>4.0202068090057201</v>
      </c>
      <c r="Z28" s="125"/>
      <c r="AA28" s="133">
        <v>-3.6449416532397398</v>
      </c>
      <c r="AB28" s="134">
        <v>-16.481224830232399</v>
      </c>
      <c r="AC28" s="135">
        <v>-10.0876749869267</v>
      </c>
      <c r="AD28" s="125"/>
      <c r="AE28" s="136">
        <v>-0.324082762247065</v>
      </c>
      <c r="AF28" s="75"/>
      <c r="AG28" s="152">
        <v>36.541325139146501</v>
      </c>
      <c r="AH28" s="147">
        <v>39.984098330241103</v>
      </c>
      <c r="AI28" s="147">
        <v>48.352851576994397</v>
      </c>
      <c r="AJ28" s="147">
        <v>51.092219387755101</v>
      </c>
      <c r="AK28" s="147">
        <v>52.458573747680802</v>
      </c>
      <c r="AL28" s="153">
        <v>45.685813636363598</v>
      </c>
      <c r="AM28" s="147"/>
      <c r="AN28" s="154">
        <v>56.718285250463801</v>
      </c>
      <c r="AO28" s="155">
        <v>47.130881261595498</v>
      </c>
      <c r="AP28" s="156">
        <v>51.924583256029599</v>
      </c>
      <c r="AQ28" s="147"/>
      <c r="AR28" s="157">
        <v>47.468319241982499</v>
      </c>
      <c r="AS28" s="130"/>
      <c r="AT28" s="131">
        <v>-1.5985500700408699</v>
      </c>
      <c r="AU28" s="125">
        <v>-10.0855743735933</v>
      </c>
      <c r="AV28" s="125">
        <v>0.30339867460445002</v>
      </c>
      <c r="AW28" s="125">
        <v>4.9888574136658299</v>
      </c>
      <c r="AX28" s="125">
        <v>16.064557591364199</v>
      </c>
      <c r="AY28" s="132">
        <v>2.12645254833512</v>
      </c>
      <c r="AZ28" s="125"/>
      <c r="BA28" s="133">
        <v>16.649678641795401</v>
      </c>
      <c r="BB28" s="134">
        <v>-8.9166548519134192</v>
      </c>
      <c r="BC28" s="135">
        <v>3.4688787862922901</v>
      </c>
      <c r="BD28" s="125"/>
      <c r="BE28" s="136">
        <v>2.54225271950774</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2">
        <v>69.102601062600996</v>
      </c>
      <c r="H29" s="147">
        <v>27.588738738738702</v>
      </c>
      <c r="I29" s="147">
        <v>34.6959551859551</v>
      </c>
      <c r="J29" s="147">
        <v>41.962663432663398</v>
      </c>
      <c r="K29" s="147">
        <v>38.642134442134399</v>
      </c>
      <c r="L29" s="153">
        <v>42.3984185724185</v>
      </c>
      <c r="M29" s="147"/>
      <c r="N29" s="154">
        <v>52.784363594363498</v>
      </c>
      <c r="O29" s="155">
        <v>53.690947100947099</v>
      </c>
      <c r="P29" s="156">
        <v>53.237655347655298</v>
      </c>
      <c r="Q29" s="147"/>
      <c r="R29" s="157">
        <v>45.495343365343302</v>
      </c>
      <c r="S29" s="130"/>
      <c r="T29" s="131">
        <v>102.877719106371</v>
      </c>
      <c r="U29" s="125">
        <v>-4.3431323875035499</v>
      </c>
      <c r="V29" s="125">
        <v>-6.7170072246042398</v>
      </c>
      <c r="W29" s="125">
        <v>-9.1405096374374502</v>
      </c>
      <c r="X29" s="125">
        <v>-9.2811041905582901</v>
      </c>
      <c r="Y29" s="132">
        <v>12.238495943248299</v>
      </c>
      <c r="Z29" s="125"/>
      <c r="AA29" s="133">
        <v>-2.9078314506199301</v>
      </c>
      <c r="AB29" s="134">
        <v>-21.943140223032501</v>
      </c>
      <c r="AC29" s="135">
        <v>-13.539877428897499</v>
      </c>
      <c r="AD29" s="125"/>
      <c r="AE29" s="136">
        <v>2.06435633321514</v>
      </c>
      <c r="AF29" s="75"/>
      <c r="AG29" s="152">
        <v>48.923115038115</v>
      </c>
      <c r="AH29" s="147">
        <v>44.2172025872025</v>
      </c>
      <c r="AI29" s="147">
        <v>51.8097603372603</v>
      </c>
      <c r="AJ29" s="147">
        <v>56.195213097713001</v>
      </c>
      <c r="AK29" s="147">
        <v>51.941541349041302</v>
      </c>
      <c r="AL29" s="153">
        <v>50.617366481866398</v>
      </c>
      <c r="AM29" s="147"/>
      <c r="AN29" s="154">
        <v>56.951029683529597</v>
      </c>
      <c r="AO29" s="155">
        <v>61.313521021021003</v>
      </c>
      <c r="AP29" s="156">
        <v>59.1322753522753</v>
      </c>
      <c r="AQ29" s="147"/>
      <c r="AR29" s="157">
        <v>53.050197587697497</v>
      </c>
      <c r="AS29" s="130"/>
      <c r="AT29" s="131">
        <v>30.4047219726158</v>
      </c>
      <c r="AU29" s="125">
        <v>-4.8917544667442403</v>
      </c>
      <c r="AV29" s="125">
        <v>-8.9109172229867397</v>
      </c>
      <c r="AW29" s="125">
        <v>-7.1953455110815803</v>
      </c>
      <c r="AX29" s="125">
        <v>-8.9974032550240306</v>
      </c>
      <c r="AY29" s="132">
        <v>-2.09977921533654</v>
      </c>
      <c r="AZ29" s="125"/>
      <c r="BA29" s="133">
        <v>-2.39051421498477</v>
      </c>
      <c r="BB29" s="134">
        <v>-8.0546827673235093</v>
      </c>
      <c r="BC29" s="135">
        <v>-5.4114857109775603</v>
      </c>
      <c r="BD29" s="125"/>
      <c r="BE29" s="136">
        <v>-3.1793496239838301</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2">
        <v>40.677662743929602</v>
      </c>
      <c r="H30" s="147">
        <v>25.0873394905407</v>
      </c>
      <c r="I30" s="147">
        <v>33.596752569640898</v>
      </c>
      <c r="J30" s="147">
        <v>38.326804707284303</v>
      </c>
      <c r="K30" s="147">
        <v>34.124562788619002</v>
      </c>
      <c r="L30" s="153">
        <v>34.362624460002898</v>
      </c>
      <c r="M30" s="147"/>
      <c r="N30" s="154">
        <v>34.562404290183203</v>
      </c>
      <c r="O30" s="155">
        <v>32.233968419484498</v>
      </c>
      <c r="P30" s="156">
        <v>33.398186354833904</v>
      </c>
      <c r="Q30" s="147"/>
      <c r="R30" s="157">
        <v>34.087070715668901</v>
      </c>
      <c r="S30" s="130"/>
      <c r="T30" s="131">
        <v>32.284179054989004</v>
      </c>
      <c r="U30" s="125">
        <v>-14.741302098143599</v>
      </c>
      <c r="V30" s="125">
        <v>-7.2407541135988502</v>
      </c>
      <c r="W30" s="125">
        <v>-4.1880805133517702</v>
      </c>
      <c r="X30" s="125">
        <v>-8.2504909100137507</v>
      </c>
      <c r="Y30" s="132">
        <v>-1.0234829421046301</v>
      </c>
      <c r="Z30" s="125"/>
      <c r="AA30" s="133">
        <v>-10.2486746424152</v>
      </c>
      <c r="AB30" s="134">
        <v>-19.436428237835599</v>
      </c>
      <c r="AC30" s="135">
        <v>-14.930399809934199</v>
      </c>
      <c r="AD30" s="125"/>
      <c r="AE30" s="136">
        <v>-5.3548023084609202</v>
      </c>
      <c r="AF30" s="75"/>
      <c r="AG30" s="152">
        <v>31.241207358855899</v>
      </c>
      <c r="AH30" s="147">
        <v>35.201883286161099</v>
      </c>
      <c r="AI30" s="147">
        <v>43.113953895426697</v>
      </c>
      <c r="AJ30" s="147">
        <v>46.266479219424902</v>
      </c>
      <c r="AK30" s="147">
        <v>43.397631833755298</v>
      </c>
      <c r="AL30" s="153">
        <v>39.8442311187248</v>
      </c>
      <c r="AM30" s="147"/>
      <c r="AN30" s="154">
        <v>45.330136302696197</v>
      </c>
      <c r="AO30" s="155">
        <v>39.863458960226403</v>
      </c>
      <c r="AP30" s="156">
        <v>42.5967976314613</v>
      </c>
      <c r="AQ30" s="147"/>
      <c r="AR30" s="157">
        <v>40.630678693792397</v>
      </c>
      <c r="AS30" s="130"/>
      <c r="AT30" s="131">
        <v>-0.38528656527930699</v>
      </c>
      <c r="AU30" s="125">
        <v>-15.3195934179766</v>
      </c>
      <c r="AV30" s="125">
        <v>-10.0939133385654</v>
      </c>
      <c r="AW30" s="125">
        <v>-5.2778349249195502</v>
      </c>
      <c r="AX30" s="125">
        <v>6.47344596068851</v>
      </c>
      <c r="AY30" s="132">
        <v>-5.3537479333153399</v>
      </c>
      <c r="AZ30" s="125"/>
      <c r="BA30" s="133">
        <v>7.6779645529651104</v>
      </c>
      <c r="BB30" s="134">
        <v>-6.4131634844347101</v>
      </c>
      <c r="BC30" s="135">
        <v>0.59103212871458</v>
      </c>
      <c r="BD30" s="125"/>
      <c r="BE30" s="136">
        <v>-3.64809101350995</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2">
        <v>46.852313796212798</v>
      </c>
      <c r="H31" s="147">
        <v>29.843895401262301</v>
      </c>
      <c r="I31" s="147">
        <v>34.172820559062203</v>
      </c>
      <c r="J31" s="147">
        <v>37.465761947700599</v>
      </c>
      <c r="K31" s="147">
        <v>38.0373489630297</v>
      </c>
      <c r="L31" s="153">
        <v>37.274428133453497</v>
      </c>
      <c r="M31" s="147"/>
      <c r="N31" s="154">
        <v>34.632371505861101</v>
      </c>
      <c r="O31" s="155">
        <v>31.088272317403</v>
      </c>
      <c r="P31" s="156">
        <v>32.860321911632099</v>
      </c>
      <c r="Q31" s="147"/>
      <c r="R31" s="157">
        <v>36.013254927218803</v>
      </c>
      <c r="S31" s="130"/>
      <c r="T31" s="131">
        <v>4.6803754899170604</v>
      </c>
      <c r="U31" s="125">
        <v>-3.9751093464079297E-2</v>
      </c>
      <c r="V31" s="125">
        <v>-2.1573950848798402</v>
      </c>
      <c r="W31" s="125">
        <v>6.3018734434303001</v>
      </c>
      <c r="X31" s="125">
        <v>11.0953480844398</v>
      </c>
      <c r="Y31" s="132">
        <v>4.1052915610444796</v>
      </c>
      <c r="Z31" s="125"/>
      <c r="AA31" s="133">
        <v>-8.3331757519373006</v>
      </c>
      <c r="AB31" s="134">
        <v>-26.133505157881402</v>
      </c>
      <c r="AC31" s="135">
        <v>-17.713229837042601</v>
      </c>
      <c r="AD31" s="125"/>
      <c r="AE31" s="136">
        <v>-2.6257289398894601</v>
      </c>
      <c r="AF31" s="75"/>
      <c r="AG31" s="152">
        <v>31.3745613165013</v>
      </c>
      <c r="AH31" s="147">
        <v>33.466665013525599</v>
      </c>
      <c r="AI31" s="147">
        <v>40.557149684400301</v>
      </c>
      <c r="AJ31" s="147">
        <v>44.280806131650102</v>
      </c>
      <c r="AK31" s="147">
        <v>45.233097385031499</v>
      </c>
      <c r="AL31" s="153">
        <v>38.982455906221801</v>
      </c>
      <c r="AM31" s="147"/>
      <c r="AN31" s="154">
        <v>52.612903516681598</v>
      </c>
      <c r="AO31" s="155">
        <v>45.128555906221798</v>
      </c>
      <c r="AP31" s="156">
        <v>48.870729711451702</v>
      </c>
      <c r="AQ31" s="147"/>
      <c r="AR31" s="157">
        <v>41.807676993430299</v>
      </c>
      <c r="AS31" s="130"/>
      <c r="AT31" s="131">
        <v>-13.148553683130899</v>
      </c>
      <c r="AU31" s="125">
        <v>-19.512255675829401</v>
      </c>
      <c r="AV31" s="125">
        <v>-15.236894600205501</v>
      </c>
      <c r="AW31" s="125">
        <v>-7.7734006558222903</v>
      </c>
      <c r="AX31" s="125">
        <v>-0.21851082013158499</v>
      </c>
      <c r="AY31" s="132">
        <v>-10.957111129066501</v>
      </c>
      <c r="AZ31" s="125"/>
      <c r="BA31" s="133">
        <v>4.6372802089066303</v>
      </c>
      <c r="BB31" s="134">
        <v>-6.26325919142299</v>
      </c>
      <c r="BC31" s="135">
        <v>-0.69463773297421505</v>
      </c>
      <c r="BD31" s="125"/>
      <c r="BE31" s="136">
        <v>-7.7739570437198999</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2">
        <v>26.617449112978498</v>
      </c>
      <c r="H32" s="147">
        <v>22.264145658263299</v>
      </c>
      <c r="I32" s="147">
        <v>30.896868347338899</v>
      </c>
      <c r="J32" s="147">
        <v>31.586715219421102</v>
      </c>
      <c r="K32" s="147">
        <v>31.342407096171801</v>
      </c>
      <c r="L32" s="153">
        <v>28.541517086834698</v>
      </c>
      <c r="M32" s="147"/>
      <c r="N32" s="154">
        <v>26.3264033613445</v>
      </c>
      <c r="O32" s="155">
        <v>26.1159365079365</v>
      </c>
      <c r="P32" s="156">
        <v>26.2211699346405</v>
      </c>
      <c r="Q32" s="147"/>
      <c r="R32" s="157">
        <v>27.878560757636301</v>
      </c>
      <c r="S32" s="130"/>
      <c r="T32" s="131">
        <v>-12.755955554683201</v>
      </c>
      <c r="U32" s="125">
        <v>-14.8990646223998</v>
      </c>
      <c r="V32" s="125">
        <v>0.73205877157193999</v>
      </c>
      <c r="W32" s="125">
        <v>-4.3211087815873404</v>
      </c>
      <c r="X32" s="125">
        <v>2.7025910018364998</v>
      </c>
      <c r="Y32" s="132">
        <v>-5.4130240845140403</v>
      </c>
      <c r="Z32" s="125"/>
      <c r="AA32" s="133">
        <v>-21.040949966611901</v>
      </c>
      <c r="AB32" s="134">
        <v>-26.7621037329506</v>
      </c>
      <c r="AC32" s="135">
        <v>-23.9975913995928</v>
      </c>
      <c r="AD32" s="125"/>
      <c r="AE32" s="136">
        <v>-11.2452000572577</v>
      </c>
      <c r="AF32" s="75"/>
      <c r="AG32" s="152">
        <v>22.3950686274509</v>
      </c>
      <c r="AH32" s="147">
        <v>27.959466386554599</v>
      </c>
      <c r="AI32" s="147">
        <v>37.3872427637721</v>
      </c>
      <c r="AJ32" s="147">
        <v>38.186762838468702</v>
      </c>
      <c r="AK32" s="147">
        <v>46.044711951447198</v>
      </c>
      <c r="AL32" s="153">
        <v>34.3946505135387</v>
      </c>
      <c r="AM32" s="147"/>
      <c r="AN32" s="154">
        <v>41.4704780578898</v>
      </c>
      <c r="AO32" s="155">
        <v>30.178235294117599</v>
      </c>
      <c r="AP32" s="156">
        <v>35.824356676003703</v>
      </c>
      <c r="AQ32" s="147"/>
      <c r="AR32" s="157">
        <v>34.803137988528697</v>
      </c>
      <c r="AS32" s="130"/>
      <c r="AT32" s="131">
        <v>-13.972852377782599</v>
      </c>
      <c r="AU32" s="125">
        <v>-13.9372665571381</v>
      </c>
      <c r="AV32" s="125">
        <v>-1.02851652791154</v>
      </c>
      <c r="AW32" s="125">
        <v>8.8822416884205405E-2</v>
      </c>
      <c r="AX32" s="125">
        <v>8.9597773638142293</v>
      </c>
      <c r="AY32" s="132">
        <v>-2.6788490432689098</v>
      </c>
      <c r="AZ32" s="125"/>
      <c r="BA32" s="133">
        <v>7.6524841437498399</v>
      </c>
      <c r="BB32" s="134">
        <v>-7.47398733884524</v>
      </c>
      <c r="BC32" s="135">
        <v>0.71722069350041795</v>
      </c>
      <c r="BD32" s="125"/>
      <c r="BE32" s="136">
        <v>-1.704101995242</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2">
        <v>39.077448914431599</v>
      </c>
      <c r="H33" s="147">
        <v>21.6966219667943</v>
      </c>
      <c r="I33" s="147">
        <v>35.701315453384403</v>
      </c>
      <c r="J33" s="147">
        <v>41.996794380587403</v>
      </c>
      <c r="K33" s="147">
        <v>36.119600893997401</v>
      </c>
      <c r="L33" s="153">
        <v>34.918356321838999</v>
      </c>
      <c r="M33" s="147"/>
      <c r="N33" s="154">
        <v>51.401839080459702</v>
      </c>
      <c r="O33" s="155">
        <v>42.249428480204301</v>
      </c>
      <c r="P33" s="156">
        <v>46.825633780331998</v>
      </c>
      <c r="Q33" s="147"/>
      <c r="R33" s="157">
        <v>38.3204355956942</v>
      </c>
      <c r="S33" s="130"/>
      <c r="T33" s="131">
        <v>56.033572605600298</v>
      </c>
      <c r="U33" s="125">
        <v>-25.981461246456298</v>
      </c>
      <c r="V33" s="125">
        <v>-14.7013348853277</v>
      </c>
      <c r="W33" s="125">
        <v>-9.6142259339396503</v>
      </c>
      <c r="X33" s="125">
        <v>-17.193252389953798</v>
      </c>
      <c r="Y33" s="132">
        <v>-6.2817124271311098</v>
      </c>
      <c r="Z33" s="125"/>
      <c r="AA33" s="133">
        <v>-22.963789483691698</v>
      </c>
      <c r="AB33" s="134">
        <v>-25.344748694578598</v>
      </c>
      <c r="AC33" s="135">
        <v>-24.0564609548777</v>
      </c>
      <c r="AD33" s="125"/>
      <c r="AE33" s="136">
        <v>-13.361326899224199</v>
      </c>
      <c r="AF33" s="75"/>
      <c r="AG33" s="152">
        <v>29.7588633461047</v>
      </c>
      <c r="AH33" s="147">
        <v>35.196131066411198</v>
      </c>
      <c r="AI33" s="147">
        <v>44.157314016602797</v>
      </c>
      <c r="AJ33" s="147">
        <v>44.507577426564403</v>
      </c>
      <c r="AK33" s="147">
        <v>39.278705300127697</v>
      </c>
      <c r="AL33" s="153">
        <v>38.579718231162097</v>
      </c>
      <c r="AM33" s="147"/>
      <c r="AN33" s="154">
        <v>42.239595306513401</v>
      </c>
      <c r="AO33" s="155">
        <v>39.276616379310298</v>
      </c>
      <c r="AP33" s="156">
        <v>40.758105842911803</v>
      </c>
      <c r="AQ33" s="147"/>
      <c r="AR33" s="157">
        <v>39.202114691662103</v>
      </c>
      <c r="AS33" s="130"/>
      <c r="AT33" s="131">
        <v>-8.5086377687705301</v>
      </c>
      <c r="AU33" s="125">
        <v>-9.5944189272816907</v>
      </c>
      <c r="AV33" s="125">
        <v>-0.81385536492550403</v>
      </c>
      <c r="AW33" s="125">
        <v>3.7772616614202699</v>
      </c>
      <c r="AX33" s="125">
        <v>-0.78497357675010804</v>
      </c>
      <c r="AY33" s="132">
        <v>-2.7995884710346099</v>
      </c>
      <c r="AZ33" s="125"/>
      <c r="BA33" s="133">
        <v>-10.807650837269099</v>
      </c>
      <c r="BB33" s="134">
        <v>-19.451780419160801</v>
      </c>
      <c r="BC33" s="135">
        <v>-15.1928360596127</v>
      </c>
      <c r="BD33" s="125"/>
      <c r="BE33" s="136">
        <v>-6.8435049697589703</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2">
        <v>49.865490708749597</v>
      </c>
      <c r="H34" s="147">
        <v>27.611185295856998</v>
      </c>
      <c r="I34" s="147">
        <v>37.370507672674002</v>
      </c>
      <c r="J34" s="147">
        <v>42.928108755875101</v>
      </c>
      <c r="K34" s="147">
        <v>40.946538425623302</v>
      </c>
      <c r="L34" s="153">
        <v>39.7443661717558</v>
      </c>
      <c r="M34" s="147"/>
      <c r="N34" s="154">
        <v>47.629416378746797</v>
      </c>
      <c r="O34" s="155">
        <v>46.806119152115002</v>
      </c>
      <c r="P34" s="156">
        <v>47.217767765430899</v>
      </c>
      <c r="Q34" s="147"/>
      <c r="R34" s="157">
        <v>41.879623769948701</v>
      </c>
      <c r="S34" s="130"/>
      <c r="T34" s="131">
        <v>53.134582223197</v>
      </c>
      <c r="U34" s="125">
        <v>-9.3687660460881705</v>
      </c>
      <c r="V34" s="125">
        <v>-4.6348643694278904</v>
      </c>
      <c r="W34" s="125">
        <v>-4.3895081609138096</v>
      </c>
      <c r="X34" s="125">
        <v>-2.14241547997546</v>
      </c>
      <c r="Y34" s="132">
        <v>5.1675849687531104</v>
      </c>
      <c r="Z34" s="125"/>
      <c r="AA34" s="133">
        <v>-3.6840110061621201</v>
      </c>
      <c r="AB34" s="134">
        <v>-11.627859108804</v>
      </c>
      <c r="AC34" s="135">
        <v>-7.79219988086406</v>
      </c>
      <c r="AD34" s="125"/>
      <c r="AE34" s="136">
        <v>0.61229705693710401</v>
      </c>
      <c r="AF34" s="75"/>
      <c r="AG34" s="152">
        <v>40.115223954928801</v>
      </c>
      <c r="AH34" s="147">
        <v>41.819410931615103</v>
      </c>
      <c r="AI34" s="147">
        <v>48.917001120552797</v>
      </c>
      <c r="AJ34" s="147">
        <v>50.450098204002799</v>
      </c>
      <c r="AK34" s="147">
        <v>46.392849783670997</v>
      </c>
      <c r="AL34" s="153">
        <v>45.538916798954098</v>
      </c>
      <c r="AM34" s="147"/>
      <c r="AN34" s="154">
        <v>49.180315778005998</v>
      </c>
      <c r="AO34" s="155">
        <v>49.426893734242199</v>
      </c>
      <c r="AP34" s="156">
        <v>49.303604756124102</v>
      </c>
      <c r="AQ34" s="147"/>
      <c r="AR34" s="157">
        <v>46.614541929574102</v>
      </c>
      <c r="AS34" s="130"/>
      <c r="AT34" s="131">
        <v>11.460395062089599</v>
      </c>
      <c r="AU34" s="125">
        <v>0.33156519721876598</v>
      </c>
      <c r="AV34" s="125">
        <v>2.57063366173373</v>
      </c>
      <c r="AW34" s="125">
        <v>3.6746390269525402</v>
      </c>
      <c r="AX34" s="125">
        <v>3.2588149525357002</v>
      </c>
      <c r="AY34" s="132">
        <v>3.9922260504529401</v>
      </c>
      <c r="AZ34" s="125"/>
      <c r="BA34" s="133">
        <v>2.3753035708580299</v>
      </c>
      <c r="BB34" s="134">
        <v>-6.6282271216299904</v>
      </c>
      <c r="BC34" s="135">
        <v>-2.3447558240392601</v>
      </c>
      <c r="BD34" s="125"/>
      <c r="BE34" s="136">
        <v>1.9921665313788</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2">
        <v>40.184857801691003</v>
      </c>
      <c r="H35" s="147">
        <v>20.429377401998401</v>
      </c>
      <c r="I35" s="147">
        <v>35.182928516525699</v>
      </c>
      <c r="J35" s="147">
        <v>47.232359723289697</v>
      </c>
      <c r="K35" s="147">
        <v>38.8176325903151</v>
      </c>
      <c r="L35" s="153">
        <v>36.369431206763998</v>
      </c>
      <c r="M35" s="147"/>
      <c r="N35" s="154">
        <v>34.452036894696299</v>
      </c>
      <c r="O35" s="155">
        <v>32.594727132974597</v>
      </c>
      <c r="P35" s="156">
        <v>33.523382013835501</v>
      </c>
      <c r="Q35" s="147"/>
      <c r="R35" s="157">
        <v>35.556274294498699</v>
      </c>
      <c r="S35" s="130"/>
      <c r="T35" s="131">
        <v>53.164375619441103</v>
      </c>
      <c r="U35" s="125">
        <v>-12.274630968266999</v>
      </c>
      <c r="V35" s="125">
        <v>-7.0419122810794201</v>
      </c>
      <c r="W35" s="125">
        <v>28.600623024273201</v>
      </c>
      <c r="X35" s="125">
        <v>14.5894582692051</v>
      </c>
      <c r="Y35" s="132">
        <v>15.1107652676647</v>
      </c>
      <c r="Z35" s="125"/>
      <c r="AA35" s="133">
        <v>-2.5875041401630998</v>
      </c>
      <c r="AB35" s="134">
        <v>-11.3449698216477</v>
      </c>
      <c r="AC35" s="135">
        <v>-7.0511390167060597</v>
      </c>
      <c r="AD35" s="125"/>
      <c r="AE35" s="136">
        <v>8.1635994074252203</v>
      </c>
      <c r="AF35" s="75"/>
      <c r="AG35" s="152">
        <v>34.463424289008401</v>
      </c>
      <c r="AH35" s="147">
        <v>35.516473866256703</v>
      </c>
      <c r="AI35" s="147">
        <v>40.620080707148297</v>
      </c>
      <c r="AJ35" s="147">
        <v>43.752286702536502</v>
      </c>
      <c r="AK35" s="147">
        <v>41.774277478862402</v>
      </c>
      <c r="AL35" s="153">
        <v>39.225308608762397</v>
      </c>
      <c r="AM35" s="147"/>
      <c r="AN35" s="154">
        <v>38.604002690238197</v>
      </c>
      <c r="AO35" s="155">
        <v>37.532567255956899</v>
      </c>
      <c r="AP35" s="156">
        <v>38.068284973097597</v>
      </c>
      <c r="AQ35" s="147"/>
      <c r="AR35" s="157">
        <v>38.894730427143898</v>
      </c>
      <c r="AS35" s="130"/>
      <c r="AT35" s="131">
        <v>3.03255744908396</v>
      </c>
      <c r="AU35" s="125">
        <v>-12.694864828659099</v>
      </c>
      <c r="AV35" s="125">
        <v>-10.6904155878119</v>
      </c>
      <c r="AW35" s="125">
        <v>-0.103596380918434</v>
      </c>
      <c r="AX35" s="125">
        <v>7.13093531079247</v>
      </c>
      <c r="AY35" s="132">
        <v>-3.1012433607037901</v>
      </c>
      <c r="AZ35" s="125"/>
      <c r="BA35" s="133">
        <v>-7.9133846375068</v>
      </c>
      <c r="BB35" s="134">
        <v>-18.356501806720399</v>
      </c>
      <c r="BC35" s="135">
        <v>-13.3755400190693</v>
      </c>
      <c r="BD35" s="125"/>
      <c r="BE35" s="136">
        <v>-6.2119812861804098</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2">
        <v>38.97</v>
      </c>
      <c r="H36" s="147">
        <v>19.7343635077793</v>
      </c>
      <c r="I36" s="147">
        <v>28.368932107496398</v>
      </c>
      <c r="J36" s="147">
        <v>31.028946251768001</v>
      </c>
      <c r="K36" s="147">
        <v>27.877248939179601</v>
      </c>
      <c r="L36" s="153">
        <v>29.1958981612446</v>
      </c>
      <c r="M36" s="147"/>
      <c r="N36" s="154">
        <v>26.499271570014098</v>
      </c>
      <c r="O36" s="155">
        <v>24.859144271569999</v>
      </c>
      <c r="P36" s="156">
        <v>25.679207920791999</v>
      </c>
      <c r="Q36" s="147"/>
      <c r="R36" s="157">
        <v>28.1911295211153</v>
      </c>
      <c r="S36" s="130"/>
      <c r="T36" s="131">
        <v>43.468456564557201</v>
      </c>
      <c r="U36" s="125">
        <v>-9.8510806153456407</v>
      </c>
      <c r="V36" s="125">
        <v>3.9718215746544501</v>
      </c>
      <c r="W36" s="125">
        <v>4.25070296569071</v>
      </c>
      <c r="X36" s="125">
        <v>-16.107867190612499</v>
      </c>
      <c r="Y36" s="132">
        <v>4.7706147090908004</v>
      </c>
      <c r="Z36" s="125"/>
      <c r="AA36" s="133">
        <v>-31.762124798377499</v>
      </c>
      <c r="AB36" s="134">
        <v>-33.714486465345701</v>
      </c>
      <c r="AC36" s="135">
        <v>-32.721290966186402</v>
      </c>
      <c r="AD36" s="125"/>
      <c r="AE36" s="136">
        <v>-8.4997604247374898</v>
      </c>
      <c r="AF36" s="75"/>
      <c r="AG36" s="152">
        <v>27.168935087719198</v>
      </c>
      <c r="AH36" s="147">
        <v>28.9713438596491</v>
      </c>
      <c r="AI36" s="147">
        <v>35.063726315789403</v>
      </c>
      <c r="AJ36" s="147">
        <v>36.168317543859601</v>
      </c>
      <c r="AK36" s="147">
        <v>34.388259649122801</v>
      </c>
      <c r="AL36" s="153">
        <v>32.352116491228003</v>
      </c>
      <c r="AM36" s="147"/>
      <c r="AN36" s="154">
        <v>36.376947368421</v>
      </c>
      <c r="AO36" s="155">
        <v>32.195929824561397</v>
      </c>
      <c r="AP36" s="156">
        <v>34.286438596491202</v>
      </c>
      <c r="AQ36" s="147"/>
      <c r="AR36" s="157">
        <v>32.904779949874602</v>
      </c>
      <c r="AS36" s="130"/>
      <c r="AT36" s="131">
        <v>6.4259086838365196</v>
      </c>
      <c r="AU36" s="125">
        <v>-6.0629391165448299</v>
      </c>
      <c r="AV36" s="125">
        <v>-0.103293510352441</v>
      </c>
      <c r="AW36" s="125">
        <v>0.65569483863056099</v>
      </c>
      <c r="AX36" s="125">
        <v>2.4134650042856101</v>
      </c>
      <c r="AY36" s="132">
        <v>0.48471527289868599</v>
      </c>
      <c r="AZ36" s="125"/>
      <c r="BA36" s="133">
        <v>-8.2817131251854796</v>
      </c>
      <c r="BB36" s="134">
        <v>-22.541338973545098</v>
      </c>
      <c r="BC36" s="135">
        <v>-15.578626008338199</v>
      </c>
      <c r="BD36" s="125"/>
      <c r="BE36" s="136">
        <v>-4.92064770518608</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2">
        <v>67.063366878257696</v>
      </c>
      <c r="H37" s="147">
        <v>26.1750955643707</v>
      </c>
      <c r="I37" s="147">
        <v>27.490862912781399</v>
      </c>
      <c r="J37" s="147">
        <v>30.641367265983199</v>
      </c>
      <c r="K37" s="147">
        <v>31.691932409458499</v>
      </c>
      <c r="L37" s="153">
        <v>36.601853825460402</v>
      </c>
      <c r="M37" s="147"/>
      <c r="N37" s="154">
        <v>41.4974478388542</v>
      </c>
      <c r="O37" s="155">
        <v>42.919907269074201</v>
      </c>
      <c r="P37" s="156">
        <v>42.208677553964201</v>
      </c>
      <c r="Q37" s="147"/>
      <c r="R37" s="157">
        <v>38.2042044124467</v>
      </c>
      <c r="S37" s="130"/>
      <c r="T37" s="131">
        <v>89.0833134993198</v>
      </c>
      <c r="U37" s="125">
        <v>-2.7710456069653602</v>
      </c>
      <c r="V37" s="125">
        <v>-12.0554924596654</v>
      </c>
      <c r="W37" s="125">
        <v>-6.0142274459926597</v>
      </c>
      <c r="X37" s="125">
        <v>-2.8884592766283701</v>
      </c>
      <c r="Y37" s="132">
        <v>15.1836367034558</v>
      </c>
      <c r="Z37" s="125"/>
      <c r="AA37" s="133">
        <v>-5.5590876937807998</v>
      </c>
      <c r="AB37" s="134">
        <v>-13.539703656476201</v>
      </c>
      <c r="AC37" s="135">
        <v>-9.7924888802909198</v>
      </c>
      <c r="AD37" s="125"/>
      <c r="AE37" s="136">
        <v>5.9267849131505601</v>
      </c>
      <c r="AF37" s="75"/>
      <c r="AG37" s="152">
        <v>44.369136347215701</v>
      </c>
      <c r="AH37" s="147">
        <v>37.292525599030199</v>
      </c>
      <c r="AI37" s="147">
        <v>39.407045020762901</v>
      </c>
      <c r="AJ37" s="147">
        <v>41.805906605452499</v>
      </c>
      <c r="AK37" s="147">
        <v>42.310609282711297</v>
      </c>
      <c r="AL37" s="153">
        <v>41.036752339582499</v>
      </c>
      <c r="AM37" s="147"/>
      <c r="AN37" s="154">
        <v>50.581760336333801</v>
      </c>
      <c r="AO37" s="155">
        <v>54.688540210466499</v>
      </c>
      <c r="AP37" s="156">
        <v>52.6351502734002</v>
      </c>
      <c r="AQ37" s="147"/>
      <c r="AR37" s="157">
        <v>44.350787908099299</v>
      </c>
      <c r="AS37" s="130"/>
      <c r="AT37" s="131">
        <v>14.2484383837733</v>
      </c>
      <c r="AU37" s="125">
        <v>-6.5509868172268302</v>
      </c>
      <c r="AV37" s="125">
        <v>-8.7694245524909693</v>
      </c>
      <c r="AW37" s="125">
        <v>-3.5498917960071501</v>
      </c>
      <c r="AX37" s="125">
        <v>0.15862008610638001</v>
      </c>
      <c r="AY37" s="132">
        <v>-1.12889098753883</v>
      </c>
      <c r="AZ37" s="125"/>
      <c r="BA37" s="133">
        <v>-5.8018493106576496</v>
      </c>
      <c r="BB37" s="134">
        <v>-14.2254112545711</v>
      </c>
      <c r="BC37" s="135">
        <v>-10.374411470614801</v>
      </c>
      <c r="BD37" s="125"/>
      <c r="BE37" s="136">
        <v>-4.4693566499995896</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2">
        <v>65.953724587794497</v>
      </c>
      <c r="H38" s="147">
        <v>28.928176206081801</v>
      </c>
      <c r="I38" s="147">
        <v>33.683909762975297</v>
      </c>
      <c r="J38" s="147">
        <v>39.3768192210959</v>
      </c>
      <c r="K38" s="147">
        <v>40.383306722048602</v>
      </c>
      <c r="L38" s="153">
        <v>41.674346885368202</v>
      </c>
      <c r="M38" s="147"/>
      <c r="N38" s="154">
        <v>42.506364987424703</v>
      </c>
      <c r="O38" s="155">
        <v>45.780457472753604</v>
      </c>
      <c r="P38" s="156">
        <v>44.1434112300891</v>
      </c>
      <c r="Q38" s="147"/>
      <c r="R38" s="157">
        <v>42.379603795508402</v>
      </c>
      <c r="S38" s="130"/>
      <c r="T38" s="131">
        <v>84.800861700009804</v>
      </c>
      <c r="U38" s="125">
        <v>-7.97636642687673</v>
      </c>
      <c r="V38" s="125">
        <v>-13.352225462895101</v>
      </c>
      <c r="W38" s="125">
        <v>-9.2435681978491093</v>
      </c>
      <c r="X38" s="125">
        <v>-6.7206129807179504</v>
      </c>
      <c r="Y38" s="132">
        <v>8.1442676014286803</v>
      </c>
      <c r="Z38" s="125"/>
      <c r="AA38" s="133">
        <v>-8.5116671713294494</v>
      </c>
      <c r="AB38" s="134">
        <v>-14.8465321965223</v>
      </c>
      <c r="AC38" s="135">
        <v>-11.9098490754788</v>
      </c>
      <c r="AD38" s="125"/>
      <c r="AE38" s="136">
        <v>1.2818446047848999</v>
      </c>
      <c r="AF38" s="75"/>
      <c r="AG38" s="152">
        <v>51.050827168476502</v>
      </c>
      <c r="AH38" s="147">
        <v>52.3576356233322</v>
      </c>
      <c r="AI38" s="147">
        <v>58.686980588204499</v>
      </c>
      <c r="AJ38" s="147">
        <v>57.465984122378501</v>
      </c>
      <c r="AK38" s="147">
        <v>50.398411381657397</v>
      </c>
      <c r="AL38" s="153">
        <v>53.991690802690798</v>
      </c>
      <c r="AM38" s="147"/>
      <c r="AN38" s="154">
        <v>48.948823115305302</v>
      </c>
      <c r="AO38" s="155">
        <v>50.359529046343802</v>
      </c>
      <c r="AP38" s="156">
        <v>49.654176080824598</v>
      </c>
      <c r="AQ38" s="147"/>
      <c r="AR38" s="157">
        <v>52.752484246431003</v>
      </c>
      <c r="AS38" s="130"/>
      <c r="AT38" s="131">
        <v>20.988390210844202</v>
      </c>
      <c r="AU38" s="125">
        <v>4.7890615312612796</v>
      </c>
      <c r="AV38" s="125">
        <v>5.2481991627873699</v>
      </c>
      <c r="AW38" s="125">
        <v>4.0409255670830104</v>
      </c>
      <c r="AX38" s="125">
        <v>2.4644699463159299</v>
      </c>
      <c r="AY38" s="132">
        <v>6.9818553729194299</v>
      </c>
      <c r="AZ38" s="125"/>
      <c r="BA38" s="133">
        <v>-0.81126990439911495</v>
      </c>
      <c r="BB38" s="134">
        <v>-11.5032199721657</v>
      </c>
      <c r="BC38" s="135">
        <v>-6.5374246573112904</v>
      </c>
      <c r="BD38" s="125"/>
      <c r="BE38" s="136">
        <v>2.9761442815184802</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8">
        <v>41.869498076100797</v>
      </c>
      <c r="H39" s="159">
        <v>27.387085934159799</v>
      </c>
      <c r="I39" s="159">
        <v>32.571122702009397</v>
      </c>
      <c r="J39" s="159">
        <v>35.032211201368099</v>
      </c>
      <c r="K39" s="159">
        <v>35.0572612227447</v>
      </c>
      <c r="L39" s="160">
        <v>34.3834358272766</v>
      </c>
      <c r="M39" s="147"/>
      <c r="N39" s="161">
        <v>33.474970500213701</v>
      </c>
      <c r="O39" s="162">
        <v>31.6144933732364</v>
      </c>
      <c r="P39" s="163">
        <v>32.544731936725</v>
      </c>
      <c r="Q39" s="147"/>
      <c r="R39" s="164">
        <v>33.858091858547603</v>
      </c>
      <c r="S39" s="130"/>
      <c r="T39" s="137">
        <v>10.446085836645899</v>
      </c>
      <c r="U39" s="138">
        <v>-4.6194186406379396</v>
      </c>
      <c r="V39" s="138">
        <v>-3.8623956407160498</v>
      </c>
      <c r="W39" s="138">
        <v>0.50007379710670596</v>
      </c>
      <c r="X39" s="138">
        <v>7.2345594671893201</v>
      </c>
      <c r="Y39" s="139">
        <v>2.2995986486948801</v>
      </c>
      <c r="Z39" s="125"/>
      <c r="AA39" s="140">
        <v>-9.6556739387595698</v>
      </c>
      <c r="AB39" s="141">
        <v>-21.2081480004456</v>
      </c>
      <c r="AC39" s="142">
        <v>-15.661788511577701</v>
      </c>
      <c r="AD39" s="125"/>
      <c r="AE39" s="143">
        <v>-3.3530724277211101</v>
      </c>
      <c r="AF39" s="75"/>
      <c r="AG39" s="158">
        <v>29.174339675074801</v>
      </c>
      <c r="AH39" s="159">
        <v>31.4923507909362</v>
      </c>
      <c r="AI39" s="159">
        <v>38.262372595126102</v>
      </c>
      <c r="AJ39" s="159">
        <v>41.009107738349698</v>
      </c>
      <c r="AK39" s="159">
        <v>41.140797990594201</v>
      </c>
      <c r="AL39" s="160">
        <v>36.215793758016197</v>
      </c>
      <c r="AM39" s="147"/>
      <c r="AN39" s="161">
        <v>45.641191321077301</v>
      </c>
      <c r="AO39" s="162">
        <v>39.953406156477101</v>
      </c>
      <c r="AP39" s="163">
        <v>42.797298738777201</v>
      </c>
      <c r="AQ39" s="147"/>
      <c r="AR39" s="164">
        <v>38.0962237525193</v>
      </c>
      <c r="AS39" s="130"/>
      <c r="AT39" s="137">
        <v>-10.5670126313604</v>
      </c>
      <c r="AU39" s="138">
        <v>-18.197067666896299</v>
      </c>
      <c r="AV39" s="138">
        <v>-12.307304246792199</v>
      </c>
      <c r="AW39" s="138">
        <v>-6.62307589349221</v>
      </c>
      <c r="AX39" s="138">
        <v>-2.78794279916983</v>
      </c>
      <c r="AY39" s="139">
        <v>-9.9065271296893407</v>
      </c>
      <c r="AZ39" s="125"/>
      <c r="BA39" s="140">
        <v>2.20040750961968</v>
      </c>
      <c r="BB39" s="141">
        <v>-8.47841566757028</v>
      </c>
      <c r="BC39" s="142">
        <v>-3.07830860476456</v>
      </c>
      <c r="BD39" s="125"/>
      <c r="BE39" s="143">
        <v>-7.82213484133732</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4">
        <v>36.042146318947601</v>
      </c>
      <c r="H40" s="145">
        <v>28.269162278602199</v>
      </c>
      <c r="I40" s="145">
        <v>43.360394925801799</v>
      </c>
      <c r="J40" s="145">
        <v>51.1972139779798</v>
      </c>
      <c r="K40" s="145">
        <v>46.362412637625603</v>
      </c>
      <c r="L40" s="146">
        <v>41.009409836065501</v>
      </c>
      <c r="M40" s="147"/>
      <c r="N40" s="148">
        <v>40.186151268549501</v>
      </c>
      <c r="O40" s="149">
        <v>37.059059358544701</v>
      </c>
      <c r="P40" s="150">
        <v>38.622605313547098</v>
      </c>
      <c r="Q40" s="147"/>
      <c r="R40" s="151">
        <v>40.331060848270397</v>
      </c>
      <c r="S40" s="130"/>
      <c r="T40" s="122">
        <v>21.842018759092799</v>
      </c>
      <c r="U40" s="123">
        <v>-9.2556513467624502</v>
      </c>
      <c r="V40" s="123">
        <v>5.3582255626251598</v>
      </c>
      <c r="W40" s="123">
        <v>12.932187451331099</v>
      </c>
      <c r="X40" s="123">
        <v>3.4460210137093301</v>
      </c>
      <c r="Y40" s="124">
        <v>6.7724060171567197</v>
      </c>
      <c r="Z40" s="125"/>
      <c r="AA40" s="126">
        <v>-0.81324834084259601</v>
      </c>
      <c r="AB40" s="127">
        <v>-8.4118713649634298</v>
      </c>
      <c r="AC40" s="128">
        <v>-4.6100773618549704</v>
      </c>
      <c r="AD40" s="125"/>
      <c r="AE40" s="129">
        <v>3.40554749919849</v>
      </c>
      <c r="AF40" s="75"/>
      <c r="AG40" s="144">
        <v>34.393573159473803</v>
      </c>
      <c r="AH40" s="145">
        <v>41.618840891890301</v>
      </c>
      <c r="AI40" s="145">
        <v>49.987673633346901</v>
      </c>
      <c r="AJ40" s="145">
        <v>52.240125167374899</v>
      </c>
      <c r="AK40" s="145">
        <v>46.808033416778201</v>
      </c>
      <c r="AL40" s="146">
        <v>44.990524523477397</v>
      </c>
      <c r="AM40" s="147"/>
      <c r="AN40" s="148">
        <v>42.398092798509602</v>
      </c>
      <c r="AO40" s="149">
        <v>39.009671653955799</v>
      </c>
      <c r="AP40" s="150">
        <v>40.7038822262327</v>
      </c>
      <c r="AQ40" s="147"/>
      <c r="AR40" s="151">
        <v>43.767346379387597</v>
      </c>
      <c r="AS40" s="130"/>
      <c r="AT40" s="122">
        <v>10.9819852409632</v>
      </c>
      <c r="AU40" s="123">
        <v>1.4870064998547401</v>
      </c>
      <c r="AV40" s="123">
        <v>7.6387039772556804</v>
      </c>
      <c r="AW40" s="123">
        <v>14.5200318617712</v>
      </c>
      <c r="AX40" s="123">
        <v>17.959465962739301</v>
      </c>
      <c r="AY40" s="124">
        <v>10.412944966303</v>
      </c>
      <c r="AZ40" s="125"/>
      <c r="BA40" s="126">
        <v>12.2524618435948</v>
      </c>
      <c r="BB40" s="127">
        <v>2.2336297529000699</v>
      </c>
      <c r="BC40" s="128">
        <v>7.2175080096316497</v>
      </c>
      <c r="BD40" s="125"/>
      <c r="BE40" s="129">
        <v>9.5493468819978595</v>
      </c>
      <c r="BF40" s="75"/>
    </row>
    <row r="41" spans="1:70" x14ac:dyDescent="0.25">
      <c r="A41" s="20" t="s">
        <v>84</v>
      </c>
      <c r="B41" s="3" t="str">
        <f t="shared" si="0"/>
        <v>Southwest Virginia - Blue Ridge Highlands</v>
      </c>
      <c r="C41" s="10"/>
      <c r="D41" s="24" t="s">
        <v>16</v>
      </c>
      <c r="E41" s="27" t="s">
        <v>17</v>
      </c>
      <c r="F41" s="3"/>
      <c r="G41" s="152">
        <v>38.237104606308101</v>
      </c>
      <c r="H41" s="147">
        <v>25.454656228727</v>
      </c>
      <c r="I41" s="147">
        <v>32.336493079192103</v>
      </c>
      <c r="J41" s="147">
        <v>34.051986612207799</v>
      </c>
      <c r="K41" s="147">
        <v>32.711364874063896</v>
      </c>
      <c r="L41" s="153">
        <v>32.558321080099802</v>
      </c>
      <c r="M41" s="147"/>
      <c r="N41" s="154">
        <v>30.297330383480801</v>
      </c>
      <c r="O41" s="155">
        <v>29.227047878375298</v>
      </c>
      <c r="P41" s="156">
        <v>29.762189130928</v>
      </c>
      <c r="Q41" s="147"/>
      <c r="R41" s="157">
        <v>31.7594262374793</v>
      </c>
      <c r="S41" s="130"/>
      <c r="T41" s="131">
        <v>6.50619796435541</v>
      </c>
      <c r="U41" s="125">
        <v>-11.317103070255399</v>
      </c>
      <c r="V41" s="125">
        <v>1.18237863663361</v>
      </c>
      <c r="W41" s="125">
        <v>0.150224919497121</v>
      </c>
      <c r="X41" s="125">
        <v>-0.50243888617281596</v>
      </c>
      <c r="Y41" s="132">
        <v>-0.39694849451701603</v>
      </c>
      <c r="Z41" s="125"/>
      <c r="AA41" s="133">
        <v>-18.929124410739899</v>
      </c>
      <c r="AB41" s="134">
        <v>-26.5498273213604</v>
      </c>
      <c r="AC41" s="135">
        <v>-22.858989287397598</v>
      </c>
      <c r="AD41" s="125"/>
      <c r="AE41" s="136">
        <v>-7.6006696025754801</v>
      </c>
      <c r="AF41" s="75"/>
      <c r="AG41" s="152">
        <v>28.367372929430399</v>
      </c>
      <c r="AH41" s="147">
        <v>31.495564442931599</v>
      </c>
      <c r="AI41" s="147">
        <v>40.352948434308999</v>
      </c>
      <c r="AJ41" s="147">
        <v>43.613630304061701</v>
      </c>
      <c r="AK41" s="147">
        <v>47.779687712729697</v>
      </c>
      <c r="AL41" s="153">
        <v>38.321840764692503</v>
      </c>
      <c r="AM41" s="147"/>
      <c r="AN41" s="154">
        <v>47.321628942591303</v>
      </c>
      <c r="AO41" s="155">
        <v>37.207587644656201</v>
      </c>
      <c r="AP41" s="156">
        <v>42.264608293623702</v>
      </c>
      <c r="AQ41" s="147"/>
      <c r="AR41" s="157">
        <v>39.448345772958604</v>
      </c>
      <c r="AS41" s="130"/>
      <c r="AT41" s="131">
        <v>-6.7215704592072196</v>
      </c>
      <c r="AU41" s="125">
        <v>-15.196593200886401</v>
      </c>
      <c r="AV41" s="125">
        <v>-4.8420924368200602</v>
      </c>
      <c r="AW41" s="125">
        <v>0.21654254666539999</v>
      </c>
      <c r="AX41" s="125">
        <v>7.1394449155256297</v>
      </c>
      <c r="AY41" s="132">
        <v>-3.2630941225196102</v>
      </c>
      <c r="AZ41" s="125"/>
      <c r="BA41" s="133">
        <v>6.5754810282740603</v>
      </c>
      <c r="BB41" s="134">
        <v>-9.5956222434192995</v>
      </c>
      <c r="BC41" s="135">
        <v>-1.20339548958589</v>
      </c>
      <c r="BD41" s="125"/>
      <c r="BE41" s="136">
        <v>-2.6419106950445501</v>
      </c>
      <c r="BF41" s="75"/>
    </row>
    <row r="42" spans="1:70" x14ac:dyDescent="0.25">
      <c r="A42" s="21" t="s">
        <v>85</v>
      </c>
      <c r="B42" s="3" t="str">
        <f t="shared" si="0"/>
        <v>Southwest Virginia - Heart of Appalachia</v>
      </c>
      <c r="C42" s="3"/>
      <c r="D42" s="24" t="s">
        <v>16</v>
      </c>
      <c r="E42" s="27" t="s">
        <v>17</v>
      </c>
      <c r="F42" s="3"/>
      <c r="G42" s="152">
        <v>23.304735030970399</v>
      </c>
      <c r="H42" s="147">
        <v>20.227204379562</v>
      </c>
      <c r="I42" s="147">
        <v>36.199744525547402</v>
      </c>
      <c r="J42" s="147">
        <v>40.666357664233502</v>
      </c>
      <c r="K42" s="147">
        <v>37.1353722627737</v>
      </c>
      <c r="L42" s="153">
        <v>31.4084912736189</v>
      </c>
      <c r="M42" s="147"/>
      <c r="N42" s="154">
        <v>27.444751824817502</v>
      </c>
      <c r="O42" s="155">
        <v>24.966781021897798</v>
      </c>
      <c r="P42" s="156">
        <v>26.205766423357598</v>
      </c>
      <c r="Q42" s="147"/>
      <c r="R42" s="157">
        <v>29.934753437403</v>
      </c>
      <c r="S42" s="130"/>
      <c r="T42" s="131">
        <v>-4.83261649521987E-3</v>
      </c>
      <c r="U42" s="125">
        <v>-29.219165580482201</v>
      </c>
      <c r="V42" s="125">
        <v>-2.4700076539381501</v>
      </c>
      <c r="W42" s="125">
        <v>5.6385193556216198</v>
      </c>
      <c r="X42" s="125">
        <v>4.3191532334544096</v>
      </c>
      <c r="Y42" s="132">
        <v>-3.71001118553718</v>
      </c>
      <c r="Z42" s="125"/>
      <c r="AA42" s="133">
        <v>-11.4411219862048</v>
      </c>
      <c r="AB42" s="134">
        <v>-17.456502632598799</v>
      </c>
      <c r="AC42" s="135">
        <v>-14.412290888883801</v>
      </c>
      <c r="AD42" s="125"/>
      <c r="AE42" s="136">
        <v>-6.5916946738715101</v>
      </c>
      <c r="AF42" s="75"/>
      <c r="AG42" s="152">
        <v>25.753900550584898</v>
      </c>
      <c r="AH42" s="147">
        <v>32.601611101413802</v>
      </c>
      <c r="AI42" s="147">
        <v>38.496025484377697</v>
      </c>
      <c r="AJ42" s="147">
        <v>38.991260254843702</v>
      </c>
      <c r="AK42" s="147">
        <v>35.632967359050397</v>
      </c>
      <c r="AL42" s="153">
        <v>34.270475842383703</v>
      </c>
      <c r="AM42" s="147"/>
      <c r="AN42" s="154">
        <v>35.4533670797695</v>
      </c>
      <c r="AO42" s="155">
        <v>29.7146779542677</v>
      </c>
      <c r="AP42" s="156">
        <v>32.584022517018603</v>
      </c>
      <c r="AQ42" s="147"/>
      <c r="AR42" s="157">
        <v>33.789627233364797</v>
      </c>
      <c r="AS42" s="130"/>
      <c r="AT42" s="131">
        <v>4.0034992916140304</v>
      </c>
      <c r="AU42" s="125">
        <v>-0.41360626626396502</v>
      </c>
      <c r="AV42" s="125">
        <v>0.81895847100811403</v>
      </c>
      <c r="AW42" s="125">
        <v>3.7972643136286899</v>
      </c>
      <c r="AX42" s="125">
        <v>13.4291020014883</v>
      </c>
      <c r="AY42" s="132">
        <v>4.0630993581155499</v>
      </c>
      <c r="AZ42" s="125"/>
      <c r="BA42" s="133">
        <v>6.0692633553377497</v>
      </c>
      <c r="BB42" s="134">
        <v>-4.5599533506199696</v>
      </c>
      <c r="BC42" s="135">
        <v>0.94319941517207495</v>
      </c>
      <c r="BD42" s="125"/>
      <c r="BE42" s="136">
        <v>3.1874323790101902</v>
      </c>
      <c r="BF42" s="75"/>
    </row>
    <row r="43" spans="1:70" x14ac:dyDescent="0.25">
      <c r="A43" s="22" t="s">
        <v>86</v>
      </c>
      <c r="B43" s="3" t="str">
        <f t="shared" si="0"/>
        <v>Virginia Mountains</v>
      </c>
      <c r="C43" s="3"/>
      <c r="D43" s="25" t="s">
        <v>16</v>
      </c>
      <c r="E43" s="28" t="s">
        <v>17</v>
      </c>
      <c r="F43" s="3"/>
      <c r="G43" s="152">
        <v>69.106066264214505</v>
      </c>
      <c r="H43" s="147">
        <v>33.362042678646603</v>
      </c>
      <c r="I43" s="147">
        <v>40.344922083391801</v>
      </c>
      <c r="J43" s="147">
        <v>44.309569001824997</v>
      </c>
      <c r="K43" s="147">
        <v>42.061496560438002</v>
      </c>
      <c r="L43" s="153">
        <v>45.836819317703203</v>
      </c>
      <c r="M43" s="147"/>
      <c r="N43" s="154">
        <v>42.9358500631756</v>
      </c>
      <c r="O43" s="155">
        <v>39.114194861715497</v>
      </c>
      <c r="P43" s="156">
        <v>41.025022462445499</v>
      </c>
      <c r="Q43" s="147"/>
      <c r="R43" s="157">
        <v>44.462020216200997</v>
      </c>
      <c r="S43" s="130"/>
      <c r="T43" s="131">
        <v>93.162854027943794</v>
      </c>
      <c r="U43" s="125">
        <v>11.562508341709799</v>
      </c>
      <c r="V43" s="125">
        <v>8.1452166322403308</v>
      </c>
      <c r="W43" s="125">
        <v>7.3038254116409203</v>
      </c>
      <c r="X43" s="125">
        <v>5.4061288247131198</v>
      </c>
      <c r="Y43" s="132">
        <v>24.4318424521935</v>
      </c>
      <c r="Z43" s="125"/>
      <c r="AA43" s="133">
        <v>5.1370858573302396</v>
      </c>
      <c r="AB43" s="134">
        <v>-6.4688977654302304</v>
      </c>
      <c r="AC43" s="135">
        <v>-0.73481136091633903</v>
      </c>
      <c r="AD43" s="125"/>
      <c r="AE43" s="136">
        <v>16.636174018073</v>
      </c>
      <c r="AF43" s="75"/>
      <c r="AG43" s="152">
        <v>44.325616313351098</v>
      </c>
      <c r="AH43" s="147">
        <v>42.7896167345219</v>
      </c>
      <c r="AI43" s="147">
        <v>50.892721816650202</v>
      </c>
      <c r="AJ43" s="147">
        <v>56.627337498245097</v>
      </c>
      <c r="AK43" s="147">
        <v>57.306932472272898</v>
      </c>
      <c r="AL43" s="153">
        <v>50.388444967008198</v>
      </c>
      <c r="AM43" s="147"/>
      <c r="AN43" s="154">
        <v>65.587024778885294</v>
      </c>
      <c r="AO43" s="155">
        <v>57.5401477607749</v>
      </c>
      <c r="AP43" s="156">
        <v>61.563586269830097</v>
      </c>
      <c r="AQ43" s="147"/>
      <c r="AR43" s="157">
        <v>53.581342482100197</v>
      </c>
      <c r="AS43" s="130"/>
      <c r="AT43" s="131">
        <v>14.4780713201436</v>
      </c>
      <c r="AU43" s="125">
        <v>-5.2445552647741298</v>
      </c>
      <c r="AV43" s="125">
        <v>2.49730587449488</v>
      </c>
      <c r="AW43" s="125">
        <v>13.0561366183218</v>
      </c>
      <c r="AX43" s="125">
        <v>22.486036752540901</v>
      </c>
      <c r="AY43" s="132">
        <v>9.34767289376863</v>
      </c>
      <c r="AZ43" s="125"/>
      <c r="BA43" s="133">
        <v>25.568130421151199</v>
      </c>
      <c r="BB43" s="134">
        <v>2.4629116385279302</v>
      </c>
      <c r="BC43" s="135">
        <v>13.5971955403812</v>
      </c>
      <c r="BD43" s="125"/>
      <c r="BE43" s="136">
        <v>10.7072089057197</v>
      </c>
      <c r="BF43" s="75"/>
    </row>
    <row r="44" spans="1:70" x14ac:dyDescent="0.25">
      <c r="A44" s="165" t="s">
        <v>133</v>
      </c>
      <c r="B44" s="3" t="s">
        <v>139</v>
      </c>
      <c r="D44" s="25" t="s">
        <v>16</v>
      </c>
      <c r="E44" s="28" t="s">
        <v>17</v>
      </c>
      <c r="G44" s="152">
        <v>214.32108547766899</v>
      </c>
      <c r="H44" s="147">
        <v>46.240881396036599</v>
      </c>
      <c r="I44" s="147">
        <v>40.054791481810099</v>
      </c>
      <c r="J44" s="147">
        <v>50.062197574682003</v>
      </c>
      <c r="K44" s="147">
        <v>58.147293700088703</v>
      </c>
      <c r="L44" s="153">
        <v>81.765249926057294</v>
      </c>
      <c r="M44" s="147"/>
      <c r="N44" s="154">
        <v>83.824223602484395</v>
      </c>
      <c r="O44" s="155">
        <v>95.338530020703899</v>
      </c>
      <c r="P44" s="156">
        <v>89.581376811594197</v>
      </c>
      <c r="Q44" s="147"/>
      <c r="R44" s="157">
        <v>83.998429036210695</v>
      </c>
      <c r="S44" s="130"/>
      <c r="T44" s="131">
        <v>123.055480992447</v>
      </c>
      <c r="U44" s="125">
        <v>10.670230147891001</v>
      </c>
      <c r="V44" s="125">
        <v>-12.324512769971999</v>
      </c>
      <c r="W44" s="125">
        <v>-4.7225511333280998</v>
      </c>
      <c r="X44" s="125">
        <v>0.455853292052048</v>
      </c>
      <c r="Y44" s="132">
        <v>39.066436331093499</v>
      </c>
      <c r="Z44" s="125"/>
      <c r="AA44" s="133">
        <v>-17.9368600963329</v>
      </c>
      <c r="AB44" s="134">
        <v>-27.7609807573041</v>
      </c>
      <c r="AC44" s="135">
        <v>-23.474785781720399</v>
      </c>
      <c r="AD44" s="125"/>
      <c r="AE44" s="136">
        <v>11.3401278945979</v>
      </c>
      <c r="AF44" s="78"/>
      <c r="AG44" s="152">
        <v>132.056072167997</v>
      </c>
      <c r="AH44" s="147">
        <v>98.190562703342195</v>
      </c>
      <c r="AI44" s="147">
        <v>103.946614167406</v>
      </c>
      <c r="AJ44" s="147">
        <v>112.76098787341</v>
      </c>
      <c r="AK44" s="147">
        <v>113.304676131322</v>
      </c>
      <c r="AL44" s="153">
        <v>112.05178260869501</v>
      </c>
      <c r="AM44" s="147"/>
      <c r="AN44" s="154">
        <v>143.33589766341299</v>
      </c>
      <c r="AO44" s="155">
        <v>158.189568914522</v>
      </c>
      <c r="AP44" s="156">
        <v>150.76273328896701</v>
      </c>
      <c r="AQ44" s="147"/>
      <c r="AR44" s="157">
        <v>123.11205423163</v>
      </c>
      <c r="AS44" s="130"/>
      <c r="AT44" s="131">
        <v>21.6430569294713</v>
      </c>
      <c r="AU44" s="125">
        <v>-3.7180502382646798</v>
      </c>
      <c r="AV44" s="125">
        <v>-7.9010994579197602</v>
      </c>
      <c r="AW44" s="125">
        <v>-2.5592944764262899</v>
      </c>
      <c r="AX44" s="125">
        <v>-2.1736003424919299</v>
      </c>
      <c r="AY44" s="132">
        <v>0.95635597043547804</v>
      </c>
      <c r="AZ44" s="125"/>
      <c r="BA44" s="133">
        <v>-6.1351735249776702</v>
      </c>
      <c r="BB44" s="134">
        <v>-13.6827331832226</v>
      </c>
      <c r="BC44" s="135">
        <v>-10.2522260169085</v>
      </c>
      <c r="BD44" s="125"/>
      <c r="BE44" s="136">
        <v>-3.2704427516169901</v>
      </c>
    </row>
    <row r="45" spans="1:70" x14ac:dyDescent="0.25">
      <c r="A45" s="165" t="s">
        <v>134</v>
      </c>
      <c r="B45" s="3" t="s">
        <v>140</v>
      </c>
      <c r="D45" s="25" t="s">
        <v>16</v>
      </c>
      <c r="E45" s="28" t="s">
        <v>17</v>
      </c>
      <c r="G45" s="152">
        <v>113.616927173234</v>
      </c>
      <c r="H45" s="147">
        <v>32.283108083293499</v>
      </c>
      <c r="I45" s="147">
        <v>33.990466414484501</v>
      </c>
      <c r="J45" s="147">
        <v>42.848415659774503</v>
      </c>
      <c r="K45" s="147">
        <v>45.350668037753799</v>
      </c>
      <c r="L45" s="153">
        <v>53.617917073708099</v>
      </c>
      <c r="M45" s="147"/>
      <c r="N45" s="154">
        <v>57.594466194131201</v>
      </c>
      <c r="O45" s="155">
        <v>59.1594840060229</v>
      </c>
      <c r="P45" s="156">
        <v>58.376975100077097</v>
      </c>
      <c r="Q45" s="147"/>
      <c r="R45" s="157">
        <v>54.977647938384997</v>
      </c>
      <c r="S45" s="130"/>
      <c r="T45" s="131">
        <v>175.50595866237001</v>
      </c>
      <c r="U45" s="125">
        <v>12.8915974571917</v>
      </c>
      <c r="V45" s="125">
        <v>-10.3632029189663</v>
      </c>
      <c r="W45" s="125">
        <v>-6.0567136691439103</v>
      </c>
      <c r="X45" s="125">
        <v>4.6493235143898204</v>
      </c>
      <c r="Y45" s="132">
        <v>36.291609844744102</v>
      </c>
      <c r="Z45" s="125"/>
      <c r="AA45" s="133">
        <v>4.1370322114494602</v>
      </c>
      <c r="AB45" s="134">
        <v>-13.897230589206</v>
      </c>
      <c r="AC45" s="135">
        <v>-5.8545320588080001</v>
      </c>
      <c r="AD45" s="125"/>
      <c r="AE45" s="136">
        <v>19.994614257178998</v>
      </c>
      <c r="AF45" s="78"/>
      <c r="AG45" s="152">
        <v>68.554099122259302</v>
      </c>
      <c r="AH45" s="147">
        <v>62.990217231628002</v>
      </c>
      <c r="AI45" s="147">
        <v>70.904262459142799</v>
      </c>
      <c r="AJ45" s="147">
        <v>72.360106687722606</v>
      </c>
      <c r="AK45" s="147">
        <v>65.559905064453304</v>
      </c>
      <c r="AL45" s="153">
        <v>68.073718113041195</v>
      </c>
      <c r="AM45" s="147"/>
      <c r="AN45" s="154">
        <v>70.879733005251694</v>
      </c>
      <c r="AO45" s="155">
        <v>73.7402813177127</v>
      </c>
      <c r="AP45" s="156">
        <v>72.310007161482204</v>
      </c>
      <c r="AQ45" s="147"/>
      <c r="AR45" s="157">
        <v>69.284086412595798</v>
      </c>
      <c r="AS45" s="130"/>
      <c r="AT45" s="131">
        <v>40.792878092711099</v>
      </c>
      <c r="AU45" s="125">
        <v>8.6030128346995802</v>
      </c>
      <c r="AV45" s="125">
        <v>4.6060239214575001</v>
      </c>
      <c r="AW45" s="125">
        <v>7.3004079483251401</v>
      </c>
      <c r="AX45" s="125">
        <v>9.0272650111079002</v>
      </c>
      <c r="AY45" s="132">
        <v>12.688905414936499</v>
      </c>
      <c r="AZ45" s="125"/>
      <c r="BA45" s="133">
        <v>4.8560958626269697</v>
      </c>
      <c r="BB45" s="134">
        <v>-11.886769902877401</v>
      </c>
      <c r="BC45" s="135">
        <v>-4.4057360835541202</v>
      </c>
      <c r="BD45" s="125"/>
      <c r="BE45" s="136">
        <v>6.9840572084195696</v>
      </c>
    </row>
    <row r="46" spans="1:70" x14ac:dyDescent="0.25">
      <c r="A46" s="165" t="s">
        <v>135</v>
      </c>
      <c r="B46" s="3" t="s">
        <v>141</v>
      </c>
      <c r="D46" s="25" t="s">
        <v>16</v>
      </c>
      <c r="E46" s="28" t="s">
        <v>17</v>
      </c>
      <c r="G46" s="152">
        <v>59.303029545522897</v>
      </c>
      <c r="H46" s="147">
        <v>28.2555699677234</v>
      </c>
      <c r="I46" s="147">
        <v>34.874587191939902</v>
      </c>
      <c r="J46" s="147">
        <v>41.049799704382899</v>
      </c>
      <c r="K46" s="147">
        <v>40.009476938855499</v>
      </c>
      <c r="L46" s="153">
        <v>40.704327380629202</v>
      </c>
      <c r="M46" s="147"/>
      <c r="N46" s="154">
        <v>45.391863593858403</v>
      </c>
      <c r="O46" s="155">
        <v>47.228283008053999</v>
      </c>
      <c r="P46" s="156">
        <v>46.310073300956198</v>
      </c>
      <c r="Q46" s="147"/>
      <c r="R46" s="157">
        <v>42.305610252079802</v>
      </c>
      <c r="S46" s="130"/>
      <c r="T46" s="131">
        <v>58.214775219677598</v>
      </c>
      <c r="U46" s="125">
        <v>-15.2188548986695</v>
      </c>
      <c r="V46" s="125">
        <v>-19.338305322976701</v>
      </c>
      <c r="W46" s="125">
        <v>-15.2166516514849</v>
      </c>
      <c r="X46" s="125">
        <v>-13.257046484602901</v>
      </c>
      <c r="Y46" s="132">
        <v>-2.42858804902703</v>
      </c>
      <c r="Z46" s="125"/>
      <c r="AA46" s="133">
        <v>-15.3660621637879</v>
      </c>
      <c r="AB46" s="134">
        <v>-21.2251301976831</v>
      </c>
      <c r="AC46" s="135">
        <v>-18.458604677002</v>
      </c>
      <c r="AD46" s="125"/>
      <c r="AE46" s="136">
        <v>-8.0809593511482198</v>
      </c>
      <c r="AF46" s="78"/>
      <c r="AG46" s="152">
        <v>47.3074088486782</v>
      </c>
      <c r="AH46" s="147">
        <v>49.023349296707899</v>
      </c>
      <c r="AI46" s="147">
        <v>56.424029923797399</v>
      </c>
      <c r="AJ46" s="147">
        <v>56.046897232010998</v>
      </c>
      <c r="AK46" s="147">
        <v>50.691214044757601</v>
      </c>
      <c r="AL46" s="153">
        <v>51.898220358635797</v>
      </c>
      <c r="AM46" s="147"/>
      <c r="AN46" s="154">
        <v>53.265217689226198</v>
      </c>
      <c r="AO46" s="155">
        <v>53.543184316737403</v>
      </c>
      <c r="AP46" s="156">
        <v>53.4042010029818</v>
      </c>
      <c r="AQ46" s="147"/>
      <c r="AR46" s="157">
        <v>52.328476475776597</v>
      </c>
      <c r="AS46" s="130"/>
      <c r="AT46" s="131">
        <v>9.5680666698807801</v>
      </c>
      <c r="AU46" s="125">
        <v>-3.3924814468250002</v>
      </c>
      <c r="AV46" s="125">
        <v>-0.97288006538775595</v>
      </c>
      <c r="AW46" s="125">
        <v>-2.0044053024820498</v>
      </c>
      <c r="AX46" s="125">
        <v>-2.67596692771225</v>
      </c>
      <c r="AY46" s="132">
        <v>-0.26493499414435501</v>
      </c>
      <c r="AZ46" s="125"/>
      <c r="BA46" s="133">
        <v>-5.8250713162922496</v>
      </c>
      <c r="BB46" s="134">
        <v>-16.292212474008998</v>
      </c>
      <c r="BC46" s="135">
        <v>-11.380171569499501</v>
      </c>
      <c r="BD46" s="125"/>
      <c r="BE46" s="136">
        <v>-3.78405167220243</v>
      </c>
    </row>
    <row r="47" spans="1:70" x14ac:dyDescent="0.25">
      <c r="A47" s="165" t="s">
        <v>136</v>
      </c>
      <c r="B47" s="3" t="s">
        <v>142</v>
      </c>
      <c r="D47" s="25" t="s">
        <v>16</v>
      </c>
      <c r="E47" s="28" t="s">
        <v>17</v>
      </c>
      <c r="G47" s="152">
        <v>46.226519272357201</v>
      </c>
      <c r="H47" s="147">
        <v>27.456361440268498</v>
      </c>
      <c r="I47" s="147">
        <v>38.0582118700096</v>
      </c>
      <c r="J47" s="147">
        <v>42.082037074708801</v>
      </c>
      <c r="K47" s="147">
        <v>40.206531302446201</v>
      </c>
      <c r="L47" s="153">
        <v>38.805139591778598</v>
      </c>
      <c r="M47" s="147"/>
      <c r="N47" s="154">
        <v>41.523605502720798</v>
      </c>
      <c r="O47" s="155">
        <v>41.146020190204901</v>
      </c>
      <c r="P47" s="156">
        <v>41.334812846462803</v>
      </c>
      <c r="Q47" s="147"/>
      <c r="R47" s="157">
        <v>39.527958519368802</v>
      </c>
      <c r="S47" s="130"/>
      <c r="T47" s="131">
        <v>31.416316987227599</v>
      </c>
      <c r="U47" s="125">
        <v>-11.8356416474229</v>
      </c>
      <c r="V47" s="125">
        <v>-3.7857526690010701</v>
      </c>
      <c r="W47" s="125">
        <v>-0.32812472014251998</v>
      </c>
      <c r="X47" s="125">
        <v>-2.5286745971278499</v>
      </c>
      <c r="Y47" s="132">
        <v>2.4727277396659599</v>
      </c>
      <c r="Z47" s="125"/>
      <c r="AA47" s="133">
        <v>-6.0709902569315402</v>
      </c>
      <c r="AB47" s="134">
        <v>-11.8518607133103</v>
      </c>
      <c r="AC47" s="135">
        <v>-9.0400051680778795</v>
      </c>
      <c r="AD47" s="125"/>
      <c r="AE47" s="136">
        <v>-1.261013300581</v>
      </c>
      <c r="AF47" s="78"/>
      <c r="AG47" s="152">
        <v>37.350845566721702</v>
      </c>
      <c r="AH47" s="147">
        <v>40.527949071806901</v>
      </c>
      <c r="AI47" s="147">
        <v>48.375923518675101</v>
      </c>
      <c r="AJ47" s="147">
        <v>50.0556725027187</v>
      </c>
      <c r="AK47" s="147">
        <v>47.790769964576597</v>
      </c>
      <c r="AL47" s="153">
        <v>44.820431641956503</v>
      </c>
      <c r="AM47" s="147"/>
      <c r="AN47" s="154">
        <v>48.7444999077848</v>
      </c>
      <c r="AO47" s="155">
        <v>46.737555472173199</v>
      </c>
      <c r="AP47" s="156">
        <v>47.741027689978999</v>
      </c>
      <c r="AQ47" s="147"/>
      <c r="AR47" s="157">
        <v>45.6549035765618</v>
      </c>
      <c r="AS47" s="130"/>
      <c r="AT47" s="131">
        <v>1.6960664408309301</v>
      </c>
      <c r="AU47" s="125">
        <v>-7.4219947448475603</v>
      </c>
      <c r="AV47" s="125">
        <v>-1.7974129131629</v>
      </c>
      <c r="AW47" s="125">
        <v>1.5902519962350701</v>
      </c>
      <c r="AX47" s="125">
        <v>4.9807720867039196</v>
      </c>
      <c r="AY47" s="132">
        <v>-0.20469628696622999</v>
      </c>
      <c r="AZ47" s="125"/>
      <c r="BA47" s="133">
        <v>4.3120480367509897</v>
      </c>
      <c r="BB47" s="134">
        <v>-6.2192202408886104</v>
      </c>
      <c r="BC47" s="135">
        <v>-1.1230351788597599</v>
      </c>
      <c r="BD47" s="125"/>
      <c r="BE47" s="136">
        <v>-0.48081533502779999</v>
      </c>
    </row>
    <row r="48" spans="1:70" x14ac:dyDescent="0.25">
      <c r="A48" s="165" t="s">
        <v>137</v>
      </c>
      <c r="B48" s="3" t="s">
        <v>143</v>
      </c>
      <c r="D48" s="25" t="s">
        <v>16</v>
      </c>
      <c r="E48" s="28" t="s">
        <v>17</v>
      </c>
      <c r="G48" s="152">
        <v>34.010211245016698</v>
      </c>
      <c r="H48" s="147">
        <v>26.5301052388645</v>
      </c>
      <c r="I48" s="147">
        <v>32.978628663743301</v>
      </c>
      <c r="J48" s="147">
        <v>35.052103392568597</v>
      </c>
      <c r="K48" s="147">
        <v>33.649021924763403</v>
      </c>
      <c r="L48" s="153">
        <v>32.446295179889901</v>
      </c>
      <c r="M48" s="147"/>
      <c r="N48" s="154">
        <v>32.955948303715601</v>
      </c>
      <c r="O48" s="155">
        <v>32.635321947842101</v>
      </c>
      <c r="P48" s="156">
        <v>32.795635125778901</v>
      </c>
      <c r="Q48" s="147"/>
      <c r="R48" s="157">
        <v>32.546002713865001</v>
      </c>
      <c r="S48" s="130"/>
      <c r="T48" s="131">
        <v>19.6771488053311</v>
      </c>
      <c r="U48" s="125">
        <v>-8.0401591525689309</v>
      </c>
      <c r="V48" s="125">
        <v>1.3866178141636101</v>
      </c>
      <c r="W48" s="125">
        <v>4.5356657324184999</v>
      </c>
      <c r="X48" s="125">
        <v>-0.120987614079215</v>
      </c>
      <c r="Y48" s="132">
        <v>3.3212387895617299</v>
      </c>
      <c r="Z48" s="125"/>
      <c r="AA48" s="133">
        <v>-5.9598969142789802</v>
      </c>
      <c r="AB48" s="134">
        <v>-8.1979838306416006</v>
      </c>
      <c r="AC48" s="135">
        <v>-7.08694726435216</v>
      </c>
      <c r="AD48" s="125"/>
      <c r="AE48" s="136">
        <v>9.2786156108925003E-2</v>
      </c>
      <c r="AF48" s="78"/>
      <c r="AG48" s="152">
        <v>30.385448151033302</v>
      </c>
      <c r="AH48" s="147">
        <v>31.671316248536701</v>
      </c>
      <c r="AI48" s="147">
        <v>35.337853765464601</v>
      </c>
      <c r="AJ48" s="147">
        <v>36.827054880987902</v>
      </c>
      <c r="AK48" s="147">
        <v>35.552561801363403</v>
      </c>
      <c r="AL48" s="153">
        <v>33.953552961259902</v>
      </c>
      <c r="AM48" s="147"/>
      <c r="AN48" s="154">
        <v>36.078359308651002</v>
      </c>
      <c r="AO48" s="155">
        <v>34.352387127871999</v>
      </c>
      <c r="AP48" s="156">
        <v>35.215373218261497</v>
      </c>
      <c r="AQ48" s="147"/>
      <c r="AR48" s="157">
        <v>34.313979668773399</v>
      </c>
      <c r="AS48" s="130"/>
      <c r="AT48" s="131">
        <v>1.56601600074185</v>
      </c>
      <c r="AU48" s="125">
        <v>-6.2678984003977103</v>
      </c>
      <c r="AV48" s="125">
        <v>-2.5410909699603699</v>
      </c>
      <c r="AW48" s="125">
        <v>1.21619751722071</v>
      </c>
      <c r="AX48" s="125">
        <v>3.13514991570554</v>
      </c>
      <c r="AY48" s="132">
        <v>-0.61699811790285197</v>
      </c>
      <c r="AZ48" s="125"/>
      <c r="BA48" s="133">
        <v>2.1093705747773002</v>
      </c>
      <c r="BB48" s="134">
        <v>-5.8689222186599697</v>
      </c>
      <c r="BC48" s="135">
        <v>-1.9442637983125099</v>
      </c>
      <c r="BD48" s="125"/>
      <c r="BE48" s="136">
        <v>-1.0101553717195</v>
      </c>
    </row>
    <row r="49" spans="1:57" x14ac:dyDescent="0.25">
      <c r="A49" s="166" t="s">
        <v>138</v>
      </c>
      <c r="B49" s="3" t="s">
        <v>144</v>
      </c>
      <c r="D49" s="25" t="s">
        <v>16</v>
      </c>
      <c r="E49" s="28" t="s">
        <v>17</v>
      </c>
      <c r="G49" s="158">
        <v>27.094173267729101</v>
      </c>
      <c r="H49" s="159">
        <v>22.4802198260059</v>
      </c>
      <c r="I49" s="159">
        <v>25.322331988128798</v>
      </c>
      <c r="J49" s="159">
        <v>26.6849238994442</v>
      </c>
      <c r="K49" s="159">
        <v>26.854972283162098</v>
      </c>
      <c r="L49" s="160">
        <v>25.687978886723801</v>
      </c>
      <c r="M49" s="147"/>
      <c r="N49" s="161">
        <v>26.6132777241118</v>
      </c>
      <c r="O49" s="162">
        <v>26.6290079315662</v>
      </c>
      <c r="P49" s="163">
        <v>26.621142827839002</v>
      </c>
      <c r="Q49" s="147"/>
      <c r="R49" s="164">
        <v>25.954508527692202</v>
      </c>
      <c r="S49" s="130"/>
      <c r="T49" s="137">
        <v>7.7544634349927</v>
      </c>
      <c r="U49" s="138">
        <v>-6.3320936451394703</v>
      </c>
      <c r="V49" s="138">
        <v>-1.4645917888551701</v>
      </c>
      <c r="W49" s="138">
        <v>0.79744046434594396</v>
      </c>
      <c r="X49" s="138">
        <v>1.16297617596323</v>
      </c>
      <c r="Y49" s="139">
        <v>0.451096854674708</v>
      </c>
      <c r="Z49" s="125"/>
      <c r="AA49" s="140">
        <v>-7.5311390368384004</v>
      </c>
      <c r="AB49" s="141">
        <v>-8.3982752415577497</v>
      </c>
      <c r="AC49" s="142">
        <v>-7.9668777234904704</v>
      </c>
      <c r="AD49" s="125"/>
      <c r="AE49" s="143">
        <v>-2.17152033023575</v>
      </c>
      <c r="AG49" s="158">
        <v>24.6230750268512</v>
      </c>
      <c r="AH49" s="159">
        <v>24.4083019627349</v>
      </c>
      <c r="AI49" s="159">
        <v>25.791810067094602</v>
      </c>
      <c r="AJ49" s="159">
        <v>26.969223427924099</v>
      </c>
      <c r="AK49" s="159">
        <v>27.160344331087099</v>
      </c>
      <c r="AL49" s="160">
        <v>25.790415340225898</v>
      </c>
      <c r="AM49" s="147"/>
      <c r="AN49" s="161">
        <v>28.314285313979401</v>
      </c>
      <c r="AO49" s="162">
        <v>27.661443250602598</v>
      </c>
      <c r="AP49" s="163">
        <v>27.987864282291</v>
      </c>
      <c r="AQ49" s="147"/>
      <c r="AR49" s="164">
        <v>26.4182057969571</v>
      </c>
      <c r="AS49" s="130"/>
      <c r="AT49" s="137">
        <v>-0.35956793738637899</v>
      </c>
      <c r="AU49" s="138">
        <v>-5.1294464366105696</v>
      </c>
      <c r="AV49" s="138">
        <v>-3.44707289321232</v>
      </c>
      <c r="AW49" s="138">
        <v>-0.19492853783276001</v>
      </c>
      <c r="AX49" s="138">
        <v>0.68122399758018004</v>
      </c>
      <c r="AY49" s="139">
        <v>-1.67666154049308</v>
      </c>
      <c r="AZ49" s="125"/>
      <c r="BA49" s="140">
        <v>-4.7741800557948499</v>
      </c>
      <c r="BB49" s="141">
        <v>-8.7970928813241294</v>
      </c>
      <c r="BC49" s="142">
        <v>-6.8055868414930103</v>
      </c>
      <c r="BD49" s="125"/>
      <c r="BE49" s="143">
        <v>-3.2879942414164902</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3" sqref="G23"/>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6" t="str">
        <f>HYPERLINK("http://www.str.com/data-insights/resources/glossary", "For all STR definitions, please visit www.str.com/data-insights/resources/glossary")</f>
        <v>For all STR definitions, please visit www.str.com/data-insights/resources/glossary</v>
      </c>
      <c r="B5" s="206"/>
      <c r="C5" s="206"/>
      <c r="D5" s="206"/>
      <c r="E5" s="206"/>
      <c r="F5" s="206"/>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6" t="str">
        <f>HYPERLINK("http://www.str.com/data-insights/resources/FAQ", "For all STR FAQs, please click here or visit http://www.str.com/data-insights/resources/FAQ")</f>
        <v>For all STR FAQs, please click here or visit http://www.str.com/data-insights/resources/FAQ</v>
      </c>
      <c r="B9" s="206"/>
      <c r="C9" s="206"/>
      <c r="D9" s="206"/>
      <c r="E9" s="206"/>
      <c r="F9" s="206"/>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6" t="str">
        <f>HYPERLINK("http://www.str.com/contact", "For additional support, please contact your regional office")</f>
        <v>For additional support, please contact your regional office</v>
      </c>
      <c r="B12" s="206"/>
      <c r="C12" s="206"/>
      <c r="D12" s="206"/>
      <c r="E12" s="206"/>
      <c r="F12" s="206"/>
      <c r="G12" s="206"/>
      <c r="H12" s="206"/>
      <c r="I12" s="206"/>
      <c r="J12" s="206"/>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5" t="str">
        <f>HYPERLINK("http://www.hotelnewsnow.com/", "For the latest in industry news, visit HotelNewsNow.com.")</f>
        <v>For the latest in industry news, visit HotelNewsNow.com.</v>
      </c>
      <c r="B14" s="205"/>
      <c r="C14" s="205"/>
      <c r="D14" s="205"/>
      <c r="E14" s="205"/>
      <c r="F14" s="205"/>
      <c r="G14" s="205"/>
      <c r="H14" s="205"/>
      <c r="I14" s="205"/>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5" t="str">
        <f>HYPERLINK("http://www.hoteldataconference.com/", "To learn more about the Hotel Data Conference, visit HotelDataConference.com.")</f>
        <v>To learn more about the Hotel Data Conference, visit HotelDataConference.com.</v>
      </c>
      <c r="B15" s="205"/>
      <c r="C15" s="205"/>
      <c r="D15" s="205"/>
      <c r="E15" s="205"/>
      <c r="F15" s="205"/>
      <c r="G15" s="205"/>
      <c r="H15" s="205"/>
      <c r="I15" s="205"/>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096A5FD-CA1F-4099-B774-FA2A44ED458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2024-02-01T16:54:29Z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