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checkCompatibility="1"/>
  <xr:revisionPtr revIDLastSave="26" documentId="8_{32E245A9-CDD2-4B59-80D0-1241CDE63F34}" xr6:coauthVersionLast="47" xr6:coauthVersionMax="47" xr10:uidLastSave="{67DFCFE2-F8F3-4F28-BB01-BDD892073A77}"/>
  <workbookProtection workbookAlgorithmName="SHA-512" workbookHashValue="dXRnT6x1lP4z5hwyNFNVr/Sl83/eXfLbDAWFlnPhEuuZKT2kjcgbt3XjcyienQer7W9WPqrhuOhY1PTcelO1sA==" workbookSaltValue="sfAbQIDR41FTKWUP2qc7B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<sst xmlns="http://schemas.openxmlformats.org/spreadsheetml/2006/main" count="869" uniqueCount="152">
  <si>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</si>
  <si>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</si>
  <si>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</si>
  <si>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</si>
  <si>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</si>
  <si>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</si>
  <si>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</si>
  <si>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</si>
  <si>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</si>
  <si>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</si>
  <si>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</si>
  <si>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</si>
  <si>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</si>
  <si>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</si>
  <si>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</si>
  <si>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</si>
  <si>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</si>
  <si>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</si>
  <si>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</si>
  <si>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</si>
  <si>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</si>
  <si>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</si>
  <si>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</si>
  <si>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</si>
  <si>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</si>
  <si>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</si>
  <si>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</si>
  <si>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</si>
  <si>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</si>
  <si>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</si>
  <si>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</si>
  <si>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</si>
  <si>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</si>
  <si>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</si>
  <si>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</si>
  <si>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</si>
  <si>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</si>
  <si>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</si>
  <si>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</si>
  <si>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</si>
  <si>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</si>
  <si>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</si>
  <si>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</si>
  <si>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</si>
  <si>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</si>
  <si>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</si>
  <si>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</si>
  <si>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</si>
  <si>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</si>
  <si>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</si>
  <si>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</si>
  <si>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</si>
  <si>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</si>
  <si>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</si>
  <si>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</si>
  <si>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</si>
  <si>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</si>
  <si>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</si>
  <si>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</si>
  <si>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</si>
  <si>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</si>
  <si>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</si>
  <si>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</si>
  <si>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</si>
  <si>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</si>
  <si>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</si>
  <si>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</si>
  <si>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</si>
  <si>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</si>
  <si>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</si>
  <si>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</si>
  <si>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</si>
  <si>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</si>
  <si>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</si>
  <si>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</si>
  <si>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</si>
  <si>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</si>
  <si>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</si>
  <si>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</si>
  <si>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</si>
  <si>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</si>
  <si>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</si>
  <si>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</si>
  <si>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</si>
  <si>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</si>
  <si>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</si>
  <si>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</si>
  <si>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</si>
  <si>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</si>
  <si>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</si>
  <si>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</si>
  <si>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</si>
  <si>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</si>
  <si>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</si>
  <si>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</si>
  <si>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</si>
  <si>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</si>
  <si>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</si>
  <si>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</si>
  <si>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</si>
  <si>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</si>
  <si>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</si>
  <si>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</si>
  <si>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</si>
  <si>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</si>
  <si>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</si>
  <si>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</si>
  <si>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</si>
  <si>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</si>
  <si>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</si>
  <si>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Dec</t>
  </si>
  <si>
    <t>Sunday, Dec 24th</t>
  </si>
  <si>
    <t xml:space="preserve"> - Christmas Eve</t>
  </si>
  <si>
    <t>Monday, Dec 25th</t>
  </si>
  <si>
    <t xml:space="preserve"> - Christmas Day</t>
  </si>
  <si>
    <t>Sunday, Dec 25th</t>
  </si>
  <si>
    <t>Tuesday, Dec 26th</t>
  </si>
  <si>
    <t xml:space="preserve"> - First Day of Kwanzaa</t>
  </si>
  <si>
    <t>Monday, Dec 26th</t>
  </si>
  <si>
    <t>Saturday, Dec 31st</t>
  </si>
  <si>
    <t xml:space="preserve"> - New Year's Eve</t>
  </si>
  <si>
    <t>2023/2024</t>
  </si>
  <si>
    <t>2022/2023</t>
  </si>
  <si>
    <t>Dec / Jan</t>
  </si>
  <si>
    <t>Jan</t>
  </si>
  <si>
    <t>Sunday, Dec 31st</t>
  </si>
  <si>
    <t>Monday, Jan 1st</t>
  </si>
  <si>
    <t xml:space="preserve"> - New Year's Day</t>
  </si>
  <si>
    <t>Sunday, Jan 1st</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</si>
  <si>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</si>
  <si>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</si>
  <si>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</si>
  <si>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</si>
  <si>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</si>
  <si>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</si>
  <si>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</si>
  <si>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</si>
  <si>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</si>
  <si>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</si>
  <si>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</si>
  <si>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</si>
  <si>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</si>
  <si>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</si>
  <si>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</si>
  <si>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Monday, Jan 15th</t>
  </si>
  <si>
    <t xml:space="preserve"> - Martin Luther King Day</t>
  </si>
  <si>
    <t>Monday, Jan 16th</t>
  </si>
  <si>
    <r>
      <t>Note:</t>
    </r>
    <r>
      <rPr>
        <sz val="10"/>
        <rFont val="Arial"/>
      </rPr>
      <t xml:space="preserve"> Weekdays - Sunday through Thursday,  Weekends - Friday and Saturday</t>
    </r>
  </si>
  <si>
    <t>For the Week of January 14, 2024 to January 20, 2024</t>
  </si>
  <si>
    <t>Jan / Feb</t>
  </si>
  <si>
    <t>Week of January 14, 2024 to January 20, 2024</t>
  </si>
  <si>
    <t>December 24, 2023 - January 20,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</si>
</sst>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28" fillId="0" borderId="14" xfId="0" applyFont="1" applyBorder="1"/>
    <xf numFmtId="0" fontId="28" fillId="0" borderId="11" xfId="0" applyFont="1" applyBorder="1"/>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1" fillId="3" borderId="0" xfId="0" applyFont="1" applyFill="1" applyAlignment="1">
      <alignment horizontal="right"/>
    </xf>
    <xf numFmtId="0" fontId="7" fillId="3" borderId="0" xfId="0" applyFont="1" applyFill="1" applyAlignment="1">
      <alignment horizontal="left" vertical="center" wrapText="1"/>
    </xf>
    <xf numFmtId="0" fontId="28" fillId="0" borderId="0" xfId="0" applyFont="1" applyAlignment="1">
      <alignment horizontal="right"/>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B10" sqref="B10"/>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68" t="str">
        <f>'Occupancy Raw Data'!B1</f>
        <v>Week of January 14, 2024 to January 20, 2024</v>
      </c>
      <c r="B1" s="171" t="s">
        <v>66</v>
      </c>
      <c r="C1" s="172"/>
      <c r="D1" s="172"/>
      <c r="E1" s="172"/>
      <c r="F1" s="172"/>
      <c r="G1" s="172"/>
      <c r="H1" s="172"/>
      <c r="I1" s="172"/>
      <c r="J1" s="172"/>
      <c r="K1" s="173"/>
      <c r="L1" s="40"/>
      <c r="M1" s="171" t="s">
        <v>73</v>
      </c>
      <c r="N1" s="172"/>
      <c r="O1" s="172"/>
      <c r="P1" s="172"/>
      <c r="Q1" s="172"/>
      <c r="R1" s="172"/>
      <c r="S1" s="172"/>
      <c r="T1" s="172"/>
      <c r="U1" s="172"/>
      <c r="V1" s="173"/>
      <c r="W1" s="40"/>
      <c r="X1" s="171" t="s">
        <v>67</v>
      </c>
      <c r="Y1" s="172"/>
      <c r="Z1" s="172"/>
      <c r="AA1" s="172"/>
      <c r="AB1" s="172"/>
      <c r="AC1" s="172"/>
      <c r="AD1" s="172"/>
      <c r="AE1" s="172"/>
      <c r="AF1" s="172"/>
      <c r="AG1" s="173"/>
      <c r="AH1" s="40"/>
      <c r="AI1" s="171" t="s">
        <v>74</v>
      </c>
      <c r="AJ1" s="172"/>
      <c r="AK1" s="172"/>
      <c r="AL1" s="172"/>
      <c r="AM1" s="172"/>
      <c r="AN1" s="172"/>
      <c r="AO1" s="172"/>
      <c r="AP1" s="172"/>
      <c r="AQ1" s="172"/>
      <c r="AR1" s="173"/>
      <c r="AS1" s="40"/>
      <c r="AT1" s="171" t="s">
        <v>68</v>
      </c>
      <c r="AU1" s="172"/>
      <c r="AV1" s="172"/>
      <c r="AW1" s="172"/>
      <c r="AX1" s="172"/>
      <c r="AY1" s="172"/>
      <c r="AZ1" s="172"/>
      <c r="BA1" s="172"/>
      <c r="BB1" s="172"/>
      <c r="BC1" s="173"/>
      <c r="BD1" s="40"/>
      <c r="BE1" s="171" t="s">
        <v>75</v>
      </c>
      <c r="BF1" s="172"/>
      <c r="BG1" s="172"/>
      <c r="BH1" s="172"/>
      <c r="BI1" s="172"/>
      <c r="BJ1" s="172"/>
      <c r="BK1" s="172"/>
      <c r="BL1" s="172"/>
      <c r="BM1" s="172"/>
      <c r="BN1" s="173"/>
    </row>
    <row r="2" spans="1:66" x14ac:dyDescent="0.45">
      <c r="A2" s="168"/>
      <c r="B2" s="42"/>
      <c r="C2" s="43"/>
      <c r="D2" s="43"/>
      <c r="E2" s="43"/>
      <c r="F2" s="43"/>
      <c r="G2" s="169" t="s">
        <v>64</v>
      </c>
      <c r="H2" s="43"/>
      <c r="I2" s="43"/>
      <c r="J2" s="169" t="s">
        <v>65</v>
      </c>
      <c r="K2" s="170" t="s">
        <v>56</v>
      </c>
      <c r="L2" s="44"/>
      <c r="M2" s="42"/>
      <c r="N2" s="43"/>
      <c r="O2" s="43"/>
      <c r="P2" s="43"/>
      <c r="Q2" s="43"/>
      <c r="R2" s="169" t="s">
        <v>64</v>
      </c>
      <c r="S2" s="43"/>
      <c r="T2" s="43"/>
      <c r="U2" s="169" t="s">
        <v>65</v>
      </c>
      <c r="V2" s="170" t="s">
        <v>56</v>
      </c>
      <c r="W2" s="44"/>
      <c r="X2" s="42"/>
      <c r="Y2" s="43"/>
      <c r="Z2" s="43"/>
      <c r="AA2" s="43"/>
      <c r="AB2" s="43"/>
      <c r="AC2" s="169" t="s">
        <v>64</v>
      </c>
      <c r="AD2" s="43"/>
      <c r="AE2" s="43"/>
      <c r="AF2" s="169" t="s">
        <v>65</v>
      </c>
      <c r="AG2" s="170" t="s">
        <v>56</v>
      </c>
      <c r="AH2" s="44"/>
      <c r="AI2" s="42"/>
      <c r="AJ2" s="43"/>
      <c r="AK2" s="43"/>
      <c r="AL2" s="43"/>
      <c r="AM2" s="43"/>
      <c r="AN2" s="169" t="s">
        <v>64</v>
      </c>
      <c r="AO2" s="43"/>
      <c r="AP2" s="43"/>
      <c r="AQ2" s="169" t="s">
        <v>65</v>
      </c>
      <c r="AR2" s="170" t="s">
        <v>56</v>
      </c>
      <c r="AS2" s="40"/>
      <c r="AT2" s="42"/>
      <c r="AU2" s="43"/>
      <c r="AV2" s="43"/>
      <c r="AW2" s="43"/>
      <c r="AX2" s="43"/>
      <c r="AY2" s="169" t="s">
        <v>64</v>
      </c>
      <c r="AZ2" s="43"/>
      <c r="BA2" s="43"/>
      <c r="BB2" s="169" t="s">
        <v>65</v>
      </c>
      <c r="BC2" s="170" t="s">
        <v>56</v>
      </c>
      <c r="BD2" s="44"/>
      <c r="BE2" s="42"/>
      <c r="BF2" s="43"/>
      <c r="BG2" s="43"/>
      <c r="BH2" s="43"/>
      <c r="BI2" s="43"/>
      <c r="BJ2" s="169" t="s">
        <v>64</v>
      </c>
      <c r="BK2" s="43"/>
      <c r="BL2" s="43"/>
      <c r="BM2" s="169" t="s">
        <v>65</v>
      </c>
      <c r="BN2" s="170" t="s">
        <v>56</v>
      </c>
    </row>
    <row r="3" spans="1:66" x14ac:dyDescent="0.45">
      <c r="A3" s="168"/>
      <c r="B3" s="45" t="s">
        <v>57</v>
      </c>
      <c r="C3" s="44" t="s">
        <v>58</v>
      </c>
      <c r="D3" s="44" t="s">
        <v>59</v>
      </c>
      <c r="E3" s="44" t="s">
        <v>60</v>
      </c>
      <c r="F3" s="44" t="s">
        <v>61</v>
      </c>
      <c r="G3" s="169"/>
      <c r="H3" s="44" t="s">
        <v>62</v>
      </c>
      <c r="I3" s="44" t="s">
        <v>63</v>
      </c>
      <c r="J3" s="169"/>
      <c r="K3" s="170"/>
      <c r="L3" s="44"/>
      <c r="M3" s="45" t="s">
        <v>57</v>
      </c>
      <c r="N3" s="44" t="s">
        <v>58</v>
      </c>
      <c r="O3" s="44" t="s">
        <v>59</v>
      </c>
      <c r="P3" s="44" t="s">
        <v>60</v>
      </c>
      <c r="Q3" s="44" t="s">
        <v>61</v>
      </c>
      <c r="R3" s="169"/>
      <c r="S3" s="44" t="s">
        <v>62</v>
      </c>
      <c r="T3" s="44" t="s">
        <v>63</v>
      </c>
      <c r="U3" s="169"/>
      <c r="V3" s="170"/>
      <c r="W3" s="44"/>
      <c r="X3" s="45" t="s">
        <v>57</v>
      </c>
      <c r="Y3" s="44" t="s">
        <v>58</v>
      </c>
      <c r="Z3" s="44" t="s">
        <v>59</v>
      </c>
      <c r="AA3" s="44" t="s">
        <v>60</v>
      </c>
      <c r="AB3" s="44" t="s">
        <v>61</v>
      </c>
      <c r="AC3" s="169"/>
      <c r="AD3" s="44" t="s">
        <v>62</v>
      </c>
      <c r="AE3" s="44" t="s">
        <v>63</v>
      </c>
      <c r="AF3" s="169"/>
      <c r="AG3" s="170"/>
      <c r="AH3" s="44"/>
      <c r="AI3" s="45" t="s">
        <v>57</v>
      </c>
      <c r="AJ3" s="44" t="s">
        <v>58</v>
      </c>
      <c r="AK3" s="44" t="s">
        <v>59</v>
      </c>
      <c r="AL3" s="44" t="s">
        <v>60</v>
      </c>
      <c r="AM3" s="44" t="s">
        <v>61</v>
      </c>
      <c r="AN3" s="169"/>
      <c r="AO3" s="44" t="s">
        <v>62</v>
      </c>
      <c r="AP3" s="44" t="s">
        <v>63</v>
      </c>
      <c r="AQ3" s="169"/>
      <c r="AR3" s="170"/>
      <c r="AS3" s="40"/>
      <c r="AT3" s="45" t="s">
        <v>57</v>
      </c>
      <c r="AU3" s="44" t="s">
        <v>58</v>
      </c>
      <c r="AV3" s="44" t="s">
        <v>59</v>
      </c>
      <c r="AW3" s="44" t="s">
        <v>60</v>
      </c>
      <c r="AX3" s="44" t="s">
        <v>61</v>
      </c>
      <c r="AY3" s="169"/>
      <c r="AZ3" s="44" t="s">
        <v>62</v>
      </c>
      <c r="BA3" s="44" t="s">
        <v>63</v>
      </c>
      <c r="BB3" s="169"/>
      <c r="BC3" s="170"/>
      <c r="BD3" s="44"/>
      <c r="BE3" s="45" t="s">
        <v>57</v>
      </c>
      <c r="BF3" s="44" t="s">
        <v>58</v>
      </c>
      <c r="BG3" s="44" t="s">
        <v>59</v>
      </c>
      <c r="BH3" s="44" t="s">
        <v>60</v>
      </c>
      <c r="BI3" s="44" t="s">
        <v>61</v>
      </c>
      <c r="BJ3" s="169"/>
      <c r="BK3" s="44" t="s">
        <v>62</v>
      </c>
      <c r="BL3" s="44" t="s">
        <v>63</v>
      </c>
      <c r="BM3" s="169"/>
      <c r="BN3" s="170"/>
    </row>
    <row r="4" spans="1:66" x14ac:dyDescent="0.45">
      <c r="A4" s="46" t="s">
        <v>15</v>
      </c>
      <c r="B4" s="47">
        <f>VLOOKUP($A4,'Occupancy Raw Data'!$B$8:$BE$45,'Occupancy Raw Data'!G$3,FALSE)</f>
        <v>48.391261563390003</v>
      </c>
      <c r="C4" s="48">
        <f>VLOOKUP($A4,'Occupancy Raw Data'!$B$8:$BE$45,'Occupancy Raw Data'!H$3,FALSE)</f>
        <v>47.5198056173586</v>
      </c>
      <c r="D4" s="48">
        <f>VLOOKUP($A4,'Occupancy Raw Data'!$B$8:$BE$45,'Occupancy Raw Data'!I$3,FALSE)</f>
        <v>53.115315275914099</v>
      </c>
      <c r="E4" s="48">
        <f>VLOOKUP($A4,'Occupancy Raw Data'!$B$8:$BE$45,'Occupancy Raw Data'!J$3,FALSE)</f>
        <v>54.941474473320397</v>
      </c>
      <c r="F4" s="48">
        <f>VLOOKUP($A4,'Occupancy Raw Data'!$B$8:$BE$45,'Occupancy Raw Data'!K$3,FALSE)</f>
        <v>52.623806714927703</v>
      </c>
      <c r="G4" s="49">
        <f>VLOOKUP($A4,'Occupancy Raw Data'!$B$8:$BE$45,'Occupancy Raw Data'!L$3,FALSE)</f>
        <v>51.318352666693599</v>
      </c>
      <c r="H4" s="48">
        <f>VLOOKUP($A4,'Occupancy Raw Data'!$B$8:$BE$45,'Occupancy Raw Data'!N$3,FALSE)</f>
        <v>53.811663774317097</v>
      </c>
      <c r="I4" s="48">
        <f>VLOOKUP($A4,'Occupancy Raw Data'!$B$8:$BE$45,'Occupancy Raw Data'!O$3,FALSE)</f>
        <v>55.240266954121097</v>
      </c>
      <c r="J4" s="49">
        <f>VLOOKUP($A4,'Occupancy Raw Data'!$B$8:$BE$45,'Occupancy Raw Data'!P$3,FALSE)</f>
        <v>54.525965364219097</v>
      </c>
      <c r="K4" s="50">
        <f>VLOOKUP($A4,'Occupancy Raw Data'!$B$8:$BE$45,'Occupancy Raw Data'!R$3,FALSE)</f>
        <v>52.234813812869902</v>
      </c>
      <c r="M4" s="47">
        <f>VLOOKUP($A4,'Occupancy Raw Data'!$B$8:$BE$45,'Occupancy Raw Data'!T$3,FALSE)</f>
        <v>-2.8157871486189898</v>
      </c>
      <c r="N4" s="48">
        <f>VLOOKUP($A4,'Occupancy Raw Data'!$B$8:$BE$45,'Occupancy Raw Data'!U$3,FALSE)</f>
        <v>-2.3554735013542198</v>
      </c>
      <c r="O4" s="48">
        <f>VLOOKUP($A4,'Occupancy Raw Data'!$B$8:$BE$45,'Occupancy Raw Data'!V$3,FALSE)</f>
        <v>-4.9679864206178097</v>
      </c>
      <c r="P4" s="48">
        <f>VLOOKUP($A4,'Occupancy Raw Data'!$B$8:$BE$45,'Occupancy Raw Data'!W$3,FALSE)</f>
        <v>-4.1596341111950297</v>
      </c>
      <c r="Q4" s="48">
        <f>VLOOKUP($A4,'Occupancy Raw Data'!$B$8:$BE$45,'Occupancy Raw Data'!X$3,FALSE)</f>
        <v>-2.80333201823258</v>
      </c>
      <c r="R4" s="49">
        <f>VLOOKUP($A4,'Occupancy Raw Data'!$B$8:$BE$45,'Occupancy Raw Data'!Y$3,FALSE)</f>
        <v>-3.4709795475123499</v>
      </c>
      <c r="S4" s="48">
        <f>VLOOKUP($A4,'Occupancy Raw Data'!$B$8:$BE$45,'Occupancy Raw Data'!AA$3,FALSE)</f>
        <v>-4.1216354404855</v>
      </c>
      <c r="T4" s="48">
        <f>VLOOKUP($A4,'Occupancy Raw Data'!$B$8:$BE$45,'Occupancy Raw Data'!AB$3,FALSE)</f>
        <v>-4.9942963035763999</v>
      </c>
      <c r="U4" s="49">
        <f>VLOOKUP($A4,'Occupancy Raw Data'!$B$8:$BE$45,'Occupancy Raw Data'!AC$3,FALSE)</f>
        <v>-4.56569154531888</v>
      </c>
      <c r="V4" s="50">
        <f>VLOOKUP($A4,'Occupancy Raw Data'!$B$8:$BE$45,'Occupancy Raw Data'!AE$3,FALSE)</f>
        <v>-3.8001200634913399</v>
      </c>
      <c r="X4" s="51">
        <f>VLOOKUP($A4,'ADR Raw Data'!$B$6:$BE$43,'ADR Raw Data'!G$1,FALSE)</f>
        <v>141.81345951911999</v>
      </c>
      <c r="Y4" s="52">
        <f>VLOOKUP($A4,'ADR Raw Data'!$B$6:$BE$43,'ADR Raw Data'!H$1,FALSE)</f>
        <v>135.63025342789601</v>
      </c>
      <c r="Z4" s="52">
        <f>VLOOKUP($A4,'ADR Raw Data'!$B$6:$BE$43,'ADR Raw Data'!I$1,FALSE)</f>
        <v>142.193278239683</v>
      </c>
      <c r="AA4" s="52">
        <f>VLOOKUP($A4,'ADR Raw Data'!$B$6:$BE$43,'ADR Raw Data'!J$1,FALSE)</f>
        <v>143.326652900347</v>
      </c>
      <c r="AB4" s="52">
        <f>VLOOKUP($A4,'ADR Raw Data'!$B$6:$BE$43,'ADR Raw Data'!K$1,FALSE)</f>
        <v>140.03171548152599</v>
      </c>
      <c r="AC4" s="53">
        <f>VLOOKUP($A4,'ADR Raw Data'!$B$6:$BE$43,'ADR Raw Data'!L$1,FALSE)</f>
        <v>140.705571418955</v>
      </c>
      <c r="AD4" s="52">
        <f>VLOOKUP($A4,'ADR Raw Data'!$B$6:$BE$43,'ADR Raw Data'!N$1,FALSE)</f>
        <v>144.33651250956399</v>
      </c>
      <c r="AE4" s="52">
        <f>VLOOKUP($A4,'ADR Raw Data'!$B$6:$BE$43,'ADR Raw Data'!O$1,FALSE)</f>
        <v>147.496105744814</v>
      </c>
      <c r="AF4" s="53">
        <f>VLOOKUP($A4,'ADR Raw Data'!$B$6:$BE$43,'ADR Raw Data'!P$1,FALSE)</f>
        <v>145.93700479443899</v>
      </c>
      <c r="AG4" s="54">
        <f>VLOOKUP($A4,'ADR Raw Data'!$B$6:$BE$43,'ADR Raw Data'!R$1,FALSE)</f>
        <v>142.26582843680899</v>
      </c>
      <c r="AI4" s="47">
        <f>VLOOKUP($A4,'ADR Raw Data'!$B$6:$BE$43,'ADR Raw Data'!T$1,FALSE)</f>
        <v>1.2703344474126701</v>
      </c>
      <c r="AJ4" s="48">
        <f>VLOOKUP($A4,'ADR Raw Data'!$B$6:$BE$43,'ADR Raw Data'!U$1,FALSE)</f>
        <v>1.35298447574723</v>
      </c>
      <c r="AK4" s="48">
        <f>VLOOKUP($A4,'ADR Raw Data'!$B$6:$BE$43,'ADR Raw Data'!V$1,FALSE)</f>
        <v>1.79079704069859</v>
      </c>
      <c r="AL4" s="48">
        <f>VLOOKUP($A4,'ADR Raw Data'!$B$6:$BE$43,'ADR Raw Data'!W$1,FALSE)</f>
        <v>2.2687990722129801</v>
      </c>
      <c r="AM4" s="48">
        <f>VLOOKUP($A4,'ADR Raw Data'!$B$6:$BE$43,'ADR Raw Data'!X$1,FALSE)</f>
        <v>1.66478979208787</v>
      </c>
      <c r="AN4" s="49">
        <f>VLOOKUP($A4,'ADR Raw Data'!$B$6:$BE$43,'ADR Raw Data'!Y$1,FALSE)</f>
        <v>1.6796839459667201</v>
      </c>
      <c r="AO4" s="48">
        <f>VLOOKUP($A4,'ADR Raw Data'!$B$6:$BE$43,'ADR Raw Data'!AA$1,FALSE)</f>
        <v>1.3402914768338801</v>
      </c>
      <c r="AP4" s="48">
        <f>VLOOKUP($A4,'ADR Raw Data'!$B$6:$BE$43,'ADR Raw Data'!AB$1,FALSE)</f>
        <v>1.7924085734972</v>
      </c>
      <c r="AQ4" s="49">
        <f>VLOOKUP($A4,'ADR Raw Data'!$B$6:$BE$43,'ADR Raw Data'!AC$1,FALSE)</f>
        <v>1.5672548623474301</v>
      </c>
      <c r="AR4" s="50">
        <f>VLOOKUP($A4,'ADR Raw Data'!$B$6:$BE$43,'ADR Raw Data'!AE$1,FALSE)</f>
        <v>1.6360301974514899</v>
      </c>
      <c r="AS4" s="40"/>
      <c r="AT4" s="51">
        <f>VLOOKUP($A4,'RevPAR Raw Data'!$B$6:$BE$43,'RevPAR Raw Data'!G$1,FALSE)</f>
        <v>68.625322127989605</v>
      </c>
      <c r="AU4" s="52">
        <f>VLOOKUP($A4,'RevPAR Raw Data'!$B$6:$BE$43,'RevPAR Raw Data'!H$1,FALSE)</f>
        <v>64.451232787267401</v>
      </c>
      <c r="AV4" s="52">
        <f>VLOOKUP($A4,'RevPAR Raw Data'!$B$6:$BE$43,'RevPAR Raw Data'!I$1,FALSE)</f>
        <v>75.526408038165599</v>
      </c>
      <c r="AW4" s="52">
        <f>VLOOKUP($A4,'RevPAR Raw Data'!$B$6:$BE$43,'RevPAR Raw Data'!J$1,FALSE)</f>
        <v>78.745776416709006</v>
      </c>
      <c r="AX4" s="52">
        <f>VLOOKUP($A4,'RevPAR Raw Data'!$B$6:$BE$43,'RevPAR Raw Data'!K$1,FALSE)</f>
        <v>73.6900192945958</v>
      </c>
      <c r="AY4" s="53">
        <f>VLOOKUP($A4,'RevPAR Raw Data'!$B$6:$BE$43,'RevPAR Raw Data'!L$1,FALSE)</f>
        <v>72.207781362466093</v>
      </c>
      <c r="AZ4" s="52">
        <f>VLOOKUP($A4,'RevPAR Raw Data'!$B$6:$BE$43,'RevPAR Raw Data'!N$1,FALSE)</f>
        <v>77.669878815222205</v>
      </c>
      <c r="BA4" s="52">
        <f>VLOOKUP($A4,'RevPAR Raw Data'!$B$6:$BE$43,'RevPAR Raw Data'!O$1,FALSE)</f>
        <v>81.477242560368097</v>
      </c>
      <c r="BB4" s="53">
        <f>VLOOKUP($A4,'RevPAR Raw Data'!$B$6:$BE$43,'RevPAR Raw Data'!P$1,FALSE)</f>
        <v>79.573560687795094</v>
      </c>
      <c r="BC4" s="54">
        <f>VLOOKUP($A4,'RevPAR Raw Data'!$B$6:$BE$43,'RevPAR Raw Data'!R$1,FALSE)</f>
        <v>74.312290603304305</v>
      </c>
      <c r="BE4" s="47">
        <f>VLOOKUP($A4,'RevPAR Raw Data'!$B$6:$BE$43,'RevPAR Raw Data'!T$1,FALSE)</f>
        <v>-1.58122261532105</v>
      </c>
      <c r="BF4" s="48">
        <f>VLOOKUP($A4,'RevPAR Raw Data'!$B$6:$BE$43,'RevPAR Raw Data'!U$1,FALSE)</f>
        <v>-1.03435821641064</v>
      </c>
      <c r="BG4" s="48">
        <f>VLOOKUP($A4,'RevPAR Raw Data'!$B$6:$BE$43,'RevPAR Raw Data'!V$1,FALSE)</f>
        <v>-3.2661559337219401</v>
      </c>
      <c r="BH4" s="48">
        <f>VLOOKUP($A4,'RevPAR Raw Data'!$B$6:$BE$43,'RevPAR Raw Data'!W$1,FALSE)</f>
        <v>-1.9852087791042901</v>
      </c>
      <c r="BI4" s="48">
        <f>VLOOKUP($A4,'RevPAR Raw Data'!$B$6:$BE$43,'RevPAR Raw Data'!X$1,FALSE)</f>
        <v>-1.18521181142257</v>
      </c>
      <c r="BJ4" s="49">
        <f>VLOOKUP($A4,'RevPAR Raw Data'!$B$6:$BE$43,'RevPAR Raw Data'!Y$1,FALSE)</f>
        <v>-1.8495970877729799</v>
      </c>
      <c r="BK4" s="48">
        <f>VLOOKUP($A4,'RevPAR Raw Data'!$B$6:$BE$43,'RevPAR Raw Data'!AA$1,FALSE)</f>
        <v>-2.8365858921666001</v>
      </c>
      <c r="BL4" s="48">
        <f>VLOOKUP($A4,'RevPAR Raw Data'!$B$6:$BE$43,'RevPAR Raw Data'!AB$1,FALSE)</f>
        <v>-3.2914059252103498</v>
      </c>
      <c r="BM4" s="49">
        <f>VLOOKUP($A4,'RevPAR Raw Data'!$B$6:$BE$43,'RevPAR Raw Data'!AC$1,FALSE)</f>
        <v>-3.0699927057152401</v>
      </c>
      <c r="BN4" s="50">
        <f>VLOOKUP($A4,'RevPAR Raw Data'!$B$6:$BE$43,'RevPAR Raw Data'!AE$1,FALSE)</f>
        <v>-2.2262609778179798</v>
      </c>
    </row>
    <row r="5" spans="1:66" x14ac:dyDescent="0.45">
      <c r="A5" s="46" t="s">
        <v>69</v>
      </c>
      <c r="B5" s="47">
        <f>VLOOKUP($A5,'Occupancy Raw Data'!$B$8:$BE$45,'Occupancy Raw Data'!G$3,FALSE)</f>
        <v>44.195926370497901</v>
      </c>
      <c r="C5" s="48">
        <f>VLOOKUP($A5,'Occupancy Raw Data'!$B$8:$BE$45,'Occupancy Raw Data'!H$3,FALSE)</f>
        <v>46.039806185230098</v>
      </c>
      <c r="D5" s="48">
        <f>VLOOKUP($A5,'Occupancy Raw Data'!$B$8:$BE$45,'Occupancy Raw Data'!I$3,FALSE)</f>
        <v>49.642724718924498</v>
      </c>
      <c r="E5" s="48">
        <f>VLOOKUP($A5,'Occupancy Raw Data'!$B$8:$BE$45,'Occupancy Raw Data'!J$3,FALSE)</f>
        <v>53.168972040145498</v>
      </c>
      <c r="F5" s="48">
        <f>VLOOKUP($A5,'Occupancy Raw Data'!$B$8:$BE$45,'Occupancy Raw Data'!K$3,FALSE)</f>
        <v>50.3497338503403</v>
      </c>
      <c r="G5" s="49">
        <f>VLOOKUP($A5,'Occupancy Raw Data'!$B$8:$BE$45,'Occupancy Raw Data'!L$3,FALSE)</f>
        <v>48.679432633027602</v>
      </c>
      <c r="H5" s="48">
        <f>VLOOKUP($A5,'Occupancy Raw Data'!$B$8:$BE$45,'Occupancy Raw Data'!N$3,FALSE)</f>
        <v>48.079763199074897</v>
      </c>
      <c r="I5" s="48">
        <f>VLOOKUP($A5,'Occupancy Raw Data'!$B$8:$BE$45,'Occupancy Raw Data'!O$3,FALSE)</f>
        <v>48.273955040503701</v>
      </c>
      <c r="J5" s="49">
        <f>VLOOKUP($A5,'Occupancy Raw Data'!$B$8:$BE$45,'Occupancy Raw Data'!P$3,FALSE)</f>
        <v>48.176859119789299</v>
      </c>
      <c r="K5" s="50">
        <f>VLOOKUP($A5,'Occupancy Raw Data'!$B$8:$BE$45,'Occupancy Raw Data'!R$3,FALSE)</f>
        <v>48.535840200673803</v>
      </c>
      <c r="M5" s="47">
        <f>VLOOKUP($A5,'Occupancy Raw Data'!$B$8:$BE$45,'Occupancy Raw Data'!T$3,FALSE)</f>
        <v>-0.66000547553038402</v>
      </c>
      <c r="N5" s="48">
        <f>VLOOKUP($A5,'Occupancy Raw Data'!$B$8:$BE$45,'Occupancy Raw Data'!U$3,FALSE)</f>
        <v>5.6006013320469101</v>
      </c>
      <c r="O5" s="48">
        <f>VLOOKUP($A5,'Occupancy Raw Data'!$B$8:$BE$45,'Occupancy Raw Data'!V$3,FALSE)</f>
        <v>-4.0612785229252504</v>
      </c>
      <c r="P5" s="48">
        <f>VLOOKUP($A5,'Occupancy Raw Data'!$B$8:$BE$45,'Occupancy Raw Data'!W$3,FALSE)</f>
        <v>-0.76118044884757596</v>
      </c>
      <c r="Q5" s="48">
        <f>VLOOKUP($A5,'Occupancy Raw Data'!$B$8:$BE$45,'Occupancy Raw Data'!X$3,FALSE)</f>
        <v>0.88408916088582601</v>
      </c>
      <c r="R5" s="49">
        <f>VLOOKUP($A5,'Occupancy Raw Data'!$B$8:$BE$45,'Occupancy Raw Data'!Y$3,FALSE)</f>
        <v>3.5202743902166003E-2</v>
      </c>
      <c r="S5" s="48">
        <f>VLOOKUP($A5,'Occupancy Raw Data'!$B$8:$BE$45,'Occupancy Raw Data'!AA$3,FALSE)</f>
        <v>-1.19089734918818</v>
      </c>
      <c r="T5" s="48">
        <f>VLOOKUP($A5,'Occupancy Raw Data'!$B$8:$BE$45,'Occupancy Raw Data'!AB$3,FALSE)</f>
        <v>-1.1403776263973799</v>
      </c>
      <c r="U5" s="49">
        <f>VLOOKUP($A5,'Occupancy Raw Data'!$B$8:$BE$45,'Occupancy Raw Data'!AC$3,FALSE)</f>
        <v>-1.1655930347568999</v>
      </c>
      <c r="V5" s="50">
        <f>VLOOKUP($A5,'Occupancy Raw Data'!$B$8:$BE$45,'Occupancy Raw Data'!AE$3,FALSE)</f>
        <v>-0.30830783038903198</v>
      </c>
      <c r="X5" s="51">
        <f>VLOOKUP($A5,'ADR Raw Data'!$B$6:$BE$43,'ADR Raw Data'!G$1,FALSE)</f>
        <v>106.38423929470299</v>
      </c>
      <c r="Y5" s="52">
        <f>VLOOKUP($A5,'ADR Raw Data'!$B$6:$BE$43,'ADR Raw Data'!H$1,FALSE)</f>
        <v>103.141095378042</v>
      </c>
      <c r="Z5" s="52">
        <f>VLOOKUP($A5,'ADR Raw Data'!$B$6:$BE$43,'ADR Raw Data'!I$1,FALSE)</f>
        <v>112.35855594617099</v>
      </c>
      <c r="AA5" s="52">
        <f>VLOOKUP($A5,'ADR Raw Data'!$B$6:$BE$43,'ADR Raw Data'!J$1,FALSE)</f>
        <v>114.36202396014301</v>
      </c>
      <c r="AB5" s="52">
        <f>VLOOKUP($A5,'ADR Raw Data'!$B$6:$BE$43,'ADR Raw Data'!K$1,FALSE)</f>
        <v>109.19441660321699</v>
      </c>
      <c r="AC5" s="53">
        <f>VLOOKUP($A5,'ADR Raw Data'!$B$6:$BE$43,'ADR Raw Data'!L$1,FALSE)</f>
        <v>109.31331997774301</v>
      </c>
      <c r="AD5" s="52">
        <f>VLOOKUP($A5,'ADR Raw Data'!$B$6:$BE$43,'ADR Raw Data'!N$1,FALSE)</f>
        <v>108.359358190967</v>
      </c>
      <c r="AE5" s="52">
        <f>VLOOKUP($A5,'ADR Raw Data'!$B$6:$BE$43,'ADR Raw Data'!O$1,FALSE)</f>
        <v>108.617508560939</v>
      </c>
      <c r="AF5" s="53">
        <f>VLOOKUP($A5,'ADR Raw Data'!$B$6:$BE$43,'ADR Raw Data'!P$1,FALSE)</f>
        <v>108.488693514828</v>
      </c>
      <c r="AG5" s="54">
        <f>VLOOKUP($A5,'ADR Raw Data'!$B$6:$BE$43,'ADR Raw Data'!R$1,FALSE)</f>
        <v>109.07945501900601</v>
      </c>
      <c r="AI5" s="47">
        <f>VLOOKUP($A5,'ADR Raw Data'!$B$6:$BE$43,'ADR Raw Data'!T$1,FALSE)</f>
        <v>2.7464367206067299</v>
      </c>
      <c r="AJ5" s="48">
        <f>VLOOKUP($A5,'ADR Raw Data'!$B$6:$BE$43,'ADR Raw Data'!U$1,FALSE)</f>
        <v>2.8944338365375102</v>
      </c>
      <c r="AK5" s="48">
        <f>VLOOKUP($A5,'ADR Raw Data'!$B$6:$BE$43,'ADR Raw Data'!V$1,FALSE)</f>
        <v>3.24232138754657</v>
      </c>
      <c r="AL5" s="48">
        <f>VLOOKUP($A5,'ADR Raw Data'!$B$6:$BE$43,'ADR Raw Data'!W$1,FALSE)</f>
        <v>4.1829870429949203</v>
      </c>
      <c r="AM5" s="48">
        <f>VLOOKUP($A5,'ADR Raw Data'!$B$6:$BE$43,'ADR Raw Data'!X$1,FALSE)</f>
        <v>4.96579845821263</v>
      </c>
      <c r="AN5" s="49">
        <f>VLOOKUP($A5,'ADR Raw Data'!$B$6:$BE$43,'ADR Raw Data'!Y$1,FALSE)</f>
        <v>3.57066389021616</v>
      </c>
      <c r="AO5" s="48">
        <f>VLOOKUP($A5,'ADR Raw Data'!$B$6:$BE$43,'ADR Raw Data'!AA$1,FALSE)</f>
        <v>3.3762779880263198</v>
      </c>
      <c r="AP5" s="48">
        <f>VLOOKUP($A5,'ADR Raw Data'!$B$6:$BE$43,'ADR Raw Data'!AB$1,FALSE)</f>
        <v>2.3855147763737401</v>
      </c>
      <c r="AQ5" s="49">
        <f>VLOOKUP($A5,'ADR Raw Data'!$B$6:$BE$43,'ADR Raw Data'!AC$1,FALSE)</f>
        <v>2.8770812390918499</v>
      </c>
      <c r="AR5" s="50">
        <f>VLOOKUP($A5,'ADR Raw Data'!$B$6:$BE$43,'ADR Raw Data'!AE$1,FALSE)</f>
        <v>3.3743052132390399</v>
      </c>
      <c r="AS5" s="40"/>
      <c r="AT5" s="51">
        <f>VLOOKUP($A5,'RevPAR Raw Data'!$B$6:$BE$43,'RevPAR Raw Data'!G$1,FALSE)</f>
        <v>47.017500068501299</v>
      </c>
      <c r="AU5" s="52">
        <f>VLOOKUP($A5,'RevPAR Raw Data'!$B$6:$BE$43,'RevPAR Raw Data'!H$1,FALSE)</f>
        <v>47.485960409373902</v>
      </c>
      <c r="AV5" s="52">
        <f>VLOOKUP($A5,'RevPAR Raw Data'!$B$6:$BE$43,'RevPAR Raw Data'!I$1,FALSE)</f>
        <v>55.777848626516899</v>
      </c>
      <c r="AW5" s="52">
        <f>VLOOKUP($A5,'RevPAR Raw Data'!$B$6:$BE$43,'RevPAR Raw Data'!J$1,FALSE)</f>
        <v>60.805112543913097</v>
      </c>
      <c r="AX5" s="52">
        <f>VLOOKUP($A5,'RevPAR Raw Data'!$B$6:$BE$43,'RevPAR Raw Data'!K$1,FALSE)</f>
        <v>54.979098139151901</v>
      </c>
      <c r="AY5" s="53">
        <f>VLOOKUP($A5,'RevPAR Raw Data'!$B$6:$BE$43,'RevPAR Raw Data'!L$1,FALSE)</f>
        <v>53.213103957491398</v>
      </c>
      <c r="AZ5" s="52">
        <f>VLOOKUP($A5,'RevPAR Raw Data'!$B$6:$BE$43,'RevPAR Raw Data'!N$1,FALSE)</f>
        <v>52.0989228222547</v>
      </c>
      <c r="BA5" s="52">
        <f>VLOOKUP($A5,'RevPAR Raw Data'!$B$6:$BE$43,'RevPAR Raw Data'!O$1,FALSE)</f>
        <v>52.433967248823201</v>
      </c>
      <c r="BB5" s="53">
        <f>VLOOKUP($A5,'RevPAR Raw Data'!$B$6:$BE$43,'RevPAR Raw Data'!P$1,FALSE)</f>
        <v>52.266445035538901</v>
      </c>
      <c r="BC5" s="54">
        <f>VLOOKUP($A5,'RevPAR Raw Data'!$B$6:$BE$43,'RevPAR Raw Data'!R$1,FALSE)</f>
        <v>52.942629979790702</v>
      </c>
      <c r="BE5" s="47">
        <f>VLOOKUP($A5,'RevPAR Raw Data'!$B$6:$BE$43,'RevPAR Raw Data'!T$1,FALSE)</f>
        <v>2.0683046123383599</v>
      </c>
      <c r="BF5" s="48">
        <f>VLOOKUP($A5,'RevPAR Raw Data'!$B$6:$BE$43,'RevPAR Raw Data'!U$1,FALSE)</f>
        <v>8.6571408685887601</v>
      </c>
      <c r="BG5" s="48">
        <f>VLOOKUP($A5,'RevPAR Raw Data'!$B$6:$BE$43,'RevPAR Raw Data'!V$1,FALSE)</f>
        <v>-0.95063683753532302</v>
      </c>
      <c r="BH5" s="48">
        <f>VLOOKUP($A5,'RevPAR Raw Data'!$B$6:$BE$43,'RevPAR Raw Data'!W$1,FALSE)</f>
        <v>3.3899665145982398</v>
      </c>
      <c r="BI5" s="48">
        <f>VLOOKUP($A5,'RevPAR Raw Data'!$B$6:$BE$43,'RevPAR Raw Data'!X$1,FALSE)</f>
        <v>5.8937897050189498</v>
      </c>
      <c r="BJ5" s="49">
        <f>VLOOKUP($A5,'RevPAR Raw Data'!$B$6:$BE$43,'RevPAR Raw Data'!Y$1,FALSE)</f>
        <v>3.6071236057832099</v>
      </c>
      <c r="BK5" s="48">
        <f>VLOOKUP($A5,'RevPAR Raw Data'!$B$6:$BE$43,'RevPAR Raw Data'!AA$1,FALSE)</f>
        <v>2.1451726337774999</v>
      </c>
      <c r="BL5" s="48">
        <f>VLOOKUP($A5,'RevPAR Raw Data'!$B$6:$BE$43,'RevPAR Raw Data'!AB$1,FALSE)</f>
        <v>1.2179332731921799</v>
      </c>
      <c r="BM5" s="49">
        <f>VLOOKUP($A5,'RevPAR Raw Data'!$B$6:$BE$43,'RevPAR Raw Data'!AC$1,FALSE)</f>
        <v>1.6779531458077901</v>
      </c>
      <c r="BN5" s="50">
        <f>VLOOKUP($A5,'RevPAR Raw Data'!$B$6:$BE$43,'RevPAR Raw Data'!AE$1,FALSE)</f>
        <v>3.0555941356563601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143</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45">
      <c r="A8" s="63" t="s">
        <v>136</v>
      </c>
      <c r="B8" s="47">
        <f>VLOOKUP($A8,'Occupancy Raw Data'!$B$8:$BE$51,'Occupancy Raw Data'!G$3,FALSE)</f>
        <v>41.762792073351001</v>
      </c>
      <c r="C8" s="48">
        <f>VLOOKUP($A8,'Occupancy Raw Data'!$B$8:$BE$51,'Occupancy Raw Data'!H$3,FALSE)</f>
        <v>31.262939958592099</v>
      </c>
      <c r="D8" s="48">
        <f>VLOOKUP($A8,'Occupancy Raw Data'!$B$8:$BE$51,'Occupancy Raw Data'!I$3,FALSE)</f>
        <v>42.058562555456902</v>
      </c>
      <c r="E8" s="48">
        <f>VLOOKUP($A8,'Occupancy Raw Data'!$B$8:$BE$51,'Occupancy Raw Data'!J$3,FALSE)</f>
        <v>48.388050872522903</v>
      </c>
      <c r="F8" s="48">
        <f>VLOOKUP($A8,'Occupancy Raw Data'!$B$8:$BE$51,'Occupancy Raw Data'!K$3,FALSE)</f>
        <v>41.437444543034601</v>
      </c>
      <c r="G8" s="49">
        <f>VLOOKUP($A8,'Occupancy Raw Data'!$B$8:$BE$51,'Occupancy Raw Data'!L$3,FALSE)</f>
        <v>40.981958000591497</v>
      </c>
      <c r="H8" s="48">
        <f>VLOOKUP($A8,'Occupancy Raw Data'!$B$8:$BE$51,'Occupancy Raw Data'!N$3,FALSE)</f>
        <v>40.579710144927503</v>
      </c>
      <c r="I8" s="48">
        <f>VLOOKUP($A8,'Occupancy Raw Data'!$B$8:$BE$51,'Occupancy Raw Data'!O$3,FALSE)</f>
        <v>48.742975451049901</v>
      </c>
      <c r="J8" s="49">
        <f>VLOOKUP($A8,'Occupancy Raw Data'!$B$8:$BE$51,'Occupancy Raw Data'!P$3,FALSE)</f>
        <v>44.661342797988702</v>
      </c>
      <c r="K8" s="50">
        <f>VLOOKUP($A8,'Occupancy Raw Data'!$B$8:$BE$51,'Occupancy Raw Data'!R$3,FALSE)</f>
        <v>42.033210799847801</v>
      </c>
      <c r="M8" s="47">
        <f>VLOOKUP($A8,'Occupancy Raw Data'!$B$8:$BE$51,'Occupancy Raw Data'!T$3,FALSE)</f>
        <v>-7.4219546905839202</v>
      </c>
      <c r="N8" s="48">
        <f>VLOOKUP($A8,'Occupancy Raw Data'!$B$8:$BE$51,'Occupancy Raw Data'!U$3,FALSE)</f>
        <v>6.0091851773870903</v>
      </c>
      <c r="O8" s="48">
        <f>VLOOKUP($A8,'Occupancy Raw Data'!$B$8:$BE$51,'Occupancy Raw Data'!V$3,FALSE)</f>
        <v>6.8487767777918602</v>
      </c>
      <c r="P8" s="48">
        <f>VLOOKUP($A8,'Occupancy Raw Data'!$B$8:$BE$51,'Occupancy Raw Data'!W$3,FALSE)</f>
        <v>6.23467136004518</v>
      </c>
      <c r="Q8" s="48">
        <f>VLOOKUP($A8,'Occupancy Raw Data'!$B$8:$BE$51,'Occupancy Raw Data'!X$3,FALSE)</f>
        <v>3.11161253799178E-2</v>
      </c>
      <c r="R8" s="49">
        <f>VLOOKUP($A8,'Occupancy Raw Data'!$B$8:$BE$51,'Occupancy Raw Data'!Y$3,FALSE)</f>
        <v>1.9770270210615</v>
      </c>
      <c r="S8" s="48">
        <f>VLOOKUP($A8,'Occupancy Raw Data'!$B$8:$BE$51,'Occupancy Raw Data'!AA$3,FALSE)</f>
        <v>-17.474172697640999</v>
      </c>
      <c r="T8" s="48">
        <f>VLOOKUP($A8,'Occupancy Raw Data'!$B$8:$BE$51,'Occupancy Raw Data'!AB$3,FALSE)</f>
        <v>-15.707042453370599</v>
      </c>
      <c r="U8" s="49">
        <f>VLOOKUP($A8,'Occupancy Raw Data'!$B$8:$BE$51,'Occupancy Raw Data'!AC$3,FALSE)</f>
        <v>-16.5191484400805</v>
      </c>
      <c r="V8" s="50">
        <f>VLOOKUP($A8,'Occupancy Raw Data'!$B$8:$BE$51,'Occupancy Raw Data'!AE$3,FALSE)</f>
        <v>-4.4498169430666801</v>
      </c>
      <c r="X8" s="51">
        <f>VLOOKUP($A8,'ADR Raw Data'!$B$6:$BE$49,'ADR Raw Data'!G$1,FALSE)</f>
        <v>247.833682719546</v>
      </c>
      <c r="Y8" s="52">
        <f>VLOOKUP($A8,'ADR Raw Data'!$B$6:$BE$49,'ADR Raw Data'!H$1,FALSE)</f>
        <v>215.45623462629999</v>
      </c>
      <c r="Z8" s="52">
        <f>VLOOKUP($A8,'ADR Raw Data'!$B$6:$BE$49,'ADR Raw Data'!I$1,FALSE)</f>
        <v>230.63333333333301</v>
      </c>
      <c r="AA8" s="52">
        <f>VLOOKUP($A8,'ADR Raw Data'!$B$6:$BE$49,'ADR Raw Data'!J$1,FALSE)</f>
        <v>230.67149144254199</v>
      </c>
      <c r="AB8" s="52">
        <f>VLOOKUP($A8,'ADR Raw Data'!$B$6:$BE$49,'ADR Raw Data'!K$1,FALSE)</f>
        <v>220.744817987152</v>
      </c>
      <c r="AC8" s="53">
        <f>VLOOKUP($A8,'ADR Raw Data'!$B$6:$BE$49,'ADR Raw Data'!L$1,FALSE)</f>
        <v>229.83271506928401</v>
      </c>
      <c r="AD8" s="52">
        <f>VLOOKUP($A8,'ADR Raw Data'!$B$6:$BE$49,'ADR Raw Data'!N$1,FALSE)</f>
        <v>249.051158892128</v>
      </c>
      <c r="AE8" s="52">
        <f>VLOOKUP($A8,'ADR Raw Data'!$B$6:$BE$49,'ADR Raw Data'!O$1,FALSE)</f>
        <v>255.57180825242699</v>
      </c>
      <c r="AF8" s="53">
        <f>VLOOKUP($A8,'ADR Raw Data'!$B$6:$BE$49,'ADR Raw Data'!P$1,FALSE)</f>
        <v>252.60944701986699</v>
      </c>
      <c r="AG8" s="54">
        <f>VLOOKUP($A8,'ADR Raw Data'!$B$6:$BE$49,'ADR Raw Data'!R$1,FALSE)</f>
        <v>236.74724366706801</v>
      </c>
      <c r="AI8" s="47">
        <f>VLOOKUP($A8,'ADR Raw Data'!$B$6:$BE$49,'ADR Raw Data'!T$1,FALSE)</f>
        <v>1.8704440870500001</v>
      </c>
      <c r="AJ8" s="48">
        <f>VLOOKUP($A8,'ADR Raw Data'!$B$6:$BE$49,'ADR Raw Data'!U$1,FALSE)</f>
        <v>1.0438724801852499</v>
      </c>
      <c r="AK8" s="48">
        <f>VLOOKUP($A8,'ADR Raw Data'!$B$6:$BE$49,'ADR Raw Data'!V$1,FALSE)</f>
        <v>4.7031041261161501</v>
      </c>
      <c r="AL8" s="48">
        <f>VLOOKUP($A8,'ADR Raw Data'!$B$6:$BE$49,'ADR Raw Data'!W$1,FALSE)</f>
        <v>-1.1714895492701101</v>
      </c>
      <c r="AM8" s="48">
        <f>VLOOKUP($A8,'ADR Raw Data'!$B$6:$BE$49,'ADR Raw Data'!X$1,FALSE)</f>
        <v>2.7899559556214601</v>
      </c>
      <c r="AN8" s="49">
        <f>VLOOKUP($A8,'ADR Raw Data'!$B$6:$BE$49,'ADR Raw Data'!Y$1,FALSE)</f>
        <v>1.58605028107095</v>
      </c>
      <c r="AO8" s="48">
        <f>VLOOKUP($A8,'ADR Raw Data'!$B$6:$BE$49,'ADR Raw Data'!AA$1,FALSE)</f>
        <v>-1.8083755470028</v>
      </c>
      <c r="AP8" s="48">
        <f>VLOOKUP($A8,'ADR Raw Data'!$B$6:$BE$49,'ADR Raw Data'!AB$1,FALSE)</f>
        <v>-2.4654044312824799</v>
      </c>
      <c r="AQ8" s="49">
        <f>VLOOKUP($A8,'ADR Raw Data'!$B$6:$BE$49,'ADR Raw Data'!AC$1,FALSE)</f>
        <v>-2.15548597587313</v>
      </c>
      <c r="AR8" s="50">
        <f>VLOOKUP($A8,'ADR Raw Data'!$B$6:$BE$49,'ADR Raw Data'!AE$1,FALSE)</f>
        <v>-0.24934736069751701</v>
      </c>
      <c r="AS8" s="40"/>
      <c r="AT8" s="51">
        <f>VLOOKUP($A8,'RevPAR Raw Data'!$B$6:$BE$49,'RevPAR Raw Data'!G$1,FALSE)</f>
        <v>103.50226560189201</v>
      </c>
      <c r="AU8" s="52">
        <f>VLOOKUP($A8,'RevPAR Raw Data'!$B$6:$BE$49,'RevPAR Raw Data'!H$1,FALSE)</f>
        <v>67.357953268263799</v>
      </c>
      <c r="AV8" s="52">
        <f>VLOOKUP($A8,'RevPAR Raw Data'!$B$6:$BE$49,'RevPAR Raw Data'!I$1,FALSE)</f>
        <v>97.001064773735493</v>
      </c>
      <c r="AW8" s="52">
        <f>VLOOKUP($A8,'RevPAR Raw Data'!$B$6:$BE$49,'RevPAR Raw Data'!J$1,FALSE)</f>
        <v>111.617438627624</v>
      </c>
      <c r="AX8" s="52">
        <f>VLOOKUP($A8,'RevPAR Raw Data'!$B$6:$BE$49,'RevPAR Raw Data'!K$1,FALSE)</f>
        <v>91.471011535048802</v>
      </c>
      <c r="AY8" s="53">
        <f>VLOOKUP($A8,'RevPAR Raw Data'!$B$6:$BE$49,'RevPAR Raw Data'!L$1,FALSE)</f>
        <v>94.189946761313195</v>
      </c>
      <c r="AZ8" s="52">
        <f>VLOOKUP($A8,'RevPAR Raw Data'!$B$6:$BE$49,'RevPAR Raw Data'!N$1,FALSE)</f>
        <v>101.064238391008</v>
      </c>
      <c r="BA8" s="52">
        <f>VLOOKUP($A8,'RevPAR Raw Data'!$B$6:$BE$49,'RevPAR Raw Data'!O$1,FALSE)</f>
        <v>124.573303756285</v>
      </c>
      <c r="BB8" s="53">
        <f>VLOOKUP($A8,'RevPAR Raw Data'!$B$6:$BE$49,'RevPAR Raw Data'!P$1,FALSE)</f>
        <v>112.818771073646</v>
      </c>
      <c r="BC8" s="54">
        <f>VLOOKUP($A8,'RevPAR Raw Data'!$B$6:$BE$49,'RevPAR Raw Data'!R$1,FALSE)</f>
        <v>99.512467993408507</v>
      </c>
      <c r="BE8" s="47">
        <f>VLOOKUP($A8,'RevPAR Raw Data'!$B$6:$BE$49,'RevPAR Raw Data'!T$1,FALSE)</f>
        <v>-5.6903341161874801</v>
      </c>
      <c r="BF8" s="48">
        <f>VLOOKUP($A8,'RevPAR Raw Data'!$B$6:$BE$49,'RevPAR Raw Data'!U$1,FALSE)</f>
        <v>7.1157858879224598</v>
      </c>
      <c r="BG8" s="48">
        <f>VLOOKUP($A8,'RevPAR Raw Data'!$B$6:$BE$49,'RevPAR Raw Data'!V$1,FALSE)</f>
        <v>11.8739860071328</v>
      </c>
      <c r="BH8" s="48">
        <f>VLOOKUP($A8,'RevPAR Raw Data'!$B$6:$BE$49,'RevPAR Raw Data'!W$1,FALSE)</f>
        <v>4.99014328736079</v>
      </c>
      <c r="BI8" s="48">
        <f>VLOOKUP($A8,'RevPAR Raw Data'!$B$6:$BE$49,'RevPAR Raw Data'!X$1,FALSE)</f>
        <v>2.8219402071945701</v>
      </c>
      <c r="BJ8" s="49">
        <f>VLOOKUP($A8,'RevPAR Raw Data'!$B$6:$BE$49,'RevPAR Raw Data'!Y$1,FALSE)</f>
        <v>3.5944339447568501</v>
      </c>
      <c r="BK8" s="48">
        <f>VLOOKUP($A8,'RevPAR Raw Data'!$B$6:$BE$49,'RevPAR Raw Data'!AA$1,FALSE)</f>
        <v>-18.966549578538601</v>
      </c>
      <c r="BL8" s="48">
        <f>VLOOKUP($A8,'RevPAR Raw Data'!$B$6:$BE$49,'RevPAR Raw Data'!AB$1,FALSE)</f>
        <v>-17.785204763984201</v>
      </c>
      <c r="BM8" s="49">
        <f>VLOOKUP($A8,'RevPAR Raw Data'!$B$6:$BE$49,'RevPAR Raw Data'!AC$1,FALSE)</f>
        <v>-18.318566487994001</v>
      </c>
      <c r="BN8" s="50">
        <f>VLOOKUP($A8,'RevPAR Raw Data'!$B$6:$BE$49,'RevPAR Raw Data'!AE$1,FALSE)</f>
        <v>-4.6880688026607897</v>
      </c>
    </row>
    <row r="9" spans="1:66" x14ac:dyDescent="0.45">
      <c r="A9" s="63" t="s">
        <v>137</v>
      </c>
      <c r="B9" s="47">
        <f>VLOOKUP($A9,'Occupancy Raw Data'!$B$8:$BE$51,'Occupancy Raw Data'!G$3,FALSE)</f>
        <v>44.966763377281502</v>
      </c>
      <c r="C9" s="48">
        <f>VLOOKUP($A9,'Occupancy Raw Data'!$B$8:$BE$51,'Occupancy Raw Data'!H$3,FALSE)</f>
        <v>42.487788754636597</v>
      </c>
      <c r="D9" s="48">
        <f>VLOOKUP($A9,'Occupancy Raw Data'!$B$8:$BE$51,'Occupancy Raw Data'!I$3,FALSE)</f>
        <v>55.793455506996203</v>
      </c>
      <c r="E9" s="48">
        <f>VLOOKUP($A9,'Occupancy Raw Data'!$B$8:$BE$51,'Occupancy Raw Data'!J$3,FALSE)</f>
        <v>62.668478460464897</v>
      </c>
      <c r="F9" s="48">
        <f>VLOOKUP($A9,'Occupancy Raw Data'!$B$8:$BE$51,'Occupancy Raw Data'!K$3,FALSE)</f>
        <v>56.968673105879702</v>
      </c>
      <c r="G9" s="49">
        <f>VLOOKUP($A9,'Occupancy Raw Data'!$B$8:$BE$51,'Occupancy Raw Data'!L$3,FALSE)</f>
        <v>52.577031841051799</v>
      </c>
      <c r="H9" s="48">
        <f>VLOOKUP($A9,'Occupancy Raw Data'!$B$8:$BE$51,'Occupancy Raw Data'!N$3,FALSE)</f>
        <v>53.196959124462801</v>
      </c>
      <c r="I9" s="48">
        <f>VLOOKUP($A9,'Occupancy Raw Data'!$B$8:$BE$51,'Occupancy Raw Data'!O$3,FALSE)</f>
        <v>51.727937125858404</v>
      </c>
      <c r="J9" s="49">
        <f>VLOOKUP($A9,'Occupancy Raw Data'!$B$8:$BE$51,'Occupancy Raw Data'!P$3,FALSE)</f>
        <v>52.462448125160599</v>
      </c>
      <c r="K9" s="50">
        <f>VLOOKUP($A9,'Occupancy Raw Data'!$B$8:$BE$51,'Occupancy Raw Data'!R$3,FALSE)</f>
        <v>52.544293636511398</v>
      </c>
      <c r="M9" s="47">
        <f>VLOOKUP($A9,'Occupancy Raw Data'!$B$8:$BE$51,'Occupancy Raw Data'!T$3,FALSE)</f>
        <v>0.46726336578101302</v>
      </c>
      <c r="N9" s="48">
        <f>VLOOKUP($A9,'Occupancy Raw Data'!$B$8:$BE$51,'Occupancy Raw Data'!U$3,FALSE)</f>
        <v>10.167112534359401</v>
      </c>
      <c r="O9" s="48">
        <f>VLOOKUP($A9,'Occupancy Raw Data'!$B$8:$BE$51,'Occupancy Raw Data'!V$3,FALSE)</f>
        <v>1.2957520620482399</v>
      </c>
      <c r="P9" s="48">
        <f>VLOOKUP($A9,'Occupancy Raw Data'!$B$8:$BE$51,'Occupancy Raw Data'!W$3,FALSE)</f>
        <v>6.4239241026292699</v>
      </c>
      <c r="Q9" s="48">
        <f>VLOOKUP($A9,'Occupancy Raw Data'!$B$8:$BE$51,'Occupancy Raw Data'!X$3,FALSE)</f>
        <v>7.62832923551038</v>
      </c>
      <c r="R9" s="49">
        <f>VLOOKUP($A9,'Occupancy Raw Data'!$B$8:$BE$51,'Occupancy Raw Data'!Y$3,FALSE)</f>
        <v>5.0613194478071302</v>
      </c>
      <c r="S9" s="48">
        <f>VLOOKUP($A9,'Occupancy Raw Data'!$B$8:$BE$51,'Occupancy Raw Data'!AA$3,FALSE)</f>
        <v>10.7683860260099</v>
      </c>
      <c r="T9" s="48">
        <f>VLOOKUP($A9,'Occupancy Raw Data'!$B$8:$BE$51,'Occupancy Raw Data'!AB$3,FALSE)</f>
        <v>8.0143229110414893</v>
      </c>
      <c r="U9" s="49">
        <f>VLOOKUP($A9,'Occupancy Raw Data'!$B$8:$BE$51,'Occupancy Raw Data'!AC$3,FALSE)</f>
        <v>9.3932999779316102</v>
      </c>
      <c r="V9" s="50">
        <f>VLOOKUP($A9,'Occupancy Raw Data'!$B$8:$BE$51,'Occupancy Raw Data'!AE$3,FALSE)</f>
        <v>6.2617238513057201</v>
      </c>
      <c r="X9" s="51">
        <f>VLOOKUP($A9,'ADR Raw Data'!$B$6:$BE$49,'ADR Raw Data'!G$1,FALSE)</f>
        <v>161.37819095066899</v>
      </c>
      <c r="Y9" s="52">
        <f>VLOOKUP($A9,'ADR Raw Data'!$B$6:$BE$49,'ADR Raw Data'!H$1,FALSE)</f>
        <v>156.14003198201999</v>
      </c>
      <c r="Z9" s="52">
        <f>VLOOKUP($A9,'ADR Raw Data'!$B$6:$BE$49,'ADR Raw Data'!I$1,FALSE)</f>
        <v>169.75600842548701</v>
      </c>
      <c r="AA9" s="52">
        <f>VLOOKUP($A9,'ADR Raw Data'!$B$6:$BE$49,'ADR Raw Data'!J$1,FALSE)</f>
        <v>171.297577941865</v>
      </c>
      <c r="AB9" s="52">
        <f>VLOOKUP($A9,'ADR Raw Data'!$B$6:$BE$49,'ADR Raw Data'!K$1,FALSE)</f>
        <v>157.71293127900901</v>
      </c>
      <c r="AC9" s="53">
        <f>VLOOKUP($A9,'ADR Raw Data'!$B$6:$BE$49,'ADR Raw Data'!L$1,FALSE)</f>
        <v>163.88003436666099</v>
      </c>
      <c r="AD9" s="52">
        <f>VLOOKUP($A9,'ADR Raw Data'!$B$6:$BE$49,'ADR Raw Data'!N$1,FALSE)</f>
        <v>151.300768381083</v>
      </c>
      <c r="AE9" s="52">
        <f>VLOOKUP($A9,'ADR Raw Data'!$B$6:$BE$49,'ADR Raw Data'!O$1,FALSE)</f>
        <v>154.77881576144799</v>
      </c>
      <c r="AF9" s="53">
        <f>VLOOKUP($A9,'ADR Raw Data'!$B$6:$BE$49,'ADR Raw Data'!P$1,FALSE)</f>
        <v>153.01544452222601</v>
      </c>
      <c r="AG9" s="54">
        <f>VLOOKUP($A9,'ADR Raw Data'!$B$6:$BE$49,'ADR Raw Data'!R$1,FALSE)</f>
        <v>160.78070104142699</v>
      </c>
      <c r="AI9" s="47">
        <f>VLOOKUP($A9,'ADR Raw Data'!$B$6:$BE$49,'ADR Raw Data'!T$1,FALSE)</f>
        <v>6.38377612528841</v>
      </c>
      <c r="AJ9" s="48">
        <f>VLOOKUP($A9,'ADR Raw Data'!$B$6:$BE$49,'ADR Raw Data'!U$1,FALSE)</f>
        <v>4.3193369463431601</v>
      </c>
      <c r="AK9" s="48">
        <f>VLOOKUP($A9,'ADR Raw Data'!$B$6:$BE$49,'ADR Raw Data'!V$1,FALSE)</f>
        <v>4.3619761841707501</v>
      </c>
      <c r="AL9" s="48">
        <f>VLOOKUP($A9,'ADR Raw Data'!$B$6:$BE$49,'ADR Raw Data'!W$1,FALSE)</f>
        <v>5.1158314544966998</v>
      </c>
      <c r="AM9" s="48">
        <f>VLOOKUP($A9,'ADR Raw Data'!$B$6:$BE$49,'ADR Raw Data'!X$1,FALSE)</f>
        <v>5.53326586457404</v>
      </c>
      <c r="AN9" s="49">
        <f>VLOOKUP($A9,'ADR Raw Data'!$B$6:$BE$49,'ADR Raw Data'!Y$1,FALSE)</f>
        <v>5.0698837261330398</v>
      </c>
      <c r="AO9" s="48">
        <f>VLOOKUP($A9,'ADR Raw Data'!$B$6:$BE$49,'ADR Raw Data'!AA$1,FALSE)</f>
        <v>6.2100514104953497</v>
      </c>
      <c r="AP9" s="48">
        <f>VLOOKUP($A9,'ADR Raw Data'!$B$6:$BE$49,'ADR Raw Data'!AB$1,FALSE)</f>
        <v>6.0902036413081504</v>
      </c>
      <c r="AQ9" s="49">
        <f>VLOOKUP($A9,'ADR Raw Data'!$B$6:$BE$49,'ADR Raw Data'!AC$1,FALSE)</f>
        <v>6.1343137002880903</v>
      </c>
      <c r="AR9" s="50">
        <f>VLOOKUP($A9,'ADR Raw Data'!$B$6:$BE$49,'ADR Raw Data'!AE$1,FALSE)</f>
        <v>5.2902598808739896</v>
      </c>
      <c r="AS9" s="40"/>
      <c r="AT9" s="51">
        <f>VLOOKUP($A9,'RevPAR Raw Data'!$B$6:$BE$49,'RevPAR Raw Data'!G$1,FALSE)</f>
        <v>72.5665492673252</v>
      </c>
      <c r="AU9" s="52">
        <f>VLOOKUP($A9,'RevPAR Raw Data'!$B$6:$BE$49,'RevPAR Raw Data'!H$1,FALSE)</f>
        <v>66.340446949943001</v>
      </c>
      <c r="AV9" s="52">
        <f>VLOOKUP($A9,'RevPAR Raw Data'!$B$6:$BE$49,'RevPAR Raw Data'!I$1,FALSE)</f>
        <v>94.712743031326795</v>
      </c>
      <c r="AW9" s="52">
        <f>VLOOKUP($A9,'RevPAR Raw Data'!$B$6:$BE$49,'RevPAR Raw Data'!J$1,FALSE)</f>
        <v>107.349585735796</v>
      </c>
      <c r="AX9" s="52">
        <f>VLOOKUP($A9,'RevPAR Raw Data'!$B$6:$BE$49,'RevPAR Raw Data'!K$1,FALSE)</f>
        <v>89.846964266039805</v>
      </c>
      <c r="AY9" s="53">
        <f>VLOOKUP($A9,'RevPAR Raw Data'!$B$6:$BE$49,'RevPAR Raw Data'!L$1,FALSE)</f>
        <v>86.163257850086296</v>
      </c>
      <c r="AZ9" s="52">
        <f>VLOOKUP($A9,'RevPAR Raw Data'!$B$6:$BE$49,'RevPAR Raw Data'!N$1,FALSE)</f>
        <v>80.487407910683402</v>
      </c>
      <c r="BA9" s="52">
        <f>VLOOKUP($A9,'RevPAR Raw Data'!$B$6:$BE$49,'RevPAR Raw Data'!O$1,FALSE)</f>
        <v>80.063888501230295</v>
      </c>
      <c r="BB9" s="53">
        <f>VLOOKUP($A9,'RevPAR Raw Data'!$B$6:$BE$49,'RevPAR Raw Data'!P$1,FALSE)</f>
        <v>80.275648205956799</v>
      </c>
      <c r="BC9" s="54">
        <f>VLOOKUP($A9,'RevPAR Raw Data'!$B$6:$BE$49,'RevPAR Raw Data'!R$1,FALSE)</f>
        <v>84.481083666049301</v>
      </c>
      <c r="BE9" s="47">
        <f>VLOOKUP($A9,'RevPAR Raw Data'!$B$6:$BE$49,'RevPAR Raw Data'!T$1,FALSE)</f>
        <v>6.8808685382563697</v>
      </c>
      <c r="BF9" s="48">
        <f>VLOOKUP($A9,'RevPAR Raw Data'!$B$6:$BE$49,'RevPAR Raw Data'!U$1,FALSE)</f>
        <v>14.9256013287754</v>
      </c>
      <c r="BG9" s="48">
        <f>VLOOKUP($A9,'RevPAR Raw Data'!$B$6:$BE$49,'RevPAR Raw Data'!V$1,FALSE)</f>
        <v>5.7142486425714303</v>
      </c>
      <c r="BH9" s="48">
        <f>VLOOKUP($A9,'RevPAR Raw Data'!$B$6:$BE$49,'RevPAR Raw Data'!W$1,FALSE)</f>
        <v>11.868392686981201</v>
      </c>
      <c r="BI9" s="48">
        <f>VLOOKUP($A9,'RevPAR Raw Data'!$B$6:$BE$49,'RevPAR Raw Data'!X$1,FALSE)</f>
        <v>13.583690837710201</v>
      </c>
      <c r="BJ9" s="49">
        <f>VLOOKUP($A9,'RevPAR Raw Data'!$B$6:$BE$49,'RevPAR Raw Data'!Y$1,FALSE)</f>
        <v>10.387806184952099</v>
      </c>
      <c r="BK9" s="48">
        <f>VLOOKUP($A9,'RevPAR Raw Data'!$B$6:$BE$49,'RevPAR Raw Data'!AA$1,FALSE)</f>
        <v>17.647159744801101</v>
      </c>
      <c r="BL9" s="48">
        <f>VLOOKUP($A9,'RevPAR Raw Data'!$B$6:$BE$49,'RevPAR Raw Data'!AB$1,FALSE)</f>
        <v>14.592615138104</v>
      </c>
      <c r="BM9" s="49">
        <f>VLOOKUP($A9,'RevPAR Raw Data'!$B$6:$BE$49,'RevPAR Raw Data'!AC$1,FALSE)</f>
        <v>16.1038281656751</v>
      </c>
      <c r="BN9" s="50">
        <f>VLOOKUP($A9,'RevPAR Raw Data'!$B$6:$BE$49,'RevPAR Raw Data'!AE$1,FALSE)</f>
        <v>11.8832451969364</v>
      </c>
    </row>
    <row r="10" spans="1:66" x14ac:dyDescent="0.45">
      <c r="A10" s="63" t="s">
        <v>138</v>
      </c>
      <c r="B10" s="47">
        <f>VLOOKUP($A10,'Occupancy Raw Data'!$B$8:$BE$51,'Occupancy Raw Data'!G$3,FALSE)</f>
        <v>48.122228590389398</v>
      </c>
      <c r="C10" s="48">
        <f>VLOOKUP($A10,'Occupancy Raw Data'!$B$8:$BE$51,'Occupancy Raw Data'!H$3,FALSE)</f>
        <v>48.260987602183903</v>
      </c>
      <c r="D10" s="48">
        <f>VLOOKUP($A10,'Occupancy Raw Data'!$B$8:$BE$51,'Occupancy Raw Data'!I$3,FALSE)</f>
        <v>53.147718017556002</v>
      </c>
      <c r="E10" s="48">
        <f>VLOOKUP($A10,'Occupancy Raw Data'!$B$8:$BE$51,'Occupancy Raw Data'!J$3,FALSE)</f>
        <v>57.425115381134802</v>
      </c>
      <c r="F10" s="48">
        <f>VLOOKUP($A10,'Occupancy Raw Data'!$B$8:$BE$51,'Occupancy Raw Data'!K$3,FALSE)</f>
        <v>53.066272510633098</v>
      </c>
      <c r="G10" s="49">
        <f>VLOOKUP($A10,'Occupancy Raw Data'!$B$8:$BE$51,'Occupancy Raw Data'!L$3,FALSE)</f>
        <v>52.004464420379399</v>
      </c>
      <c r="H10" s="48">
        <f>VLOOKUP($A10,'Occupancy Raw Data'!$B$8:$BE$51,'Occupancy Raw Data'!N$3,FALSE)</f>
        <v>51.464510874483402</v>
      </c>
      <c r="I10" s="48">
        <f>VLOOKUP($A10,'Occupancy Raw Data'!$B$8:$BE$51,'Occupancy Raw Data'!O$3,FALSE)</f>
        <v>52.097975928327898</v>
      </c>
      <c r="J10" s="49">
        <f>VLOOKUP($A10,'Occupancy Raw Data'!$B$8:$BE$51,'Occupancy Raw Data'!P$3,FALSE)</f>
        <v>51.781243401405597</v>
      </c>
      <c r="K10" s="50">
        <f>VLOOKUP($A10,'Occupancy Raw Data'!$B$8:$BE$51,'Occupancy Raw Data'!R$3,FALSE)</f>
        <v>51.940686986386901</v>
      </c>
      <c r="M10" s="47">
        <f>VLOOKUP($A10,'Occupancy Raw Data'!$B$8:$BE$51,'Occupancy Raw Data'!T$3,FALSE)</f>
        <v>-3.1551079864155498</v>
      </c>
      <c r="N10" s="48">
        <f>VLOOKUP($A10,'Occupancy Raw Data'!$B$8:$BE$51,'Occupancy Raw Data'!U$3,FALSE)</f>
        <v>4.0570781356368402</v>
      </c>
      <c r="O10" s="48">
        <f>VLOOKUP($A10,'Occupancy Raw Data'!$B$8:$BE$51,'Occupancy Raw Data'!V$3,FALSE)</f>
        <v>-10.8840592471197</v>
      </c>
      <c r="P10" s="48">
        <f>VLOOKUP($A10,'Occupancy Raw Data'!$B$8:$BE$51,'Occupancy Raw Data'!W$3,FALSE)</f>
        <v>-6.8529525391036303</v>
      </c>
      <c r="Q10" s="48">
        <f>VLOOKUP($A10,'Occupancy Raw Data'!$B$8:$BE$51,'Occupancy Raw Data'!X$3,FALSE)</f>
        <v>-4.1645847136483498</v>
      </c>
      <c r="R10" s="49">
        <f>VLOOKUP($A10,'Occupancy Raw Data'!$B$8:$BE$51,'Occupancy Raw Data'!Y$3,FALSE)</f>
        <v>-4.6454545335621802</v>
      </c>
      <c r="S10" s="48">
        <f>VLOOKUP($A10,'Occupancy Raw Data'!$B$8:$BE$51,'Occupancy Raw Data'!AA$3,FALSE)</f>
        <v>-4.5035274033515904</v>
      </c>
      <c r="T10" s="48">
        <f>VLOOKUP($A10,'Occupancy Raw Data'!$B$8:$BE$51,'Occupancy Raw Data'!AB$3,FALSE)</f>
        <v>-4.0301963633295603</v>
      </c>
      <c r="U10" s="49">
        <f>VLOOKUP($A10,'Occupancy Raw Data'!$B$8:$BE$51,'Occupancy Raw Data'!AC$3,FALSE)</f>
        <v>-4.2659993180811</v>
      </c>
      <c r="V10" s="50">
        <f>VLOOKUP($A10,'Occupancy Raw Data'!$B$8:$BE$51,'Occupancy Raw Data'!AE$3,FALSE)</f>
        <v>-4.5374650230500704</v>
      </c>
      <c r="X10" s="51">
        <f>VLOOKUP($A10,'ADR Raw Data'!$B$6:$BE$49,'ADR Raw Data'!G$1,FALSE)</f>
        <v>118.90728326960399</v>
      </c>
      <c r="Y10" s="52">
        <f>VLOOKUP($A10,'ADR Raw Data'!$B$6:$BE$49,'ADR Raw Data'!H$1,FALSE)</f>
        <v>120.62864991561899</v>
      </c>
      <c r="Z10" s="52">
        <f>VLOOKUP($A10,'ADR Raw Data'!$B$6:$BE$49,'ADR Raw Data'!I$1,FALSE)</f>
        <v>129.11830013054001</v>
      </c>
      <c r="AA10" s="52">
        <f>VLOOKUP($A10,'ADR Raw Data'!$B$6:$BE$49,'ADR Raw Data'!J$1,FALSE)</f>
        <v>129.22738299101701</v>
      </c>
      <c r="AB10" s="52">
        <f>VLOOKUP($A10,'ADR Raw Data'!$B$6:$BE$49,'ADR Raw Data'!K$1,FALSE)</f>
        <v>126.168719872669</v>
      </c>
      <c r="AC10" s="53">
        <f>VLOOKUP($A10,'ADR Raw Data'!$B$6:$BE$49,'ADR Raw Data'!L$1,FALSE)</f>
        <v>125.07497447795799</v>
      </c>
      <c r="AD10" s="52">
        <f>VLOOKUP($A10,'ADR Raw Data'!$B$6:$BE$49,'ADR Raw Data'!N$1,FALSE)</f>
        <v>122.153272375593</v>
      </c>
      <c r="AE10" s="52">
        <f>VLOOKUP($A10,'ADR Raw Data'!$B$6:$BE$49,'ADR Raw Data'!O$1,FALSE)</f>
        <v>120.79215621562101</v>
      </c>
      <c r="AF10" s="53">
        <f>VLOOKUP($A10,'ADR Raw Data'!$B$6:$BE$49,'ADR Raw Data'!P$1,FALSE)</f>
        <v>121.468551497145</v>
      </c>
      <c r="AG10" s="54">
        <f>VLOOKUP($A10,'ADR Raw Data'!$B$6:$BE$49,'ADR Raw Data'!R$1,FALSE)</f>
        <v>124.04773097600599</v>
      </c>
      <c r="AI10" s="47">
        <f>VLOOKUP($A10,'ADR Raw Data'!$B$6:$BE$49,'ADR Raw Data'!T$1,FALSE)</f>
        <v>0.92860754148481806</v>
      </c>
      <c r="AJ10" s="48">
        <f>VLOOKUP($A10,'ADR Raw Data'!$B$6:$BE$49,'ADR Raw Data'!U$1,FALSE)</f>
        <v>1.2586606016139401</v>
      </c>
      <c r="AK10" s="48">
        <f>VLOOKUP($A10,'ADR Raw Data'!$B$6:$BE$49,'ADR Raw Data'!V$1,FALSE)</f>
        <v>2.2296180514686799</v>
      </c>
      <c r="AL10" s="48">
        <f>VLOOKUP($A10,'ADR Raw Data'!$B$6:$BE$49,'ADR Raw Data'!W$1,FALSE)</f>
        <v>2.2893749031208701</v>
      </c>
      <c r="AM10" s="48">
        <f>VLOOKUP($A10,'ADR Raw Data'!$B$6:$BE$49,'ADR Raw Data'!X$1,FALSE)</f>
        <v>4.5860210249575504</v>
      </c>
      <c r="AN10" s="49">
        <f>VLOOKUP($A10,'ADR Raw Data'!$B$6:$BE$49,'ADR Raw Data'!Y$1,FALSE)</f>
        <v>2.19623158124128</v>
      </c>
      <c r="AO10" s="48">
        <f>VLOOKUP($A10,'ADR Raw Data'!$B$6:$BE$49,'ADR Raw Data'!AA$1,FALSE)</f>
        <v>2.38310843191586</v>
      </c>
      <c r="AP10" s="48">
        <f>VLOOKUP($A10,'ADR Raw Data'!$B$6:$BE$49,'ADR Raw Data'!AB$1,FALSE)</f>
        <v>0.93470817636310699</v>
      </c>
      <c r="AQ10" s="49">
        <f>VLOOKUP($A10,'ADR Raw Data'!$B$6:$BE$49,'ADR Raw Data'!AC$1,FALSE)</f>
        <v>1.6537591663137099</v>
      </c>
      <c r="AR10" s="50">
        <f>VLOOKUP($A10,'ADR Raw Data'!$B$6:$BE$49,'ADR Raw Data'!AE$1,FALSE)</f>
        <v>2.0430374333979899</v>
      </c>
      <c r="AS10" s="40"/>
      <c r="AT10" s="51">
        <f>VLOOKUP($A10,'RevPAR Raw Data'!$B$6:$BE$49,'RevPAR Raw Data'!G$1,FALSE)</f>
        <v>57.220834665620899</v>
      </c>
      <c r="AU10" s="52">
        <f>VLOOKUP($A10,'RevPAR Raw Data'!$B$6:$BE$49,'RevPAR Raw Data'!H$1,FALSE)</f>
        <v>58.216577780459097</v>
      </c>
      <c r="AV10" s="52">
        <f>VLOOKUP($A10,'RevPAR Raw Data'!$B$6:$BE$49,'RevPAR Raw Data'!I$1,FALSE)</f>
        <v>68.6234300624415</v>
      </c>
      <c r="AW10" s="52">
        <f>VLOOKUP($A10,'RevPAR Raw Data'!$B$6:$BE$49,'RevPAR Raw Data'!J$1,FALSE)</f>
        <v>74.208973786612702</v>
      </c>
      <c r="AX10" s="52">
        <f>VLOOKUP($A10,'RevPAR Raw Data'!$B$6:$BE$49,'RevPAR Raw Data'!K$1,FALSE)</f>
        <v>66.953036710808107</v>
      </c>
      <c r="AY10" s="53">
        <f>VLOOKUP($A10,'RevPAR Raw Data'!$B$6:$BE$49,'RevPAR Raw Data'!L$1,FALSE)</f>
        <v>65.044570601188497</v>
      </c>
      <c r="AZ10" s="52">
        <f>VLOOKUP($A10,'RevPAR Raw Data'!$B$6:$BE$49,'RevPAR Raw Data'!N$1,FALSE)</f>
        <v>62.865584145274603</v>
      </c>
      <c r="BA10" s="52">
        <f>VLOOKUP($A10,'RevPAR Raw Data'!$B$6:$BE$49,'RevPAR Raw Data'!O$1,FALSE)</f>
        <v>62.930268468522797</v>
      </c>
      <c r="BB10" s="53">
        <f>VLOOKUP($A10,'RevPAR Raw Data'!$B$6:$BE$49,'RevPAR Raw Data'!P$1,FALSE)</f>
        <v>62.897926306898697</v>
      </c>
      <c r="BC10" s="54">
        <f>VLOOKUP($A10,'RevPAR Raw Data'!$B$6:$BE$49,'RevPAR Raw Data'!R$1,FALSE)</f>
        <v>64.431243659962803</v>
      </c>
      <c r="BE10" s="47">
        <f>VLOOKUP($A10,'RevPAR Raw Data'!$B$6:$BE$49,'RevPAR Raw Data'!T$1,FALSE)</f>
        <v>-2.2557990156345702</v>
      </c>
      <c r="BF10" s="48">
        <f>VLOOKUP($A10,'RevPAR Raw Data'!$B$6:$BE$49,'RevPAR Raw Data'!U$1,FALSE)</f>
        <v>5.36680358132074</v>
      </c>
      <c r="BG10" s="48">
        <f>VLOOKUP($A10,'RevPAR Raw Data'!$B$6:$BE$49,'RevPAR Raw Data'!V$1,FALSE)</f>
        <v>-8.8971141453573601</v>
      </c>
      <c r="BH10" s="48">
        <f>VLOOKUP($A10,'RevPAR Raw Data'!$B$6:$BE$49,'RevPAR Raw Data'!W$1,FALSE)</f>
        <v>-4.7204674115357701</v>
      </c>
      <c r="BI10" s="48">
        <f>VLOOKUP($A10,'RevPAR Raw Data'!$B$6:$BE$49,'RevPAR Raw Data'!X$1,FALSE)</f>
        <v>0.23044758073911201</v>
      </c>
      <c r="BJ10" s="49">
        <f>VLOOKUP($A10,'RevPAR Raw Data'!$B$6:$BE$49,'RevPAR Raw Data'!Y$1,FALSE)</f>
        <v>-2.5512478918791999</v>
      </c>
      <c r="BK10" s="48">
        <f>VLOOKUP($A10,'RevPAR Raw Data'!$B$6:$BE$49,'RevPAR Raw Data'!AA$1,FALSE)</f>
        <v>-2.2277429127186399</v>
      </c>
      <c r="BL10" s="48">
        <f>VLOOKUP($A10,'RevPAR Raw Data'!$B$6:$BE$49,'RevPAR Raw Data'!AB$1,FALSE)</f>
        <v>-3.1331587618979801</v>
      </c>
      <c r="BM10" s="49">
        <f>VLOOKUP($A10,'RevPAR Raw Data'!$B$6:$BE$49,'RevPAR Raw Data'!AC$1,FALSE)</f>
        <v>-2.6827895065250398</v>
      </c>
      <c r="BN10" s="50">
        <f>VLOOKUP($A10,'RevPAR Raw Data'!$B$6:$BE$49,'RevPAR Raw Data'!AE$1,FALSE)</f>
        <v>-2.58712969860033</v>
      </c>
    </row>
    <row r="11" spans="1:66" x14ac:dyDescent="0.45">
      <c r="A11" s="63" t="s">
        <v>139</v>
      </c>
      <c r="B11" s="47">
        <f>VLOOKUP($A11,'Occupancy Raw Data'!$B$8:$BE$51,'Occupancy Raw Data'!G$3,FALSE)</f>
        <v>43.462340436352498</v>
      </c>
      <c r="C11" s="48">
        <f>VLOOKUP($A11,'Occupancy Raw Data'!$B$8:$BE$51,'Occupancy Raw Data'!H$3,FALSE)</f>
        <v>47.942836800081302</v>
      </c>
      <c r="D11" s="48">
        <f>VLOOKUP($A11,'Occupancy Raw Data'!$B$8:$BE$51,'Occupancy Raw Data'!I$3,FALSE)</f>
        <v>49.844886334740302</v>
      </c>
      <c r="E11" s="48">
        <f>VLOOKUP($A11,'Occupancy Raw Data'!$B$8:$BE$51,'Occupancy Raw Data'!J$3,FALSE)</f>
        <v>52.527589889640403</v>
      </c>
      <c r="F11" s="48">
        <f>VLOOKUP($A11,'Occupancy Raw Data'!$B$8:$BE$51,'Occupancy Raw Data'!K$3,FALSE)</f>
        <v>50.122056654630498</v>
      </c>
      <c r="G11" s="49">
        <f>VLOOKUP($A11,'Occupancy Raw Data'!$B$8:$BE$51,'Occupancy Raw Data'!L$3,FALSE)</f>
        <v>48.779942023088999</v>
      </c>
      <c r="H11" s="48">
        <f>VLOOKUP($A11,'Occupancy Raw Data'!$B$8:$BE$51,'Occupancy Raw Data'!N$3,FALSE)</f>
        <v>46.190815236738999</v>
      </c>
      <c r="I11" s="48">
        <f>VLOOKUP($A11,'Occupancy Raw Data'!$B$8:$BE$51,'Occupancy Raw Data'!O$3,FALSE)</f>
        <v>45.870416518333897</v>
      </c>
      <c r="J11" s="49">
        <f>VLOOKUP($A11,'Occupancy Raw Data'!$B$8:$BE$51,'Occupancy Raw Data'!P$3,FALSE)</f>
        <v>46.030615877536398</v>
      </c>
      <c r="K11" s="50">
        <f>VLOOKUP($A11,'Occupancy Raw Data'!$B$8:$BE$51,'Occupancy Raw Data'!R$3,FALSE)</f>
        <v>47.994420267216803</v>
      </c>
      <c r="M11" s="47">
        <f>VLOOKUP($A11,'Occupancy Raw Data'!$B$8:$BE$51,'Occupancy Raw Data'!T$3,FALSE)</f>
        <v>1.16916237009117E-2</v>
      </c>
      <c r="N11" s="48">
        <f>VLOOKUP($A11,'Occupancy Raw Data'!$B$8:$BE$51,'Occupancy Raw Data'!U$3,FALSE)</f>
        <v>6.0880749955066804</v>
      </c>
      <c r="O11" s="48">
        <f>VLOOKUP($A11,'Occupancy Raw Data'!$B$8:$BE$51,'Occupancy Raw Data'!V$3,FALSE)</f>
        <v>-5.84747289325745</v>
      </c>
      <c r="P11" s="48">
        <f>VLOOKUP($A11,'Occupancy Raw Data'!$B$8:$BE$51,'Occupancy Raw Data'!W$3,FALSE)</f>
        <v>-3.2773654683873898</v>
      </c>
      <c r="Q11" s="48">
        <f>VLOOKUP($A11,'Occupancy Raw Data'!$B$8:$BE$51,'Occupancy Raw Data'!X$3,FALSE)</f>
        <v>-1.3152282954838801</v>
      </c>
      <c r="R11" s="49">
        <f>VLOOKUP($A11,'Occupancy Raw Data'!$B$8:$BE$51,'Occupancy Raw Data'!Y$3,FALSE)</f>
        <v>-1.1298405694724101</v>
      </c>
      <c r="S11" s="48">
        <f>VLOOKUP($A11,'Occupancy Raw Data'!$B$8:$BE$51,'Occupancy Raw Data'!AA$3,FALSE)</f>
        <v>-6.6081703984872302</v>
      </c>
      <c r="T11" s="48">
        <f>VLOOKUP($A11,'Occupancy Raw Data'!$B$8:$BE$51,'Occupancy Raw Data'!AB$3,FALSE)</f>
        <v>-5.9762754734529802</v>
      </c>
      <c r="U11" s="49">
        <f>VLOOKUP($A11,'Occupancy Raw Data'!$B$8:$BE$51,'Occupancy Raw Data'!AC$3,FALSE)</f>
        <v>-6.2943877519955098</v>
      </c>
      <c r="V11" s="50">
        <f>VLOOKUP($A11,'Occupancy Raw Data'!$B$8:$BE$51,'Occupancy Raw Data'!AE$3,FALSE)</f>
        <v>-2.6008311406064699</v>
      </c>
      <c r="X11" s="51">
        <f>VLOOKUP($A11,'ADR Raw Data'!$B$6:$BE$49,'ADR Raw Data'!G$1,FALSE)</f>
        <v>100.16578867306301</v>
      </c>
      <c r="Y11" s="52">
        <f>VLOOKUP($A11,'ADR Raw Data'!$B$6:$BE$49,'ADR Raw Data'!H$1,FALSE)</f>
        <v>100.254769810119</v>
      </c>
      <c r="Z11" s="52">
        <f>VLOOKUP($A11,'ADR Raw Data'!$B$6:$BE$49,'ADR Raw Data'!I$1,FALSE)</f>
        <v>103.65332006938</v>
      </c>
      <c r="AA11" s="52">
        <f>VLOOKUP($A11,'ADR Raw Data'!$B$6:$BE$49,'ADR Raw Data'!J$1,FALSE)</f>
        <v>105.168394248922</v>
      </c>
      <c r="AB11" s="52">
        <f>VLOOKUP($A11,'ADR Raw Data'!$B$6:$BE$49,'ADR Raw Data'!K$1,FALSE)</f>
        <v>104.181510831515</v>
      </c>
      <c r="AC11" s="53">
        <f>VLOOKUP($A11,'ADR Raw Data'!$B$6:$BE$49,'ADR Raw Data'!L$1,FALSE)</f>
        <v>102.79864412611001</v>
      </c>
      <c r="AD11" s="52">
        <f>VLOOKUP($A11,'ADR Raw Data'!$B$6:$BE$49,'ADR Raw Data'!N$1,FALSE)</f>
        <v>106.78921332232299</v>
      </c>
      <c r="AE11" s="52">
        <f>VLOOKUP($A11,'ADR Raw Data'!$B$6:$BE$49,'ADR Raw Data'!O$1,FALSE)</f>
        <v>105.35616553024001</v>
      </c>
      <c r="AF11" s="53">
        <f>VLOOKUP($A11,'ADR Raw Data'!$B$6:$BE$49,'ADR Raw Data'!P$1,FALSE)</f>
        <v>106.075183128936</v>
      </c>
      <c r="AG11" s="54">
        <f>VLOOKUP($A11,'ADR Raw Data'!$B$6:$BE$49,'ADR Raw Data'!R$1,FALSE)</f>
        <v>103.69649318801</v>
      </c>
      <c r="AI11" s="47">
        <f>VLOOKUP($A11,'ADR Raw Data'!$B$6:$BE$49,'ADR Raw Data'!T$1,FALSE)</f>
        <v>3.0648109580946099</v>
      </c>
      <c r="AJ11" s="48">
        <f>VLOOKUP($A11,'ADR Raw Data'!$B$6:$BE$49,'ADR Raw Data'!U$1,FALSE)</f>
        <v>2.9463921679363199</v>
      </c>
      <c r="AK11" s="48">
        <f>VLOOKUP($A11,'ADR Raw Data'!$B$6:$BE$49,'ADR Raw Data'!V$1,FALSE)</f>
        <v>3.3166916740614201</v>
      </c>
      <c r="AL11" s="48">
        <f>VLOOKUP($A11,'ADR Raw Data'!$B$6:$BE$49,'ADR Raw Data'!W$1,FALSE)</f>
        <v>5.07798105172433</v>
      </c>
      <c r="AM11" s="48">
        <f>VLOOKUP($A11,'ADR Raw Data'!$B$6:$BE$49,'ADR Raw Data'!X$1,FALSE)</f>
        <v>6.2701383680720797</v>
      </c>
      <c r="AN11" s="49">
        <f>VLOOKUP($A11,'ADR Raw Data'!$B$6:$BE$49,'ADR Raw Data'!Y$1,FALSE)</f>
        <v>4.1423712988202501</v>
      </c>
      <c r="AO11" s="48">
        <f>VLOOKUP($A11,'ADR Raw Data'!$B$6:$BE$49,'ADR Raw Data'!AA$1,FALSE)</f>
        <v>4.8680539981488602</v>
      </c>
      <c r="AP11" s="48">
        <f>VLOOKUP($A11,'ADR Raw Data'!$B$6:$BE$49,'ADR Raw Data'!AB$1,FALSE)</f>
        <v>3.2664795598194698</v>
      </c>
      <c r="AQ11" s="49">
        <f>VLOOKUP($A11,'ADR Raw Data'!$B$6:$BE$49,'ADR Raw Data'!AC$1,FALSE)</f>
        <v>4.0696308672533998</v>
      </c>
      <c r="AR11" s="50">
        <f>VLOOKUP($A11,'ADR Raw Data'!$B$6:$BE$49,'ADR Raw Data'!AE$1,FALSE)</f>
        <v>4.08565153806361</v>
      </c>
      <c r="AS11" s="40"/>
      <c r="AT11" s="51">
        <f>VLOOKUP($A11,'RevPAR Raw Data'!$B$6:$BE$49,'RevPAR Raw Data'!G$1,FALSE)</f>
        <v>43.534396073844199</v>
      </c>
      <c r="AU11" s="52">
        <f>VLOOKUP($A11,'RevPAR Raw Data'!$B$6:$BE$49,'RevPAR Raw Data'!H$1,FALSE)</f>
        <v>48.064980674362999</v>
      </c>
      <c r="AV11" s="52">
        <f>VLOOKUP($A11,'RevPAR Raw Data'!$B$6:$BE$49,'RevPAR Raw Data'!I$1,FALSE)</f>
        <v>51.665879570767402</v>
      </c>
      <c r="AW11" s="52">
        <f>VLOOKUP($A11,'RevPAR Raw Data'!$B$6:$BE$49,'RevPAR Raw Data'!J$1,FALSE)</f>
        <v>55.242422824594399</v>
      </c>
      <c r="AX11" s="52">
        <f>VLOOKUP($A11,'RevPAR Raw Data'!$B$6:$BE$49,'RevPAR Raw Data'!K$1,FALSE)</f>
        <v>52.217915882622101</v>
      </c>
      <c r="AY11" s="53">
        <f>VLOOKUP($A11,'RevPAR Raw Data'!$B$6:$BE$49,'RevPAR Raw Data'!L$1,FALSE)</f>
        <v>50.1451190052382</v>
      </c>
      <c r="AZ11" s="52">
        <f>VLOOKUP($A11,'RevPAR Raw Data'!$B$6:$BE$49,'RevPAR Raw Data'!N$1,FALSE)</f>
        <v>49.326808218481403</v>
      </c>
      <c r="BA11" s="52">
        <f>VLOOKUP($A11,'RevPAR Raw Data'!$B$6:$BE$49,'RevPAR Raw Data'!O$1,FALSE)</f>
        <v>48.327311956466403</v>
      </c>
      <c r="BB11" s="53">
        <f>VLOOKUP($A11,'RevPAR Raw Data'!$B$6:$BE$49,'RevPAR Raw Data'!P$1,FALSE)</f>
        <v>48.827060087473903</v>
      </c>
      <c r="BC11" s="54">
        <f>VLOOKUP($A11,'RevPAR Raw Data'!$B$6:$BE$49,'RevPAR Raw Data'!R$1,FALSE)</f>
        <v>49.768530743019802</v>
      </c>
      <c r="BE11" s="47">
        <f>VLOOKUP($A11,'RevPAR Raw Data'!$B$6:$BE$49,'RevPAR Raw Data'!T$1,FALSE)</f>
        <v>3.0768609079598899</v>
      </c>
      <c r="BF11" s="48">
        <f>VLOOKUP($A11,'RevPAR Raw Data'!$B$6:$BE$49,'RevPAR Raw Data'!U$1,FALSE)</f>
        <v>9.2138457282886996</v>
      </c>
      <c r="BG11" s="48">
        <f>VLOOKUP($A11,'RevPAR Raw Data'!$B$6:$BE$49,'RevPAR Raw Data'!V$1,FALSE)</f>
        <v>-2.7247238657896902</v>
      </c>
      <c r="BH11" s="48">
        <f>VLOOKUP($A11,'RevPAR Raw Data'!$B$6:$BE$49,'RevPAR Raw Data'!W$1,FALSE)</f>
        <v>1.63419158585646</v>
      </c>
      <c r="BI11" s="48">
        <f>VLOOKUP($A11,'RevPAR Raw Data'!$B$6:$BE$49,'RevPAR Raw Data'!X$1,FALSE)</f>
        <v>4.8724434386053304</v>
      </c>
      <c r="BJ11" s="49">
        <f>VLOOKUP($A11,'RevPAR Raw Data'!$B$6:$BE$49,'RevPAR Raw Data'!Y$1,FALSE)</f>
        <v>2.96572853787558</v>
      </c>
      <c r="BK11" s="48">
        <f>VLOOKUP($A11,'RevPAR Raw Data'!$B$6:$BE$49,'RevPAR Raw Data'!AA$1,FALSE)</f>
        <v>-2.0618057036264199</v>
      </c>
      <c r="BL11" s="48">
        <f>VLOOKUP($A11,'RevPAR Raw Data'!$B$6:$BE$49,'RevPAR Raw Data'!AB$1,FALSE)</f>
        <v>-2.9050097304123499</v>
      </c>
      <c r="BM11" s="49">
        <f>VLOOKUP($A11,'RevPAR Raw Data'!$B$6:$BE$49,'RevPAR Raw Data'!AC$1,FALSE)</f>
        <v>-2.4809152316019301</v>
      </c>
      <c r="BN11" s="50">
        <f>VLOOKUP($A11,'RevPAR Raw Data'!$B$6:$BE$49,'RevPAR Raw Data'!AE$1,FALSE)</f>
        <v>1.37855949995851</v>
      </c>
    </row>
    <row r="12" spans="1:66" x14ac:dyDescent="0.45">
      <c r="A12" s="63" t="s">
        <v>140</v>
      </c>
      <c r="B12" s="47">
        <f>VLOOKUP($A12,'Occupancy Raw Data'!$B$8:$BE$51,'Occupancy Raw Data'!G$3,FALSE)</f>
        <v>43.129471497807501</v>
      </c>
      <c r="C12" s="48">
        <f>VLOOKUP($A12,'Occupancy Raw Data'!$B$8:$BE$51,'Occupancy Raw Data'!H$3,FALSE)</f>
        <v>48.622201707823599</v>
      </c>
      <c r="D12" s="48">
        <f>VLOOKUP($A12,'Occupancy Raw Data'!$B$8:$BE$51,'Occupancy Raw Data'!I$3,FALSE)</f>
        <v>47.994461112393203</v>
      </c>
      <c r="E12" s="48">
        <f>VLOOKUP($A12,'Occupancy Raw Data'!$B$8:$BE$51,'Occupancy Raw Data'!J$3,FALSE)</f>
        <v>49.799215324255698</v>
      </c>
      <c r="F12" s="48">
        <f>VLOOKUP($A12,'Occupancy Raw Data'!$B$8:$BE$51,'Occupancy Raw Data'!K$3,FALSE)</f>
        <v>48.391414724209497</v>
      </c>
      <c r="G12" s="49">
        <f>VLOOKUP($A12,'Occupancy Raw Data'!$B$8:$BE$51,'Occupancy Raw Data'!L$3,FALSE)</f>
        <v>47.587352873297903</v>
      </c>
      <c r="H12" s="48">
        <f>VLOOKUP($A12,'Occupancy Raw Data'!$B$8:$BE$51,'Occupancy Raw Data'!N$3,FALSE)</f>
        <v>46.065081929379097</v>
      </c>
      <c r="I12" s="48">
        <f>VLOOKUP($A12,'Occupancy Raw Data'!$B$8:$BE$51,'Occupancy Raw Data'!O$3,FALSE)</f>
        <v>46.568197553657903</v>
      </c>
      <c r="J12" s="49">
        <f>VLOOKUP($A12,'Occupancy Raw Data'!$B$8:$BE$51,'Occupancy Raw Data'!P$3,FALSE)</f>
        <v>46.3166397415185</v>
      </c>
      <c r="K12" s="50">
        <f>VLOOKUP($A12,'Occupancy Raw Data'!$B$8:$BE$51,'Occupancy Raw Data'!R$3,FALSE)</f>
        <v>47.2242919785038</v>
      </c>
      <c r="M12" s="47">
        <f>VLOOKUP($A12,'Occupancy Raw Data'!$B$8:$BE$51,'Occupancy Raw Data'!T$3,FALSE)</f>
        <v>1.93130286792914</v>
      </c>
      <c r="N12" s="48">
        <f>VLOOKUP($A12,'Occupancy Raw Data'!$B$8:$BE$51,'Occupancy Raw Data'!U$3,FALSE)</f>
        <v>4.9714120303193701</v>
      </c>
      <c r="O12" s="48">
        <f>VLOOKUP($A12,'Occupancy Raw Data'!$B$8:$BE$51,'Occupancy Raw Data'!V$3,FALSE)</f>
        <v>-1.7880242196403699</v>
      </c>
      <c r="P12" s="48">
        <f>VLOOKUP($A12,'Occupancy Raw Data'!$B$8:$BE$51,'Occupancy Raw Data'!W$3,FALSE)</f>
        <v>-5.9358625383689996E-3</v>
      </c>
      <c r="Q12" s="48">
        <f>VLOOKUP($A12,'Occupancy Raw Data'!$B$8:$BE$51,'Occupancy Raw Data'!X$3,FALSE)</f>
        <v>2.1298951786987899</v>
      </c>
      <c r="R12" s="49">
        <f>VLOOKUP($A12,'Occupancy Raw Data'!$B$8:$BE$51,'Occupancy Raw Data'!Y$3,FALSE)</f>
        <v>1.3858483517284601</v>
      </c>
      <c r="S12" s="48">
        <f>VLOOKUP($A12,'Occupancy Raw Data'!$B$8:$BE$51,'Occupancy Raw Data'!AA$3,FALSE)</f>
        <v>-0.17242065633240999</v>
      </c>
      <c r="T12" s="48">
        <f>VLOOKUP($A12,'Occupancy Raw Data'!$B$8:$BE$51,'Occupancy Raw Data'!AB$3,FALSE)</f>
        <v>2.6058126737262701</v>
      </c>
      <c r="U12" s="49">
        <f>VLOOKUP($A12,'Occupancy Raw Data'!$B$8:$BE$51,'Occupancy Raw Data'!AC$3,FALSE)</f>
        <v>1.2051753125556901</v>
      </c>
      <c r="V12" s="50">
        <f>VLOOKUP($A12,'Occupancy Raw Data'!$B$8:$BE$51,'Occupancy Raw Data'!AE$3,FALSE)</f>
        <v>1.3351546147479201</v>
      </c>
      <c r="X12" s="51">
        <f>VLOOKUP($A12,'ADR Raw Data'!$B$6:$BE$49,'ADR Raw Data'!G$1,FALSE)</f>
        <v>75.111592465753404</v>
      </c>
      <c r="Y12" s="52">
        <f>VLOOKUP($A12,'ADR Raw Data'!$B$6:$BE$49,'ADR Raw Data'!H$1,FALSE)</f>
        <v>75.430252515663497</v>
      </c>
      <c r="Z12" s="52">
        <f>VLOOKUP($A12,'ADR Raw Data'!$B$6:$BE$49,'ADR Raw Data'!I$1,FALSE)</f>
        <v>75.872559145989598</v>
      </c>
      <c r="AA12" s="52">
        <f>VLOOKUP($A12,'ADR Raw Data'!$B$6:$BE$49,'ADR Raw Data'!J$1,FALSE)</f>
        <v>76.337137825563005</v>
      </c>
      <c r="AB12" s="52">
        <f>VLOOKUP($A12,'ADR Raw Data'!$B$6:$BE$49,'ADR Raw Data'!K$1,FALSE)</f>
        <v>76.441848531095005</v>
      </c>
      <c r="AC12" s="53">
        <f>VLOOKUP($A12,'ADR Raw Data'!$B$6:$BE$49,'ADR Raw Data'!L$1,FALSE)</f>
        <v>75.857254068944101</v>
      </c>
      <c r="AD12" s="52">
        <f>VLOOKUP($A12,'ADR Raw Data'!$B$6:$BE$49,'ADR Raw Data'!N$1,FALSE)</f>
        <v>77.695735470941798</v>
      </c>
      <c r="AE12" s="52">
        <f>VLOOKUP($A12,'ADR Raw Data'!$B$6:$BE$49,'ADR Raw Data'!O$1,FALSE)</f>
        <v>77.466621072455098</v>
      </c>
      <c r="AF12" s="53">
        <f>VLOOKUP($A12,'ADR Raw Data'!$B$6:$BE$49,'ADR Raw Data'!P$1,FALSE)</f>
        <v>77.580556081518694</v>
      </c>
      <c r="AG12" s="54">
        <f>VLOOKUP($A12,'ADR Raw Data'!$B$6:$BE$49,'ADR Raw Data'!R$1,FALSE)</f>
        <v>76.340162668602801</v>
      </c>
      <c r="AI12" s="47">
        <f>VLOOKUP($A12,'ADR Raw Data'!$B$6:$BE$49,'ADR Raw Data'!T$1,FALSE)</f>
        <v>-1.1335237581523001</v>
      </c>
      <c r="AJ12" s="48">
        <f>VLOOKUP($A12,'ADR Raw Data'!$B$6:$BE$49,'ADR Raw Data'!U$1,FALSE)</f>
        <v>-0.87031770507592898</v>
      </c>
      <c r="AK12" s="48">
        <f>VLOOKUP($A12,'ADR Raw Data'!$B$6:$BE$49,'ADR Raw Data'!V$1,FALSE)</f>
        <v>-1.26459508651388</v>
      </c>
      <c r="AL12" s="48">
        <f>VLOOKUP($A12,'ADR Raw Data'!$B$6:$BE$49,'ADR Raw Data'!W$1,FALSE)</f>
        <v>-0.22636175227890901</v>
      </c>
      <c r="AM12" s="48">
        <f>VLOOKUP($A12,'ADR Raw Data'!$B$6:$BE$49,'ADR Raw Data'!X$1,FALSE)</f>
        <v>-0.17054003371696599</v>
      </c>
      <c r="AN12" s="49">
        <f>VLOOKUP($A12,'ADR Raw Data'!$B$6:$BE$49,'ADR Raw Data'!Y$1,FALSE)</f>
        <v>-0.72733051211252497</v>
      </c>
      <c r="AO12" s="48">
        <f>VLOOKUP($A12,'ADR Raw Data'!$B$6:$BE$49,'ADR Raw Data'!AA$1,FALSE)</f>
        <v>-2.7186634831008201</v>
      </c>
      <c r="AP12" s="48">
        <f>VLOOKUP($A12,'ADR Raw Data'!$B$6:$BE$49,'ADR Raw Data'!AB$1,FALSE)</f>
        <v>-2.18355810844464</v>
      </c>
      <c r="AQ12" s="49">
        <f>VLOOKUP($A12,'ADR Raw Data'!$B$6:$BE$49,'ADR Raw Data'!AC$1,FALSE)</f>
        <v>-2.4564353882682499</v>
      </c>
      <c r="AR12" s="50">
        <f>VLOOKUP($A12,'ADR Raw Data'!$B$6:$BE$49,'ADR Raw Data'!AE$1,FALSE)</f>
        <v>-1.2273852129404801</v>
      </c>
      <c r="AS12" s="40"/>
      <c r="AT12" s="51">
        <f>VLOOKUP($A12,'RevPAR Raw Data'!$B$6:$BE$49,'RevPAR Raw Data'!G$1,FALSE)</f>
        <v>32.395232864066401</v>
      </c>
      <c r="AU12" s="52">
        <f>VLOOKUP($A12,'RevPAR Raw Data'!$B$6:$BE$49,'RevPAR Raw Data'!H$1,FALSE)</f>
        <v>36.675849526886601</v>
      </c>
      <c r="AV12" s="52">
        <f>VLOOKUP($A12,'RevPAR Raw Data'!$B$6:$BE$49,'RevPAR Raw Data'!I$1,FALSE)</f>
        <v>36.414625894299498</v>
      </c>
      <c r="AW12" s="52">
        <f>VLOOKUP($A12,'RevPAR Raw Data'!$B$6:$BE$49,'RevPAR Raw Data'!J$1,FALSE)</f>
        <v>38.015295638125998</v>
      </c>
      <c r="AX12" s="52">
        <f>VLOOKUP($A12,'RevPAR Raw Data'!$B$6:$BE$49,'RevPAR Raw Data'!K$1,FALSE)</f>
        <v>36.991291945534201</v>
      </c>
      <c r="AY12" s="53">
        <f>VLOOKUP($A12,'RevPAR Raw Data'!$B$6:$BE$49,'RevPAR Raw Data'!L$1,FALSE)</f>
        <v>36.098459173782501</v>
      </c>
      <c r="AZ12" s="52">
        <f>VLOOKUP($A12,'RevPAR Raw Data'!$B$6:$BE$49,'RevPAR Raw Data'!N$1,FALSE)</f>
        <v>35.790604200323102</v>
      </c>
      <c r="BA12" s="52">
        <f>VLOOKUP($A12,'RevPAR Raw Data'!$B$6:$BE$49,'RevPAR Raw Data'!O$1,FALSE)</f>
        <v>36.0748091391645</v>
      </c>
      <c r="BB12" s="53">
        <f>VLOOKUP($A12,'RevPAR Raw Data'!$B$6:$BE$49,'RevPAR Raw Data'!P$1,FALSE)</f>
        <v>35.932706669743801</v>
      </c>
      <c r="BC12" s="54">
        <f>VLOOKUP($A12,'RevPAR Raw Data'!$B$6:$BE$49,'RevPAR Raw Data'!R$1,FALSE)</f>
        <v>36.051101315485802</v>
      </c>
      <c r="BE12" s="47">
        <f>VLOOKUP($A12,'RevPAR Raw Data'!$B$6:$BE$49,'RevPAR Raw Data'!T$1,FALSE)</f>
        <v>0.77588733292698897</v>
      </c>
      <c r="BF12" s="48">
        <f>VLOOKUP($A12,'RevPAR Raw Data'!$B$6:$BE$49,'RevPAR Raw Data'!U$1,FALSE)</f>
        <v>4.0578272461512999</v>
      </c>
      <c r="BG12" s="48">
        <f>VLOOKUP($A12,'RevPAR Raw Data'!$B$6:$BE$49,'RevPAR Raw Data'!V$1,FALSE)</f>
        <v>-3.0300080397270102</v>
      </c>
      <c r="BH12" s="48">
        <f>VLOOKUP($A12,'RevPAR Raw Data'!$B$6:$BE$49,'RevPAR Raw Data'!W$1,FALSE)</f>
        <v>-0.23228417829482301</v>
      </c>
      <c r="BI12" s="48">
        <f>VLOOKUP($A12,'RevPAR Raw Data'!$B$6:$BE$49,'RevPAR Raw Data'!X$1,FALSE)</f>
        <v>1.9557228210259301</v>
      </c>
      <c r="BJ12" s="49">
        <f>VLOOKUP($A12,'RevPAR Raw Data'!$B$6:$BE$49,'RevPAR Raw Data'!Y$1,FALSE)</f>
        <v>0.64843814170221004</v>
      </c>
      <c r="BK12" s="48">
        <f>VLOOKUP($A12,'RevPAR Raw Data'!$B$6:$BE$49,'RevPAR Raw Data'!AA$1,FALSE)</f>
        <v>-2.8863966020122001</v>
      </c>
      <c r="BL12" s="48">
        <f>VLOOKUP($A12,'RevPAR Raw Data'!$B$6:$BE$49,'RevPAR Raw Data'!AB$1,FALSE)</f>
        <v>0.36535513135359898</v>
      </c>
      <c r="BM12" s="49">
        <f>VLOOKUP($A12,'RevPAR Raw Data'!$B$6:$BE$49,'RevPAR Raw Data'!AC$1,FALSE)</f>
        <v>-1.2808644285808399</v>
      </c>
      <c r="BN12" s="50">
        <f>VLOOKUP($A12,'RevPAR Raw Data'!$B$6:$BE$49,'RevPAR Raw Data'!AE$1,FALSE)</f>
        <v>9.1381911496126997E-2</v>
      </c>
    </row>
    <row r="13" spans="1:66" x14ac:dyDescent="0.45">
      <c r="A13" s="63" t="s">
        <v>141</v>
      </c>
      <c r="B13" s="47">
        <f>VLOOKUP($A13,'Occupancy Raw Data'!$B$8:$BE$51,'Occupancy Raw Data'!G$3,FALSE)</f>
        <v>41.549070383194099</v>
      </c>
      <c r="C13" s="48">
        <f>VLOOKUP($A13,'Occupancy Raw Data'!$B$8:$BE$51,'Occupancy Raw Data'!H$3,FALSE)</f>
        <v>44.359742791469003</v>
      </c>
      <c r="D13" s="48">
        <f>VLOOKUP($A13,'Occupancy Raw Data'!$B$8:$BE$51,'Occupancy Raw Data'!I$3,FALSE)</f>
        <v>42.9427681922662</v>
      </c>
      <c r="E13" s="48">
        <f>VLOOKUP($A13,'Occupancy Raw Data'!$B$8:$BE$51,'Occupancy Raw Data'!J$3,FALSE)</f>
        <v>44.866012976810403</v>
      </c>
      <c r="F13" s="48">
        <f>VLOOKUP($A13,'Occupancy Raw Data'!$B$8:$BE$51,'Occupancy Raw Data'!K$3,FALSE)</f>
        <v>44.857284180511499</v>
      </c>
      <c r="G13" s="49">
        <f>VLOOKUP($A13,'Occupancy Raw Data'!$B$8:$BE$51,'Occupancy Raw Data'!L$3,FALSE)</f>
        <v>43.714975704850303</v>
      </c>
      <c r="H13" s="48">
        <f>VLOOKUP($A13,'Occupancy Raw Data'!$B$8:$BE$51,'Occupancy Raw Data'!N$3,FALSE)</f>
        <v>44.930024149669698</v>
      </c>
      <c r="I13" s="48">
        <f>VLOOKUP($A13,'Occupancy Raw Data'!$B$8:$BE$51,'Occupancy Raw Data'!O$3,FALSE)</f>
        <v>45.6283278535889</v>
      </c>
      <c r="J13" s="49">
        <f>VLOOKUP($A13,'Occupancy Raw Data'!$B$8:$BE$51,'Occupancy Raw Data'!P$3,FALSE)</f>
        <v>45.279176001629303</v>
      </c>
      <c r="K13" s="50">
        <f>VLOOKUP($A13,'Occupancy Raw Data'!$B$8:$BE$51,'Occupancy Raw Data'!R$3,FALSE)</f>
        <v>44.161890075358599</v>
      </c>
      <c r="M13" s="47">
        <f>VLOOKUP($A13,'Occupancy Raw Data'!$B$8:$BE$51,'Occupancy Raw Data'!T$3,FALSE)</f>
        <v>-0.495895514549196</v>
      </c>
      <c r="N13" s="48">
        <f>VLOOKUP($A13,'Occupancy Raw Data'!$B$8:$BE$51,'Occupancy Raw Data'!U$3,FALSE)</f>
        <v>4.42113771035564</v>
      </c>
      <c r="O13" s="48">
        <f>VLOOKUP($A13,'Occupancy Raw Data'!$B$8:$BE$51,'Occupancy Raw Data'!V$3,FALSE)</f>
        <v>-0.75820296124726605</v>
      </c>
      <c r="P13" s="48">
        <f>VLOOKUP($A13,'Occupancy Raw Data'!$B$8:$BE$51,'Occupancy Raw Data'!W$3,FALSE)</f>
        <v>1.6416341839891699</v>
      </c>
      <c r="Q13" s="48">
        <f>VLOOKUP($A13,'Occupancy Raw Data'!$B$8:$BE$51,'Occupancy Raw Data'!X$3,FALSE)</f>
        <v>2.5045903739001099</v>
      </c>
      <c r="R13" s="49">
        <f>VLOOKUP($A13,'Occupancy Raw Data'!$B$8:$BE$51,'Occupancy Raw Data'!Y$3,FALSE)</f>
        <v>1.46868005257298</v>
      </c>
      <c r="S13" s="48">
        <f>VLOOKUP($A13,'Occupancy Raw Data'!$B$8:$BE$51,'Occupancy Raw Data'!AA$3,FALSE)</f>
        <v>0.459254671116543</v>
      </c>
      <c r="T13" s="48">
        <f>VLOOKUP($A13,'Occupancy Raw Data'!$B$8:$BE$51,'Occupancy Raw Data'!AB$3,FALSE)</f>
        <v>-7.9847843274844205E-2</v>
      </c>
      <c r="U13" s="49">
        <f>VLOOKUP($A13,'Occupancy Raw Data'!$B$8:$BE$51,'Occupancy Raw Data'!AC$3,FALSE)</f>
        <v>0.18689973471277799</v>
      </c>
      <c r="V13" s="50">
        <f>VLOOKUP($A13,'Occupancy Raw Data'!$B$8:$BE$51,'Occupancy Raw Data'!AE$3,FALSE)</f>
        <v>1.08980775669268</v>
      </c>
      <c r="X13" s="51">
        <f>VLOOKUP($A13,'ADR Raw Data'!$B$6:$BE$49,'ADR Raw Data'!G$1,FALSE)</f>
        <v>59.160478179271699</v>
      </c>
      <c r="Y13" s="52">
        <f>VLOOKUP($A13,'ADR Raw Data'!$B$6:$BE$49,'ADR Raw Data'!H$1,FALSE)</f>
        <v>59.502082926669203</v>
      </c>
      <c r="Z13" s="52">
        <f>VLOOKUP($A13,'ADR Raw Data'!$B$6:$BE$49,'ADR Raw Data'!I$1,FALSE)</f>
        <v>59.141038776339798</v>
      </c>
      <c r="AA13" s="52">
        <f>VLOOKUP($A13,'ADR Raw Data'!$B$6:$BE$49,'ADR Raw Data'!J$1,FALSE)</f>
        <v>59.585168164721097</v>
      </c>
      <c r="AB13" s="52">
        <f>VLOOKUP($A13,'ADR Raw Data'!$B$6:$BE$49,'ADR Raw Data'!K$1,FALSE)</f>
        <v>59.552725887007803</v>
      </c>
      <c r="AC13" s="53">
        <f>VLOOKUP($A13,'ADR Raw Data'!$B$6:$BE$49,'ADR Raw Data'!L$1,FALSE)</f>
        <v>59.393661565187202</v>
      </c>
      <c r="AD13" s="52">
        <f>VLOOKUP($A13,'ADR Raw Data'!$B$6:$BE$49,'ADR Raw Data'!N$1,FALSE)</f>
        <v>62.003393239217701</v>
      </c>
      <c r="AE13" s="52">
        <f>VLOOKUP($A13,'ADR Raw Data'!$B$6:$BE$49,'ADR Raw Data'!O$1,FALSE)</f>
        <v>62.098036130595503</v>
      </c>
      <c r="AF13" s="53">
        <f>VLOOKUP($A13,'ADR Raw Data'!$B$6:$BE$49,'ADR Raw Data'!P$1,FALSE)</f>
        <v>62.051079584886203</v>
      </c>
      <c r="AG13" s="54">
        <f>VLOOKUP($A13,'ADR Raw Data'!$B$6:$BE$49,'ADR Raw Data'!R$1,FALSE)</f>
        <v>60.172133022419601</v>
      </c>
      <c r="AI13" s="47">
        <f>VLOOKUP($A13,'ADR Raw Data'!$B$6:$BE$49,'ADR Raw Data'!T$1,FALSE)</f>
        <v>-0.64689562061874795</v>
      </c>
      <c r="AJ13" s="48">
        <f>VLOOKUP($A13,'ADR Raw Data'!$B$6:$BE$49,'ADR Raw Data'!U$1,FALSE)</f>
        <v>5.2599059432411499E-2</v>
      </c>
      <c r="AK13" s="48">
        <f>VLOOKUP($A13,'ADR Raw Data'!$B$6:$BE$49,'ADR Raw Data'!V$1,FALSE)</f>
        <v>-0.52391052944579397</v>
      </c>
      <c r="AL13" s="48">
        <f>VLOOKUP($A13,'ADR Raw Data'!$B$6:$BE$49,'ADR Raw Data'!W$1,FALSE)</f>
        <v>-8.0890452614733294E-2</v>
      </c>
      <c r="AM13" s="48">
        <f>VLOOKUP($A13,'ADR Raw Data'!$B$6:$BE$49,'ADR Raw Data'!X$1,FALSE)</f>
        <v>0.13853973757835999</v>
      </c>
      <c r="AN13" s="49">
        <f>VLOOKUP($A13,'ADR Raw Data'!$B$6:$BE$49,'ADR Raw Data'!Y$1,FALSE)</f>
        <v>-0.20365817186016399</v>
      </c>
      <c r="AO13" s="48">
        <f>VLOOKUP($A13,'ADR Raw Data'!$B$6:$BE$49,'ADR Raw Data'!AA$1,FALSE)</f>
        <v>-0.75216595058329105</v>
      </c>
      <c r="AP13" s="48">
        <f>VLOOKUP($A13,'ADR Raw Data'!$B$6:$BE$49,'ADR Raw Data'!AB$1,FALSE)</f>
        <v>-0.87159264809927905</v>
      </c>
      <c r="AQ13" s="49">
        <f>VLOOKUP($A13,'ADR Raw Data'!$B$6:$BE$49,'ADR Raw Data'!AC$1,FALSE)</f>
        <v>-0.81278536466090501</v>
      </c>
      <c r="AR13" s="50">
        <f>VLOOKUP($A13,'ADR Raw Data'!$B$6:$BE$49,'ADR Raw Data'!AE$1,FALSE)</f>
        <v>-0.40171008863088897</v>
      </c>
      <c r="AS13" s="40"/>
      <c r="AT13" s="51">
        <f>VLOOKUP($A13,'RevPAR Raw Data'!$B$6:$BE$49,'RevPAR Raw Data'!G$1,FALSE)</f>
        <v>24.580628717739799</v>
      </c>
      <c r="AU13" s="52">
        <f>VLOOKUP($A13,'RevPAR Raw Data'!$B$6:$BE$49,'RevPAR Raw Data'!H$1,FALSE)</f>
        <v>26.394970941837101</v>
      </c>
      <c r="AV13" s="52">
        <f>VLOOKUP($A13,'RevPAR Raw Data'!$B$6:$BE$49,'RevPAR Raw Data'!I$1,FALSE)</f>
        <v>25.396799188221902</v>
      </c>
      <c r="AW13" s="52">
        <f>VLOOKUP($A13,'RevPAR Raw Data'!$B$6:$BE$49,'RevPAR Raw Data'!J$1,FALSE)</f>
        <v>26.7334892810381</v>
      </c>
      <c r="AX13" s="52">
        <f>VLOOKUP($A13,'RevPAR Raw Data'!$B$6:$BE$49,'RevPAR Raw Data'!K$1,FALSE)</f>
        <v>26.713735488376098</v>
      </c>
      <c r="AY13" s="53">
        <f>VLOOKUP($A13,'RevPAR Raw Data'!$B$6:$BE$49,'RevPAR Raw Data'!L$1,FALSE)</f>
        <v>25.963924723442599</v>
      </c>
      <c r="AZ13" s="52">
        <f>VLOOKUP($A13,'RevPAR Raw Data'!$B$6:$BE$49,'RevPAR Raw Data'!N$1,FALSE)</f>
        <v>27.858139555995201</v>
      </c>
      <c r="BA13" s="52">
        <f>VLOOKUP($A13,'RevPAR Raw Data'!$B$6:$BE$49,'RevPAR Raw Data'!O$1,FALSE)</f>
        <v>28.334295516308298</v>
      </c>
      <c r="BB13" s="53">
        <f>VLOOKUP($A13,'RevPAR Raw Data'!$B$6:$BE$49,'RevPAR Raw Data'!P$1,FALSE)</f>
        <v>28.096217536151698</v>
      </c>
      <c r="BC13" s="54">
        <f>VLOOKUP($A13,'RevPAR Raw Data'!$B$6:$BE$49,'RevPAR Raw Data'!R$1,FALSE)</f>
        <v>26.573151241359501</v>
      </c>
      <c r="BE13" s="47">
        <f>VLOOKUP($A13,'RevPAR Raw Data'!$B$6:$BE$49,'RevPAR Raw Data'!T$1,FALSE)</f>
        <v>-1.1395832088014799</v>
      </c>
      <c r="BF13" s="48">
        <f>VLOOKUP($A13,'RevPAR Raw Data'!$B$6:$BE$49,'RevPAR Raw Data'!U$1,FALSE)</f>
        <v>4.47606224663991</v>
      </c>
      <c r="BG13" s="48">
        <f>VLOOKUP($A13,'RevPAR Raw Data'!$B$6:$BE$49,'RevPAR Raw Data'!V$1,FALSE)</f>
        <v>-1.27814118554451</v>
      </c>
      <c r="BH13" s="48">
        <f>VLOOKUP($A13,'RevPAR Raw Data'!$B$6:$BE$49,'RevPAR Raw Data'!W$1,FALSE)</f>
        <v>1.5594158060527299</v>
      </c>
      <c r="BI13" s="48">
        <f>VLOOKUP($A13,'RevPAR Raw Data'!$B$6:$BE$49,'RevPAR Raw Data'!X$1,FALSE)</f>
        <v>2.6465999644098801</v>
      </c>
      <c r="BJ13" s="49">
        <f>VLOOKUP($A13,'RevPAR Raw Data'!$B$6:$BE$49,'RevPAR Raw Data'!Y$1,FALSE)</f>
        <v>1.2620307937672699</v>
      </c>
      <c r="BK13" s="48">
        <f>VLOOKUP($A13,'RevPAR Raw Data'!$B$6:$BE$49,'RevPAR Raw Data'!AA$1,FALSE)</f>
        <v>-0.29636563672935001</v>
      </c>
      <c r="BL13" s="48">
        <f>VLOOKUP($A13,'RevPAR Raw Data'!$B$6:$BE$49,'RevPAR Raw Data'!AB$1,FALSE)</f>
        <v>-0.95074454344247405</v>
      </c>
      <c r="BM13" s="49">
        <f>VLOOKUP($A13,'RevPAR Raw Data'!$B$6:$BE$49,'RevPAR Raw Data'!AC$1,FALSE)</f>
        <v>-0.627404723638461</v>
      </c>
      <c r="BN13" s="50">
        <f>VLOOKUP($A13,'RevPAR Raw Data'!$B$6:$BE$49,'RevPAR Raw Data'!AE$1,FALSE)</f>
        <v>0.68371980035647695</v>
      </c>
    </row>
    <row r="14" spans="1:66" x14ac:dyDescent="0.4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Data'!G$3,FALSE)</f>
        <v>41.755977645727199</v>
      </c>
      <c r="C15" s="48">
        <f>VLOOKUP($A15,'Occupancy Raw Data'!$B$8:$BE$45,'Occupancy Raw Data'!H$3,FALSE)</f>
        <v>41.927525466893002</v>
      </c>
      <c r="D15" s="48">
        <f>VLOOKUP($A15,'Occupancy Raw Data'!$B$8:$BE$45,'Occupancy Raw Data'!I$3,FALSE)</f>
        <v>49.697580645161203</v>
      </c>
      <c r="E15" s="48">
        <f>VLOOKUP($A15,'Occupancy Raw Data'!$B$8:$BE$45,'Occupancy Raw Data'!J$3,FALSE)</f>
        <v>56.814162422184403</v>
      </c>
      <c r="F15" s="48">
        <f>VLOOKUP($A15,'Occupancy Raw Data'!$B$8:$BE$45,'Occupancy Raw Data'!K$3,FALSE)</f>
        <v>55.879492076966599</v>
      </c>
      <c r="G15" s="49">
        <f>VLOOKUP($A15,'Occupancy Raw Data'!$B$8:$BE$45,'Occupancy Raw Data'!L$3,FALSE)</f>
        <v>49.214947651386503</v>
      </c>
      <c r="H15" s="48">
        <f>VLOOKUP($A15,'Occupancy Raw Data'!$B$8:$BE$45,'Occupancy Raw Data'!N$3,FALSE)</f>
        <v>49.719267531410999</v>
      </c>
      <c r="I15" s="48">
        <f>VLOOKUP($A15,'Occupancy Raw Data'!$B$8:$BE$45,'Occupancy Raw Data'!O$3,FALSE)</f>
        <v>48.233816988956299</v>
      </c>
      <c r="J15" s="49">
        <f>VLOOKUP($A15,'Occupancy Raw Data'!$B$8:$BE$45,'Occupancy Raw Data'!P$3,FALSE)</f>
        <v>48.976542260183699</v>
      </c>
      <c r="K15" s="50">
        <f>VLOOKUP($A15,'Occupancy Raw Data'!$B$8:$BE$45,'Occupancy Raw Data'!R$3,FALSE)</f>
        <v>49.146827953321797</v>
      </c>
      <c r="M15" s="47">
        <f>VLOOKUP($A15,'Occupancy Raw Data'!$B$8:$BE$45,'Occupancy Raw Data'!T$3,FALSE)</f>
        <v>-6.4715531904255803</v>
      </c>
      <c r="N15" s="48">
        <f>VLOOKUP($A15,'Occupancy Raw Data'!$B$8:$BE$45,'Occupancy Raw Data'!U$3,FALSE)</f>
        <v>6.3108018516303597</v>
      </c>
      <c r="O15" s="48">
        <f>VLOOKUP($A15,'Occupancy Raw Data'!$B$8:$BE$45,'Occupancy Raw Data'!V$3,FALSE)</f>
        <v>-2.8070641077990999</v>
      </c>
      <c r="P15" s="48">
        <f>VLOOKUP($A15,'Occupancy Raw Data'!$B$8:$BE$45,'Occupancy Raw Data'!W$3,FALSE)</f>
        <v>1.78605868708181</v>
      </c>
      <c r="Q15" s="48">
        <f>VLOOKUP($A15,'Occupancy Raw Data'!$B$8:$BE$45,'Occupancy Raw Data'!X$3,FALSE)</f>
        <v>4.0784460420888902</v>
      </c>
      <c r="R15" s="49">
        <f>VLOOKUP($A15,'Occupancy Raw Data'!$B$8:$BE$45,'Occupancy Raw Data'!Y$3,FALSE)</f>
        <v>0.55203407863541598</v>
      </c>
      <c r="S15" s="48">
        <f>VLOOKUP($A15,'Occupancy Raw Data'!$B$8:$BE$45,'Occupancy Raw Data'!AA$3,FALSE)</f>
        <v>1.68814422423026</v>
      </c>
      <c r="T15" s="48">
        <f>VLOOKUP($A15,'Occupancy Raw Data'!$B$8:$BE$45,'Occupancy Raw Data'!AB$3,FALSE)</f>
        <v>-1.5495041990053799</v>
      </c>
      <c r="U15" s="49">
        <f>VLOOKUP($A15,'Occupancy Raw Data'!$B$8:$BE$45,'Occupancy Raw Data'!AC$3,FALSE)</f>
        <v>6.7681182866535503E-2</v>
      </c>
      <c r="V15" s="50">
        <f>VLOOKUP($A15,'Occupancy Raw Data'!$B$8:$BE$45,'Occupancy Raw Data'!AE$3,FALSE)</f>
        <v>0.41364233046895799</v>
      </c>
      <c r="X15" s="51">
        <f>VLOOKUP($A15,'ADR Raw Data'!$B$6:$BE$43,'ADR Raw Data'!G$1,FALSE)</f>
        <v>126.78914444844401</v>
      </c>
      <c r="Y15" s="52">
        <f>VLOOKUP($A15,'ADR Raw Data'!$B$6:$BE$43,'ADR Raw Data'!H$1,FALSE)</f>
        <v>131.350114098913</v>
      </c>
      <c r="Z15" s="52">
        <f>VLOOKUP($A15,'ADR Raw Data'!$B$6:$BE$43,'ADR Raw Data'!I$1,FALSE)</f>
        <v>153.339948400412</v>
      </c>
      <c r="AA15" s="52">
        <f>VLOOKUP($A15,'ADR Raw Data'!$B$6:$BE$43,'ADR Raw Data'!J$1,FALSE)</f>
        <v>162.976599688715</v>
      </c>
      <c r="AB15" s="52">
        <f>VLOOKUP($A15,'ADR Raw Data'!$B$6:$BE$43,'ADR Raw Data'!K$1,FALSE)</f>
        <v>154.41228886110801</v>
      </c>
      <c r="AC15" s="53">
        <f>VLOOKUP($A15,'ADR Raw Data'!$B$6:$BE$43,'ADR Raw Data'!L$1,FALSE)</f>
        <v>147.55628278610399</v>
      </c>
      <c r="AD15" s="52">
        <f>VLOOKUP($A15,'ADR Raw Data'!$B$6:$BE$43,'ADR Raw Data'!N$1,FALSE)</f>
        <v>140.31124806601301</v>
      </c>
      <c r="AE15" s="52">
        <f>VLOOKUP($A15,'ADR Raw Data'!$B$6:$BE$43,'ADR Raw Data'!O$1,FALSE)</f>
        <v>137.92859617605501</v>
      </c>
      <c r="AF15" s="53">
        <f>VLOOKUP($A15,'ADR Raw Data'!$B$6:$BE$43,'ADR Raw Data'!P$1,FALSE)</f>
        <v>139.13798848188301</v>
      </c>
      <c r="AG15" s="54">
        <f>VLOOKUP($A15,'ADR Raw Data'!$B$6:$BE$43,'ADR Raw Data'!R$1,FALSE)</f>
        <v>145.15925330859</v>
      </c>
      <c r="AI15" s="47">
        <f>VLOOKUP($A15,'ADR Raw Data'!$B$6:$BE$43,'ADR Raw Data'!T$1,FALSE)</f>
        <v>-2.1184642647101199</v>
      </c>
      <c r="AJ15" s="48">
        <f>VLOOKUP($A15,'ADR Raw Data'!$B$6:$BE$43,'ADR Raw Data'!U$1,FALSE)</f>
        <v>-1.5266854414431299</v>
      </c>
      <c r="AK15" s="48">
        <f>VLOOKUP($A15,'ADR Raw Data'!$B$6:$BE$43,'ADR Raw Data'!V$1,FALSE)</f>
        <v>2.1588879481360501</v>
      </c>
      <c r="AL15" s="48">
        <f>VLOOKUP($A15,'ADR Raw Data'!$B$6:$BE$43,'ADR Raw Data'!W$1,FALSE)</f>
        <v>3.7828043724559501</v>
      </c>
      <c r="AM15" s="48">
        <f>VLOOKUP($A15,'ADR Raw Data'!$B$6:$BE$43,'ADR Raw Data'!X$1,FALSE)</f>
        <v>3.6235343733075198</v>
      </c>
      <c r="AN15" s="49">
        <f>VLOOKUP($A15,'ADR Raw Data'!$B$6:$BE$43,'ADR Raw Data'!Y$1,FALSE)</f>
        <v>1.7644231943806801</v>
      </c>
      <c r="AO15" s="48">
        <f>VLOOKUP($A15,'ADR Raw Data'!$B$6:$BE$43,'ADR Raw Data'!AA$1,FALSE)</f>
        <v>5.8371901921855498</v>
      </c>
      <c r="AP15" s="48">
        <f>VLOOKUP($A15,'ADR Raw Data'!$B$6:$BE$43,'ADR Raw Data'!AB$1,FALSE)</f>
        <v>3.9468380864979999</v>
      </c>
      <c r="AQ15" s="49">
        <f>VLOOKUP($A15,'ADR Raw Data'!$B$6:$BE$43,'ADR Raw Data'!AC$1,FALSE)</f>
        <v>4.9051648714552396</v>
      </c>
      <c r="AR15" s="50">
        <f>VLOOKUP($A15,'ADR Raw Data'!$B$6:$BE$43,'ADR Raw Data'!AE$1,FALSE)</f>
        <v>2.6114942219427202</v>
      </c>
      <c r="AS15" s="40"/>
      <c r="AT15" s="51">
        <f>VLOOKUP($A15,'RevPAR Raw Data'!$B$6:$BE$43,'RevPAR Raw Data'!G$1,FALSE)</f>
        <v>52.9420468131013</v>
      </c>
      <c r="AU15" s="52">
        <f>VLOOKUP($A15,'RevPAR Raw Data'!$B$6:$BE$43,'RevPAR Raw Data'!H$1,FALSE)</f>
        <v>55.071852539615101</v>
      </c>
      <c r="AV15" s="52">
        <f>VLOOKUP($A15,'RevPAR Raw Data'!$B$6:$BE$43,'RevPAR Raw Data'!I$1,FALSE)</f>
        <v>76.206244517543794</v>
      </c>
      <c r="AW15" s="52">
        <f>VLOOKUP($A15,'RevPAR Raw Data'!$B$6:$BE$43,'RevPAR Raw Data'!J$1,FALSE)</f>
        <v>92.593790057300495</v>
      </c>
      <c r="AX15" s="52">
        <f>VLOOKUP($A15,'RevPAR Raw Data'!$B$6:$BE$43,'RevPAR Raw Data'!K$1,FALSE)</f>
        <v>86.284802720005601</v>
      </c>
      <c r="AY15" s="53">
        <f>VLOOKUP($A15,'RevPAR Raw Data'!$B$6:$BE$43,'RevPAR Raw Data'!L$1,FALSE)</f>
        <v>72.619747329513203</v>
      </c>
      <c r="AZ15" s="52">
        <f>VLOOKUP($A15,'RevPAR Raw Data'!$B$6:$BE$43,'RevPAR Raw Data'!N$1,FALSE)</f>
        <v>69.761724802602998</v>
      </c>
      <c r="BA15" s="52">
        <f>VLOOKUP($A15,'RevPAR Raw Data'!$B$6:$BE$43,'RevPAR Raw Data'!O$1,FALSE)</f>
        <v>66.528226654995194</v>
      </c>
      <c r="BB15" s="53">
        <f>VLOOKUP($A15,'RevPAR Raw Data'!$B$6:$BE$43,'RevPAR Raw Data'!P$1,FALSE)</f>
        <v>68.144975728799096</v>
      </c>
      <c r="BC15" s="54">
        <f>VLOOKUP($A15,'RevPAR Raw Data'!$B$6:$BE$43,'RevPAR Raw Data'!R$1,FALSE)</f>
        <v>71.341168481899402</v>
      </c>
      <c r="BE15" s="47">
        <f>VLOOKUP($A15,'RevPAR Raw Data'!$B$6:$BE$43,'RevPAR Raw Data'!T$1,FALSE)</f>
        <v>-8.4529199134248305</v>
      </c>
      <c r="BF15" s="48">
        <f>VLOOKUP($A15,'RevPAR Raw Data'!$B$6:$BE$43,'RevPAR Raw Data'!U$1,FALSE)</f>
        <v>4.6877703170800702</v>
      </c>
      <c r="BG15" s="48">
        <f>VLOOKUP($A15,'RevPAR Raw Data'!$B$6:$BE$43,'RevPAR Raw Data'!V$1,FALSE)</f>
        <v>-0.70877752838277797</v>
      </c>
      <c r="BH15" s="48">
        <f>VLOOKUP($A15,'RevPAR Raw Data'!$B$6:$BE$43,'RevPAR Raw Data'!W$1,FALSE)</f>
        <v>5.6364261656473298</v>
      </c>
      <c r="BI15" s="48">
        <f>VLOOKUP($A15,'RevPAR Raw Data'!$B$6:$BE$43,'RevPAR Raw Data'!X$1,FALSE)</f>
        <v>7.8497643096283101</v>
      </c>
      <c r="BJ15" s="49">
        <f>VLOOKUP($A15,'RevPAR Raw Data'!$B$6:$BE$43,'RevPAR Raw Data'!Y$1,FALSE)</f>
        <v>2.3261974903404301</v>
      </c>
      <c r="BK15" s="48">
        <f>VLOOKUP($A15,'RevPAR Raw Data'!$B$6:$BE$43,'RevPAR Raw Data'!AA$1,FALSE)</f>
        <v>7.6238746055025297</v>
      </c>
      <c r="BL15" s="48">
        <f>VLOOKUP($A15,'RevPAR Raw Data'!$B$6:$BE$43,'RevPAR Raw Data'!AB$1,FALSE)</f>
        <v>2.3361774656143899</v>
      </c>
      <c r="BM15" s="49">
        <f>VLOOKUP($A15,'RevPAR Raw Data'!$B$6:$BE$43,'RevPAR Raw Data'!AC$1,FALSE)</f>
        <v>4.9761659279283297</v>
      </c>
      <c r="BN15" s="50">
        <f>VLOOKUP($A15,'RevPAR Raw Data'!$B$6:$BE$43,'RevPAR Raw Data'!AE$1,FALSE)</f>
        <v>3.0359387979713901</v>
      </c>
    </row>
    <row r="16" spans="1:66" x14ac:dyDescent="0.45">
      <c r="A16" s="63" t="s">
        <v>88</v>
      </c>
      <c r="B16" s="47">
        <f>VLOOKUP($A16,'Occupancy Raw Data'!$B$8:$BE$45,'Occupancy Raw Data'!G$3,FALSE)</f>
        <v>41.601320676846797</v>
      </c>
      <c r="C16" s="48">
        <f>VLOOKUP($A16,'Occupancy Raw Data'!$B$8:$BE$45,'Occupancy Raw Data'!H$3,FALSE)</f>
        <v>56.881964506809702</v>
      </c>
      <c r="D16" s="48">
        <f>VLOOKUP($A16,'Occupancy Raw Data'!$B$8:$BE$45,'Occupancy Raw Data'!I$3,FALSE)</f>
        <v>60.359059017746503</v>
      </c>
      <c r="E16" s="48">
        <f>VLOOKUP($A16,'Occupancy Raw Data'!$B$8:$BE$45,'Occupancy Raw Data'!J$3,FALSE)</f>
        <v>64.269500619067202</v>
      </c>
      <c r="F16" s="48">
        <f>VLOOKUP($A16,'Occupancy Raw Data'!$B$8:$BE$45,'Occupancy Raw Data'!K$3,FALSE)</f>
        <v>63.196450680973904</v>
      </c>
      <c r="G16" s="49">
        <f>VLOOKUP($A16,'Occupancy Raw Data'!$B$8:$BE$45,'Occupancy Raw Data'!L$3,FALSE)</f>
        <v>57.261659100288803</v>
      </c>
      <c r="H16" s="48">
        <f>VLOOKUP($A16,'Occupancy Raw Data'!$B$8:$BE$45,'Occupancy Raw Data'!N$3,FALSE)</f>
        <v>55.138258357408098</v>
      </c>
      <c r="I16" s="48">
        <f>VLOOKUP($A16,'Occupancy Raw Data'!$B$8:$BE$45,'Occupancy Raw Data'!O$3,FALSE)</f>
        <v>43.479158068510102</v>
      </c>
      <c r="J16" s="49">
        <f>VLOOKUP($A16,'Occupancy Raw Data'!$B$8:$BE$45,'Occupancy Raw Data'!P$3,FALSE)</f>
        <v>49.308708212959097</v>
      </c>
      <c r="K16" s="50">
        <f>VLOOKUP($A16,'Occupancy Raw Data'!$B$8:$BE$45,'Occupancy Raw Data'!R$3,FALSE)</f>
        <v>54.989387418194603</v>
      </c>
      <c r="M16" s="47">
        <f>VLOOKUP($A16,'Occupancy Raw Data'!$B$8:$BE$45,'Occupancy Raw Data'!T$3,FALSE)</f>
        <v>0.39840637450199201</v>
      </c>
      <c r="N16" s="48">
        <f>VLOOKUP($A16,'Occupancy Raw Data'!$B$8:$BE$45,'Occupancy Raw Data'!U$3,FALSE)</f>
        <v>48.919502971366803</v>
      </c>
      <c r="O16" s="48">
        <f>VLOOKUP($A16,'Occupancy Raw Data'!$B$8:$BE$45,'Occupancy Raw Data'!V$3,FALSE)</f>
        <v>8.4940652818991005</v>
      </c>
      <c r="P16" s="48">
        <f>VLOOKUP($A16,'Occupancy Raw Data'!$B$8:$BE$45,'Occupancy Raw Data'!W$3,FALSE)</f>
        <v>1.9643149451628701</v>
      </c>
      <c r="Q16" s="48">
        <f>VLOOKUP($A16,'Occupancy Raw Data'!$B$8:$BE$45,'Occupancy Raw Data'!X$3,FALSE)</f>
        <v>3.2361368616214299</v>
      </c>
      <c r="R16" s="49">
        <f>VLOOKUP($A16,'Occupancy Raw Data'!$B$8:$BE$45,'Occupancy Raw Data'!Y$3,FALSE)</f>
        <v>10.325222646310401</v>
      </c>
      <c r="S16" s="48">
        <f>VLOOKUP($A16,'Occupancy Raw Data'!$B$8:$BE$45,'Occupancy Raw Data'!AA$3,FALSE)</f>
        <v>18.702798756108301</v>
      </c>
      <c r="T16" s="48">
        <f>VLOOKUP($A16,'Occupancy Raw Data'!$B$8:$BE$45,'Occupancy Raw Data'!AB$3,FALSE)</f>
        <v>9.7395833333333304</v>
      </c>
      <c r="U16" s="49">
        <f>VLOOKUP($A16,'Occupancy Raw Data'!$B$8:$BE$45,'Occupancy Raw Data'!AC$3,FALSE)</f>
        <v>14.576840086310201</v>
      </c>
      <c r="V16" s="50">
        <f>VLOOKUP($A16,'Occupancy Raw Data'!$B$8:$BE$45,'Occupancy Raw Data'!AE$3,FALSE)</f>
        <v>11.3841285006269</v>
      </c>
      <c r="X16" s="51">
        <f>VLOOKUP($A16,'ADR Raw Data'!$B$6:$BE$43,'ADR Raw Data'!G$1,FALSE)</f>
        <v>129.093586309523</v>
      </c>
      <c r="Y16" s="52">
        <f>VLOOKUP($A16,'ADR Raw Data'!$B$6:$BE$43,'ADR Raw Data'!H$1,FALSE)</f>
        <v>145.28283874478501</v>
      </c>
      <c r="Z16" s="52">
        <f>VLOOKUP($A16,'ADR Raw Data'!$B$6:$BE$43,'ADR Raw Data'!I$1,FALSE)</f>
        <v>169.388794871794</v>
      </c>
      <c r="AA16" s="52">
        <f>VLOOKUP($A16,'ADR Raw Data'!$B$6:$BE$43,'ADR Raw Data'!J$1,FALSE)</f>
        <v>172.45495264087299</v>
      </c>
      <c r="AB16" s="52">
        <f>VLOOKUP($A16,'ADR Raw Data'!$B$6:$BE$43,'ADR Raw Data'!K$1,FALSE)</f>
        <v>157.586215510204</v>
      </c>
      <c r="AC16" s="53">
        <f>VLOOKUP($A16,'ADR Raw Data'!$B$6:$BE$43,'ADR Raw Data'!L$1,FALSE)</f>
        <v>156.8276892861</v>
      </c>
      <c r="AD16" s="52">
        <f>VLOOKUP($A16,'ADR Raw Data'!$B$6:$BE$43,'ADR Raw Data'!N$1,FALSE)</f>
        <v>130.86512537425099</v>
      </c>
      <c r="AE16" s="52">
        <f>VLOOKUP($A16,'ADR Raw Data'!$B$6:$BE$43,'ADR Raw Data'!O$1,FALSE)</f>
        <v>124.20394399620299</v>
      </c>
      <c r="AF16" s="53">
        <f>VLOOKUP($A16,'ADR Raw Data'!$B$6:$BE$43,'ADR Raw Data'!P$1,FALSE)</f>
        <v>127.928295668549</v>
      </c>
      <c r="AG16" s="54">
        <f>VLOOKUP($A16,'ADR Raw Data'!$B$6:$BE$43,'ADR Raw Data'!R$1,FALSE)</f>
        <v>149.42370600691501</v>
      </c>
      <c r="AI16" s="47">
        <f>VLOOKUP($A16,'ADR Raw Data'!$B$6:$BE$43,'ADR Raw Data'!T$1,FALSE)</f>
        <v>1.37878684789697</v>
      </c>
      <c r="AJ16" s="48">
        <f>VLOOKUP($A16,'ADR Raw Data'!$B$6:$BE$43,'ADR Raw Data'!U$1,FALSE)</f>
        <v>-2.81607443732356</v>
      </c>
      <c r="AK16" s="48">
        <f>VLOOKUP($A16,'ADR Raw Data'!$B$6:$BE$43,'ADR Raw Data'!V$1,FALSE)</f>
        <v>2.1113257142045998</v>
      </c>
      <c r="AL16" s="48">
        <f>VLOOKUP($A16,'ADR Raw Data'!$B$6:$BE$43,'ADR Raw Data'!W$1,FALSE)</f>
        <v>3.7900427746836098</v>
      </c>
      <c r="AM16" s="48">
        <f>VLOOKUP($A16,'ADR Raw Data'!$B$6:$BE$43,'ADR Raw Data'!X$1,FALSE)</f>
        <v>2.9924174123551799</v>
      </c>
      <c r="AN16" s="49">
        <f>VLOOKUP($A16,'ADR Raw Data'!$B$6:$BE$43,'ADR Raw Data'!Y$1,FALSE)</f>
        <v>1.60761682204585</v>
      </c>
      <c r="AO16" s="48">
        <f>VLOOKUP($A16,'ADR Raw Data'!$B$6:$BE$43,'ADR Raw Data'!AA$1,FALSE)</f>
        <v>3.8773236748361799</v>
      </c>
      <c r="AP16" s="48">
        <f>VLOOKUP($A16,'ADR Raw Data'!$B$6:$BE$43,'ADR Raw Data'!AB$1,FALSE)</f>
        <v>-0.812169625290457</v>
      </c>
      <c r="AQ16" s="49">
        <f>VLOOKUP($A16,'ADR Raw Data'!$B$6:$BE$43,'ADR Raw Data'!AC$1,FALSE)</f>
        <v>1.8287361265765201</v>
      </c>
      <c r="AR16" s="50">
        <f>VLOOKUP($A16,'ADR Raw Data'!$B$6:$BE$43,'ADR Raw Data'!AE$1,FALSE)</f>
        <v>1.51445672587289</v>
      </c>
      <c r="AS16" s="40"/>
      <c r="AT16" s="51">
        <f>VLOOKUP($A16,'RevPAR Raw Data'!$B$6:$BE$43,'RevPAR Raw Data'!G$1,FALSE)</f>
        <v>53.704636813867097</v>
      </c>
      <c r="AU16" s="52">
        <f>VLOOKUP($A16,'RevPAR Raw Data'!$B$6:$BE$43,'RevPAR Raw Data'!H$1,FALSE)</f>
        <v>82.639732769294199</v>
      </c>
      <c r="AV16" s="52">
        <f>VLOOKUP($A16,'RevPAR Raw Data'!$B$6:$BE$43,'RevPAR Raw Data'!I$1,FALSE)</f>
        <v>102.241482666116</v>
      </c>
      <c r="AW16" s="52">
        <f>VLOOKUP($A16,'RevPAR Raw Data'!$B$6:$BE$43,'RevPAR Raw Data'!J$1,FALSE)</f>
        <v>110.835936855138</v>
      </c>
      <c r="AX16" s="52">
        <f>VLOOKUP($A16,'RevPAR Raw Data'!$B$6:$BE$43,'RevPAR Raw Data'!K$1,FALSE)</f>
        <v>99.588894964919504</v>
      </c>
      <c r="AY16" s="53">
        <f>VLOOKUP($A16,'RevPAR Raw Data'!$B$6:$BE$43,'RevPAR Raw Data'!L$1,FALSE)</f>
        <v>89.802136813867094</v>
      </c>
      <c r="AZ16" s="52">
        <f>VLOOKUP($A16,'RevPAR Raw Data'!$B$6:$BE$43,'RevPAR Raw Data'!N$1,FALSE)</f>
        <v>72.1567509286009</v>
      </c>
      <c r="BA16" s="52">
        <f>VLOOKUP($A16,'RevPAR Raw Data'!$B$6:$BE$43,'RevPAR Raw Data'!O$1,FALSE)</f>
        <v>54.002829137432897</v>
      </c>
      <c r="BB16" s="53">
        <f>VLOOKUP($A16,'RevPAR Raw Data'!$B$6:$BE$43,'RevPAR Raw Data'!P$1,FALSE)</f>
        <v>63.079790033016899</v>
      </c>
      <c r="BC16" s="54">
        <f>VLOOKUP($A16,'RevPAR Raw Data'!$B$6:$BE$43,'RevPAR Raw Data'!R$1,FALSE)</f>
        <v>82.167180590767003</v>
      </c>
      <c r="BE16" s="47">
        <f>VLOOKUP($A16,'RevPAR Raw Data'!$B$6:$BE$43,'RevPAR Raw Data'!T$1,FALSE)</f>
        <v>1.7826863970917699</v>
      </c>
      <c r="BF16" s="48">
        <f>VLOOKUP($A16,'RevPAR Raw Data'!$B$6:$BE$43,'RevPAR Raw Data'!U$1,FALSE)</f>
        <v>44.725818916000797</v>
      </c>
      <c r="BG16" s="48">
        <f>VLOOKUP($A16,'RevPAR Raw Data'!$B$6:$BE$43,'RevPAR Raw Data'!V$1,FALSE)</f>
        <v>10.784728380581701</v>
      </c>
      <c r="BH16" s="48">
        <f>VLOOKUP($A16,'RevPAR Raw Data'!$B$6:$BE$43,'RevPAR Raw Data'!W$1,FALSE)</f>
        <v>5.8288060964976598</v>
      </c>
      <c r="BI16" s="48">
        <f>VLOOKUP($A16,'RevPAR Raw Data'!$B$6:$BE$43,'RevPAR Raw Data'!X$1,FALSE)</f>
        <v>6.32539299691142</v>
      </c>
      <c r="BJ16" s="49">
        <f>VLOOKUP($A16,'RevPAR Raw Data'!$B$6:$BE$43,'RevPAR Raw Data'!Y$1,FALSE)</f>
        <v>12.098829484532001</v>
      </c>
      <c r="BK16" s="48">
        <f>VLOOKUP($A16,'RevPAR Raw Data'!$B$6:$BE$43,'RevPAR Raw Data'!AA$1,FALSE)</f>
        <v>23.3052904749721</v>
      </c>
      <c r="BL16" s="48">
        <f>VLOOKUP($A16,'RevPAR Raw Data'!$B$6:$BE$43,'RevPAR Raw Data'!AB$1,FALSE)</f>
        <v>8.8483117705796897</v>
      </c>
      <c r="BM16" s="49">
        <f>VLOOKUP($A16,'RevPAR Raw Data'!$B$6:$BE$43,'RevPAR Raw Data'!AC$1,FALSE)</f>
        <v>16.672148153658402</v>
      </c>
      <c r="BN16" s="50">
        <f>VLOOKUP($A16,'RevPAR Raw Data'!$B$6:$BE$43,'RevPAR Raw Data'!AE$1,FALSE)</f>
        <v>13.070992926259599</v>
      </c>
    </row>
    <row r="17" spans="1:66" x14ac:dyDescent="0.45">
      <c r="A17" s="63" t="s">
        <v>89</v>
      </c>
      <c r="B17" s="47">
        <f>VLOOKUP($A17,'Occupancy Raw Data'!$B$8:$BE$45,'Occupancy Raw Data'!G$3,FALSE)</f>
        <v>41.369991775349497</v>
      </c>
      <c r="C17" s="48">
        <f>VLOOKUP($A17,'Occupancy Raw Data'!$B$8:$BE$45,'Occupancy Raw Data'!H$3,FALSE)</f>
        <v>41.252496768887298</v>
      </c>
      <c r="D17" s="48">
        <f>VLOOKUP($A17,'Occupancy Raw Data'!$B$8:$BE$45,'Occupancy Raw Data'!I$3,FALSE)</f>
        <v>45.482317001527399</v>
      </c>
      <c r="E17" s="48">
        <f>VLOOKUP($A17,'Occupancy Raw Data'!$B$8:$BE$45,'Occupancy Raw Data'!J$3,FALSE)</f>
        <v>54.752673011397</v>
      </c>
      <c r="F17" s="48">
        <f>VLOOKUP($A17,'Occupancy Raw Data'!$B$8:$BE$45,'Occupancy Raw Data'!K$3,FALSE)</f>
        <v>61.696627893314499</v>
      </c>
      <c r="G17" s="49">
        <f>VLOOKUP($A17,'Occupancy Raw Data'!$B$8:$BE$45,'Occupancy Raw Data'!L$3,FALSE)</f>
        <v>48.9108212900951</v>
      </c>
      <c r="H17" s="48">
        <f>VLOOKUP($A17,'Occupancy Raw Data'!$B$8:$BE$45,'Occupancy Raw Data'!N$3,FALSE)</f>
        <v>57.8310421807073</v>
      </c>
      <c r="I17" s="48">
        <f>VLOOKUP($A17,'Occupancy Raw Data'!$B$8:$BE$45,'Occupancy Raw Data'!O$3,FALSE)</f>
        <v>58.336270708494801</v>
      </c>
      <c r="J17" s="49">
        <f>VLOOKUP($A17,'Occupancy Raw Data'!$B$8:$BE$45,'Occupancy Raw Data'!P$3,FALSE)</f>
        <v>58.083656444601097</v>
      </c>
      <c r="K17" s="50">
        <f>VLOOKUP($A17,'Occupancy Raw Data'!$B$8:$BE$45,'Occupancy Raw Data'!R$3,FALSE)</f>
        <v>51.531631334239698</v>
      </c>
      <c r="M17" s="47">
        <f>VLOOKUP($A17,'Occupancy Raw Data'!$B$8:$BE$45,'Occupancy Raw Data'!T$3,FALSE)</f>
        <v>-8.6032042902109307</v>
      </c>
      <c r="N17" s="48">
        <f>VLOOKUP($A17,'Occupancy Raw Data'!$B$8:$BE$45,'Occupancy Raw Data'!U$3,FALSE)</f>
        <v>0.72224951938671</v>
      </c>
      <c r="O17" s="48">
        <f>VLOOKUP($A17,'Occupancy Raw Data'!$B$8:$BE$45,'Occupancy Raw Data'!V$3,FALSE)</f>
        <v>-11.149839125793401</v>
      </c>
      <c r="P17" s="48">
        <f>VLOOKUP($A17,'Occupancy Raw Data'!$B$8:$BE$45,'Occupancy Raw Data'!W$3,FALSE)</f>
        <v>2.48139509750122</v>
      </c>
      <c r="Q17" s="48">
        <f>VLOOKUP($A17,'Occupancy Raw Data'!$B$8:$BE$45,'Occupancy Raw Data'!X$3,FALSE)</f>
        <v>19.304753984218902</v>
      </c>
      <c r="R17" s="49">
        <f>VLOOKUP($A17,'Occupancy Raw Data'!$B$8:$BE$45,'Occupancy Raw Data'!Y$3,FALSE)</f>
        <v>0.82578054404430301</v>
      </c>
      <c r="S17" s="48">
        <f>VLOOKUP($A17,'Occupancy Raw Data'!$B$8:$BE$45,'Occupancy Raw Data'!AA$3,FALSE)</f>
        <v>18.050055498339599</v>
      </c>
      <c r="T17" s="48">
        <f>VLOOKUP($A17,'Occupancy Raw Data'!$B$8:$BE$45,'Occupancy Raw Data'!AB$3,FALSE)</f>
        <v>14.895247019965</v>
      </c>
      <c r="U17" s="49">
        <f>VLOOKUP($A17,'Occupancy Raw Data'!$B$8:$BE$45,'Occupancy Raw Data'!AC$3,FALSE)</f>
        <v>16.4444295707127</v>
      </c>
      <c r="V17" s="50">
        <f>VLOOKUP($A17,'Occupancy Raw Data'!$B$8:$BE$45,'Occupancy Raw Data'!AE$3,FALSE)</f>
        <v>5.3776003938631201</v>
      </c>
      <c r="X17" s="51">
        <f>VLOOKUP($A17,'ADR Raw Data'!$B$6:$BE$43,'ADR Raw Data'!G$1,FALSE)</f>
        <v>110.982195399034</v>
      </c>
      <c r="Y17" s="52">
        <f>VLOOKUP($A17,'ADR Raw Data'!$B$6:$BE$43,'ADR Raw Data'!H$1,FALSE)</f>
        <v>118.511053830817</v>
      </c>
      <c r="Z17" s="52">
        <f>VLOOKUP($A17,'ADR Raw Data'!$B$6:$BE$43,'ADR Raw Data'!I$1,FALSE)</f>
        <v>129.57302247481201</v>
      </c>
      <c r="AA17" s="52">
        <f>VLOOKUP($A17,'ADR Raw Data'!$B$6:$BE$43,'ADR Raw Data'!J$1,FALSE)</f>
        <v>137.53360515021399</v>
      </c>
      <c r="AB17" s="52">
        <f>VLOOKUP($A17,'ADR Raw Data'!$B$6:$BE$43,'ADR Raw Data'!K$1,FALSE)</f>
        <v>138.80647686155001</v>
      </c>
      <c r="AC17" s="53">
        <f>VLOOKUP($A17,'ADR Raw Data'!$B$6:$BE$43,'ADR Raw Data'!L$1,FALSE)</f>
        <v>128.673834918804</v>
      </c>
      <c r="AD17" s="52">
        <f>VLOOKUP($A17,'ADR Raw Data'!$B$6:$BE$43,'ADR Raw Data'!N$1,FALSE)</f>
        <v>130.946940268183</v>
      </c>
      <c r="AE17" s="52">
        <f>VLOOKUP($A17,'ADR Raw Data'!$B$6:$BE$43,'ADR Raw Data'!O$1,FALSE)</f>
        <v>132.39422155085501</v>
      </c>
      <c r="AF17" s="53">
        <f>VLOOKUP($A17,'ADR Raw Data'!$B$6:$BE$43,'ADR Raw Data'!P$1,FALSE)</f>
        <v>131.67372812784399</v>
      </c>
      <c r="AG17" s="54">
        <f>VLOOKUP($A17,'ADR Raw Data'!$B$6:$BE$43,'ADR Raw Data'!R$1,FALSE)</f>
        <v>129.63992540959501</v>
      </c>
      <c r="AI17" s="47">
        <f>VLOOKUP($A17,'ADR Raw Data'!$B$6:$BE$43,'ADR Raw Data'!T$1,FALSE)</f>
        <v>-1.5244481984989799</v>
      </c>
      <c r="AJ17" s="48">
        <f>VLOOKUP($A17,'ADR Raw Data'!$B$6:$BE$43,'ADR Raw Data'!U$1,FALSE)</f>
        <v>-0.43534260067995401</v>
      </c>
      <c r="AK17" s="48">
        <f>VLOOKUP($A17,'ADR Raw Data'!$B$6:$BE$43,'ADR Raw Data'!V$1,FALSE)</f>
        <v>-0.69707037582135001</v>
      </c>
      <c r="AL17" s="48">
        <f>VLOOKUP($A17,'ADR Raw Data'!$B$6:$BE$43,'ADR Raw Data'!W$1,FALSE)</f>
        <v>5.2819194577575104</v>
      </c>
      <c r="AM17" s="48">
        <f>VLOOKUP($A17,'ADR Raw Data'!$B$6:$BE$43,'ADR Raw Data'!X$1,FALSE)</f>
        <v>12.559058873967601</v>
      </c>
      <c r="AN17" s="49">
        <f>VLOOKUP($A17,'ADR Raw Data'!$B$6:$BE$43,'ADR Raw Data'!Y$1,FALSE)</f>
        <v>3.99060600554566</v>
      </c>
      <c r="AO17" s="48">
        <f>VLOOKUP($A17,'ADR Raw Data'!$B$6:$BE$43,'ADR Raw Data'!AA$1,FALSE)</f>
        <v>14.4446013880103</v>
      </c>
      <c r="AP17" s="48">
        <f>VLOOKUP($A17,'ADR Raw Data'!$B$6:$BE$43,'ADR Raw Data'!AB$1,FALSE)</f>
        <v>15.810863178944601</v>
      </c>
      <c r="AQ17" s="49">
        <f>VLOOKUP($A17,'ADR Raw Data'!$B$6:$BE$43,'ADR Raw Data'!AC$1,FALSE)</f>
        <v>15.131086875307201</v>
      </c>
      <c r="AR17" s="50">
        <f>VLOOKUP($A17,'ADR Raw Data'!$B$6:$BE$43,'ADR Raw Data'!AE$1,FALSE)</f>
        <v>7.1351182904943702</v>
      </c>
      <c r="AS17" s="40"/>
      <c r="AT17" s="51">
        <f>VLOOKUP($A17,'RevPAR Raw Data'!$B$6:$BE$43,'RevPAR Raw Data'!G$1,FALSE)</f>
        <v>45.913325108682798</v>
      </c>
      <c r="AU17" s="52">
        <f>VLOOKUP($A17,'RevPAR Raw Data'!$B$6:$BE$43,'RevPAR Raw Data'!H$1,FALSE)</f>
        <v>48.888768652332203</v>
      </c>
      <c r="AV17" s="52">
        <f>VLOOKUP($A17,'RevPAR Raw Data'!$B$6:$BE$43,'RevPAR Raw Data'!I$1,FALSE)</f>
        <v>58.932812830454701</v>
      </c>
      <c r="AW17" s="52">
        <f>VLOOKUP($A17,'RevPAR Raw Data'!$B$6:$BE$43,'RevPAR Raw Data'!J$1,FALSE)</f>
        <v>75.303325108682799</v>
      </c>
      <c r="AX17" s="52">
        <f>VLOOKUP($A17,'RevPAR Raw Data'!$B$6:$BE$43,'RevPAR Raw Data'!K$1,FALSE)</f>
        <v>85.638915521090297</v>
      </c>
      <c r="AY17" s="53">
        <f>VLOOKUP($A17,'RevPAR Raw Data'!$B$6:$BE$43,'RevPAR Raw Data'!L$1,FALSE)</f>
        <v>62.935429444248598</v>
      </c>
      <c r="AZ17" s="52">
        <f>VLOOKUP($A17,'RevPAR Raw Data'!$B$6:$BE$43,'RevPAR Raw Data'!N$1,FALSE)</f>
        <v>75.727980260838905</v>
      </c>
      <c r="BA17" s="52">
        <f>VLOOKUP($A17,'RevPAR Raw Data'!$B$6:$BE$43,'RevPAR Raw Data'!O$1,FALSE)</f>
        <v>77.233851486311806</v>
      </c>
      <c r="BB17" s="53">
        <f>VLOOKUP($A17,'RevPAR Raw Data'!$B$6:$BE$43,'RevPAR Raw Data'!P$1,FALSE)</f>
        <v>76.480915873575299</v>
      </c>
      <c r="BC17" s="54">
        <f>VLOOKUP($A17,'RevPAR Raw Data'!$B$6:$BE$43,'RevPAR Raw Data'!R$1,FALSE)</f>
        <v>66.805568424056204</v>
      </c>
      <c r="BE17" s="47">
        <f>VLOOKUP($A17,'RevPAR Raw Data'!$B$6:$BE$43,'RevPAR Raw Data'!T$1,FALSE)</f>
        <v>-9.9965010958945992</v>
      </c>
      <c r="BF17" s="48">
        <f>VLOOKUP($A17,'RevPAR Raw Data'!$B$6:$BE$43,'RevPAR Raw Data'!U$1,FALSE)</f>
        <v>0.28376265886565899</v>
      </c>
      <c r="BG17" s="48">
        <f>VLOOKUP($A17,'RevPAR Raw Data'!$B$6:$BE$43,'RevPAR Raw Data'!V$1,FALSE)</f>
        <v>-11.769187276117099</v>
      </c>
      <c r="BH17" s="48">
        <f>VLOOKUP($A17,'RevPAR Raw Data'!$B$6:$BE$43,'RevPAR Raw Data'!W$1,FALSE)</f>
        <v>7.8943798457374896</v>
      </c>
      <c r="BI17" s="48">
        <f>VLOOKUP($A17,'RevPAR Raw Data'!$B$6:$BE$43,'RevPAR Raw Data'!X$1,FALSE)</f>
        <v>34.288308276539198</v>
      </c>
      <c r="BJ17" s="49">
        <f>VLOOKUP($A17,'RevPAR Raw Data'!$B$6:$BE$43,'RevPAR Raw Data'!Y$1,FALSE)</f>
        <v>4.8493401975732198</v>
      </c>
      <c r="BK17" s="48">
        <f>VLOOKUP($A17,'RevPAR Raw Data'!$B$6:$BE$43,'RevPAR Raw Data'!AA$1,FALSE)</f>
        <v>35.101915453399798</v>
      </c>
      <c r="BL17" s="48">
        <f>VLOOKUP($A17,'RevPAR Raw Data'!$B$6:$BE$43,'RevPAR Raw Data'!AB$1,FALSE)</f>
        <v>33.061177325402198</v>
      </c>
      <c r="BM17" s="49">
        <f>VLOOKUP($A17,'RevPAR Raw Data'!$B$6:$BE$43,'RevPAR Raw Data'!AC$1,FALSE)</f>
        <v>34.063737370513202</v>
      </c>
      <c r="BN17" s="50">
        <f>VLOOKUP($A17,'RevPAR Raw Data'!$B$6:$BE$43,'RevPAR Raw Data'!AE$1,FALSE)</f>
        <v>12.896416833649701</v>
      </c>
    </row>
    <row r="18" spans="1:66" x14ac:dyDescent="0.45">
      <c r="A18" s="63" t="s">
        <v>26</v>
      </c>
      <c r="B18" s="47">
        <f>VLOOKUP($A18,'Occupancy Raw Data'!$B$8:$BE$45,'Occupancy Raw Data'!G$3,FALSE)</f>
        <v>41.652224147891303</v>
      </c>
      <c r="C18" s="48">
        <f>VLOOKUP($A18,'Occupancy Raw Data'!$B$8:$BE$45,'Occupancy Raw Data'!H$3,FALSE)</f>
        <v>44.309647602541801</v>
      </c>
      <c r="D18" s="48">
        <f>VLOOKUP($A18,'Occupancy Raw Data'!$B$8:$BE$45,'Occupancy Raw Data'!I$3,FALSE)</f>
        <v>56.406701328711698</v>
      </c>
      <c r="E18" s="48">
        <f>VLOOKUP($A18,'Occupancy Raw Data'!$B$8:$BE$45,'Occupancy Raw Data'!J$3,FALSE)</f>
        <v>61.236279607163397</v>
      </c>
      <c r="F18" s="48">
        <f>VLOOKUP($A18,'Occupancy Raw Data'!$B$8:$BE$45,'Occupancy Raw Data'!K$3,FALSE)</f>
        <v>53.021374927787399</v>
      </c>
      <c r="G18" s="49">
        <f>VLOOKUP($A18,'Occupancy Raw Data'!$B$8:$BE$45,'Occupancy Raw Data'!L$3,FALSE)</f>
        <v>51.325245522819102</v>
      </c>
      <c r="H18" s="48">
        <f>VLOOKUP($A18,'Occupancy Raw Data'!$B$8:$BE$45,'Occupancy Raw Data'!N$3,FALSE)</f>
        <v>43.8821490467937</v>
      </c>
      <c r="I18" s="48">
        <f>VLOOKUP($A18,'Occupancy Raw Data'!$B$8:$BE$45,'Occupancy Raw Data'!O$3,FALSE)</f>
        <v>46.2853841709994</v>
      </c>
      <c r="J18" s="49">
        <f>VLOOKUP($A18,'Occupancy Raw Data'!$B$8:$BE$45,'Occupancy Raw Data'!P$3,FALSE)</f>
        <v>45.083766608896497</v>
      </c>
      <c r="K18" s="50">
        <f>VLOOKUP($A18,'Occupancy Raw Data'!$B$8:$BE$45,'Occupancy Raw Data'!R$3,FALSE)</f>
        <v>49.541965833127001</v>
      </c>
      <c r="M18" s="47">
        <f>VLOOKUP($A18,'Occupancy Raw Data'!$B$8:$BE$45,'Occupancy Raw Data'!T$3,FALSE)</f>
        <v>-2.28833077369148</v>
      </c>
      <c r="N18" s="48">
        <f>VLOOKUP($A18,'Occupancy Raw Data'!$B$8:$BE$45,'Occupancy Raw Data'!U$3,FALSE)</f>
        <v>8.5047227935476606</v>
      </c>
      <c r="O18" s="48">
        <f>VLOOKUP($A18,'Occupancy Raw Data'!$B$8:$BE$45,'Occupancy Raw Data'!V$3,FALSE)</f>
        <v>-0.195544203911002</v>
      </c>
      <c r="P18" s="48">
        <f>VLOOKUP($A18,'Occupancy Raw Data'!$B$8:$BE$45,'Occupancy Raw Data'!W$3,FALSE)</f>
        <v>4.71028723975357</v>
      </c>
      <c r="Q18" s="48">
        <f>VLOOKUP($A18,'Occupancy Raw Data'!$B$8:$BE$45,'Occupancy Raw Data'!X$3,FALSE)</f>
        <v>-0.63945893783624597</v>
      </c>
      <c r="R18" s="49">
        <f>VLOOKUP($A18,'Occupancy Raw Data'!$B$8:$BE$45,'Occupancy Raw Data'!Y$3,FALSE)</f>
        <v>1.9062714528695399</v>
      </c>
      <c r="S18" s="48">
        <f>VLOOKUP($A18,'Occupancy Raw Data'!$B$8:$BE$45,'Occupancy Raw Data'!AA$3,FALSE)</f>
        <v>-8.4042166302573005</v>
      </c>
      <c r="T18" s="48">
        <f>VLOOKUP($A18,'Occupancy Raw Data'!$B$8:$BE$45,'Occupancy Raw Data'!AB$3,FALSE)</f>
        <v>-7.3864243662823101</v>
      </c>
      <c r="U18" s="49">
        <f>VLOOKUP($A18,'Occupancy Raw Data'!$B$8:$BE$45,'Occupancy Raw Data'!AC$3,FALSE)</f>
        <v>-7.8845670562174197</v>
      </c>
      <c r="V18" s="50">
        <f>VLOOKUP($A18,'Occupancy Raw Data'!$B$8:$BE$45,'Occupancy Raw Data'!AE$3,FALSE)</f>
        <v>-0.83421866775151599</v>
      </c>
      <c r="X18" s="51">
        <f>VLOOKUP($A18,'ADR Raw Data'!$B$6:$BE$43,'ADR Raw Data'!G$1,FALSE)</f>
        <v>127.068077669902</v>
      </c>
      <c r="Y18" s="52">
        <f>VLOOKUP($A18,'ADR Raw Data'!$B$6:$BE$43,'ADR Raw Data'!H$1,FALSE)</f>
        <v>142.093898305084</v>
      </c>
      <c r="Z18" s="52">
        <f>VLOOKUP($A18,'ADR Raw Data'!$B$6:$BE$43,'ADR Raw Data'!I$1,FALSE)</f>
        <v>160.11882834903699</v>
      </c>
      <c r="AA18" s="52">
        <f>VLOOKUP($A18,'ADR Raw Data'!$B$6:$BE$43,'ADR Raw Data'!J$1,FALSE)</f>
        <v>164.24438867924499</v>
      </c>
      <c r="AB18" s="52">
        <f>VLOOKUP($A18,'ADR Raw Data'!$B$6:$BE$43,'ADR Raw Data'!K$1,FALSE)</f>
        <v>136.795739812595</v>
      </c>
      <c r="AC18" s="53">
        <f>VLOOKUP($A18,'ADR Raw Data'!$B$6:$BE$43,'ADR Raw Data'!L$1,FALSE)</f>
        <v>147.80791274593599</v>
      </c>
      <c r="AD18" s="52">
        <f>VLOOKUP($A18,'ADR Raw Data'!$B$6:$BE$43,'ADR Raw Data'!N$1,FALSE)</f>
        <v>120.962996313849</v>
      </c>
      <c r="AE18" s="52">
        <f>VLOOKUP($A18,'ADR Raw Data'!$B$6:$BE$43,'ADR Raw Data'!O$1,FALSE)</f>
        <v>121.502423864203</v>
      </c>
      <c r="AF18" s="53">
        <f>VLOOKUP($A18,'ADR Raw Data'!$B$6:$BE$43,'ADR Raw Data'!P$1,FALSE)</f>
        <v>121.239898769861</v>
      </c>
      <c r="AG18" s="54">
        <f>VLOOKUP($A18,'ADR Raw Data'!$B$6:$BE$43,'ADR Raw Data'!R$1,FALSE)</f>
        <v>140.900140596368</v>
      </c>
      <c r="AI18" s="47">
        <f>VLOOKUP($A18,'ADR Raw Data'!$B$6:$BE$43,'ADR Raw Data'!T$1,FALSE)</f>
        <v>0.242604962334421</v>
      </c>
      <c r="AJ18" s="48">
        <f>VLOOKUP($A18,'ADR Raw Data'!$B$6:$BE$43,'ADR Raw Data'!U$1,FALSE)</f>
        <v>1.0811712525203301</v>
      </c>
      <c r="AK18" s="48">
        <f>VLOOKUP($A18,'ADR Raw Data'!$B$6:$BE$43,'ADR Raw Data'!V$1,FALSE)</f>
        <v>0.114222063748291</v>
      </c>
      <c r="AL18" s="48">
        <f>VLOOKUP($A18,'ADR Raw Data'!$B$6:$BE$43,'ADR Raw Data'!W$1,FALSE)</f>
        <v>2.0437906557721499</v>
      </c>
      <c r="AM18" s="48">
        <f>VLOOKUP($A18,'ADR Raw Data'!$B$6:$BE$43,'ADR Raw Data'!X$1,FALSE)</f>
        <v>0.203506595977795</v>
      </c>
      <c r="AN18" s="49">
        <f>VLOOKUP($A18,'ADR Raw Data'!$B$6:$BE$43,'ADR Raw Data'!Y$1,FALSE)</f>
        <v>0.923954711132141</v>
      </c>
      <c r="AO18" s="48">
        <f>VLOOKUP($A18,'ADR Raw Data'!$B$6:$BE$43,'ADR Raw Data'!AA$1,FALSE)</f>
        <v>4.1066894949477497</v>
      </c>
      <c r="AP18" s="48">
        <f>VLOOKUP($A18,'ADR Raw Data'!$B$6:$BE$43,'ADR Raw Data'!AB$1,FALSE)</f>
        <v>1.37660372425716</v>
      </c>
      <c r="AQ18" s="49">
        <f>VLOOKUP($A18,'ADR Raw Data'!$B$6:$BE$43,'ADR Raw Data'!AC$1,FALSE)</f>
        <v>2.6929074699092199</v>
      </c>
      <c r="AR18" s="50">
        <f>VLOOKUP($A18,'ADR Raw Data'!$B$6:$BE$43,'ADR Raw Data'!AE$1,FALSE)</f>
        <v>1.7277178113673299</v>
      </c>
      <c r="AS18" s="40"/>
      <c r="AT18" s="51">
        <f>VLOOKUP($A18,'RevPAR Raw Data'!$B$6:$BE$43,'RevPAR Raw Data'!G$1,FALSE)</f>
        <v>52.9266805314846</v>
      </c>
      <c r="AU18" s="52">
        <f>VLOOKUP($A18,'RevPAR Raw Data'!$B$6:$BE$43,'RevPAR Raw Data'!H$1,FALSE)</f>
        <v>62.961305603697198</v>
      </c>
      <c r="AV18" s="52">
        <f>VLOOKUP($A18,'RevPAR Raw Data'!$B$6:$BE$43,'RevPAR Raw Data'!I$1,FALSE)</f>
        <v>90.317749277874</v>
      </c>
      <c r="AW18" s="52">
        <f>VLOOKUP($A18,'RevPAR Raw Data'!$B$6:$BE$43,'RevPAR Raw Data'!J$1,FALSE)</f>
        <v>100.577153090699</v>
      </c>
      <c r="AX18" s="52">
        <f>VLOOKUP($A18,'RevPAR Raw Data'!$B$6:$BE$43,'RevPAR Raw Data'!K$1,FALSE)</f>
        <v>72.530982091276698</v>
      </c>
      <c r="AY18" s="53">
        <f>VLOOKUP($A18,'RevPAR Raw Data'!$B$6:$BE$43,'RevPAR Raw Data'!L$1,FALSE)</f>
        <v>75.862774119006303</v>
      </c>
      <c r="AZ18" s="52">
        <f>VLOOKUP($A18,'RevPAR Raw Data'!$B$6:$BE$43,'RevPAR Raw Data'!N$1,FALSE)</f>
        <v>53.081162333911003</v>
      </c>
      <c r="BA18" s="52">
        <f>VLOOKUP($A18,'RevPAR Raw Data'!$B$6:$BE$43,'RevPAR Raw Data'!O$1,FALSE)</f>
        <v>56.237863662622701</v>
      </c>
      <c r="BB18" s="53">
        <f>VLOOKUP($A18,'RevPAR Raw Data'!$B$6:$BE$43,'RevPAR Raw Data'!P$1,FALSE)</f>
        <v>54.659512998266798</v>
      </c>
      <c r="BC18" s="54">
        <f>VLOOKUP($A18,'RevPAR Raw Data'!$B$6:$BE$43,'RevPAR Raw Data'!R$1,FALSE)</f>
        <v>69.804699513080706</v>
      </c>
      <c r="BE18" s="47">
        <f>VLOOKUP($A18,'RevPAR Raw Data'!$B$6:$BE$43,'RevPAR Raw Data'!T$1,FALSE)</f>
        <v>-2.0512774153686602</v>
      </c>
      <c r="BF18" s="48">
        <f>VLOOKUP($A18,'RevPAR Raw Data'!$B$6:$BE$43,'RevPAR Raw Data'!U$1,FALSE)</f>
        <v>9.6778446640183802</v>
      </c>
      <c r="BG18" s="48">
        <f>VLOOKUP($A18,'RevPAR Raw Data'!$B$6:$BE$43,'RevPAR Raw Data'!V$1,FALSE)</f>
        <v>-8.1545494787958195E-2</v>
      </c>
      <c r="BH18" s="48">
        <f>VLOOKUP($A18,'RevPAR Raw Data'!$B$6:$BE$43,'RevPAR Raw Data'!W$1,FALSE)</f>
        <v>6.8503463059918301</v>
      </c>
      <c r="BI18" s="48">
        <f>VLOOKUP($A18,'RevPAR Raw Data'!$B$6:$BE$43,'RevPAR Raw Data'!X$1,FALSE)</f>
        <v>-0.43725368297551698</v>
      </c>
      <c r="BJ18" s="49">
        <f>VLOOKUP($A18,'RevPAR Raw Data'!$B$6:$BE$43,'RevPAR Raw Data'!Y$1,FALSE)</f>
        <v>2.8478392488974298</v>
      </c>
      <c r="BK18" s="48">
        <f>VLOOKUP($A18,'RevPAR Raw Data'!$B$6:$BE$43,'RevPAR Raw Data'!AA$1,FALSE)</f>
        <v>-4.64266221679698</v>
      </c>
      <c r="BL18" s="48">
        <f>VLOOKUP($A18,'RevPAR Raw Data'!$B$6:$BE$43,'RevPAR Raw Data'!AB$1,FALSE)</f>
        <v>-6.1115024349408298</v>
      </c>
      <c r="BM18" s="49">
        <f>VLOOKUP($A18,'RevPAR Raw Data'!$B$6:$BE$43,'RevPAR Raw Data'!AC$1,FALSE)</f>
        <v>-5.4039836815350704</v>
      </c>
      <c r="BN18" s="50">
        <f>VLOOKUP($A18,'RevPAR Raw Data'!$B$6:$BE$43,'RevPAR Raw Data'!AE$1,FALSE)</f>
        <v>0.87908619910732799</v>
      </c>
    </row>
    <row r="19" spans="1:66" x14ac:dyDescent="0.45">
      <c r="A19" s="63" t="s">
        <v>24</v>
      </c>
      <c r="B19" s="47">
        <f>VLOOKUP($A19,'Occupancy Raw Data'!$B$8:$BE$45,'Occupancy Raw Data'!G$3,FALSE)</f>
        <v>39.064064064063999</v>
      </c>
      <c r="C19" s="48">
        <f>VLOOKUP($A19,'Occupancy Raw Data'!$B$8:$BE$45,'Occupancy Raw Data'!H$3,FALSE)</f>
        <v>46.6216216216216</v>
      </c>
      <c r="D19" s="48">
        <f>VLOOKUP($A19,'Occupancy Raw Data'!$B$8:$BE$45,'Occupancy Raw Data'!I$3,FALSE)</f>
        <v>50.212712712712701</v>
      </c>
      <c r="E19" s="48">
        <f>VLOOKUP($A19,'Occupancy Raw Data'!$B$8:$BE$45,'Occupancy Raw Data'!J$3,FALSE)</f>
        <v>53.440940940940898</v>
      </c>
      <c r="F19" s="48">
        <f>VLOOKUP($A19,'Occupancy Raw Data'!$B$8:$BE$45,'Occupancy Raw Data'!K$3,FALSE)</f>
        <v>47.209709709709699</v>
      </c>
      <c r="G19" s="49">
        <f>VLOOKUP($A19,'Occupancy Raw Data'!$B$8:$BE$45,'Occupancy Raw Data'!L$3,FALSE)</f>
        <v>47.309809809809799</v>
      </c>
      <c r="H19" s="48">
        <f>VLOOKUP($A19,'Occupancy Raw Data'!$B$8:$BE$45,'Occupancy Raw Data'!N$3,FALSE)</f>
        <v>41.3663663663663</v>
      </c>
      <c r="I19" s="48">
        <f>VLOOKUP($A19,'Occupancy Raw Data'!$B$8:$BE$45,'Occupancy Raw Data'!O$3,FALSE)</f>
        <v>43.956456456456401</v>
      </c>
      <c r="J19" s="49">
        <f>VLOOKUP($A19,'Occupancy Raw Data'!$B$8:$BE$45,'Occupancy Raw Data'!P$3,FALSE)</f>
        <v>42.6614114114114</v>
      </c>
      <c r="K19" s="50">
        <f>VLOOKUP($A19,'Occupancy Raw Data'!$B$8:$BE$45,'Occupancy Raw Data'!R$3,FALSE)</f>
        <v>45.9816959816959</v>
      </c>
      <c r="M19" s="47">
        <f>VLOOKUP($A19,'Occupancy Raw Data'!$B$8:$BE$45,'Occupancy Raw Data'!T$3,FALSE)</f>
        <v>-15.2881775856853</v>
      </c>
      <c r="N19" s="48">
        <f>VLOOKUP($A19,'Occupancy Raw Data'!$B$8:$BE$45,'Occupancy Raw Data'!U$3,FALSE)</f>
        <v>0.94342398385944204</v>
      </c>
      <c r="O19" s="48">
        <f>VLOOKUP($A19,'Occupancy Raw Data'!$B$8:$BE$45,'Occupancy Raw Data'!V$3,FALSE)</f>
        <v>-3.4445598913830899</v>
      </c>
      <c r="P19" s="48">
        <f>VLOOKUP($A19,'Occupancy Raw Data'!$B$8:$BE$45,'Occupancy Raw Data'!W$3,FALSE)</f>
        <v>0.56836709648280304</v>
      </c>
      <c r="Q19" s="48">
        <f>VLOOKUP($A19,'Occupancy Raw Data'!$B$8:$BE$45,'Occupancy Raw Data'!X$3,FALSE)</f>
        <v>3.8596435095674002E-2</v>
      </c>
      <c r="R19" s="49">
        <f>VLOOKUP($A19,'Occupancy Raw Data'!$B$8:$BE$45,'Occupancy Raw Data'!Y$3,FALSE)</f>
        <v>-3.30507191083267</v>
      </c>
      <c r="S19" s="48">
        <f>VLOOKUP($A19,'Occupancy Raw Data'!$B$8:$BE$45,'Occupancy Raw Data'!AA$3,FALSE)</f>
        <v>-13.1106589389631</v>
      </c>
      <c r="T19" s="48">
        <f>VLOOKUP($A19,'Occupancy Raw Data'!$B$8:$BE$45,'Occupancy Raw Data'!AB$3,FALSE)</f>
        <v>-16.398663007269501</v>
      </c>
      <c r="U19" s="49">
        <f>VLOOKUP($A19,'Occupancy Raw Data'!$B$8:$BE$45,'Occupancy Raw Data'!AC$3,FALSE)</f>
        <v>-14.8362245956883</v>
      </c>
      <c r="V19" s="50">
        <f>VLOOKUP($A19,'Occupancy Raw Data'!$B$8:$BE$45,'Occupancy Raw Data'!AE$3,FALSE)</f>
        <v>-6.6554139024246899</v>
      </c>
      <c r="X19" s="51">
        <f>VLOOKUP($A19,'ADR Raw Data'!$B$6:$BE$43,'ADR Raw Data'!G$1,FALSE)</f>
        <v>119.224055092889</v>
      </c>
      <c r="Y19" s="52">
        <f>VLOOKUP($A19,'ADR Raw Data'!$B$6:$BE$43,'ADR Raw Data'!H$1,FALSE)</f>
        <v>107.66239667203401</v>
      </c>
      <c r="Z19" s="52">
        <f>VLOOKUP($A19,'ADR Raw Data'!$B$6:$BE$43,'ADR Raw Data'!I$1,FALSE)</f>
        <v>121.643889857961</v>
      </c>
      <c r="AA19" s="52">
        <f>VLOOKUP($A19,'ADR Raw Data'!$B$6:$BE$43,'ADR Raw Data'!J$1,FALSE)</f>
        <v>123.29416061812201</v>
      </c>
      <c r="AB19" s="52">
        <f>VLOOKUP($A19,'ADR Raw Data'!$B$6:$BE$43,'ADR Raw Data'!K$1,FALSE)</f>
        <v>116.66225284919101</v>
      </c>
      <c r="AC19" s="53">
        <f>VLOOKUP($A19,'ADR Raw Data'!$B$6:$BE$43,'ADR Raw Data'!L$1,FALSE)</f>
        <v>117.867260513091</v>
      </c>
      <c r="AD19" s="52">
        <f>VLOOKUP($A19,'ADR Raw Data'!$B$6:$BE$43,'ADR Raw Data'!N$1,FALSE)</f>
        <v>114.45338475499</v>
      </c>
      <c r="AE19" s="52">
        <f>VLOOKUP($A19,'ADR Raw Data'!$B$6:$BE$43,'ADR Raw Data'!O$1,FALSE)</f>
        <v>124.59108738969501</v>
      </c>
      <c r="AF19" s="53">
        <f>VLOOKUP($A19,'ADR Raw Data'!$B$6:$BE$43,'ADR Raw Data'!P$1,FALSE)</f>
        <v>119.67610793371399</v>
      </c>
      <c r="AG19" s="54">
        <f>VLOOKUP($A19,'ADR Raw Data'!$B$6:$BE$43,'ADR Raw Data'!R$1,FALSE)</f>
        <v>118.346755559011</v>
      </c>
      <c r="AI19" s="47">
        <f>VLOOKUP($A19,'ADR Raw Data'!$B$6:$BE$43,'ADR Raw Data'!T$1,FALSE)</f>
        <v>10.3404460933947</v>
      </c>
      <c r="AJ19" s="48">
        <f>VLOOKUP($A19,'ADR Raw Data'!$B$6:$BE$43,'ADR Raw Data'!U$1,FALSE)</f>
        <v>11.9617813116237</v>
      </c>
      <c r="AK19" s="48">
        <f>VLOOKUP($A19,'ADR Raw Data'!$B$6:$BE$43,'ADR Raw Data'!V$1,FALSE)</f>
        <v>23.385679826926101</v>
      </c>
      <c r="AL19" s="48">
        <f>VLOOKUP($A19,'ADR Raw Data'!$B$6:$BE$43,'ADR Raw Data'!W$1,FALSE)</f>
        <v>17.9654668988514</v>
      </c>
      <c r="AM19" s="48">
        <f>VLOOKUP($A19,'ADR Raw Data'!$B$6:$BE$43,'ADR Raw Data'!X$1,FALSE)</f>
        <v>20.333429816060899</v>
      </c>
      <c r="AN19" s="49">
        <f>VLOOKUP($A19,'ADR Raw Data'!$B$6:$BE$43,'ADR Raw Data'!Y$1,FALSE)</f>
        <v>16.832989764742901</v>
      </c>
      <c r="AO19" s="48">
        <f>VLOOKUP($A19,'ADR Raw Data'!$B$6:$BE$43,'ADR Raw Data'!AA$1,FALSE)</f>
        <v>-1.8328618332532898E-2</v>
      </c>
      <c r="AP19" s="48">
        <f>VLOOKUP($A19,'ADR Raw Data'!$B$6:$BE$43,'ADR Raw Data'!AB$1,FALSE)</f>
        <v>1.65414361093511</v>
      </c>
      <c r="AQ19" s="49">
        <f>VLOOKUP($A19,'ADR Raw Data'!$B$6:$BE$43,'ADR Raw Data'!AC$1,FALSE)</f>
        <v>0.80559778989464603</v>
      </c>
      <c r="AR19" s="50">
        <f>VLOOKUP($A19,'ADR Raw Data'!$B$6:$BE$43,'ADR Raw Data'!AE$1,FALSE)</f>
        <v>11.577355582891499</v>
      </c>
      <c r="AS19" s="40"/>
      <c r="AT19" s="51">
        <f>VLOOKUP($A19,'RevPAR Raw Data'!$B$6:$BE$43,'RevPAR Raw Data'!G$1,FALSE)</f>
        <v>46.573761261261197</v>
      </c>
      <c r="AU19" s="52">
        <f>VLOOKUP($A19,'RevPAR Raw Data'!$B$6:$BE$43,'RevPAR Raw Data'!H$1,FALSE)</f>
        <v>50.193955205205199</v>
      </c>
      <c r="AV19" s="52">
        <f>VLOOKUP($A19,'RevPAR Raw Data'!$B$6:$BE$43,'RevPAR Raw Data'!I$1,FALSE)</f>
        <v>61.080696946946901</v>
      </c>
      <c r="AW19" s="52">
        <f>VLOOKUP($A19,'RevPAR Raw Data'!$B$6:$BE$43,'RevPAR Raw Data'!J$1,FALSE)</f>
        <v>65.889559559559501</v>
      </c>
      <c r="AX19" s="52">
        <f>VLOOKUP($A19,'RevPAR Raw Data'!$B$6:$BE$43,'RevPAR Raw Data'!K$1,FALSE)</f>
        <v>55.075910910910899</v>
      </c>
      <c r="AY19" s="53">
        <f>VLOOKUP($A19,'RevPAR Raw Data'!$B$6:$BE$43,'RevPAR Raw Data'!L$1,FALSE)</f>
        <v>55.762776776776697</v>
      </c>
      <c r="AZ19" s="52">
        <f>VLOOKUP($A19,'RevPAR Raw Data'!$B$6:$BE$43,'RevPAR Raw Data'!N$1,FALSE)</f>
        <v>47.345206456456403</v>
      </c>
      <c r="BA19" s="52">
        <f>VLOOKUP($A19,'RevPAR Raw Data'!$B$6:$BE$43,'RevPAR Raw Data'!O$1,FALSE)</f>
        <v>54.765827077076999</v>
      </c>
      <c r="BB19" s="53">
        <f>VLOOKUP($A19,'RevPAR Raw Data'!$B$6:$BE$43,'RevPAR Raw Data'!P$1,FALSE)</f>
        <v>51.055516766766701</v>
      </c>
      <c r="BC19" s="54">
        <f>VLOOKUP($A19,'RevPAR Raw Data'!$B$6:$BE$43,'RevPAR Raw Data'!R$1,FALSE)</f>
        <v>54.417845345345299</v>
      </c>
      <c r="BE19" s="47">
        <f>VLOOKUP($A19,'RevPAR Raw Data'!$B$6:$BE$43,'RevPAR Raw Data'!T$1,FALSE)</f>
        <v>-6.5285972542008297</v>
      </c>
      <c r="BF19" s="48">
        <f>VLOOKUP($A19,'RevPAR Raw Data'!$B$6:$BE$43,'RevPAR Raw Data'!U$1,FALSE)</f>
        <v>13.0180556092738</v>
      </c>
      <c r="BG19" s="48">
        <f>VLOOKUP($A19,'RevPAR Raw Data'!$B$6:$BE$43,'RevPAR Raw Data'!V$1,FALSE)</f>
        <v>19.135586187897399</v>
      </c>
      <c r="BH19" s="48">
        <f>VLOOKUP($A19,'RevPAR Raw Data'!$B$6:$BE$43,'RevPAR Raw Data'!W$1,FALSE)</f>
        <v>18.635943797916799</v>
      </c>
      <c r="BI19" s="48">
        <f>VLOOKUP($A19,'RevPAR Raw Data'!$B$6:$BE$43,'RevPAR Raw Data'!X$1,FALSE)</f>
        <v>20.379874230198201</v>
      </c>
      <c r="BJ19" s="49">
        <f>VLOOKUP($A19,'RevPAR Raw Data'!$B$6:$BE$43,'RevPAR Raw Data'!Y$1,FALSE)</f>
        <v>12.971575437442301</v>
      </c>
      <c r="BK19" s="48">
        <f>VLOOKUP($A19,'RevPAR Raw Data'!$B$6:$BE$43,'RevPAR Raw Data'!AA$1,FALSE)</f>
        <v>-13.1265845546578</v>
      </c>
      <c r="BL19" s="48">
        <f>VLOOKUP($A19,'RevPAR Raw Data'!$B$6:$BE$43,'RevPAR Raw Data'!AB$1,FALSE)</f>
        <v>-15.0157768327479</v>
      </c>
      <c r="BM19" s="49">
        <f>VLOOKUP($A19,'RevPAR Raw Data'!$B$6:$BE$43,'RevPAR Raw Data'!AC$1,FALSE)</f>
        <v>-14.1501471032403</v>
      </c>
      <c r="BN19" s="50">
        <f>VLOOKUP($A19,'RevPAR Raw Data'!$B$6:$BE$43,'RevPAR Raw Data'!AE$1,FALSE)</f>
        <v>4.1514207474699898</v>
      </c>
    </row>
    <row r="20" spans="1:66" x14ac:dyDescent="0.45">
      <c r="A20" s="63" t="s">
        <v>27</v>
      </c>
      <c r="B20" s="47">
        <f>VLOOKUP($A20,'Occupancy Raw Data'!$B$8:$BE$45,'Occupancy Raw Data'!G$3,FALSE)</f>
        <v>44.125634667611202</v>
      </c>
      <c r="C20" s="48">
        <f>VLOOKUP($A20,'Occupancy Raw Data'!$B$8:$BE$45,'Occupancy Raw Data'!H$3,FALSE)</f>
        <v>49.1085134018183</v>
      </c>
      <c r="D20" s="48">
        <f>VLOOKUP($A20,'Occupancy Raw Data'!$B$8:$BE$45,'Occupancy Raw Data'!I$3,FALSE)</f>
        <v>48.281969535954602</v>
      </c>
      <c r="E20" s="48">
        <f>VLOOKUP($A20,'Occupancy Raw Data'!$B$8:$BE$45,'Occupancy Raw Data'!J$3,FALSE)</f>
        <v>49.864210650608101</v>
      </c>
      <c r="F20" s="48">
        <f>VLOOKUP($A20,'Occupancy Raw Data'!$B$8:$BE$45,'Occupancy Raw Data'!K$3,FALSE)</f>
        <v>49.073090093281301</v>
      </c>
      <c r="G20" s="49">
        <f>VLOOKUP($A20,'Occupancy Raw Data'!$B$8:$BE$45,'Occupancy Raw Data'!L$3,FALSE)</f>
        <v>48.090683669854698</v>
      </c>
      <c r="H20" s="48">
        <f>VLOOKUP($A20,'Occupancy Raw Data'!$B$8:$BE$45,'Occupancy Raw Data'!N$3,FALSE)</f>
        <v>47.065769276183701</v>
      </c>
      <c r="I20" s="48">
        <f>VLOOKUP($A20,'Occupancy Raw Data'!$B$8:$BE$45,'Occupancy Raw Data'!O$3,FALSE)</f>
        <v>51.635376077458901</v>
      </c>
      <c r="J20" s="49">
        <f>VLOOKUP($A20,'Occupancy Raw Data'!$B$8:$BE$45,'Occupancy Raw Data'!P$3,FALSE)</f>
        <v>49.350572676821301</v>
      </c>
      <c r="K20" s="50">
        <f>VLOOKUP($A20,'Occupancy Raw Data'!$B$8:$BE$45,'Occupancy Raw Data'!R$3,FALSE)</f>
        <v>48.450651957559501</v>
      </c>
      <c r="M20" s="47">
        <f>VLOOKUP($A20,'Occupancy Raw Data'!$B$8:$BE$45,'Occupancy Raw Data'!T$3,FALSE)</f>
        <v>2.4502332623558001</v>
      </c>
      <c r="N20" s="48">
        <f>VLOOKUP($A20,'Occupancy Raw Data'!$B$8:$BE$45,'Occupancy Raw Data'!U$3,FALSE)</f>
        <v>9.3810201454487299</v>
      </c>
      <c r="O20" s="48">
        <f>VLOOKUP($A20,'Occupancy Raw Data'!$B$8:$BE$45,'Occupancy Raw Data'!V$3,FALSE)</f>
        <v>-2.09197317775546</v>
      </c>
      <c r="P20" s="48">
        <f>VLOOKUP($A20,'Occupancy Raw Data'!$B$8:$BE$45,'Occupancy Raw Data'!W$3,FALSE)</f>
        <v>-0.92208429313471096</v>
      </c>
      <c r="Q20" s="48">
        <f>VLOOKUP($A20,'Occupancy Raw Data'!$B$8:$BE$45,'Occupancy Raw Data'!X$3,FALSE)</f>
        <v>3.0288911557438798</v>
      </c>
      <c r="R20" s="49">
        <f>VLOOKUP($A20,'Occupancy Raw Data'!$B$8:$BE$45,'Occupancy Raw Data'!Y$3,FALSE)</f>
        <v>2.21649677823337</v>
      </c>
      <c r="S20" s="48">
        <f>VLOOKUP($A20,'Occupancy Raw Data'!$B$8:$BE$45,'Occupancy Raw Data'!AA$3,FALSE)</f>
        <v>-0.41173295615279099</v>
      </c>
      <c r="T20" s="48">
        <f>VLOOKUP($A20,'Occupancy Raw Data'!$B$8:$BE$45,'Occupancy Raw Data'!AB$3,FALSE)</f>
        <v>2.3301503195821498</v>
      </c>
      <c r="U20" s="49">
        <f>VLOOKUP($A20,'Occupancy Raw Data'!$B$8:$BE$45,'Occupancy Raw Data'!AC$3,FALSE)</f>
        <v>1.00409169648972</v>
      </c>
      <c r="V20" s="50">
        <f>VLOOKUP($A20,'Occupancy Raw Data'!$B$8:$BE$45,'Occupancy Raw Data'!AE$3,FALSE)</f>
        <v>1.86066901403024</v>
      </c>
      <c r="X20" s="51">
        <f>VLOOKUP($A20,'ADR Raw Data'!$B$6:$BE$43,'ADR Raw Data'!G$1,FALSE)</f>
        <v>86.143888145571296</v>
      </c>
      <c r="Y20" s="52">
        <f>VLOOKUP($A20,'ADR Raw Data'!$B$6:$BE$43,'ADR Raw Data'!H$1,FALSE)</f>
        <v>89.797412839624897</v>
      </c>
      <c r="Z20" s="52">
        <f>VLOOKUP($A20,'ADR Raw Data'!$B$6:$BE$43,'ADR Raw Data'!I$1,FALSE)</f>
        <v>89.742844216189695</v>
      </c>
      <c r="AA20" s="52">
        <f>VLOOKUP($A20,'ADR Raw Data'!$B$6:$BE$43,'ADR Raw Data'!J$1,FALSE)</f>
        <v>90.4582690030783</v>
      </c>
      <c r="AB20" s="52">
        <f>VLOOKUP($A20,'ADR Raw Data'!$B$6:$BE$43,'ADR Raw Data'!K$1,FALSE)</f>
        <v>90.723842637151094</v>
      </c>
      <c r="AC20" s="53">
        <f>VLOOKUP($A20,'ADR Raw Data'!$B$6:$BE$43,'ADR Raw Data'!L$1,FALSE)</f>
        <v>89.442113533686793</v>
      </c>
      <c r="AD20" s="52">
        <f>VLOOKUP($A20,'ADR Raw Data'!$B$6:$BE$43,'ADR Raw Data'!N$1,FALSE)</f>
        <v>93.089460612142403</v>
      </c>
      <c r="AE20" s="52">
        <f>VLOOKUP($A20,'ADR Raw Data'!$B$6:$BE$43,'ADR Raw Data'!O$1,FALSE)</f>
        <v>94.329624971415498</v>
      </c>
      <c r="AF20" s="53">
        <f>VLOOKUP($A20,'ADR Raw Data'!$B$6:$BE$43,'ADR Raw Data'!P$1,FALSE)</f>
        <v>93.738250986960097</v>
      </c>
      <c r="AG20" s="54">
        <f>VLOOKUP($A20,'ADR Raw Data'!$B$6:$BE$43,'ADR Raw Data'!R$1,FALSE)</f>
        <v>90.692380322389695</v>
      </c>
      <c r="AI20" s="47">
        <f>VLOOKUP($A20,'ADR Raw Data'!$B$6:$BE$43,'ADR Raw Data'!T$1,FALSE)</f>
        <v>3.0184536109826601</v>
      </c>
      <c r="AJ20" s="48">
        <f>VLOOKUP($A20,'ADR Raw Data'!$B$6:$BE$43,'ADR Raw Data'!U$1,FALSE)</f>
        <v>4.2402565343607401</v>
      </c>
      <c r="AK20" s="48">
        <f>VLOOKUP($A20,'ADR Raw Data'!$B$6:$BE$43,'ADR Raw Data'!V$1,FALSE)</f>
        <v>0.51689247894806101</v>
      </c>
      <c r="AL20" s="48">
        <f>VLOOKUP($A20,'ADR Raw Data'!$B$6:$BE$43,'ADR Raw Data'!W$1,FALSE)</f>
        <v>2.5445776555878199</v>
      </c>
      <c r="AM20" s="48">
        <f>VLOOKUP($A20,'ADR Raw Data'!$B$6:$BE$43,'ADR Raw Data'!X$1,FALSE)</f>
        <v>5.6843465701379499</v>
      </c>
      <c r="AN20" s="49">
        <f>VLOOKUP($A20,'ADR Raw Data'!$B$6:$BE$43,'ADR Raw Data'!Y$1,FALSE)</f>
        <v>3.1369014800124702</v>
      </c>
      <c r="AO20" s="48">
        <f>VLOOKUP($A20,'ADR Raw Data'!$B$6:$BE$43,'ADR Raw Data'!AA$1,FALSE)</f>
        <v>6.5852290023436097</v>
      </c>
      <c r="AP20" s="48">
        <f>VLOOKUP($A20,'ADR Raw Data'!$B$6:$BE$43,'ADR Raw Data'!AB$1,FALSE)</f>
        <v>7.3654288706392403</v>
      </c>
      <c r="AQ20" s="49">
        <f>VLOOKUP($A20,'ADR Raw Data'!$B$6:$BE$43,'ADR Raw Data'!AC$1,FALSE)</f>
        <v>6.9988545728155902</v>
      </c>
      <c r="AR20" s="50">
        <f>VLOOKUP($A20,'ADR Raw Data'!$B$6:$BE$43,'ADR Raw Data'!AE$1,FALSE)</f>
        <v>4.2663009763408102</v>
      </c>
      <c r="AS20" s="40"/>
      <c r="AT20" s="51">
        <f>VLOOKUP($A20,'RevPAR Raw Data'!$B$6:$BE$43,'RevPAR Raw Data'!G$1,FALSE)</f>
        <v>38.011537371590499</v>
      </c>
      <c r="AU20" s="52">
        <f>VLOOKUP($A20,'RevPAR Raw Data'!$B$6:$BE$43,'RevPAR Raw Data'!H$1,FALSE)</f>
        <v>44.098174518833297</v>
      </c>
      <c r="AV20" s="52">
        <f>VLOOKUP($A20,'RevPAR Raw Data'!$B$6:$BE$43,'RevPAR Raw Data'!I$1,FALSE)</f>
        <v>43.329612705159903</v>
      </c>
      <c r="AW20" s="52">
        <f>VLOOKUP($A20,'RevPAR Raw Data'!$B$6:$BE$43,'RevPAR Raw Data'!J$1,FALSE)</f>
        <v>45.106301806588696</v>
      </c>
      <c r="AX20" s="52">
        <f>VLOOKUP($A20,'RevPAR Raw Data'!$B$6:$BE$43,'RevPAR Raw Data'!K$1,FALSE)</f>
        <v>44.520993033415898</v>
      </c>
      <c r="AY20" s="53">
        <f>VLOOKUP($A20,'RevPAR Raw Data'!$B$6:$BE$43,'RevPAR Raw Data'!L$1,FALSE)</f>
        <v>43.0133238871177</v>
      </c>
      <c r="AZ20" s="52">
        <f>VLOOKUP($A20,'RevPAR Raw Data'!$B$6:$BE$43,'RevPAR Raw Data'!N$1,FALSE)</f>
        <v>43.813270752154899</v>
      </c>
      <c r="BA20" s="52">
        <f>VLOOKUP($A20,'RevPAR Raw Data'!$B$6:$BE$43,'RevPAR Raw Data'!O$1,FALSE)</f>
        <v>48.707456606447003</v>
      </c>
      <c r="BB20" s="53">
        <f>VLOOKUP($A20,'RevPAR Raw Data'!$B$6:$BE$43,'RevPAR Raw Data'!P$1,FALSE)</f>
        <v>46.260363679300902</v>
      </c>
      <c r="BC20" s="54">
        <f>VLOOKUP($A20,'RevPAR Raw Data'!$B$6:$BE$43,'RevPAR Raw Data'!R$1,FALSE)</f>
        <v>43.941049542027201</v>
      </c>
      <c r="BE20" s="47">
        <f>VLOOKUP($A20,'RevPAR Raw Data'!$B$6:$BE$43,'RevPAR Raw Data'!T$1,FALSE)</f>
        <v>5.5426460277235403</v>
      </c>
      <c r="BF20" s="48">
        <f>VLOOKUP($A20,'RevPAR Raw Data'!$B$6:$BE$43,'RevPAR Raw Data'!U$1,FALSE)</f>
        <v>14.0190559995165</v>
      </c>
      <c r="BG20" s="48">
        <f>VLOOKUP($A20,'RevPAR Raw Data'!$B$6:$BE$43,'RevPAR Raw Data'!V$1,FALSE)</f>
        <v>-1.58589395082483</v>
      </c>
      <c r="BH20" s="48">
        <f>VLOOKUP($A20,'RevPAR Raw Data'!$B$6:$BE$43,'RevPAR Raw Data'!W$1,FALSE)</f>
        <v>1.59903021156432</v>
      </c>
      <c r="BI20" s="48">
        <f>VLOOKUP($A20,'RevPAR Raw Data'!$B$6:$BE$43,'RevPAR Raw Data'!X$1,FALSE)</f>
        <v>8.8854103964065807</v>
      </c>
      <c r="BJ20" s="49">
        <f>VLOOKUP($A20,'RevPAR Raw Data'!$B$6:$BE$43,'RevPAR Raw Data'!Y$1,FALSE)</f>
        <v>5.4229275784866697</v>
      </c>
      <c r="BK20" s="48">
        <f>VLOOKUP($A20,'RevPAR Raw Data'!$B$6:$BE$43,'RevPAR Raw Data'!AA$1,FALSE)</f>
        <v>6.1463824881500404</v>
      </c>
      <c r="BL20" s="48">
        <f>VLOOKUP($A20,'RevPAR Raw Data'!$B$6:$BE$43,'RevPAR Raw Data'!AB$1,FALSE)</f>
        <v>9.8672047545891992</v>
      </c>
      <c r="BM20" s="49">
        <f>VLOOKUP($A20,'RevPAR Raw Data'!$B$6:$BE$43,'RevPAR Raw Data'!AC$1,FALSE)</f>
        <v>8.0732211869203496</v>
      </c>
      <c r="BN20" s="50">
        <f>VLOOKUP($A20,'RevPAR Raw Data'!$B$6:$BE$43,'RevPAR Raw Data'!AE$1,FALSE)</f>
        <v>6.2063517306831004</v>
      </c>
    </row>
    <row r="21" spans="1:66" x14ac:dyDescent="0.45">
      <c r="A21" s="63" t="s">
        <v>90</v>
      </c>
      <c r="B21" s="47">
        <f>VLOOKUP($A21,'Occupancy Raw Data'!$B$8:$BE$45,'Occupancy Raw Data'!G$3,FALSE)</f>
        <v>55.634604439385299</v>
      </c>
      <c r="C21" s="48">
        <f>VLOOKUP($A21,'Occupancy Raw Data'!$B$8:$BE$45,'Occupancy Raw Data'!H$3,FALSE)</f>
        <v>62.777461582242402</v>
      </c>
      <c r="D21" s="48">
        <f>VLOOKUP($A21,'Occupancy Raw Data'!$B$8:$BE$45,'Occupancy Raw Data'!I$3,FALSE)</f>
        <v>71.893378865490405</v>
      </c>
      <c r="E21" s="48">
        <f>VLOOKUP($A21,'Occupancy Raw Data'!$B$8:$BE$45,'Occupancy Raw Data'!J$3,FALSE)</f>
        <v>73.762094479225894</v>
      </c>
      <c r="F21" s="48">
        <f>VLOOKUP($A21,'Occupancy Raw Data'!$B$8:$BE$45,'Occupancy Raw Data'!K$3,FALSE)</f>
        <v>64.930753177765098</v>
      </c>
      <c r="G21" s="49">
        <f>VLOOKUP($A21,'Occupancy Raw Data'!$B$8:$BE$45,'Occupancy Raw Data'!L$3,FALSE)</f>
        <v>65.799658508821807</v>
      </c>
      <c r="H21" s="48">
        <f>VLOOKUP($A21,'Occupancy Raw Data'!$B$8:$BE$45,'Occupancy Raw Data'!N$3,FALSE)</f>
        <v>51.451337507114303</v>
      </c>
      <c r="I21" s="48">
        <f>VLOOKUP($A21,'Occupancy Raw Data'!$B$8:$BE$45,'Occupancy Raw Data'!O$3,FALSE)</f>
        <v>48.283058243217603</v>
      </c>
      <c r="J21" s="49">
        <f>VLOOKUP($A21,'Occupancy Raw Data'!$B$8:$BE$45,'Occupancy Raw Data'!P$3,FALSE)</f>
        <v>49.867197875165999</v>
      </c>
      <c r="K21" s="50">
        <f>VLOOKUP($A21,'Occupancy Raw Data'!$B$8:$BE$45,'Occupancy Raw Data'!R$3,FALSE)</f>
        <v>61.247526899205802</v>
      </c>
      <c r="M21" s="47">
        <f>VLOOKUP($A21,'Occupancy Raw Data'!$B$8:$BE$45,'Occupancy Raw Data'!T$3,FALSE)</f>
        <v>4.4523597506678501</v>
      </c>
      <c r="N21" s="48">
        <f>VLOOKUP($A21,'Occupancy Raw Data'!$B$8:$BE$45,'Occupancy Raw Data'!U$3,FALSE)</f>
        <v>22.419533851276299</v>
      </c>
      <c r="O21" s="48">
        <f>VLOOKUP($A21,'Occupancy Raw Data'!$B$8:$BE$45,'Occupancy Raw Data'!V$3,FALSE)</f>
        <v>9.9361763852625398</v>
      </c>
      <c r="P21" s="48">
        <f>VLOOKUP($A21,'Occupancy Raw Data'!$B$8:$BE$45,'Occupancy Raw Data'!W$3,FALSE)</f>
        <v>10.063694267515899</v>
      </c>
      <c r="Q21" s="48">
        <f>VLOOKUP($A21,'Occupancy Raw Data'!$B$8:$BE$45,'Occupancy Raw Data'!X$3,FALSE)</f>
        <v>15.332771693344499</v>
      </c>
      <c r="R21" s="49">
        <f>VLOOKUP($A21,'Occupancy Raw Data'!$B$8:$BE$45,'Occupancy Raw Data'!Y$3,FALSE)</f>
        <v>12.188258127122699</v>
      </c>
      <c r="S21" s="48">
        <f>VLOOKUP($A21,'Occupancy Raw Data'!$B$8:$BE$45,'Occupancy Raw Data'!AA$3,FALSE)</f>
        <v>13.544065312957899</v>
      </c>
      <c r="T21" s="48">
        <f>VLOOKUP($A21,'Occupancy Raw Data'!$B$8:$BE$45,'Occupancy Raw Data'!AB$3,FALSE)</f>
        <v>1.6170892393691301</v>
      </c>
      <c r="U21" s="49">
        <f>VLOOKUP($A21,'Occupancy Raw Data'!$B$8:$BE$45,'Occupancy Raw Data'!AC$3,FALSE)</f>
        <v>7.4391988555078603</v>
      </c>
      <c r="V21" s="50">
        <f>VLOOKUP($A21,'Occupancy Raw Data'!$B$8:$BE$45,'Occupancy Raw Data'!AE$3,FALSE)</f>
        <v>11.0464116360777</v>
      </c>
      <c r="X21" s="51">
        <f>VLOOKUP($A21,'ADR Raw Data'!$B$6:$BE$43,'ADR Raw Data'!G$1,FALSE)</f>
        <v>109.72821142369899</v>
      </c>
      <c r="Y21" s="52">
        <f>VLOOKUP($A21,'ADR Raw Data'!$B$6:$BE$43,'ADR Raw Data'!H$1,FALSE)</f>
        <v>116.048993653671</v>
      </c>
      <c r="Z21" s="52">
        <f>VLOOKUP($A21,'ADR Raw Data'!$B$6:$BE$43,'ADR Raw Data'!I$1,FALSE)</f>
        <v>128.21225359546099</v>
      </c>
      <c r="AA21" s="52">
        <f>VLOOKUP($A21,'ADR Raw Data'!$B$6:$BE$43,'ADR Raw Data'!J$1,FALSE)</f>
        <v>132.079421296296</v>
      </c>
      <c r="AB21" s="52">
        <f>VLOOKUP($A21,'ADR Raw Data'!$B$6:$BE$43,'ADR Raw Data'!K$1,FALSE)</f>
        <v>119.662651570489</v>
      </c>
      <c r="AC21" s="53">
        <f>VLOOKUP($A21,'ADR Raw Data'!$B$6:$BE$43,'ADR Raw Data'!L$1,FALSE)</f>
        <v>121.945313265865</v>
      </c>
      <c r="AD21" s="52">
        <f>VLOOKUP($A21,'ADR Raw Data'!$B$6:$BE$43,'ADR Raw Data'!N$1,FALSE)</f>
        <v>102.436509955752</v>
      </c>
      <c r="AE21" s="52">
        <f>VLOOKUP($A21,'ADR Raw Data'!$B$6:$BE$43,'ADR Raw Data'!O$1,FALSE)</f>
        <v>98.457675834970502</v>
      </c>
      <c r="AF21" s="53">
        <f>VLOOKUP($A21,'ADR Raw Data'!$B$6:$BE$43,'ADR Raw Data'!P$1,FALSE)</f>
        <v>100.510291040517</v>
      </c>
      <c r="AG21" s="54">
        <f>VLOOKUP($A21,'ADR Raw Data'!$B$6:$BE$43,'ADR Raw Data'!R$1,FALSE)</f>
        <v>116.958968515609</v>
      </c>
      <c r="AI21" s="47">
        <f>VLOOKUP($A21,'ADR Raw Data'!$B$6:$BE$43,'ADR Raw Data'!T$1,FALSE)</f>
        <v>6.0195348072364796</v>
      </c>
      <c r="AJ21" s="48">
        <f>VLOOKUP($A21,'ADR Raw Data'!$B$6:$BE$43,'ADR Raw Data'!U$1,FALSE)</f>
        <v>2.7343686295476899</v>
      </c>
      <c r="AK21" s="48">
        <f>VLOOKUP($A21,'ADR Raw Data'!$B$6:$BE$43,'ADR Raw Data'!V$1,FALSE)</f>
        <v>4.1791866466330996</v>
      </c>
      <c r="AL21" s="48">
        <f>VLOOKUP($A21,'ADR Raw Data'!$B$6:$BE$43,'ADR Raw Data'!W$1,FALSE)</f>
        <v>7.6153483077569799</v>
      </c>
      <c r="AM21" s="48">
        <f>VLOOKUP($A21,'ADR Raw Data'!$B$6:$BE$43,'ADR Raw Data'!X$1,FALSE)</f>
        <v>5.4311107981997599</v>
      </c>
      <c r="AN21" s="49">
        <f>VLOOKUP($A21,'ADR Raw Data'!$B$6:$BE$43,'ADR Raw Data'!Y$1,FALSE)</f>
        <v>5.2772370706455396</v>
      </c>
      <c r="AO21" s="48">
        <f>VLOOKUP($A21,'ADR Raw Data'!$B$6:$BE$43,'ADR Raw Data'!AA$1,FALSE)</f>
        <v>5.5924145748297898</v>
      </c>
      <c r="AP21" s="48">
        <f>VLOOKUP($A21,'ADR Raw Data'!$B$6:$BE$43,'ADR Raw Data'!AB$1,FALSE)</f>
        <v>1.67125054628804</v>
      </c>
      <c r="AQ21" s="49">
        <f>VLOOKUP($A21,'ADR Raw Data'!$B$6:$BE$43,'ADR Raw Data'!AC$1,FALSE)</f>
        <v>3.7009562555027098</v>
      </c>
      <c r="AR21" s="50">
        <f>VLOOKUP($A21,'ADR Raw Data'!$B$6:$BE$43,'ADR Raw Data'!AE$1,FALSE)</f>
        <v>5.0975914896562102</v>
      </c>
      <c r="AS21" s="40"/>
      <c r="AT21" s="51">
        <f>VLOOKUP($A21,'RevPAR Raw Data'!$B$6:$BE$43,'RevPAR Raw Data'!G$1,FALSE)</f>
        <v>61.046856383987802</v>
      </c>
      <c r="AU21" s="52">
        <f>VLOOKUP($A21,'RevPAR Raw Data'!$B$6:$BE$43,'RevPAR Raw Data'!H$1,FALSE)</f>
        <v>72.852612407512794</v>
      </c>
      <c r="AV21" s="52">
        <f>VLOOKUP($A21,'RevPAR Raw Data'!$B$6:$BE$43,'RevPAR Raw Data'!I$1,FALSE)</f>
        <v>92.176121229368206</v>
      </c>
      <c r="AW21" s="52">
        <f>VLOOKUP($A21,'RevPAR Raw Data'!$B$6:$BE$43,'RevPAR Raw Data'!J$1,FALSE)</f>
        <v>97.424547524188895</v>
      </c>
      <c r="AX21" s="52">
        <f>VLOOKUP($A21,'RevPAR Raw Data'!$B$6:$BE$43,'RevPAR Raw Data'!K$1,FALSE)</f>
        <v>77.697860937203501</v>
      </c>
      <c r="AY21" s="53">
        <f>VLOOKUP($A21,'RevPAR Raw Data'!$B$6:$BE$43,'RevPAR Raw Data'!L$1,FALSE)</f>
        <v>80.239599696452203</v>
      </c>
      <c r="AZ21" s="52">
        <f>VLOOKUP($A21,'RevPAR Raw Data'!$B$6:$BE$43,'RevPAR Raw Data'!N$1,FALSE)</f>
        <v>52.704954467842903</v>
      </c>
      <c r="BA21" s="52">
        <f>VLOOKUP($A21,'RevPAR Raw Data'!$B$6:$BE$43,'RevPAR Raw Data'!O$1,FALSE)</f>
        <v>47.538376968317202</v>
      </c>
      <c r="BB21" s="53">
        <f>VLOOKUP($A21,'RevPAR Raw Data'!$B$6:$BE$43,'RevPAR Raw Data'!P$1,FALSE)</f>
        <v>50.121665718080003</v>
      </c>
      <c r="BC21" s="54">
        <f>VLOOKUP($A21,'RevPAR Raw Data'!$B$6:$BE$43,'RevPAR Raw Data'!R$1,FALSE)</f>
        <v>71.634475702631605</v>
      </c>
      <c r="BE21" s="47">
        <f>VLOOKUP($A21,'RevPAR Raw Data'!$B$6:$BE$43,'RevPAR Raw Data'!T$1,FALSE)</f>
        <v>10.7399059028391</v>
      </c>
      <c r="BF21" s="48">
        <f>VLOOKUP($A21,'RevPAR Raw Data'!$B$6:$BE$43,'RevPAR Raw Data'!U$1,FALSE)</f>
        <v>25.766935181344099</v>
      </c>
      <c r="BG21" s="48">
        <f>VLOOKUP($A21,'RevPAR Raw Data'!$B$6:$BE$43,'RevPAR Raw Data'!V$1,FALSE)</f>
        <v>14.530614388574399</v>
      </c>
      <c r="BH21" s="48">
        <f>VLOOKUP($A21,'RevPAR Raw Data'!$B$6:$BE$43,'RevPAR Raw Data'!W$1,FALSE)</f>
        <v>18.445427946372</v>
      </c>
      <c r="BI21" s="48">
        <f>VLOOKUP($A21,'RevPAR Raw Data'!$B$6:$BE$43,'RevPAR Raw Data'!X$1,FALSE)</f>
        <v>21.596622310644801</v>
      </c>
      <c r="BJ21" s="49">
        <f>VLOOKUP($A21,'RevPAR Raw Data'!$B$6:$BE$43,'RevPAR Raw Data'!Y$1,FALSE)</f>
        <v>18.1086984739187</v>
      </c>
      <c r="BK21" s="48">
        <f>VLOOKUP($A21,'RevPAR Raw Data'!$B$6:$BE$43,'RevPAR Raw Data'!AA$1,FALSE)</f>
        <v>19.893920170373999</v>
      </c>
      <c r="BL21" s="48">
        <f>VLOOKUP($A21,'RevPAR Raw Data'!$B$6:$BE$43,'RevPAR Raw Data'!AB$1,FALSE)</f>
        <v>3.3153653984040901</v>
      </c>
      <c r="BM21" s="49">
        <f>VLOOKUP($A21,'RevPAR Raw Data'!$B$6:$BE$43,'RevPAR Raw Data'!AC$1,FALSE)</f>
        <v>11.4154766064127</v>
      </c>
      <c r="BN21" s="50">
        <f>VLOOKUP($A21,'RevPAR Raw Data'!$B$6:$BE$43,'RevPAR Raw Data'!AE$1,FALSE)</f>
        <v>16.707104065207002</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Data'!G$3,FALSE)</f>
        <v>41.676566293063303</v>
      </c>
      <c r="C23" s="48">
        <f>VLOOKUP($A23,'Occupancy Raw Data'!$B$8:$BE$45,'Occupancy Raw Data'!H$3,FALSE)</f>
        <v>38.448427250658497</v>
      </c>
      <c r="D23" s="48">
        <f>VLOOKUP($A23,'Occupancy Raw Data'!$B$8:$BE$45,'Occupancy Raw Data'!I$3,FALSE)</f>
        <v>42.970404421259197</v>
      </c>
      <c r="E23" s="48">
        <f>VLOOKUP($A23,'Occupancy Raw Data'!$B$8:$BE$45,'Occupancy Raw Data'!J$3,FALSE)</f>
        <v>46.999121946180402</v>
      </c>
      <c r="F23" s="48">
        <f>VLOOKUP($A23,'Occupancy Raw Data'!$B$8:$BE$45,'Occupancy Raw Data'!K$3,FALSE)</f>
        <v>47.892670833118103</v>
      </c>
      <c r="G23" s="49">
        <f>VLOOKUP($A23,'Occupancy Raw Data'!$B$8:$BE$45,'Occupancy Raw Data'!L$3,FALSE)</f>
        <v>43.5974381488559</v>
      </c>
      <c r="H23" s="48">
        <f>VLOOKUP($A23,'Occupancy Raw Data'!$B$8:$BE$45,'Occupancy Raw Data'!N$3,FALSE)</f>
        <v>49.806311657455701</v>
      </c>
      <c r="I23" s="48">
        <f>VLOOKUP($A23,'Occupancy Raw Data'!$B$8:$BE$45,'Occupancy Raw Data'!O$3,FALSE)</f>
        <v>50.888383864469802</v>
      </c>
      <c r="J23" s="49">
        <f>VLOOKUP($A23,'Occupancy Raw Data'!$B$8:$BE$45,'Occupancy Raw Data'!P$3,FALSE)</f>
        <v>50.347347760962698</v>
      </c>
      <c r="K23" s="50">
        <f>VLOOKUP($A23,'Occupancy Raw Data'!$B$8:$BE$45,'Occupancy Raw Data'!R$3,FALSE)</f>
        <v>45.525983752315</v>
      </c>
      <c r="M23" s="47">
        <f>VLOOKUP($A23,'Occupancy Raw Data'!$B$8:$BE$45,'Occupancy Raw Data'!T$3,FALSE)</f>
        <v>-3.37369146211197</v>
      </c>
      <c r="N23" s="48">
        <f>VLOOKUP($A23,'Occupancy Raw Data'!$B$8:$BE$45,'Occupancy Raw Data'!U$3,FALSE)</f>
        <v>-6.8595146070483004</v>
      </c>
      <c r="O23" s="48">
        <f>VLOOKUP($A23,'Occupancy Raw Data'!$B$8:$BE$45,'Occupancy Raw Data'!V$3,FALSE)</f>
        <v>-7.1215262235795898</v>
      </c>
      <c r="P23" s="48">
        <f>VLOOKUP($A23,'Occupancy Raw Data'!$B$8:$BE$45,'Occupancy Raw Data'!W$3,FALSE)</f>
        <v>-2.4606044026819198</v>
      </c>
      <c r="Q23" s="48">
        <f>VLOOKUP($A23,'Occupancy Raw Data'!$B$8:$BE$45,'Occupancy Raw Data'!X$3,FALSE)</f>
        <v>-2.32475979234867</v>
      </c>
      <c r="R23" s="49">
        <f>VLOOKUP($A23,'Occupancy Raw Data'!$B$8:$BE$45,'Occupancy Raw Data'!Y$3,FALSE)</f>
        <v>-4.3432577507678101</v>
      </c>
      <c r="S23" s="48">
        <f>VLOOKUP($A23,'Occupancy Raw Data'!$B$8:$BE$45,'Occupancy Raw Data'!AA$3,FALSE)</f>
        <v>-5.5272150822569497</v>
      </c>
      <c r="T23" s="48">
        <f>VLOOKUP($A23,'Occupancy Raw Data'!$B$8:$BE$45,'Occupancy Raw Data'!AB$3,FALSE)</f>
        <v>-4.3616746648781399</v>
      </c>
      <c r="U23" s="49">
        <f>VLOOKUP($A23,'Occupancy Raw Data'!$B$8:$BE$45,'Occupancy Raw Data'!AC$3,FALSE)</f>
        <v>-4.9417550768663396</v>
      </c>
      <c r="V23" s="50">
        <f>VLOOKUP($A23,'Occupancy Raw Data'!$B$8:$BE$45,'Occupancy Raw Data'!AE$3,FALSE)</f>
        <v>-4.5366357320197102</v>
      </c>
      <c r="X23" s="51">
        <f>VLOOKUP($A23,'ADR Raw Data'!$B$6:$BE$43,'ADR Raw Data'!G$1,FALSE)</f>
        <v>100.05423260627001</v>
      </c>
      <c r="Y23" s="52">
        <f>VLOOKUP($A23,'ADR Raw Data'!$B$6:$BE$43,'ADR Raw Data'!H$1,FALSE)</f>
        <v>89.500401612036498</v>
      </c>
      <c r="Z23" s="52">
        <f>VLOOKUP($A23,'ADR Raw Data'!$B$6:$BE$43,'ADR Raw Data'!I$1,FALSE)</f>
        <v>92.444065833283204</v>
      </c>
      <c r="AA23" s="52">
        <f>VLOOKUP($A23,'ADR Raw Data'!$B$6:$BE$43,'ADR Raw Data'!J$1,FALSE)</f>
        <v>94.323472960052698</v>
      </c>
      <c r="AB23" s="52">
        <f>VLOOKUP($A23,'ADR Raw Data'!$B$6:$BE$43,'ADR Raw Data'!K$1,FALSE)</f>
        <v>96.064984896198396</v>
      </c>
      <c r="AC23" s="53">
        <f>VLOOKUP($A23,'ADR Raw Data'!$B$6:$BE$43,'ADR Raw Data'!L$1,FALSE)</f>
        <v>94.580578204930703</v>
      </c>
      <c r="AD23" s="52">
        <f>VLOOKUP($A23,'ADR Raw Data'!$B$6:$BE$43,'ADR Raw Data'!N$1,FALSE)</f>
        <v>104.942474852224</v>
      </c>
      <c r="AE23" s="52">
        <f>VLOOKUP($A23,'ADR Raw Data'!$B$6:$BE$43,'ADR Raw Data'!O$1,FALSE)</f>
        <v>105.421084404973</v>
      </c>
      <c r="AF23" s="53">
        <f>VLOOKUP($A23,'ADR Raw Data'!$B$6:$BE$43,'ADR Raw Data'!P$1,FALSE)</f>
        <v>105.184351214382</v>
      </c>
      <c r="AG23" s="54">
        <f>VLOOKUP($A23,'ADR Raw Data'!$B$6:$BE$43,'ADR Raw Data'!R$1,FALSE)</f>
        <v>97.931078313614194</v>
      </c>
      <c r="AI23" s="47">
        <f>VLOOKUP($A23,'ADR Raw Data'!$B$6:$BE$43,'ADR Raw Data'!T$1,FALSE)</f>
        <v>0.73009354990849196</v>
      </c>
      <c r="AJ23" s="48">
        <f>VLOOKUP($A23,'ADR Raw Data'!$B$6:$BE$43,'ADR Raw Data'!U$1,FALSE)</f>
        <v>1.46968124493673</v>
      </c>
      <c r="AK23" s="48">
        <f>VLOOKUP($A23,'ADR Raw Data'!$B$6:$BE$43,'ADR Raw Data'!V$1,FALSE)</f>
        <v>0.68054407366073</v>
      </c>
      <c r="AL23" s="48">
        <f>VLOOKUP($A23,'ADR Raw Data'!$B$6:$BE$43,'ADR Raw Data'!W$1,FALSE)</f>
        <v>2.9791715023075498</v>
      </c>
      <c r="AM23" s="48">
        <f>VLOOKUP($A23,'ADR Raw Data'!$B$6:$BE$43,'ADR Raw Data'!X$1,FALSE)</f>
        <v>3.5462342326274601</v>
      </c>
      <c r="AN23" s="49">
        <f>VLOOKUP($A23,'ADR Raw Data'!$B$6:$BE$43,'ADR Raw Data'!Y$1,FALSE)</f>
        <v>1.9790558341542099</v>
      </c>
      <c r="AO23" s="48">
        <f>VLOOKUP($A23,'ADR Raw Data'!$B$6:$BE$43,'ADR Raw Data'!AA$1,FALSE)</f>
        <v>-0.49936675498993799</v>
      </c>
      <c r="AP23" s="48">
        <f>VLOOKUP($A23,'ADR Raw Data'!$B$6:$BE$43,'ADR Raw Data'!AB$1,FALSE)</f>
        <v>-2.2757099002652499</v>
      </c>
      <c r="AQ23" s="49">
        <f>VLOOKUP($A23,'ADR Raw Data'!$B$6:$BE$43,'ADR Raw Data'!AC$1,FALSE)</f>
        <v>-1.40028175899034</v>
      </c>
      <c r="AR23" s="50">
        <f>VLOOKUP($A23,'ADR Raw Data'!$B$6:$BE$43,'ADR Raw Data'!AE$1,FALSE)</f>
        <v>0.78330820784507504</v>
      </c>
      <c r="AS23" s="40"/>
      <c r="AT23" s="51">
        <f>VLOOKUP($A23,'RevPAR Raw Data'!$B$6:$BE$43,'RevPAR Raw Data'!G$1,FALSE)</f>
        <v>41.699168581168301</v>
      </c>
      <c r="AU23" s="52">
        <f>VLOOKUP($A23,'RevPAR Raw Data'!$B$6:$BE$43,'RevPAR Raw Data'!H$1,FALSE)</f>
        <v>34.411496802850998</v>
      </c>
      <c r="AV23" s="52">
        <f>VLOOKUP($A23,'RevPAR Raw Data'!$B$6:$BE$43,'RevPAR Raw Data'!I$1,FALSE)</f>
        <v>39.723588952016897</v>
      </c>
      <c r="AW23" s="52">
        <f>VLOOKUP($A23,'RevPAR Raw Data'!$B$6:$BE$43,'RevPAR Raw Data'!J$1,FALSE)</f>
        <v>44.331204080367698</v>
      </c>
      <c r="AX23" s="52">
        <f>VLOOKUP($A23,'RevPAR Raw Data'!$B$6:$BE$43,'RevPAR Raw Data'!K$1,FALSE)</f>
        <v>46.008087002220897</v>
      </c>
      <c r="AY23" s="53">
        <f>VLOOKUP($A23,'RevPAR Raw Data'!$B$6:$BE$43,'RevPAR Raw Data'!L$1,FALSE)</f>
        <v>41.234709083725001</v>
      </c>
      <c r="AZ23" s="52">
        <f>VLOOKUP($A23,'RevPAR Raw Data'!$B$6:$BE$43,'RevPAR Raw Data'!N$1,FALSE)</f>
        <v>52.267976085945897</v>
      </c>
      <c r="BA23" s="52">
        <f>VLOOKUP($A23,'RevPAR Raw Data'!$B$6:$BE$43,'RevPAR Raw Data'!O$1,FALSE)</f>
        <v>53.647086106089503</v>
      </c>
      <c r="BB23" s="53">
        <f>VLOOKUP($A23,'RevPAR Raw Data'!$B$6:$BE$43,'RevPAR Raw Data'!P$1,FALSE)</f>
        <v>52.957531096017703</v>
      </c>
      <c r="BC23" s="54">
        <f>VLOOKUP($A23,'RevPAR Raw Data'!$B$6:$BE$43,'RevPAR Raw Data'!R$1,FALSE)</f>
        <v>44.584086801522901</v>
      </c>
      <c r="BE23" s="47">
        <f>VLOOKUP($A23,'RevPAR Raw Data'!$B$6:$BE$43,'RevPAR Raw Data'!T$1,FALSE)</f>
        <v>-2.66822901596217</v>
      </c>
      <c r="BF23" s="48">
        <f>VLOOKUP($A23,'RevPAR Raw Data'!$B$6:$BE$43,'RevPAR Raw Data'!U$1,FALSE)</f>
        <v>-5.4906463617850596</v>
      </c>
      <c r="BG23" s="48">
        <f>VLOOKUP($A23,'RevPAR Raw Data'!$B$6:$BE$43,'RevPAR Raw Data'!V$1,FALSE)</f>
        <v>-6.4894472745876302</v>
      </c>
      <c r="BH23" s="48">
        <f>VLOOKUP($A23,'RevPAR Raw Data'!$B$6:$BE$43,'RevPAR Raw Data'!W$1,FALSE)</f>
        <v>0.44526147447640702</v>
      </c>
      <c r="BI23" s="48">
        <f>VLOOKUP($A23,'RevPAR Raw Data'!$B$6:$BE$43,'RevPAR Raw Data'!X$1,FALSE)</f>
        <v>1.1390330126961601</v>
      </c>
      <c r="BJ23" s="49">
        <f>VLOOKUP($A23,'RevPAR Raw Data'!$B$6:$BE$43,'RevPAR Raw Data'!Y$1,FALSE)</f>
        <v>-2.4501574125225201</v>
      </c>
      <c r="BK23" s="48">
        <f>VLOOKUP($A23,'RevPAR Raw Data'!$B$6:$BE$43,'RevPAR Raw Data'!AA$1,FALSE)</f>
        <v>-5.9989807626493103</v>
      </c>
      <c r="BL23" s="48">
        <f>VLOOKUP($A23,'RevPAR Raw Data'!$B$6:$BE$43,'RevPAR Raw Data'!AB$1,FALSE)</f>
        <v>-6.5381255029774001</v>
      </c>
      <c r="BM23" s="49">
        <f>VLOOKUP($A23,'RevPAR Raw Data'!$B$6:$BE$43,'RevPAR Raw Data'!AC$1,FALSE)</f>
        <v>-6.2728383409413402</v>
      </c>
      <c r="BN23" s="50">
        <f>VLOOKUP($A23,'RevPAR Raw Data'!$B$6:$BE$43,'RevPAR Raw Data'!AE$1,FALSE)</f>
        <v>-3.7888633642235798</v>
      </c>
    </row>
    <row r="24" spans="1:66" x14ac:dyDescent="0.45">
      <c r="A24" s="63" t="s">
        <v>91</v>
      </c>
      <c r="B24" s="47">
        <f>VLOOKUP($A24,'Occupancy Raw Data'!$B$8:$BE$45,'Occupancy Raw Data'!G$3,FALSE)</f>
        <v>50.3697334479793</v>
      </c>
      <c r="C24" s="48">
        <f>VLOOKUP($A24,'Occupancy Raw Data'!$B$8:$BE$45,'Occupancy Raw Data'!H$3,FALSE)</f>
        <v>53.568357695614701</v>
      </c>
      <c r="D24" s="48">
        <f>VLOOKUP($A24,'Occupancy Raw Data'!$B$8:$BE$45,'Occupancy Raw Data'!I$3,FALSE)</f>
        <v>59.7764402407566</v>
      </c>
      <c r="E24" s="48">
        <f>VLOOKUP($A24,'Occupancy Raw Data'!$B$8:$BE$45,'Occupancy Raw Data'!J$3,FALSE)</f>
        <v>62.115219260533102</v>
      </c>
      <c r="F24" s="48">
        <f>VLOOKUP($A24,'Occupancy Raw Data'!$B$8:$BE$45,'Occupancy Raw Data'!K$3,FALSE)</f>
        <v>58.727429062768699</v>
      </c>
      <c r="G24" s="49">
        <f>VLOOKUP($A24,'Occupancy Raw Data'!$B$8:$BE$45,'Occupancy Raw Data'!L$3,FALSE)</f>
        <v>56.911435941530499</v>
      </c>
      <c r="H24" s="48">
        <f>VLOOKUP($A24,'Occupancy Raw Data'!$B$8:$BE$45,'Occupancy Raw Data'!N$3,FALSE)</f>
        <v>53.035253654342199</v>
      </c>
      <c r="I24" s="48">
        <f>VLOOKUP($A24,'Occupancy Raw Data'!$B$8:$BE$45,'Occupancy Raw Data'!O$3,FALSE)</f>
        <v>54.496990541702402</v>
      </c>
      <c r="J24" s="49">
        <f>VLOOKUP($A24,'Occupancy Raw Data'!$B$8:$BE$45,'Occupancy Raw Data'!P$3,FALSE)</f>
        <v>53.766122098022301</v>
      </c>
      <c r="K24" s="50">
        <f>VLOOKUP($A24,'Occupancy Raw Data'!$B$8:$BE$45,'Occupancy Raw Data'!R$3,FALSE)</f>
        <v>56.012774843385301</v>
      </c>
      <c r="M24" s="47">
        <f>VLOOKUP($A24,'Occupancy Raw Data'!$B$8:$BE$45,'Occupancy Raw Data'!T$3,FALSE)</f>
        <v>-11.8260184276582</v>
      </c>
      <c r="N24" s="48">
        <f>VLOOKUP($A24,'Occupancy Raw Data'!$B$8:$BE$45,'Occupancy Raw Data'!U$3,FALSE)</f>
        <v>-10.1808444611741</v>
      </c>
      <c r="O24" s="48">
        <f>VLOOKUP($A24,'Occupancy Raw Data'!$B$8:$BE$45,'Occupancy Raw Data'!V$3,FALSE)</f>
        <v>-11.2804829397167</v>
      </c>
      <c r="P24" s="48">
        <f>VLOOKUP($A24,'Occupancy Raw Data'!$B$8:$BE$45,'Occupancy Raw Data'!W$3,FALSE)</f>
        <v>-9.0353592107896201</v>
      </c>
      <c r="Q24" s="48">
        <f>VLOOKUP($A24,'Occupancy Raw Data'!$B$8:$BE$45,'Occupancy Raw Data'!X$3,FALSE)</f>
        <v>-8.0718264588809205</v>
      </c>
      <c r="R24" s="49">
        <f>VLOOKUP($A24,'Occupancy Raw Data'!$B$8:$BE$45,'Occupancy Raw Data'!Y$3,FALSE)</f>
        <v>-10.0389569895086</v>
      </c>
      <c r="S24" s="48">
        <f>VLOOKUP($A24,'Occupancy Raw Data'!$B$8:$BE$45,'Occupancy Raw Data'!AA$3,FALSE)</f>
        <v>-9.7801953580619294</v>
      </c>
      <c r="T24" s="48">
        <f>VLOOKUP($A24,'Occupancy Raw Data'!$B$8:$BE$45,'Occupancy Raw Data'!AB$3,FALSE)</f>
        <v>-10.8429234737747</v>
      </c>
      <c r="U24" s="49">
        <f>VLOOKUP($A24,'Occupancy Raw Data'!$B$8:$BE$45,'Occupancy Raw Data'!AC$3,FALSE)</f>
        <v>-10.3219297601875</v>
      </c>
      <c r="V24" s="50">
        <f>VLOOKUP($A24,'Occupancy Raw Data'!$B$8:$BE$45,'Occupancy Raw Data'!AE$3,FALSE)</f>
        <v>-10.1167410812486</v>
      </c>
      <c r="X24" s="51">
        <f>VLOOKUP($A24,'ADR Raw Data'!$B$6:$BE$43,'ADR Raw Data'!G$1,FALSE)</f>
        <v>84.312214851485095</v>
      </c>
      <c r="Y24" s="52">
        <f>VLOOKUP($A24,'ADR Raw Data'!$B$6:$BE$43,'ADR Raw Data'!H$1,FALSE)</f>
        <v>83.175576308186095</v>
      </c>
      <c r="Z24" s="52">
        <f>VLOOKUP($A24,'ADR Raw Data'!$B$6:$BE$43,'ADR Raw Data'!I$1,FALSE)</f>
        <v>85.831989240506303</v>
      </c>
      <c r="AA24" s="52">
        <f>VLOOKUP($A24,'ADR Raw Data'!$B$6:$BE$43,'ADR Raw Data'!J$1,FALSE)</f>
        <v>86.725383748615698</v>
      </c>
      <c r="AB24" s="52">
        <f>VLOOKUP($A24,'ADR Raw Data'!$B$6:$BE$43,'ADR Raw Data'!K$1,FALSE)</f>
        <v>84.492617101024805</v>
      </c>
      <c r="AC24" s="53">
        <f>VLOOKUP($A24,'ADR Raw Data'!$B$6:$BE$43,'ADR Raw Data'!L$1,FALSE)</f>
        <v>84.981493056143094</v>
      </c>
      <c r="AD24" s="52">
        <f>VLOOKUP($A24,'ADR Raw Data'!$B$6:$BE$43,'ADR Raw Data'!N$1,FALSE)</f>
        <v>83.601699610894897</v>
      </c>
      <c r="AE24" s="52">
        <f>VLOOKUP($A24,'ADR Raw Data'!$B$6:$BE$43,'ADR Raw Data'!O$1,FALSE)</f>
        <v>83.243462133164996</v>
      </c>
      <c r="AF24" s="53">
        <f>VLOOKUP($A24,'ADR Raw Data'!$B$6:$BE$43,'ADR Raw Data'!P$1,FALSE)</f>
        <v>83.420146025907499</v>
      </c>
      <c r="AG24" s="54">
        <f>VLOOKUP($A24,'ADR Raw Data'!$B$6:$BE$43,'ADR Raw Data'!R$1,FALSE)</f>
        <v>84.553286785087707</v>
      </c>
      <c r="AI24" s="47">
        <f>VLOOKUP($A24,'ADR Raw Data'!$B$6:$BE$43,'ADR Raw Data'!T$1,FALSE)</f>
        <v>-1.2390274845443201</v>
      </c>
      <c r="AJ24" s="48">
        <f>VLOOKUP($A24,'ADR Raw Data'!$B$6:$BE$43,'ADR Raw Data'!U$1,FALSE)</f>
        <v>-0.62902371409319502</v>
      </c>
      <c r="AK24" s="48">
        <f>VLOOKUP($A24,'ADR Raw Data'!$B$6:$BE$43,'ADR Raw Data'!V$1,FALSE)</f>
        <v>-1.6342529862295501</v>
      </c>
      <c r="AL24" s="48">
        <f>VLOOKUP($A24,'ADR Raw Data'!$B$6:$BE$43,'ADR Raw Data'!W$1,FALSE)</f>
        <v>-0.41112836051642498</v>
      </c>
      <c r="AM24" s="48">
        <f>VLOOKUP($A24,'ADR Raw Data'!$B$6:$BE$43,'ADR Raw Data'!X$1,FALSE)</f>
        <v>0.87508195690133195</v>
      </c>
      <c r="AN24" s="49">
        <f>VLOOKUP($A24,'ADR Raw Data'!$B$6:$BE$43,'ADR Raw Data'!Y$1,FALSE)</f>
        <v>-0.60914347546163805</v>
      </c>
      <c r="AO24" s="48">
        <f>VLOOKUP($A24,'ADR Raw Data'!$B$6:$BE$43,'ADR Raw Data'!AA$1,FALSE)</f>
        <v>-0.93765650947513002</v>
      </c>
      <c r="AP24" s="48">
        <f>VLOOKUP($A24,'ADR Raw Data'!$B$6:$BE$43,'ADR Raw Data'!AB$1,FALSE)</f>
        <v>-3.0576251074487399</v>
      </c>
      <c r="AQ24" s="49">
        <f>VLOOKUP($A24,'ADR Raw Data'!$B$6:$BE$43,'ADR Raw Data'!AC$1,FALSE)</f>
        <v>-2.02626587208833</v>
      </c>
      <c r="AR24" s="50">
        <f>VLOOKUP($A24,'ADR Raw Data'!$B$6:$BE$43,'ADR Raw Data'!AE$1,FALSE)</f>
        <v>-0.99635714069686399</v>
      </c>
      <c r="AS24" s="40"/>
      <c r="AT24" s="51">
        <f>VLOOKUP($A24,'RevPAR Raw Data'!$B$6:$BE$43,'RevPAR Raw Data'!G$1,FALSE)</f>
        <v>42.4678378847807</v>
      </c>
      <c r="AU24" s="52">
        <f>VLOOKUP($A24,'RevPAR Raw Data'!$B$6:$BE$43,'RevPAR Raw Data'!H$1,FALSE)</f>
        <v>44.555790232158202</v>
      </c>
      <c r="AV24" s="52">
        <f>VLOOKUP($A24,'RevPAR Raw Data'!$B$6:$BE$43,'RevPAR Raw Data'!I$1,FALSE)</f>
        <v>51.307307755803897</v>
      </c>
      <c r="AW24" s="52">
        <f>VLOOKUP($A24,'RevPAR Raw Data'!$B$6:$BE$43,'RevPAR Raw Data'!J$1,FALSE)</f>
        <v>53.869662269991402</v>
      </c>
      <c r="AX24" s="52">
        <f>VLOOKUP($A24,'RevPAR Raw Data'!$B$6:$BE$43,'RevPAR Raw Data'!K$1,FALSE)</f>
        <v>49.620341771281097</v>
      </c>
      <c r="AY24" s="53">
        <f>VLOOKUP($A24,'RevPAR Raw Data'!$B$6:$BE$43,'RevPAR Raw Data'!L$1,FALSE)</f>
        <v>48.364187982803003</v>
      </c>
      <c r="AZ24" s="52">
        <f>VLOOKUP($A24,'RevPAR Raw Data'!$B$6:$BE$43,'RevPAR Raw Data'!N$1,FALSE)</f>
        <v>44.338373447979301</v>
      </c>
      <c r="BA24" s="52">
        <f>VLOOKUP($A24,'RevPAR Raw Data'!$B$6:$BE$43,'RevPAR Raw Data'!O$1,FALSE)</f>
        <v>45.365181685296598</v>
      </c>
      <c r="BB24" s="53">
        <f>VLOOKUP($A24,'RevPAR Raw Data'!$B$6:$BE$43,'RevPAR Raw Data'!P$1,FALSE)</f>
        <v>44.851777566637999</v>
      </c>
      <c r="BC24" s="54">
        <f>VLOOKUP($A24,'RevPAR Raw Data'!$B$6:$BE$43,'RevPAR Raw Data'!R$1,FALSE)</f>
        <v>47.360642149613</v>
      </c>
      <c r="BE24" s="47">
        <f>VLOOKUP($A24,'RevPAR Raw Data'!$B$6:$BE$43,'RevPAR Raw Data'!T$1,FALSE)</f>
        <v>-12.9185182935566</v>
      </c>
      <c r="BF24" s="48">
        <f>VLOOKUP($A24,'RevPAR Raw Data'!$B$6:$BE$43,'RevPAR Raw Data'!U$1,FALSE)</f>
        <v>-10.7458282493116</v>
      </c>
      <c r="BG24" s="48">
        <f>VLOOKUP($A24,'RevPAR Raw Data'!$B$6:$BE$43,'RevPAR Raw Data'!V$1,FALSE)</f>
        <v>-12.730384296642899</v>
      </c>
      <c r="BH24" s="48">
        <f>VLOOKUP($A24,'RevPAR Raw Data'!$B$6:$BE$43,'RevPAR Raw Data'!W$1,FALSE)</f>
        <v>-9.4093406471159593</v>
      </c>
      <c r="BI24" s="48">
        <f>VLOOKUP($A24,'RevPAR Raw Data'!$B$6:$BE$43,'RevPAR Raw Data'!X$1,FALSE)</f>
        <v>-7.2673795989136396</v>
      </c>
      <c r="BJ24" s="49">
        <f>VLOOKUP($A24,'RevPAR Raw Data'!$B$6:$BE$43,'RevPAR Raw Data'!Y$1,FALSE)</f>
        <v>-10.5869488134643</v>
      </c>
      <c r="BK24" s="48">
        <f>VLOOKUP($A24,'RevPAR Raw Data'!$B$6:$BE$43,'RevPAR Raw Data'!AA$1,FALSE)</f>
        <v>-10.6261472291228</v>
      </c>
      <c r="BL24" s="48">
        <f>VLOOKUP($A24,'RevPAR Raw Data'!$B$6:$BE$43,'RevPAR Raw Data'!AB$1,FALSE)</f>
        <v>-13.5690126307078</v>
      </c>
      <c r="BM24" s="49">
        <f>VLOOKUP($A24,'RevPAR Raw Data'!$B$6:$BE$43,'RevPAR Raw Data'!AC$1,FALSE)</f>
        <v>-12.139045892204299</v>
      </c>
      <c r="BN24" s="50">
        <f>VLOOKUP($A24,'RevPAR Raw Data'!$B$6:$BE$43,'RevPAR Raw Data'!AE$1,FALSE)</f>
        <v>-11.012299349776599</v>
      </c>
    </row>
    <row r="25" spans="1:66" x14ac:dyDescent="0.45">
      <c r="A25" s="63" t="s">
        <v>32</v>
      </c>
      <c r="B25" s="47">
        <f>VLOOKUP($A25,'Occupancy Raw Data'!$B$8:$BE$45,'Occupancy Raw Data'!G$3,FALSE)</f>
        <v>52.310349791276799</v>
      </c>
      <c r="C25" s="48">
        <f>VLOOKUP($A25,'Occupancy Raw Data'!$B$8:$BE$45,'Occupancy Raw Data'!H$3,FALSE)</f>
        <v>46.178206420037398</v>
      </c>
      <c r="D25" s="48">
        <f>VLOOKUP($A25,'Occupancy Raw Data'!$B$8:$BE$45,'Occupancy Raw Data'!I$3,FALSE)</f>
        <v>50.568590758600799</v>
      </c>
      <c r="E25" s="48">
        <f>VLOOKUP($A25,'Occupancy Raw Data'!$B$8:$BE$45,'Occupancy Raw Data'!J$3,FALSE)</f>
        <v>55.074132719159302</v>
      </c>
      <c r="F25" s="48">
        <f>VLOOKUP($A25,'Occupancy Raw Data'!$B$8:$BE$45,'Occupancy Raw Data'!K$3,FALSE)</f>
        <v>56.787102346336503</v>
      </c>
      <c r="G25" s="49">
        <f>VLOOKUP($A25,'Occupancy Raw Data'!$B$8:$BE$45,'Occupancy Raw Data'!L$3,FALSE)</f>
        <v>52.183676407082103</v>
      </c>
      <c r="H25" s="48">
        <f>VLOOKUP($A25,'Occupancy Raw Data'!$B$8:$BE$45,'Occupancy Raw Data'!N$3,FALSE)</f>
        <v>53.490715416726601</v>
      </c>
      <c r="I25" s="48">
        <f>VLOOKUP($A25,'Occupancy Raw Data'!$B$8:$BE$45,'Occupancy Raw Data'!O$3,FALSE)</f>
        <v>54.0521088239527</v>
      </c>
      <c r="J25" s="49">
        <f>VLOOKUP($A25,'Occupancy Raw Data'!$B$8:$BE$45,'Occupancy Raw Data'!P$3,FALSE)</f>
        <v>53.771412120339697</v>
      </c>
      <c r="K25" s="50">
        <f>VLOOKUP($A25,'Occupancy Raw Data'!$B$8:$BE$45,'Occupancy Raw Data'!R$3,FALSE)</f>
        <v>52.6373151822986</v>
      </c>
      <c r="M25" s="47">
        <f>VLOOKUP($A25,'Occupancy Raw Data'!$B$8:$BE$45,'Occupancy Raw Data'!T$3,FALSE)</f>
        <v>8.2669974232324304</v>
      </c>
      <c r="N25" s="48">
        <f>VLOOKUP($A25,'Occupancy Raw Data'!$B$8:$BE$45,'Occupancy Raw Data'!U$3,FALSE)</f>
        <v>-8.9281356212262093</v>
      </c>
      <c r="O25" s="48">
        <f>VLOOKUP($A25,'Occupancy Raw Data'!$B$8:$BE$45,'Occupancy Raw Data'!V$3,FALSE)</f>
        <v>-9.7712972288755502</v>
      </c>
      <c r="P25" s="48">
        <f>VLOOKUP($A25,'Occupancy Raw Data'!$B$8:$BE$45,'Occupancy Raw Data'!W$3,FALSE)</f>
        <v>-5.0954677250200398</v>
      </c>
      <c r="Q25" s="48">
        <f>VLOOKUP($A25,'Occupancy Raw Data'!$B$8:$BE$45,'Occupancy Raw Data'!X$3,FALSE)</f>
        <v>-7.8568923161264896</v>
      </c>
      <c r="R25" s="49">
        <f>VLOOKUP($A25,'Occupancy Raw Data'!$B$8:$BE$45,'Occupancy Raw Data'!Y$3,FALSE)</f>
        <v>-5.0261463546712299</v>
      </c>
      <c r="S25" s="48">
        <f>VLOOKUP($A25,'Occupancy Raw Data'!$B$8:$BE$45,'Occupancy Raw Data'!AA$3,FALSE)</f>
        <v>-8.7743027208108106</v>
      </c>
      <c r="T25" s="48">
        <f>VLOOKUP($A25,'Occupancy Raw Data'!$B$8:$BE$45,'Occupancy Raw Data'!AB$3,FALSE)</f>
        <v>-9.8526039105079306</v>
      </c>
      <c r="U25" s="49">
        <f>VLOOKUP($A25,'Occupancy Raw Data'!$B$8:$BE$45,'Occupancy Raw Data'!AC$3,FALSE)</f>
        <v>-9.3194729582232103</v>
      </c>
      <c r="V25" s="50">
        <f>VLOOKUP($A25,'Occupancy Raw Data'!$B$8:$BE$45,'Occupancy Raw Data'!AE$3,FALSE)</f>
        <v>-6.3206798446181098</v>
      </c>
      <c r="X25" s="51">
        <f>VLOOKUP($A25,'ADR Raw Data'!$B$6:$BE$43,'ADR Raw Data'!G$1,FALSE)</f>
        <v>83.6051725921849</v>
      </c>
      <c r="Y25" s="52">
        <f>VLOOKUP($A25,'ADR Raw Data'!$B$6:$BE$43,'ADR Raw Data'!H$1,FALSE)</f>
        <v>78.293774158354097</v>
      </c>
      <c r="Z25" s="52">
        <f>VLOOKUP($A25,'ADR Raw Data'!$B$6:$BE$43,'ADR Raw Data'!I$1,FALSE)</f>
        <v>80.992415200683098</v>
      </c>
      <c r="AA25" s="52">
        <f>VLOOKUP($A25,'ADR Raw Data'!$B$6:$BE$43,'ADR Raw Data'!J$1,FALSE)</f>
        <v>83.372462571876596</v>
      </c>
      <c r="AB25" s="52">
        <f>VLOOKUP($A25,'ADR Raw Data'!$B$6:$BE$43,'ADR Raw Data'!K$1,FALSE)</f>
        <v>88.729363574144401</v>
      </c>
      <c r="AC25" s="53">
        <f>VLOOKUP($A25,'ADR Raw Data'!$B$6:$BE$43,'ADR Raw Data'!L$1,FALSE)</f>
        <v>83.224890235021505</v>
      </c>
      <c r="AD25" s="52">
        <f>VLOOKUP($A25,'ADR Raw Data'!$B$6:$BE$43,'ADR Raw Data'!N$1,FALSE)</f>
        <v>90.389968406889096</v>
      </c>
      <c r="AE25" s="52">
        <f>VLOOKUP($A25,'ADR Raw Data'!$B$6:$BE$43,'ADR Raw Data'!O$1,FALSE)</f>
        <v>88.270906577896099</v>
      </c>
      <c r="AF25" s="53">
        <f>VLOOKUP($A25,'ADR Raw Data'!$B$6:$BE$43,'ADR Raw Data'!P$1,FALSE)</f>
        <v>89.324906545308494</v>
      </c>
      <c r="AG25" s="54">
        <f>VLOOKUP($A25,'ADR Raw Data'!$B$6:$BE$43,'ADR Raw Data'!R$1,FALSE)</f>
        <v>85.005302855803393</v>
      </c>
      <c r="AI25" s="47">
        <f>VLOOKUP($A25,'ADR Raw Data'!$B$6:$BE$43,'ADR Raw Data'!T$1,FALSE)</f>
        <v>12.526658970962099</v>
      </c>
      <c r="AJ25" s="48">
        <f>VLOOKUP($A25,'ADR Raw Data'!$B$6:$BE$43,'ADR Raw Data'!U$1,FALSE)</f>
        <v>5.6803058325112401</v>
      </c>
      <c r="AK25" s="48">
        <f>VLOOKUP($A25,'ADR Raw Data'!$B$6:$BE$43,'ADR Raw Data'!V$1,FALSE)</f>
        <v>0.62396124737504899</v>
      </c>
      <c r="AL25" s="48">
        <f>VLOOKUP($A25,'ADR Raw Data'!$B$6:$BE$43,'ADR Raw Data'!W$1,FALSE)</f>
        <v>4.4286272803484401</v>
      </c>
      <c r="AM25" s="48">
        <f>VLOOKUP($A25,'ADR Raw Data'!$B$6:$BE$43,'ADR Raw Data'!X$1,FALSE)</f>
        <v>6.8760188838182703</v>
      </c>
      <c r="AN25" s="49">
        <f>VLOOKUP($A25,'ADR Raw Data'!$B$6:$BE$43,'ADR Raw Data'!Y$1,FALSE)</f>
        <v>5.8184161387584803</v>
      </c>
      <c r="AO25" s="48">
        <f>VLOOKUP($A25,'ADR Raw Data'!$B$6:$BE$43,'ADR Raw Data'!AA$1,FALSE)</f>
        <v>1.1143950713728601</v>
      </c>
      <c r="AP25" s="48">
        <f>VLOOKUP($A25,'ADR Raw Data'!$B$6:$BE$43,'ADR Raw Data'!AB$1,FALSE)</f>
        <v>-1.5313210435951401</v>
      </c>
      <c r="AQ25" s="49">
        <f>VLOOKUP($A25,'ADR Raw Data'!$B$6:$BE$43,'ADR Raw Data'!AC$1,FALSE)</f>
        <v>-0.218042572449546</v>
      </c>
      <c r="AR25" s="50">
        <f>VLOOKUP($A25,'ADR Raw Data'!$B$6:$BE$43,'ADR Raw Data'!AE$1,FALSE)</f>
        <v>3.7577244752071102</v>
      </c>
      <c r="AS25" s="40"/>
      <c r="AT25" s="51">
        <f>VLOOKUP($A25,'RevPAR Raw Data'!$B$6:$BE$43,'RevPAR Raw Data'!G$1,FALSE)</f>
        <v>43.734158226572603</v>
      </c>
      <c r="AU25" s="52">
        <f>VLOOKUP($A25,'RevPAR Raw Data'!$B$6:$BE$43,'RevPAR Raw Data'!H$1,FALSE)</f>
        <v>36.154660644882597</v>
      </c>
      <c r="AV25" s="52">
        <f>VLOOKUP($A25,'RevPAR Raw Data'!$B$6:$BE$43,'RevPAR Raw Data'!I$1,FALSE)</f>
        <v>40.956722988340204</v>
      </c>
      <c r="AW25" s="52">
        <f>VLOOKUP($A25,'RevPAR Raw Data'!$B$6:$BE$43,'RevPAR Raw Data'!J$1,FALSE)</f>
        <v>45.916660688066699</v>
      </c>
      <c r="AX25" s="52">
        <f>VLOOKUP($A25,'RevPAR Raw Data'!$B$6:$BE$43,'RevPAR Raw Data'!K$1,FALSE)</f>
        <v>50.386834504102403</v>
      </c>
      <c r="AY25" s="53">
        <f>VLOOKUP($A25,'RevPAR Raw Data'!$B$6:$BE$43,'RevPAR Raw Data'!L$1,FALSE)</f>
        <v>43.429807410392897</v>
      </c>
      <c r="AZ25" s="52">
        <f>VLOOKUP($A25,'RevPAR Raw Data'!$B$6:$BE$43,'RevPAR Raw Data'!N$1,FALSE)</f>
        <v>48.350240765798098</v>
      </c>
      <c r="BA25" s="52">
        <f>VLOOKUP($A25,'RevPAR Raw Data'!$B$6:$BE$43,'RevPAR Raw Data'!O$1,FALSE)</f>
        <v>47.7122864833741</v>
      </c>
      <c r="BB25" s="53">
        <f>VLOOKUP($A25,'RevPAR Raw Data'!$B$6:$BE$43,'RevPAR Raw Data'!P$1,FALSE)</f>
        <v>48.031263624586103</v>
      </c>
      <c r="BC25" s="54">
        <f>VLOOKUP($A25,'RevPAR Raw Data'!$B$6:$BE$43,'RevPAR Raw Data'!R$1,FALSE)</f>
        <v>44.744509185876701</v>
      </c>
      <c r="BE25" s="47">
        <f>VLOOKUP($A25,'RevPAR Raw Data'!$B$6:$BE$43,'RevPAR Raw Data'!T$1,FALSE)</f>
        <v>21.829234968541101</v>
      </c>
      <c r="BF25" s="48">
        <f>VLOOKUP($A25,'RevPAR Raw Data'!$B$6:$BE$43,'RevPAR Raw Data'!U$1,FALSE)</f>
        <v>-3.7549751971419898</v>
      </c>
      <c r="BG25" s="48">
        <f>VLOOKUP($A25,'RevPAR Raw Data'!$B$6:$BE$43,'RevPAR Raw Data'!V$1,FALSE)</f>
        <v>-9.2083050895745107</v>
      </c>
      <c r="BH25" s="48">
        <f>VLOOKUP($A25,'RevPAR Raw Data'!$B$6:$BE$43,'RevPAR Raw Data'!W$1,FALSE)</f>
        <v>-0.89249971840319098</v>
      </c>
      <c r="BI25" s="48">
        <f>VLOOKUP($A25,'RevPAR Raw Data'!$B$6:$BE$43,'RevPAR Raw Data'!X$1,FALSE)</f>
        <v>-1.5211148316463401</v>
      </c>
      <c r="BJ25" s="49">
        <f>VLOOKUP($A25,'RevPAR Raw Data'!$B$6:$BE$43,'RevPAR Raw Data'!Y$1,FALSE)</f>
        <v>0.49982767342943202</v>
      </c>
      <c r="BK25" s="48">
        <f>VLOOKUP($A25,'RevPAR Raw Data'!$B$6:$BE$43,'RevPAR Raw Data'!AA$1,FALSE)</f>
        <v>-7.7576880465059999</v>
      </c>
      <c r="BL25" s="48">
        <f>VLOOKUP($A25,'RevPAR Raw Data'!$B$6:$BE$43,'RevPAR Raw Data'!AB$1,FALSE)</f>
        <v>-11.233049957079301</v>
      </c>
      <c r="BM25" s="49">
        <f>VLOOKUP($A25,'RevPAR Raw Data'!$B$6:$BE$43,'RevPAR Raw Data'!AC$1,FALSE)</f>
        <v>-9.5171951120959104</v>
      </c>
      <c r="BN25" s="50">
        <f>VLOOKUP($A25,'RevPAR Raw Data'!$B$6:$BE$43,'RevPAR Raw Data'!AE$1,FALSE)</f>
        <v>-2.8004691029317001</v>
      </c>
    </row>
    <row r="26" spans="1:66" x14ac:dyDescent="0.45">
      <c r="A26" s="63" t="s">
        <v>92</v>
      </c>
      <c r="B26" s="47">
        <f>VLOOKUP($A26,'Occupancy Raw Data'!$B$8:$BE$45,'Occupancy Raw Data'!G$3,FALSE)</f>
        <v>41.050412787633903</v>
      </c>
      <c r="C26" s="48">
        <f>VLOOKUP($A26,'Occupancy Raw Data'!$B$8:$BE$45,'Occupancy Raw Data'!H$3,FALSE)</f>
        <v>45.125592833303998</v>
      </c>
      <c r="D26" s="48">
        <f>VLOOKUP($A26,'Occupancy Raw Data'!$B$8:$BE$45,'Occupancy Raw Data'!I$3,FALSE)</f>
        <v>50.570876515018398</v>
      </c>
      <c r="E26" s="48">
        <f>VLOOKUP($A26,'Occupancy Raw Data'!$B$8:$BE$45,'Occupancy Raw Data'!J$3,FALSE)</f>
        <v>61.022308097663696</v>
      </c>
      <c r="F26" s="48">
        <f>VLOOKUP($A26,'Occupancy Raw Data'!$B$8:$BE$45,'Occupancy Raw Data'!K$3,FALSE)</f>
        <v>59.775162480238798</v>
      </c>
      <c r="G26" s="49">
        <f>VLOOKUP($A26,'Occupancy Raw Data'!$B$8:$BE$45,'Occupancy Raw Data'!L$3,FALSE)</f>
        <v>51.508870542771803</v>
      </c>
      <c r="H26" s="48">
        <f>VLOOKUP($A26,'Occupancy Raw Data'!$B$8:$BE$45,'Occupancy Raw Data'!N$3,FALSE)</f>
        <v>59.634639030388101</v>
      </c>
      <c r="I26" s="48">
        <f>VLOOKUP($A26,'Occupancy Raw Data'!$B$8:$BE$45,'Occupancy Raw Data'!O$3,FALSE)</f>
        <v>60.073774811171603</v>
      </c>
      <c r="J26" s="49">
        <f>VLOOKUP($A26,'Occupancy Raw Data'!$B$8:$BE$45,'Occupancy Raw Data'!P$3,FALSE)</f>
        <v>59.854206920779902</v>
      </c>
      <c r="K26" s="50">
        <f>VLOOKUP($A26,'Occupancy Raw Data'!$B$8:$BE$45,'Occupancy Raw Data'!R$3,FALSE)</f>
        <v>53.893252365059801</v>
      </c>
      <c r="M26" s="47">
        <f>VLOOKUP($A26,'Occupancy Raw Data'!$B$8:$BE$45,'Occupancy Raw Data'!T$3,FALSE)</f>
        <v>-16.535714285714199</v>
      </c>
      <c r="N26" s="48">
        <f>VLOOKUP($A26,'Occupancy Raw Data'!$B$8:$BE$45,'Occupancy Raw Data'!U$3,FALSE)</f>
        <v>-14.3952015994668</v>
      </c>
      <c r="O26" s="48">
        <f>VLOOKUP($A26,'Occupancy Raw Data'!$B$8:$BE$45,'Occupancy Raw Data'!V$3,FALSE)</f>
        <v>-15.148835838490999</v>
      </c>
      <c r="P26" s="48">
        <f>VLOOKUP($A26,'Occupancy Raw Data'!$B$8:$BE$45,'Occupancy Raw Data'!W$3,FALSE)</f>
        <v>-3.7673130193905799</v>
      </c>
      <c r="Q26" s="48">
        <f>VLOOKUP($A26,'Occupancy Raw Data'!$B$8:$BE$45,'Occupancy Raw Data'!X$3,FALSE)</f>
        <v>-5.3670745272525</v>
      </c>
      <c r="R26" s="49">
        <f>VLOOKUP($A26,'Occupancy Raw Data'!$B$8:$BE$45,'Occupancy Raw Data'!Y$3,FALSE)</f>
        <v>-10.597560975609699</v>
      </c>
      <c r="S26" s="48">
        <f>VLOOKUP($A26,'Occupancy Raw Data'!$B$8:$BE$45,'Occupancy Raw Data'!AA$3,FALSE)</f>
        <v>-6.90978886756238</v>
      </c>
      <c r="T26" s="48">
        <f>VLOOKUP($A26,'Occupancy Raw Data'!$B$8:$BE$45,'Occupancy Raw Data'!AB$3,FALSE)</f>
        <v>-5.4203539823008802</v>
      </c>
      <c r="U26" s="49">
        <f>VLOOKUP($A26,'Occupancy Raw Data'!$B$8:$BE$45,'Occupancy Raw Data'!AC$3,FALSE)</f>
        <v>-6.16825003442103</v>
      </c>
      <c r="V26" s="50">
        <f>VLOOKUP($A26,'Occupancy Raw Data'!$B$8:$BE$45,'Occupancy Raw Data'!AE$3,FALSE)</f>
        <v>-9.2380509656425591</v>
      </c>
      <c r="X26" s="51">
        <f>VLOOKUP($A26,'ADR Raw Data'!$B$6:$BE$43,'ADR Raw Data'!G$1,FALSE)</f>
        <v>92.164828797603704</v>
      </c>
      <c r="Y26" s="52">
        <f>VLOOKUP($A26,'ADR Raw Data'!$B$6:$BE$43,'ADR Raw Data'!H$1,FALSE)</f>
        <v>97.538934254573704</v>
      </c>
      <c r="Z26" s="52">
        <f>VLOOKUP($A26,'ADR Raw Data'!$B$6:$BE$43,'ADR Raw Data'!I$1,FALSE)</f>
        <v>102.660606703716</v>
      </c>
      <c r="AA26" s="52">
        <f>VLOOKUP($A26,'ADR Raw Data'!$B$6:$BE$43,'ADR Raw Data'!J$1,FALSE)</f>
        <v>104.937801093839</v>
      </c>
      <c r="AB26" s="52">
        <f>VLOOKUP($A26,'ADR Raw Data'!$B$6:$BE$43,'ADR Raw Data'!K$1,FALSE)</f>
        <v>102.547720452541</v>
      </c>
      <c r="AC26" s="53">
        <f>VLOOKUP($A26,'ADR Raw Data'!$B$6:$BE$43,'ADR Raw Data'!L$1,FALSE)</f>
        <v>100.603630296003</v>
      </c>
      <c r="AD26" s="52">
        <f>VLOOKUP($A26,'ADR Raw Data'!$B$6:$BE$43,'ADR Raw Data'!N$1,FALSE)</f>
        <v>104.104413932253</v>
      </c>
      <c r="AE26" s="52">
        <f>VLOOKUP($A26,'ADR Raw Data'!$B$6:$BE$43,'ADR Raw Data'!O$1,FALSE)</f>
        <v>101.499559181286</v>
      </c>
      <c r="AF26" s="53">
        <f>VLOOKUP($A26,'ADR Raw Data'!$B$6:$BE$43,'ADR Raw Data'!P$1,FALSE)</f>
        <v>102.797208760088</v>
      </c>
      <c r="AG26" s="54">
        <f>VLOOKUP($A26,'ADR Raw Data'!$B$6:$BE$43,'ADR Raw Data'!R$1,FALSE)</f>
        <v>101.299688275829</v>
      </c>
      <c r="AI26" s="47">
        <f>VLOOKUP($A26,'ADR Raw Data'!$B$6:$BE$43,'ADR Raw Data'!T$1,FALSE)</f>
        <v>2.7196053102830602</v>
      </c>
      <c r="AJ26" s="48">
        <f>VLOOKUP($A26,'ADR Raw Data'!$B$6:$BE$43,'ADR Raw Data'!U$1,FALSE)</f>
        <v>2.86540053276756</v>
      </c>
      <c r="AK26" s="48">
        <f>VLOOKUP($A26,'ADR Raw Data'!$B$6:$BE$43,'ADR Raw Data'!V$1,FALSE)</f>
        <v>4.1621637896675301</v>
      </c>
      <c r="AL26" s="48">
        <f>VLOOKUP($A26,'ADR Raw Data'!$B$6:$BE$43,'ADR Raw Data'!W$1,FALSE)</f>
        <v>5.89936797105221</v>
      </c>
      <c r="AM26" s="48">
        <f>VLOOKUP($A26,'ADR Raw Data'!$B$6:$BE$43,'ADR Raw Data'!X$1,FALSE)</f>
        <v>5.57004127453202</v>
      </c>
      <c r="AN26" s="49">
        <f>VLOOKUP($A26,'ADR Raw Data'!$B$6:$BE$43,'ADR Raw Data'!Y$1,FALSE)</f>
        <v>4.6077005711172196</v>
      </c>
      <c r="AO26" s="48">
        <f>VLOOKUP($A26,'ADR Raw Data'!$B$6:$BE$43,'ADR Raw Data'!AA$1,FALSE)</f>
        <v>3.04237527005575</v>
      </c>
      <c r="AP26" s="48">
        <f>VLOOKUP($A26,'ADR Raw Data'!$B$6:$BE$43,'ADR Raw Data'!AB$1,FALSE)</f>
        <v>3.91486050288488</v>
      </c>
      <c r="AQ26" s="49">
        <f>VLOOKUP($A26,'ADR Raw Data'!$B$6:$BE$43,'ADR Raw Data'!AC$1,FALSE)</f>
        <v>3.45898761444999</v>
      </c>
      <c r="AR26" s="50">
        <f>VLOOKUP($A26,'ADR Raw Data'!$B$6:$BE$43,'ADR Raw Data'!AE$1,FALSE)</f>
        <v>4.27054177952225</v>
      </c>
      <c r="AS26" s="40"/>
      <c r="AT26" s="51">
        <f>VLOOKUP($A26,'RevPAR Raw Data'!$B$6:$BE$43,'RevPAR Raw Data'!G$1,FALSE)</f>
        <v>37.834042666432403</v>
      </c>
      <c r="AU26" s="52">
        <f>VLOOKUP($A26,'RevPAR Raw Data'!$B$6:$BE$43,'RevPAR Raw Data'!H$1,FALSE)</f>
        <v>44.015022325662997</v>
      </c>
      <c r="AV26" s="52">
        <f>VLOOKUP($A26,'RevPAR Raw Data'!$B$6:$BE$43,'RevPAR Raw Data'!I$1,FALSE)</f>
        <v>51.916368645705198</v>
      </c>
      <c r="AW26" s="52">
        <f>VLOOKUP($A26,'RevPAR Raw Data'!$B$6:$BE$43,'RevPAR Raw Data'!J$1,FALSE)</f>
        <v>64.035468294396594</v>
      </c>
      <c r="AX26" s="52">
        <f>VLOOKUP($A26,'RevPAR Raw Data'!$B$6:$BE$43,'RevPAR Raw Data'!K$1,FALSE)</f>
        <v>61.298066520288003</v>
      </c>
      <c r="AY26" s="53">
        <f>VLOOKUP($A26,'RevPAR Raw Data'!$B$6:$BE$43,'RevPAR Raw Data'!L$1,FALSE)</f>
        <v>51.8197936904971</v>
      </c>
      <c r="AZ26" s="52">
        <f>VLOOKUP($A26,'RevPAR Raw Data'!$B$6:$BE$43,'RevPAR Raw Data'!N$1,FALSE)</f>
        <v>62.082291463200399</v>
      </c>
      <c r="BA26" s="52">
        <f>VLOOKUP($A26,'RevPAR Raw Data'!$B$6:$BE$43,'RevPAR Raw Data'!O$1,FALSE)</f>
        <v>60.974616616897897</v>
      </c>
      <c r="BB26" s="53">
        <f>VLOOKUP($A26,'RevPAR Raw Data'!$B$6:$BE$43,'RevPAR Raw Data'!P$1,FALSE)</f>
        <v>61.528454040049098</v>
      </c>
      <c r="BC26" s="54">
        <f>VLOOKUP($A26,'RevPAR Raw Data'!$B$6:$BE$43,'RevPAR Raw Data'!R$1,FALSE)</f>
        <v>54.593696647511898</v>
      </c>
      <c r="BE26" s="47">
        <f>VLOOKUP($A26,'RevPAR Raw Data'!$B$6:$BE$43,'RevPAR Raw Data'!T$1,FALSE)</f>
        <v>-14.2658151392387</v>
      </c>
      <c r="BF26" s="48">
        <f>VLOOKUP($A26,'RevPAR Raw Data'!$B$6:$BE$43,'RevPAR Raw Data'!U$1,FALSE)</f>
        <v>-11.942281250023299</v>
      </c>
      <c r="BG26" s="48">
        <f>VLOOKUP($A26,'RevPAR Raw Data'!$B$6:$BE$43,'RevPAR Raw Data'!V$1,FALSE)</f>
        <v>-11.617191408649299</v>
      </c>
      <c r="BH26" s="48">
        <f>VLOOKUP($A26,'RevPAR Raw Data'!$B$6:$BE$43,'RevPAR Raw Data'!W$1,FALSE)</f>
        <v>1.9098072940264199</v>
      </c>
      <c r="BI26" s="48">
        <f>VLOOKUP($A26,'RevPAR Raw Data'!$B$6:$BE$43,'RevPAR Raw Data'!X$1,FALSE)</f>
        <v>-9.5981519123337106E-2</v>
      </c>
      <c r="BJ26" s="49">
        <f>VLOOKUP($A26,'RevPAR Raw Data'!$B$6:$BE$43,'RevPAR Raw Data'!Y$1,FALSE)</f>
        <v>-6.4781642820901997</v>
      </c>
      <c r="BK26" s="48">
        <f>VLOOKUP($A26,'RevPAR Raw Data'!$B$6:$BE$43,'RevPAR Raw Data'!AA$1,FALSE)</f>
        <v>-4.0776353052263996</v>
      </c>
      <c r="BL26" s="48">
        <f>VLOOKUP($A26,'RevPAR Raw Data'!$B$6:$BE$43,'RevPAR Raw Data'!AB$1,FALSE)</f>
        <v>-1.71769277658564</v>
      </c>
      <c r="BM26" s="49">
        <f>VLOOKUP($A26,'RevPAR Raw Data'!$B$6:$BE$43,'RevPAR Raw Data'!AC$1,FALSE)</f>
        <v>-2.9226214246899702</v>
      </c>
      <c r="BN26" s="50">
        <f>VLOOKUP($A26,'RevPAR Raw Data'!$B$6:$BE$43,'RevPAR Raw Data'!AE$1,FALSE)</f>
        <v>-5.3620240122216298</v>
      </c>
    </row>
    <row r="27" spans="1:66" x14ac:dyDescent="0.45">
      <c r="A27" s="63" t="s">
        <v>93</v>
      </c>
      <c r="B27" s="47">
        <f>VLOOKUP($A27,'Occupancy Raw Data'!$B$8:$BE$45,'Occupancy Raw Data'!G$3,FALSE)</f>
        <v>38.917076264468001</v>
      </c>
      <c r="C27" s="48">
        <f>VLOOKUP($A27,'Occupancy Raw Data'!$B$8:$BE$45,'Occupancy Raw Data'!H$3,FALSE)</f>
        <v>32.606627556683002</v>
      </c>
      <c r="D27" s="48">
        <f>VLOOKUP($A27,'Occupancy Raw Data'!$B$8:$BE$45,'Occupancy Raw Data'!I$3,FALSE)</f>
        <v>38.584112890439101</v>
      </c>
      <c r="E27" s="48">
        <f>VLOOKUP($A27,'Occupancy Raw Data'!$B$8:$BE$45,'Occupancy Raw Data'!J$3,FALSE)</f>
        <v>41.572855557317197</v>
      </c>
      <c r="F27" s="48">
        <f>VLOOKUP($A27,'Occupancy Raw Data'!$B$8:$BE$45,'Occupancy Raw Data'!K$3,FALSE)</f>
        <v>42.246710004756601</v>
      </c>
      <c r="G27" s="49">
        <f>VLOOKUP($A27,'Occupancy Raw Data'!$B$8:$BE$45,'Occupancy Raw Data'!L$3,FALSE)</f>
        <v>38.785476454732802</v>
      </c>
      <c r="H27" s="48">
        <f>VLOOKUP($A27,'Occupancy Raw Data'!$B$8:$BE$45,'Occupancy Raw Data'!N$3,FALSE)</f>
        <v>50.103060091961297</v>
      </c>
      <c r="I27" s="48">
        <f>VLOOKUP($A27,'Occupancy Raw Data'!$B$8:$BE$45,'Occupancy Raw Data'!O$3,FALSE)</f>
        <v>52.893610274298297</v>
      </c>
      <c r="J27" s="49">
        <f>VLOOKUP($A27,'Occupancy Raw Data'!$B$8:$BE$45,'Occupancy Raw Data'!P$3,FALSE)</f>
        <v>51.498335183129797</v>
      </c>
      <c r="K27" s="50">
        <f>VLOOKUP($A27,'Occupancy Raw Data'!$B$8:$BE$45,'Occupancy Raw Data'!R$3,FALSE)</f>
        <v>42.417721805703401</v>
      </c>
      <c r="M27" s="47">
        <f>VLOOKUP($A27,'Occupancy Raw Data'!$B$8:$BE$45,'Occupancy Raw Data'!T$3,FALSE)</f>
        <v>3.2703135578332798</v>
      </c>
      <c r="N27" s="48">
        <f>VLOOKUP($A27,'Occupancy Raw Data'!$B$8:$BE$45,'Occupancy Raw Data'!U$3,FALSE)</f>
        <v>1.2784091134987301</v>
      </c>
      <c r="O27" s="48">
        <f>VLOOKUP($A27,'Occupancy Raw Data'!$B$8:$BE$45,'Occupancy Raw Data'!V$3,FALSE)</f>
        <v>2.3104004224453498</v>
      </c>
      <c r="P27" s="48">
        <f>VLOOKUP($A27,'Occupancy Raw Data'!$B$8:$BE$45,'Occupancy Raw Data'!W$3,FALSE)</f>
        <v>6.0220082420407302</v>
      </c>
      <c r="Q27" s="48">
        <f>VLOOKUP($A27,'Occupancy Raw Data'!$B$8:$BE$45,'Occupancy Raw Data'!X$3,FALSE)</f>
        <v>10.240151006724201</v>
      </c>
      <c r="R27" s="49">
        <f>VLOOKUP($A27,'Occupancy Raw Data'!$B$8:$BE$45,'Occupancy Raw Data'!Y$3,FALSE)</f>
        <v>4.7684894911295501</v>
      </c>
      <c r="S27" s="48">
        <f>VLOOKUP($A27,'Occupancy Raw Data'!$B$8:$BE$45,'Occupancy Raw Data'!AA$3,FALSE)</f>
        <v>-2.1865082176320199</v>
      </c>
      <c r="T27" s="48">
        <f>VLOOKUP($A27,'Occupancy Raw Data'!$B$8:$BE$45,'Occupancy Raw Data'!AB$3,FALSE)</f>
        <v>0.21308511283791101</v>
      </c>
      <c r="U27" s="49">
        <f>VLOOKUP($A27,'Occupancy Raw Data'!$B$8:$BE$45,'Occupancy Raw Data'!AC$3,FALSE)</f>
        <v>-0.968737419323213</v>
      </c>
      <c r="V27" s="50">
        <f>VLOOKUP($A27,'Occupancy Raw Data'!$B$8:$BE$45,'Occupancy Raw Data'!AE$3,FALSE)</f>
        <v>2.67747946413329</v>
      </c>
      <c r="X27" s="51">
        <f>VLOOKUP($A27,'ADR Raw Data'!$B$6:$BE$43,'ADR Raw Data'!G$1,FALSE)</f>
        <v>100.860924098594</v>
      </c>
      <c r="Y27" s="52">
        <f>VLOOKUP($A27,'ADR Raw Data'!$B$6:$BE$43,'ADR Raw Data'!H$1,FALSE)</f>
        <v>94.782793435448497</v>
      </c>
      <c r="Z27" s="52">
        <f>VLOOKUP($A27,'ADR Raw Data'!$B$6:$BE$43,'ADR Raw Data'!I$1,FALSE)</f>
        <v>100.38812317649401</v>
      </c>
      <c r="AA27" s="52">
        <f>VLOOKUP($A27,'ADR Raw Data'!$B$6:$BE$43,'ADR Raw Data'!J$1,FALSE)</f>
        <v>102.543752002288</v>
      </c>
      <c r="AB27" s="52">
        <f>VLOOKUP($A27,'ADR Raw Data'!$B$6:$BE$43,'ADR Raw Data'!K$1,FALSE)</f>
        <v>101.318062582097</v>
      </c>
      <c r="AC27" s="53">
        <f>VLOOKUP($A27,'ADR Raw Data'!$B$6:$BE$43,'ADR Raw Data'!L$1,FALSE)</f>
        <v>100.20522820292599</v>
      </c>
      <c r="AD27" s="52">
        <f>VLOOKUP($A27,'ADR Raw Data'!$B$6:$BE$43,'ADR Raw Data'!N$1,FALSE)</f>
        <v>111.088860838607</v>
      </c>
      <c r="AE27" s="52">
        <f>VLOOKUP($A27,'ADR Raw Data'!$B$6:$BE$43,'ADR Raw Data'!O$1,FALSE)</f>
        <v>110.522372616906</v>
      </c>
      <c r="AF27" s="53">
        <f>VLOOKUP($A27,'ADR Raw Data'!$B$6:$BE$43,'ADR Raw Data'!P$1,FALSE)</f>
        <v>110.79794262623101</v>
      </c>
      <c r="AG27" s="54">
        <f>VLOOKUP($A27,'ADR Raw Data'!$B$6:$BE$43,'ADR Raw Data'!R$1,FALSE)</f>
        <v>103.879616673786</v>
      </c>
      <c r="AI27" s="47">
        <f>VLOOKUP($A27,'ADR Raw Data'!$B$6:$BE$43,'ADR Raw Data'!T$1,FALSE)</f>
        <v>0.488483962003323</v>
      </c>
      <c r="AJ27" s="48">
        <f>VLOOKUP($A27,'ADR Raw Data'!$B$6:$BE$43,'ADR Raw Data'!U$1,FALSE)</f>
        <v>-0.15634370721362501</v>
      </c>
      <c r="AK27" s="48">
        <f>VLOOKUP($A27,'ADR Raw Data'!$B$6:$BE$43,'ADR Raw Data'!V$1,FALSE)</f>
        <v>-1.08554822862975</v>
      </c>
      <c r="AL27" s="48">
        <f>VLOOKUP($A27,'ADR Raw Data'!$B$6:$BE$43,'ADR Raw Data'!W$1,FALSE)</f>
        <v>1.4573864360551401</v>
      </c>
      <c r="AM27" s="48">
        <f>VLOOKUP($A27,'ADR Raw Data'!$B$6:$BE$43,'ADR Raw Data'!X$1,FALSE)</f>
        <v>1.90261271971638</v>
      </c>
      <c r="AN27" s="49">
        <f>VLOOKUP($A27,'ADR Raw Data'!$B$6:$BE$43,'ADR Raw Data'!Y$1,FALSE)</f>
        <v>0.60835985918493796</v>
      </c>
      <c r="AO27" s="48">
        <f>VLOOKUP($A27,'ADR Raw Data'!$B$6:$BE$43,'ADR Raw Data'!AA$1,FALSE)</f>
        <v>-1.7148615475970701</v>
      </c>
      <c r="AP27" s="48">
        <f>VLOOKUP($A27,'ADR Raw Data'!$B$6:$BE$43,'ADR Raw Data'!AB$1,FALSE)</f>
        <v>-2.4635613623476398</v>
      </c>
      <c r="AQ27" s="49">
        <f>VLOOKUP($A27,'ADR Raw Data'!$B$6:$BE$43,'ADR Raw Data'!AC$1,FALSE)</f>
        <v>-2.0983253291533099</v>
      </c>
      <c r="AR27" s="50">
        <f>VLOOKUP($A27,'ADR Raw Data'!$B$6:$BE$43,'ADR Raw Data'!AE$1,FALSE)</f>
        <v>-0.58738197491478905</v>
      </c>
      <c r="AS27" s="40"/>
      <c r="AT27" s="51">
        <f>VLOOKUP($A27,'RevPAR Raw Data'!$B$6:$BE$43,'RevPAR Raw Data'!G$1,FALSE)</f>
        <v>39.252122752497201</v>
      </c>
      <c r="AU27" s="52">
        <f>VLOOKUP($A27,'RevPAR Raw Data'!$B$6:$BE$43,'RevPAR Raw Data'!H$1,FALSE)</f>
        <v>30.905472443316899</v>
      </c>
      <c r="AV27" s="52">
        <f>VLOOKUP($A27,'RevPAR Raw Data'!$B$6:$BE$43,'RevPAR Raw Data'!I$1,FALSE)</f>
        <v>38.733866775011798</v>
      </c>
      <c r="AW27" s="52">
        <f>VLOOKUP($A27,'RevPAR Raw Data'!$B$6:$BE$43,'RevPAR Raw Data'!J$1,FALSE)</f>
        <v>42.630365902964897</v>
      </c>
      <c r="AX27" s="52">
        <f>VLOOKUP($A27,'RevPAR Raw Data'!$B$6:$BE$43,'RevPAR Raw Data'!K$1,FALSE)</f>
        <v>42.8035480814967</v>
      </c>
      <c r="AY27" s="53">
        <f>VLOOKUP($A27,'RevPAR Raw Data'!$B$6:$BE$43,'RevPAR Raw Data'!L$1,FALSE)</f>
        <v>38.8650751910575</v>
      </c>
      <c r="AZ27" s="52">
        <f>VLOOKUP($A27,'RevPAR Raw Data'!$B$6:$BE$43,'RevPAR Raw Data'!N$1,FALSE)</f>
        <v>55.658918701442801</v>
      </c>
      <c r="BA27" s="52">
        <f>VLOOKUP($A27,'RevPAR Raw Data'!$B$6:$BE$43,'RevPAR Raw Data'!O$1,FALSE)</f>
        <v>58.459273037894398</v>
      </c>
      <c r="BB27" s="53">
        <f>VLOOKUP($A27,'RevPAR Raw Data'!$B$6:$BE$43,'RevPAR Raw Data'!P$1,FALSE)</f>
        <v>57.059095869668603</v>
      </c>
      <c r="BC27" s="54">
        <f>VLOOKUP($A27,'RevPAR Raw Data'!$B$6:$BE$43,'RevPAR Raw Data'!R$1,FALSE)</f>
        <v>44.063366813517803</v>
      </c>
      <c r="BE27" s="47">
        <f>VLOOKUP($A27,'RevPAR Raw Data'!$B$6:$BE$43,'RevPAR Raw Data'!T$1,FALSE)</f>
        <v>3.7747724770738298</v>
      </c>
      <c r="BF27" s="48">
        <f>VLOOKUP($A27,'RevPAR Raw Data'!$B$6:$BE$43,'RevPAR Raw Data'!U$1,FALSE)</f>
        <v>1.1200666940837001</v>
      </c>
      <c r="BG27" s="48">
        <f>VLOOKUP($A27,'RevPAR Raw Data'!$B$6:$BE$43,'RevPAR Raw Data'!V$1,FALSE)</f>
        <v>1.1997716829554801</v>
      </c>
      <c r="BH27" s="48">
        <f>VLOOKUP($A27,'RevPAR Raw Data'!$B$6:$BE$43,'RevPAR Raw Data'!W$1,FALSE)</f>
        <v>7.5671586093934904</v>
      </c>
      <c r="BI27" s="48">
        <f>VLOOKUP($A27,'RevPAR Raw Data'!$B$6:$BE$43,'RevPAR Raw Data'!X$1,FALSE)</f>
        <v>12.3375941420127</v>
      </c>
      <c r="BJ27" s="49">
        <f>VLOOKUP($A27,'RevPAR Raw Data'!$B$6:$BE$43,'RevPAR Raw Data'!Y$1,FALSE)</f>
        <v>5.4058589262679799</v>
      </c>
      <c r="BK27" s="48">
        <f>VLOOKUP($A27,'RevPAR Raw Data'!$B$6:$BE$43,'RevPAR Raw Data'!AA$1,FALSE)</f>
        <v>-3.8638741765698699</v>
      </c>
      <c r="BL27" s="48">
        <f>VLOOKUP($A27,'RevPAR Raw Data'!$B$6:$BE$43,'RevPAR Raw Data'!AB$1,FALSE)</f>
        <v>-2.25572573201852</v>
      </c>
      <c r="BM27" s="49">
        <f>VLOOKUP($A27,'RevPAR Raw Data'!$B$6:$BE$43,'RevPAR Raw Data'!AC$1,FALSE)</f>
        <v>-3.04673548583387</v>
      </c>
      <c r="BN27" s="50">
        <f>VLOOKUP($A27,'RevPAR Raw Data'!$B$6:$BE$43,'RevPAR Raw Data'!AE$1,FALSE)</f>
        <v>2.0743704574641302</v>
      </c>
    </row>
    <row r="28" spans="1:66" x14ac:dyDescent="0.45">
      <c r="A28" s="63" t="s">
        <v>29</v>
      </c>
      <c r="B28" s="47">
        <f>VLOOKUP($A28,'Occupancy Raw Data'!$B$8:$BE$45,'Occupancy Raw Data'!G$3,FALSE)</f>
        <v>30.432510126747601</v>
      </c>
      <c r="C28" s="48">
        <f>VLOOKUP($A28,'Occupancy Raw Data'!$B$8:$BE$45,'Occupancy Raw Data'!H$3,FALSE)</f>
        <v>24.604730171174701</v>
      </c>
      <c r="D28" s="48">
        <f>VLOOKUP($A28,'Occupancy Raw Data'!$B$8:$BE$45,'Occupancy Raw Data'!I$3,FALSE)</f>
        <v>24.879132366392199</v>
      </c>
      <c r="E28" s="48">
        <f>VLOOKUP($A28,'Occupancy Raw Data'!$B$8:$BE$45,'Occupancy Raw Data'!J$3,FALSE)</f>
        <v>26.695413563308499</v>
      </c>
      <c r="F28" s="48">
        <f>VLOOKUP($A28,'Occupancy Raw Data'!$B$8:$BE$45,'Occupancy Raw Data'!K$3,FALSE)</f>
        <v>32.052789755651297</v>
      </c>
      <c r="G28" s="49">
        <f>VLOOKUP($A28,'Occupancy Raw Data'!$B$8:$BE$45,'Occupancy Raw Data'!L$3,FALSE)</f>
        <v>27.732915196654901</v>
      </c>
      <c r="H28" s="48">
        <f>VLOOKUP($A28,'Occupancy Raw Data'!$B$8:$BE$45,'Occupancy Raw Data'!N$3,FALSE)</f>
        <v>36.208022997517297</v>
      </c>
      <c r="I28" s="48">
        <f>VLOOKUP($A28,'Occupancy Raw Data'!$B$8:$BE$45,'Occupancy Raw Data'!O$3,FALSE)</f>
        <v>35.136547759048703</v>
      </c>
      <c r="J28" s="49">
        <f>VLOOKUP($A28,'Occupancy Raw Data'!$B$8:$BE$45,'Occupancy Raw Data'!P$3,FALSE)</f>
        <v>35.672285378283</v>
      </c>
      <c r="K28" s="50">
        <f>VLOOKUP($A28,'Occupancy Raw Data'!$B$8:$BE$45,'Occupancy Raw Data'!R$3,FALSE)</f>
        <v>30.001306677119999</v>
      </c>
      <c r="M28" s="47">
        <f>VLOOKUP($A28,'Occupancy Raw Data'!$B$8:$BE$45,'Occupancy Raw Data'!T$3,FALSE)</f>
        <v>-5.8780783625135999</v>
      </c>
      <c r="N28" s="48">
        <f>VLOOKUP($A28,'Occupancy Raw Data'!$B$8:$BE$45,'Occupancy Raw Data'!U$3,FALSE)</f>
        <v>-2.6684414914168202</v>
      </c>
      <c r="O28" s="48">
        <f>VLOOKUP($A28,'Occupancy Raw Data'!$B$8:$BE$45,'Occupancy Raw Data'!V$3,FALSE)</f>
        <v>-2.48494859649304</v>
      </c>
      <c r="P28" s="48">
        <f>VLOOKUP($A28,'Occupancy Raw Data'!$B$8:$BE$45,'Occupancy Raw Data'!W$3,FALSE)</f>
        <v>-2.55984181586112</v>
      </c>
      <c r="Q28" s="48">
        <f>VLOOKUP($A28,'Occupancy Raw Data'!$B$8:$BE$45,'Occupancy Raw Data'!X$3,FALSE)</f>
        <v>-4.0286365075829202</v>
      </c>
      <c r="R28" s="49">
        <f>VLOOKUP($A28,'Occupancy Raw Data'!$B$8:$BE$45,'Occupancy Raw Data'!Y$3,FALSE)</f>
        <v>-3.6519626392953</v>
      </c>
      <c r="S28" s="48">
        <f>VLOOKUP($A28,'Occupancy Raw Data'!$B$8:$BE$45,'Occupancy Raw Data'!AA$3,FALSE)</f>
        <v>-1.8558587905322901</v>
      </c>
      <c r="T28" s="48">
        <f>VLOOKUP($A28,'Occupancy Raw Data'!$B$8:$BE$45,'Occupancy Raw Data'!AB$3,FALSE)</f>
        <v>2.4549790337716599</v>
      </c>
      <c r="U28" s="49">
        <f>VLOOKUP($A28,'Occupancy Raw Data'!$B$8:$BE$45,'Occupancy Raw Data'!AC$3,FALSE)</f>
        <v>0.22089519781851599</v>
      </c>
      <c r="V28" s="50">
        <f>VLOOKUP($A28,'Occupancy Raw Data'!$B$8:$BE$45,'Occupancy Raw Data'!AE$3,FALSE)</f>
        <v>-2.37028736014899</v>
      </c>
      <c r="X28" s="51">
        <f>VLOOKUP($A28,'ADR Raw Data'!$B$6:$BE$43,'ADR Raw Data'!G$1,FALSE)</f>
        <v>151.733812795191</v>
      </c>
      <c r="Y28" s="52">
        <f>VLOOKUP($A28,'ADR Raw Data'!$B$6:$BE$43,'ADR Raw Data'!H$1,FALSE)</f>
        <v>96.550440785979802</v>
      </c>
      <c r="Z28" s="52">
        <f>VLOOKUP($A28,'ADR Raw Data'!$B$6:$BE$43,'ADR Raw Data'!I$1,FALSE)</f>
        <v>89.889485294117605</v>
      </c>
      <c r="AA28" s="52">
        <f>VLOOKUP($A28,'ADR Raw Data'!$B$6:$BE$43,'ADR Raw Data'!J$1,FALSE)</f>
        <v>89.116201664219204</v>
      </c>
      <c r="AB28" s="52">
        <f>VLOOKUP($A28,'ADR Raw Data'!$B$6:$BE$43,'ADR Raw Data'!K$1,FALSE)</f>
        <v>103.56774154097</v>
      </c>
      <c r="AC28" s="53">
        <f>VLOOKUP($A28,'ADR Raw Data'!$B$6:$BE$43,'ADR Raw Data'!L$1,FALSE)</f>
        <v>107.65719751224999</v>
      </c>
      <c r="AD28" s="52">
        <f>VLOOKUP($A28,'ADR Raw Data'!$B$6:$BE$43,'ADR Raw Data'!N$1,FALSE)</f>
        <v>135.21750992421499</v>
      </c>
      <c r="AE28" s="52">
        <f>VLOOKUP($A28,'ADR Raw Data'!$B$6:$BE$43,'ADR Raw Data'!O$1,FALSE)</f>
        <v>147.836712532539</v>
      </c>
      <c r="AF28" s="53">
        <f>VLOOKUP($A28,'ADR Raw Data'!$B$6:$BE$43,'ADR Raw Data'!P$1,FALSE)</f>
        <v>141.43235164835099</v>
      </c>
      <c r="AG28" s="54">
        <f>VLOOKUP($A28,'ADR Raw Data'!$B$6:$BE$43,'ADR Raw Data'!R$1,FALSE)</f>
        <v>119.131335241413</v>
      </c>
      <c r="AI28" s="47">
        <f>VLOOKUP($A28,'ADR Raw Data'!$B$6:$BE$43,'ADR Raw Data'!T$1,FALSE)</f>
        <v>-5.3349024443649196</v>
      </c>
      <c r="AJ28" s="48">
        <f>VLOOKUP($A28,'ADR Raw Data'!$B$6:$BE$43,'ADR Raw Data'!U$1,FALSE)</f>
        <v>-1.1491641274803399</v>
      </c>
      <c r="AK28" s="48">
        <f>VLOOKUP($A28,'ADR Raw Data'!$B$6:$BE$43,'ADR Raw Data'!V$1,FALSE)</f>
        <v>1.22657282024599</v>
      </c>
      <c r="AL28" s="48">
        <f>VLOOKUP($A28,'ADR Raw Data'!$B$6:$BE$43,'ADR Raw Data'!W$1,FALSE)</f>
        <v>1.2981904406132101</v>
      </c>
      <c r="AM28" s="48">
        <f>VLOOKUP($A28,'ADR Raw Data'!$B$6:$BE$43,'ADR Raw Data'!X$1,FALSE)</f>
        <v>9.9080633645423494E-2</v>
      </c>
      <c r="AN28" s="49">
        <f>VLOOKUP($A28,'ADR Raw Data'!$B$6:$BE$43,'ADR Raw Data'!Y$1,FALSE)</f>
        <v>-1.8302168887530199</v>
      </c>
      <c r="AO28" s="48">
        <f>VLOOKUP($A28,'ADR Raw Data'!$B$6:$BE$43,'ADR Raw Data'!AA$1,FALSE)</f>
        <v>-4.9925735121847596</v>
      </c>
      <c r="AP28" s="48">
        <f>VLOOKUP($A28,'ADR Raw Data'!$B$6:$BE$43,'ADR Raw Data'!AB$1,FALSE)</f>
        <v>-11.117144350787401</v>
      </c>
      <c r="AQ28" s="49">
        <f>VLOOKUP($A28,'ADR Raw Data'!$B$6:$BE$43,'ADR Raw Data'!AC$1,FALSE)</f>
        <v>-8.0935546417235997</v>
      </c>
      <c r="AR28" s="50">
        <f>VLOOKUP($A28,'ADR Raw Data'!$B$6:$BE$43,'ADR Raw Data'!AE$1,FALSE)</f>
        <v>-4.1577251777660802</v>
      </c>
      <c r="AS28" s="40"/>
      <c r="AT28" s="51">
        <f>VLOOKUP($A28,'RevPAR Raw Data'!$B$6:$BE$43,'RevPAR Raw Data'!G$1,FALSE)</f>
        <v>46.176407944596797</v>
      </c>
      <c r="AU28" s="52">
        <f>VLOOKUP($A28,'RevPAR Raw Data'!$B$6:$BE$43,'RevPAR Raw Data'!H$1,FALSE)</f>
        <v>23.755975434470098</v>
      </c>
      <c r="AV28" s="52">
        <f>VLOOKUP($A28,'RevPAR Raw Data'!$B$6:$BE$43,'RevPAR Raw Data'!I$1,FALSE)</f>
        <v>22.363724029792198</v>
      </c>
      <c r="AW28" s="52">
        <f>VLOOKUP($A28,'RevPAR Raw Data'!$B$6:$BE$43,'RevPAR Raw Data'!J$1,FALSE)</f>
        <v>23.7899385861753</v>
      </c>
      <c r="AX28" s="52">
        <f>VLOOKUP($A28,'RevPAR Raw Data'!$B$6:$BE$43,'RevPAR Raw Data'!K$1,FALSE)</f>
        <v>33.1963504508036</v>
      </c>
      <c r="AY28" s="53">
        <f>VLOOKUP($A28,'RevPAR Raw Data'!$B$6:$BE$43,'RevPAR Raw Data'!L$1,FALSE)</f>
        <v>29.856479289167599</v>
      </c>
      <c r="AZ28" s="52">
        <f>VLOOKUP($A28,'RevPAR Raw Data'!$B$6:$BE$43,'RevPAR Raw Data'!N$1,FALSE)</f>
        <v>48.959587090029999</v>
      </c>
      <c r="BA28" s="52">
        <f>VLOOKUP($A28,'RevPAR Raw Data'!$B$6:$BE$43,'RevPAR Raw Data'!O$1,FALSE)</f>
        <v>51.944717104403502</v>
      </c>
      <c r="BB28" s="53">
        <f>VLOOKUP($A28,'RevPAR Raw Data'!$B$6:$BE$43,'RevPAR Raw Data'!P$1,FALSE)</f>
        <v>50.452152097216697</v>
      </c>
      <c r="BC28" s="54">
        <f>VLOOKUP($A28,'RevPAR Raw Data'!$B$6:$BE$43,'RevPAR Raw Data'!R$1,FALSE)</f>
        <v>35.740957234324497</v>
      </c>
      <c r="BE28" s="47">
        <f>VLOOKUP($A28,'RevPAR Raw Data'!$B$6:$BE$43,'RevPAR Raw Data'!T$1,FALSE)</f>
        <v>-10.8993910606351</v>
      </c>
      <c r="BF28" s="48">
        <f>VLOOKUP($A28,'RevPAR Raw Data'!$B$6:$BE$43,'RevPAR Raw Data'!U$1,FALSE)</f>
        <v>-3.7869408465149998</v>
      </c>
      <c r="BG28" s="48">
        <f>VLOOKUP($A28,'RevPAR Raw Data'!$B$6:$BE$43,'RevPAR Raw Data'!V$1,FALSE)</f>
        <v>-1.28885548032872</v>
      </c>
      <c r="BH28" s="48">
        <f>VLOOKUP($A28,'RevPAR Raw Data'!$B$6:$BE$43,'RevPAR Raw Data'!W$1,FALSE)</f>
        <v>-1.2948829969962401</v>
      </c>
      <c r="BI28" s="48">
        <f>VLOOKUP($A28,'RevPAR Raw Data'!$B$6:$BE$43,'RevPAR Raw Data'!X$1,FALSE)</f>
        <v>-3.9335474725164801</v>
      </c>
      <c r="BJ28" s="49">
        <f>VLOOKUP($A28,'RevPAR Raw Data'!$B$6:$BE$43,'RevPAR Raw Data'!Y$1,FALSE)</f>
        <v>-5.4153406910529798</v>
      </c>
      <c r="BK28" s="48">
        <f>VLOOKUP($A28,'RevPAR Raw Data'!$B$6:$BE$43,'RevPAR Raw Data'!AA$1,FALSE)</f>
        <v>-6.7557771883173796</v>
      </c>
      <c r="BL28" s="48">
        <f>VLOOKUP($A28,'RevPAR Raw Data'!$B$6:$BE$43,'RevPAR Raw Data'!AB$1,FALSE)</f>
        <v>-8.9350888799817891</v>
      </c>
      <c r="BM28" s="49">
        <f>VLOOKUP($A28,'RevPAR Raw Data'!$B$6:$BE$43,'RevPAR Raw Data'!AC$1,FALSE)</f>
        <v>-7.8905377174414699</v>
      </c>
      <c r="BN28" s="50">
        <f>VLOOKUP($A28,'RevPAR Raw Data'!$B$6:$BE$43,'RevPAR Raw Data'!AE$1,FALSE)</f>
        <v>-6.4294625035567501</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Data'!G$3,FALSE)</f>
        <v>39.760389367278101</v>
      </c>
      <c r="C30" s="48">
        <f>VLOOKUP($A30,'Occupancy Raw Data'!$B$8:$BE$45,'Occupancy Raw Data'!H$3,FALSE)</f>
        <v>44.3186072631973</v>
      </c>
      <c r="D30" s="48">
        <f>VLOOKUP($A30,'Occupancy Raw Data'!$B$8:$BE$45,'Occupancy Raw Data'!I$3,FALSE)</f>
        <v>43.852957693747598</v>
      </c>
      <c r="E30" s="48">
        <f>VLOOKUP($A30,'Occupancy Raw Data'!$B$8:$BE$45,'Occupancy Raw Data'!J$3,FALSE)</f>
        <v>47.360539123923601</v>
      </c>
      <c r="F30" s="48">
        <f>VLOOKUP($A30,'Occupancy Raw Data'!$B$8:$BE$45,'Occupancy Raw Data'!K$3,FALSE)</f>
        <v>43.735960314488899</v>
      </c>
      <c r="G30" s="49">
        <f>VLOOKUP($A30,'Occupancy Raw Data'!$B$8:$BE$45,'Occupancy Raw Data'!L$3,FALSE)</f>
        <v>43.805690752527099</v>
      </c>
      <c r="H30" s="48">
        <f>VLOOKUP($A30,'Occupancy Raw Data'!$B$8:$BE$45,'Occupancy Raw Data'!N$3,FALSE)</f>
        <v>44.014414077124599</v>
      </c>
      <c r="I30" s="48">
        <f>VLOOKUP($A30,'Occupancy Raw Data'!$B$8:$BE$45,'Occupancy Raw Data'!O$3,FALSE)</f>
        <v>43.965275177835998</v>
      </c>
      <c r="J30" s="49">
        <f>VLOOKUP($A30,'Occupancy Raw Data'!$B$8:$BE$45,'Occupancy Raw Data'!P$3,FALSE)</f>
        <v>43.989844627480302</v>
      </c>
      <c r="K30" s="50">
        <f>VLOOKUP($A30,'Occupancy Raw Data'!$B$8:$BE$45,'Occupancy Raw Data'!R$3,FALSE)</f>
        <v>43.858306145370904</v>
      </c>
      <c r="M30" s="47">
        <f>VLOOKUP($A30,'Occupancy Raw Data'!$B$8:$BE$45,'Occupancy Raw Data'!T$3,FALSE)</f>
        <v>-2.0245288599564701</v>
      </c>
      <c r="N30" s="48">
        <f>VLOOKUP($A30,'Occupancy Raw Data'!$B$8:$BE$45,'Occupancy Raw Data'!U$3,FALSE)</f>
        <v>5.26069657240678</v>
      </c>
      <c r="O30" s="48">
        <f>VLOOKUP($A30,'Occupancy Raw Data'!$B$8:$BE$45,'Occupancy Raw Data'!V$3,FALSE)</f>
        <v>-7.9768647648788997</v>
      </c>
      <c r="P30" s="48">
        <f>VLOOKUP($A30,'Occupancy Raw Data'!$B$8:$BE$45,'Occupancy Raw Data'!W$3,FALSE)</f>
        <v>-2.7238164534537899</v>
      </c>
      <c r="Q30" s="48">
        <f>VLOOKUP($A30,'Occupancy Raw Data'!$B$8:$BE$45,'Occupancy Raw Data'!X$3,FALSE)</f>
        <v>-0.425046328018856</v>
      </c>
      <c r="R30" s="49">
        <f>VLOOKUP($A30,'Occupancy Raw Data'!$B$8:$BE$45,'Occupancy Raw Data'!Y$3,FALSE)</f>
        <v>-1.7586031298918701</v>
      </c>
      <c r="S30" s="48">
        <f>VLOOKUP($A30,'Occupancy Raw Data'!$B$8:$BE$45,'Occupancy Raw Data'!AA$3,FALSE)</f>
        <v>-1.3164123599381901</v>
      </c>
      <c r="T30" s="48">
        <f>VLOOKUP($A30,'Occupancy Raw Data'!$B$8:$BE$45,'Occupancy Raw Data'!AB$3,FALSE)</f>
        <v>2.4058397129856099</v>
      </c>
      <c r="U30" s="49">
        <f>VLOOKUP($A30,'Occupancy Raw Data'!$B$8:$BE$45,'Occupancy Raw Data'!AC$3,FALSE)</f>
        <v>0.50922431106150601</v>
      </c>
      <c r="V30" s="50">
        <f>VLOOKUP($A30,'Occupancy Raw Data'!$B$8:$BE$45,'Occupancy Raw Data'!AE$3,FALSE)</f>
        <v>-1.1192387831974999</v>
      </c>
      <c r="X30" s="51">
        <f>VLOOKUP($A30,'ADR Raw Data'!$B$6:$BE$43,'ADR Raw Data'!G$1,FALSE)</f>
        <v>101.313930084745</v>
      </c>
      <c r="Y30" s="52">
        <f>VLOOKUP($A30,'ADR Raw Data'!$B$6:$BE$43,'ADR Raw Data'!H$1,FALSE)</f>
        <v>92.428483632523694</v>
      </c>
      <c r="Z30" s="52">
        <f>VLOOKUP($A30,'ADR Raw Data'!$B$6:$BE$43,'ADR Raw Data'!I$1,FALSE)</f>
        <v>97.458917880582604</v>
      </c>
      <c r="AA30" s="52">
        <f>VLOOKUP($A30,'ADR Raw Data'!$B$6:$BE$43,'ADR Raw Data'!J$1,FALSE)</f>
        <v>98.589859683794401</v>
      </c>
      <c r="AB30" s="52">
        <f>VLOOKUP($A30,'ADR Raw Data'!$B$6:$BE$43,'ADR Raw Data'!K$1,FALSE)</f>
        <v>97.831900379861906</v>
      </c>
      <c r="AC30" s="53">
        <f>VLOOKUP($A30,'ADR Raw Data'!$B$6:$BE$43,'ADR Raw Data'!L$1,FALSE)</f>
        <v>97.459875325840699</v>
      </c>
      <c r="AD30" s="52">
        <f>VLOOKUP($A30,'ADR Raw Data'!$B$6:$BE$43,'ADR Raw Data'!N$1,FALSE)</f>
        <v>106.96903296119</v>
      </c>
      <c r="AE30" s="52">
        <f>VLOOKUP($A30,'ADR Raw Data'!$B$6:$BE$43,'ADR Raw Data'!O$1,FALSE)</f>
        <v>108.286053541966</v>
      </c>
      <c r="AF30" s="53">
        <f>VLOOKUP($A30,'ADR Raw Data'!$B$6:$BE$43,'ADR Raw Data'!P$1,FALSE)</f>
        <v>107.62717545679401</v>
      </c>
      <c r="AG30" s="54">
        <f>VLOOKUP($A30,'ADR Raw Data'!$B$6:$BE$43,'ADR Raw Data'!R$1,FALSE)</f>
        <v>100.373530635732</v>
      </c>
      <c r="AI30" s="47">
        <f>VLOOKUP($A30,'ADR Raw Data'!$B$6:$BE$43,'ADR Raw Data'!T$1,FALSE)</f>
        <v>3.6439342133275501</v>
      </c>
      <c r="AJ30" s="48">
        <f>VLOOKUP($A30,'ADR Raw Data'!$B$6:$BE$43,'ADR Raw Data'!U$1,FALSE)</f>
        <v>1.6945370097624299</v>
      </c>
      <c r="AK30" s="48">
        <f>VLOOKUP($A30,'ADR Raw Data'!$B$6:$BE$43,'ADR Raw Data'!V$1,FALSE)</f>
        <v>3.2354376224816801</v>
      </c>
      <c r="AL30" s="48">
        <f>VLOOKUP($A30,'ADR Raw Data'!$B$6:$BE$43,'ADR Raw Data'!W$1,FALSE)</f>
        <v>3.5731782996108499</v>
      </c>
      <c r="AM30" s="48">
        <f>VLOOKUP($A30,'ADR Raw Data'!$B$6:$BE$43,'ADR Raw Data'!X$1,FALSE)</f>
        <v>4.8442626458947098</v>
      </c>
      <c r="AN30" s="49">
        <f>VLOOKUP($A30,'ADR Raw Data'!$B$6:$BE$43,'ADR Raw Data'!Y$1,FALSE)</f>
        <v>3.3446087095181598</v>
      </c>
      <c r="AO30" s="48">
        <f>VLOOKUP($A30,'ADR Raw Data'!$B$6:$BE$43,'ADR Raw Data'!AA$1,FALSE)</f>
        <v>4.8638709374081603</v>
      </c>
      <c r="AP30" s="48">
        <f>VLOOKUP($A30,'ADR Raw Data'!$B$6:$BE$43,'ADR Raw Data'!AB$1,FALSE)</f>
        <v>6.5632604930526703</v>
      </c>
      <c r="AQ30" s="49">
        <f>VLOOKUP($A30,'ADR Raw Data'!$B$6:$BE$43,'ADR Raw Data'!AC$1,FALSE)</f>
        <v>5.70770464381767</v>
      </c>
      <c r="AR30" s="50">
        <f>VLOOKUP($A30,'ADR Raw Data'!$B$6:$BE$43,'ADR Raw Data'!AE$1,FALSE)</f>
        <v>4.0970514615472204</v>
      </c>
      <c r="AS30" s="40"/>
      <c r="AT30" s="51">
        <f>VLOOKUP($A30,'RevPAR Raw Data'!$B$6:$BE$43,'RevPAR Raw Data'!G$1,FALSE)</f>
        <v>40.282813084986799</v>
      </c>
      <c r="AU30" s="52">
        <f>VLOOKUP($A30,'RevPAR Raw Data'!$B$6:$BE$43,'RevPAR Raw Data'!H$1,FALSE)</f>
        <v>40.963016660426803</v>
      </c>
      <c r="AV30" s="52">
        <f>VLOOKUP($A30,'RevPAR Raw Data'!$B$6:$BE$43,'RevPAR Raw Data'!I$1,FALSE)</f>
        <v>42.738618026956097</v>
      </c>
      <c r="AW30" s="52">
        <f>VLOOKUP($A30,'RevPAR Raw Data'!$B$6:$BE$43,'RevPAR Raw Data'!J$1,FALSE)</f>
        <v>46.692689067764803</v>
      </c>
      <c r="AX30" s="52">
        <f>VLOOKUP($A30,'RevPAR Raw Data'!$B$6:$BE$43,'RevPAR Raw Data'!K$1,FALSE)</f>
        <v>42.787721125046701</v>
      </c>
      <c r="AY30" s="53">
        <f>VLOOKUP($A30,'RevPAR Raw Data'!$B$6:$BE$43,'RevPAR Raw Data'!L$1,FALSE)</f>
        <v>42.692971593036297</v>
      </c>
      <c r="AZ30" s="52">
        <f>VLOOKUP($A30,'RevPAR Raw Data'!$B$6:$BE$43,'RevPAR Raw Data'!N$1,FALSE)</f>
        <v>47.081793101834499</v>
      </c>
      <c r="BA30" s="52">
        <f>VLOOKUP($A30,'RevPAR Raw Data'!$B$6:$BE$43,'RevPAR Raw Data'!O$1,FALSE)</f>
        <v>47.608261418944203</v>
      </c>
      <c r="BB30" s="53">
        <f>VLOOKUP($A30,'RevPAR Raw Data'!$B$6:$BE$43,'RevPAR Raw Data'!P$1,FALSE)</f>
        <v>47.345027260389301</v>
      </c>
      <c r="BC30" s="54">
        <f>VLOOKUP($A30,'RevPAR Raw Data'!$B$6:$BE$43,'RevPAR Raw Data'!R$1,FALSE)</f>
        <v>44.022130355137101</v>
      </c>
      <c r="BE30" s="47">
        <f>VLOOKUP($A30,'RevPAR Raw Data'!$B$6:$BE$43,'RevPAR Raw Data'!T$1,FALSE)</f>
        <v>1.5456328535844299</v>
      </c>
      <c r="BF30" s="48">
        <f>VLOOKUP($A30,'RevPAR Raw Data'!$B$6:$BE$43,'RevPAR Raw Data'!U$1,FALSE)</f>
        <v>7.0443780325599503</v>
      </c>
      <c r="BG30" s="48">
        <f>VLOOKUP($A30,'RevPAR Raw Data'!$B$6:$BE$43,'RevPAR Raw Data'!V$1,FALSE)</f>
        <v>-4.9995136260945898</v>
      </c>
      <c r="BH30" s="48">
        <f>VLOOKUP($A30,'RevPAR Raw Data'!$B$6:$BE$43,'RevPAR Raw Data'!W$1,FALSE)</f>
        <v>0.75203502772102104</v>
      </c>
      <c r="BI30" s="48">
        <f>VLOOKUP($A30,'RevPAR Raw Data'!$B$6:$BE$43,'RevPAR Raw Data'!X$1,FALSE)</f>
        <v>4.39862595737989</v>
      </c>
      <c r="BJ30" s="49">
        <f>VLOOKUP($A30,'RevPAR Raw Data'!$B$6:$BE$43,'RevPAR Raw Data'!Y$1,FALSE)</f>
        <v>1.5271871861780599</v>
      </c>
      <c r="BK30" s="48">
        <f>VLOOKUP($A30,'RevPAR Raw Data'!$B$6:$BE$43,'RevPAR Raw Data'!AA$1,FALSE)</f>
        <v>3.4834299792784802</v>
      </c>
      <c r="BL30" s="48">
        <f>VLOOKUP($A30,'RevPAR Raw Data'!$B$6:$BE$43,'RevPAR Raw Data'!AB$1,FALSE)</f>
        <v>9.1270017334468498</v>
      </c>
      <c r="BM30" s="49">
        <f>VLOOKUP($A30,'RevPAR Raw Data'!$B$6:$BE$43,'RevPAR Raw Data'!AC$1,FALSE)</f>
        <v>6.24599397452908</v>
      </c>
      <c r="BN30" s="50">
        <f>VLOOKUP($A30,'RevPAR Raw Data'!$B$6:$BE$43,'RevPAR Raw Data'!AE$1,FALSE)</f>
        <v>2.9319568894245198</v>
      </c>
    </row>
    <row r="31" spans="1:66" x14ac:dyDescent="0.45">
      <c r="A31" s="63" t="s">
        <v>70</v>
      </c>
      <c r="B31" s="47">
        <f>VLOOKUP($A31,'Occupancy Raw Data'!$B$8:$BE$45,'Occupancy Raw Data'!G$3,FALSE)</f>
        <v>37.113510666315499</v>
      </c>
      <c r="C31" s="48">
        <f>VLOOKUP($A31,'Occupancy Raw Data'!$B$8:$BE$45,'Occupancy Raw Data'!H$3,FALSE)</f>
        <v>43.7292599420595</v>
      </c>
      <c r="D31" s="48">
        <f>VLOOKUP($A31,'Occupancy Raw Data'!$B$8:$BE$45,'Occupancy Raw Data'!I$3,FALSE)</f>
        <v>43.513299973663401</v>
      </c>
      <c r="E31" s="48">
        <f>VLOOKUP($A31,'Occupancy Raw Data'!$B$8:$BE$45,'Occupancy Raw Data'!J$3,FALSE)</f>
        <v>46.099552278114302</v>
      </c>
      <c r="F31" s="48">
        <f>VLOOKUP($A31,'Occupancy Raw Data'!$B$8:$BE$45,'Occupancy Raw Data'!K$3,FALSE)</f>
        <v>42.733737160916498</v>
      </c>
      <c r="G31" s="49">
        <f>VLOOKUP($A31,'Occupancy Raw Data'!$B$8:$BE$45,'Occupancy Raw Data'!L$3,FALSE)</f>
        <v>42.637872004213797</v>
      </c>
      <c r="H31" s="48">
        <f>VLOOKUP($A31,'Occupancy Raw Data'!$B$8:$BE$45,'Occupancy Raw Data'!N$3,FALSE)</f>
        <v>41.053463260468703</v>
      </c>
      <c r="I31" s="48">
        <f>VLOOKUP($A31,'Occupancy Raw Data'!$B$8:$BE$45,'Occupancy Raw Data'!O$3,FALSE)</f>
        <v>42.054253357914099</v>
      </c>
      <c r="J31" s="49">
        <f>VLOOKUP($A31,'Occupancy Raw Data'!$B$8:$BE$45,'Occupancy Raw Data'!P$3,FALSE)</f>
        <v>41.553858309191398</v>
      </c>
      <c r="K31" s="50">
        <f>VLOOKUP($A31,'Occupancy Raw Data'!$B$8:$BE$45,'Occupancy Raw Data'!R$3,FALSE)</f>
        <v>42.328153805635999</v>
      </c>
      <c r="M31" s="47">
        <f>VLOOKUP($A31,'Occupancy Raw Data'!$B$8:$BE$45,'Occupancy Raw Data'!T$3,FALSE)</f>
        <v>1.9066953338011701</v>
      </c>
      <c r="N31" s="48">
        <f>VLOOKUP($A31,'Occupancy Raw Data'!$B$8:$BE$45,'Occupancy Raw Data'!U$3,FALSE)</f>
        <v>5.2818721909906099</v>
      </c>
      <c r="O31" s="48">
        <f>VLOOKUP($A31,'Occupancy Raw Data'!$B$8:$BE$45,'Occupancy Raw Data'!V$3,FALSE)</f>
        <v>-6.68560410524299</v>
      </c>
      <c r="P31" s="48">
        <f>VLOOKUP($A31,'Occupancy Raw Data'!$B$8:$BE$45,'Occupancy Raw Data'!W$3,FALSE)</f>
        <v>-3.4080630116311199</v>
      </c>
      <c r="Q31" s="48">
        <f>VLOOKUP($A31,'Occupancy Raw Data'!$B$8:$BE$45,'Occupancy Raw Data'!X$3,FALSE)</f>
        <v>1.4205565445492201</v>
      </c>
      <c r="R31" s="49">
        <f>VLOOKUP($A31,'Occupancy Raw Data'!$B$8:$BE$45,'Occupancy Raw Data'!Y$3,FALSE)</f>
        <v>-0.58629337409450599</v>
      </c>
      <c r="S31" s="48">
        <f>VLOOKUP($A31,'Occupancy Raw Data'!$B$8:$BE$45,'Occupancy Raw Data'!AA$3,FALSE)</f>
        <v>-0.106712619767943</v>
      </c>
      <c r="T31" s="48">
        <f>VLOOKUP($A31,'Occupancy Raw Data'!$B$8:$BE$45,'Occupancy Raw Data'!AB$3,FALSE)</f>
        <v>4.6390155573119296</v>
      </c>
      <c r="U31" s="49">
        <f>VLOOKUP($A31,'Occupancy Raw Data'!$B$8:$BE$45,'Occupancy Raw Data'!AC$3,FALSE)</f>
        <v>2.2396611344074402</v>
      </c>
      <c r="V31" s="50">
        <f>VLOOKUP($A31,'Occupancy Raw Data'!$B$8:$BE$45,'Occupancy Raw Data'!AE$3,FALSE)</f>
        <v>0.19046535491070199</v>
      </c>
      <c r="X31" s="51">
        <f>VLOOKUP($A31,'ADR Raw Data'!$B$6:$BE$43,'ADR Raw Data'!G$1,FALSE)</f>
        <v>102.56442378654501</v>
      </c>
      <c r="Y31" s="52">
        <f>VLOOKUP($A31,'ADR Raw Data'!$B$6:$BE$43,'ADR Raw Data'!H$1,FALSE)</f>
        <v>91.194139966273099</v>
      </c>
      <c r="Z31" s="52">
        <f>VLOOKUP($A31,'ADR Raw Data'!$B$6:$BE$43,'ADR Raw Data'!I$1,FALSE)</f>
        <v>94.089518218133307</v>
      </c>
      <c r="AA31" s="52">
        <f>VLOOKUP($A31,'ADR Raw Data'!$B$6:$BE$43,'ADR Raw Data'!J$1,FALSE)</f>
        <v>94.874798903107802</v>
      </c>
      <c r="AB31" s="52">
        <f>VLOOKUP($A31,'ADR Raw Data'!$B$6:$BE$43,'ADR Raw Data'!K$1,FALSE)</f>
        <v>96.006360162701796</v>
      </c>
      <c r="AC31" s="53">
        <f>VLOOKUP($A31,'ADR Raw Data'!$B$6:$BE$43,'ADR Raw Data'!L$1,FALSE)</f>
        <v>95.525029154518904</v>
      </c>
      <c r="AD31" s="52">
        <f>VLOOKUP($A31,'ADR Raw Data'!$B$6:$BE$43,'ADR Raw Data'!N$1,FALSE)</f>
        <v>102.649985886579</v>
      </c>
      <c r="AE31" s="52">
        <f>VLOOKUP($A31,'ADR Raw Data'!$B$6:$BE$43,'ADR Raw Data'!O$1,FALSE)</f>
        <v>105.55018787575101</v>
      </c>
      <c r="AF31" s="53">
        <f>VLOOKUP($A31,'ADR Raw Data'!$B$6:$BE$43,'ADR Raw Data'!P$1,FALSE)</f>
        <v>104.11754911902599</v>
      </c>
      <c r="AG31" s="54">
        <f>VLOOKUP($A31,'ADR Raw Data'!$B$6:$BE$43,'ADR Raw Data'!R$1,FALSE)</f>
        <v>97.935126217734407</v>
      </c>
      <c r="AI31" s="47">
        <f>VLOOKUP($A31,'ADR Raw Data'!$B$6:$BE$43,'ADR Raw Data'!T$1,FALSE)</f>
        <v>6.87852980193228</v>
      </c>
      <c r="AJ31" s="48">
        <f>VLOOKUP($A31,'ADR Raw Data'!$B$6:$BE$43,'ADR Raw Data'!U$1,FALSE)</f>
        <v>1.99078252046224</v>
      </c>
      <c r="AK31" s="48">
        <f>VLOOKUP($A31,'ADR Raw Data'!$B$6:$BE$43,'ADR Raw Data'!V$1,FALSE)</f>
        <v>1.7670862616190399</v>
      </c>
      <c r="AL31" s="48">
        <f>VLOOKUP($A31,'ADR Raw Data'!$B$6:$BE$43,'ADR Raw Data'!W$1,FALSE)</f>
        <v>1.03710387183066</v>
      </c>
      <c r="AM31" s="48">
        <f>VLOOKUP($A31,'ADR Raw Data'!$B$6:$BE$43,'ADR Raw Data'!X$1,FALSE)</f>
        <v>5.6363209471909901</v>
      </c>
      <c r="AN31" s="49">
        <f>VLOOKUP($A31,'ADR Raw Data'!$B$6:$BE$43,'ADR Raw Data'!Y$1,FALSE)</f>
        <v>3.2980757000495999</v>
      </c>
      <c r="AO31" s="48">
        <f>VLOOKUP($A31,'ADR Raw Data'!$B$6:$BE$43,'ADR Raw Data'!AA$1,FALSE)</f>
        <v>4.2812637834285301</v>
      </c>
      <c r="AP31" s="48">
        <f>VLOOKUP($A31,'ADR Raw Data'!$B$6:$BE$43,'ADR Raw Data'!AB$1,FALSE)</f>
        <v>8.0834846638848106</v>
      </c>
      <c r="AQ31" s="49">
        <f>VLOOKUP($A31,'ADR Raw Data'!$B$6:$BE$43,'ADR Raw Data'!AC$1,FALSE)</f>
        <v>6.1879143568877399</v>
      </c>
      <c r="AR31" s="50">
        <f>VLOOKUP($A31,'ADR Raw Data'!$B$6:$BE$43,'ADR Raw Data'!AE$1,FALSE)</f>
        <v>4.1779380825072101</v>
      </c>
      <c r="AS31" s="40"/>
      <c r="AT31" s="51">
        <f>VLOOKUP($A31,'RevPAR Raw Data'!$B$6:$BE$43,'RevPAR Raw Data'!G$1,FALSE)</f>
        <v>38.065258361864601</v>
      </c>
      <c r="AU31" s="52">
        <f>VLOOKUP($A31,'RevPAR Raw Data'!$B$6:$BE$43,'RevPAR Raw Data'!H$1,FALSE)</f>
        <v>39.8785225177771</v>
      </c>
      <c r="AV31" s="52">
        <f>VLOOKUP($A31,'RevPAR Raw Data'!$B$6:$BE$43,'RevPAR Raw Data'!I$1,FALSE)</f>
        <v>40.941454306030998</v>
      </c>
      <c r="AW31" s="52">
        <f>VLOOKUP($A31,'RevPAR Raw Data'!$B$6:$BE$43,'RevPAR Raw Data'!J$1,FALSE)</f>
        <v>43.736857519094002</v>
      </c>
      <c r="AX31" s="52">
        <f>VLOOKUP($A31,'RevPAR Raw Data'!$B$6:$BE$43,'RevPAR Raw Data'!K$1,FALSE)</f>
        <v>41.027105609691802</v>
      </c>
      <c r="AY31" s="53">
        <f>VLOOKUP($A31,'RevPAR Raw Data'!$B$6:$BE$43,'RevPAR Raw Data'!L$1,FALSE)</f>
        <v>40.729839662891699</v>
      </c>
      <c r="AZ31" s="52">
        <f>VLOOKUP($A31,'RevPAR Raw Data'!$B$6:$BE$43,'RevPAR Raw Data'!N$1,FALSE)</f>
        <v>42.141374242823197</v>
      </c>
      <c r="BA31" s="52">
        <f>VLOOKUP($A31,'RevPAR Raw Data'!$B$6:$BE$43,'RevPAR Raw Data'!O$1,FALSE)</f>
        <v>44.388343429022903</v>
      </c>
      <c r="BB31" s="53">
        <f>VLOOKUP($A31,'RevPAR Raw Data'!$B$6:$BE$43,'RevPAR Raw Data'!P$1,FALSE)</f>
        <v>43.264858835923</v>
      </c>
      <c r="BC31" s="54">
        <f>VLOOKUP($A31,'RevPAR Raw Data'!$B$6:$BE$43,'RevPAR Raw Data'!R$1,FALSE)</f>
        <v>41.454130855186399</v>
      </c>
      <c r="BE31" s="47">
        <f>VLOOKUP($A31,'RevPAR Raw Data'!$B$6:$BE$43,'RevPAR Raw Data'!T$1,FALSE)</f>
        <v>8.9163777425010196</v>
      </c>
      <c r="BF31" s="48">
        <f>VLOOKUP($A31,'RevPAR Raw Data'!$B$6:$BE$43,'RevPAR Raw Data'!U$1,FALSE)</f>
        <v>7.3778052997842503</v>
      </c>
      <c r="BG31" s="48">
        <f>VLOOKUP($A31,'RevPAR Raw Data'!$B$6:$BE$43,'RevPAR Raw Data'!V$1,FALSE)</f>
        <v>-5.0366582352739302</v>
      </c>
      <c r="BH31" s="48">
        <f>VLOOKUP($A31,'RevPAR Raw Data'!$B$6:$BE$43,'RevPAR Raw Data'!W$1,FALSE)</f>
        <v>-2.4063042932485099</v>
      </c>
      <c r="BI31" s="48">
        <f>VLOOKUP($A31,'RevPAR Raw Data'!$B$6:$BE$43,'RevPAR Raw Data'!X$1,FALSE)</f>
        <v>7.1369446178273401</v>
      </c>
      <c r="BJ31" s="49">
        <f>VLOOKUP($A31,'RevPAR Raw Data'!$B$6:$BE$43,'RevPAR Raw Data'!Y$1,FALSE)</f>
        <v>2.6924459266530798</v>
      </c>
      <c r="BK31" s="48">
        <f>VLOOKUP($A31,'RevPAR Raw Data'!$B$6:$BE$43,'RevPAR Raw Data'!AA$1,FALSE)</f>
        <v>4.16998251491811</v>
      </c>
      <c r="BL31" s="48">
        <f>VLOOKUP($A31,'RevPAR Raw Data'!$B$6:$BE$43,'RevPAR Raw Data'!AB$1,FALSE)</f>
        <v>13.0974943323272</v>
      </c>
      <c r="BM31" s="49">
        <f>VLOOKUP($A31,'RevPAR Raw Data'!$B$6:$BE$43,'RevPAR Raw Data'!AC$1,FALSE)</f>
        <v>8.5661638041768207</v>
      </c>
      <c r="BN31" s="50">
        <f>VLOOKUP($A31,'RevPAR Raw Data'!$B$6:$BE$43,'RevPAR Raw Data'!AE$1,FALSE)</f>
        <v>4.3763609620147097</v>
      </c>
    </row>
    <row r="32" spans="1:66" x14ac:dyDescent="0.45">
      <c r="A32" s="63" t="s">
        <v>52</v>
      </c>
      <c r="B32" s="47">
        <f>VLOOKUP($A32,'Occupancy Raw Data'!$B$8:$BE$45,'Occupancy Raw Data'!G$3,FALSE)</f>
        <v>38.186462324393297</v>
      </c>
      <c r="C32" s="48">
        <f>VLOOKUP($A32,'Occupancy Raw Data'!$B$8:$BE$45,'Occupancy Raw Data'!H$3,FALSE)</f>
        <v>45.721583652618101</v>
      </c>
      <c r="D32" s="48">
        <f>VLOOKUP($A32,'Occupancy Raw Data'!$B$8:$BE$45,'Occupancy Raw Data'!I$3,FALSE)</f>
        <v>49.425287356321803</v>
      </c>
      <c r="E32" s="48">
        <f>VLOOKUP($A32,'Occupancy Raw Data'!$B$8:$BE$45,'Occupancy Raw Data'!J$3,FALSE)</f>
        <v>52.8097062579821</v>
      </c>
      <c r="F32" s="48">
        <f>VLOOKUP($A32,'Occupancy Raw Data'!$B$8:$BE$45,'Occupancy Raw Data'!K$3,FALSE)</f>
        <v>47.062579821200501</v>
      </c>
      <c r="G32" s="49">
        <f>VLOOKUP($A32,'Occupancy Raw Data'!$B$8:$BE$45,'Occupancy Raw Data'!L$3,FALSE)</f>
        <v>46.641123882503102</v>
      </c>
      <c r="H32" s="48">
        <f>VLOOKUP($A32,'Occupancy Raw Data'!$B$8:$BE$45,'Occupancy Raw Data'!N$3,FALSE)</f>
        <v>49.361430395913104</v>
      </c>
      <c r="I32" s="48">
        <f>VLOOKUP($A32,'Occupancy Raw Data'!$B$8:$BE$45,'Occupancy Raw Data'!O$3,FALSE)</f>
        <v>45.178799489144303</v>
      </c>
      <c r="J32" s="49">
        <f>VLOOKUP($A32,'Occupancy Raw Data'!$B$8:$BE$45,'Occupancy Raw Data'!P$3,FALSE)</f>
        <v>47.2701149425287</v>
      </c>
      <c r="K32" s="50">
        <f>VLOOKUP($A32,'Occupancy Raw Data'!$B$8:$BE$45,'Occupancy Raw Data'!R$3,FALSE)</f>
        <v>46.820835613939003</v>
      </c>
      <c r="M32" s="47">
        <f>VLOOKUP($A32,'Occupancy Raw Data'!$B$8:$BE$45,'Occupancy Raw Data'!T$3,FALSE)</f>
        <v>-9.5628648969166203</v>
      </c>
      <c r="N32" s="48">
        <f>VLOOKUP($A32,'Occupancy Raw Data'!$B$8:$BE$45,'Occupancy Raw Data'!U$3,FALSE)</f>
        <v>-0.66088684895322503</v>
      </c>
      <c r="O32" s="48">
        <f>VLOOKUP($A32,'Occupancy Raw Data'!$B$8:$BE$45,'Occupancy Raw Data'!V$3,FALSE)</f>
        <v>-8.6407144859625902</v>
      </c>
      <c r="P32" s="48">
        <f>VLOOKUP($A32,'Occupancy Raw Data'!$B$8:$BE$45,'Occupancy Raw Data'!W$3,FALSE)</f>
        <v>-6.1455639200686196</v>
      </c>
      <c r="Q32" s="48">
        <f>VLOOKUP($A32,'Occupancy Raw Data'!$B$8:$BE$45,'Occupancy Raw Data'!X$3,FALSE)</f>
        <v>-5.4888381256269803</v>
      </c>
      <c r="R32" s="49">
        <f>VLOOKUP($A32,'Occupancy Raw Data'!$B$8:$BE$45,'Occupancy Raw Data'!Y$3,FALSE)</f>
        <v>-6.1219822195474398</v>
      </c>
      <c r="S32" s="48">
        <f>VLOOKUP($A32,'Occupancy Raw Data'!$B$8:$BE$45,'Occupancy Raw Data'!AA$3,FALSE)</f>
        <v>-7.8490129324389599</v>
      </c>
      <c r="T32" s="48">
        <f>VLOOKUP($A32,'Occupancy Raw Data'!$B$8:$BE$45,'Occupancy Raw Data'!AB$3,FALSE)</f>
        <v>-5.7640112883706598</v>
      </c>
      <c r="U32" s="49">
        <f>VLOOKUP($A32,'Occupancy Raw Data'!$B$8:$BE$45,'Occupancy Raw Data'!AC$3,FALSE)</f>
        <v>-6.8642674948505302</v>
      </c>
      <c r="V32" s="50">
        <f>VLOOKUP($A32,'Occupancy Raw Data'!$B$8:$BE$45,'Occupancy Raw Data'!AE$3,FALSE)</f>
        <v>-6.3373102608927701</v>
      </c>
      <c r="X32" s="51">
        <f>VLOOKUP($A32,'ADR Raw Data'!$B$6:$BE$43,'ADR Raw Data'!G$1,FALSE)</f>
        <v>96.845643812709</v>
      </c>
      <c r="Y32" s="52">
        <f>VLOOKUP($A32,'ADR Raw Data'!$B$6:$BE$43,'ADR Raw Data'!H$1,FALSE)</f>
        <v>95.248358938547398</v>
      </c>
      <c r="Z32" s="52">
        <f>VLOOKUP($A32,'ADR Raw Data'!$B$6:$BE$43,'ADR Raw Data'!I$1,FALSE)</f>
        <v>102.632222222222</v>
      </c>
      <c r="AA32" s="52">
        <f>VLOOKUP($A32,'ADR Raw Data'!$B$6:$BE$43,'ADR Raw Data'!J$1,FALSE)</f>
        <v>104.665580411124</v>
      </c>
      <c r="AB32" s="52">
        <f>VLOOKUP($A32,'ADR Raw Data'!$B$6:$BE$43,'ADR Raw Data'!K$1,FALSE)</f>
        <v>101.883602442333</v>
      </c>
      <c r="AC32" s="53">
        <f>VLOOKUP($A32,'ADR Raw Data'!$B$6:$BE$43,'ADR Raw Data'!L$1,FALSE)</f>
        <v>100.54641566265001</v>
      </c>
      <c r="AD32" s="52">
        <f>VLOOKUP($A32,'ADR Raw Data'!$B$6:$BE$43,'ADR Raw Data'!N$1,FALSE)</f>
        <v>113.45250970245699</v>
      </c>
      <c r="AE32" s="52">
        <f>VLOOKUP($A32,'ADR Raw Data'!$B$6:$BE$43,'ADR Raw Data'!O$1,FALSE)</f>
        <v>112.75092579505301</v>
      </c>
      <c r="AF32" s="53">
        <f>VLOOKUP($A32,'ADR Raw Data'!$B$6:$BE$43,'ADR Raw Data'!P$1,FALSE)</f>
        <v>113.11723741979</v>
      </c>
      <c r="AG32" s="54">
        <f>VLOOKUP($A32,'ADR Raw Data'!$B$6:$BE$43,'ADR Raw Data'!R$1,FALSE)</f>
        <v>104.172543594739</v>
      </c>
      <c r="AI32" s="47">
        <f>VLOOKUP($A32,'ADR Raw Data'!$B$6:$BE$43,'ADR Raw Data'!T$1,FALSE)</f>
        <v>-3.5943504242683</v>
      </c>
      <c r="AJ32" s="48">
        <f>VLOOKUP($A32,'ADR Raw Data'!$B$6:$BE$43,'ADR Raw Data'!U$1,FALSE)</f>
        <v>-4.8750956557390204</v>
      </c>
      <c r="AK32" s="48">
        <f>VLOOKUP($A32,'ADR Raw Data'!$B$6:$BE$43,'ADR Raw Data'!V$1,FALSE)</f>
        <v>-1.5119622351419899</v>
      </c>
      <c r="AL32" s="48">
        <f>VLOOKUP($A32,'ADR Raw Data'!$B$6:$BE$43,'ADR Raw Data'!W$1,FALSE)</f>
        <v>0.305210424558022</v>
      </c>
      <c r="AM32" s="48">
        <f>VLOOKUP($A32,'ADR Raw Data'!$B$6:$BE$43,'ADR Raw Data'!X$1,FALSE)</f>
        <v>-0.56568126249256401</v>
      </c>
      <c r="AN32" s="49">
        <f>VLOOKUP($A32,'ADR Raw Data'!$B$6:$BE$43,'ADR Raw Data'!Y$1,FALSE)</f>
        <v>-1.9025141904127301</v>
      </c>
      <c r="AO32" s="48">
        <f>VLOOKUP($A32,'ADR Raw Data'!$B$6:$BE$43,'ADR Raw Data'!AA$1,FALSE)</f>
        <v>-0.57229062716098</v>
      </c>
      <c r="AP32" s="48">
        <f>VLOOKUP($A32,'ADR Raw Data'!$B$6:$BE$43,'ADR Raw Data'!AB$1,FALSE)</f>
        <v>-1.14298688244089</v>
      </c>
      <c r="AQ32" s="49">
        <f>VLOOKUP($A32,'ADR Raw Data'!$B$6:$BE$43,'ADR Raw Data'!AC$1,FALSE)</f>
        <v>-0.84519799667928397</v>
      </c>
      <c r="AR32" s="50">
        <f>VLOOKUP($A32,'ADR Raw Data'!$B$6:$BE$43,'ADR Raw Data'!AE$1,FALSE)</f>
        <v>-1.5913511611509601</v>
      </c>
      <c r="AS32" s="40"/>
      <c r="AT32" s="51">
        <f>VLOOKUP($A32,'RevPAR Raw Data'!$B$6:$BE$43,'RevPAR Raw Data'!G$1,FALSE)</f>
        <v>36.981925287356297</v>
      </c>
      <c r="AU32" s="52">
        <f>VLOOKUP($A32,'RevPAR Raw Data'!$B$6:$BE$43,'RevPAR Raw Data'!H$1,FALSE)</f>
        <v>43.549058109833901</v>
      </c>
      <c r="AV32" s="52">
        <f>VLOOKUP($A32,'RevPAR Raw Data'!$B$6:$BE$43,'RevPAR Raw Data'!I$1,FALSE)</f>
        <v>50.726270753512097</v>
      </c>
      <c r="AW32" s="52">
        <f>VLOOKUP($A32,'RevPAR Raw Data'!$B$6:$BE$43,'RevPAR Raw Data'!J$1,FALSE)</f>
        <v>55.273585568326901</v>
      </c>
      <c r="AX32" s="52">
        <f>VLOOKUP($A32,'RevPAR Raw Data'!$B$6:$BE$43,'RevPAR Raw Data'!K$1,FALSE)</f>
        <v>47.949051724137902</v>
      </c>
      <c r="AY32" s="53">
        <f>VLOOKUP($A32,'RevPAR Raw Data'!$B$6:$BE$43,'RevPAR Raw Data'!L$1,FALSE)</f>
        <v>46.895978288633401</v>
      </c>
      <c r="AZ32" s="52">
        <f>VLOOKUP($A32,'RevPAR Raw Data'!$B$6:$BE$43,'RevPAR Raw Data'!N$1,FALSE)</f>
        <v>56.001781609195397</v>
      </c>
      <c r="BA32" s="52">
        <f>VLOOKUP($A32,'RevPAR Raw Data'!$B$6:$BE$43,'RevPAR Raw Data'!O$1,FALSE)</f>
        <v>50.939514687100797</v>
      </c>
      <c r="BB32" s="53">
        <f>VLOOKUP($A32,'RevPAR Raw Data'!$B$6:$BE$43,'RevPAR Raw Data'!P$1,FALSE)</f>
        <v>53.470648148148101</v>
      </c>
      <c r="BC32" s="54">
        <f>VLOOKUP($A32,'RevPAR Raw Data'!$B$6:$BE$43,'RevPAR Raw Data'!R$1,FALSE)</f>
        <v>48.7744553913519</v>
      </c>
      <c r="BE32" s="47">
        <f>VLOOKUP($A32,'RevPAR Raw Data'!$B$6:$BE$43,'RevPAR Raw Data'!T$1,FALSE)</f>
        <v>-12.813492446190301</v>
      </c>
      <c r="BF32" s="48">
        <f>VLOOKUP($A32,'RevPAR Raw Data'!$B$6:$BE$43,'RevPAR Raw Data'!U$1,FALSE)</f>
        <v>-5.5037636386295796</v>
      </c>
      <c r="BG32" s="48">
        <f>VLOOKUP($A32,'RevPAR Raw Data'!$B$6:$BE$43,'RevPAR Raw Data'!V$1,FALSE)</f>
        <v>-10.0220323812303</v>
      </c>
      <c r="BH32" s="48">
        <f>VLOOKUP($A32,'RevPAR Raw Data'!$B$6:$BE$43,'RevPAR Raw Data'!W$1,FALSE)</f>
        <v>-5.8591103972425298</v>
      </c>
      <c r="BI32" s="48">
        <f>VLOOKUP($A32,'RevPAR Raw Data'!$B$6:$BE$43,'RevPAR Raw Data'!X$1,FALSE)</f>
        <v>-6.02347005931433</v>
      </c>
      <c r="BJ32" s="49">
        <f>VLOOKUP($A32,'RevPAR Raw Data'!$B$6:$BE$43,'RevPAR Raw Data'!Y$1,FALSE)</f>
        <v>-7.9080248294987401</v>
      </c>
      <c r="BK32" s="48">
        <f>VLOOKUP($A32,'RevPAR Raw Data'!$B$6:$BE$43,'RevPAR Raw Data'!AA$1,FALSE)</f>
        <v>-8.3763843942629403</v>
      </c>
      <c r="BL32" s="48">
        <f>VLOOKUP($A32,'RevPAR Raw Data'!$B$6:$BE$43,'RevPAR Raw Data'!AB$1,FALSE)</f>
        <v>-6.8411162778830699</v>
      </c>
      <c r="BM32" s="49">
        <f>VLOOKUP($A32,'RevPAR Raw Data'!$B$6:$BE$43,'RevPAR Raw Data'!AC$1,FALSE)</f>
        <v>-7.6514488401766299</v>
      </c>
      <c r="BN32" s="50">
        <f>VLOOKUP($A32,'RevPAR Raw Data'!$B$6:$BE$43,'RevPAR Raw Data'!AE$1,FALSE)</f>
        <v>-7.8278125616212799</v>
      </c>
    </row>
    <row r="33" spans="1:66" x14ac:dyDescent="0.45">
      <c r="A33" s="63" t="s">
        <v>51</v>
      </c>
      <c r="B33" s="47">
        <f>VLOOKUP($A33,'Occupancy Raw Data'!$B$8:$BE$45,'Occupancy Raw Data'!G$3,FALSE)</f>
        <v>40.709617180205399</v>
      </c>
      <c r="C33" s="48">
        <f>VLOOKUP($A33,'Occupancy Raw Data'!$B$8:$BE$45,'Occupancy Raw Data'!H$3,FALSE)</f>
        <v>37.217553688141898</v>
      </c>
      <c r="D33" s="48">
        <f>VLOOKUP($A33,'Occupancy Raw Data'!$B$8:$BE$45,'Occupancy Raw Data'!I$3,FALSE)</f>
        <v>35.31279178338</v>
      </c>
      <c r="E33" s="48">
        <f>VLOOKUP($A33,'Occupancy Raw Data'!$B$8:$BE$45,'Occupancy Raw Data'!J$3,FALSE)</f>
        <v>39.738562091503198</v>
      </c>
      <c r="F33" s="48">
        <f>VLOOKUP($A33,'Occupancy Raw Data'!$B$8:$BE$45,'Occupancy Raw Data'!K$3,FALSE)</f>
        <v>39.887955182072801</v>
      </c>
      <c r="G33" s="49">
        <f>VLOOKUP($A33,'Occupancy Raw Data'!$B$8:$BE$45,'Occupancy Raw Data'!L$3,FALSE)</f>
        <v>38.573295985060597</v>
      </c>
      <c r="H33" s="48">
        <f>VLOOKUP($A33,'Occupancy Raw Data'!$B$8:$BE$45,'Occupancy Raw Data'!N$3,FALSE)</f>
        <v>44.7992530345471</v>
      </c>
      <c r="I33" s="48">
        <f>VLOOKUP($A33,'Occupancy Raw Data'!$B$8:$BE$45,'Occupancy Raw Data'!O$3,FALSE)</f>
        <v>40.317460317460302</v>
      </c>
      <c r="J33" s="49">
        <f>VLOOKUP($A33,'Occupancy Raw Data'!$B$8:$BE$45,'Occupancy Raw Data'!P$3,FALSE)</f>
        <v>42.558356676003697</v>
      </c>
      <c r="K33" s="50">
        <f>VLOOKUP($A33,'Occupancy Raw Data'!$B$8:$BE$45,'Occupancy Raw Data'!R$3,FALSE)</f>
        <v>39.711884753901501</v>
      </c>
      <c r="M33" s="47">
        <f>VLOOKUP($A33,'Occupancy Raw Data'!$B$8:$BE$45,'Occupancy Raw Data'!T$3,FALSE)</f>
        <v>-5.3900424523121497</v>
      </c>
      <c r="N33" s="48">
        <f>VLOOKUP($A33,'Occupancy Raw Data'!$B$8:$BE$45,'Occupancy Raw Data'!U$3,FALSE)</f>
        <v>-2.3252293283725698</v>
      </c>
      <c r="O33" s="48">
        <f>VLOOKUP($A33,'Occupancy Raw Data'!$B$8:$BE$45,'Occupancy Raw Data'!V$3,FALSE)</f>
        <v>-16.195091013856</v>
      </c>
      <c r="P33" s="48">
        <f>VLOOKUP($A33,'Occupancy Raw Data'!$B$8:$BE$45,'Occupancy Raw Data'!W$3,FALSE)</f>
        <v>-8.0198542612736201</v>
      </c>
      <c r="Q33" s="48">
        <f>VLOOKUP($A33,'Occupancy Raw Data'!$B$8:$BE$45,'Occupancy Raw Data'!X$3,FALSE)</f>
        <v>-7.1321964451694804</v>
      </c>
      <c r="R33" s="49">
        <f>VLOOKUP($A33,'Occupancy Raw Data'!$B$8:$BE$45,'Occupancy Raw Data'!Y$3,FALSE)</f>
        <v>-7.9062558356675998</v>
      </c>
      <c r="S33" s="48">
        <f>VLOOKUP($A33,'Occupancy Raw Data'!$B$8:$BE$45,'Occupancy Raw Data'!AA$3,FALSE)</f>
        <v>-12.6211240926022</v>
      </c>
      <c r="T33" s="48">
        <f>VLOOKUP($A33,'Occupancy Raw Data'!$B$8:$BE$45,'Occupancy Raw Data'!AB$3,FALSE)</f>
        <v>-1.4143466775045701</v>
      </c>
      <c r="U33" s="49">
        <f>VLOOKUP($A33,'Occupancy Raw Data'!$B$8:$BE$45,'Occupancy Raw Data'!AC$3,FALSE)</f>
        <v>-7.6484555530606899</v>
      </c>
      <c r="V33" s="50">
        <f>VLOOKUP($A33,'Occupancy Raw Data'!$B$8:$BE$45,'Occupancy Raw Data'!AE$3,FALSE)</f>
        <v>-7.8274720162610096</v>
      </c>
      <c r="X33" s="51">
        <f>VLOOKUP($A33,'ADR Raw Data'!$B$6:$BE$43,'ADR Raw Data'!G$1,FALSE)</f>
        <v>90.145100917431094</v>
      </c>
      <c r="Y33" s="52">
        <f>VLOOKUP($A33,'ADR Raw Data'!$B$6:$BE$43,'ADR Raw Data'!H$1,FALSE)</f>
        <v>84.122052182639194</v>
      </c>
      <c r="Z33" s="52">
        <f>VLOOKUP($A33,'ADR Raw Data'!$B$6:$BE$43,'ADR Raw Data'!I$1,FALSE)</f>
        <v>87.108239026969798</v>
      </c>
      <c r="AA33" s="52">
        <f>VLOOKUP($A33,'ADR Raw Data'!$B$6:$BE$43,'ADR Raw Data'!J$1,FALSE)</f>
        <v>88.701320488721805</v>
      </c>
      <c r="AB33" s="52">
        <f>VLOOKUP($A33,'ADR Raw Data'!$B$6:$BE$43,'ADR Raw Data'!K$1,FALSE)</f>
        <v>93.249096441947501</v>
      </c>
      <c r="AC33" s="53">
        <f>VLOOKUP($A33,'ADR Raw Data'!$B$6:$BE$43,'ADR Raw Data'!L$1,FALSE)</f>
        <v>88.771275174283502</v>
      </c>
      <c r="AD33" s="52">
        <f>VLOOKUP($A33,'ADR Raw Data'!$B$6:$BE$43,'ADR Raw Data'!N$1,FALSE)</f>
        <v>106.655669028761</v>
      </c>
      <c r="AE33" s="52">
        <f>VLOOKUP($A33,'ADR Raw Data'!$B$6:$BE$43,'ADR Raw Data'!O$1,FALSE)</f>
        <v>101.138679944418</v>
      </c>
      <c r="AF33" s="53">
        <f>VLOOKUP($A33,'ADR Raw Data'!$B$6:$BE$43,'ADR Raw Data'!P$1,FALSE)</f>
        <v>104.04242211496199</v>
      </c>
      <c r="AG33" s="54">
        <f>VLOOKUP($A33,'ADR Raw Data'!$B$6:$BE$43,'ADR Raw Data'!R$1,FALSE)</f>
        <v>93.447204756146704</v>
      </c>
      <c r="AI33" s="47">
        <f>VLOOKUP($A33,'ADR Raw Data'!$B$6:$BE$43,'ADR Raw Data'!T$1,FALSE)</f>
        <v>-1.33935132718797</v>
      </c>
      <c r="AJ33" s="48">
        <f>VLOOKUP($A33,'ADR Raw Data'!$B$6:$BE$43,'ADR Raw Data'!U$1,FALSE)</f>
        <v>-0.67429630318363398</v>
      </c>
      <c r="AK33" s="48">
        <f>VLOOKUP($A33,'ADR Raw Data'!$B$6:$BE$43,'ADR Raw Data'!V$1,FALSE)</f>
        <v>0.47539707692713901</v>
      </c>
      <c r="AL33" s="48">
        <f>VLOOKUP($A33,'ADR Raw Data'!$B$6:$BE$43,'ADR Raw Data'!W$1,FALSE)</f>
        <v>1.8044223902313099</v>
      </c>
      <c r="AM33" s="48">
        <f>VLOOKUP($A33,'ADR Raw Data'!$B$6:$BE$43,'ADR Raw Data'!X$1,FALSE)</f>
        <v>2.3679756305933601</v>
      </c>
      <c r="AN33" s="49">
        <f>VLOOKUP($A33,'ADR Raw Data'!$B$6:$BE$43,'ADR Raw Data'!Y$1,FALSE)</f>
        <v>0.55346654492895597</v>
      </c>
      <c r="AO33" s="48">
        <f>VLOOKUP($A33,'ADR Raw Data'!$B$6:$BE$43,'ADR Raw Data'!AA$1,FALSE)</f>
        <v>3.6788088747343699</v>
      </c>
      <c r="AP33" s="48">
        <f>VLOOKUP($A33,'ADR Raw Data'!$B$6:$BE$43,'ADR Raw Data'!AB$1,FALSE)</f>
        <v>4.4123205699312003</v>
      </c>
      <c r="AQ33" s="49">
        <f>VLOOKUP($A33,'ADR Raw Data'!$B$6:$BE$43,'ADR Raw Data'!AC$1,FALSE)</f>
        <v>3.8285196362280098</v>
      </c>
      <c r="AR33" s="50">
        <f>VLOOKUP($A33,'ADR Raw Data'!$B$6:$BE$43,'ADR Raw Data'!AE$1,FALSE)</f>
        <v>1.6543280066342601</v>
      </c>
      <c r="AS33" s="40"/>
      <c r="AT33" s="51">
        <f>VLOOKUP($A33,'RevPAR Raw Data'!$B$6:$BE$43,'RevPAR Raw Data'!G$1,FALSE)</f>
        <v>36.697725490195999</v>
      </c>
      <c r="AU33" s="52">
        <f>VLOOKUP($A33,'RevPAR Raw Data'!$B$6:$BE$43,'RevPAR Raw Data'!H$1,FALSE)</f>
        <v>31.3081699346405</v>
      </c>
      <c r="AV33" s="52">
        <f>VLOOKUP($A33,'RevPAR Raw Data'!$B$6:$BE$43,'RevPAR Raw Data'!I$1,FALSE)</f>
        <v>30.760351073762799</v>
      </c>
      <c r="AW33" s="52">
        <f>VLOOKUP($A33,'RevPAR Raw Data'!$B$6:$BE$43,'RevPAR Raw Data'!J$1,FALSE)</f>
        <v>35.248629318394002</v>
      </c>
      <c r="AX33" s="52">
        <f>VLOOKUP($A33,'RevPAR Raw Data'!$B$6:$BE$43,'RevPAR Raw Data'!K$1,FALSE)</f>
        <v>37.195157796451902</v>
      </c>
      <c r="AY33" s="53">
        <f>VLOOKUP($A33,'RevPAR Raw Data'!$B$6:$BE$43,'RevPAR Raw Data'!L$1,FALSE)</f>
        <v>34.242006722688998</v>
      </c>
      <c r="AZ33" s="52">
        <f>VLOOKUP($A33,'RevPAR Raw Data'!$B$6:$BE$43,'RevPAR Raw Data'!N$1,FALSE)</f>
        <v>47.7809430438842</v>
      </c>
      <c r="BA33" s="52">
        <f>VLOOKUP($A33,'RevPAR Raw Data'!$B$6:$BE$43,'RevPAR Raw Data'!O$1,FALSE)</f>
        <v>40.776547152194198</v>
      </c>
      <c r="BB33" s="53">
        <f>VLOOKUP($A33,'RevPAR Raw Data'!$B$6:$BE$43,'RevPAR Raw Data'!P$1,FALSE)</f>
        <v>44.278745098039202</v>
      </c>
      <c r="BC33" s="54">
        <f>VLOOKUP($A33,'RevPAR Raw Data'!$B$6:$BE$43,'RevPAR Raw Data'!R$1,FALSE)</f>
        <v>37.109646258503403</v>
      </c>
      <c r="BE33" s="47">
        <f>VLOOKUP($A33,'RevPAR Raw Data'!$B$6:$BE$43,'RevPAR Raw Data'!T$1,FALSE)</f>
        <v>-6.6572021743790897</v>
      </c>
      <c r="BF33" s="48">
        <f>VLOOKUP($A33,'RevPAR Raw Data'!$B$6:$BE$43,'RevPAR Raw Data'!U$1,FALSE)</f>
        <v>-2.9838466961544401</v>
      </c>
      <c r="BG33" s="48">
        <f>VLOOKUP($A33,'RevPAR Raw Data'!$B$6:$BE$43,'RevPAR Raw Data'!V$1,FALSE)</f>
        <v>-15.7966849262144</v>
      </c>
      <c r="BH33" s="48">
        <f>VLOOKUP($A33,'RevPAR Raw Data'!$B$6:$BE$43,'RevPAR Raw Data'!W$1,FALSE)</f>
        <v>-6.36014391699665</v>
      </c>
      <c r="BI33" s="48">
        <f>VLOOKUP($A33,'RevPAR Raw Data'!$B$6:$BE$43,'RevPAR Raw Data'!X$1,FALSE)</f>
        <v>-4.9331094883237796</v>
      </c>
      <c r="BJ33" s="49">
        <f>VLOOKUP($A33,'RevPAR Raw Data'!$B$6:$BE$43,'RevPAR Raw Data'!Y$1,FALSE)</f>
        <v>-7.3965477717455501</v>
      </c>
      <c r="BK33" s="48">
        <f>VLOOKUP($A33,'RevPAR Raw Data'!$B$6:$BE$43,'RevPAR Raw Data'!AA$1,FALSE)</f>
        <v>-9.40662225107776</v>
      </c>
      <c r="BL33" s="48">
        <f>VLOOKUP($A33,'RevPAR Raw Data'!$B$6:$BE$43,'RevPAR Raw Data'!AB$1,FALSE)</f>
        <v>2.9355683830449499</v>
      </c>
      <c r="BM33" s="49">
        <f>VLOOKUP($A33,'RevPAR Raw Data'!$B$6:$BE$43,'RevPAR Raw Data'!AC$1,FALSE)</f>
        <v>-4.1127585395497803</v>
      </c>
      <c r="BN33" s="50">
        <f>VLOOKUP($A33,'RevPAR Raw Data'!$B$6:$BE$43,'RevPAR Raw Data'!AE$1,FALSE)</f>
        <v>-6.3026360714032101</v>
      </c>
    </row>
    <row r="34" spans="1:66" x14ac:dyDescent="0.45">
      <c r="A34" s="63" t="s">
        <v>50</v>
      </c>
      <c r="B34" s="47">
        <f>VLOOKUP($A34,'Occupancy Raw Data'!$B$8:$BE$45,'Occupancy Raw Data'!G$3,FALSE)</f>
        <v>42.380522993687997</v>
      </c>
      <c r="C34" s="48">
        <f>VLOOKUP($A34,'Occupancy Raw Data'!$B$8:$BE$45,'Occupancy Raw Data'!H$3,FALSE)</f>
        <v>38.719567177637501</v>
      </c>
      <c r="D34" s="48">
        <f>VLOOKUP($A34,'Occupancy Raw Data'!$B$8:$BE$45,'Occupancy Raw Data'!I$3,FALSE)</f>
        <v>36.9702434625788</v>
      </c>
      <c r="E34" s="48">
        <f>VLOOKUP($A34,'Occupancy Raw Data'!$B$8:$BE$45,'Occupancy Raw Data'!J$3,FALSE)</f>
        <v>41.677186654643798</v>
      </c>
      <c r="F34" s="48">
        <f>VLOOKUP($A34,'Occupancy Raw Data'!$B$8:$BE$45,'Occupancy Raw Data'!K$3,FALSE)</f>
        <v>37.024346257889903</v>
      </c>
      <c r="G34" s="49">
        <f>VLOOKUP($A34,'Occupancy Raw Data'!$B$8:$BE$45,'Occupancy Raw Data'!L$3,FALSE)</f>
        <v>39.354373309287602</v>
      </c>
      <c r="H34" s="48">
        <f>VLOOKUP($A34,'Occupancy Raw Data'!$B$8:$BE$45,'Occupancy Raw Data'!N$3,FALSE)</f>
        <v>41.027953110910701</v>
      </c>
      <c r="I34" s="48">
        <f>VLOOKUP($A34,'Occupancy Raw Data'!$B$8:$BE$45,'Occupancy Raw Data'!O$3,FALSE)</f>
        <v>47.4661857529305</v>
      </c>
      <c r="J34" s="49">
        <f>VLOOKUP($A34,'Occupancy Raw Data'!$B$8:$BE$45,'Occupancy Raw Data'!P$3,FALSE)</f>
        <v>44.2470694319206</v>
      </c>
      <c r="K34" s="50">
        <f>VLOOKUP($A34,'Occupancy Raw Data'!$B$8:$BE$45,'Occupancy Raw Data'!R$3,FALSE)</f>
        <v>40.752286487182701</v>
      </c>
      <c r="M34" s="47">
        <f>VLOOKUP($A34,'Occupancy Raw Data'!$B$8:$BE$45,'Occupancy Raw Data'!T$3,FALSE)</f>
        <v>-12.635099791752801</v>
      </c>
      <c r="N34" s="48">
        <f>VLOOKUP($A34,'Occupancy Raw Data'!$B$8:$BE$45,'Occupancy Raw Data'!U$3,FALSE)</f>
        <v>-4.8281739800001997</v>
      </c>
      <c r="O34" s="48">
        <f>VLOOKUP($A34,'Occupancy Raw Data'!$B$8:$BE$45,'Occupancy Raw Data'!V$3,FALSE)</f>
        <v>-17.5070332530216</v>
      </c>
      <c r="P34" s="48">
        <f>VLOOKUP($A34,'Occupancy Raw Data'!$B$8:$BE$45,'Occupancy Raw Data'!W$3,FALSE)</f>
        <v>-6.3547519251244502</v>
      </c>
      <c r="Q34" s="48">
        <f>VLOOKUP($A34,'Occupancy Raw Data'!$B$8:$BE$45,'Occupancy Raw Data'!X$3,FALSE)</f>
        <v>-8.9540693865106196</v>
      </c>
      <c r="R34" s="49">
        <f>VLOOKUP($A34,'Occupancy Raw Data'!$B$8:$BE$45,'Occupancy Raw Data'!Y$3,FALSE)</f>
        <v>-10.223964449614501</v>
      </c>
      <c r="S34" s="48">
        <f>VLOOKUP($A34,'Occupancy Raw Data'!$B$8:$BE$45,'Occupancy Raw Data'!AA$3,FALSE)</f>
        <v>-8.1155300722478305</v>
      </c>
      <c r="T34" s="48">
        <f>VLOOKUP($A34,'Occupancy Raw Data'!$B$8:$BE$45,'Occupancy Raw Data'!AB$3,FALSE)</f>
        <v>3.05381892924862</v>
      </c>
      <c r="U34" s="49">
        <f>VLOOKUP($A34,'Occupancy Raw Data'!$B$8:$BE$45,'Occupancy Raw Data'!AC$3,FALSE)</f>
        <v>-2.4441754794702502</v>
      </c>
      <c r="V34" s="50">
        <f>VLOOKUP($A34,'Occupancy Raw Data'!$B$8:$BE$45,'Occupancy Raw Data'!AE$3,FALSE)</f>
        <v>-7.9466731420333501</v>
      </c>
      <c r="X34" s="51">
        <f>VLOOKUP($A34,'ADR Raw Data'!$B$6:$BE$43,'ADR Raw Data'!G$1,FALSE)</f>
        <v>104.23985106382899</v>
      </c>
      <c r="Y34" s="52">
        <f>VLOOKUP($A34,'ADR Raw Data'!$B$6:$BE$43,'ADR Raw Data'!H$1,FALSE)</f>
        <v>88.3315649743828</v>
      </c>
      <c r="Z34" s="52">
        <f>VLOOKUP($A34,'ADR Raw Data'!$B$6:$BE$43,'ADR Raw Data'!I$1,FALSE)</f>
        <v>92.0463658536585</v>
      </c>
      <c r="AA34" s="52">
        <f>VLOOKUP($A34,'ADR Raw Data'!$B$6:$BE$43,'ADR Raw Data'!J$1,FALSE)</f>
        <v>89.972007788835995</v>
      </c>
      <c r="AB34" s="52">
        <f>VLOOKUP($A34,'ADR Raw Data'!$B$6:$BE$43,'ADR Raw Data'!K$1,FALSE)</f>
        <v>89.155046273745697</v>
      </c>
      <c r="AC34" s="53">
        <f>VLOOKUP($A34,'ADR Raw Data'!$B$6:$BE$43,'ADR Raw Data'!L$1,FALSE)</f>
        <v>92.958224727339299</v>
      </c>
      <c r="AD34" s="52">
        <f>VLOOKUP($A34,'ADR Raw Data'!$B$6:$BE$43,'ADR Raw Data'!N$1,FALSE)</f>
        <v>104.914263736263</v>
      </c>
      <c r="AE34" s="52">
        <f>VLOOKUP($A34,'ADR Raw Data'!$B$6:$BE$43,'ADR Raw Data'!O$1,FALSE)</f>
        <v>105.187116261398</v>
      </c>
      <c r="AF34" s="53">
        <f>VLOOKUP($A34,'ADR Raw Data'!$B$6:$BE$43,'ADR Raw Data'!P$1,FALSE)</f>
        <v>105.06061544732</v>
      </c>
      <c r="AG34" s="54">
        <f>VLOOKUP($A34,'ADR Raw Data'!$B$6:$BE$43,'ADR Raw Data'!R$1,FALSE)</f>
        <v>96.712582500948201</v>
      </c>
      <c r="AI34" s="47">
        <f>VLOOKUP($A34,'ADR Raw Data'!$B$6:$BE$43,'ADR Raw Data'!T$1,FALSE)</f>
        <v>2.9514714135817401</v>
      </c>
      <c r="AJ34" s="48">
        <f>VLOOKUP($A34,'ADR Raw Data'!$B$6:$BE$43,'ADR Raw Data'!U$1,FALSE)</f>
        <v>-0.45677664342705299</v>
      </c>
      <c r="AK34" s="48">
        <f>VLOOKUP($A34,'ADR Raw Data'!$B$6:$BE$43,'ADR Raw Data'!V$1,FALSE)</f>
        <v>2.1897051462812001</v>
      </c>
      <c r="AL34" s="48">
        <f>VLOOKUP($A34,'ADR Raw Data'!$B$6:$BE$43,'ADR Raw Data'!W$1,FALSE)</f>
        <v>0.80463357560033399</v>
      </c>
      <c r="AM34" s="48">
        <f>VLOOKUP($A34,'ADR Raw Data'!$B$6:$BE$43,'ADR Raw Data'!X$1,FALSE)</f>
        <v>0.84842064786577398</v>
      </c>
      <c r="AN34" s="49">
        <f>VLOOKUP($A34,'ADR Raw Data'!$B$6:$BE$43,'ADR Raw Data'!Y$1,FALSE)</f>
        <v>1.23582743298699</v>
      </c>
      <c r="AO34" s="48">
        <f>VLOOKUP($A34,'ADR Raw Data'!$B$6:$BE$43,'ADR Raw Data'!AA$1,FALSE)</f>
        <v>6.2874611738321899</v>
      </c>
      <c r="AP34" s="48">
        <f>VLOOKUP($A34,'ADR Raw Data'!$B$6:$BE$43,'ADR Raw Data'!AB$1,FALSE)</f>
        <v>8.82846753360249</v>
      </c>
      <c r="AQ34" s="49">
        <f>VLOOKUP($A34,'ADR Raw Data'!$B$6:$BE$43,'ADR Raw Data'!AC$1,FALSE)</f>
        <v>7.5723218282065003</v>
      </c>
      <c r="AR34" s="50">
        <f>VLOOKUP($A34,'ADR Raw Data'!$B$6:$BE$43,'ADR Raw Data'!AE$1,FALSE)</f>
        <v>3.39897208360106</v>
      </c>
      <c r="AS34" s="40"/>
      <c r="AT34" s="51">
        <f>VLOOKUP($A34,'RevPAR Raw Data'!$B$6:$BE$43,'RevPAR Raw Data'!G$1,FALSE)</f>
        <v>44.177394048692499</v>
      </c>
      <c r="AU34" s="52">
        <f>VLOOKUP($A34,'RevPAR Raw Data'!$B$6:$BE$43,'RevPAR Raw Data'!H$1,FALSE)</f>
        <v>34.201599639314601</v>
      </c>
      <c r="AV34" s="52">
        <f>VLOOKUP($A34,'RevPAR Raw Data'!$B$6:$BE$43,'RevPAR Raw Data'!I$1,FALSE)</f>
        <v>34.029765554553599</v>
      </c>
      <c r="AW34" s="52">
        <f>VLOOKUP($A34,'RevPAR Raw Data'!$B$6:$BE$43,'RevPAR Raw Data'!J$1,FALSE)</f>
        <v>37.497801623083802</v>
      </c>
      <c r="AX34" s="52">
        <f>VLOOKUP($A34,'RevPAR Raw Data'!$B$6:$BE$43,'RevPAR Raw Data'!K$1,FALSE)</f>
        <v>33.0090730387736</v>
      </c>
      <c r="AY34" s="53">
        <f>VLOOKUP($A34,'RevPAR Raw Data'!$B$6:$BE$43,'RevPAR Raw Data'!L$1,FALSE)</f>
        <v>36.583126780883603</v>
      </c>
      <c r="AZ34" s="52">
        <f>VLOOKUP($A34,'RevPAR Raw Data'!$B$6:$BE$43,'RevPAR Raw Data'!N$1,FALSE)</f>
        <v>43.044174932371497</v>
      </c>
      <c r="BA34" s="52">
        <f>VLOOKUP($A34,'RevPAR Raw Data'!$B$6:$BE$43,'RevPAR Raw Data'!O$1,FALSE)</f>
        <v>49.928311992786199</v>
      </c>
      <c r="BB34" s="53">
        <f>VLOOKUP($A34,'RevPAR Raw Data'!$B$6:$BE$43,'RevPAR Raw Data'!P$1,FALSE)</f>
        <v>46.486243462578798</v>
      </c>
      <c r="BC34" s="54">
        <f>VLOOKUP($A34,'RevPAR Raw Data'!$B$6:$BE$43,'RevPAR Raw Data'!R$1,FALSE)</f>
        <v>39.412588689939398</v>
      </c>
      <c r="BE34" s="47">
        <f>VLOOKUP($A34,'RevPAR Raw Data'!$B$6:$BE$43,'RevPAR Raw Data'!T$1,FALSE)</f>
        <v>-10.0565497366022</v>
      </c>
      <c r="BF34" s="48">
        <f>VLOOKUP($A34,'RevPAR Raw Data'!$B$6:$BE$43,'RevPAR Raw Data'!U$1,FALSE)</f>
        <v>-5.2628966523825902</v>
      </c>
      <c r="BG34" s="48">
        <f>VLOOKUP($A34,'RevPAR Raw Data'!$B$6:$BE$43,'RevPAR Raw Data'!V$1,FALSE)</f>
        <v>-15.700680514842899</v>
      </c>
      <c r="BH34" s="48">
        <f>VLOOKUP($A34,'RevPAR Raw Data'!$B$6:$BE$43,'RevPAR Raw Data'!W$1,FALSE)</f>
        <v>-5.6012508171597801</v>
      </c>
      <c r="BI34" s="48">
        <f>VLOOKUP($A34,'RevPAR Raw Data'!$B$6:$BE$43,'RevPAR Raw Data'!X$1,FALSE)</f>
        <v>-8.1816169121442304</v>
      </c>
      <c r="BJ34" s="49">
        <f>VLOOKUP($A34,'RevPAR Raw Data'!$B$6:$BE$43,'RevPAR Raw Data'!Y$1,FALSE)</f>
        <v>-9.1144875740346993</v>
      </c>
      <c r="BK34" s="48">
        <f>VLOOKUP($A34,'RevPAR Raw Data'!$B$6:$BE$43,'RevPAR Raw Data'!AA$1,FALSE)</f>
        <v>-2.3383297007589001</v>
      </c>
      <c r="BL34" s="48">
        <f>VLOOKUP($A34,'RevPAR Raw Data'!$B$6:$BE$43,'RevPAR Raw Data'!AB$1,FALSE)</f>
        <v>12.151891875554799</v>
      </c>
      <c r="BM34" s="49">
        <f>VLOOKUP($A34,'RevPAR Raw Data'!$B$6:$BE$43,'RevPAR Raw Data'!AC$1,FALSE)</f>
        <v>4.9430655153846503</v>
      </c>
      <c r="BN34" s="50">
        <f>VLOOKUP($A34,'RevPAR Raw Data'!$B$6:$BE$43,'RevPAR Raw Data'!AE$1,FALSE)</f>
        <v>-4.8178062601050202</v>
      </c>
    </row>
    <row r="35" spans="1:66" x14ac:dyDescent="0.45">
      <c r="A35" s="63" t="s">
        <v>47</v>
      </c>
      <c r="B35" s="47">
        <f>VLOOKUP($A35,'Occupancy Raw Data'!$B$8:$BE$45,'Occupancy Raw Data'!G$3,FALSE)</f>
        <v>41.8923933209647</v>
      </c>
      <c r="C35" s="48">
        <f>VLOOKUP($A35,'Occupancy Raw Data'!$B$8:$BE$45,'Occupancy Raw Data'!H$3,FALSE)</f>
        <v>54.267161410018502</v>
      </c>
      <c r="D35" s="48">
        <f>VLOOKUP($A35,'Occupancy Raw Data'!$B$8:$BE$45,'Occupancy Raw Data'!I$3,FALSE)</f>
        <v>53.599257884972097</v>
      </c>
      <c r="E35" s="48">
        <f>VLOOKUP($A35,'Occupancy Raw Data'!$B$8:$BE$45,'Occupancy Raw Data'!J$3,FALSE)</f>
        <v>55.083487940630697</v>
      </c>
      <c r="F35" s="48">
        <f>VLOOKUP($A35,'Occupancy Raw Data'!$B$8:$BE$45,'Occupancy Raw Data'!K$3,FALSE)</f>
        <v>49.128014842300502</v>
      </c>
      <c r="G35" s="49">
        <f>VLOOKUP($A35,'Occupancy Raw Data'!$B$8:$BE$45,'Occupancy Raw Data'!L$3,FALSE)</f>
        <v>50.794063079777303</v>
      </c>
      <c r="H35" s="48">
        <f>VLOOKUP($A35,'Occupancy Raw Data'!$B$8:$BE$45,'Occupancy Raw Data'!N$3,FALSE)</f>
        <v>51.094619666048203</v>
      </c>
      <c r="I35" s="48">
        <f>VLOOKUP($A35,'Occupancy Raw Data'!$B$8:$BE$45,'Occupancy Raw Data'!O$3,FALSE)</f>
        <v>48.886827458256001</v>
      </c>
      <c r="J35" s="49">
        <f>VLOOKUP($A35,'Occupancy Raw Data'!$B$8:$BE$45,'Occupancy Raw Data'!P$3,FALSE)</f>
        <v>49.990723562152098</v>
      </c>
      <c r="K35" s="50">
        <f>VLOOKUP($A35,'Occupancy Raw Data'!$B$8:$BE$45,'Occupancy Raw Data'!R$3,FALSE)</f>
        <v>50.564537503312998</v>
      </c>
      <c r="M35" s="47">
        <f>VLOOKUP($A35,'Occupancy Raw Data'!$B$8:$BE$45,'Occupancy Raw Data'!T$3,FALSE)</f>
        <v>3.24351332964872</v>
      </c>
      <c r="N35" s="48">
        <f>VLOOKUP($A35,'Occupancy Raw Data'!$B$8:$BE$45,'Occupancy Raw Data'!U$3,FALSE)</f>
        <v>17.985105067171901</v>
      </c>
      <c r="O35" s="48">
        <f>VLOOKUP($A35,'Occupancy Raw Data'!$B$8:$BE$45,'Occupancy Raw Data'!V$3,FALSE)</f>
        <v>-0.71812520668800295</v>
      </c>
      <c r="P35" s="48">
        <f>VLOOKUP($A35,'Occupancy Raw Data'!$B$8:$BE$45,'Occupancy Raw Data'!W$3,FALSE)</f>
        <v>2.4437770328280202</v>
      </c>
      <c r="Q35" s="48">
        <f>VLOOKUP($A35,'Occupancy Raw Data'!$B$8:$BE$45,'Occupancy Raw Data'!X$3,FALSE)</f>
        <v>-2.5212564186211801</v>
      </c>
      <c r="R35" s="49">
        <f>VLOOKUP($A35,'Occupancy Raw Data'!$B$8:$BE$45,'Occupancy Raw Data'!Y$3,FALSE)</f>
        <v>3.7772660227382602</v>
      </c>
      <c r="S35" s="48">
        <f>VLOOKUP($A35,'Occupancy Raw Data'!$B$8:$BE$45,'Occupancy Raw Data'!AA$3,FALSE)</f>
        <v>8.9834214600905096</v>
      </c>
      <c r="T35" s="48">
        <f>VLOOKUP($A35,'Occupancy Raw Data'!$B$8:$BE$45,'Occupancy Raw Data'!AB$3,FALSE)</f>
        <v>6.2455746020704099</v>
      </c>
      <c r="U35" s="49">
        <f>VLOOKUP($A35,'Occupancy Raw Data'!$B$8:$BE$45,'Occupancy Raw Data'!AC$3,FALSE)</f>
        <v>7.6273166663891798</v>
      </c>
      <c r="V35" s="50">
        <f>VLOOKUP($A35,'Occupancy Raw Data'!$B$8:$BE$45,'Occupancy Raw Data'!AE$3,FALSE)</f>
        <v>4.8365982610289002</v>
      </c>
      <c r="X35" s="51">
        <f>VLOOKUP($A35,'ADR Raw Data'!$B$6:$BE$43,'ADR Raw Data'!G$1,FALSE)</f>
        <v>86.480938883968093</v>
      </c>
      <c r="Y35" s="52">
        <f>VLOOKUP($A35,'ADR Raw Data'!$B$6:$BE$43,'ADR Raw Data'!H$1,FALSE)</f>
        <v>92.262153846153794</v>
      </c>
      <c r="Z35" s="52">
        <f>VLOOKUP($A35,'ADR Raw Data'!$B$6:$BE$43,'ADR Raw Data'!I$1,FALSE)</f>
        <v>103.15595015576299</v>
      </c>
      <c r="AA35" s="52">
        <f>VLOOKUP($A35,'ADR Raw Data'!$B$6:$BE$43,'ADR Raw Data'!J$1,FALSE)</f>
        <v>103.24066352307101</v>
      </c>
      <c r="AB35" s="52">
        <f>VLOOKUP($A35,'ADR Raw Data'!$B$6:$BE$43,'ADR Raw Data'!K$1,FALSE)</f>
        <v>93.328625377643505</v>
      </c>
      <c r="AC35" s="53">
        <f>VLOOKUP($A35,'ADR Raw Data'!$B$6:$BE$43,'ADR Raw Data'!L$1,FALSE)</f>
        <v>96.195049309664597</v>
      </c>
      <c r="AD35" s="52">
        <f>VLOOKUP($A35,'ADR Raw Data'!$B$6:$BE$43,'ADR Raw Data'!N$1,FALSE)</f>
        <v>98.393954248366001</v>
      </c>
      <c r="AE35" s="52">
        <f>VLOOKUP($A35,'ADR Raw Data'!$B$6:$BE$43,'ADR Raw Data'!O$1,FALSE)</f>
        <v>98.828925996204902</v>
      </c>
      <c r="AF35" s="53">
        <f>VLOOKUP($A35,'ADR Raw Data'!$B$6:$BE$43,'ADR Raw Data'!P$1,FALSE)</f>
        <v>98.606637595101105</v>
      </c>
      <c r="AG35" s="54">
        <f>VLOOKUP($A35,'ADR Raw Data'!$B$6:$BE$43,'ADR Raw Data'!R$1,FALSE)</f>
        <v>96.876255372680504</v>
      </c>
      <c r="AI35" s="47">
        <f>VLOOKUP($A35,'ADR Raw Data'!$B$6:$BE$43,'ADR Raw Data'!T$1,FALSE)</f>
        <v>1.7236696946729999</v>
      </c>
      <c r="AJ35" s="48">
        <f>VLOOKUP($A35,'ADR Raw Data'!$B$6:$BE$43,'ADR Raw Data'!U$1,FALSE)</f>
        <v>6.3283322742814097</v>
      </c>
      <c r="AK35" s="48">
        <f>VLOOKUP($A35,'ADR Raw Data'!$B$6:$BE$43,'ADR Raw Data'!V$1,FALSE)</f>
        <v>12.108717505837401</v>
      </c>
      <c r="AL35" s="48">
        <f>VLOOKUP($A35,'ADR Raw Data'!$B$6:$BE$43,'ADR Raw Data'!W$1,FALSE)</f>
        <v>9.6109003035510394</v>
      </c>
      <c r="AM35" s="48">
        <f>VLOOKUP($A35,'ADR Raw Data'!$B$6:$BE$43,'ADR Raw Data'!X$1,FALSE)</f>
        <v>3.7780901609947302</v>
      </c>
      <c r="AN35" s="49">
        <f>VLOOKUP($A35,'ADR Raw Data'!$B$6:$BE$43,'ADR Raw Data'!Y$1,FALSE)</f>
        <v>6.9820059968813704</v>
      </c>
      <c r="AO35" s="48">
        <f>VLOOKUP($A35,'ADR Raw Data'!$B$6:$BE$43,'ADR Raw Data'!AA$1,FALSE)</f>
        <v>9.8833762049349794</v>
      </c>
      <c r="AP35" s="48">
        <f>VLOOKUP($A35,'ADR Raw Data'!$B$6:$BE$43,'ADR Raw Data'!AB$1,FALSE)</f>
        <v>5.1156447183444103</v>
      </c>
      <c r="AQ35" s="49">
        <f>VLOOKUP($A35,'ADR Raw Data'!$B$6:$BE$43,'ADR Raw Data'!AC$1,FALSE)</f>
        <v>7.4606921462244404</v>
      </c>
      <c r="AR35" s="50">
        <f>VLOOKUP($A35,'ADR Raw Data'!$B$6:$BE$43,'ADR Raw Data'!AE$1,FALSE)</f>
        <v>7.1351956439016799</v>
      </c>
      <c r="AS35" s="40"/>
      <c r="AT35" s="51">
        <f>VLOOKUP($A35,'RevPAR Raw Data'!$B$6:$BE$43,'RevPAR Raw Data'!G$1,FALSE)</f>
        <v>36.228935064935001</v>
      </c>
      <c r="AU35" s="52">
        <f>VLOOKUP($A35,'RevPAR Raw Data'!$B$6:$BE$43,'RevPAR Raw Data'!H$1,FALSE)</f>
        <v>50.068051948051902</v>
      </c>
      <c r="AV35" s="52">
        <f>VLOOKUP($A35,'RevPAR Raw Data'!$B$6:$BE$43,'RevPAR Raw Data'!I$1,FALSE)</f>
        <v>55.290823747680797</v>
      </c>
      <c r="AW35" s="52">
        <f>VLOOKUP($A35,'RevPAR Raw Data'!$B$6:$BE$43,'RevPAR Raw Data'!J$1,FALSE)</f>
        <v>56.868558441558399</v>
      </c>
      <c r="AX35" s="52">
        <f>VLOOKUP($A35,'RevPAR Raw Data'!$B$6:$BE$43,'RevPAR Raw Data'!K$1,FALSE)</f>
        <v>45.850500927643701</v>
      </c>
      <c r="AY35" s="53">
        <f>VLOOKUP($A35,'RevPAR Raw Data'!$B$6:$BE$43,'RevPAR Raw Data'!L$1,FALSE)</f>
        <v>48.861374025974001</v>
      </c>
      <c r="AZ35" s="52">
        <f>VLOOKUP($A35,'RevPAR Raw Data'!$B$6:$BE$43,'RevPAR Raw Data'!N$1,FALSE)</f>
        <v>50.274016697588102</v>
      </c>
      <c r="BA35" s="52">
        <f>VLOOKUP($A35,'RevPAR Raw Data'!$B$6:$BE$43,'RevPAR Raw Data'!O$1,FALSE)</f>
        <v>48.314326530612199</v>
      </c>
      <c r="BB35" s="53">
        <f>VLOOKUP($A35,'RevPAR Raw Data'!$B$6:$BE$43,'RevPAR Raw Data'!P$1,FALSE)</f>
        <v>49.294171614100101</v>
      </c>
      <c r="BC35" s="54">
        <f>VLOOKUP($A35,'RevPAR Raw Data'!$B$6:$BE$43,'RevPAR Raw Data'!R$1,FALSE)</f>
        <v>48.985030479724301</v>
      </c>
      <c r="BE35" s="47">
        <f>VLOOKUP($A35,'RevPAR Raw Data'!$B$6:$BE$43,'RevPAR Raw Data'!T$1,FALSE)</f>
        <v>5.02309048062755</v>
      </c>
      <c r="BF35" s="48">
        <f>VLOOKUP($A35,'RevPAR Raw Data'!$B$6:$BE$43,'RevPAR Raw Data'!U$1,FALSE)</f>
        <v>25.451594549982602</v>
      </c>
      <c r="BG35" s="48">
        <f>VLOOKUP($A35,'RevPAR Raw Data'!$B$6:$BE$43,'RevPAR Raw Data'!V$1,FALSE)</f>
        <v>11.3036365465333</v>
      </c>
      <c r="BH35" s="48">
        <f>VLOOKUP($A35,'RevPAR Raw Data'!$B$6:$BE$43,'RevPAR Raw Data'!W$1,FALSE)</f>
        <v>12.2895463106452</v>
      </c>
      <c r="BI35" s="48">
        <f>VLOOKUP($A35,'RevPAR Raw Data'!$B$6:$BE$43,'RevPAR Raw Data'!X$1,FALSE)</f>
        <v>1.1615784016881701</v>
      </c>
      <c r="BJ35" s="49">
        <f>VLOOKUP($A35,'RevPAR Raw Data'!$B$6:$BE$43,'RevPAR Raw Data'!Y$1,FALSE)</f>
        <v>11.0230009598453</v>
      </c>
      <c r="BK35" s="48">
        <f>VLOOKUP($A35,'RevPAR Raw Data'!$B$6:$BE$43,'RevPAR Raw Data'!AA$1,FALSE)</f>
        <v>19.754663004001099</v>
      </c>
      <c r="BL35" s="48">
        <f>VLOOKUP($A35,'RevPAR Raw Data'!$B$6:$BE$43,'RevPAR Raw Data'!AB$1,FALSE)</f>
        <v>11.680720727675901</v>
      </c>
      <c r="BM35" s="49">
        <f>VLOOKUP($A35,'RevPAR Raw Data'!$B$6:$BE$43,'RevPAR Raw Data'!AC$1,FALSE)</f>
        <v>15.6570594281105</v>
      </c>
      <c r="BN35" s="50">
        <f>VLOOKUP($A35,'RevPAR Raw Data'!$B$6:$BE$43,'RevPAR Raw Data'!AE$1,FALSE)</f>
        <v>12.3168946533645</v>
      </c>
    </row>
    <row r="36" spans="1:66" x14ac:dyDescent="0.45">
      <c r="A36" s="63" t="s">
        <v>48</v>
      </c>
      <c r="B36" s="47">
        <f>VLOOKUP($A36,'Occupancy Raw Data'!$B$8:$BE$45,'Occupancy Raw Data'!G$3,FALSE)</f>
        <v>45.322245322245301</v>
      </c>
      <c r="C36" s="48">
        <f>VLOOKUP($A36,'Occupancy Raw Data'!$B$8:$BE$45,'Occupancy Raw Data'!H$3,FALSE)</f>
        <v>49.457149457149399</v>
      </c>
      <c r="D36" s="48">
        <f>VLOOKUP($A36,'Occupancy Raw Data'!$B$8:$BE$45,'Occupancy Raw Data'!I$3,FALSE)</f>
        <v>48.556248556248498</v>
      </c>
      <c r="E36" s="48">
        <f>VLOOKUP($A36,'Occupancy Raw Data'!$B$8:$BE$45,'Occupancy Raw Data'!J$3,FALSE)</f>
        <v>56.040656040656003</v>
      </c>
      <c r="F36" s="48">
        <f>VLOOKUP($A36,'Occupancy Raw Data'!$B$8:$BE$45,'Occupancy Raw Data'!K$3,FALSE)</f>
        <v>52.367752367752303</v>
      </c>
      <c r="G36" s="49">
        <f>VLOOKUP($A36,'Occupancy Raw Data'!$B$8:$BE$45,'Occupancy Raw Data'!L$3,FALSE)</f>
        <v>50.348810348810296</v>
      </c>
      <c r="H36" s="48">
        <f>VLOOKUP($A36,'Occupancy Raw Data'!$B$8:$BE$45,'Occupancy Raw Data'!N$3,FALSE)</f>
        <v>47.170247170247102</v>
      </c>
      <c r="I36" s="48">
        <f>VLOOKUP($A36,'Occupancy Raw Data'!$B$8:$BE$45,'Occupancy Raw Data'!O$3,FALSE)</f>
        <v>45.3684453684453</v>
      </c>
      <c r="J36" s="49">
        <f>VLOOKUP($A36,'Occupancy Raw Data'!$B$8:$BE$45,'Occupancy Raw Data'!P$3,FALSE)</f>
        <v>46.269346269346201</v>
      </c>
      <c r="K36" s="50">
        <f>VLOOKUP($A36,'Occupancy Raw Data'!$B$8:$BE$45,'Occupancy Raw Data'!R$3,FALSE)</f>
        <v>49.183249183249103</v>
      </c>
      <c r="M36" s="47">
        <f>VLOOKUP($A36,'Occupancy Raw Data'!$B$8:$BE$45,'Occupancy Raw Data'!T$3,FALSE)</f>
        <v>0.70282764009701204</v>
      </c>
      <c r="N36" s="48">
        <f>VLOOKUP($A36,'Occupancy Raw Data'!$B$8:$BE$45,'Occupancy Raw Data'!U$3,FALSE)</f>
        <v>14.038230285495001</v>
      </c>
      <c r="O36" s="48">
        <f>VLOOKUP($A36,'Occupancy Raw Data'!$B$8:$BE$45,'Occupancy Raw Data'!V$3,FALSE)</f>
        <v>-2.0743599690968102</v>
      </c>
      <c r="P36" s="48">
        <f>VLOOKUP($A36,'Occupancy Raw Data'!$B$8:$BE$45,'Occupancy Raw Data'!W$3,FALSE)</f>
        <v>6.11471932226649</v>
      </c>
      <c r="Q36" s="48">
        <f>VLOOKUP($A36,'Occupancy Raw Data'!$B$8:$BE$45,'Occupancy Raw Data'!X$3,FALSE)</f>
        <v>17.534651879699801</v>
      </c>
      <c r="R36" s="49">
        <f>VLOOKUP($A36,'Occupancy Raw Data'!$B$8:$BE$45,'Occupancy Raw Data'!Y$3,FALSE)</f>
        <v>6.9766285009757096</v>
      </c>
      <c r="S36" s="48">
        <f>VLOOKUP($A36,'Occupancy Raw Data'!$B$8:$BE$45,'Occupancy Raw Data'!AA$3,FALSE)</f>
        <v>10.826416846483699</v>
      </c>
      <c r="T36" s="48">
        <f>VLOOKUP($A36,'Occupancy Raw Data'!$B$8:$BE$45,'Occupancy Raw Data'!AB$3,FALSE)</f>
        <v>-1.4288674082488499</v>
      </c>
      <c r="U36" s="49">
        <f>VLOOKUP($A36,'Occupancy Raw Data'!$B$8:$BE$45,'Occupancy Raw Data'!AC$3,FALSE)</f>
        <v>4.4591829273136101</v>
      </c>
      <c r="V36" s="50">
        <f>VLOOKUP($A36,'Occupancy Raw Data'!$B$8:$BE$45,'Occupancy Raw Data'!AE$3,FALSE)</f>
        <v>6.2881247456066101</v>
      </c>
      <c r="X36" s="51">
        <f>VLOOKUP($A36,'ADR Raw Data'!$B$6:$BE$43,'ADR Raw Data'!G$1,FALSE)</f>
        <v>125.522961264016</v>
      </c>
      <c r="Y36" s="52">
        <f>VLOOKUP($A36,'ADR Raw Data'!$B$6:$BE$43,'ADR Raw Data'!H$1,FALSE)</f>
        <v>107.396618402615</v>
      </c>
      <c r="Z36" s="52">
        <f>VLOOKUP($A36,'ADR Raw Data'!$B$6:$BE$43,'ADR Raw Data'!I$1,FALSE)</f>
        <v>113.651341579448</v>
      </c>
      <c r="AA36" s="52">
        <f>VLOOKUP($A36,'ADR Raw Data'!$B$6:$BE$43,'ADR Raw Data'!J$1,FALSE)</f>
        <v>119.041384995877</v>
      </c>
      <c r="AB36" s="52">
        <f>VLOOKUP($A36,'ADR Raw Data'!$B$6:$BE$43,'ADR Raw Data'!K$1,FALSE)</f>
        <v>119.16649316277</v>
      </c>
      <c r="AC36" s="53">
        <f>VLOOKUP($A36,'ADR Raw Data'!$B$6:$BE$43,'ADR Raw Data'!L$1,FALSE)</f>
        <v>116.906971003853</v>
      </c>
      <c r="AD36" s="52">
        <f>VLOOKUP($A36,'ADR Raw Data'!$B$6:$BE$43,'ADR Raw Data'!N$1,FALSE)</f>
        <v>132.76791870714899</v>
      </c>
      <c r="AE36" s="52">
        <f>VLOOKUP($A36,'ADR Raw Data'!$B$6:$BE$43,'ADR Raw Data'!O$1,FALSE)</f>
        <v>140.88914460285099</v>
      </c>
      <c r="AF36" s="53">
        <f>VLOOKUP($A36,'ADR Raw Data'!$B$6:$BE$43,'ADR Raw Data'!P$1,FALSE)</f>
        <v>136.74946829755299</v>
      </c>
      <c r="AG36" s="54">
        <f>VLOOKUP($A36,'ADR Raw Data'!$B$6:$BE$43,'ADR Raw Data'!R$1,FALSE)</f>
        <v>122.240374396135</v>
      </c>
      <c r="AI36" s="47">
        <f>VLOOKUP($A36,'ADR Raw Data'!$B$6:$BE$43,'ADR Raw Data'!T$1,FALSE)</f>
        <v>4.58168369536775</v>
      </c>
      <c r="AJ36" s="48">
        <f>VLOOKUP($A36,'ADR Raw Data'!$B$6:$BE$43,'ADR Raw Data'!U$1,FALSE)</f>
        <v>2.3803668725412801</v>
      </c>
      <c r="AK36" s="48">
        <f>VLOOKUP($A36,'ADR Raw Data'!$B$6:$BE$43,'ADR Raw Data'!V$1,FALSE)</f>
        <v>2.2372651219209598</v>
      </c>
      <c r="AL36" s="48">
        <f>VLOOKUP($A36,'ADR Raw Data'!$B$6:$BE$43,'ADR Raw Data'!W$1,FALSE)</f>
        <v>9.2096782319965804</v>
      </c>
      <c r="AM36" s="48">
        <f>VLOOKUP($A36,'ADR Raw Data'!$B$6:$BE$43,'ADR Raw Data'!X$1,FALSE)</f>
        <v>8.8609281970583407</v>
      </c>
      <c r="AN36" s="49">
        <f>VLOOKUP($A36,'ADR Raw Data'!$B$6:$BE$43,'ADR Raw Data'!Y$1,FALSE)</f>
        <v>5.4188337640550204</v>
      </c>
      <c r="AO36" s="48">
        <f>VLOOKUP($A36,'ADR Raw Data'!$B$6:$BE$43,'ADR Raw Data'!AA$1,FALSE)</f>
        <v>4.2218228535418003</v>
      </c>
      <c r="AP36" s="48">
        <f>VLOOKUP($A36,'ADR Raw Data'!$B$6:$BE$43,'ADR Raw Data'!AB$1,FALSE)</f>
        <v>9.1166749356484207</v>
      </c>
      <c r="AQ36" s="49">
        <f>VLOOKUP($A36,'ADR Raw Data'!$B$6:$BE$43,'ADR Raw Data'!AC$1,FALSE)</f>
        <v>6.5960116067762096</v>
      </c>
      <c r="AR36" s="50">
        <f>VLOOKUP($A36,'ADR Raw Data'!$B$6:$BE$43,'ADR Raw Data'!AE$1,FALSE)</f>
        <v>5.6952115374619003</v>
      </c>
      <c r="AS36" s="40"/>
      <c r="AT36" s="51">
        <f>VLOOKUP($A36,'RevPAR Raw Data'!$B$6:$BE$43,'RevPAR Raw Data'!G$1,FALSE)</f>
        <v>56.889824439824402</v>
      </c>
      <c r="AU36" s="52">
        <f>VLOOKUP($A36,'RevPAR Raw Data'!$B$6:$BE$43,'RevPAR Raw Data'!H$1,FALSE)</f>
        <v>53.115306075306002</v>
      </c>
      <c r="AV36" s="52">
        <f>VLOOKUP($A36,'RevPAR Raw Data'!$B$6:$BE$43,'RevPAR Raw Data'!I$1,FALSE)</f>
        <v>55.184827904827898</v>
      </c>
      <c r="AW36" s="52">
        <f>VLOOKUP($A36,'RevPAR Raw Data'!$B$6:$BE$43,'RevPAR Raw Data'!J$1,FALSE)</f>
        <v>66.711573111573102</v>
      </c>
      <c r="AX36" s="52">
        <f>VLOOKUP($A36,'RevPAR Raw Data'!$B$6:$BE$43,'RevPAR Raw Data'!K$1,FALSE)</f>
        <v>62.404814044814003</v>
      </c>
      <c r="AY36" s="53">
        <f>VLOOKUP($A36,'RevPAR Raw Data'!$B$6:$BE$43,'RevPAR Raw Data'!L$1,FALSE)</f>
        <v>58.861269115269103</v>
      </c>
      <c r="AZ36" s="52">
        <f>VLOOKUP($A36,'RevPAR Raw Data'!$B$6:$BE$43,'RevPAR Raw Data'!N$1,FALSE)</f>
        <v>62.626955416955397</v>
      </c>
      <c r="BA36" s="52">
        <f>VLOOKUP($A36,'RevPAR Raw Data'!$B$6:$BE$43,'RevPAR Raw Data'!O$1,FALSE)</f>
        <v>63.919214599214499</v>
      </c>
      <c r="BB36" s="53">
        <f>VLOOKUP($A36,'RevPAR Raw Data'!$B$6:$BE$43,'RevPAR Raw Data'!P$1,FALSE)</f>
        <v>63.273085008084998</v>
      </c>
      <c r="BC36" s="54">
        <f>VLOOKUP($A36,'RevPAR Raw Data'!$B$6:$BE$43,'RevPAR Raw Data'!R$1,FALSE)</f>
        <v>60.1217879417879</v>
      </c>
      <c r="BE36" s="47">
        <f>VLOOKUP($A36,'RevPAR Raw Data'!$B$6:$BE$43,'RevPAR Raw Data'!T$1,FALSE)</f>
        <v>5.3167126748576203</v>
      </c>
      <c r="BF36" s="48">
        <f>VLOOKUP($A36,'RevPAR Raw Data'!$B$6:$BE$43,'RevPAR Raw Data'!U$1,FALSE)</f>
        <v>16.752758541243299</v>
      </c>
      <c r="BG36" s="48">
        <f>VLOOKUP($A36,'RevPAR Raw Data'!$B$6:$BE$43,'RevPAR Raw Data'!V$1,FALSE)</f>
        <v>0.116496220732465</v>
      </c>
      <c r="BH36" s="48">
        <f>VLOOKUP($A36,'RevPAR Raw Data'!$B$6:$BE$43,'RevPAR Raw Data'!W$1,FALSE)</f>
        <v>15.887543528633501</v>
      </c>
      <c r="BI36" s="48">
        <f>VLOOKUP($A36,'RevPAR Raw Data'!$B$6:$BE$43,'RevPAR Raw Data'!X$1,FALSE)</f>
        <v>27.949312989422399</v>
      </c>
      <c r="BJ36" s="49">
        <f>VLOOKUP($A36,'RevPAR Raw Data'!$B$6:$BE$43,'RevPAR Raw Data'!Y$1,FALSE)</f>
        <v>12.7735141658342</v>
      </c>
      <c r="BK36" s="48">
        <f>VLOOKUP($A36,'RevPAR Raw Data'!$B$6:$BE$43,'RevPAR Raw Data'!AA$1,FALSE)</f>
        <v>15.50531184067</v>
      </c>
      <c r="BL36" s="48">
        <f>VLOOKUP($A36,'RevPAR Raw Data'!$B$6:$BE$43,'RevPAR Raw Data'!AB$1,FALSE)</f>
        <v>7.55754233052809</v>
      </c>
      <c r="BM36" s="49">
        <f>VLOOKUP($A36,'RevPAR Raw Data'!$B$6:$BE$43,'RevPAR Raw Data'!AC$1,FALSE)</f>
        <v>11.349322757542801</v>
      </c>
      <c r="BN36" s="50">
        <f>VLOOKUP($A36,'RevPAR Raw Data'!$B$6:$BE$43,'RevPAR Raw Data'!AE$1,FALSE)</f>
        <v>12.3414582890703</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Data'!G$3,FALSE)</f>
        <v>31.744376582749801</v>
      </c>
      <c r="C38" s="48">
        <f>VLOOKUP($A38,'Occupancy Raw Data'!$B$8:$BE$45,'Occupancy Raw Data'!H$3,FALSE)</f>
        <v>38.313719648443303</v>
      </c>
      <c r="D38" s="48">
        <f>VLOOKUP($A38,'Occupancy Raw Data'!$B$8:$BE$45,'Occupancy Raw Data'!I$3,FALSE)</f>
        <v>38.000893788172199</v>
      </c>
      <c r="E38" s="48">
        <f>VLOOKUP($A38,'Occupancy Raw Data'!$B$8:$BE$45,'Occupancy Raw Data'!J$3,FALSE)</f>
        <v>38.686131386861298</v>
      </c>
      <c r="F38" s="48">
        <f>VLOOKUP($A38,'Occupancy Raw Data'!$B$8:$BE$45,'Occupancy Raw Data'!K$3,FALSE)</f>
        <v>36.406971547743098</v>
      </c>
      <c r="G38" s="49">
        <f>VLOOKUP($A38,'Occupancy Raw Data'!$B$8:$BE$45,'Occupancy Raw Data'!L$3,FALSE)</f>
        <v>36.630418590793902</v>
      </c>
      <c r="H38" s="48">
        <f>VLOOKUP($A38,'Occupancy Raw Data'!$B$8:$BE$45,'Occupancy Raw Data'!N$3,FALSE)</f>
        <v>38.388201996126902</v>
      </c>
      <c r="I38" s="48">
        <f>VLOOKUP($A38,'Occupancy Raw Data'!$B$8:$BE$45,'Occupancy Raw Data'!O$3,FALSE)</f>
        <v>41.263220616713802</v>
      </c>
      <c r="J38" s="49">
        <f>VLOOKUP($A38,'Occupancy Raw Data'!$B$8:$BE$45,'Occupancy Raw Data'!P$3,FALSE)</f>
        <v>39.825711306420303</v>
      </c>
      <c r="K38" s="50">
        <f>VLOOKUP($A38,'Occupancy Raw Data'!$B$8:$BE$45,'Occupancy Raw Data'!R$3,FALSE)</f>
        <v>37.543359366687199</v>
      </c>
      <c r="M38" s="47">
        <f>VLOOKUP($A38,'Occupancy Raw Data'!$B$8:$BE$45,'Occupancy Raw Data'!T$3,FALSE)</f>
        <v>-9.4577590206662396</v>
      </c>
      <c r="N38" s="48">
        <f>VLOOKUP($A38,'Occupancy Raw Data'!$B$8:$BE$45,'Occupancy Raw Data'!U$3,FALSE)</f>
        <v>-9.1266755372197093</v>
      </c>
      <c r="O38" s="48">
        <f>VLOOKUP($A38,'Occupancy Raw Data'!$B$8:$BE$45,'Occupancy Raw Data'!V$3,FALSE)</f>
        <v>-25.430323232499902</v>
      </c>
      <c r="P38" s="48">
        <f>VLOOKUP($A38,'Occupancy Raw Data'!$B$8:$BE$45,'Occupancy Raw Data'!W$3,FALSE)</f>
        <v>-26.051580954596599</v>
      </c>
      <c r="Q38" s="48">
        <f>VLOOKUP($A38,'Occupancy Raw Data'!$B$8:$BE$45,'Occupancy Raw Data'!X$3,FALSE)</f>
        <v>-25.3523724401126</v>
      </c>
      <c r="R38" s="49">
        <f>VLOOKUP($A38,'Occupancy Raw Data'!$B$8:$BE$45,'Occupancy Raw Data'!Y$3,FALSE)</f>
        <v>-20.114765690141802</v>
      </c>
      <c r="S38" s="48">
        <f>VLOOKUP($A38,'Occupancy Raw Data'!$B$8:$BE$45,'Occupancy Raw Data'!AA$3,FALSE)</f>
        <v>-17.5923448999729</v>
      </c>
      <c r="T38" s="48">
        <f>VLOOKUP($A38,'Occupancy Raw Data'!$B$8:$BE$45,'Occupancy Raw Data'!AB$3,FALSE)</f>
        <v>-8.5867239833552507</v>
      </c>
      <c r="U38" s="49">
        <f>VLOOKUP($A38,'Occupancy Raw Data'!$B$8:$BE$45,'Occupancy Raw Data'!AC$3,FALSE)</f>
        <v>-13.160427578241899</v>
      </c>
      <c r="V38" s="50">
        <f>VLOOKUP($A38,'Occupancy Raw Data'!$B$8:$BE$45,'Occupancy Raw Data'!AE$3,FALSE)</f>
        <v>-18.127581556408899</v>
      </c>
      <c r="X38" s="51">
        <f>VLOOKUP($A38,'ADR Raw Data'!$B$6:$BE$43,'ADR Raw Data'!G$1,FALSE)</f>
        <v>85.401858282496406</v>
      </c>
      <c r="Y38" s="52">
        <f>VLOOKUP($A38,'ADR Raw Data'!$B$6:$BE$43,'ADR Raw Data'!H$1,FALSE)</f>
        <v>88.087169517884902</v>
      </c>
      <c r="Z38" s="52">
        <f>VLOOKUP($A38,'ADR Raw Data'!$B$6:$BE$43,'ADR Raw Data'!I$1,FALSE)</f>
        <v>89.872026656213194</v>
      </c>
      <c r="AA38" s="52">
        <f>VLOOKUP($A38,'ADR Raw Data'!$B$6:$BE$43,'ADR Raw Data'!J$1,FALSE)</f>
        <v>91.4048286484405</v>
      </c>
      <c r="AB38" s="52">
        <f>VLOOKUP($A38,'ADR Raw Data'!$B$6:$BE$43,'ADR Raw Data'!K$1,FALSE)</f>
        <v>86.057234042553105</v>
      </c>
      <c r="AC38" s="53">
        <f>VLOOKUP($A38,'ADR Raw Data'!$B$6:$BE$43,'ADR Raw Data'!L$1,FALSE)</f>
        <v>88.289330622204105</v>
      </c>
      <c r="AD38" s="52">
        <f>VLOOKUP($A38,'ADR Raw Data'!$B$6:$BE$43,'ADR Raw Data'!N$1,FALSE)</f>
        <v>92.289798214978603</v>
      </c>
      <c r="AE38" s="52">
        <f>VLOOKUP($A38,'ADR Raw Data'!$B$6:$BE$43,'ADR Raw Data'!O$1,FALSE)</f>
        <v>95.161566787003594</v>
      </c>
      <c r="AF38" s="53">
        <f>VLOOKUP($A38,'ADR Raw Data'!$B$6:$BE$43,'ADR Raw Data'!P$1,FALSE)</f>
        <v>93.777510753693605</v>
      </c>
      <c r="AG38" s="54">
        <f>VLOOKUP($A38,'ADR Raw Data'!$B$6:$BE$43,'ADR Raw Data'!R$1,FALSE)</f>
        <v>89.952707742886204</v>
      </c>
      <c r="AH38" s="65"/>
      <c r="AI38" s="47">
        <f>VLOOKUP($A38,'ADR Raw Data'!$B$6:$BE$43,'ADR Raw Data'!T$1,FALSE)</f>
        <v>-6.5226688156517998</v>
      </c>
      <c r="AJ38" s="48">
        <f>VLOOKUP($A38,'ADR Raw Data'!$B$6:$BE$43,'ADR Raw Data'!U$1,FALSE)</f>
        <v>-5.52090967834868</v>
      </c>
      <c r="AK38" s="48">
        <f>VLOOKUP($A38,'ADR Raw Data'!$B$6:$BE$43,'ADR Raw Data'!V$1,FALSE)</f>
        <v>-9.1845298143243905</v>
      </c>
      <c r="AL38" s="48">
        <f>VLOOKUP($A38,'ADR Raw Data'!$B$6:$BE$43,'ADR Raw Data'!W$1,FALSE)</f>
        <v>-8.4010775620110305</v>
      </c>
      <c r="AM38" s="48">
        <f>VLOOKUP($A38,'ADR Raw Data'!$B$6:$BE$43,'ADR Raw Data'!X$1,FALSE)</f>
        <v>-11.0935755866454</v>
      </c>
      <c r="AN38" s="49">
        <f>VLOOKUP($A38,'ADR Raw Data'!$B$6:$BE$43,'ADR Raw Data'!Y$1,FALSE)</f>
        <v>-8.4836051902435301</v>
      </c>
      <c r="AO38" s="48">
        <f>VLOOKUP($A38,'ADR Raw Data'!$B$6:$BE$43,'ADR Raw Data'!AA$1,FALSE)</f>
        <v>-2.7525589408114</v>
      </c>
      <c r="AP38" s="48">
        <f>VLOOKUP($A38,'ADR Raw Data'!$B$6:$BE$43,'ADR Raw Data'!AB$1,FALSE)</f>
        <v>-1.36238105972433</v>
      </c>
      <c r="AQ38" s="49">
        <f>VLOOKUP($A38,'ADR Raw Data'!$B$6:$BE$43,'ADR Raw Data'!AC$1,FALSE)</f>
        <v>-1.98489919163669</v>
      </c>
      <c r="AR38" s="50">
        <f>VLOOKUP($A38,'ADR Raw Data'!$B$6:$BE$43,'ADR Raw Data'!AE$1,FALSE)</f>
        <v>-6.5387479246479501</v>
      </c>
      <c r="AS38" s="40"/>
      <c r="AT38" s="51">
        <f>VLOOKUP($A38,'RevPAR Raw Data'!$B$6:$BE$43,'RevPAR Raw Data'!G$1,FALSE)</f>
        <v>27.110287501862</v>
      </c>
      <c r="AU38" s="52">
        <f>VLOOKUP($A38,'RevPAR Raw Data'!$B$6:$BE$43,'RevPAR Raw Data'!H$1,FALSE)</f>
        <v>33.749471175331401</v>
      </c>
      <c r="AV38" s="52">
        <f>VLOOKUP($A38,'RevPAR Raw Data'!$B$6:$BE$43,'RevPAR Raw Data'!I$1,FALSE)</f>
        <v>34.152173394905397</v>
      </c>
      <c r="AW38" s="52">
        <f>VLOOKUP($A38,'RevPAR Raw Data'!$B$6:$BE$43,'RevPAR Raw Data'!J$1,FALSE)</f>
        <v>35.360992104871102</v>
      </c>
      <c r="AX38" s="52">
        <f>VLOOKUP($A38,'RevPAR Raw Data'!$B$6:$BE$43,'RevPAR Raw Data'!K$1,FALSE)</f>
        <v>31.330832712647101</v>
      </c>
      <c r="AY38" s="53">
        <f>VLOOKUP($A38,'RevPAR Raw Data'!$B$6:$BE$43,'RevPAR Raw Data'!L$1,FALSE)</f>
        <v>32.340751377923397</v>
      </c>
      <c r="AZ38" s="52">
        <f>VLOOKUP($A38,'RevPAR Raw Data'!$B$6:$BE$43,'RevPAR Raw Data'!N$1,FALSE)</f>
        <v>35.428394160583899</v>
      </c>
      <c r="BA38" s="52">
        <f>VLOOKUP($A38,'RevPAR Raw Data'!$B$6:$BE$43,'RevPAR Raw Data'!O$1,FALSE)</f>
        <v>39.266727245642699</v>
      </c>
      <c r="BB38" s="53">
        <f>VLOOKUP($A38,'RevPAR Raw Data'!$B$6:$BE$43,'RevPAR Raw Data'!P$1,FALSE)</f>
        <v>37.347560703113302</v>
      </c>
      <c r="BC38" s="54">
        <f>VLOOKUP($A38,'RevPAR Raw Data'!$B$6:$BE$43,'RevPAR Raw Data'!R$1,FALSE)</f>
        <v>33.771268327977602</v>
      </c>
      <c r="BE38" s="47">
        <f>VLOOKUP($A38,'RevPAR Raw Data'!$B$6:$BE$43,'RevPAR Raw Data'!T$1,FALSE)</f>
        <v>-15.363529538017501</v>
      </c>
      <c r="BF38" s="48">
        <f>VLOOKUP($A38,'RevPAR Raw Data'!$B$6:$BE$43,'RevPAR Raw Data'!U$1,FALSE)</f>
        <v>-14.1437097025225</v>
      </c>
      <c r="BG38" s="48">
        <f>VLOOKUP($A38,'RevPAR Raw Data'!$B$6:$BE$43,'RevPAR Raw Data'!V$1,FALSE)</f>
        <v>-32.2791974276563</v>
      </c>
      <c r="BH38" s="48">
        <f>VLOOKUP($A38,'RevPAR Raw Data'!$B$6:$BE$43,'RevPAR Raw Data'!W$1,FALSE)</f>
        <v>-32.2640449944819</v>
      </c>
      <c r="BI38" s="48">
        <f>VLOOKUP($A38,'RevPAR Raw Data'!$B$6:$BE$43,'RevPAR Raw Data'!X$1,FALSE)</f>
        <v>-33.6334634271063</v>
      </c>
      <c r="BJ38" s="49">
        <f>VLOOKUP($A38,'RevPAR Raw Data'!$B$6:$BE$43,'RevPAR Raw Data'!Y$1,FALSE)</f>
        <v>-26.891913574291099</v>
      </c>
      <c r="BK38" s="48">
        <f>VLOOKUP($A38,'RevPAR Raw Data'!$B$6:$BE$43,'RevPAR Raw Data'!AA$1,FALSE)</f>
        <v>-19.8606641783418</v>
      </c>
      <c r="BL38" s="48">
        <f>VLOOKUP($A38,'RevPAR Raw Data'!$B$6:$BE$43,'RevPAR Raw Data'!AB$1,FALSE)</f>
        <v>-9.8321211418795507</v>
      </c>
      <c r="BM38" s="49">
        <f>VLOOKUP($A38,'RevPAR Raw Data'!$B$6:$BE$43,'RevPAR Raw Data'!AC$1,FALSE)</f>
        <v>-14.884105549262101</v>
      </c>
      <c r="BN38" s="50">
        <f>VLOOKUP($A38,'RevPAR Raw Data'!$B$6:$BE$43,'RevPAR Raw Data'!AE$1,FALSE)</f>
        <v>-23.4810126182483</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Data'!G$3,FALSE)</f>
        <v>57.5399276449307</v>
      </c>
      <c r="C40" s="48">
        <f>VLOOKUP($A40,'Occupancy Raw Data'!$B$8:$BE$45,'Occupancy Raw Data'!H$3,FALSE)</f>
        <v>51.658872319774098</v>
      </c>
      <c r="D40" s="48">
        <f>VLOOKUP($A40,'Occupancy Raw Data'!$B$8:$BE$45,'Occupancy Raw Data'!I$3,FALSE)</f>
        <v>57.350216182828902</v>
      </c>
      <c r="E40" s="48">
        <f>VLOOKUP($A40,'Occupancy Raw Data'!$B$8:$BE$45,'Occupancy Raw Data'!J$3,FALSE)</f>
        <v>58.9649695579281</v>
      </c>
      <c r="F40" s="48">
        <f>VLOOKUP($A40,'Occupancy Raw Data'!$B$8:$BE$45,'Occupancy Raw Data'!K$3,FALSE)</f>
        <v>52.091237977587497</v>
      </c>
      <c r="G40" s="49">
        <f>VLOOKUP($A40,'Occupancy Raw Data'!$B$8:$BE$45,'Occupancy Raw Data'!L$3,FALSE)</f>
        <v>55.521044736609902</v>
      </c>
      <c r="H40" s="48">
        <f>VLOOKUP($A40,'Occupancy Raw Data'!$B$8:$BE$45,'Occupancy Raw Data'!N$3,FALSE)</f>
        <v>49.501455925174199</v>
      </c>
      <c r="I40" s="48">
        <f>VLOOKUP($A40,'Occupancy Raw Data'!$B$8:$BE$45,'Occupancy Raw Data'!O$3,FALSE)</f>
        <v>51.954469249095503</v>
      </c>
      <c r="J40" s="49">
        <f>VLOOKUP($A40,'Occupancy Raw Data'!$B$8:$BE$45,'Occupancy Raw Data'!P$3,FALSE)</f>
        <v>50.727962587134897</v>
      </c>
      <c r="K40" s="50">
        <f>VLOOKUP($A40,'Occupancy Raw Data'!$B$8:$BE$45,'Occupancy Raw Data'!R$3,FALSE)</f>
        <v>54.1515926939027</v>
      </c>
      <c r="M40" s="47">
        <f>VLOOKUP($A40,'Occupancy Raw Data'!$B$8:$BE$45,'Occupancy Raw Data'!T$3,FALSE)</f>
        <v>6.7015929553132496</v>
      </c>
      <c r="N40" s="48">
        <f>VLOOKUP($A40,'Occupancy Raw Data'!$B$8:$BE$45,'Occupancy Raw Data'!U$3,FALSE)</f>
        <v>1.20701020217662</v>
      </c>
      <c r="O40" s="48">
        <f>VLOOKUP($A40,'Occupancy Raw Data'!$B$8:$BE$45,'Occupancy Raw Data'!V$3,FALSE)</f>
        <v>-5.6842175784037599</v>
      </c>
      <c r="P40" s="48">
        <f>VLOOKUP($A40,'Occupancy Raw Data'!$B$8:$BE$45,'Occupancy Raw Data'!W$3,FALSE)</f>
        <v>-4.8487043808493997</v>
      </c>
      <c r="Q40" s="48">
        <f>VLOOKUP($A40,'Occupancy Raw Data'!$B$8:$BE$45,'Occupancy Raw Data'!X$3,FALSE)</f>
        <v>-5.5106797981516999</v>
      </c>
      <c r="R40" s="49">
        <f>VLOOKUP($A40,'Occupancy Raw Data'!$B$8:$BE$45,'Occupancy Raw Data'!Y$3,FALSE)</f>
        <v>-1.8627027199201101</v>
      </c>
      <c r="S40" s="48">
        <f>VLOOKUP($A40,'Occupancy Raw Data'!$B$8:$BE$45,'Occupancy Raw Data'!AA$3,FALSE)</f>
        <v>-7.1149200634743099</v>
      </c>
      <c r="T40" s="48">
        <f>VLOOKUP($A40,'Occupancy Raw Data'!$B$8:$BE$45,'Occupancy Raw Data'!AB$3,FALSE)</f>
        <v>-5.8044526177826201</v>
      </c>
      <c r="U40" s="49">
        <f>VLOOKUP($A40,'Occupancy Raw Data'!$B$8:$BE$45,'Occupancy Raw Data'!AC$3,FALSE)</f>
        <v>-6.4484319152442797</v>
      </c>
      <c r="V40" s="50">
        <f>VLOOKUP($A40,'Occupancy Raw Data'!$B$8:$BE$45,'Occupancy Raw Data'!AE$3,FALSE)</f>
        <v>-3.13356586885488</v>
      </c>
      <c r="X40" s="51">
        <f>VLOOKUP($A40,'ADR Raw Data'!$B$6:$BE$43,'ADR Raw Data'!G$1,FALSE)</f>
        <v>108.918088682717</v>
      </c>
      <c r="Y40" s="52">
        <f>VLOOKUP($A40,'ADR Raw Data'!$B$6:$BE$43,'ADR Raw Data'!H$1,FALSE)</f>
        <v>97.804331462977103</v>
      </c>
      <c r="Z40" s="52">
        <f>VLOOKUP($A40,'ADR Raw Data'!$B$6:$BE$43,'ADR Raw Data'!I$1,FALSE)</f>
        <v>106.635595038079</v>
      </c>
      <c r="AA40" s="52">
        <f>VLOOKUP($A40,'ADR Raw Data'!$B$6:$BE$43,'ADR Raw Data'!J$1,FALSE)</f>
        <v>105.97108332959201</v>
      </c>
      <c r="AB40" s="52">
        <f>VLOOKUP($A40,'ADR Raw Data'!$B$6:$BE$43,'ADR Raw Data'!K$1,FALSE)</f>
        <v>98.178363691030697</v>
      </c>
      <c r="AC40" s="53">
        <f>VLOOKUP($A40,'ADR Raw Data'!$B$6:$BE$43,'ADR Raw Data'!L$1,FALSE)</f>
        <v>103.73720158926901</v>
      </c>
      <c r="AD40" s="52">
        <f>VLOOKUP($A40,'ADR Raw Data'!$B$6:$BE$43,'ADR Raw Data'!N$1,FALSE)</f>
        <v>99.233311800356503</v>
      </c>
      <c r="AE40" s="52">
        <f>VLOOKUP($A40,'ADR Raw Data'!$B$6:$BE$43,'ADR Raw Data'!O$1,FALSE)</f>
        <v>100.491361616847</v>
      </c>
      <c r="AF40" s="53">
        <f>VLOOKUP($A40,'ADR Raw Data'!$B$6:$BE$43,'ADR Raw Data'!P$1,FALSE)</f>
        <v>99.877545347016806</v>
      </c>
      <c r="AG40" s="54">
        <f>VLOOKUP($A40,'ADR Raw Data'!$B$6:$BE$43,'ADR Raw Data'!R$1,FALSE)</f>
        <v>102.704162471193</v>
      </c>
      <c r="AI40" s="47">
        <f>VLOOKUP($A40,'ADR Raw Data'!$B$6:$BE$43,'ADR Raw Data'!T$1,FALSE)</f>
        <v>4.3773773277624297</v>
      </c>
      <c r="AJ40" s="48">
        <f>VLOOKUP($A40,'ADR Raw Data'!$B$6:$BE$43,'ADR Raw Data'!U$1,FALSE)</f>
        <v>0.40605236425980701</v>
      </c>
      <c r="AK40" s="48">
        <f>VLOOKUP($A40,'ADR Raw Data'!$B$6:$BE$43,'ADR Raw Data'!V$1,FALSE)</f>
        <v>0.32602708736387898</v>
      </c>
      <c r="AL40" s="48">
        <f>VLOOKUP($A40,'ADR Raw Data'!$B$6:$BE$43,'ADR Raw Data'!W$1,FALSE)</f>
        <v>-1.1789986464328399</v>
      </c>
      <c r="AM40" s="48">
        <f>VLOOKUP($A40,'ADR Raw Data'!$B$6:$BE$43,'ADR Raw Data'!X$1,FALSE)</f>
        <v>-0.28325317871754802</v>
      </c>
      <c r="AN40" s="49">
        <f>VLOOKUP($A40,'ADR Raw Data'!$B$6:$BE$43,'ADR Raw Data'!Y$1,FALSE)</f>
        <v>0.71763447124762503</v>
      </c>
      <c r="AO40" s="48">
        <f>VLOOKUP($A40,'ADR Raw Data'!$B$6:$BE$43,'ADR Raw Data'!AA$1,FALSE)</f>
        <v>-0.39503637747314402</v>
      </c>
      <c r="AP40" s="48">
        <f>VLOOKUP($A40,'ADR Raw Data'!$B$6:$BE$43,'ADR Raw Data'!AB$1,FALSE)</f>
        <v>-1.25268791065501</v>
      </c>
      <c r="AQ40" s="49">
        <f>VLOOKUP($A40,'ADR Raw Data'!$B$6:$BE$43,'ADR Raw Data'!AC$1,FALSE)</f>
        <v>-0.83140765559825602</v>
      </c>
      <c r="AR40" s="50">
        <f>VLOOKUP($A40,'ADR Raw Data'!$B$6:$BE$43,'ADR Raw Data'!AE$1,FALSE)</f>
        <v>0.33102152827475301</v>
      </c>
      <c r="AS40" s="40"/>
      <c r="AT40" s="51">
        <f>VLOOKUP($A40,'RevPAR Raw Data'!$B$6:$BE$43,'RevPAR Raw Data'!G$1,FALSE)</f>
        <v>62.671389420277002</v>
      </c>
      <c r="AU40" s="52">
        <f>VLOOKUP($A40,'RevPAR Raw Data'!$B$6:$BE$43,'RevPAR Raw Data'!H$1,FALSE)</f>
        <v>50.524614713668001</v>
      </c>
      <c r="AV40" s="52">
        <f>VLOOKUP($A40,'RevPAR Raw Data'!$B$6:$BE$43,'RevPAR Raw Data'!I$1,FALSE)</f>
        <v>61.155744282184699</v>
      </c>
      <c r="AW40" s="52">
        <f>VLOOKUP($A40,'RevPAR Raw Data'!$B$6:$BE$43,'RevPAR Raw Data'!J$1,FALSE)</f>
        <v>62.485817025500701</v>
      </c>
      <c r="AX40" s="52">
        <f>VLOOKUP($A40,'RevPAR Raw Data'!$B$6:$BE$43,'RevPAR Raw Data'!K$1,FALSE)</f>
        <v>51.142325072796197</v>
      </c>
      <c r="AY40" s="53">
        <f>VLOOKUP($A40,'RevPAR Raw Data'!$B$6:$BE$43,'RevPAR Raw Data'!L$1,FALSE)</f>
        <v>57.595978102885297</v>
      </c>
      <c r="AZ40" s="52">
        <f>VLOOKUP($A40,'RevPAR Raw Data'!$B$6:$BE$43,'RevPAR Raw Data'!N$1,FALSE)</f>
        <v>49.121934103944199</v>
      </c>
      <c r="BA40" s="52">
        <f>VLOOKUP($A40,'RevPAR Raw Data'!$B$6:$BE$43,'RevPAR Raw Data'!O$1,FALSE)</f>
        <v>52.209753569222599</v>
      </c>
      <c r="BB40" s="53">
        <f>VLOOKUP($A40,'RevPAR Raw Data'!$B$6:$BE$43,'RevPAR Raw Data'!P$1,FALSE)</f>
        <v>50.665843836583399</v>
      </c>
      <c r="BC40" s="54">
        <f>VLOOKUP($A40,'RevPAR Raw Data'!$B$6:$BE$43,'RevPAR Raw Data'!R$1,FALSE)</f>
        <v>55.615939741084802</v>
      </c>
      <c r="BD40" s="65"/>
      <c r="BE40" s="47">
        <f>VLOOKUP($A40,'RevPAR Raw Data'!$B$6:$BE$43,'RevPAR Raw Data'!T$1,FALSE)</f>
        <v>11.3723242937004</v>
      </c>
      <c r="BF40" s="48">
        <f>VLOOKUP($A40,'RevPAR Raw Data'!$B$6:$BE$43,'RevPAR Raw Data'!U$1,FALSE)</f>
        <v>1.61796365989922</v>
      </c>
      <c r="BG40" s="48">
        <f>VLOOKUP($A40,'RevPAR Raw Data'!$B$6:$BE$43,'RevPAR Raw Data'!V$1,FALSE)</f>
        <v>-5.3767225800501697</v>
      </c>
      <c r="BH40" s="48">
        <f>VLOOKUP($A40,'RevPAR Raw Data'!$B$6:$BE$43,'RevPAR Raw Data'!W$1,FALSE)</f>
        <v>-5.9705368682625002</v>
      </c>
      <c r="BI40" s="48">
        <f>VLOOKUP($A40,'RevPAR Raw Data'!$B$6:$BE$43,'RevPAR Raw Data'!X$1,FALSE)</f>
        <v>-5.7783238011720401</v>
      </c>
      <c r="BJ40" s="49">
        <f>VLOOKUP($A40,'RevPAR Raw Data'!$B$6:$BE$43,'RevPAR Raw Data'!Y$1,FALSE)</f>
        <v>-1.1584356454875</v>
      </c>
      <c r="BK40" s="48">
        <f>VLOOKUP($A40,'RevPAR Raw Data'!$B$6:$BE$43,'RevPAR Raw Data'!AA$1,FALSE)</f>
        <v>-7.4818499184686003</v>
      </c>
      <c r="BL40" s="48">
        <f>VLOOKUP($A40,'RevPAR Raw Data'!$B$6:$BE$43,'RevPAR Raw Data'!AB$1,FALSE)</f>
        <v>-6.9844288522149798</v>
      </c>
      <c r="BM40" s="49">
        <f>VLOOKUP($A40,'RevPAR Raw Data'!$B$6:$BE$43,'RevPAR Raw Data'!AC$1,FALSE)</f>
        <v>-7.2262268142331596</v>
      </c>
      <c r="BN40" s="50">
        <f>VLOOKUP($A40,'RevPAR Raw Data'!$B$6:$BE$43,'RevPAR Raw Data'!AE$1,FALSE)</f>
        <v>-2.81291711820871</v>
      </c>
    </row>
    <row r="41" spans="1:66" x14ac:dyDescent="0.45">
      <c r="A41" s="63" t="s">
        <v>45</v>
      </c>
      <c r="B41" s="47">
        <f>VLOOKUP($A41,'Occupancy Raw Data'!$B$8:$BE$45,'Occupancy Raw Data'!G$3,FALSE)</f>
        <v>55.534603054874502</v>
      </c>
      <c r="C41" s="48">
        <f>VLOOKUP($A41,'Occupancy Raw Data'!$B$8:$BE$45,'Occupancy Raw Data'!H$3,FALSE)</f>
        <v>60.248915708089697</v>
      </c>
      <c r="D41" s="48">
        <f>VLOOKUP($A41,'Occupancy Raw Data'!$B$8:$BE$45,'Occupancy Raw Data'!I$3,FALSE)</f>
        <v>61.380350744861303</v>
      </c>
      <c r="E41" s="48">
        <f>VLOOKUP($A41,'Occupancy Raw Data'!$B$8:$BE$45,'Occupancy Raw Data'!J$3,FALSE)</f>
        <v>63.6432208184046</v>
      </c>
      <c r="F41" s="48">
        <f>VLOOKUP($A41,'Occupancy Raw Data'!$B$8:$BE$45,'Occupancy Raw Data'!K$3,FALSE)</f>
        <v>58.532905902319399</v>
      </c>
      <c r="G41" s="49">
        <f>VLOOKUP($A41,'Occupancy Raw Data'!$B$8:$BE$45,'Occupancy Raw Data'!L$3,FALSE)</f>
        <v>59.867999245709903</v>
      </c>
      <c r="H41" s="48">
        <f>VLOOKUP($A41,'Occupancy Raw Data'!$B$8:$BE$45,'Occupancy Raw Data'!N$3,FALSE)</f>
        <v>53.611163492362799</v>
      </c>
      <c r="I41" s="48">
        <f>VLOOKUP($A41,'Occupancy Raw Data'!$B$8:$BE$45,'Occupancy Raw Data'!O$3,FALSE)</f>
        <v>53.120874976428397</v>
      </c>
      <c r="J41" s="49">
        <f>VLOOKUP($A41,'Occupancy Raw Data'!$B$8:$BE$45,'Occupancy Raw Data'!P$3,FALSE)</f>
        <v>53.366019234395601</v>
      </c>
      <c r="K41" s="50">
        <f>VLOOKUP($A41,'Occupancy Raw Data'!$B$8:$BE$45,'Occupancy Raw Data'!R$3,FALSE)</f>
        <v>58.010290671048701</v>
      </c>
      <c r="M41" s="47">
        <f>VLOOKUP($A41,'Occupancy Raw Data'!$B$8:$BE$45,'Occupancy Raw Data'!T$3,FALSE)</f>
        <v>11.216960659876101</v>
      </c>
      <c r="N41" s="48">
        <f>VLOOKUP($A41,'Occupancy Raw Data'!$B$8:$BE$45,'Occupancy Raw Data'!U$3,FALSE)</f>
        <v>5.9231020573656803</v>
      </c>
      <c r="O41" s="48">
        <f>VLOOKUP($A41,'Occupancy Raw Data'!$B$8:$BE$45,'Occupancy Raw Data'!V$3,FALSE)</f>
        <v>3.5584591977824802</v>
      </c>
      <c r="P41" s="48">
        <f>VLOOKUP($A41,'Occupancy Raw Data'!$B$8:$BE$45,'Occupancy Raw Data'!W$3,FALSE)</f>
        <v>6.6590745840248804</v>
      </c>
      <c r="Q41" s="48">
        <f>VLOOKUP($A41,'Occupancy Raw Data'!$B$8:$BE$45,'Occupancy Raw Data'!X$3,FALSE)</f>
        <v>0.198142040065347</v>
      </c>
      <c r="R41" s="49">
        <f>VLOOKUP($A41,'Occupancy Raw Data'!$B$8:$BE$45,'Occupancy Raw Data'!Y$3,FALSE)</f>
        <v>5.3377706624076202</v>
      </c>
      <c r="S41" s="48">
        <f>VLOOKUP($A41,'Occupancy Raw Data'!$B$8:$BE$45,'Occupancy Raw Data'!AA$3,FALSE)</f>
        <v>-3.8866211496224299</v>
      </c>
      <c r="T41" s="48">
        <f>VLOOKUP($A41,'Occupancy Raw Data'!$B$8:$BE$45,'Occupancy Raw Data'!AB$3,FALSE)</f>
        <v>-8.6806230829359095</v>
      </c>
      <c r="U41" s="49">
        <f>VLOOKUP($A41,'Occupancy Raw Data'!$B$8:$BE$45,'Occupancy Raw Data'!AC$3,FALSE)</f>
        <v>-6.3339256009225302</v>
      </c>
      <c r="V41" s="50">
        <f>VLOOKUP($A41,'Occupancy Raw Data'!$B$8:$BE$45,'Occupancy Raw Data'!AE$3,FALSE)</f>
        <v>1.9971183114978499</v>
      </c>
      <c r="X41" s="51">
        <f>VLOOKUP($A41,'ADR Raw Data'!$B$6:$BE$43,'ADR Raw Data'!G$1,FALSE)</f>
        <v>85.138578505942206</v>
      </c>
      <c r="Y41" s="52">
        <f>VLOOKUP($A41,'ADR Raw Data'!$B$6:$BE$43,'ADR Raw Data'!H$1,FALSE)</f>
        <v>86.009710078247195</v>
      </c>
      <c r="Z41" s="52">
        <f>VLOOKUP($A41,'ADR Raw Data'!$B$6:$BE$43,'ADR Raw Data'!I$1,FALSE)</f>
        <v>89.214612043010703</v>
      </c>
      <c r="AA41" s="52">
        <f>VLOOKUP($A41,'ADR Raw Data'!$B$6:$BE$43,'ADR Raw Data'!J$1,FALSE)</f>
        <v>88.631346222222206</v>
      </c>
      <c r="AB41" s="52">
        <f>VLOOKUP($A41,'ADR Raw Data'!$B$6:$BE$43,'ADR Raw Data'!K$1,FALSE)</f>
        <v>85.221786823453598</v>
      </c>
      <c r="AC41" s="53">
        <f>VLOOKUP($A41,'ADR Raw Data'!$B$6:$BE$43,'ADR Raw Data'!L$1,FALSE)</f>
        <v>86.908587589769397</v>
      </c>
      <c r="AD41" s="52">
        <f>VLOOKUP($A41,'ADR Raw Data'!$B$6:$BE$43,'ADR Raw Data'!N$1,FALSE)</f>
        <v>85.601861836088602</v>
      </c>
      <c r="AE41" s="52">
        <f>VLOOKUP($A41,'ADR Raw Data'!$B$6:$BE$43,'ADR Raw Data'!O$1,FALSE)</f>
        <v>85.047392971245998</v>
      </c>
      <c r="AF41" s="53">
        <f>VLOOKUP($A41,'ADR Raw Data'!$B$6:$BE$43,'ADR Raw Data'!P$1,FALSE)</f>
        <v>85.325900918727896</v>
      </c>
      <c r="AG41" s="54">
        <f>VLOOKUP($A41,'ADR Raw Data'!$B$6:$BE$43,'ADR Raw Data'!R$1,FALSE)</f>
        <v>86.492593972322794</v>
      </c>
      <c r="AI41" s="47">
        <f>VLOOKUP($A41,'ADR Raw Data'!$B$6:$BE$43,'ADR Raw Data'!T$1,FALSE)</f>
        <v>3.8912646300881</v>
      </c>
      <c r="AJ41" s="48">
        <f>VLOOKUP($A41,'ADR Raw Data'!$B$6:$BE$43,'ADR Raw Data'!U$1,FALSE)</f>
        <v>1.10921572490571</v>
      </c>
      <c r="AK41" s="48">
        <f>VLOOKUP($A41,'ADR Raw Data'!$B$6:$BE$43,'ADR Raw Data'!V$1,FALSE)</f>
        <v>2.81890951278677</v>
      </c>
      <c r="AL41" s="48">
        <f>VLOOKUP($A41,'ADR Raw Data'!$B$6:$BE$43,'ADR Raw Data'!W$1,FALSE)</f>
        <v>3.6224234093527201</v>
      </c>
      <c r="AM41" s="48">
        <f>VLOOKUP($A41,'ADR Raw Data'!$B$6:$BE$43,'ADR Raw Data'!X$1,FALSE)</f>
        <v>1.1176590804990101</v>
      </c>
      <c r="AN41" s="49">
        <f>VLOOKUP($A41,'ADR Raw Data'!$B$6:$BE$43,'ADR Raw Data'!Y$1,FALSE)</f>
        <v>2.4744301426716899</v>
      </c>
      <c r="AO41" s="48">
        <f>VLOOKUP($A41,'ADR Raw Data'!$B$6:$BE$43,'ADR Raw Data'!AA$1,FALSE)</f>
        <v>1.9890576393625099</v>
      </c>
      <c r="AP41" s="48">
        <f>VLOOKUP($A41,'ADR Raw Data'!$B$6:$BE$43,'ADR Raw Data'!AB$1,FALSE)</f>
        <v>0.15832636725534699</v>
      </c>
      <c r="AQ41" s="49">
        <f>VLOOKUP($A41,'ADR Raw Data'!$B$6:$BE$43,'ADR Raw Data'!AC$1,FALSE)</f>
        <v>1.0575682516866001</v>
      </c>
      <c r="AR41" s="50">
        <f>VLOOKUP($A41,'ADR Raw Data'!$B$6:$BE$43,'ADR Raw Data'!AE$1,FALSE)</f>
        <v>2.1138696976393101</v>
      </c>
      <c r="AS41" s="40"/>
      <c r="AT41" s="51">
        <f>VLOOKUP($A41,'RevPAR Raw Data'!$B$6:$BE$43,'RevPAR Raw Data'!G$1,FALSE)</f>
        <v>47.281371619837799</v>
      </c>
      <c r="AU41" s="52">
        <f>VLOOKUP($A41,'RevPAR Raw Data'!$B$6:$BE$43,'RevPAR Raw Data'!H$1,FALSE)</f>
        <v>51.8199177258155</v>
      </c>
      <c r="AV41" s="52">
        <f>VLOOKUP($A41,'RevPAR Raw Data'!$B$6:$BE$43,'RevPAR Raw Data'!I$1,FALSE)</f>
        <v>54.760241787667297</v>
      </c>
      <c r="AW41" s="52">
        <f>VLOOKUP($A41,'RevPAR Raw Data'!$B$6:$BE$43,'RevPAR Raw Data'!J$1,FALSE)</f>
        <v>56.4078433905336</v>
      </c>
      <c r="AX41" s="52">
        <f>VLOOKUP($A41,'RevPAR Raw Data'!$B$6:$BE$43,'RevPAR Raw Data'!K$1,FALSE)</f>
        <v>49.882788289647301</v>
      </c>
      <c r="AY41" s="53">
        <f>VLOOKUP($A41,'RevPAR Raw Data'!$B$6:$BE$43,'RevPAR Raw Data'!L$1,FALSE)</f>
        <v>52.030432562700298</v>
      </c>
      <c r="AZ41" s="52">
        <f>VLOOKUP($A41,'RevPAR Raw Data'!$B$6:$BE$43,'RevPAR Raw Data'!N$1,FALSE)</f>
        <v>45.892154101452</v>
      </c>
      <c r="BA41" s="52">
        <f>VLOOKUP($A41,'RevPAR Raw Data'!$B$6:$BE$43,'RevPAR Raw Data'!O$1,FALSE)</f>
        <v>45.177919290967303</v>
      </c>
      <c r="BB41" s="53">
        <f>VLOOKUP($A41,'RevPAR Raw Data'!$B$6:$BE$43,'RevPAR Raw Data'!P$1,FALSE)</f>
        <v>45.535036696209602</v>
      </c>
      <c r="BC41" s="54">
        <f>VLOOKUP($A41,'RevPAR Raw Data'!$B$6:$BE$43,'RevPAR Raw Data'!R$1,FALSE)</f>
        <v>50.174605172274397</v>
      </c>
      <c r="BE41" s="47">
        <f>VLOOKUP($A41,'RevPAR Raw Data'!$B$6:$BE$43,'RevPAR Raw Data'!T$1,FALSE)</f>
        <v>15.544706912692901</v>
      </c>
      <c r="BF41" s="48">
        <f>VLOOKUP($A41,'RevPAR Raw Data'!$B$6:$BE$43,'RevPAR Raw Data'!U$1,FALSE)</f>
        <v>7.0980177616939004</v>
      </c>
      <c r="BG41" s="48">
        <f>VLOOKUP($A41,'RevPAR Raw Data'!$B$6:$BE$43,'RevPAR Raw Data'!V$1,FALSE)</f>
        <v>6.47767845540419</v>
      </c>
      <c r="BH41" s="48">
        <f>VLOOKUP($A41,'RevPAR Raw Data'!$B$6:$BE$43,'RevPAR Raw Data'!W$1,FALSE)</f>
        <v>10.5227178699555</v>
      </c>
      <c r="BI41" s="48">
        <f>VLOOKUP($A41,'RevPAR Raw Data'!$B$6:$BE$43,'RevPAR Raw Data'!X$1,FALSE)</f>
        <v>1.3180156730674299</v>
      </c>
      <c r="BJ41" s="49">
        <f>VLOOKUP($A41,'RevPAR Raw Data'!$B$6:$BE$43,'RevPAR Raw Data'!Y$1,FALSE)</f>
        <v>7.9442802112966104</v>
      </c>
      <c r="BK41" s="48">
        <f>VLOOKUP($A41,'RevPAR Raw Data'!$B$6:$BE$43,'RevPAR Raw Data'!AA$1,FALSE)</f>
        <v>-1.9748706451495599</v>
      </c>
      <c r="BL41" s="48">
        <f>VLOOKUP($A41,'RevPAR Raw Data'!$B$6:$BE$43,'RevPAR Raw Data'!AB$1,FALSE)</f>
        <v>-8.5360404308629008</v>
      </c>
      <c r="BM41" s="49">
        <f>VLOOKUP($A41,'RevPAR Raw Data'!$B$6:$BE$43,'RevPAR Raw Data'!AC$1,FALSE)</f>
        <v>-5.3433429354767297</v>
      </c>
      <c r="BN41" s="50">
        <f>VLOOKUP($A41,'RevPAR Raw Data'!$B$6:$BE$43,'RevPAR Raw Data'!AE$1,FALSE)</f>
        <v>4.1532044879499104</v>
      </c>
    </row>
    <row r="42" spans="1:66" x14ac:dyDescent="0.45">
      <c r="A42" s="63" t="s">
        <v>109</v>
      </c>
      <c r="B42" s="47">
        <f>VLOOKUP($A42,'Occupancy Raw Data'!$B$8:$BE$45,'Occupancy Raw Data'!G$3,FALSE)</f>
        <v>68.186226964112507</v>
      </c>
      <c r="C42" s="48">
        <f>VLOOKUP($A42,'Occupancy Raw Data'!$B$8:$BE$45,'Occupancy Raw Data'!H$3,FALSE)</f>
        <v>50.662786938247599</v>
      </c>
      <c r="D42" s="48">
        <f>VLOOKUP($A42,'Occupancy Raw Data'!$B$8:$BE$45,'Occupancy Raw Data'!I$3,FALSE)</f>
        <v>66.731328806983498</v>
      </c>
      <c r="E42" s="48">
        <f>VLOOKUP($A42,'Occupancy Raw Data'!$B$8:$BE$45,'Occupancy Raw Data'!J$3,FALSE)</f>
        <v>64.015518913676004</v>
      </c>
      <c r="F42" s="48">
        <f>VLOOKUP($A42,'Occupancy Raw Data'!$B$8:$BE$45,'Occupancy Raw Data'!K$3,FALSE)</f>
        <v>47.365017782088501</v>
      </c>
      <c r="G42" s="49">
        <f>VLOOKUP($A42,'Occupancy Raw Data'!$B$8:$BE$45,'Occupancy Raw Data'!L$3,FALSE)</f>
        <v>59.392175881021601</v>
      </c>
      <c r="H42" s="48">
        <f>VLOOKUP($A42,'Occupancy Raw Data'!$B$8:$BE$45,'Occupancy Raw Data'!N$3,FALSE)</f>
        <v>45.910119624959499</v>
      </c>
      <c r="I42" s="48">
        <f>VLOOKUP($A42,'Occupancy Raw Data'!$B$8:$BE$45,'Occupancy Raw Data'!O$3,FALSE)</f>
        <v>48.528936307791703</v>
      </c>
      <c r="J42" s="49">
        <f>VLOOKUP($A42,'Occupancy Raw Data'!$B$8:$BE$45,'Occupancy Raw Data'!P$3,FALSE)</f>
        <v>47.219527966375601</v>
      </c>
      <c r="K42" s="50">
        <f>VLOOKUP($A42,'Occupancy Raw Data'!$B$8:$BE$45,'Occupancy Raw Data'!R$3,FALSE)</f>
        <v>55.914276476837003</v>
      </c>
      <c r="M42" s="47">
        <f>VLOOKUP($A42,'Occupancy Raw Data'!$B$8:$BE$45,'Occupancy Raw Data'!T$3,FALSE)</f>
        <v>8.9922480620155003</v>
      </c>
      <c r="N42" s="48">
        <f>VLOOKUP($A42,'Occupancy Raw Data'!$B$8:$BE$45,'Occupancy Raw Data'!U$3,FALSE)</f>
        <v>5.0268096514745304</v>
      </c>
      <c r="O42" s="48">
        <f>VLOOKUP($A42,'Occupancy Raw Data'!$B$8:$BE$45,'Occupancy Raw Data'!V$3,FALSE)</f>
        <v>-4.3558850787766401</v>
      </c>
      <c r="P42" s="48">
        <f>VLOOKUP($A42,'Occupancy Raw Data'!$B$8:$BE$45,'Occupancy Raw Data'!W$3,FALSE)</f>
        <v>-12.234042553191401</v>
      </c>
      <c r="Q42" s="48">
        <f>VLOOKUP($A42,'Occupancy Raw Data'!$B$8:$BE$45,'Occupancy Raw Data'!X$3,FALSE)</f>
        <v>-12.117576484702999</v>
      </c>
      <c r="R42" s="49">
        <f>VLOOKUP($A42,'Occupancy Raw Data'!$B$8:$BE$45,'Occupancy Raw Data'!Y$3,FALSE)</f>
        <v>-3.3971392511569198</v>
      </c>
      <c r="S42" s="48">
        <f>VLOOKUP($A42,'Occupancy Raw Data'!$B$8:$BE$45,'Occupancy Raw Data'!AA$3,FALSE)</f>
        <v>8.0669710806697097</v>
      </c>
      <c r="T42" s="48">
        <f>VLOOKUP($A42,'Occupancy Raw Data'!$B$8:$BE$45,'Occupancy Raw Data'!AB$3,FALSE)</f>
        <v>3.0906593406593399</v>
      </c>
      <c r="U42" s="49">
        <f>VLOOKUP($A42,'Occupancy Raw Data'!$B$8:$BE$45,'Occupancy Raw Data'!AC$3,FALSE)</f>
        <v>5.4512635379061303</v>
      </c>
      <c r="V42" s="50">
        <f>VLOOKUP($A42,'Occupancy Raw Data'!$B$8:$BE$45,'Occupancy Raw Data'!AE$3,FALSE)</f>
        <v>-1.40087962208828</v>
      </c>
      <c r="X42" s="51">
        <f>VLOOKUP($A42,'ADR Raw Data'!$B$6:$BE$43,'ADR Raw Data'!G$1,FALSE)</f>
        <v>162.81854433380701</v>
      </c>
      <c r="Y42" s="52">
        <f>VLOOKUP($A42,'ADR Raw Data'!$B$6:$BE$43,'ADR Raw Data'!H$1,FALSE)</f>
        <v>148.78067645181801</v>
      </c>
      <c r="Z42" s="52">
        <f>VLOOKUP($A42,'ADR Raw Data'!$B$6:$BE$43,'ADR Raw Data'!I$1,FALSE)</f>
        <v>167.59760174418599</v>
      </c>
      <c r="AA42" s="52">
        <f>VLOOKUP($A42,'ADR Raw Data'!$B$6:$BE$43,'ADR Raw Data'!J$1,FALSE)</f>
        <v>166.74274242424201</v>
      </c>
      <c r="AB42" s="52">
        <f>VLOOKUP($A42,'ADR Raw Data'!$B$6:$BE$43,'ADR Raw Data'!K$1,FALSE)</f>
        <v>146.18965870307099</v>
      </c>
      <c r="AC42" s="53">
        <f>VLOOKUP($A42,'ADR Raw Data'!$B$6:$BE$43,'ADR Raw Data'!L$1,FALSE)</f>
        <v>159.69118780620499</v>
      </c>
      <c r="AD42" s="52">
        <f>VLOOKUP($A42,'ADR Raw Data'!$B$6:$BE$43,'ADR Raw Data'!N$1,FALSE)</f>
        <v>147.61319014084501</v>
      </c>
      <c r="AE42" s="52">
        <f>VLOOKUP($A42,'ADR Raw Data'!$B$6:$BE$43,'ADR Raw Data'!O$1,FALSE)</f>
        <v>144.56868087941299</v>
      </c>
      <c r="AF42" s="53">
        <f>VLOOKUP($A42,'ADR Raw Data'!$B$6:$BE$43,'ADR Raw Data'!P$1,FALSE)</f>
        <v>146.048723040054</v>
      </c>
      <c r="AG42" s="54">
        <f>VLOOKUP($A42,'ADR Raw Data'!$B$6:$BE$43,'ADR Raw Data'!R$1,FALSE)</f>
        <v>156.39946142408701</v>
      </c>
      <c r="AI42" s="47">
        <f>VLOOKUP($A42,'ADR Raw Data'!$B$6:$BE$43,'ADR Raw Data'!T$1,FALSE)</f>
        <v>0.68757316726586704</v>
      </c>
      <c r="AJ42" s="48">
        <f>VLOOKUP($A42,'ADR Raw Data'!$B$6:$BE$43,'ADR Raw Data'!U$1,FALSE)</f>
        <v>-2.7841530283220002</v>
      </c>
      <c r="AK42" s="48">
        <f>VLOOKUP($A42,'ADR Raw Data'!$B$6:$BE$43,'ADR Raw Data'!V$1,FALSE)</f>
        <v>-1.4764157368667401</v>
      </c>
      <c r="AL42" s="48">
        <f>VLOOKUP($A42,'ADR Raw Data'!$B$6:$BE$43,'ADR Raw Data'!W$1,FALSE)</f>
        <v>-5.4570865298304199</v>
      </c>
      <c r="AM42" s="48">
        <f>VLOOKUP($A42,'ADR Raw Data'!$B$6:$BE$43,'ADR Raw Data'!X$1,FALSE)</f>
        <v>-5.89331949975782</v>
      </c>
      <c r="AN42" s="49">
        <f>VLOOKUP($A42,'ADR Raw Data'!$B$6:$BE$43,'ADR Raw Data'!Y$1,FALSE)</f>
        <v>-2.99238215010873</v>
      </c>
      <c r="AO42" s="48">
        <f>VLOOKUP($A42,'ADR Raw Data'!$B$6:$BE$43,'ADR Raw Data'!AA$1,FALSE)</f>
        <v>-8.4848337171930801</v>
      </c>
      <c r="AP42" s="48">
        <f>VLOOKUP($A42,'ADR Raw Data'!$B$6:$BE$43,'ADR Raw Data'!AB$1,FALSE)</f>
        <v>-12.8130903133623</v>
      </c>
      <c r="AQ42" s="49">
        <f>VLOOKUP($A42,'ADR Raw Data'!$B$6:$BE$43,'ADR Raw Data'!AC$1,FALSE)</f>
        <v>-10.7677897308293</v>
      </c>
      <c r="AR42" s="50">
        <f>VLOOKUP($A42,'ADR Raw Data'!$B$6:$BE$43,'ADR Raw Data'!AE$1,FALSE)</f>
        <v>-4.8688650693617497</v>
      </c>
      <c r="AS42" s="40"/>
      <c r="AT42" s="51">
        <f>VLOOKUP($A42,'RevPAR Raw Data'!$B$6:$BE$43,'RevPAR Raw Data'!G$1,FALSE)</f>
        <v>111.019822179114</v>
      </c>
      <c r="AU42" s="52">
        <f>VLOOKUP($A42,'RevPAR Raw Data'!$B$6:$BE$43,'RevPAR Raw Data'!H$1,FALSE)</f>
        <v>75.376437116068502</v>
      </c>
      <c r="AV42" s="52">
        <f>VLOOKUP($A42,'RevPAR Raw Data'!$B$6:$BE$43,'RevPAR Raw Data'!I$1,FALSE)</f>
        <v>111.84010669253099</v>
      </c>
      <c r="AW42" s="52">
        <f>VLOOKUP($A42,'RevPAR Raw Data'!$B$6:$BE$43,'RevPAR Raw Data'!J$1,FALSE)</f>
        <v>106.741231813773</v>
      </c>
      <c r="AX42" s="52">
        <f>VLOOKUP($A42,'RevPAR Raw Data'!$B$6:$BE$43,'RevPAR Raw Data'!K$1,FALSE)</f>
        <v>69.242757840284497</v>
      </c>
      <c r="AY42" s="53">
        <f>VLOOKUP($A42,'RevPAR Raw Data'!$B$6:$BE$43,'RevPAR Raw Data'!L$1,FALSE)</f>
        <v>94.844071128354301</v>
      </c>
      <c r="AZ42" s="52">
        <f>VLOOKUP($A42,'RevPAR Raw Data'!$B$6:$BE$43,'RevPAR Raw Data'!N$1,FALSE)</f>
        <v>67.769392175880995</v>
      </c>
      <c r="BA42" s="52">
        <f>VLOOKUP($A42,'RevPAR Raw Data'!$B$6:$BE$43,'RevPAR Raw Data'!O$1,FALSE)</f>
        <v>70.157643064985393</v>
      </c>
      <c r="BB42" s="53">
        <f>VLOOKUP($A42,'RevPAR Raw Data'!$B$6:$BE$43,'RevPAR Raw Data'!P$1,FALSE)</f>
        <v>68.963517620433194</v>
      </c>
      <c r="BC42" s="54">
        <f>VLOOKUP($A42,'RevPAR Raw Data'!$B$6:$BE$43,'RevPAR Raw Data'!R$1,FALSE)</f>
        <v>87.449627268948305</v>
      </c>
      <c r="BE42" s="47">
        <f>VLOOKUP($A42,'RevPAR Raw Data'!$B$6:$BE$43,'RevPAR Raw Data'!T$1,FALSE)</f>
        <v>9.7416495140897705</v>
      </c>
      <c r="BF42" s="48">
        <f>VLOOKUP($A42,'RevPAR Raw Data'!$B$6:$BE$43,'RevPAR Raw Data'!U$1,FALSE)</f>
        <v>2.1027025500130101</v>
      </c>
      <c r="BG42" s="48">
        <f>VLOOKUP($A42,'RevPAR Raw Data'!$B$6:$BE$43,'RevPAR Raw Data'!V$1,FALSE)</f>
        <v>-5.7679898428604996</v>
      </c>
      <c r="BH42" s="48">
        <f>VLOOKUP($A42,'RevPAR Raw Data'!$B$6:$BE$43,'RevPAR Raw Data'!W$1,FALSE)</f>
        <v>-17.0235067947979</v>
      </c>
      <c r="BI42" s="48">
        <f>VLOOKUP($A42,'RevPAR Raw Data'!$B$6:$BE$43,'RevPAR Raw Data'!X$1,FALSE)</f>
        <v>-17.296768486589801</v>
      </c>
      <c r="BJ42" s="49">
        <f>VLOOKUP($A42,'RevPAR Raw Data'!$B$6:$BE$43,'RevPAR Raw Data'!Y$1,FALSE)</f>
        <v>-6.2878660126997001</v>
      </c>
      <c r="BK42" s="48">
        <f>VLOOKUP($A42,'RevPAR Raw Data'!$B$6:$BE$43,'RevPAR Raw Data'!AA$1,FALSE)</f>
        <v>-1.1023317187322501</v>
      </c>
      <c r="BL42" s="48">
        <f>VLOOKUP($A42,'RevPAR Raw Data'!$B$6:$BE$43,'RevPAR Raw Data'!AB$1,FALSE)</f>
        <v>-10.1184399453</v>
      </c>
      <c r="BM42" s="49">
        <f>VLOOKUP($A42,'RevPAR Raw Data'!$B$6:$BE$43,'RevPAR Raw Data'!AC$1,FALSE)</f>
        <v>-5.9035067883582997</v>
      </c>
      <c r="BN42" s="50">
        <f>VLOOKUP($A42,'RevPAR Raw Data'!$B$6:$BE$43,'RevPAR Raw Data'!AE$1,FALSE)</f>
        <v>-6.20153775286638</v>
      </c>
    </row>
    <row r="43" spans="1:66" x14ac:dyDescent="0.45">
      <c r="A43" s="63" t="s">
        <v>94</v>
      </c>
      <c r="B43" s="47">
        <f>VLOOKUP($A43,'Occupancy Raw Data'!$B$8:$BE$45,'Occupancy Raw Data'!G$3,FALSE)</f>
        <v>57.5424688561721</v>
      </c>
      <c r="C43" s="48">
        <f>VLOOKUP($A43,'Occupancy Raw Data'!$B$8:$BE$45,'Occupancy Raw Data'!H$3,FALSE)</f>
        <v>46.828992072480098</v>
      </c>
      <c r="D43" s="48">
        <f>VLOOKUP($A43,'Occupancy Raw Data'!$B$8:$BE$45,'Occupancy Raw Data'!I$3,FALSE)</f>
        <v>52.4235560588901</v>
      </c>
      <c r="E43" s="48">
        <f>VLOOKUP($A43,'Occupancy Raw Data'!$B$8:$BE$45,'Occupancy Raw Data'!J$3,FALSE)</f>
        <v>55.549263873159603</v>
      </c>
      <c r="F43" s="48">
        <f>VLOOKUP($A43,'Occupancy Raw Data'!$B$8:$BE$45,'Occupancy Raw Data'!K$3,FALSE)</f>
        <v>49.6375990939977</v>
      </c>
      <c r="G43" s="49">
        <f>VLOOKUP($A43,'Occupancy Raw Data'!$B$8:$BE$45,'Occupancy Raw Data'!L$3,FALSE)</f>
        <v>52.396375990939902</v>
      </c>
      <c r="H43" s="48">
        <f>VLOOKUP($A43,'Occupancy Raw Data'!$B$8:$BE$45,'Occupancy Raw Data'!N$3,FALSE)</f>
        <v>49.399773499433699</v>
      </c>
      <c r="I43" s="48">
        <f>VLOOKUP($A43,'Occupancy Raw Data'!$B$8:$BE$45,'Occupancy Raw Data'!O$3,FALSE)</f>
        <v>54.563986409965999</v>
      </c>
      <c r="J43" s="49">
        <f>VLOOKUP($A43,'Occupancy Raw Data'!$B$8:$BE$45,'Occupancy Raw Data'!P$3,FALSE)</f>
        <v>51.981879954699799</v>
      </c>
      <c r="K43" s="50">
        <f>VLOOKUP($A43,'Occupancy Raw Data'!$B$8:$BE$45,'Occupancy Raw Data'!R$3,FALSE)</f>
        <v>52.277948552014202</v>
      </c>
      <c r="M43" s="47">
        <f>VLOOKUP($A43,'Occupancy Raw Data'!$B$8:$BE$45,'Occupancy Raw Data'!T$3,FALSE)</f>
        <v>8.24299781786039</v>
      </c>
      <c r="N43" s="48">
        <f>VLOOKUP($A43,'Occupancy Raw Data'!$B$8:$BE$45,'Occupancy Raw Data'!U$3,FALSE)</f>
        <v>-2.38686449756664</v>
      </c>
      <c r="O43" s="48">
        <f>VLOOKUP($A43,'Occupancy Raw Data'!$B$8:$BE$45,'Occupancy Raw Data'!V$3,FALSE)</f>
        <v>-10.771492170109701</v>
      </c>
      <c r="P43" s="48">
        <f>VLOOKUP($A43,'Occupancy Raw Data'!$B$8:$BE$45,'Occupancy Raw Data'!W$3,FALSE)</f>
        <v>-6.1172879404513099</v>
      </c>
      <c r="Q43" s="48">
        <f>VLOOKUP($A43,'Occupancy Raw Data'!$B$8:$BE$45,'Occupancy Raw Data'!X$3,FALSE)</f>
        <v>-5.5157379960439696</v>
      </c>
      <c r="R43" s="49">
        <f>VLOOKUP($A43,'Occupancy Raw Data'!$B$8:$BE$45,'Occupancy Raw Data'!Y$3,FALSE)</f>
        <v>-3.53795911983386</v>
      </c>
      <c r="S43" s="48">
        <f>VLOOKUP($A43,'Occupancy Raw Data'!$B$8:$BE$45,'Occupancy Raw Data'!AA$3,FALSE)</f>
        <v>-8.4302052600625004</v>
      </c>
      <c r="T43" s="48">
        <f>VLOOKUP($A43,'Occupancy Raw Data'!$B$8:$BE$45,'Occupancy Raw Data'!AB$3,FALSE)</f>
        <v>-0.71124613244438095</v>
      </c>
      <c r="U43" s="49">
        <f>VLOOKUP($A43,'Occupancy Raw Data'!$B$8:$BE$45,'Occupancy Raw Data'!AC$3,FALSE)</f>
        <v>-4.5350315618799497</v>
      </c>
      <c r="V43" s="50">
        <f>VLOOKUP($A43,'Occupancy Raw Data'!$B$8:$BE$45,'Occupancy Raw Data'!AE$3,FALSE)</f>
        <v>-3.8233353471234701</v>
      </c>
      <c r="X43" s="51">
        <f>VLOOKUP($A43,'ADR Raw Data'!$B$6:$BE$43,'ADR Raw Data'!G$1,FALSE)</f>
        <v>105.84094272780899</v>
      </c>
      <c r="Y43" s="52">
        <f>VLOOKUP($A43,'ADR Raw Data'!$B$6:$BE$43,'ADR Raw Data'!H$1,FALSE)</f>
        <v>92.994607013301007</v>
      </c>
      <c r="Z43" s="52">
        <f>VLOOKUP($A43,'ADR Raw Data'!$B$6:$BE$43,'ADR Raw Data'!I$1,FALSE)</f>
        <v>98.624655433138898</v>
      </c>
      <c r="AA43" s="52">
        <f>VLOOKUP($A43,'ADR Raw Data'!$B$6:$BE$43,'ADR Raw Data'!J$1,FALSE)</f>
        <v>101.01767991845</v>
      </c>
      <c r="AB43" s="52">
        <f>VLOOKUP($A43,'ADR Raw Data'!$B$6:$BE$43,'ADR Raw Data'!K$1,FALSE)</f>
        <v>95.202922655715199</v>
      </c>
      <c r="AC43" s="53">
        <f>VLOOKUP($A43,'ADR Raw Data'!$B$6:$BE$43,'ADR Raw Data'!L$1,FALSE)</f>
        <v>99.062386633813105</v>
      </c>
      <c r="AD43" s="52">
        <f>VLOOKUP($A43,'ADR Raw Data'!$B$6:$BE$43,'ADR Raw Data'!N$1,FALSE)</f>
        <v>95.928255387436906</v>
      </c>
      <c r="AE43" s="52">
        <f>VLOOKUP($A43,'ADR Raw Data'!$B$6:$BE$43,'ADR Raw Data'!O$1,FALSE)</f>
        <v>99.925987961809795</v>
      </c>
      <c r="AF43" s="53">
        <f>VLOOKUP($A43,'ADR Raw Data'!$B$6:$BE$43,'ADR Raw Data'!P$1,FALSE)</f>
        <v>98.026411764705799</v>
      </c>
      <c r="AG43" s="54">
        <f>VLOOKUP($A43,'ADR Raw Data'!$B$6:$BE$43,'ADR Raw Data'!R$1,FALSE)</f>
        <v>98.768070126574401</v>
      </c>
      <c r="AI43" s="47">
        <f>VLOOKUP($A43,'ADR Raw Data'!$B$6:$BE$43,'ADR Raw Data'!T$1,FALSE)</f>
        <v>5.8299379814274799</v>
      </c>
      <c r="AJ43" s="48">
        <f>VLOOKUP($A43,'ADR Raw Data'!$B$6:$BE$43,'ADR Raw Data'!U$1,FALSE)</f>
        <v>1.1049276223282201</v>
      </c>
      <c r="AK43" s="48">
        <f>VLOOKUP($A43,'ADR Raw Data'!$B$6:$BE$43,'ADR Raw Data'!V$1,FALSE)</f>
        <v>-1.0258067208071699</v>
      </c>
      <c r="AL43" s="48">
        <f>VLOOKUP($A43,'ADR Raw Data'!$B$6:$BE$43,'ADR Raw Data'!W$1,FALSE)</f>
        <v>2.2250272942282301</v>
      </c>
      <c r="AM43" s="48">
        <f>VLOOKUP($A43,'ADR Raw Data'!$B$6:$BE$43,'ADR Raw Data'!X$1,FALSE)</f>
        <v>3.22239272092227</v>
      </c>
      <c r="AN43" s="49">
        <f>VLOOKUP($A43,'ADR Raw Data'!$B$6:$BE$43,'ADR Raw Data'!Y$1,FALSE)</f>
        <v>2.39160245069854</v>
      </c>
      <c r="AO43" s="48">
        <f>VLOOKUP($A43,'ADR Raw Data'!$B$6:$BE$43,'ADR Raw Data'!AA$1,FALSE)</f>
        <v>-0.88110086847422098</v>
      </c>
      <c r="AP43" s="48">
        <f>VLOOKUP($A43,'ADR Raw Data'!$B$6:$BE$43,'ADR Raw Data'!AB$1,FALSE)</f>
        <v>1.8702614098367301</v>
      </c>
      <c r="AQ43" s="49">
        <f>VLOOKUP($A43,'ADR Raw Data'!$B$6:$BE$43,'ADR Raw Data'!AC$1,FALSE)</f>
        <v>0.59947733106830203</v>
      </c>
      <c r="AR43" s="50">
        <f>VLOOKUP($A43,'ADR Raw Data'!$B$6:$BE$43,'ADR Raw Data'!AE$1,FALSE)</f>
        <v>1.8783142901360601</v>
      </c>
      <c r="AS43" s="40"/>
      <c r="AT43" s="51">
        <f>VLOOKUP($A43,'RevPAR Raw Data'!$B$6:$BE$43,'RevPAR Raw Data'!G$1,FALSE)</f>
        <v>60.903491506228697</v>
      </c>
      <c r="AU43" s="52">
        <f>VLOOKUP($A43,'RevPAR Raw Data'!$B$6:$BE$43,'RevPAR Raw Data'!H$1,FALSE)</f>
        <v>43.548437146092802</v>
      </c>
      <c r="AV43" s="52">
        <f>VLOOKUP($A43,'RevPAR Raw Data'!$B$6:$BE$43,'RevPAR Raw Data'!I$1,FALSE)</f>
        <v>51.7025515288788</v>
      </c>
      <c r="AW43" s="52">
        <f>VLOOKUP($A43,'RevPAR Raw Data'!$B$6:$BE$43,'RevPAR Raw Data'!J$1,FALSE)</f>
        <v>56.114577576443899</v>
      </c>
      <c r="AX43" s="52">
        <f>VLOOKUP($A43,'RevPAR Raw Data'!$B$6:$BE$43,'RevPAR Raw Data'!K$1,FALSE)</f>
        <v>47.256445073612603</v>
      </c>
      <c r="AY43" s="53">
        <f>VLOOKUP($A43,'RevPAR Raw Data'!$B$6:$BE$43,'RevPAR Raw Data'!L$1,FALSE)</f>
        <v>51.905100566251399</v>
      </c>
      <c r="AZ43" s="52">
        <f>VLOOKUP($A43,'RevPAR Raw Data'!$B$6:$BE$43,'RevPAR Raw Data'!N$1,FALSE)</f>
        <v>47.3883408833522</v>
      </c>
      <c r="BA43" s="52">
        <f>VLOOKUP($A43,'RevPAR Raw Data'!$B$6:$BE$43,'RevPAR Raw Data'!O$1,FALSE)</f>
        <v>54.523602491506203</v>
      </c>
      <c r="BB43" s="53">
        <f>VLOOKUP($A43,'RevPAR Raw Data'!$B$6:$BE$43,'RevPAR Raw Data'!P$1,FALSE)</f>
        <v>50.955971687429198</v>
      </c>
      <c r="BC43" s="54">
        <f>VLOOKUP($A43,'RevPAR Raw Data'!$B$6:$BE$43,'RevPAR Raw Data'!R$1,FALSE)</f>
        <v>51.633920886587902</v>
      </c>
      <c r="BE43" s="47">
        <f>VLOOKUP($A43,'RevPAR Raw Data'!$B$6:$BE$43,'RevPAR Raw Data'!T$1,FALSE)</f>
        <v>14.5534974598795</v>
      </c>
      <c r="BF43" s="48">
        <f>VLOOKUP($A43,'RevPAR Raw Data'!$B$6:$BE$43,'RevPAR Raw Data'!U$1,FALSE)</f>
        <v>-1.30831000037958</v>
      </c>
      <c r="BG43" s="48">
        <f>VLOOKUP($A43,'RevPAR Raw Data'!$B$6:$BE$43,'RevPAR Raw Data'!V$1,FALSE)</f>
        <v>-11.686804200304699</v>
      </c>
      <c r="BH43" s="48">
        <f>VLOOKUP($A43,'RevPAR Raw Data'!$B$6:$BE$43,'RevPAR Raw Data'!W$1,FALSE)</f>
        <v>-4.0283719725646403</v>
      </c>
      <c r="BI43" s="48">
        <f>VLOOKUP($A43,'RevPAR Raw Data'!$B$6:$BE$43,'RevPAR Raw Data'!X$1,FALSE)</f>
        <v>-2.47108401481136</v>
      </c>
      <c r="BJ43" s="49">
        <f>VLOOKUP($A43,'RevPAR Raw Data'!$B$6:$BE$43,'RevPAR Raw Data'!Y$1,FALSE)</f>
        <v>-1.23097058614997</v>
      </c>
      <c r="BK43" s="48">
        <f>VLOOKUP($A43,'RevPAR Raw Data'!$B$6:$BE$43,'RevPAR Raw Data'!AA$1,FALSE)</f>
        <v>-9.2370275167761502</v>
      </c>
      <c r="BL43" s="48">
        <f>VLOOKUP($A43,'RevPAR Raw Data'!$B$6:$BE$43,'RevPAR Raw Data'!AB$1,FALSE)</f>
        <v>1.14571311544829</v>
      </c>
      <c r="BM43" s="49">
        <f>VLOOKUP($A43,'RevPAR Raw Data'!$B$6:$BE$43,'RevPAR Raw Data'!AC$1,FALSE)</f>
        <v>-3.96274071698191</v>
      </c>
      <c r="BN43" s="50">
        <f>VLOOKUP($A43,'RevPAR Raw Data'!$B$6:$BE$43,'RevPAR Raw Data'!AE$1,FALSE)</f>
        <v>-2.0168353111722501</v>
      </c>
    </row>
    <row r="44" spans="1:66" x14ac:dyDescent="0.45">
      <c r="A44" s="63" t="s">
        <v>44</v>
      </c>
      <c r="B44" s="47">
        <f>VLOOKUP($A44,'Occupancy Raw Data'!$B$8:$BE$45,'Occupancy Raw Data'!G$3,FALSE)</f>
        <v>52.671232876712303</v>
      </c>
      <c r="C44" s="48">
        <f>VLOOKUP($A44,'Occupancy Raw Data'!$B$8:$BE$45,'Occupancy Raw Data'!H$3,FALSE)</f>
        <v>50.9931506849315</v>
      </c>
      <c r="D44" s="48">
        <f>VLOOKUP($A44,'Occupancy Raw Data'!$B$8:$BE$45,'Occupancy Raw Data'!I$3,FALSE)</f>
        <v>56.541095890410901</v>
      </c>
      <c r="E44" s="48">
        <f>VLOOKUP($A44,'Occupancy Raw Data'!$B$8:$BE$45,'Occupancy Raw Data'!J$3,FALSE)</f>
        <v>56.643835616438302</v>
      </c>
      <c r="F44" s="48">
        <f>VLOOKUP($A44,'Occupancy Raw Data'!$B$8:$BE$45,'Occupancy Raw Data'!K$3,FALSE)</f>
        <v>49.486301369863</v>
      </c>
      <c r="G44" s="49">
        <f>VLOOKUP($A44,'Occupancy Raw Data'!$B$8:$BE$45,'Occupancy Raw Data'!L$3,FALSE)</f>
        <v>53.267123287671197</v>
      </c>
      <c r="H44" s="48">
        <f>VLOOKUP($A44,'Occupancy Raw Data'!$B$8:$BE$45,'Occupancy Raw Data'!N$3,FALSE)</f>
        <v>44.486301369863</v>
      </c>
      <c r="I44" s="48">
        <f>VLOOKUP($A44,'Occupancy Raw Data'!$B$8:$BE$45,'Occupancy Raw Data'!O$3,FALSE)</f>
        <v>48.972602739726</v>
      </c>
      <c r="J44" s="49">
        <f>VLOOKUP($A44,'Occupancy Raw Data'!$B$8:$BE$45,'Occupancy Raw Data'!P$3,FALSE)</f>
        <v>46.7294520547945</v>
      </c>
      <c r="K44" s="50">
        <f>VLOOKUP($A44,'Occupancy Raw Data'!$B$8:$BE$45,'Occupancy Raw Data'!R$3,FALSE)</f>
        <v>51.399217221134997</v>
      </c>
      <c r="M44" s="47">
        <f>VLOOKUP($A44,'Occupancy Raw Data'!$B$8:$BE$45,'Occupancy Raw Data'!T$3,FALSE)</f>
        <v>1.71957671957671</v>
      </c>
      <c r="N44" s="48">
        <f>VLOOKUP($A44,'Occupancy Raw Data'!$B$8:$BE$45,'Occupancy Raw Data'!U$3,FALSE)</f>
        <v>2.4071526822558398</v>
      </c>
      <c r="O44" s="48">
        <f>VLOOKUP($A44,'Occupancy Raw Data'!$B$8:$BE$45,'Occupancy Raw Data'!V$3,FALSE)</f>
        <v>-2.5383707201889001</v>
      </c>
      <c r="P44" s="48">
        <f>VLOOKUP($A44,'Occupancy Raw Data'!$B$8:$BE$45,'Occupancy Raw Data'!W$3,FALSE)</f>
        <v>-4.9971280873061401</v>
      </c>
      <c r="Q44" s="48">
        <f>VLOOKUP($A44,'Occupancy Raw Data'!$B$8:$BE$45,'Occupancy Raw Data'!X$3,FALSE)</f>
        <v>-6.8343004513217203</v>
      </c>
      <c r="R44" s="49">
        <f>VLOOKUP($A44,'Occupancy Raw Data'!$B$8:$BE$45,'Occupancy Raw Data'!Y$3,FALSE)</f>
        <v>-2.2007042253521099</v>
      </c>
      <c r="S44" s="48">
        <f>VLOOKUP($A44,'Occupancy Raw Data'!$B$8:$BE$45,'Occupancy Raw Data'!AA$3,FALSE)</f>
        <v>-19.616336633663298</v>
      </c>
      <c r="T44" s="48">
        <f>VLOOKUP($A44,'Occupancy Raw Data'!$B$8:$BE$45,'Occupancy Raw Data'!AB$3,FALSE)</f>
        <v>-14.371257485029901</v>
      </c>
      <c r="U44" s="49">
        <f>VLOOKUP($A44,'Occupancy Raw Data'!$B$8:$BE$45,'Occupancy Raw Data'!AC$3,FALSE)</f>
        <v>-16.950699939135699</v>
      </c>
      <c r="V44" s="50">
        <f>VLOOKUP($A44,'Occupancy Raw Data'!$B$8:$BE$45,'Occupancy Raw Data'!AE$3,FALSE)</f>
        <v>-6.5136145221569599</v>
      </c>
      <c r="X44" s="51">
        <f>VLOOKUP($A44,'ADR Raw Data'!$B$6:$BE$43,'ADR Raw Data'!G$1,FALSE)</f>
        <v>97.586202145643597</v>
      </c>
      <c r="Y44" s="52">
        <f>VLOOKUP($A44,'ADR Raw Data'!$B$6:$BE$43,'ADR Raw Data'!H$1,FALSE)</f>
        <v>85.273662458025498</v>
      </c>
      <c r="Z44" s="52">
        <f>VLOOKUP($A44,'ADR Raw Data'!$B$6:$BE$43,'ADR Raw Data'!I$1,FALSE)</f>
        <v>91.488738764385204</v>
      </c>
      <c r="AA44" s="52">
        <f>VLOOKUP($A44,'ADR Raw Data'!$B$6:$BE$43,'ADR Raw Data'!J$1,FALSE)</f>
        <v>89.528195405078506</v>
      </c>
      <c r="AB44" s="52">
        <f>VLOOKUP($A44,'ADR Raw Data'!$B$6:$BE$43,'ADR Raw Data'!K$1,FALSE)</f>
        <v>85.857954186851202</v>
      </c>
      <c r="AC44" s="53">
        <f>VLOOKUP($A44,'ADR Raw Data'!$B$6:$BE$43,'ADR Raw Data'!L$1,FALSE)</f>
        <v>90.041449016330205</v>
      </c>
      <c r="AD44" s="52">
        <f>VLOOKUP($A44,'ADR Raw Data'!$B$6:$BE$43,'ADR Raw Data'!N$1,FALSE)</f>
        <v>90.146293456505006</v>
      </c>
      <c r="AE44" s="52">
        <f>VLOOKUP($A44,'ADR Raw Data'!$B$6:$BE$43,'ADR Raw Data'!O$1,FALSE)</f>
        <v>91.567481398601302</v>
      </c>
      <c r="AF44" s="53">
        <f>VLOOKUP($A44,'ADR Raw Data'!$B$6:$BE$43,'ADR Raw Data'!P$1,FALSE)</f>
        <v>90.890998021253196</v>
      </c>
      <c r="AG44" s="54">
        <f>VLOOKUP($A44,'ADR Raw Data'!$B$6:$BE$43,'ADR Raw Data'!R$1,FALSE)</f>
        <v>90.262124747763096</v>
      </c>
      <c r="AI44" s="47">
        <f>VLOOKUP($A44,'ADR Raw Data'!$B$6:$BE$43,'ADR Raw Data'!T$1,FALSE)</f>
        <v>7.3645433166921803</v>
      </c>
      <c r="AJ44" s="48">
        <f>VLOOKUP($A44,'ADR Raw Data'!$B$6:$BE$43,'ADR Raw Data'!U$1,FALSE)</f>
        <v>-2.1060987037820702</v>
      </c>
      <c r="AK44" s="48">
        <f>VLOOKUP($A44,'ADR Raw Data'!$B$6:$BE$43,'ADR Raw Data'!V$1,FALSE)</f>
        <v>0.480448952218056</v>
      </c>
      <c r="AL44" s="48">
        <f>VLOOKUP($A44,'ADR Raw Data'!$B$6:$BE$43,'ADR Raw Data'!W$1,FALSE)</f>
        <v>-2.28221523980161</v>
      </c>
      <c r="AM44" s="48">
        <f>VLOOKUP($A44,'ADR Raw Data'!$B$6:$BE$43,'ADR Raw Data'!X$1,FALSE)</f>
        <v>-0.73059479332063004</v>
      </c>
      <c r="AN44" s="49">
        <f>VLOOKUP($A44,'ADR Raw Data'!$B$6:$BE$43,'ADR Raw Data'!Y$1,FALSE)</f>
        <v>0.56593754384970296</v>
      </c>
      <c r="AO44" s="48">
        <f>VLOOKUP($A44,'ADR Raw Data'!$B$6:$BE$43,'ADR Raw Data'!AA$1,FALSE)</f>
        <v>-2.3687817692631001</v>
      </c>
      <c r="AP44" s="48">
        <f>VLOOKUP($A44,'ADR Raw Data'!$B$6:$BE$43,'ADR Raw Data'!AB$1,FALSE)</f>
        <v>-3.95067639364833</v>
      </c>
      <c r="AQ44" s="49">
        <f>VLOOKUP($A44,'ADR Raw Data'!$B$6:$BE$43,'ADR Raw Data'!AC$1,FALSE)</f>
        <v>-3.1614644858159999</v>
      </c>
      <c r="AR44" s="50">
        <f>VLOOKUP($A44,'ADR Raw Data'!$B$6:$BE$43,'ADR Raw Data'!AE$1,FALSE)</f>
        <v>-0.59122361710743498</v>
      </c>
      <c r="AS44" s="40"/>
      <c r="AT44" s="51">
        <f>VLOOKUP($A44,'RevPAR Raw Data'!$B$6:$BE$43,'RevPAR Raw Data'!G$1,FALSE)</f>
        <v>51.3998557876712</v>
      </c>
      <c r="AU44" s="52">
        <f>VLOOKUP($A44,'RevPAR Raw Data'!$B$6:$BE$43,'RevPAR Raw Data'!H$1,FALSE)</f>
        <v>43.483727191780801</v>
      </c>
      <c r="AV44" s="52">
        <f>VLOOKUP($A44,'RevPAR Raw Data'!$B$6:$BE$43,'RevPAR Raw Data'!I$1,FALSE)</f>
        <v>51.728735513698602</v>
      </c>
      <c r="AW44" s="52">
        <f>VLOOKUP($A44,'RevPAR Raw Data'!$B$6:$BE$43,'RevPAR Raw Data'!J$1,FALSE)</f>
        <v>50.7122038356164</v>
      </c>
      <c r="AX44" s="52">
        <f>VLOOKUP($A44,'RevPAR Raw Data'!$B$6:$BE$43,'RevPAR Raw Data'!K$1,FALSE)</f>
        <v>42.4879259589041</v>
      </c>
      <c r="AY44" s="53">
        <f>VLOOKUP($A44,'RevPAR Raw Data'!$B$6:$BE$43,'RevPAR Raw Data'!L$1,FALSE)</f>
        <v>47.962489657534199</v>
      </c>
      <c r="AZ44" s="52">
        <f>VLOOKUP($A44,'RevPAR Raw Data'!$B$6:$BE$43,'RevPAR Raw Data'!N$1,FALSE)</f>
        <v>40.102751780821897</v>
      </c>
      <c r="BA44" s="52">
        <f>VLOOKUP($A44,'RevPAR Raw Data'!$B$6:$BE$43,'RevPAR Raw Data'!O$1,FALSE)</f>
        <v>44.842978904109501</v>
      </c>
      <c r="BB44" s="53">
        <f>VLOOKUP($A44,'RevPAR Raw Data'!$B$6:$BE$43,'RevPAR Raw Data'!P$1,FALSE)</f>
        <v>42.472865342465703</v>
      </c>
      <c r="BC44" s="54">
        <f>VLOOKUP($A44,'RevPAR Raw Data'!$B$6:$BE$43,'RevPAR Raw Data'!R$1,FALSE)</f>
        <v>46.394025567514603</v>
      </c>
      <c r="BE44" s="47">
        <f>VLOOKUP($A44,'RevPAR Raw Data'!$B$6:$BE$43,'RevPAR Raw Data'!T$1,FALSE)</f>
        <v>9.2107590086458799</v>
      </c>
      <c r="BF44" s="48">
        <f>VLOOKUP($A44,'RevPAR Raw Data'!$B$6:$BE$43,'RevPAR Raw Data'!U$1,FALSE)</f>
        <v>0.25035696703472698</v>
      </c>
      <c r="BG44" s="48">
        <f>VLOOKUP($A44,'RevPAR Raw Data'!$B$6:$BE$43,'RevPAR Raw Data'!V$1,FALSE)</f>
        <v>-2.0701173434993998</v>
      </c>
      <c r="BH44" s="48">
        <f>VLOOKUP($A44,'RevPAR Raw Data'!$B$6:$BE$43,'RevPAR Raw Data'!W$1,FALSE)</f>
        <v>-7.1652981083468497</v>
      </c>
      <c r="BI44" s="48">
        <f>VLOOKUP($A44,'RevPAR Raw Data'!$B$6:$BE$43,'RevPAR Raw Data'!X$1,FALSE)</f>
        <v>-7.5149642013851103</v>
      </c>
      <c r="BJ44" s="49">
        <f>VLOOKUP($A44,'RevPAR Raw Data'!$B$6:$BE$43,'RevPAR Raw Data'!Y$1,FALSE)</f>
        <v>-1.6472212929427601</v>
      </c>
      <c r="BK44" s="48">
        <f>VLOOKUP($A44,'RevPAR Raw Data'!$B$6:$BE$43,'RevPAR Raw Data'!AA$1,FALSE)</f>
        <v>-21.5204501969509</v>
      </c>
      <c r="BL44" s="48">
        <f>VLOOKUP($A44,'RevPAR Raw Data'!$B$6:$BE$43,'RevPAR Raw Data'!AB$1,FALSE)</f>
        <v>-17.754172001746699</v>
      </c>
      <c r="BM44" s="49">
        <f>VLOOKUP($A44,'RevPAR Raw Data'!$B$6:$BE$43,'RevPAR Raw Data'!AC$1,FALSE)</f>
        <v>-19.5762740662787</v>
      </c>
      <c r="BN44" s="50">
        <f>VLOOKUP($A44,'RevPAR Raw Data'!$B$6:$BE$43,'RevPAR Raw Data'!AE$1,FALSE)</f>
        <v>-7.0663281118820702</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Data'!G$3,FALSE)</f>
        <v>52.9087683257073</v>
      </c>
      <c r="C47" s="48">
        <f>VLOOKUP($A47,'Occupancy Raw Data'!$B$8:$BE$45,'Occupancy Raw Data'!H$3,FALSE)</f>
        <v>50.319046285056103</v>
      </c>
      <c r="D47" s="48">
        <f>VLOOKUP($A47,'Occupancy Raw Data'!$B$8:$BE$45,'Occupancy Raw Data'!I$3,FALSE)</f>
        <v>54.723441342173203</v>
      </c>
      <c r="E47" s="48">
        <f>VLOOKUP($A47,'Occupancy Raw Data'!$B$8:$BE$45,'Occupancy Raw Data'!J$3,FALSE)</f>
        <v>57.375416316493897</v>
      </c>
      <c r="F47" s="48">
        <f>VLOOKUP($A47,'Occupancy Raw Data'!$B$8:$BE$45,'Occupancy Raw Data'!K$3,FALSE)</f>
        <v>51.199925296479499</v>
      </c>
      <c r="G47" s="49">
        <f>VLOOKUP($A47,'Occupancy Raw Data'!$B$8:$BE$45,'Occupancy Raw Data'!L$3,FALSE)</f>
        <v>53.305319513181999</v>
      </c>
      <c r="H47" s="48">
        <f>VLOOKUP($A47,'Occupancy Raw Data'!$B$8:$BE$45,'Occupancy Raw Data'!N$3,FALSE)</f>
        <v>48.927693217542803</v>
      </c>
      <c r="I47" s="48">
        <f>VLOOKUP($A47,'Occupancy Raw Data'!$B$8:$BE$45,'Occupancy Raw Data'!O$3,FALSE)</f>
        <v>50.032682790176402</v>
      </c>
      <c r="J47" s="49">
        <f>VLOOKUP($A47,'Occupancy Raw Data'!$B$8:$BE$45,'Occupancy Raw Data'!P$3,FALSE)</f>
        <v>49.480188003859602</v>
      </c>
      <c r="K47" s="50">
        <f>VLOOKUP($A47,'Occupancy Raw Data'!$B$8:$BE$45,'Occupancy Raw Data'!R$3,FALSE)</f>
        <v>52.212424796232803</v>
      </c>
      <c r="M47" s="47">
        <f>VLOOKUP($A47,'Occupancy Raw Data'!$B$8:$BE$45,'Occupancy Raw Data'!T$3,FALSE)</f>
        <v>4.3395648635612396</v>
      </c>
      <c r="N47" s="48">
        <f>VLOOKUP($A47,'Occupancy Raw Data'!$B$8:$BE$45,'Occupancy Raw Data'!U$3,FALSE)</f>
        <v>2.3188219868376398</v>
      </c>
      <c r="O47" s="48">
        <f>VLOOKUP($A47,'Occupancy Raw Data'!$B$8:$BE$45,'Occupancy Raw Data'!V$3,FALSE)</f>
        <v>-6.03787688650951</v>
      </c>
      <c r="P47" s="48">
        <f>VLOOKUP($A47,'Occupancy Raw Data'!$B$8:$BE$45,'Occupancy Raw Data'!W$3,FALSE)</f>
        <v>-4.0054713557094104</v>
      </c>
      <c r="Q47" s="48">
        <f>VLOOKUP($A47,'Occupancy Raw Data'!$B$8:$BE$45,'Occupancy Raw Data'!X$3,FALSE)</f>
        <v>-3.1457179303301102</v>
      </c>
      <c r="R47" s="49">
        <f>VLOOKUP($A47,'Occupancy Raw Data'!$B$8:$BE$45,'Occupancy Raw Data'!Y$3,FALSE)</f>
        <v>-1.56321018129597</v>
      </c>
      <c r="S47" s="48">
        <f>VLOOKUP($A47,'Occupancy Raw Data'!$B$8:$BE$45,'Occupancy Raw Data'!AA$3,FALSE)</f>
        <v>-5.5415459402529903</v>
      </c>
      <c r="T47" s="48">
        <f>VLOOKUP($A47,'Occupancy Raw Data'!$B$8:$BE$45,'Occupancy Raw Data'!AB$3,FALSE)</f>
        <v>-5.21298421061352</v>
      </c>
      <c r="U47" s="49">
        <f>VLOOKUP($A47,'Occupancy Raw Data'!$B$8:$BE$45,'Occupancy Raw Data'!AC$3,FALSE)</f>
        <v>-5.3757159075687104</v>
      </c>
      <c r="V47" s="50">
        <f>VLOOKUP($A47,'Occupancy Raw Data'!$B$8:$BE$45,'Occupancy Raw Data'!AE$3,FALSE)</f>
        <v>-2.6254989196201399</v>
      </c>
      <c r="X47" s="51">
        <f>VLOOKUP($A47,'ADR Raw Data'!$B$6:$BE$43,'ADR Raw Data'!G$1,FALSE)</f>
        <v>110.781383692199</v>
      </c>
      <c r="Y47" s="52">
        <f>VLOOKUP($A47,'ADR Raw Data'!$B$6:$BE$43,'ADR Raw Data'!H$1,FALSE)</f>
        <v>99.088181368303793</v>
      </c>
      <c r="Z47" s="52">
        <f>VLOOKUP($A47,'ADR Raw Data'!$B$6:$BE$43,'ADR Raw Data'!I$1,FALSE)</f>
        <v>107.065204482111</v>
      </c>
      <c r="AA47" s="52">
        <f>VLOOKUP($A47,'ADR Raw Data'!$B$6:$BE$43,'ADR Raw Data'!J$1,FALSE)</f>
        <v>107.58842564965001</v>
      </c>
      <c r="AB47" s="52">
        <f>VLOOKUP($A47,'ADR Raw Data'!$B$6:$BE$43,'ADR Raw Data'!K$1,FALSE)</f>
        <v>101.885645327983</v>
      </c>
      <c r="AC47" s="53">
        <f>VLOOKUP($A47,'ADR Raw Data'!$B$6:$BE$43,'ADR Raw Data'!L$1,FALSE)</f>
        <v>105.414522171744</v>
      </c>
      <c r="AD47" s="52">
        <f>VLOOKUP($A47,'ADR Raw Data'!$B$6:$BE$43,'ADR Raw Data'!N$1,FALSE)</f>
        <v>106.335810166041</v>
      </c>
      <c r="AE47" s="52">
        <f>VLOOKUP($A47,'ADR Raw Data'!$B$6:$BE$43,'ADR Raw Data'!O$1,FALSE)</f>
        <v>108.120380739081</v>
      </c>
      <c r="AF47" s="53">
        <f>VLOOKUP($A47,'ADR Raw Data'!$B$6:$BE$43,'ADR Raw Data'!P$1,FALSE)</f>
        <v>107.238058692164</v>
      </c>
      <c r="AG47" s="54">
        <f>VLOOKUP($A47,'ADR Raw Data'!$B$6:$BE$43,'ADR Raw Data'!R$1,FALSE)</f>
        <v>105.90826852324901</v>
      </c>
      <c r="AI47" s="47">
        <f>VLOOKUP($A47,'ADR Raw Data'!$B$6:$BE$43,'ADR Raw Data'!T$1,FALSE)</f>
        <v>4.3909273852549902</v>
      </c>
      <c r="AJ47" s="48">
        <f>VLOOKUP($A47,'ADR Raw Data'!$B$6:$BE$43,'ADR Raw Data'!U$1,FALSE)</f>
        <v>0.428288418806197</v>
      </c>
      <c r="AK47" s="48">
        <f>VLOOKUP($A47,'ADR Raw Data'!$B$6:$BE$43,'ADR Raw Data'!V$1,FALSE)</f>
        <v>0.62154823920615998</v>
      </c>
      <c r="AL47" s="48">
        <f>VLOOKUP($A47,'ADR Raw Data'!$B$6:$BE$43,'ADR Raw Data'!W$1,FALSE)</f>
        <v>0.61994459303350302</v>
      </c>
      <c r="AM47" s="48">
        <f>VLOOKUP($A47,'ADR Raw Data'!$B$6:$BE$43,'ADR Raw Data'!X$1,FALSE)</f>
        <v>1.7439195722724501</v>
      </c>
      <c r="AN47" s="49">
        <f>VLOOKUP($A47,'ADR Raw Data'!$B$6:$BE$43,'ADR Raw Data'!Y$1,FALSE)</f>
        <v>1.51868144690365</v>
      </c>
      <c r="AO47" s="48">
        <f>VLOOKUP($A47,'ADR Raw Data'!$B$6:$BE$43,'ADR Raw Data'!AA$1,FALSE)</f>
        <v>1.54936354871931</v>
      </c>
      <c r="AP47" s="48">
        <f>VLOOKUP($A47,'ADR Raw Data'!$B$6:$BE$43,'ADR Raw Data'!AB$1,FALSE)</f>
        <v>1.46130436021281</v>
      </c>
      <c r="AQ47" s="49">
        <f>VLOOKUP($A47,'ADR Raw Data'!$B$6:$BE$43,'ADR Raw Data'!AC$1,FALSE)</f>
        <v>1.50599953446096</v>
      </c>
      <c r="AR47" s="50">
        <f>VLOOKUP($A47,'ADR Raw Data'!$B$6:$BE$43,'ADR Raw Data'!AE$1,FALSE)</f>
        <v>1.5013502432049299</v>
      </c>
      <c r="AS47" s="40"/>
      <c r="AT47" s="51">
        <f>VLOOKUP($A47,'RevPAR Raw Data'!$B$6:$BE$43,'RevPAR Raw Data'!G$1,FALSE)</f>
        <v>58.6130656457185</v>
      </c>
      <c r="AU47" s="52">
        <f>VLOOKUP($A47,'RevPAR Raw Data'!$B$6:$BE$43,'RevPAR Raw Data'!H$1,FALSE)</f>
        <v>49.860227845737199</v>
      </c>
      <c r="AV47" s="52">
        <f>VLOOKUP($A47,'RevPAR Raw Data'!$B$6:$BE$43,'RevPAR Raw Data'!I$1,FALSE)</f>
        <v>58.589764372646002</v>
      </c>
      <c r="AW47" s="52">
        <f>VLOOKUP($A47,'RevPAR Raw Data'!$B$6:$BE$43,'RevPAR Raw Data'!J$1,FALSE)</f>
        <v>61.729307124848198</v>
      </c>
      <c r="AX47" s="52">
        <f>VLOOKUP($A47,'RevPAR Raw Data'!$B$6:$BE$43,'RevPAR Raw Data'!K$1,FALSE)</f>
        <v>52.165374295763598</v>
      </c>
      <c r="AY47" s="53">
        <f>VLOOKUP($A47,'RevPAR Raw Data'!$B$6:$BE$43,'RevPAR Raw Data'!L$1,FALSE)</f>
        <v>56.191547856942698</v>
      </c>
      <c r="AZ47" s="52">
        <f>VLOOKUP($A47,'RevPAR Raw Data'!$B$6:$BE$43,'RevPAR Raw Data'!N$1,FALSE)</f>
        <v>52.027658978429301</v>
      </c>
      <c r="BA47" s="52">
        <f>VLOOKUP($A47,'RevPAR Raw Data'!$B$6:$BE$43,'RevPAR Raw Data'!O$1,FALSE)</f>
        <v>54.095527126715801</v>
      </c>
      <c r="BB47" s="53">
        <f>VLOOKUP($A47,'RevPAR Raw Data'!$B$6:$BE$43,'RevPAR Raw Data'!P$1,FALSE)</f>
        <v>53.061593052572597</v>
      </c>
      <c r="BC47" s="54">
        <f>VLOOKUP($A47,'RevPAR Raw Data'!$B$6:$BE$43,'RevPAR Raw Data'!R$1,FALSE)</f>
        <v>55.297275055694101</v>
      </c>
      <c r="BE47" s="47">
        <f>VLOOKUP($A47,'RevPAR Raw Data'!$B$6:$BE$43,'RevPAR Raw Data'!T$1,FALSE)</f>
        <v>8.9210393908112504</v>
      </c>
      <c r="BF47" s="48">
        <f>VLOOKUP($A47,'RevPAR Raw Data'!$B$6:$BE$43,'RevPAR Raw Data'!U$1,FALSE)</f>
        <v>2.75704165166619</v>
      </c>
      <c r="BG47" s="48">
        <f>VLOOKUP($A47,'RevPAR Raw Data'!$B$6:$BE$43,'RevPAR Raw Data'!V$1,FALSE)</f>
        <v>-5.4538569647768798</v>
      </c>
      <c r="BH47" s="48">
        <f>VLOOKUP($A47,'RevPAR Raw Data'!$B$6:$BE$43,'RevPAR Raw Data'!W$1,FALSE)</f>
        <v>-3.4103584657711399</v>
      </c>
      <c r="BI47" s="48">
        <f>VLOOKUP($A47,'RevPAR Raw Data'!$B$6:$BE$43,'RevPAR Raw Data'!X$1,FALSE)</f>
        <v>-1.4566571487331601</v>
      </c>
      <c r="BJ47" s="49">
        <f>VLOOKUP($A47,'RevPAR Raw Data'!$B$6:$BE$43,'RevPAR Raw Data'!Y$1,FALSE)</f>
        <v>-6.8268917391773001E-2</v>
      </c>
      <c r="BK47" s="48">
        <f>VLOOKUP($A47,'RevPAR Raw Data'!$B$6:$BE$43,'RevPAR Raw Data'!AA$1,FALSE)</f>
        <v>-4.0780410843674897</v>
      </c>
      <c r="BL47" s="48">
        <f>VLOOKUP($A47,'RevPAR Raw Data'!$B$6:$BE$43,'RevPAR Raw Data'!AB$1,FALSE)</f>
        <v>-3.8278574159676002</v>
      </c>
      <c r="BM47" s="49">
        <f>VLOOKUP($A47,'RevPAR Raw Data'!$B$6:$BE$43,'RevPAR Raw Data'!AC$1,FALSE)</f>
        <v>-3.95067462964967</v>
      </c>
      <c r="BN47" s="50">
        <f>VLOOKUP($A47,'RevPAR Raw Data'!$B$6:$BE$43,'RevPAR Raw Data'!AE$1,FALSE)</f>
        <v>-1.16356661083027</v>
      </c>
    </row>
    <row r="48" spans="1:66" x14ac:dyDescent="0.45">
      <c r="A48" s="63" t="s">
        <v>78</v>
      </c>
      <c r="B48" s="47">
        <f>VLOOKUP($A48,'Occupancy Raw Data'!$B$8:$BE$45,'Occupancy Raw Data'!G$3,FALSE)</f>
        <v>39.277478862413503</v>
      </c>
      <c r="C48" s="48">
        <f>VLOOKUP($A48,'Occupancy Raw Data'!$B$8:$BE$45,'Occupancy Raw Data'!H$3,FALSE)</f>
        <v>47.348193697155999</v>
      </c>
      <c r="D48" s="48">
        <f>VLOOKUP($A48,'Occupancy Raw Data'!$B$8:$BE$45,'Occupancy Raw Data'!I$3,FALSE)</f>
        <v>50.653343581860099</v>
      </c>
      <c r="E48" s="48">
        <f>VLOOKUP($A48,'Occupancy Raw Data'!$B$8:$BE$45,'Occupancy Raw Data'!J$3,FALSE)</f>
        <v>56.4181398923904</v>
      </c>
      <c r="F48" s="48">
        <f>VLOOKUP($A48,'Occupancy Raw Data'!$B$8:$BE$45,'Occupancy Raw Data'!K$3,FALSE)</f>
        <v>49.730976172175197</v>
      </c>
      <c r="G48" s="49">
        <f>VLOOKUP($A48,'Occupancy Raw Data'!$B$8:$BE$45,'Occupancy Raw Data'!L$3,FALSE)</f>
        <v>48.685626441198998</v>
      </c>
      <c r="H48" s="48">
        <f>VLOOKUP($A48,'Occupancy Raw Data'!$B$8:$BE$45,'Occupancy Raw Data'!N$3,FALSE)</f>
        <v>43.8124519600307</v>
      </c>
      <c r="I48" s="48">
        <f>VLOOKUP($A48,'Occupancy Raw Data'!$B$8:$BE$45,'Occupancy Raw Data'!O$3,FALSE)</f>
        <v>47.425057647963101</v>
      </c>
      <c r="J48" s="49">
        <f>VLOOKUP($A48,'Occupancy Raw Data'!$B$8:$BE$45,'Occupancy Raw Data'!P$3,FALSE)</f>
        <v>45.6187548039969</v>
      </c>
      <c r="K48" s="50">
        <f>VLOOKUP($A48,'Occupancy Raw Data'!$B$8:$BE$45,'Occupancy Raw Data'!R$3,FALSE)</f>
        <v>47.809377401998397</v>
      </c>
      <c r="M48" s="47">
        <f>VLOOKUP($A48,'Occupancy Raw Data'!$B$8:$BE$45,'Occupancy Raw Data'!T$3,FALSE)</f>
        <v>23.132530120481899</v>
      </c>
      <c r="N48" s="48">
        <f>VLOOKUP($A48,'Occupancy Raw Data'!$B$8:$BE$45,'Occupancy Raw Data'!U$3,FALSE)</f>
        <v>9.9999999999999893</v>
      </c>
      <c r="O48" s="48">
        <f>VLOOKUP($A48,'Occupancy Raw Data'!$B$8:$BE$45,'Occupancy Raw Data'!V$3,FALSE)</f>
        <v>3.1298904538341099</v>
      </c>
      <c r="P48" s="48">
        <f>VLOOKUP($A48,'Occupancy Raw Data'!$B$8:$BE$45,'Occupancy Raw Data'!W$3,FALSE)</f>
        <v>9.0638930163447196</v>
      </c>
      <c r="Q48" s="48">
        <f>VLOOKUP($A48,'Occupancy Raw Data'!$B$8:$BE$45,'Occupancy Raw Data'!X$3,FALSE)</f>
        <v>8.3752093802344998</v>
      </c>
      <c r="R48" s="49">
        <f>VLOOKUP($A48,'Occupancy Raw Data'!$B$8:$BE$45,'Occupancy Raw Data'!Y$3,FALSE)</f>
        <v>9.8127600554785008</v>
      </c>
      <c r="S48" s="48">
        <f>VLOOKUP($A48,'Occupancy Raw Data'!$B$8:$BE$45,'Occupancy Raw Data'!AA$3,FALSE)</f>
        <v>4.2047531992687297</v>
      </c>
      <c r="T48" s="48">
        <f>VLOOKUP($A48,'Occupancy Raw Data'!$B$8:$BE$45,'Occupancy Raw Data'!AB$3,FALSE)</f>
        <v>12.1818181818181</v>
      </c>
      <c r="U48" s="49">
        <f>VLOOKUP($A48,'Occupancy Raw Data'!$B$8:$BE$45,'Occupancy Raw Data'!AC$3,FALSE)</f>
        <v>8.20419325432999</v>
      </c>
      <c r="V48" s="50">
        <f>VLOOKUP($A48,'Occupancy Raw Data'!$B$8:$BE$45,'Occupancy Raw Data'!AE$3,FALSE)</f>
        <v>9.3695051494599308</v>
      </c>
      <c r="X48" s="51">
        <f>VLOOKUP($A48,'ADR Raw Data'!$B$6:$BE$43,'ADR Raw Data'!G$1,FALSE)</f>
        <v>88.350880626223002</v>
      </c>
      <c r="Y48" s="52">
        <f>VLOOKUP($A48,'ADR Raw Data'!$B$6:$BE$43,'ADR Raw Data'!H$1,FALSE)</f>
        <v>87.727889610389596</v>
      </c>
      <c r="Z48" s="52">
        <f>VLOOKUP($A48,'ADR Raw Data'!$B$6:$BE$43,'ADR Raw Data'!I$1,FALSE)</f>
        <v>89.8466160849772</v>
      </c>
      <c r="AA48" s="52">
        <f>VLOOKUP($A48,'ADR Raw Data'!$B$6:$BE$43,'ADR Raw Data'!J$1,FALSE)</f>
        <v>93.750844686648506</v>
      </c>
      <c r="AB48" s="52">
        <f>VLOOKUP($A48,'ADR Raw Data'!$B$6:$BE$43,'ADR Raw Data'!K$1,FALSE)</f>
        <v>90.106151468315304</v>
      </c>
      <c r="AC48" s="53">
        <f>VLOOKUP($A48,'ADR Raw Data'!$B$6:$BE$43,'ADR Raw Data'!L$1,FALSE)</f>
        <v>90.151057783391195</v>
      </c>
      <c r="AD48" s="52">
        <f>VLOOKUP($A48,'ADR Raw Data'!$B$6:$BE$43,'ADR Raw Data'!N$1,FALSE)</f>
        <v>92.2487719298245</v>
      </c>
      <c r="AE48" s="52">
        <f>VLOOKUP($A48,'ADR Raw Data'!$B$6:$BE$43,'ADR Raw Data'!O$1,FALSE)</f>
        <v>97.593144246353305</v>
      </c>
      <c r="AF48" s="53">
        <f>VLOOKUP($A48,'ADR Raw Data'!$B$6:$BE$43,'ADR Raw Data'!P$1,FALSE)</f>
        <v>95.026764953664696</v>
      </c>
      <c r="AG48" s="54">
        <f>VLOOKUP($A48,'ADR Raw Data'!$B$6:$BE$43,'ADR Raw Data'!R$1,FALSE)</f>
        <v>91.480287092328794</v>
      </c>
      <c r="AI48" s="47">
        <f>VLOOKUP($A48,'ADR Raw Data'!$B$6:$BE$43,'ADR Raw Data'!T$1,FALSE)</f>
        <v>-1.7994898965314099</v>
      </c>
      <c r="AJ48" s="48">
        <f>VLOOKUP($A48,'ADR Raw Data'!$B$6:$BE$43,'ADR Raw Data'!U$1,FALSE)</f>
        <v>1.3144672273531799</v>
      </c>
      <c r="AK48" s="48">
        <f>VLOOKUP($A48,'ADR Raw Data'!$B$6:$BE$43,'ADR Raw Data'!V$1,FALSE)</f>
        <v>1.3914531399982799</v>
      </c>
      <c r="AL48" s="48">
        <f>VLOOKUP($A48,'ADR Raw Data'!$B$6:$BE$43,'ADR Raw Data'!W$1,FALSE)</f>
        <v>0.78154818249338898</v>
      </c>
      <c r="AM48" s="48">
        <f>VLOOKUP($A48,'ADR Raw Data'!$B$6:$BE$43,'ADR Raw Data'!X$1,FALSE)</f>
        <v>2.4593120258706098</v>
      </c>
      <c r="AN48" s="49">
        <f>VLOOKUP($A48,'ADR Raw Data'!$B$6:$BE$43,'ADR Raw Data'!Y$1,FALSE)</f>
        <v>0.94604357195330402</v>
      </c>
      <c r="AO48" s="48">
        <f>VLOOKUP($A48,'ADR Raw Data'!$B$6:$BE$43,'ADR Raw Data'!AA$1,FALSE)</f>
        <v>1.2203355182409601</v>
      </c>
      <c r="AP48" s="48">
        <f>VLOOKUP($A48,'ADR Raw Data'!$B$6:$BE$43,'ADR Raw Data'!AB$1,FALSE)</f>
        <v>6.1778975329002002</v>
      </c>
      <c r="AQ48" s="49">
        <f>VLOOKUP($A48,'ADR Raw Data'!$B$6:$BE$43,'ADR Raw Data'!AC$1,FALSE)</f>
        <v>3.8240502515368799</v>
      </c>
      <c r="AR48" s="50">
        <f>VLOOKUP($A48,'ADR Raw Data'!$B$6:$BE$43,'ADR Raw Data'!AE$1,FALSE)</f>
        <v>1.7373717320405799</v>
      </c>
      <c r="AS48" s="40"/>
      <c r="AT48" s="51">
        <f>VLOOKUP($A48,'RevPAR Raw Data'!$B$6:$BE$43,'RevPAR Raw Data'!G$1,FALSE)</f>
        <v>34.701998462720901</v>
      </c>
      <c r="AU48" s="52">
        <f>VLOOKUP($A48,'RevPAR Raw Data'!$B$6:$BE$43,'RevPAR Raw Data'!H$1,FALSE)</f>
        <v>41.537571099154398</v>
      </c>
      <c r="AV48" s="52">
        <f>VLOOKUP($A48,'RevPAR Raw Data'!$B$6:$BE$43,'RevPAR Raw Data'!I$1,FALSE)</f>
        <v>45.510315142198301</v>
      </c>
      <c r="AW48" s="52">
        <f>VLOOKUP($A48,'RevPAR Raw Data'!$B$6:$BE$43,'RevPAR Raw Data'!J$1,FALSE)</f>
        <v>52.892482705611002</v>
      </c>
      <c r="AX48" s="52">
        <f>VLOOKUP($A48,'RevPAR Raw Data'!$B$6:$BE$43,'RevPAR Raw Data'!K$1,FALSE)</f>
        <v>44.810668716372</v>
      </c>
      <c r="AY48" s="53">
        <f>VLOOKUP($A48,'RevPAR Raw Data'!$B$6:$BE$43,'RevPAR Raw Data'!L$1,FALSE)</f>
        <v>43.890607225211298</v>
      </c>
      <c r="AZ48" s="52">
        <f>VLOOKUP($A48,'RevPAR Raw Data'!$B$6:$BE$43,'RevPAR Raw Data'!N$1,FALSE)</f>
        <v>40.416448885472697</v>
      </c>
      <c r="BA48" s="52">
        <f>VLOOKUP($A48,'RevPAR Raw Data'!$B$6:$BE$43,'RevPAR Raw Data'!O$1,FALSE)</f>
        <v>46.283604919292799</v>
      </c>
      <c r="BB48" s="53">
        <f>VLOOKUP($A48,'RevPAR Raw Data'!$B$6:$BE$43,'RevPAR Raw Data'!P$1,FALSE)</f>
        <v>43.350026902382702</v>
      </c>
      <c r="BC48" s="54">
        <f>VLOOKUP($A48,'RevPAR Raw Data'!$B$6:$BE$43,'RevPAR Raw Data'!R$1,FALSE)</f>
        <v>43.736155704403203</v>
      </c>
      <c r="BE48" s="47">
        <f>VLOOKUP($A48,'RevPAR Raw Data'!$B$6:$BE$43,'RevPAR Raw Data'!T$1,FALSE)</f>
        <v>20.916772681620301</v>
      </c>
      <c r="BF48" s="48">
        <f>VLOOKUP($A48,'RevPAR Raw Data'!$B$6:$BE$43,'RevPAR Raw Data'!U$1,FALSE)</f>
        <v>11.445913950088499</v>
      </c>
      <c r="BG48" s="48">
        <f>VLOOKUP($A48,'RevPAR Raw Data'!$B$6:$BE$43,'RevPAR Raw Data'!V$1,FALSE)</f>
        <v>4.5648945528307801</v>
      </c>
      <c r="BH48" s="48">
        <f>VLOOKUP($A48,'RevPAR Raw Data'!$B$6:$BE$43,'RevPAR Raw Data'!W$1,FALSE)</f>
        <v>9.9162798899705002</v>
      </c>
      <c r="BI48" s="48">
        <f>VLOOKUP($A48,'RevPAR Raw Data'!$B$6:$BE$43,'RevPAR Raw Data'!X$1,FALSE)</f>
        <v>11.040493937585</v>
      </c>
      <c r="BJ48" s="49">
        <f>VLOOKUP($A48,'RevPAR Raw Data'!$B$6:$BE$43,'RevPAR Raw Data'!Y$1,FALSE)</f>
        <v>10.8516366131678</v>
      </c>
      <c r="BK48" s="48">
        <f>VLOOKUP($A48,'RevPAR Raw Data'!$B$6:$BE$43,'RevPAR Raw Data'!AA$1,FALSE)</f>
        <v>5.4764008142547498</v>
      </c>
      <c r="BL48" s="48">
        <f>VLOOKUP($A48,'RevPAR Raw Data'!$B$6:$BE$43,'RevPAR Raw Data'!AB$1,FALSE)</f>
        <v>19.112295959635301</v>
      </c>
      <c r="BM48" s="49">
        <f>VLOOKUP($A48,'RevPAR Raw Data'!$B$6:$BE$43,'RevPAR Raw Data'!AC$1,FALSE)</f>
        <v>12.3419759786456</v>
      </c>
      <c r="BN48" s="50">
        <f>VLOOKUP($A48,'RevPAR Raw Data'!$B$6:$BE$43,'RevPAR Raw Data'!AE$1,FALSE)</f>
        <v>11.2696600153993</v>
      </c>
    </row>
    <row r="49" spans="1:66" x14ac:dyDescent="0.45">
      <c r="A49" s="63" t="s">
        <v>79</v>
      </c>
      <c r="B49" s="47">
        <f>VLOOKUP($A49,'Occupancy Raw Data'!$B$8:$BE$45,'Occupancy Raw Data'!G$3,FALSE)</f>
        <v>37.270155586987201</v>
      </c>
      <c r="C49" s="48">
        <f>VLOOKUP($A49,'Occupancy Raw Data'!$B$8:$BE$45,'Occupancy Raw Data'!H$3,FALSE)</f>
        <v>43.4936350777934</v>
      </c>
      <c r="D49" s="48">
        <f>VLOOKUP($A49,'Occupancy Raw Data'!$B$8:$BE$45,'Occupancy Raw Data'!I$3,FALSE)</f>
        <v>43.705799151343697</v>
      </c>
      <c r="E49" s="48">
        <f>VLOOKUP($A49,'Occupancy Raw Data'!$B$8:$BE$45,'Occupancy Raw Data'!J$3,FALSE)</f>
        <v>47.029702970297002</v>
      </c>
      <c r="F49" s="48">
        <f>VLOOKUP($A49,'Occupancy Raw Data'!$B$8:$BE$45,'Occupancy Raw Data'!K$3,FALSE)</f>
        <v>41.9377652050919</v>
      </c>
      <c r="G49" s="49">
        <f>VLOOKUP($A49,'Occupancy Raw Data'!$B$8:$BE$45,'Occupancy Raw Data'!L$3,FALSE)</f>
        <v>42.687411598302603</v>
      </c>
      <c r="H49" s="48">
        <f>VLOOKUP($A49,'Occupancy Raw Data'!$B$8:$BE$45,'Occupancy Raw Data'!N$3,FALSE)</f>
        <v>40.452616690240397</v>
      </c>
      <c r="I49" s="48">
        <f>VLOOKUP($A49,'Occupancy Raw Data'!$B$8:$BE$45,'Occupancy Raw Data'!O$3,FALSE)</f>
        <v>42.4328147100424</v>
      </c>
      <c r="J49" s="49">
        <f>VLOOKUP($A49,'Occupancy Raw Data'!$B$8:$BE$45,'Occupancy Raw Data'!P$3,FALSE)</f>
        <v>41.442715700141399</v>
      </c>
      <c r="K49" s="50">
        <f>VLOOKUP($A49,'Occupancy Raw Data'!$B$8:$BE$45,'Occupancy Raw Data'!R$3,FALSE)</f>
        <v>42.331784198827997</v>
      </c>
      <c r="M49" s="47">
        <f>VLOOKUP($A49,'Occupancy Raw Data'!$B$8:$BE$45,'Occupancy Raw Data'!T$3,FALSE)</f>
        <v>4.1501976284584901</v>
      </c>
      <c r="N49" s="48">
        <f>VLOOKUP($A49,'Occupancy Raw Data'!$B$8:$BE$45,'Occupancy Raw Data'!U$3,FALSE)</f>
        <v>14.9532710280373</v>
      </c>
      <c r="O49" s="48">
        <f>VLOOKUP($A49,'Occupancy Raw Data'!$B$8:$BE$45,'Occupancy Raw Data'!V$3,FALSE)</f>
        <v>-5.6488549618320603</v>
      </c>
      <c r="P49" s="48">
        <f>VLOOKUP($A49,'Occupancy Raw Data'!$B$8:$BE$45,'Occupancy Raw Data'!W$3,FALSE)</f>
        <v>6.7415730337078603</v>
      </c>
      <c r="Q49" s="48">
        <f>VLOOKUP($A49,'Occupancy Raw Data'!$B$8:$BE$45,'Occupancy Raw Data'!X$3,FALSE)</f>
        <v>5.1418439716312001</v>
      </c>
      <c r="R49" s="49">
        <f>VLOOKUP($A49,'Occupancy Raw Data'!$B$8:$BE$45,'Occupancy Raw Data'!Y$3,FALSE)</f>
        <v>4.6826222684703396</v>
      </c>
      <c r="S49" s="48">
        <f>VLOOKUP($A49,'Occupancy Raw Data'!$B$8:$BE$45,'Occupancy Raw Data'!AA$3,FALSE)</f>
        <v>-3.5413153456998301</v>
      </c>
      <c r="T49" s="48">
        <f>VLOOKUP($A49,'Occupancy Raw Data'!$B$8:$BE$45,'Occupancy Raw Data'!AB$3,FALSE)</f>
        <v>7.3345259391770998</v>
      </c>
      <c r="U49" s="49">
        <f>VLOOKUP($A49,'Occupancy Raw Data'!$B$8:$BE$45,'Occupancy Raw Data'!AC$3,FALSE)</f>
        <v>1.7361111111111101</v>
      </c>
      <c r="V49" s="50">
        <f>VLOOKUP($A49,'Occupancy Raw Data'!$B$8:$BE$45,'Occupancy Raw Data'!AE$3,FALSE)</f>
        <v>3.8413878562577399</v>
      </c>
      <c r="X49" s="51">
        <f>VLOOKUP($A49,'ADR Raw Data'!$B$6:$BE$43,'ADR Raw Data'!G$1,FALSE)</f>
        <v>82.2287286527514</v>
      </c>
      <c r="Y49" s="52">
        <f>VLOOKUP($A49,'ADR Raw Data'!$B$6:$BE$43,'ADR Raw Data'!H$1,FALSE)</f>
        <v>83.6318536585365</v>
      </c>
      <c r="Z49" s="52">
        <f>VLOOKUP($A49,'ADR Raw Data'!$B$6:$BE$43,'ADR Raw Data'!I$1,FALSE)</f>
        <v>84.541456310679607</v>
      </c>
      <c r="AA49" s="52">
        <f>VLOOKUP($A49,'ADR Raw Data'!$B$6:$BE$43,'ADR Raw Data'!J$1,FALSE)</f>
        <v>87.118090225563904</v>
      </c>
      <c r="AB49" s="52">
        <f>VLOOKUP($A49,'ADR Raw Data'!$B$6:$BE$43,'ADR Raw Data'!K$1,FALSE)</f>
        <v>84.606053962900504</v>
      </c>
      <c r="AC49" s="53">
        <f>VLOOKUP($A49,'ADR Raw Data'!$B$6:$BE$43,'ADR Raw Data'!L$1,FALSE)</f>
        <v>84.532693836978098</v>
      </c>
      <c r="AD49" s="52">
        <f>VLOOKUP($A49,'ADR Raw Data'!$B$6:$BE$43,'ADR Raw Data'!N$1,FALSE)</f>
        <v>87.8329195804195</v>
      </c>
      <c r="AE49" s="52">
        <f>VLOOKUP($A49,'ADR Raw Data'!$B$6:$BE$43,'ADR Raw Data'!O$1,FALSE)</f>
        <v>95.192233333333306</v>
      </c>
      <c r="AF49" s="53">
        <f>VLOOKUP($A49,'ADR Raw Data'!$B$6:$BE$43,'ADR Raw Data'!P$1,FALSE)</f>
        <v>91.6004863481228</v>
      </c>
      <c r="AG49" s="54">
        <f>VLOOKUP($A49,'ADR Raw Data'!$B$6:$BE$43,'ADR Raw Data'!R$1,FALSE)</f>
        <v>86.509651551312601</v>
      </c>
      <c r="AI49" s="47">
        <f>VLOOKUP($A49,'ADR Raw Data'!$B$6:$BE$43,'ADR Raw Data'!T$1,FALSE)</f>
        <v>-12.25080657665</v>
      </c>
      <c r="AJ49" s="48">
        <f>VLOOKUP($A49,'ADR Raw Data'!$B$6:$BE$43,'ADR Raw Data'!U$1,FALSE)</f>
        <v>-6.8897102907822001</v>
      </c>
      <c r="AK49" s="48">
        <f>VLOOKUP($A49,'ADR Raw Data'!$B$6:$BE$43,'ADR Raw Data'!V$1,FALSE)</f>
        <v>-11.0868111517101</v>
      </c>
      <c r="AL49" s="48">
        <f>VLOOKUP($A49,'ADR Raw Data'!$B$6:$BE$43,'ADR Raw Data'!W$1,FALSE)</f>
        <v>-8.7942679654426801</v>
      </c>
      <c r="AM49" s="48">
        <f>VLOOKUP($A49,'ADR Raw Data'!$B$6:$BE$43,'ADR Raw Data'!X$1,FALSE)</f>
        <v>-10.301858906038801</v>
      </c>
      <c r="AN49" s="49">
        <f>VLOOKUP($A49,'ADR Raw Data'!$B$6:$BE$43,'ADR Raw Data'!Y$1,FALSE)</f>
        <v>-9.8900537122460008</v>
      </c>
      <c r="AO49" s="48">
        <f>VLOOKUP($A49,'ADR Raw Data'!$B$6:$BE$43,'ADR Raw Data'!AA$1,FALSE)</f>
        <v>-15.3791756078682</v>
      </c>
      <c r="AP49" s="48">
        <f>VLOOKUP($A49,'ADR Raw Data'!$B$6:$BE$43,'ADR Raw Data'!AB$1,FALSE)</f>
        <v>-8.5746858706508604</v>
      </c>
      <c r="AQ49" s="49">
        <f>VLOOKUP($A49,'ADR Raw Data'!$B$6:$BE$43,'ADR Raw Data'!AC$1,FALSE)</f>
        <v>-11.8830034090363</v>
      </c>
      <c r="AR49" s="50">
        <f>VLOOKUP($A49,'ADR Raw Data'!$B$6:$BE$43,'ADR Raw Data'!AE$1,FALSE)</f>
        <v>-10.5439866160461</v>
      </c>
      <c r="AS49" s="40"/>
      <c r="AT49" s="51">
        <f>VLOOKUP($A49,'RevPAR Raw Data'!$B$6:$BE$43,'RevPAR Raw Data'!G$1,FALSE)</f>
        <v>30.646775106082</v>
      </c>
      <c r="AU49" s="52">
        <f>VLOOKUP($A49,'RevPAR Raw Data'!$B$6:$BE$43,'RevPAR Raw Data'!H$1,FALSE)</f>
        <v>36.374533239038101</v>
      </c>
      <c r="AV49" s="52">
        <f>VLOOKUP($A49,'RevPAR Raw Data'!$B$6:$BE$43,'RevPAR Raw Data'!I$1,FALSE)</f>
        <v>36.9495190947666</v>
      </c>
      <c r="AW49" s="52">
        <f>VLOOKUP($A49,'RevPAR Raw Data'!$B$6:$BE$43,'RevPAR Raw Data'!J$1,FALSE)</f>
        <v>40.971379066478001</v>
      </c>
      <c r="AX49" s="52">
        <f>VLOOKUP($A49,'RevPAR Raw Data'!$B$6:$BE$43,'RevPAR Raw Data'!K$1,FALSE)</f>
        <v>35.4818882602545</v>
      </c>
      <c r="AY49" s="53">
        <f>VLOOKUP($A49,'RevPAR Raw Data'!$B$6:$BE$43,'RevPAR Raw Data'!L$1,FALSE)</f>
        <v>36.084818953323897</v>
      </c>
      <c r="AZ49" s="52">
        <f>VLOOKUP($A49,'RevPAR Raw Data'!$B$6:$BE$43,'RevPAR Raw Data'!N$1,FALSE)</f>
        <v>35.530714285714197</v>
      </c>
      <c r="BA49" s="52">
        <f>VLOOKUP($A49,'RevPAR Raw Data'!$B$6:$BE$43,'RevPAR Raw Data'!O$1,FALSE)</f>
        <v>40.392743988684501</v>
      </c>
      <c r="BB49" s="53">
        <f>VLOOKUP($A49,'RevPAR Raw Data'!$B$6:$BE$43,'RevPAR Raw Data'!P$1,FALSE)</f>
        <v>37.961729137199399</v>
      </c>
      <c r="BC49" s="54">
        <f>VLOOKUP($A49,'RevPAR Raw Data'!$B$6:$BE$43,'RevPAR Raw Data'!R$1,FALSE)</f>
        <v>36.621079005859698</v>
      </c>
      <c r="BE49" s="47">
        <f>VLOOKUP($A49,'RevPAR Raw Data'!$B$6:$BE$43,'RevPAR Raw Data'!T$1,FALSE)</f>
        <v>-8.6090416322026808</v>
      </c>
      <c r="BF49" s="48">
        <f>VLOOKUP($A49,'RevPAR Raw Data'!$B$6:$BE$43,'RevPAR Raw Data'!U$1,FALSE)</f>
        <v>7.0333236844279297</v>
      </c>
      <c r="BG49" s="48">
        <f>VLOOKUP($A49,'RevPAR Raw Data'!$B$6:$BE$43,'RevPAR Raw Data'!V$1,FALSE)</f>
        <v>-16.109388231689799</v>
      </c>
      <c r="BH49" s="48">
        <f>VLOOKUP($A49,'RevPAR Raw Data'!$B$6:$BE$43,'RevPAR Raw Data'!W$1,FALSE)</f>
        <v>-2.6455669294051098</v>
      </c>
      <c r="BI49" s="48">
        <f>VLOOKUP($A49,'RevPAR Raw Data'!$B$6:$BE$43,'RevPAR Raw Data'!X$1,FALSE)</f>
        <v>-5.6897204455337</v>
      </c>
      <c r="BJ49" s="49">
        <f>VLOOKUP($A49,'RevPAR Raw Data'!$B$6:$BE$43,'RevPAR Raw Data'!Y$1,FALSE)</f>
        <v>-5.6705453012689597</v>
      </c>
      <c r="BK49" s="48">
        <f>VLOOKUP($A49,'RevPAR Raw Data'!$B$6:$BE$43,'RevPAR Raw Data'!AA$1,FALSE)</f>
        <v>-18.375865847724501</v>
      </c>
      <c r="BL49" s="48">
        <f>VLOOKUP($A49,'RevPAR Raw Data'!$B$6:$BE$43,'RevPAR Raw Data'!AB$1,FALSE)</f>
        <v>-1.8690724908595999</v>
      </c>
      <c r="BM49" s="49">
        <f>VLOOKUP($A49,'RevPAR Raw Data'!$B$6:$BE$43,'RevPAR Raw Data'!AC$1,FALSE)</f>
        <v>-10.353194440443101</v>
      </c>
      <c r="BN49" s="50">
        <f>VLOOKUP($A49,'RevPAR Raw Data'!$B$6:$BE$43,'RevPAR Raw Data'!AE$1,FALSE)</f>
        <v>-7.1076341812225996</v>
      </c>
    </row>
    <row r="50" spans="1:66" x14ac:dyDescent="0.45">
      <c r="A50" s="63" t="s">
        <v>80</v>
      </c>
      <c r="B50" s="47">
        <f>VLOOKUP($A50,'Occupancy Raw Data'!$B$8:$BE$45,'Occupancy Raw Data'!G$3,FALSE)</f>
        <v>41.677399412704098</v>
      </c>
      <c r="C50" s="48">
        <f>VLOOKUP($A50,'Occupancy Raw Data'!$B$8:$BE$45,'Occupancy Raw Data'!H$3,FALSE)</f>
        <v>38.434392870022101</v>
      </c>
      <c r="D50" s="48">
        <f>VLOOKUP($A50,'Occupancy Raw Data'!$B$8:$BE$45,'Occupancy Raw Data'!I$3,FALSE)</f>
        <v>42.900932460975703</v>
      </c>
      <c r="E50" s="48">
        <f>VLOOKUP($A50,'Occupancy Raw Data'!$B$8:$BE$45,'Occupancy Raw Data'!J$3,FALSE)</f>
        <v>46.932151872649499</v>
      </c>
      <c r="F50" s="48">
        <f>VLOOKUP($A50,'Occupancy Raw Data'!$B$8:$BE$45,'Occupancy Raw Data'!K$3,FALSE)</f>
        <v>47.833702539797002</v>
      </c>
      <c r="G50" s="49">
        <f>VLOOKUP($A50,'Occupancy Raw Data'!$B$8:$BE$45,'Occupancy Raw Data'!L$3,FALSE)</f>
        <v>43.555715831229698</v>
      </c>
      <c r="H50" s="48">
        <f>VLOOKUP($A50,'Occupancy Raw Data'!$B$8:$BE$45,'Occupancy Raw Data'!N$3,FALSE)</f>
        <v>49.8325691618154</v>
      </c>
      <c r="I50" s="48">
        <f>VLOOKUP($A50,'Occupancy Raw Data'!$B$8:$BE$45,'Occupancy Raw Data'!O$3,FALSE)</f>
        <v>50.909278244294399</v>
      </c>
      <c r="J50" s="49">
        <f>VLOOKUP($A50,'Occupancy Raw Data'!$B$8:$BE$45,'Occupancy Raw Data'!P$3,FALSE)</f>
        <v>50.370923703054899</v>
      </c>
      <c r="K50" s="50">
        <f>VLOOKUP($A50,'Occupancy Raw Data'!$B$8:$BE$45,'Occupancy Raw Data'!R$3,FALSE)</f>
        <v>45.502918080322601</v>
      </c>
      <c r="M50" s="47">
        <f>VLOOKUP($A50,'Occupancy Raw Data'!$B$8:$BE$45,'Occupancy Raw Data'!T$3,FALSE)</f>
        <v>-3.3709945779065502</v>
      </c>
      <c r="N50" s="48">
        <f>VLOOKUP($A50,'Occupancy Raw Data'!$B$8:$BE$45,'Occupancy Raw Data'!U$3,FALSE)</f>
        <v>-6.8801713219523597</v>
      </c>
      <c r="O50" s="48">
        <f>VLOOKUP($A50,'Occupancy Raw Data'!$B$8:$BE$45,'Occupancy Raw Data'!V$3,FALSE)</f>
        <v>-7.2337920089532401</v>
      </c>
      <c r="P50" s="48">
        <f>VLOOKUP($A50,'Occupancy Raw Data'!$B$8:$BE$45,'Occupancy Raw Data'!W$3,FALSE)</f>
        <v>-2.5144117205169199</v>
      </c>
      <c r="Q50" s="48">
        <f>VLOOKUP($A50,'Occupancy Raw Data'!$B$8:$BE$45,'Occupancy Raw Data'!X$3,FALSE)</f>
        <v>-2.3260116358975198</v>
      </c>
      <c r="R50" s="49">
        <f>VLOOKUP($A50,'Occupancy Raw Data'!$B$8:$BE$45,'Occupancy Raw Data'!Y$3,FALSE)</f>
        <v>-4.3815343920532497</v>
      </c>
      <c r="S50" s="48">
        <f>VLOOKUP($A50,'Occupancy Raw Data'!$B$8:$BE$45,'Occupancy Raw Data'!AA$3,FALSE)</f>
        <v>-4.7192775714769697</v>
      </c>
      <c r="T50" s="48">
        <f>VLOOKUP($A50,'Occupancy Raw Data'!$B$8:$BE$45,'Occupancy Raw Data'!AB$3,FALSE)</f>
        <v>-3.6402938494677599</v>
      </c>
      <c r="U50" s="49">
        <f>VLOOKUP($A50,'Occupancy Raw Data'!$B$8:$BE$45,'Occupancy Raw Data'!AC$3,FALSE)</f>
        <v>-4.17705703781425</v>
      </c>
      <c r="V50" s="50">
        <f>VLOOKUP($A50,'Occupancy Raw Data'!$B$8:$BE$45,'Occupancy Raw Data'!AE$3,FALSE)</f>
        <v>-4.3202467103580897</v>
      </c>
      <c r="X50" s="51">
        <f>VLOOKUP($A50,'ADR Raw Data'!$B$6:$BE$43,'ADR Raw Data'!G$1,FALSE)</f>
        <v>99.705736711990099</v>
      </c>
      <c r="Y50" s="52">
        <f>VLOOKUP($A50,'ADR Raw Data'!$B$6:$BE$43,'ADR Raw Data'!H$1,FALSE)</f>
        <v>89.0757764224917</v>
      </c>
      <c r="Z50" s="52">
        <f>VLOOKUP($A50,'ADR Raw Data'!$B$6:$BE$43,'ADR Raw Data'!I$1,FALSE)</f>
        <v>92.052497148003596</v>
      </c>
      <c r="AA50" s="52">
        <f>VLOOKUP($A50,'ADR Raw Data'!$B$6:$BE$43,'ADR Raw Data'!J$1,FALSE)</f>
        <v>93.840808452250201</v>
      </c>
      <c r="AB50" s="52">
        <f>VLOOKUP($A50,'ADR Raw Data'!$B$6:$BE$43,'ADR Raw Data'!K$1,FALSE)</f>
        <v>95.758911147011304</v>
      </c>
      <c r="AC50" s="53">
        <f>VLOOKUP($A50,'ADR Raw Data'!$B$6:$BE$43,'ADR Raw Data'!L$1,FALSE)</f>
        <v>94.191272561682297</v>
      </c>
      <c r="AD50" s="52">
        <f>VLOOKUP($A50,'ADR Raw Data'!$B$6:$BE$43,'ADR Raw Data'!N$1,FALSE)</f>
        <v>104.64409852165799</v>
      </c>
      <c r="AE50" s="52">
        <f>VLOOKUP($A50,'ADR Raw Data'!$B$6:$BE$43,'ADR Raw Data'!O$1,FALSE)</f>
        <v>105.118078324225</v>
      </c>
      <c r="AF50" s="53">
        <f>VLOOKUP($A50,'ADR Raw Data'!$B$6:$BE$43,'ADR Raw Data'!P$1,FALSE)</f>
        <v>104.883621324469</v>
      </c>
      <c r="AG50" s="54">
        <f>VLOOKUP($A50,'ADR Raw Data'!$B$6:$BE$43,'ADR Raw Data'!R$1,FALSE)</f>
        <v>97.573055573526503</v>
      </c>
      <c r="AI50" s="47">
        <f>VLOOKUP($A50,'ADR Raw Data'!$B$6:$BE$43,'ADR Raw Data'!T$1,FALSE)</f>
        <v>0.56978222581551896</v>
      </c>
      <c r="AJ50" s="48">
        <f>VLOOKUP($A50,'ADR Raw Data'!$B$6:$BE$43,'ADR Raw Data'!U$1,FALSE)</f>
        <v>1.2104328134075999</v>
      </c>
      <c r="AK50" s="48">
        <f>VLOOKUP($A50,'ADR Raw Data'!$B$6:$BE$43,'ADR Raw Data'!V$1,FALSE)</f>
        <v>0.495709345608698</v>
      </c>
      <c r="AL50" s="48">
        <f>VLOOKUP($A50,'ADR Raw Data'!$B$6:$BE$43,'ADR Raw Data'!W$1,FALSE)</f>
        <v>2.82387241700643</v>
      </c>
      <c r="AM50" s="48">
        <f>VLOOKUP($A50,'ADR Raw Data'!$B$6:$BE$43,'ADR Raw Data'!X$1,FALSE)</f>
        <v>3.47624869742805</v>
      </c>
      <c r="AN50" s="49">
        <f>VLOOKUP($A50,'ADR Raw Data'!$B$6:$BE$43,'ADR Raw Data'!Y$1,FALSE)</f>
        <v>1.81749888721278</v>
      </c>
      <c r="AO50" s="48">
        <f>VLOOKUP($A50,'ADR Raw Data'!$B$6:$BE$43,'ADR Raw Data'!AA$1,FALSE)</f>
        <v>-0.17395742380350901</v>
      </c>
      <c r="AP50" s="48">
        <f>VLOOKUP($A50,'ADR Raw Data'!$B$6:$BE$43,'ADR Raw Data'!AB$1,FALSE)</f>
        <v>-1.9654075887081901</v>
      </c>
      <c r="AQ50" s="49">
        <f>VLOOKUP($A50,'ADR Raw Data'!$B$6:$BE$43,'ADR Raw Data'!AC$1,FALSE)</f>
        <v>-1.0830875428973801</v>
      </c>
      <c r="AR50" s="50">
        <f>VLOOKUP($A50,'ADR Raw Data'!$B$6:$BE$43,'ADR Raw Data'!AE$1,FALSE)</f>
        <v>0.81549456973986101</v>
      </c>
      <c r="AS50" s="40"/>
      <c r="AT50" s="51">
        <f>VLOOKUP($A50,'RevPAR Raw Data'!$B$6:$BE$43,'RevPAR Raw Data'!G$1,FALSE)</f>
        <v>41.554758126835203</v>
      </c>
      <c r="AU50" s="52">
        <f>VLOOKUP($A50,'RevPAR Raw Data'!$B$6:$BE$43,'RevPAR Raw Data'!H$1,FALSE)</f>
        <v>34.235733862243002</v>
      </c>
      <c r="AV50" s="52">
        <f>VLOOKUP($A50,'RevPAR Raw Data'!$B$6:$BE$43,'RevPAR Raw Data'!I$1,FALSE)</f>
        <v>39.4913796301066</v>
      </c>
      <c r="AW50" s="52">
        <f>VLOOKUP($A50,'RevPAR Raw Data'!$B$6:$BE$43,'RevPAR Raw Data'!J$1,FALSE)</f>
        <v>44.041510741332203</v>
      </c>
      <c r="AX50" s="52">
        <f>VLOOKUP($A50,'RevPAR Raw Data'!$B$6:$BE$43,'RevPAR Raw Data'!K$1,FALSE)</f>
        <v>45.805032713409901</v>
      </c>
      <c r="AY50" s="53">
        <f>VLOOKUP($A50,'RevPAR Raw Data'!$B$6:$BE$43,'RevPAR Raw Data'!L$1,FALSE)</f>
        <v>41.0256830147854</v>
      </c>
      <c r="AZ50" s="52">
        <f>VLOOKUP($A50,'RevPAR Raw Data'!$B$6:$BE$43,'RevPAR Raw Data'!N$1,FALSE)</f>
        <v>52.146842769563598</v>
      </c>
      <c r="BA50" s="52">
        <f>VLOOKUP($A50,'RevPAR Raw Data'!$B$6:$BE$43,'RevPAR Raw Data'!O$1,FALSE)</f>
        <v>53.514854979135499</v>
      </c>
      <c r="BB50" s="53">
        <f>VLOOKUP($A50,'RevPAR Raw Data'!$B$6:$BE$43,'RevPAR Raw Data'!P$1,FALSE)</f>
        <v>52.830848874349499</v>
      </c>
      <c r="BC50" s="54">
        <f>VLOOKUP($A50,'RevPAR Raw Data'!$B$6:$BE$43,'RevPAR Raw Data'!R$1,FALSE)</f>
        <v>44.398587546089402</v>
      </c>
      <c r="BE50" s="47">
        <f>VLOOKUP($A50,'RevPAR Raw Data'!$B$6:$BE$43,'RevPAR Raw Data'!T$1,FALSE)</f>
        <v>-2.8204196800291399</v>
      </c>
      <c r="BF50" s="48">
        <f>VLOOKUP($A50,'RevPAR Raw Data'!$B$6:$BE$43,'RevPAR Raw Data'!U$1,FALSE)</f>
        <v>-5.7530183598443196</v>
      </c>
      <c r="BG50" s="48">
        <f>VLOOKUP($A50,'RevPAR Raw Data'!$B$6:$BE$43,'RevPAR Raw Data'!V$1,FALSE)</f>
        <v>-6.7739412463748199</v>
      </c>
      <c r="BH50" s="48">
        <f>VLOOKUP($A50,'RevPAR Raw Data'!$B$6:$BE$43,'RevPAR Raw Data'!W$1,FALSE)</f>
        <v>0.238456917463854</v>
      </c>
      <c r="BI50" s="48">
        <f>VLOOKUP($A50,'RevPAR Raw Data'!$B$6:$BE$43,'RevPAR Raw Data'!X$1,FALSE)</f>
        <v>1.06937911233562</v>
      </c>
      <c r="BJ50" s="49">
        <f>VLOOKUP($A50,'RevPAR Raw Data'!$B$6:$BE$43,'RevPAR Raw Data'!Y$1,FALSE)</f>
        <v>-2.6436698436588801</v>
      </c>
      <c r="BK50" s="48">
        <f>VLOOKUP($A50,'RevPAR Raw Data'!$B$6:$BE$43,'RevPAR Raw Data'!AA$1,FALSE)</f>
        <v>-4.8850254615950002</v>
      </c>
      <c r="BL50" s="48">
        <f>VLOOKUP($A50,'RevPAR Raw Data'!$B$6:$BE$43,'RevPAR Raw Data'!AB$1,FALSE)</f>
        <v>-5.5341548266072396</v>
      </c>
      <c r="BM50" s="49">
        <f>VLOOKUP($A50,'RevPAR Raw Data'!$B$6:$BE$43,'RevPAR Raw Data'!AC$1,FALSE)</f>
        <v>-5.2149033962753499</v>
      </c>
      <c r="BN50" s="50">
        <f>VLOOKUP($A50,'RevPAR Raw Data'!$B$6:$BE$43,'RevPAR Raw Data'!AE$1,FALSE)</f>
        <v>-3.5399835179405601</v>
      </c>
    </row>
    <row r="51" spans="1:66" x14ac:dyDescent="0.45">
      <c r="A51" s="66" t="s">
        <v>81</v>
      </c>
      <c r="B51" s="47">
        <f>VLOOKUP($A51,'Occupancy Raw Data'!$B$8:$BE$45,'Occupancy Raw Data'!G$3,FALSE)</f>
        <v>44.645987348525203</v>
      </c>
      <c r="C51" s="48">
        <f>VLOOKUP($A51,'Occupancy Raw Data'!$B$8:$BE$45,'Occupancy Raw Data'!H$3,FALSE)</f>
        <v>51.158448289002301</v>
      </c>
      <c r="D51" s="48">
        <f>VLOOKUP($A51,'Occupancy Raw Data'!$B$8:$BE$45,'Occupancy Raw Data'!I$3,FALSE)</f>
        <v>56.668699032085897</v>
      </c>
      <c r="E51" s="48">
        <f>VLOOKUP($A51,'Occupancy Raw Data'!$B$8:$BE$45,'Occupancy Raw Data'!J$3,FALSE)</f>
        <v>60.780428321012103</v>
      </c>
      <c r="F51" s="48">
        <f>VLOOKUP($A51,'Occupancy Raw Data'!$B$8:$BE$45,'Occupancy Raw Data'!K$3,FALSE)</f>
        <v>57.672814572059998</v>
      </c>
      <c r="G51" s="49">
        <f>VLOOKUP($A51,'Occupancy Raw Data'!$B$8:$BE$45,'Occupancy Raw Data'!L$3,FALSE)</f>
        <v>54.185275512537103</v>
      </c>
      <c r="H51" s="48">
        <f>VLOOKUP($A51,'Occupancy Raw Data'!$B$8:$BE$45,'Occupancy Raw Data'!N$3,FALSE)</f>
        <v>50.308665498056499</v>
      </c>
      <c r="I51" s="48">
        <f>VLOOKUP($A51,'Occupancy Raw Data'!$B$8:$BE$45,'Occupancy Raw Data'!O$3,FALSE)</f>
        <v>48.7843914335797</v>
      </c>
      <c r="J51" s="49">
        <f>VLOOKUP($A51,'Occupancy Raw Data'!$B$8:$BE$45,'Occupancy Raw Data'!P$3,FALSE)</f>
        <v>49.546528465818099</v>
      </c>
      <c r="K51" s="50">
        <f>VLOOKUP($A51,'Occupancy Raw Data'!$B$8:$BE$45,'Occupancy Raw Data'!R$3,FALSE)</f>
        <v>52.859919213474498</v>
      </c>
      <c r="M51" s="47">
        <f>VLOOKUP($A51,'Occupancy Raw Data'!$B$8:$BE$45,'Occupancy Raw Data'!T$3,FALSE)</f>
        <v>-1.27531324644208</v>
      </c>
      <c r="N51" s="48">
        <f>VLOOKUP($A51,'Occupancy Raw Data'!$B$8:$BE$45,'Occupancy Raw Data'!U$3,FALSE)</f>
        <v>16.991966364279701</v>
      </c>
      <c r="O51" s="48">
        <f>VLOOKUP($A51,'Occupancy Raw Data'!$B$8:$BE$45,'Occupancy Raw Data'!V$3,FALSE)</f>
        <v>1.68186638746331</v>
      </c>
      <c r="P51" s="48">
        <f>VLOOKUP($A51,'Occupancy Raw Data'!$B$8:$BE$45,'Occupancy Raw Data'!W$3,FALSE)</f>
        <v>3.9710063659580102</v>
      </c>
      <c r="Q51" s="48">
        <f>VLOOKUP($A51,'Occupancy Raw Data'!$B$8:$BE$45,'Occupancy Raw Data'!X$3,FALSE)</f>
        <v>7.6205040873004402</v>
      </c>
      <c r="R51" s="49">
        <f>VLOOKUP($A51,'Occupancy Raw Data'!$B$8:$BE$45,'Occupancy Raw Data'!Y$3,FALSE)</f>
        <v>5.5295528964473304</v>
      </c>
      <c r="S51" s="48">
        <f>VLOOKUP($A51,'Occupancy Raw Data'!$B$8:$BE$45,'Occupancy Raw Data'!AA$3,FALSE)</f>
        <v>6.87072710125139</v>
      </c>
      <c r="T51" s="48">
        <f>VLOOKUP($A51,'Occupancy Raw Data'!$B$8:$BE$45,'Occupancy Raw Data'!AB$3,FALSE)</f>
        <v>1.8927590425552501</v>
      </c>
      <c r="U51" s="49">
        <f>VLOOKUP($A51,'Occupancy Raw Data'!$B$8:$BE$45,'Occupancy Raw Data'!AC$3,FALSE)</f>
        <v>4.3606716581834402</v>
      </c>
      <c r="V51" s="50">
        <f>VLOOKUP($A51,'Occupancy Raw Data'!$B$8:$BE$45,'Occupancy Raw Data'!AE$3,FALSE)</f>
        <v>5.2139611875720604</v>
      </c>
      <c r="X51" s="51">
        <f>VLOOKUP($A51,'ADR Raw Data'!$B$6:$BE$43,'ADR Raw Data'!G$1,FALSE)</f>
        <v>113.38002944691</v>
      </c>
      <c r="Y51" s="52">
        <f>VLOOKUP($A51,'ADR Raw Data'!$B$6:$BE$43,'ADR Raw Data'!H$1,FALSE)</f>
        <v>120.81923351955299</v>
      </c>
      <c r="Z51" s="52">
        <f>VLOOKUP($A51,'ADR Raw Data'!$B$6:$BE$43,'ADR Raw Data'!I$1,FALSE)</f>
        <v>135.58663035438099</v>
      </c>
      <c r="AA51" s="52">
        <f>VLOOKUP($A51,'ADR Raw Data'!$B$6:$BE$43,'ADR Raw Data'!J$1,FALSE)</f>
        <v>139.62943322884001</v>
      </c>
      <c r="AB51" s="52">
        <f>VLOOKUP($A51,'ADR Raw Data'!$B$6:$BE$43,'ADR Raw Data'!K$1,FALSE)</f>
        <v>128.948412236942</v>
      </c>
      <c r="AC51" s="53">
        <f>VLOOKUP($A51,'ADR Raw Data'!$B$6:$BE$43,'ADR Raw Data'!L$1,FALSE)</f>
        <v>128.632585570316</v>
      </c>
      <c r="AD51" s="52">
        <f>VLOOKUP($A51,'ADR Raw Data'!$B$6:$BE$43,'ADR Raw Data'!N$1,FALSE)</f>
        <v>116.240741554309</v>
      </c>
      <c r="AE51" s="52">
        <f>VLOOKUP($A51,'ADR Raw Data'!$B$6:$BE$43,'ADR Raw Data'!O$1,FALSE)</f>
        <v>115.26864903921199</v>
      </c>
      <c r="AF51" s="53">
        <f>VLOOKUP($A51,'ADR Raw Data'!$B$6:$BE$43,'ADR Raw Data'!P$1,FALSE)</f>
        <v>115.762171781264</v>
      </c>
      <c r="AG51" s="54">
        <f>VLOOKUP($A51,'ADR Raw Data'!$B$6:$BE$43,'ADR Raw Data'!R$1,FALSE)</f>
        <v>125.185824326342</v>
      </c>
      <c r="AI51" s="47">
        <f>VLOOKUP($A51,'ADR Raw Data'!$B$6:$BE$43,'ADR Raw Data'!T$1,FALSE)</f>
        <v>2.5658268344591502</v>
      </c>
      <c r="AJ51" s="48">
        <f>VLOOKUP($A51,'ADR Raw Data'!$B$6:$BE$43,'ADR Raw Data'!U$1,FALSE)</f>
        <v>2.6442623907027598</v>
      </c>
      <c r="AK51" s="48">
        <f>VLOOKUP($A51,'ADR Raw Data'!$B$6:$BE$43,'ADR Raw Data'!V$1,FALSE)</f>
        <v>3.49491351376756</v>
      </c>
      <c r="AL51" s="48">
        <f>VLOOKUP($A51,'ADR Raw Data'!$B$6:$BE$43,'ADR Raw Data'!W$1,FALSE)</f>
        <v>5.4209948836218498</v>
      </c>
      <c r="AM51" s="48">
        <f>VLOOKUP($A51,'ADR Raw Data'!$B$6:$BE$43,'ADR Raw Data'!X$1,FALSE)</f>
        <v>6.0185740701066397</v>
      </c>
      <c r="AN51" s="49">
        <f>VLOOKUP($A51,'ADR Raw Data'!$B$6:$BE$43,'ADR Raw Data'!Y$1,FALSE)</f>
        <v>4.1492296019303803</v>
      </c>
      <c r="AO51" s="48">
        <f>VLOOKUP($A51,'ADR Raw Data'!$B$6:$BE$43,'ADR Raw Data'!AA$1,FALSE)</f>
        <v>6.4821044233508696</v>
      </c>
      <c r="AP51" s="48">
        <f>VLOOKUP($A51,'ADR Raw Data'!$B$6:$BE$43,'ADR Raw Data'!AB$1,FALSE)</f>
        <v>4.7543135717886296</v>
      </c>
      <c r="AQ51" s="49">
        <f>VLOOKUP($A51,'ADR Raw Data'!$B$6:$BE$43,'ADR Raw Data'!AC$1,FALSE)</f>
        <v>5.6180324479770896</v>
      </c>
      <c r="AR51" s="50">
        <f>VLOOKUP($A51,'ADR Raw Data'!$B$6:$BE$43,'ADR Raw Data'!AE$1,FALSE)</f>
        <v>4.5357211742513401</v>
      </c>
      <c r="AS51" s="40"/>
      <c r="AT51" s="51">
        <f>VLOOKUP($A51,'RevPAR Raw Data'!$B$6:$BE$43,'RevPAR Raw Data'!G$1,FALSE)</f>
        <v>50.619633602621697</v>
      </c>
      <c r="AU51" s="52">
        <f>VLOOKUP($A51,'RevPAR Raw Data'!$B$6:$BE$43,'RevPAR Raw Data'!H$1,FALSE)</f>
        <v>61.809245103269497</v>
      </c>
      <c r="AV51" s="52">
        <f>VLOOKUP($A51,'RevPAR Raw Data'!$B$6:$BE$43,'RevPAR Raw Data'!I$1,FALSE)</f>
        <v>76.835179483271006</v>
      </c>
      <c r="AW51" s="52">
        <f>VLOOKUP($A51,'RevPAR Raw Data'!$B$6:$BE$43,'RevPAR Raw Data'!J$1,FALSE)</f>
        <v>84.867367578690605</v>
      </c>
      <c r="AX51" s="52">
        <f>VLOOKUP($A51,'RevPAR Raw Data'!$B$6:$BE$43,'RevPAR Raw Data'!K$1,FALSE)</f>
        <v>74.368178683027196</v>
      </c>
      <c r="AY51" s="53">
        <f>VLOOKUP($A51,'RevPAR Raw Data'!$B$6:$BE$43,'RevPAR Raw Data'!L$1,FALSE)</f>
        <v>69.699920890176003</v>
      </c>
      <c r="AZ51" s="52">
        <f>VLOOKUP($A51,'RevPAR Raw Data'!$B$6:$BE$43,'RevPAR Raw Data'!N$1,FALSE)</f>
        <v>58.479165841018201</v>
      </c>
      <c r="BA51" s="52">
        <f>VLOOKUP($A51,'RevPAR Raw Data'!$B$6:$BE$43,'RevPAR Raw Data'!O$1,FALSE)</f>
        <v>56.233108947488702</v>
      </c>
      <c r="BB51" s="53">
        <f>VLOOKUP($A51,'RevPAR Raw Data'!$B$6:$BE$43,'RevPAR Raw Data'!P$1,FALSE)</f>
        <v>57.356137394253402</v>
      </c>
      <c r="BC51" s="54">
        <f>VLOOKUP($A51,'RevPAR Raw Data'!$B$6:$BE$43,'RevPAR Raw Data'!R$1,FALSE)</f>
        <v>66.173125605626694</v>
      </c>
      <c r="BE51" s="47">
        <f>VLOOKUP($A51,'RevPAR Raw Data'!$B$6:$BE$43,'RevPAR Raw Data'!T$1,FALSE)</f>
        <v>1.2577912585164399</v>
      </c>
      <c r="BF51" s="48">
        <f>VLOOKUP($A51,'RevPAR Raw Data'!$B$6:$BE$43,'RevPAR Raw Data'!U$1,FALSE)</f>
        <v>20.085540930994</v>
      </c>
      <c r="BG51" s="48">
        <f>VLOOKUP($A51,'RevPAR Raw Data'!$B$6:$BE$43,'RevPAR Raw Data'!V$1,FALSE)</f>
        <v>5.2355596768898396</v>
      </c>
      <c r="BH51" s="48">
        <f>VLOOKUP($A51,'RevPAR Raw Data'!$B$6:$BE$43,'RevPAR Raw Data'!W$1,FALSE)</f>
        <v>9.6072693015067507</v>
      </c>
      <c r="BI51" s="48">
        <f>VLOOKUP($A51,'RevPAR Raw Data'!$B$6:$BE$43,'RevPAR Raw Data'!X$1,FALSE)</f>
        <v>14.0977238404167</v>
      </c>
      <c r="BJ51" s="49">
        <f>VLOOKUP($A51,'RevPAR Raw Data'!$B$6:$BE$43,'RevPAR Raw Data'!Y$1,FALSE)</f>
        <v>9.9082163440115103</v>
      </c>
      <c r="BK51" s="48">
        <f>VLOOKUP($A51,'RevPAR Raw Data'!$B$6:$BE$43,'RevPAR Raw Data'!AA$1,FALSE)</f>
        <v>13.7981992299488</v>
      </c>
      <c r="BL51" s="48">
        <f>VLOOKUP($A51,'RevPAR Raw Data'!$B$6:$BE$43,'RevPAR Raw Data'!AB$1,FALSE)</f>
        <v>6.7370603143853396</v>
      </c>
      <c r="BM51" s="49">
        <f>VLOOKUP($A51,'RevPAR Raw Data'!$B$6:$BE$43,'RevPAR Raw Data'!AC$1,FALSE)</f>
        <v>10.223688054867001</v>
      </c>
      <c r="BN51" s="50">
        <f>VLOOKUP($A51,'RevPAR Raw Data'!$B$6:$BE$43,'RevPAR Raw Data'!AE$1,FALSE)</f>
        <v>9.9861731034253598</v>
      </c>
    </row>
    <row r="52" spans="1:66" x14ac:dyDescent="0.45">
      <c r="A52" s="63" t="s">
        <v>82</v>
      </c>
      <c r="B52" s="47">
        <f>VLOOKUP($A52,'Occupancy Raw Data'!$B$8:$BE$45,'Occupancy Raw Data'!G$3,FALSE)</f>
        <v>38.341171440786603</v>
      </c>
      <c r="C52" s="48">
        <f>VLOOKUP($A52,'Occupancy Raw Data'!$B$8:$BE$45,'Occupancy Raw Data'!H$3,FALSE)</f>
        <v>39.076528430953303</v>
      </c>
      <c r="D52" s="48">
        <f>VLOOKUP($A52,'Occupancy Raw Data'!$B$8:$BE$45,'Occupancy Raw Data'!I$3,FALSE)</f>
        <v>37.161179991449302</v>
      </c>
      <c r="E52" s="48">
        <f>VLOOKUP($A52,'Occupancy Raw Data'!$B$8:$BE$45,'Occupancy Raw Data'!J$3,FALSE)</f>
        <v>40.6840530141085</v>
      </c>
      <c r="F52" s="48">
        <f>VLOOKUP($A52,'Occupancy Raw Data'!$B$8:$BE$45,'Occupancy Raw Data'!K$3,FALSE)</f>
        <v>36.571184266780598</v>
      </c>
      <c r="G52" s="49">
        <f>VLOOKUP($A52,'Occupancy Raw Data'!$B$8:$BE$45,'Occupancy Raw Data'!L$3,FALSE)</f>
        <v>38.3668234288157</v>
      </c>
      <c r="H52" s="48">
        <f>VLOOKUP($A52,'Occupancy Raw Data'!$B$8:$BE$45,'Occupancy Raw Data'!N$3,FALSE)</f>
        <v>38.606241983753698</v>
      </c>
      <c r="I52" s="48">
        <f>VLOOKUP($A52,'Occupancy Raw Data'!$B$8:$BE$45,'Occupancy Raw Data'!O$3,FALSE)</f>
        <v>42.411286874732703</v>
      </c>
      <c r="J52" s="49">
        <f>VLOOKUP($A52,'Occupancy Raw Data'!$B$8:$BE$45,'Occupancy Raw Data'!P$3,FALSE)</f>
        <v>40.5087644292432</v>
      </c>
      <c r="K52" s="50">
        <f>VLOOKUP($A52,'Occupancy Raw Data'!$B$8:$BE$45,'Occupancy Raw Data'!R$3,FALSE)</f>
        <v>38.978806571794998</v>
      </c>
      <c r="M52" s="47">
        <f>VLOOKUP($A52,'Occupancy Raw Data'!$B$8:$BE$45,'Occupancy Raw Data'!T$3,FALSE)</f>
        <v>-10.8777382732251</v>
      </c>
      <c r="N52" s="48">
        <f>VLOOKUP($A52,'Occupancy Raw Data'!$B$8:$BE$45,'Occupancy Raw Data'!U$3,FALSE)</f>
        <v>-3.7533662492717199</v>
      </c>
      <c r="O52" s="48">
        <f>VLOOKUP($A52,'Occupancy Raw Data'!$B$8:$BE$45,'Occupancy Raw Data'!V$3,FALSE)</f>
        <v>-16.218951704584299</v>
      </c>
      <c r="P52" s="48">
        <f>VLOOKUP($A52,'Occupancy Raw Data'!$B$8:$BE$45,'Occupancy Raw Data'!W$3,FALSE)</f>
        <v>-10.096777954836901</v>
      </c>
      <c r="Q52" s="48">
        <f>VLOOKUP($A52,'Occupancy Raw Data'!$B$8:$BE$45,'Occupancy Raw Data'!X$3,FALSE)</f>
        <v>-11.6001061717594</v>
      </c>
      <c r="R52" s="49">
        <f>VLOOKUP($A52,'Occupancy Raw Data'!$B$8:$BE$45,'Occupancy Raw Data'!Y$3,FALSE)</f>
        <v>-10.6084054980444</v>
      </c>
      <c r="S52" s="48">
        <f>VLOOKUP($A52,'Occupancy Raw Data'!$B$8:$BE$45,'Occupancy Raw Data'!AA$3,FALSE)</f>
        <v>-10.8288855641942</v>
      </c>
      <c r="T52" s="48">
        <f>VLOOKUP($A52,'Occupancy Raw Data'!$B$8:$BE$45,'Occupancy Raw Data'!AB$3,FALSE)</f>
        <v>-3.6017173134961502</v>
      </c>
      <c r="U52" s="49">
        <f>VLOOKUP($A52,'Occupancy Raw Data'!$B$8:$BE$45,'Occupancy Raw Data'!AC$3,FALSE)</f>
        <v>-7.1862681350750002</v>
      </c>
      <c r="V52" s="50">
        <f>VLOOKUP($A52,'Occupancy Raw Data'!$B$8:$BE$45,'Occupancy Raw Data'!AE$3,FALSE)</f>
        <v>-9.6189068458511393</v>
      </c>
      <c r="X52" s="51">
        <f>VLOOKUP($A52,'ADR Raw Data'!$B$6:$BE$43,'ADR Raw Data'!G$1,FALSE)</f>
        <v>95.401962533452206</v>
      </c>
      <c r="Y52" s="52">
        <f>VLOOKUP($A52,'ADR Raw Data'!$B$6:$BE$43,'ADR Raw Data'!H$1,FALSE)</f>
        <v>86.608518599562302</v>
      </c>
      <c r="Z52" s="52">
        <f>VLOOKUP($A52,'ADR Raw Data'!$B$6:$BE$43,'ADR Raw Data'!I$1,FALSE)</f>
        <v>90.087827887712805</v>
      </c>
      <c r="AA52" s="52">
        <f>VLOOKUP($A52,'ADR Raw Data'!$B$6:$BE$43,'ADR Raw Data'!J$1,FALSE)</f>
        <v>88.471742328709496</v>
      </c>
      <c r="AB52" s="52">
        <f>VLOOKUP($A52,'ADR Raw Data'!$B$6:$BE$43,'ADR Raw Data'!K$1,FALSE)</f>
        <v>87.336301145662802</v>
      </c>
      <c r="AC52" s="53">
        <f>VLOOKUP($A52,'ADR Raw Data'!$B$6:$BE$43,'ADR Raw Data'!L$1,FALSE)</f>
        <v>89.573921996879804</v>
      </c>
      <c r="AD52" s="52">
        <f>VLOOKUP($A52,'ADR Raw Data'!$B$6:$BE$43,'ADR Raw Data'!N$1,FALSE)</f>
        <v>97.900684385381993</v>
      </c>
      <c r="AE52" s="52">
        <f>VLOOKUP($A52,'ADR Raw Data'!$B$6:$BE$43,'ADR Raw Data'!O$1,FALSE)</f>
        <v>99.557286290322494</v>
      </c>
      <c r="AF52" s="53">
        <f>VLOOKUP($A52,'ADR Raw Data'!$B$6:$BE$43,'ADR Raw Data'!P$1,FALSE)</f>
        <v>98.767887071240096</v>
      </c>
      <c r="AG52" s="54">
        <f>VLOOKUP($A52,'ADR Raw Data'!$B$6:$BE$43,'ADR Raw Data'!R$1,FALSE)</f>
        <v>92.303875587589999</v>
      </c>
      <c r="AI52" s="47">
        <f>VLOOKUP($A52,'ADR Raw Data'!$B$6:$BE$43,'ADR Raw Data'!T$1,FALSE)</f>
        <v>0.42287677726943601</v>
      </c>
      <c r="AJ52" s="48">
        <f>VLOOKUP($A52,'ADR Raw Data'!$B$6:$BE$43,'ADR Raw Data'!U$1,FALSE)</f>
        <v>-1.3649895912857399</v>
      </c>
      <c r="AK52" s="48">
        <f>VLOOKUP($A52,'ADR Raw Data'!$B$6:$BE$43,'ADR Raw Data'!V$1,FALSE)</f>
        <v>0.97597410461600898</v>
      </c>
      <c r="AL52" s="48">
        <f>VLOOKUP($A52,'ADR Raw Data'!$B$6:$BE$43,'ADR Raw Data'!W$1,FALSE)</f>
        <v>-1.75649564078287</v>
      </c>
      <c r="AM52" s="48">
        <f>VLOOKUP($A52,'ADR Raw Data'!$B$6:$BE$43,'ADR Raw Data'!X$1,FALSE)</f>
        <v>-0.54236017175606899</v>
      </c>
      <c r="AN52" s="49">
        <f>VLOOKUP($A52,'ADR Raw Data'!$B$6:$BE$43,'ADR Raw Data'!Y$1,FALSE)</f>
        <v>-0.49033081728032801</v>
      </c>
      <c r="AO52" s="48">
        <f>VLOOKUP($A52,'ADR Raw Data'!$B$6:$BE$43,'ADR Raw Data'!AA$1,FALSE)</f>
        <v>1.4066043813462299</v>
      </c>
      <c r="AP52" s="48">
        <f>VLOOKUP($A52,'ADR Raw Data'!$B$6:$BE$43,'ADR Raw Data'!AB$1,FALSE)</f>
        <v>3.4370838177171801</v>
      </c>
      <c r="AQ52" s="49">
        <f>VLOOKUP($A52,'ADR Raw Data'!$B$6:$BE$43,'ADR Raw Data'!AC$1,FALSE)</f>
        <v>2.4619079066472498</v>
      </c>
      <c r="AR52" s="50">
        <f>VLOOKUP($A52,'ADR Raw Data'!$B$6:$BE$43,'ADR Raw Data'!AE$1,FALSE)</f>
        <v>0.48333181511145401</v>
      </c>
      <c r="AS52" s="40"/>
      <c r="AT52" s="51">
        <f>VLOOKUP($A52,'RevPAR Raw Data'!$B$6:$BE$43,'RevPAR Raw Data'!G$1,FALSE)</f>
        <v>36.578230012825898</v>
      </c>
      <c r="AU52" s="52">
        <f>VLOOKUP($A52,'RevPAR Raw Data'!$B$6:$BE$43,'RevPAR Raw Data'!H$1,FALSE)</f>
        <v>33.843602394185503</v>
      </c>
      <c r="AV52" s="52">
        <f>VLOOKUP($A52,'RevPAR Raw Data'!$B$6:$BE$43,'RevPAR Raw Data'!I$1,FALSE)</f>
        <v>33.477699871740001</v>
      </c>
      <c r="AW52" s="52">
        <f>VLOOKUP($A52,'RevPAR Raw Data'!$B$6:$BE$43,'RevPAR Raw Data'!J$1,FALSE)</f>
        <v>35.993890551517701</v>
      </c>
      <c r="AX52" s="52">
        <f>VLOOKUP($A52,'RevPAR Raw Data'!$B$6:$BE$43,'RevPAR Raw Data'!K$1,FALSE)</f>
        <v>31.939919623770798</v>
      </c>
      <c r="AY52" s="53">
        <f>VLOOKUP($A52,'RevPAR Raw Data'!$B$6:$BE$43,'RevPAR Raw Data'!L$1,FALSE)</f>
        <v>34.366668490808003</v>
      </c>
      <c r="AZ52" s="52">
        <f>VLOOKUP($A52,'RevPAR Raw Data'!$B$6:$BE$43,'RevPAR Raw Data'!N$1,FALSE)</f>
        <v>37.795775117571601</v>
      </c>
      <c r="BA52" s="52">
        <f>VLOOKUP($A52,'RevPAR Raw Data'!$B$6:$BE$43,'RevPAR Raw Data'!O$1,FALSE)</f>
        <v>42.223526293287698</v>
      </c>
      <c r="BB52" s="53">
        <f>VLOOKUP($A52,'RevPAR Raw Data'!$B$6:$BE$43,'RevPAR Raw Data'!P$1,FALSE)</f>
        <v>40.0096507054296</v>
      </c>
      <c r="BC52" s="54">
        <f>VLOOKUP($A52,'RevPAR Raw Data'!$B$6:$BE$43,'RevPAR Raw Data'!R$1,FALSE)</f>
        <v>35.978949123557001</v>
      </c>
      <c r="BE52" s="47">
        <f>VLOOKUP($A52,'RevPAR Raw Data'!$B$6:$BE$43,'RevPAR Raw Data'!T$1,FALSE)</f>
        <v>-10.5008609250053</v>
      </c>
      <c r="BF52" s="48">
        <f>VLOOKUP($A52,'RevPAR Raw Data'!$B$6:$BE$43,'RevPAR Raw Data'!U$1,FALSE)</f>
        <v>-5.0671227819320697</v>
      </c>
      <c r="BG52" s="48">
        <f>VLOOKUP($A52,'RevPAR Raw Data'!$B$6:$BE$43,'RevPAR Raw Data'!V$1,FALSE)</f>
        <v>-15.4012703686452</v>
      </c>
      <c r="BH52" s="48">
        <f>VLOOKUP($A52,'RevPAR Raw Data'!$B$6:$BE$43,'RevPAR Raw Data'!W$1,FALSE)</f>
        <v>-11.6759241309835</v>
      </c>
      <c r="BI52" s="48">
        <f>VLOOKUP($A52,'RevPAR Raw Data'!$B$6:$BE$43,'RevPAR Raw Data'!X$1,FALSE)</f>
        <v>-12.0795519877584</v>
      </c>
      <c r="BJ52" s="49">
        <f>VLOOKUP($A52,'RevPAR Raw Data'!$B$6:$BE$43,'RevPAR Raw Data'!Y$1,FALSE)</f>
        <v>-11.0467200339457</v>
      </c>
      <c r="BK52" s="48">
        <f>VLOOKUP($A52,'RevPAR Raw Data'!$B$6:$BE$43,'RevPAR Raw Data'!AA$1,FALSE)</f>
        <v>-9.5746007616449305</v>
      </c>
      <c r="BL52" s="48">
        <f>VLOOKUP($A52,'RevPAR Raw Data'!$B$6:$BE$43,'RevPAR Raw Data'!AB$1,FALSE)</f>
        <v>-0.28842753872106303</v>
      </c>
      <c r="BM52" s="49">
        <f>VLOOKUP($A52,'RevPAR Raw Data'!$B$6:$BE$43,'RevPAR Raw Data'!AC$1,FALSE)</f>
        <v>-4.9012795318380196</v>
      </c>
      <c r="BN52" s="50">
        <f>VLOOKUP($A52,'RevPAR Raw Data'!$B$6:$BE$43,'RevPAR Raw Data'!AE$1,FALSE)</f>
        <v>-9.1820662677916101</v>
      </c>
    </row>
    <row r="53" spans="1:66" x14ac:dyDescent="0.45">
      <c r="A53" s="63" t="s">
        <v>83</v>
      </c>
      <c r="B53" s="47">
        <f>VLOOKUP($A53,'Occupancy Raw Data'!$B$8:$BE$45,'Occupancy Raw Data'!G$3,FALSE)</f>
        <v>40.473910962182799</v>
      </c>
      <c r="C53" s="48">
        <f>VLOOKUP($A53,'Occupancy Raw Data'!$B$8:$BE$45,'Occupancy Raw Data'!H$3,FALSE)</f>
        <v>52.561033987553799</v>
      </c>
      <c r="D53" s="48">
        <f>VLOOKUP($A53,'Occupancy Raw Data'!$B$8:$BE$45,'Occupancy Raw Data'!I$3,FALSE)</f>
        <v>56.270943034944899</v>
      </c>
      <c r="E53" s="48">
        <f>VLOOKUP($A53,'Occupancy Raw Data'!$B$8:$BE$45,'Occupancy Raw Data'!J$3,FALSE)</f>
        <v>58.736237434179003</v>
      </c>
      <c r="F53" s="48">
        <f>VLOOKUP($A53,'Occupancy Raw Data'!$B$8:$BE$45,'Occupancy Raw Data'!K$3,FALSE)</f>
        <v>52.656773575873601</v>
      </c>
      <c r="G53" s="49">
        <f>VLOOKUP($A53,'Occupancy Raw Data'!$B$8:$BE$45,'Occupancy Raw Data'!L$3,FALSE)</f>
        <v>52.139779798946797</v>
      </c>
      <c r="H53" s="48">
        <f>VLOOKUP($A53,'Occupancy Raw Data'!$B$8:$BE$45,'Occupancy Raw Data'!N$3,FALSE)</f>
        <v>43.609382479655302</v>
      </c>
      <c r="I53" s="48">
        <f>VLOOKUP($A53,'Occupancy Raw Data'!$B$8:$BE$45,'Occupancy Raw Data'!O$3,FALSE)</f>
        <v>45.763523216850103</v>
      </c>
      <c r="J53" s="49">
        <f>VLOOKUP($A53,'Occupancy Raw Data'!$B$8:$BE$45,'Occupancy Raw Data'!P$3,FALSE)</f>
        <v>44.686452848252699</v>
      </c>
      <c r="K53" s="50">
        <f>VLOOKUP($A53,'Occupancy Raw Data'!$B$8:$BE$45,'Occupancy Raw Data'!R$3,FALSE)</f>
        <v>50.010257813034201</v>
      </c>
      <c r="M53" s="47">
        <f>VLOOKUP($A53,'Occupancy Raw Data'!$B$8:$BE$45,'Occupancy Raw Data'!T$3,FALSE)</f>
        <v>9.0053323467070392</v>
      </c>
      <c r="N53" s="48">
        <f>VLOOKUP($A53,'Occupancy Raw Data'!$B$8:$BE$45,'Occupancy Raw Data'!U$3,FALSE)</f>
        <v>12.205131232505501</v>
      </c>
      <c r="O53" s="48">
        <f>VLOOKUP($A53,'Occupancy Raw Data'!$B$8:$BE$45,'Occupancy Raw Data'!V$3,FALSE)</f>
        <v>6.5128564590029399</v>
      </c>
      <c r="P53" s="48">
        <f>VLOOKUP($A53,'Occupancy Raw Data'!$B$8:$BE$45,'Occupancy Raw Data'!W$3,FALSE)</f>
        <v>9.0162850432038795</v>
      </c>
      <c r="Q53" s="48">
        <f>VLOOKUP($A53,'Occupancy Raw Data'!$B$8:$BE$45,'Occupancy Raw Data'!X$3,FALSE)</f>
        <v>15.0995564975689</v>
      </c>
      <c r="R53" s="49">
        <f>VLOOKUP($A53,'Occupancy Raw Data'!$B$8:$BE$45,'Occupancy Raw Data'!Y$3,FALSE)</f>
        <v>10.264076195506799</v>
      </c>
      <c r="S53" s="48">
        <f>VLOOKUP($A53,'Occupancy Raw Data'!$B$8:$BE$45,'Occupancy Raw Data'!AA$3,FALSE)</f>
        <v>9.8035653871908206</v>
      </c>
      <c r="T53" s="48">
        <f>VLOOKUP($A53,'Occupancy Raw Data'!$B$8:$BE$45,'Occupancy Raw Data'!AB$3,FALSE)</f>
        <v>16.112769012965501</v>
      </c>
      <c r="U53" s="49">
        <f>VLOOKUP($A53,'Occupancy Raw Data'!$B$8:$BE$45,'Occupancy Raw Data'!AC$3,FALSE)</f>
        <v>12.946094835177499</v>
      </c>
      <c r="V53" s="50">
        <f>VLOOKUP($A53,'Occupancy Raw Data'!$B$8:$BE$45,'Occupancy Raw Data'!AE$3,FALSE)</f>
        <v>10.9366101380004</v>
      </c>
      <c r="X53" s="51">
        <f>VLOOKUP($A53,'ADR Raw Data'!$B$6:$BE$43,'ADR Raw Data'!G$1,FALSE)</f>
        <v>89.809314015375506</v>
      </c>
      <c r="Y53" s="52">
        <f>VLOOKUP($A53,'ADR Raw Data'!$B$6:$BE$43,'ADR Raw Data'!H$1,FALSE)</f>
        <v>98.681748633879707</v>
      </c>
      <c r="Z53" s="52">
        <f>VLOOKUP($A53,'ADR Raw Data'!$B$6:$BE$43,'ADR Raw Data'!I$1,FALSE)</f>
        <v>102.648970650786</v>
      </c>
      <c r="AA53" s="52">
        <f>VLOOKUP($A53,'ADR Raw Data'!$B$6:$BE$43,'ADR Raw Data'!J$1,FALSE)</f>
        <v>104.336385493072</v>
      </c>
      <c r="AB53" s="52">
        <f>VLOOKUP($A53,'ADR Raw Data'!$B$6:$BE$43,'ADR Raw Data'!K$1,FALSE)</f>
        <v>98.312213636363595</v>
      </c>
      <c r="AC53" s="53">
        <f>VLOOKUP($A53,'ADR Raw Data'!$B$6:$BE$43,'ADR Raw Data'!L$1,FALSE)</f>
        <v>99.359966948218798</v>
      </c>
      <c r="AD53" s="52">
        <f>VLOOKUP($A53,'ADR Raw Data'!$B$6:$BE$43,'ADR Raw Data'!N$1,FALSE)</f>
        <v>94.450625686059198</v>
      </c>
      <c r="AE53" s="52">
        <f>VLOOKUP($A53,'ADR Raw Data'!$B$6:$BE$43,'ADR Raw Data'!O$1,FALSE)</f>
        <v>94.393143305439295</v>
      </c>
      <c r="AF53" s="53">
        <f>VLOOKUP($A53,'ADR Raw Data'!$B$6:$BE$43,'ADR Raw Data'!P$1,FALSE)</f>
        <v>94.421191751472904</v>
      </c>
      <c r="AG53" s="54">
        <f>VLOOKUP($A53,'ADR Raw Data'!$B$6:$BE$43,'ADR Raw Data'!R$1,FALSE)</f>
        <v>98.099103651032394</v>
      </c>
      <c r="AI53" s="47">
        <f>VLOOKUP($A53,'ADR Raw Data'!$B$6:$BE$43,'ADR Raw Data'!T$1,FALSE)</f>
        <v>4.8669517211983999</v>
      </c>
      <c r="AJ53" s="48">
        <f>VLOOKUP($A53,'ADR Raw Data'!$B$6:$BE$43,'ADR Raw Data'!U$1,FALSE)</f>
        <v>8.6931260151766008</v>
      </c>
      <c r="AK53" s="48">
        <f>VLOOKUP($A53,'ADR Raw Data'!$B$6:$BE$43,'ADR Raw Data'!V$1,FALSE)</f>
        <v>7.5563475671209703</v>
      </c>
      <c r="AL53" s="48">
        <f>VLOOKUP($A53,'ADR Raw Data'!$B$6:$BE$43,'ADR Raw Data'!W$1,FALSE)</f>
        <v>11.1662618311804</v>
      </c>
      <c r="AM53" s="48">
        <f>VLOOKUP($A53,'ADR Raw Data'!$B$6:$BE$43,'ADR Raw Data'!X$1,FALSE)</f>
        <v>10.283410458718301</v>
      </c>
      <c r="AN53" s="49">
        <f>VLOOKUP($A53,'ADR Raw Data'!$B$6:$BE$43,'ADR Raw Data'!Y$1,FALSE)</f>
        <v>8.7087490762534898</v>
      </c>
      <c r="AO53" s="48">
        <f>VLOOKUP($A53,'ADR Raw Data'!$B$6:$BE$43,'ADR Raw Data'!AA$1,FALSE)</f>
        <v>8.8294539985518004</v>
      </c>
      <c r="AP53" s="48">
        <f>VLOOKUP($A53,'ADR Raw Data'!$B$6:$BE$43,'ADR Raw Data'!AB$1,FALSE)</f>
        <v>10.4152129446564</v>
      </c>
      <c r="AQ53" s="49">
        <f>VLOOKUP($A53,'ADR Raw Data'!$B$6:$BE$43,'ADR Raw Data'!AC$1,FALSE)</f>
        <v>9.6123914789665807</v>
      </c>
      <c r="AR53" s="50">
        <f>VLOOKUP($A53,'ADR Raw Data'!$B$6:$BE$43,'ADR Raw Data'!AE$1,FALSE)</f>
        <v>8.9005288534463407</v>
      </c>
      <c r="AS53" s="40"/>
      <c r="AT53" s="51">
        <f>VLOOKUP($A53,'RevPAR Raw Data'!$B$6:$BE$43,'RevPAR Raw Data'!G$1,FALSE)</f>
        <v>36.3493417903303</v>
      </c>
      <c r="AU53" s="52">
        <f>VLOOKUP($A53,'RevPAR Raw Data'!$B$6:$BE$43,'RevPAR Raw Data'!H$1,FALSE)</f>
        <v>51.868147438965998</v>
      </c>
      <c r="AV53" s="52">
        <f>VLOOKUP($A53,'RevPAR Raw Data'!$B$6:$BE$43,'RevPAR Raw Data'!I$1,FALSE)</f>
        <v>57.761543800861602</v>
      </c>
      <c r="AW53" s="52">
        <f>VLOOKUP($A53,'RevPAR Raw Data'!$B$6:$BE$43,'RevPAR Raw Data'!J$1,FALSE)</f>
        <v>61.283267113451402</v>
      </c>
      <c r="AX53" s="52">
        <f>VLOOKUP($A53,'RevPAR Raw Data'!$B$6:$BE$43,'RevPAR Raw Data'!K$1,FALSE)</f>
        <v>51.7680397319291</v>
      </c>
      <c r="AY53" s="53">
        <f>VLOOKUP($A53,'RevPAR Raw Data'!$B$6:$BE$43,'RevPAR Raw Data'!L$1,FALSE)</f>
        <v>51.806067975107702</v>
      </c>
      <c r="AZ53" s="52">
        <f>VLOOKUP($A53,'RevPAR Raw Data'!$B$6:$BE$43,'RevPAR Raw Data'!N$1,FALSE)</f>
        <v>41.189334609861099</v>
      </c>
      <c r="BA53" s="52">
        <f>VLOOKUP($A53,'RevPAR Raw Data'!$B$6:$BE$43,'RevPAR Raw Data'!O$1,FALSE)</f>
        <v>43.197628051699297</v>
      </c>
      <c r="BB53" s="53">
        <f>VLOOKUP($A53,'RevPAR Raw Data'!$B$6:$BE$43,'RevPAR Raw Data'!P$1,FALSE)</f>
        <v>42.193481330780202</v>
      </c>
      <c r="BC53" s="54">
        <f>VLOOKUP($A53,'RevPAR Raw Data'!$B$6:$BE$43,'RevPAR Raw Data'!R$1,FALSE)</f>
        <v>49.059614648157002</v>
      </c>
      <c r="BE53" s="47">
        <f>VLOOKUP($A53,'RevPAR Raw Data'!$B$6:$BE$43,'RevPAR Raw Data'!T$1,FALSE)</f>
        <v>14.310569245553101</v>
      </c>
      <c r="BF53" s="48">
        <f>VLOOKUP($A53,'RevPAR Raw Data'!$B$6:$BE$43,'RevPAR Raw Data'!U$1,FALSE)</f>
        <v>21.9592646860415</v>
      </c>
      <c r="BG53" s="48">
        <f>VLOOKUP($A53,'RevPAR Raw Data'!$B$6:$BE$43,'RevPAR Raw Data'!V$1,FALSE)</f>
        <v>14.561338096713801</v>
      </c>
      <c r="BH53" s="48">
        <f>VLOOKUP($A53,'RevPAR Raw Data'!$B$6:$BE$43,'RevPAR Raw Data'!W$1,FALSE)</f>
        <v>21.189328869754</v>
      </c>
      <c r="BI53" s="48">
        <f>VLOOKUP($A53,'RevPAR Raw Data'!$B$6:$BE$43,'RevPAR Raw Data'!X$1,FALSE)</f>
        <v>26.935716328378302</v>
      </c>
      <c r="BJ53" s="49">
        <f>VLOOKUP($A53,'RevPAR Raw Data'!$B$6:$BE$43,'RevPAR Raw Data'!Y$1,FALSE)</f>
        <v>19.866697912622399</v>
      </c>
      <c r="BK53" s="48">
        <f>VLOOKUP($A53,'RevPAR Raw Data'!$B$6:$BE$43,'RevPAR Raw Data'!AA$1,FALSE)</f>
        <v>19.498620681822501</v>
      </c>
      <c r="BL53" s="48">
        <f>VLOOKUP($A53,'RevPAR Raw Data'!$B$6:$BE$43,'RevPAR Raw Data'!AB$1,FALSE)</f>
        <v>28.206161161602999</v>
      </c>
      <c r="BM53" s="49">
        <f>VLOOKUP($A53,'RevPAR Raw Data'!$B$6:$BE$43,'RevPAR Raw Data'!AC$1,FALSE)</f>
        <v>23.802915630939601</v>
      </c>
      <c r="BN53" s="50">
        <f>VLOOKUP($A53,'RevPAR Raw Data'!$B$6:$BE$43,'RevPAR Raw Data'!AE$1,FALSE)</f>
        <v>20.810555132368499</v>
      </c>
    </row>
    <row r="54" spans="1:66" x14ac:dyDescent="0.45">
      <c r="A54" s="66" t="s">
        <v>84</v>
      </c>
      <c r="B54" s="47">
        <f>VLOOKUP($A54,'Occupancy Raw Data'!$B$8:$BE$45,'Occupancy Raw Data'!G$3,FALSE)</f>
        <v>36.589516678012203</v>
      </c>
      <c r="C54" s="48">
        <f>VLOOKUP($A54,'Occupancy Raw Data'!$B$8:$BE$45,'Occupancy Raw Data'!H$3,FALSE)</f>
        <v>37.100068073519402</v>
      </c>
      <c r="D54" s="48">
        <f>VLOOKUP($A54,'Occupancy Raw Data'!$B$8:$BE$45,'Occupancy Raw Data'!I$3,FALSE)</f>
        <v>34.785568413886899</v>
      </c>
      <c r="E54" s="48">
        <f>VLOOKUP($A54,'Occupancy Raw Data'!$B$8:$BE$45,'Occupancy Raw Data'!J$3,FALSE)</f>
        <v>38.166553210800899</v>
      </c>
      <c r="F54" s="48">
        <f>VLOOKUP($A54,'Occupancy Raw Data'!$B$8:$BE$45,'Occupancy Raw Data'!K$3,FALSE)</f>
        <v>37.156796006353503</v>
      </c>
      <c r="G54" s="49">
        <f>VLOOKUP($A54,'Occupancy Raw Data'!$B$8:$BE$45,'Occupancy Raw Data'!L$3,FALSE)</f>
        <v>36.759700476514602</v>
      </c>
      <c r="H54" s="48">
        <f>VLOOKUP($A54,'Occupancy Raw Data'!$B$8:$BE$45,'Occupancy Raw Data'!N$3,FALSE)</f>
        <v>41.127751304742397</v>
      </c>
      <c r="I54" s="48">
        <f>VLOOKUP($A54,'Occupancy Raw Data'!$B$8:$BE$45,'Occupancy Raw Data'!O$3,FALSE)</f>
        <v>39.312457454050303</v>
      </c>
      <c r="J54" s="49">
        <f>VLOOKUP($A54,'Occupancy Raw Data'!$B$8:$BE$45,'Occupancy Raw Data'!P$3,FALSE)</f>
        <v>40.220104379396403</v>
      </c>
      <c r="K54" s="50">
        <f>VLOOKUP($A54,'Occupancy Raw Data'!$B$8:$BE$45,'Occupancy Raw Data'!R$3,FALSE)</f>
        <v>37.748387305909397</v>
      </c>
      <c r="M54" s="47">
        <f>VLOOKUP($A54,'Occupancy Raw Data'!$B$8:$BE$45,'Occupancy Raw Data'!T$3,FALSE)</f>
        <v>-4.69913068387135</v>
      </c>
      <c r="N54" s="48">
        <f>VLOOKUP($A54,'Occupancy Raw Data'!$B$8:$BE$45,'Occupancy Raw Data'!U$3,FALSE)</f>
        <v>1.3488226130130401</v>
      </c>
      <c r="O54" s="48">
        <f>VLOOKUP($A54,'Occupancy Raw Data'!$B$8:$BE$45,'Occupancy Raw Data'!V$3,FALSE)</f>
        <v>-16.444812530234</v>
      </c>
      <c r="P54" s="48">
        <f>VLOOKUP($A54,'Occupancy Raw Data'!$B$8:$BE$45,'Occupancy Raw Data'!W$3,FALSE)</f>
        <v>-11.0513869450199</v>
      </c>
      <c r="Q54" s="48">
        <f>VLOOKUP($A54,'Occupancy Raw Data'!$B$8:$BE$45,'Occupancy Raw Data'!X$3,FALSE)</f>
        <v>-10.947717832895099</v>
      </c>
      <c r="R54" s="49">
        <f>VLOOKUP($A54,'Occupancy Raw Data'!$B$8:$BE$45,'Occupancy Raw Data'!Y$3,FALSE)</f>
        <v>-8.6783982164667197</v>
      </c>
      <c r="S54" s="48">
        <f>VLOOKUP($A54,'Occupancy Raw Data'!$B$8:$BE$45,'Occupancy Raw Data'!AA$3,FALSE)</f>
        <v>-15.001989627809699</v>
      </c>
      <c r="T54" s="48">
        <f>VLOOKUP($A54,'Occupancy Raw Data'!$B$8:$BE$45,'Occupancy Raw Data'!AB$3,FALSE)</f>
        <v>-5.4657735349991503</v>
      </c>
      <c r="U54" s="49">
        <f>VLOOKUP($A54,'Occupancy Raw Data'!$B$8:$BE$45,'Occupancy Raw Data'!AC$3,FALSE)</f>
        <v>-10.594319057564601</v>
      </c>
      <c r="V54" s="50">
        <f>VLOOKUP($A54,'Occupancy Raw Data'!$B$8:$BE$45,'Occupancy Raw Data'!AE$3,FALSE)</f>
        <v>-9.2702851315502492</v>
      </c>
      <c r="X54" s="51">
        <f>VLOOKUP($A54,'ADR Raw Data'!$B$6:$BE$43,'ADR Raw Data'!G$1,FALSE)</f>
        <v>90.448933333333301</v>
      </c>
      <c r="Y54" s="52">
        <f>VLOOKUP($A54,'ADR Raw Data'!$B$6:$BE$43,'ADR Raw Data'!H$1,FALSE)</f>
        <v>85.718483180428095</v>
      </c>
      <c r="Z54" s="52">
        <f>VLOOKUP($A54,'ADR Raw Data'!$B$6:$BE$43,'ADR Raw Data'!I$1,FALSE)</f>
        <v>89.481457925635993</v>
      </c>
      <c r="AA54" s="52">
        <f>VLOOKUP($A54,'ADR Raw Data'!$B$6:$BE$43,'ADR Raw Data'!J$1,FALSE)</f>
        <v>90.555829369797806</v>
      </c>
      <c r="AB54" s="52">
        <f>VLOOKUP($A54,'ADR Raw Data'!$B$6:$BE$43,'ADR Raw Data'!K$1,FALSE)</f>
        <v>92.480748091603004</v>
      </c>
      <c r="AC54" s="53">
        <f>VLOOKUP($A54,'ADR Raw Data'!$B$6:$BE$43,'ADR Raw Data'!L$1,FALSE)</f>
        <v>89.743929629629605</v>
      </c>
      <c r="AD54" s="52">
        <f>VLOOKUP($A54,'ADR Raw Data'!$B$6:$BE$43,'ADR Raw Data'!N$1,FALSE)</f>
        <v>105.57100965517201</v>
      </c>
      <c r="AE54" s="52">
        <f>VLOOKUP($A54,'ADR Raw Data'!$B$6:$BE$43,'ADR Raw Data'!O$1,FALSE)</f>
        <v>103.412692640692</v>
      </c>
      <c r="AF54" s="53">
        <f>VLOOKUP($A54,'ADR Raw Data'!$B$6:$BE$43,'ADR Raw Data'!P$1,FALSE)</f>
        <v>104.516204513399</v>
      </c>
      <c r="AG54" s="54">
        <f>VLOOKUP($A54,'ADR Raw Data'!$B$6:$BE$43,'ADR Raw Data'!R$1,FALSE)</f>
        <v>94.240942464577003</v>
      </c>
      <c r="AI54" s="47">
        <f>VLOOKUP($A54,'ADR Raw Data'!$B$6:$BE$43,'ADR Raw Data'!T$1,FALSE)</f>
        <v>-5.1746232746505596</v>
      </c>
      <c r="AJ54" s="48">
        <f>VLOOKUP($A54,'ADR Raw Data'!$B$6:$BE$43,'ADR Raw Data'!U$1,FALSE)</f>
        <v>-3.3888345914882301</v>
      </c>
      <c r="AK54" s="48">
        <f>VLOOKUP($A54,'ADR Raw Data'!$B$6:$BE$43,'ADR Raw Data'!V$1,FALSE)</f>
        <v>-2.81144642435576</v>
      </c>
      <c r="AL54" s="48">
        <f>VLOOKUP($A54,'ADR Raw Data'!$B$6:$BE$43,'ADR Raw Data'!W$1,FALSE)</f>
        <v>-4.3982934211115303</v>
      </c>
      <c r="AM54" s="48">
        <f>VLOOKUP($A54,'ADR Raw Data'!$B$6:$BE$43,'ADR Raw Data'!X$1,FALSE)</f>
        <v>-4.7513827294855497</v>
      </c>
      <c r="AN54" s="49">
        <f>VLOOKUP($A54,'ADR Raw Data'!$B$6:$BE$43,'ADR Raw Data'!Y$1,FALSE)</f>
        <v>-4.2229808826847801</v>
      </c>
      <c r="AO54" s="48">
        <f>VLOOKUP($A54,'ADR Raw Data'!$B$6:$BE$43,'ADR Raw Data'!AA$1,FALSE)</f>
        <v>-3.5769729644482999</v>
      </c>
      <c r="AP54" s="48">
        <f>VLOOKUP($A54,'ADR Raw Data'!$B$6:$BE$43,'ADR Raw Data'!AB$1,FALSE)</f>
        <v>-1.9453391441217101</v>
      </c>
      <c r="AQ54" s="49">
        <f>VLOOKUP($A54,'ADR Raw Data'!$B$6:$BE$43,'ADR Raw Data'!AC$1,FALSE)</f>
        <v>-2.8911547311755599</v>
      </c>
      <c r="AR54" s="50">
        <f>VLOOKUP($A54,'ADR Raw Data'!$B$6:$BE$43,'ADR Raw Data'!AE$1,FALSE)</f>
        <v>-3.8390870496484801</v>
      </c>
      <c r="AS54" s="40"/>
      <c r="AT54" s="51">
        <f>VLOOKUP($A54,'RevPAR Raw Data'!$B$6:$BE$43,'RevPAR Raw Data'!G$1,FALSE)</f>
        <v>33.094827547084101</v>
      </c>
      <c r="AU54" s="52">
        <f>VLOOKUP($A54,'RevPAR Raw Data'!$B$6:$BE$43,'RevPAR Raw Data'!H$1,FALSE)</f>
        <v>31.801615611527101</v>
      </c>
      <c r="AV54" s="52">
        <f>VLOOKUP($A54,'RevPAR Raw Data'!$B$6:$BE$43,'RevPAR Raw Data'!I$1,FALSE)</f>
        <v>31.126633764465598</v>
      </c>
      <c r="AW54" s="52">
        <f>VLOOKUP($A54,'RevPAR Raw Data'!$B$6:$BE$43,'RevPAR Raw Data'!J$1,FALSE)</f>
        <v>34.562038801905999</v>
      </c>
      <c r="AX54" s="52">
        <f>VLOOKUP($A54,'RevPAR Raw Data'!$B$6:$BE$43,'RevPAR Raw Data'!K$1,FALSE)</f>
        <v>34.362882913546599</v>
      </c>
      <c r="AY54" s="53">
        <f>VLOOKUP($A54,'RevPAR Raw Data'!$B$6:$BE$43,'RevPAR Raw Data'!L$1,FALSE)</f>
        <v>32.989599727705901</v>
      </c>
      <c r="AZ54" s="52">
        <f>VLOOKUP($A54,'RevPAR Raw Data'!$B$6:$BE$43,'RevPAR Raw Data'!N$1,FALSE)</f>
        <v>43.418982300884899</v>
      </c>
      <c r="BA54" s="52">
        <f>VLOOKUP($A54,'RevPAR Raw Data'!$B$6:$BE$43,'RevPAR Raw Data'!O$1,FALSE)</f>
        <v>40.654070796460097</v>
      </c>
      <c r="BB54" s="53">
        <f>VLOOKUP($A54,'RevPAR Raw Data'!$B$6:$BE$43,'RevPAR Raw Data'!P$1,FALSE)</f>
        <v>42.036526548672498</v>
      </c>
      <c r="BC54" s="54">
        <f>VLOOKUP($A54,'RevPAR Raw Data'!$B$6:$BE$43,'RevPAR Raw Data'!R$1,FALSE)</f>
        <v>35.574435962267799</v>
      </c>
      <c r="BE54" s="47">
        <f>VLOOKUP($A54,'RevPAR Raw Data'!$B$6:$BE$43,'RevPAR Raw Data'!T$1,FALSE)</f>
        <v>-9.6305916484480498</v>
      </c>
      <c r="BF54" s="48">
        <f>VLOOKUP($A54,'RevPAR Raw Data'!$B$6:$BE$43,'RevPAR Raw Data'!U$1,FALSE)</f>
        <v>-2.0857213457627801</v>
      </c>
      <c r="BG54" s="48">
        <f>VLOOKUP($A54,'RevPAR Raw Data'!$B$6:$BE$43,'RevPAR Raw Data'!V$1,FALSE)</f>
        <v>-18.793921860716502</v>
      </c>
      <c r="BH54" s="48">
        <f>VLOOKUP($A54,'RevPAR Raw Data'!$B$6:$BE$43,'RevPAR Raw Data'!W$1,FALSE)</f>
        <v>-14.963607941187</v>
      </c>
      <c r="BI54" s="48">
        <f>VLOOKUP($A54,'RevPAR Raw Data'!$B$6:$BE$43,'RevPAR Raw Data'!X$1,FALSE)</f>
        <v>-15.1789325879956</v>
      </c>
      <c r="BJ54" s="49">
        <f>VLOOKUP($A54,'RevPAR Raw Data'!$B$6:$BE$43,'RevPAR Raw Data'!Y$1,FALSE)</f>
        <v>-12.534892001546799</v>
      </c>
      <c r="BK54" s="48">
        <f>VLOOKUP($A54,'RevPAR Raw Data'!$B$6:$BE$43,'RevPAR Raw Data'!AA$1,FALSE)</f>
        <v>-18.0423454791419</v>
      </c>
      <c r="BL54" s="48">
        <f>VLOOKUP($A54,'RevPAR Raw Data'!$B$6:$BE$43,'RevPAR Raw Data'!AB$1,FALSE)</f>
        <v>-7.3047848470154797</v>
      </c>
      <c r="BM54" s="49">
        <f>VLOOKUP($A54,'RevPAR Raw Data'!$B$6:$BE$43,'RevPAR Raw Data'!AC$1,FALSE)</f>
        <v>-13.1791756320715</v>
      </c>
      <c r="BN54" s="50">
        <f>VLOOKUP($A54,'RevPAR Raw Data'!$B$6:$BE$43,'RevPAR Raw Data'!AE$1,FALSE)</f>
        <v>-12.7534778652479</v>
      </c>
    </row>
    <row r="55" spans="1:66" x14ac:dyDescent="0.45">
      <c r="A55" s="63" t="s">
        <v>85</v>
      </c>
      <c r="B55" s="47">
        <f>VLOOKUP($A55,'Occupancy Raw Data'!$B$8:$BE$45,'Occupancy Raw Data'!G$3,FALSE)</f>
        <v>34.014598540145897</v>
      </c>
      <c r="C55" s="48">
        <f>VLOOKUP($A55,'Occupancy Raw Data'!$B$8:$BE$45,'Occupancy Raw Data'!H$3,FALSE)</f>
        <v>48.029197080291901</v>
      </c>
      <c r="D55" s="48">
        <f>VLOOKUP($A55,'Occupancy Raw Data'!$B$8:$BE$45,'Occupancy Raw Data'!I$3,FALSE)</f>
        <v>43.868613138686101</v>
      </c>
      <c r="E55" s="48">
        <f>VLOOKUP($A55,'Occupancy Raw Data'!$B$8:$BE$45,'Occupancy Raw Data'!J$3,FALSE)</f>
        <v>42.262773722627699</v>
      </c>
      <c r="F55" s="48">
        <f>VLOOKUP($A55,'Occupancy Raw Data'!$B$8:$BE$45,'Occupancy Raw Data'!K$3,FALSE)</f>
        <v>39.124087591240801</v>
      </c>
      <c r="G55" s="49">
        <f>VLOOKUP($A55,'Occupancy Raw Data'!$B$8:$BE$45,'Occupancy Raw Data'!L$3,FALSE)</f>
        <v>41.459854014598498</v>
      </c>
      <c r="H55" s="48">
        <f>VLOOKUP($A55,'Occupancy Raw Data'!$B$8:$BE$45,'Occupancy Raw Data'!N$3,FALSE)</f>
        <v>37.883211678832097</v>
      </c>
      <c r="I55" s="48">
        <f>VLOOKUP($A55,'Occupancy Raw Data'!$B$8:$BE$45,'Occupancy Raw Data'!O$3,FALSE)</f>
        <v>34.598540145985403</v>
      </c>
      <c r="J55" s="49">
        <f>VLOOKUP($A55,'Occupancy Raw Data'!$B$8:$BE$45,'Occupancy Raw Data'!P$3,FALSE)</f>
        <v>36.240875912408697</v>
      </c>
      <c r="K55" s="50">
        <f>VLOOKUP($A55,'Occupancy Raw Data'!$B$8:$BE$45,'Occupancy Raw Data'!R$3,FALSE)</f>
        <v>39.968717413972797</v>
      </c>
      <c r="M55" s="47">
        <f>VLOOKUP($A55,'Occupancy Raw Data'!$B$8:$BE$45,'Occupancy Raw Data'!T$3,FALSE)</f>
        <v>-1.6877637130801599</v>
      </c>
      <c r="N55" s="48">
        <f>VLOOKUP($A55,'Occupancy Raw Data'!$B$8:$BE$45,'Occupancy Raw Data'!U$3,FALSE)</f>
        <v>7.8688524590163897</v>
      </c>
      <c r="O55" s="48">
        <f>VLOOKUP($A55,'Occupancy Raw Data'!$B$8:$BE$45,'Occupancy Raw Data'!V$3,FALSE)</f>
        <v>-9.21450151057401</v>
      </c>
      <c r="P55" s="48">
        <f>VLOOKUP($A55,'Occupancy Raw Data'!$B$8:$BE$45,'Occupancy Raw Data'!W$3,FALSE)</f>
        <v>-12.272727272727201</v>
      </c>
      <c r="Q55" s="48">
        <f>VLOOKUP($A55,'Occupancy Raw Data'!$B$8:$BE$45,'Occupancy Raw Data'!X$3,FALSE)</f>
        <v>-5.6338028169014001</v>
      </c>
      <c r="R55" s="49">
        <f>VLOOKUP($A55,'Occupancy Raw Data'!$B$8:$BE$45,'Occupancy Raw Data'!Y$3,FALSE)</f>
        <v>-4.5057162071284402</v>
      </c>
      <c r="S55" s="48">
        <f>VLOOKUP($A55,'Occupancy Raw Data'!$B$8:$BE$45,'Occupancy Raw Data'!AA$3,FALSE)</f>
        <v>-1.7045454545454499</v>
      </c>
      <c r="T55" s="48">
        <f>VLOOKUP($A55,'Occupancy Raw Data'!$B$8:$BE$45,'Occupancy Raw Data'!AB$3,FALSE)</f>
        <v>-5.3892215568862198</v>
      </c>
      <c r="U55" s="49">
        <f>VLOOKUP($A55,'Occupancy Raw Data'!$B$8:$BE$45,'Occupancy Raw Data'!AC$3,FALSE)</f>
        <v>-3.4985422740524701</v>
      </c>
      <c r="V55" s="50">
        <f>VLOOKUP($A55,'Occupancy Raw Data'!$B$8:$BE$45,'Occupancy Raw Data'!AE$3,FALSE)</f>
        <v>-4.2468148888333701</v>
      </c>
      <c r="X55" s="51">
        <f>VLOOKUP($A55,'ADR Raw Data'!$B$6:$BE$43,'ADR Raw Data'!G$1,FALSE)</f>
        <v>80.865557939914098</v>
      </c>
      <c r="Y55" s="52">
        <f>VLOOKUP($A55,'ADR Raw Data'!$B$6:$BE$43,'ADR Raw Data'!H$1,FALSE)</f>
        <v>85.972522796352493</v>
      </c>
      <c r="Z55" s="52">
        <f>VLOOKUP($A55,'ADR Raw Data'!$B$6:$BE$43,'ADR Raw Data'!I$1,FALSE)</f>
        <v>85.502579034941704</v>
      </c>
      <c r="AA55" s="52">
        <f>VLOOKUP($A55,'ADR Raw Data'!$B$6:$BE$43,'ADR Raw Data'!J$1,FALSE)</f>
        <v>83.062538860103601</v>
      </c>
      <c r="AB55" s="52">
        <f>VLOOKUP($A55,'ADR Raw Data'!$B$6:$BE$43,'ADR Raw Data'!K$1,FALSE)</f>
        <v>81.041996268656703</v>
      </c>
      <c r="AC55" s="53">
        <f>VLOOKUP($A55,'ADR Raw Data'!$B$6:$BE$43,'ADR Raw Data'!L$1,FALSE)</f>
        <v>83.511281690140805</v>
      </c>
      <c r="AD55" s="52">
        <f>VLOOKUP($A55,'ADR Raw Data'!$B$6:$BE$43,'ADR Raw Data'!N$1,FALSE)</f>
        <v>77.482620423892101</v>
      </c>
      <c r="AE55" s="52">
        <f>VLOOKUP($A55,'ADR Raw Data'!$B$6:$BE$43,'ADR Raw Data'!O$1,FALSE)</f>
        <v>79.238776371308006</v>
      </c>
      <c r="AF55" s="53">
        <f>VLOOKUP($A55,'ADR Raw Data'!$B$6:$BE$43,'ADR Raw Data'!P$1,FALSE)</f>
        <v>78.320906344410801</v>
      </c>
      <c r="AG55" s="54">
        <f>VLOOKUP($A55,'ADR Raw Data'!$B$6:$BE$43,'ADR Raw Data'!R$1,FALSE)</f>
        <v>82.166631881033098</v>
      </c>
      <c r="AI55" s="47">
        <f>VLOOKUP($A55,'ADR Raw Data'!$B$6:$BE$43,'ADR Raw Data'!T$1,FALSE)</f>
        <v>4.1263243576142097</v>
      </c>
      <c r="AJ55" s="48">
        <f>VLOOKUP($A55,'ADR Raw Data'!$B$6:$BE$43,'ADR Raw Data'!U$1,FALSE)</f>
        <v>3.26541729091733</v>
      </c>
      <c r="AK55" s="48">
        <f>VLOOKUP($A55,'ADR Raw Data'!$B$6:$BE$43,'ADR Raw Data'!V$1,FALSE)</f>
        <v>-0.147095484745115</v>
      </c>
      <c r="AL55" s="48">
        <f>VLOOKUP($A55,'ADR Raw Data'!$B$6:$BE$43,'ADR Raw Data'!W$1,FALSE)</f>
        <v>-2.25650696264724</v>
      </c>
      <c r="AM55" s="48">
        <f>VLOOKUP($A55,'ADR Raw Data'!$B$6:$BE$43,'ADR Raw Data'!X$1,FALSE)</f>
        <v>-2.8273220905005401</v>
      </c>
      <c r="AN55" s="49">
        <f>VLOOKUP($A55,'ADR Raw Data'!$B$6:$BE$43,'ADR Raw Data'!Y$1,FALSE)</f>
        <v>0.25113860989430598</v>
      </c>
      <c r="AO55" s="48">
        <f>VLOOKUP($A55,'ADR Raw Data'!$B$6:$BE$43,'ADR Raw Data'!AA$1,FALSE)</f>
        <v>-4.5982138612319501</v>
      </c>
      <c r="AP55" s="48">
        <f>VLOOKUP($A55,'ADR Raw Data'!$B$6:$BE$43,'ADR Raw Data'!AB$1,FALSE)</f>
        <v>1.41219957391433</v>
      </c>
      <c r="AQ55" s="49">
        <f>VLOOKUP($A55,'ADR Raw Data'!$B$6:$BE$43,'ADR Raw Data'!AC$1,FALSE)</f>
        <v>-1.75092546722035</v>
      </c>
      <c r="AR55" s="50">
        <f>VLOOKUP($A55,'ADR Raw Data'!$B$6:$BE$43,'ADR Raw Data'!AE$1,FALSE)</f>
        <v>-0.259521959161505</v>
      </c>
      <c r="AS55" s="40"/>
      <c r="AT55" s="51">
        <f>VLOOKUP($A55,'RevPAR Raw Data'!$B$6:$BE$43,'RevPAR Raw Data'!G$1,FALSE)</f>
        <v>27.506094890510902</v>
      </c>
      <c r="AU55" s="52">
        <f>VLOOKUP($A55,'RevPAR Raw Data'!$B$6:$BE$43,'RevPAR Raw Data'!H$1,FALSE)</f>
        <v>41.291912408759103</v>
      </c>
      <c r="AV55" s="52">
        <f>VLOOKUP($A55,'RevPAR Raw Data'!$B$6:$BE$43,'RevPAR Raw Data'!I$1,FALSE)</f>
        <v>37.508795620437901</v>
      </c>
      <c r="AW55" s="52">
        <f>VLOOKUP($A55,'RevPAR Raw Data'!$B$6:$BE$43,'RevPAR Raw Data'!J$1,FALSE)</f>
        <v>35.104532846715301</v>
      </c>
      <c r="AX55" s="52">
        <f>VLOOKUP($A55,'RevPAR Raw Data'!$B$6:$BE$43,'RevPAR Raw Data'!K$1,FALSE)</f>
        <v>31.7069416058394</v>
      </c>
      <c r="AY55" s="53">
        <f>VLOOKUP($A55,'RevPAR Raw Data'!$B$6:$BE$43,'RevPAR Raw Data'!L$1,FALSE)</f>
        <v>34.623655474452498</v>
      </c>
      <c r="AZ55" s="52">
        <f>VLOOKUP($A55,'RevPAR Raw Data'!$B$6:$BE$43,'RevPAR Raw Data'!N$1,FALSE)</f>
        <v>29.352905109489001</v>
      </c>
      <c r="BA55" s="52">
        <f>VLOOKUP($A55,'RevPAR Raw Data'!$B$6:$BE$43,'RevPAR Raw Data'!O$1,FALSE)</f>
        <v>27.4154598540145</v>
      </c>
      <c r="BB55" s="53">
        <f>VLOOKUP($A55,'RevPAR Raw Data'!$B$6:$BE$43,'RevPAR Raw Data'!P$1,FALSE)</f>
        <v>28.3841824817518</v>
      </c>
      <c r="BC55" s="54">
        <f>VLOOKUP($A55,'RevPAR Raw Data'!$B$6:$BE$43,'RevPAR Raw Data'!R$1,FALSE)</f>
        <v>32.8409489051094</v>
      </c>
      <c r="BE55" s="47">
        <f>VLOOKUP($A55,'RevPAR Raw Data'!$B$6:$BE$43,'RevPAR Raw Data'!T$1,FALSE)</f>
        <v>2.36891803934224</v>
      </c>
      <c r="BF55" s="48">
        <f>VLOOKUP($A55,'RevPAR Raw Data'!$B$6:$BE$43,'RevPAR Raw Data'!U$1,FALSE)</f>
        <v>11.3912206187272</v>
      </c>
      <c r="BG55" s="48">
        <f>VLOOKUP($A55,'RevPAR Raw Data'!$B$6:$BE$43,'RevPAR Raw Data'!V$1,FALSE)</f>
        <v>-9.3480428796552992</v>
      </c>
      <c r="BH55" s="48">
        <f>VLOOKUP($A55,'RevPAR Raw Data'!$B$6:$BE$43,'RevPAR Raw Data'!W$1,FALSE)</f>
        <v>-14.2522992899587</v>
      </c>
      <c r="BI55" s="48">
        <f>VLOOKUP($A55,'RevPAR Raw Data'!$B$6:$BE$43,'RevPAR Raw Data'!X$1,FALSE)</f>
        <v>-8.3018391558244495</v>
      </c>
      <c r="BJ55" s="49">
        <f>VLOOKUP($A55,'RevPAR Raw Data'!$B$6:$BE$43,'RevPAR Raw Data'!Y$1,FALSE)</f>
        <v>-4.2658931902825001</v>
      </c>
      <c r="BK55" s="48">
        <f>VLOOKUP($A55,'RevPAR Raw Data'!$B$6:$BE$43,'RevPAR Raw Data'!AA$1,FALSE)</f>
        <v>-6.2243806704155</v>
      </c>
      <c r="BL55" s="48">
        <f>VLOOKUP($A55,'RevPAR Raw Data'!$B$6:$BE$43,'RevPAR Raw Data'!AB$1,FALSE)</f>
        <v>-4.0531285468355298</v>
      </c>
      <c r="BM55" s="49">
        <f>VLOOKUP($A55,'RevPAR Raw Data'!$B$6:$BE$43,'RevPAR Raw Data'!AC$1,FALSE)</f>
        <v>-5.1882108736149704</v>
      </c>
      <c r="BN55" s="50">
        <f>VLOOKUP($A55,'RevPAR Raw Data'!$B$6:$BE$43,'RevPAR Raw Data'!AE$1,FALSE)</f>
        <v>-4.4953154307934096</v>
      </c>
    </row>
    <row r="56" spans="1:66" ht="16.5" thickBot="1" x14ac:dyDescent="0.5">
      <c r="A56" s="63" t="s">
        <v>86</v>
      </c>
      <c r="B56" s="67">
        <f>VLOOKUP($A56,'Occupancy Raw Data'!$B$8:$BE$45,'Occupancy Raw Data'!G$3,FALSE)</f>
        <v>40.909729046749902</v>
      </c>
      <c r="C56" s="68">
        <f>VLOOKUP($A56,'Occupancy Raw Data'!$B$8:$BE$45,'Occupancy Raw Data'!H$3,FALSE)</f>
        <v>49.276990032289703</v>
      </c>
      <c r="D56" s="68">
        <f>VLOOKUP($A56,'Occupancy Raw Data'!$B$8:$BE$45,'Occupancy Raw Data'!I$3,FALSE)</f>
        <v>48.911975291309801</v>
      </c>
      <c r="E56" s="68">
        <f>VLOOKUP($A56,'Occupancy Raw Data'!$B$8:$BE$45,'Occupancy Raw Data'!J$3,FALSE)</f>
        <v>50.821283167204797</v>
      </c>
      <c r="F56" s="68">
        <f>VLOOKUP($A56,'Occupancy Raw Data'!$B$8:$BE$45,'Occupancy Raw Data'!K$3,FALSE)</f>
        <v>47.845009125368499</v>
      </c>
      <c r="G56" s="69">
        <f>VLOOKUP($A56,'Occupancy Raw Data'!$B$8:$BE$45,'Occupancy Raw Data'!L$3,FALSE)</f>
        <v>47.552997332584503</v>
      </c>
      <c r="H56" s="68">
        <f>VLOOKUP($A56,'Occupancy Raw Data'!$B$8:$BE$45,'Occupancy Raw Data'!N$3,FALSE)</f>
        <v>50.343956198230998</v>
      </c>
      <c r="I56" s="68">
        <f>VLOOKUP($A56,'Occupancy Raw Data'!$B$8:$BE$45,'Occupancy Raw Data'!O$3,FALSE)</f>
        <v>48.476765407833703</v>
      </c>
      <c r="J56" s="69">
        <f>VLOOKUP($A56,'Occupancy Raw Data'!$B$8:$BE$45,'Occupancy Raw Data'!P$3,FALSE)</f>
        <v>49.410360803032397</v>
      </c>
      <c r="K56" s="70">
        <f>VLOOKUP($A56,'Occupancy Raw Data'!$B$8:$BE$45,'Occupancy Raw Data'!R$3,FALSE)</f>
        <v>48.083672609855299</v>
      </c>
      <c r="M56" s="67">
        <f>VLOOKUP($A56,'Occupancy Raw Data'!$B$8:$BE$45,'Occupancy Raw Data'!T$3,FALSE)</f>
        <v>5.4145150383738399</v>
      </c>
      <c r="N56" s="68">
        <f>VLOOKUP($A56,'Occupancy Raw Data'!$B$8:$BE$45,'Occupancy Raw Data'!U$3,FALSE)</f>
        <v>15.111937733290199</v>
      </c>
      <c r="O56" s="68">
        <f>VLOOKUP($A56,'Occupancy Raw Data'!$B$8:$BE$45,'Occupancy Raw Data'!V$3,FALSE)</f>
        <v>-1.51048796520753</v>
      </c>
      <c r="P56" s="68">
        <f>VLOOKUP($A56,'Occupancy Raw Data'!$B$8:$BE$45,'Occupancy Raw Data'!W$3,FALSE)</f>
        <v>1.79699564790116</v>
      </c>
      <c r="Q56" s="68">
        <f>VLOOKUP($A56,'Occupancy Raw Data'!$B$8:$BE$45,'Occupancy Raw Data'!X$3,FALSE)</f>
        <v>4.0252357325478698</v>
      </c>
      <c r="R56" s="69">
        <f>VLOOKUP($A56,'Occupancy Raw Data'!$B$8:$BE$45,'Occupancy Raw Data'!Y$3,FALSE)</f>
        <v>4.6518100214188403</v>
      </c>
      <c r="S56" s="68">
        <f>VLOOKUP($A56,'Occupancy Raw Data'!$B$8:$BE$45,'Occupancy Raw Data'!AA$3,FALSE)</f>
        <v>16.590235194306398</v>
      </c>
      <c r="T56" s="68">
        <f>VLOOKUP($A56,'Occupancy Raw Data'!$B$8:$BE$45,'Occupancy Raw Data'!AB$3,FALSE)</f>
        <v>14.683532127961699</v>
      </c>
      <c r="U56" s="69">
        <f>VLOOKUP($A56,'Occupancy Raw Data'!$B$8:$BE$45,'Occupancy Raw Data'!AC$3,FALSE)</f>
        <v>15.6470387936695</v>
      </c>
      <c r="V56" s="70">
        <f>VLOOKUP($A56,'Occupancy Raw Data'!$B$8:$BE$45,'Occupancy Raw Data'!AE$3,FALSE)</f>
        <v>7.6569462134287702</v>
      </c>
      <c r="X56" s="71">
        <f>VLOOKUP($A56,'ADR Raw Data'!$B$6:$BE$43,'ADR Raw Data'!G$1,FALSE)</f>
        <v>115.58676733013</v>
      </c>
      <c r="Y56" s="72">
        <f>VLOOKUP($A56,'ADR Raw Data'!$B$6:$BE$43,'ADR Raw Data'!H$1,FALSE)</f>
        <v>94.803393162393107</v>
      </c>
      <c r="Z56" s="72">
        <f>VLOOKUP($A56,'ADR Raw Data'!$B$6:$BE$43,'ADR Raw Data'!I$1,FALSE)</f>
        <v>104.37180826636001</v>
      </c>
      <c r="AA56" s="72">
        <f>VLOOKUP($A56,'ADR Raw Data'!$B$6:$BE$43,'ADR Raw Data'!J$1,FALSE)</f>
        <v>104.461546961325</v>
      </c>
      <c r="AB56" s="72">
        <f>VLOOKUP($A56,'ADR Raw Data'!$B$6:$BE$43,'ADR Raw Data'!K$1,FALSE)</f>
        <v>103.509806338028</v>
      </c>
      <c r="AC56" s="73">
        <f>VLOOKUP($A56,'ADR Raw Data'!$B$6:$BE$43,'ADR Raw Data'!L$1,FALSE)</f>
        <v>104.16410899858199</v>
      </c>
      <c r="AD56" s="72">
        <f>VLOOKUP($A56,'ADR Raw Data'!$B$6:$BE$43,'ADR Raw Data'!N$1,FALSE)</f>
        <v>112.904107640825</v>
      </c>
      <c r="AE56" s="72">
        <f>VLOOKUP($A56,'ADR Raw Data'!$B$6:$BE$43,'ADR Raw Data'!O$1,FALSE)</f>
        <v>114.545907906168</v>
      </c>
      <c r="AF56" s="73">
        <f>VLOOKUP($A56,'ADR Raw Data'!$B$6:$BE$43,'ADR Raw Data'!P$1,FALSE)</f>
        <v>113.709497087654</v>
      </c>
      <c r="AG56" s="74">
        <f>VLOOKUP($A56,'ADR Raw Data'!$B$6:$BE$43,'ADR Raw Data'!R$1,FALSE)</f>
        <v>106.96661105318</v>
      </c>
      <c r="AI56" s="67">
        <f>VLOOKUP($A56,'ADR Raw Data'!$B$6:$BE$43,'ADR Raw Data'!T$1,FALSE)</f>
        <v>16.562930091515099</v>
      </c>
      <c r="AJ56" s="68">
        <f>VLOOKUP($A56,'ADR Raw Data'!$B$6:$BE$43,'ADR Raw Data'!U$1,FALSE)</f>
        <v>7.4628334542831603</v>
      </c>
      <c r="AK56" s="68">
        <f>VLOOKUP($A56,'ADR Raw Data'!$B$6:$BE$43,'ADR Raw Data'!V$1,FALSE)</f>
        <v>12.180730405202301</v>
      </c>
      <c r="AL56" s="68">
        <f>VLOOKUP($A56,'ADR Raw Data'!$B$6:$BE$43,'ADR Raw Data'!W$1,FALSE)</f>
        <v>10.248441998786101</v>
      </c>
      <c r="AM56" s="68">
        <f>VLOOKUP($A56,'ADR Raw Data'!$B$6:$BE$43,'ADR Raw Data'!X$1,FALSE)</f>
        <v>14.4719187364175</v>
      </c>
      <c r="AN56" s="69">
        <f>VLOOKUP($A56,'ADR Raw Data'!$B$6:$BE$43,'ADR Raw Data'!Y$1,FALSE)</f>
        <v>11.975861576358399</v>
      </c>
      <c r="AO56" s="68">
        <f>VLOOKUP($A56,'ADR Raw Data'!$B$6:$BE$43,'ADR Raw Data'!AA$1,FALSE)</f>
        <v>23.452640976550001</v>
      </c>
      <c r="AP56" s="68">
        <f>VLOOKUP($A56,'ADR Raw Data'!$B$6:$BE$43,'ADR Raw Data'!AB$1,FALSE)</f>
        <v>19.1746715920215</v>
      </c>
      <c r="AQ56" s="69">
        <f>VLOOKUP($A56,'ADR Raw Data'!$B$6:$BE$43,'ADR Raw Data'!AC$1,FALSE)</f>
        <v>21.2760687794765</v>
      </c>
      <c r="AR56" s="70">
        <f>VLOOKUP($A56,'ADR Raw Data'!$B$6:$BE$43,'ADR Raw Data'!AE$1,FALSE)</f>
        <v>14.7400293959103</v>
      </c>
      <c r="AS56" s="40"/>
      <c r="AT56" s="71">
        <f>VLOOKUP($A56,'RevPAR Raw Data'!$B$6:$BE$43,'RevPAR Raw Data'!G$1,FALSE)</f>
        <v>47.286233328653601</v>
      </c>
      <c r="AU56" s="72">
        <f>VLOOKUP($A56,'RevPAR Raw Data'!$B$6:$BE$43,'RevPAR Raw Data'!H$1,FALSE)</f>
        <v>46.716258598904901</v>
      </c>
      <c r="AV56" s="72">
        <f>VLOOKUP($A56,'RevPAR Raw Data'!$B$6:$BE$43,'RevPAR Raw Data'!I$1,FALSE)</f>
        <v>51.050313070335498</v>
      </c>
      <c r="AW56" s="72">
        <f>VLOOKUP($A56,'RevPAR Raw Data'!$B$6:$BE$43,'RevPAR Raw Data'!J$1,FALSE)</f>
        <v>53.0886985820581</v>
      </c>
      <c r="AX56" s="72">
        <f>VLOOKUP($A56,'RevPAR Raw Data'!$B$6:$BE$43,'RevPAR Raw Data'!K$1,FALSE)</f>
        <v>49.524276288080799</v>
      </c>
      <c r="AY56" s="73">
        <f>VLOOKUP($A56,'RevPAR Raw Data'!$B$6:$BE$43,'RevPAR Raw Data'!L$1,FALSE)</f>
        <v>49.533155973606597</v>
      </c>
      <c r="AZ56" s="72">
        <f>VLOOKUP($A56,'RevPAR Raw Data'!$B$6:$BE$43,'RevPAR Raw Data'!N$1,FALSE)</f>
        <v>56.840394496700803</v>
      </c>
      <c r="BA56" s="72">
        <f>VLOOKUP($A56,'RevPAR Raw Data'!$B$6:$BE$43,'RevPAR Raw Data'!O$1,FALSE)</f>
        <v>55.528151059946602</v>
      </c>
      <c r="BB56" s="73">
        <f>VLOOKUP($A56,'RevPAR Raw Data'!$B$6:$BE$43,'RevPAR Raw Data'!P$1,FALSE)</f>
        <v>56.184272778323702</v>
      </c>
      <c r="BC56" s="74">
        <f>VLOOKUP($A56,'RevPAR Raw Data'!$B$6:$BE$43,'RevPAR Raw Data'!R$1,FALSE)</f>
        <v>51.433475060668599</v>
      </c>
      <c r="BE56" s="67">
        <f>VLOOKUP($A56,'RevPAR Raw Data'!$B$6:$BE$43,'RevPAR Raw Data'!T$1,FALSE)</f>
        <v>22.874247470489401</v>
      </c>
      <c r="BF56" s="68">
        <f>VLOOKUP($A56,'RevPAR Raw Data'!$B$6:$BE$43,'RevPAR Raw Data'!U$1,FALSE)</f>
        <v>23.702549932323802</v>
      </c>
      <c r="BG56" s="68">
        <f>VLOOKUP($A56,'RevPAR Raw Data'!$B$6:$BE$43,'RevPAR Raw Data'!V$1,FALSE)</f>
        <v>10.4862539731498</v>
      </c>
      <c r="BH56" s="68">
        <f>VLOOKUP($A56,'RevPAR Raw Data'!$B$6:$BE$43,'RevPAR Raw Data'!W$1,FALSE)</f>
        <v>12.229601703383199</v>
      </c>
      <c r="BI56" s="68">
        <f>VLOOKUP($A56,'RevPAR Raw Data'!$B$6:$BE$43,'RevPAR Raw Data'!X$1,FALSE)</f>
        <v>19.0796833131289</v>
      </c>
      <c r="BJ56" s="69">
        <f>VLOOKUP($A56,'RevPAR Raw Data'!$B$6:$BE$43,'RevPAR Raw Data'!Y$1,FALSE)</f>
        <v>17.184765926737501</v>
      </c>
      <c r="BK56" s="68">
        <f>VLOOKUP($A56,'RevPAR Raw Data'!$B$6:$BE$43,'RevPAR Raw Data'!AA$1,FALSE)</f>
        <v>43.933724468142401</v>
      </c>
      <c r="BL56" s="68">
        <f>VLOOKUP($A56,'RevPAR Raw Data'!$B$6:$BE$43,'RevPAR Raw Data'!AB$1,FALSE)</f>
        <v>36.673722783628797</v>
      </c>
      <c r="BM56" s="69">
        <f>VLOOKUP($A56,'RevPAR Raw Data'!$B$6:$BE$43,'RevPAR Raw Data'!AC$1,FALSE)</f>
        <v>40.252182308838499</v>
      </c>
      <c r="BN56" s="70">
        <f>VLOOKUP($A56,'RevPAR Raw Data'!$B$6:$BE$43,'RevPAR Raw Data'!AE$1,FALSE)</f>
        <v>23.5256117320275</v>
      </c>
    </row>
    <row r="57" spans="1:66" ht="14.25" customHeight="1" x14ac:dyDescent="0.45">
      <c r="A57" s="167" t="s">
        <v>142</v>
      </c>
      <c r="B57" s="167"/>
      <c r="C57" s="167"/>
      <c r="D57" s="167"/>
      <c r="E57" s="167"/>
      <c r="F57" s="167"/>
      <c r="G57" s="167"/>
      <c r="H57" s="167"/>
      <c r="I57" s="167"/>
      <c r="J57" s="167"/>
      <c r="K57" s="167"/>
      <c r="AS57" s="40"/>
    </row>
    <row r="58" spans="1:66" x14ac:dyDescent="0.45">
      <c r="A58" s="167"/>
      <c r="B58" s="167"/>
      <c r="C58" s="167"/>
      <c r="D58" s="167"/>
      <c r="E58" s="167"/>
      <c r="F58" s="167"/>
      <c r="G58" s="167"/>
      <c r="H58" s="167"/>
      <c r="I58" s="167"/>
      <c r="J58" s="167"/>
      <c r="K58" s="167"/>
      <c r="AS58" s="40"/>
    </row>
    <row r="59" spans="1:66" x14ac:dyDescent="0.45">
      <c r="A59" s="167"/>
      <c r="B59" s="167"/>
      <c r="C59" s="167"/>
      <c r="D59" s="167"/>
      <c r="E59" s="167"/>
      <c r="F59" s="167"/>
      <c r="G59" s="167"/>
      <c r="H59" s="167"/>
      <c r="I59" s="167"/>
      <c r="J59" s="167"/>
      <c r="K59" s="167"/>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DF7ZiIwJZavbbJ7r+5m8f/Dfsk9JsbJz4yeq7kJLugsSFsSkMLS1jy16C7acHrtLp96xiTwBiY1lwVgrBPfVDA==" saltValue="z0BWCMpEPtxOZB20jEi5B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L1" sqref="L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4" t="str">
        <f>'Occupancy Raw Data'!B2</f>
        <v>December 24, 2023 - January 20, 2024
Rolling-28 Day Period</v>
      </c>
      <c r="B1" s="171" t="s">
        <v>66</v>
      </c>
      <c r="C1" s="172"/>
      <c r="D1" s="172"/>
      <c r="E1" s="172"/>
      <c r="F1" s="172"/>
      <c r="G1" s="172"/>
      <c r="H1" s="172"/>
      <c r="I1" s="172"/>
      <c r="J1" s="172"/>
      <c r="K1" s="173"/>
      <c r="L1" s="40"/>
      <c r="M1" s="171" t="s">
        <v>73</v>
      </c>
      <c r="N1" s="172"/>
      <c r="O1" s="172"/>
      <c r="P1" s="172"/>
      <c r="Q1" s="172"/>
      <c r="R1" s="172"/>
      <c r="S1" s="172"/>
      <c r="T1" s="172"/>
      <c r="U1" s="172"/>
      <c r="V1" s="173"/>
      <c r="X1" s="171" t="s">
        <v>67</v>
      </c>
      <c r="Y1" s="172"/>
      <c r="Z1" s="172"/>
      <c r="AA1" s="172"/>
      <c r="AB1" s="172"/>
      <c r="AC1" s="172"/>
      <c r="AD1" s="172"/>
      <c r="AE1" s="172"/>
      <c r="AF1" s="172"/>
      <c r="AG1" s="173"/>
      <c r="AI1" s="171" t="s">
        <v>74</v>
      </c>
      <c r="AJ1" s="172"/>
      <c r="AK1" s="172"/>
      <c r="AL1" s="172"/>
      <c r="AM1" s="172"/>
      <c r="AN1" s="172"/>
      <c r="AO1" s="172"/>
      <c r="AP1" s="172"/>
      <c r="AQ1" s="172"/>
      <c r="AR1" s="173"/>
      <c r="AS1" s="40"/>
      <c r="AT1" s="171" t="s">
        <v>68</v>
      </c>
      <c r="AU1" s="172"/>
      <c r="AV1" s="172"/>
      <c r="AW1" s="172"/>
      <c r="AX1" s="172"/>
      <c r="AY1" s="172"/>
      <c r="AZ1" s="172"/>
      <c r="BA1" s="172"/>
      <c r="BB1" s="172"/>
      <c r="BC1" s="173"/>
      <c r="BE1" s="171" t="s">
        <v>75</v>
      </c>
      <c r="BF1" s="172"/>
      <c r="BG1" s="172"/>
      <c r="BH1" s="172"/>
      <c r="BI1" s="172"/>
      <c r="BJ1" s="172"/>
      <c r="BK1" s="172"/>
      <c r="BL1" s="172"/>
      <c r="BM1" s="172"/>
      <c r="BN1" s="173"/>
    </row>
    <row r="2" spans="1:66" x14ac:dyDescent="0.45">
      <c r="A2" s="174"/>
      <c r="B2" s="42"/>
      <c r="C2" s="43"/>
      <c r="D2" s="43"/>
      <c r="E2" s="43"/>
      <c r="F2" s="43"/>
      <c r="G2" s="169" t="s">
        <v>64</v>
      </c>
      <c r="H2" s="43"/>
      <c r="I2" s="43"/>
      <c r="J2" s="169" t="s">
        <v>65</v>
      </c>
      <c r="K2" s="170" t="s">
        <v>56</v>
      </c>
      <c r="L2" s="44"/>
      <c r="M2" s="42"/>
      <c r="N2" s="43"/>
      <c r="O2" s="43"/>
      <c r="P2" s="43"/>
      <c r="Q2" s="43"/>
      <c r="R2" s="169" t="s">
        <v>64</v>
      </c>
      <c r="S2" s="43"/>
      <c r="T2" s="43"/>
      <c r="U2" s="169" t="s">
        <v>65</v>
      </c>
      <c r="V2" s="170" t="s">
        <v>56</v>
      </c>
      <c r="X2" s="42"/>
      <c r="Y2" s="43"/>
      <c r="Z2" s="43"/>
      <c r="AA2" s="43"/>
      <c r="AB2" s="43"/>
      <c r="AC2" s="169" t="s">
        <v>64</v>
      </c>
      <c r="AD2" s="43"/>
      <c r="AE2" s="43"/>
      <c r="AF2" s="169" t="s">
        <v>65</v>
      </c>
      <c r="AG2" s="170" t="s">
        <v>56</v>
      </c>
      <c r="AI2" s="42"/>
      <c r="AJ2" s="43"/>
      <c r="AK2" s="43"/>
      <c r="AL2" s="43"/>
      <c r="AM2" s="43"/>
      <c r="AN2" s="169" t="s">
        <v>64</v>
      </c>
      <c r="AO2" s="43"/>
      <c r="AP2" s="43"/>
      <c r="AQ2" s="169" t="s">
        <v>65</v>
      </c>
      <c r="AR2" s="170" t="s">
        <v>56</v>
      </c>
      <c r="AS2" s="44"/>
      <c r="AT2" s="42"/>
      <c r="AU2" s="43"/>
      <c r="AV2" s="43"/>
      <c r="AW2" s="43"/>
      <c r="AX2" s="43"/>
      <c r="AY2" s="169" t="s">
        <v>64</v>
      </c>
      <c r="AZ2" s="43"/>
      <c r="BA2" s="43"/>
      <c r="BB2" s="169" t="s">
        <v>65</v>
      </c>
      <c r="BC2" s="170" t="s">
        <v>56</v>
      </c>
      <c r="BE2" s="42"/>
      <c r="BF2" s="43"/>
      <c r="BG2" s="43"/>
      <c r="BH2" s="43"/>
      <c r="BI2" s="43"/>
      <c r="BJ2" s="169" t="s">
        <v>64</v>
      </c>
      <c r="BK2" s="43"/>
      <c r="BL2" s="43"/>
      <c r="BM2" s="169" t="s">
        <v>65</v>
      </c>
      <c r="BN2" s="170" t="s">
        <v>56</v>
      </c>
    </row>
    <row r="3" spans="1:66" x14ac:dyDescent="0.45">
      <c r="A3" s="174"/>
      <c r="B3" s="45" t="s">
        <v>57</v>
      </c>
      <c r="C3" s="44" t="s">
        <v>58</v>
      </c>
      <c r="D3" s="44" t="s">
        <v>59</v>
      </c>
      <c r="E3" s="44" t="s">
        <v>60</v>
      </c>
      <c r="F3" s="44" t="s">
        <v>61</v>
      </c>
      <c r="G3" s="169"/>
      <c r="H3" s="44" t="s">
        <v>62</v>
      </c>
      <c r="I3" s="44" t="s">
        <v>63</v>
      </c>
      <c r="J3" s="169"/>
      <c r="K3" s="170"/>
      <c r="L3" s="44"/>
      <c r="M3" s="45" t="s">
        <v>57</v>
      </c>
      <c r="N3" s="44" t="s">
        <v>58</v>
      </c>
      <c r="O3" s="44" t="s">
        <v>59</v>
      </c>
      <c r="P3" s="44" t="s">
        <v>60</v>
      </c>
      <c r="Q3" s="44" t="s">
        <v>61</v>
      </c>
      <c r="R3" s="169"/>
      <c r="S3" s="44" t="s">
        <v>62</v>
      </c>
      <c r="T3" s="44" t="s">
        <v>63</v>
      </c>
      <c r="U3" s="169"/>
      <c r="V3" s="170"/>
      <c r="X3" s="45" t="s">
        <v>57</v>
      </c>
      <c r="Y3" s="44" t="s">
        <v>58</v>
      </c>
      <c r="Z3" s="44" t="s">
        <v>59</v>
      </c>
      <c r="AA3" s="44" t="s">
        <v>60</v>
      </c>
      <c r="AB3" s="44" t="s">
        <v>61</v>
      </c>
      <c r="AC3" s="169"/>
      <c r="AD3" s="44" t="s">
        <v>62</v>
      </c>
      <c r="AE3" s="44" t="s">
        <v>63</v>
      </c>
      <c r="AF3" s="169"/>
      <c r="AG3" s="170"/>
      <c r="AI3" s="45" t="s">
        <v>57</v>
      </c>
      <c r="AJ3" s="44" t="s">
        <v>58</v>
      </c>
      <c r="AK3" s="44" t="s">
        <v>59</v>
      </c>
      <c r="AL3" s="44" t="s">
        <v>60</v>
      </c>
      <c r="AM3" s="44" t="s">
        <v>61</v>
      </c>
      <c r="AN3" s="169"/>
      <c r="AO3" s="44" t="s">
        <v>62</v>
      </c>
      <c r="AP3" s="44" t="s">
        <v>63</v>
      </c>
      <c r="AQ3" s="169"/>
      <c r="AR3" s="170"/>
      <c r="AS3" s="44"/>
      <c r="AT3" s="45" t="s">
        <v>57</v>
      </c>
      <c r="AU3" s="44" t="s">
        <v>58</v>
      </c>
      <c r="AV3" s="44" t="s">
        <v>59</v>
      </c>
      <c r="AW3" s="44" t="s">
        <v>60</v>
      </c>
      <c r="AX3" s="44" t="s">
        <v>61</v>
      </c>
      <c r="AY3" s="169"/>
      <c r="AZ3" s="44" t="s">
        <v>62</v>
      </c>
      <c r="BA3" s="44" t="s">
        <v>63</v>
      </c>
      <c r="BB3" s="169"/>
      <c r="BC3" s="170"/>
      <c r="BE3" s="45" t="s">
        <v>57</v>
      </c>
      <c r="BF3" s="44" t="s">
        <v>58</v>
      </c>
      <c r="BG3" s="44" t="s">
        <v>59</v>
      </c>
      <c r="BH3" s="44" t="s">
        <v>60</v>
      </c>
      <c r="BI3" s="44" t="s">
        <v>61</v>
      </c>
      <c r="BJ3" s="169"/>
      <c r="BK3" s="44" t="s">
        <v>62</v>
      </c>
      <c r="BL3" s="44" t="s">
        <v>63</v>
      </c>
      <c r="BM3" s="169"/>
      <c r="BN3" s="170"/>
    </row>
    <row r="4" spans="1:66" x14ac:dyDescent="0.45">
      <c r="A4" s="46" t="s">
        <v>15</v>
      </c>
      <c r="B4" s="47">
        <f>VLOOKUP($A4,'Occupancy Raw Data'!$B$8:$BE$45,'Occupancy Raw Data'!AG$3,FALSE)</f>
        <v>47.024469945772502</v>
      </c>
      <c r="C4" s="48">
        <f>VLOOKUP($A4,'Occupancy Raw Data'!$B$8:$BE$45,'Occupancy Raw Data'!AH$3,FALSE)</f>
        <v>44.031748301861398</v>
      </c>
      <c r="D4" s="48">
        <f>VLOOKUP($A4,'Occupancy Raw Data'!$B$8:$BE$45,'Occupancy Raw Data'!AI$3,FALSE)</f>
        <v>49.1941687993573</v>
      </c>
      <c r="E4" s="48">
        <f>VLOOKUP($A4,'Occupancy Raw Data'!$B$8:$BE$45,'Occupancy Raw Data'!AJ$3,FALSE)</f>
        <v>52.125327642346498</v>
      </c>
      <c r="F4" s="48">
        <f>VLOOKUP($A4,'Occupancy Raw Data'!$B$8:$BE$45,'Occupancy Raw Data'!AK$3,FALSE)</f>
        <v>51.668813475828202</v>
      </c>
      <c r="G4" s="49">
        <f>VLOOKUP($A4,'Occupancy Raw Data'!$B$8:$BE$45,'Occupancy Raw Data'!AL$3,FALSE)</f>
        <v>48.808752993957299</v>
      </c>
      <c r="H4" s="48">
        <f>VLOOKUP($A4,'Occupancy Raw Data'!$B$8:$BE$45,'Occupancy Raw Data'!AN$3,FALSE)</f>
        <v>54.342693702811601</v>
      </c>
      <c r="I4" s="48">
        <f>VLOOKUP($A4,'Occupancy Raw Data'!$B$8:$BE$45,'Occupancy Raw Data'!AO$3,FALSE)</f>
        <v>55.9010952023676</v>
      </c>
      <c r="J4" s="49">
        <f>VLOOKUP($A4,'Occupancy Raw Data'!$B$8:$BE$45,'Occupancy Raw Data'!AP$3,FALSE)</f>
        <v>55.121894033793303</v>
      </c>
      <c r="K4" s="50">
        <f>VLOOKUP($A4,'Occupancy Raw Data'!$B$8:$BE$45,'Occupancy Raw Data'!AR$3,FALSE)</f>
        <v>50.612448972367098</v>
      </c>
      <c r="M4" s="47">
        <f>VLOOKUP($A4,'Occupancy Raw Data'!$B$8:$BE$45,'Occupancy Raw Data'!AT$3,FALSE)</f>
        <v>4.2793801700596701</v>
      </c>
      <c r="N4" s="48">
        <f>VLOOKUP($A4,'Occupancy Raw Data'!$B$8:$BE$45,'Occupancy Raw Data'!AU$3,FALSE)</f>
        <v>-6.5414441802490604</v>
      </c>
      <c r="O4" s="48">
        <f>VLOOKUP($A4,'Occupancy Raw Data'!$B$8:$BE$45,'Occupancy Raw Data'!AV$3,FALSE)</f>
        <v>-6.50784318281789</v>
      </c>
      <c r="P4" s="48">
        <f>VLOOKUP($A4,'Occupancy Raw Data'!$B$8:$BE$45,'Occupancy Raw Data'!AW$3,FALSE)</f>
        <v>-3.9259316713903898</v>
      </c>
      <c r="Q4" s="48">
        <f>VLOOKUP($A4,'Occupancy Raw Data'!$B$8:$BE$45,'Occupancy Raw Data'!AX$3,FALSE)</f>
        <v>-2.33944399284763</v>
      </c>
      <c r="R4" s="49">
        <f>VLOOKUP($A4,'Occupancy Raw Data'!$B$8:$BE$45,'Occupancy Raw Data'!AY$3,FALSE)</f>
        <v>-3.1528367887755602</v>
      </c>
      <c r="S4" s="48">
        <f>VLOOKUP($A4,'Occupancy Raw Data'!$B$8:$BE$45,'Occupancy Raw Data'!BA$3,FALSE)</f>
        <v>-2.8317599279466399</v>
      </c>
      <c r="T4" s="48">
        <f>VLOOKUP($A4,'Occupancy Raw Data'!$B$8:$BE$45,'Occupancy Raw Data'!BB$3,FALSE)</f>
        <v>-7.0637994659319396</v>
      </c>
      <c r="U4" s="49">
        <f>VLOOKUP($A4,'Occupancy Raw Data'!$B$8:$BE$45,'Occupancy Raw Data'!BC$3,FALSE)</f>
        <v>-5.0247981517821501</v>
      </c>
      <c r="V4" s="50">
        <f>VLOOKUP($A4,'Occupancy Raw Data'!$B$8:$BE$45,'Occupancy Raw Data'!BE$3,FALSE)</f>
        <v>-3.74343880539787</v>
      </c>
      <c r="X4" s="51">
        <f>VLOOKUP($A4,'ADR Raw Data'!$B$6:$BE$43,'ADR Raw Data'!AG$1,FALSE)</f>
        <v>161.271266302312</v>
      </c>
      <c r="Y4" s="52">
        <f>VLOOKUP($A4,'ADR Raw Data'!$B$6:$BE$43,'ADR Raw Data'!AH$1,FALSE)</f>
        <v>149.06935153440401</v>
      </c>
      <c r="Z4" s="52">
        <f>VLOOKUP($A4,'ADR Raw Data'!$B$6:$BE$43,'ADR Raw Data'!AI$1,FALSE)</f>
        <v>149.18121543353499</v>
      </c>
      <c r="AA4" s="52">
        <f>VLOOKUP($A4,'ADR Raw Data'!$B$6:$BE$43,'ADR Raw Data'!AJ$1,FALSE)</f>
        <v>150.09452335637701</v>
      </c>
      <c r="AB4" s="52">
        <f>VLOOKUP($A4,'ADR Raw Data'!$B$6:$BE$43,'ADR Raw Data'!AK$1,FALSE)</f>
        <v>146.88470750888601</v>
      </c>
      <c r="AC4" s="53">
        <f>VLOOKUP($A4,'ADR Raw Data'!$B$6:$BE$43,'ADR Raw Data'!AL$1,FALSE)</f>
        <v>151.20023122887901</v>
      </c>
      <c r="AD4" s="52">
        <f>VLOOKUP($A4,'ADR Raw Data'!$B$6:$BE$43,'ADR Raw Data'!AN$1,FALSE)</f>
        <v>154.38333375554299</v>
      </c>
      <c r="AE4" s="52">
        <f>VLOOKUP($A4,'ADR Raw Data'!$B$6:$BE$43,'ADR Raw Data'!AO$1,FALSE)</f>
        <v>158.68145758069801</v>
      </c>
      <c r="AF4" s="53">
        <f>VLOOKUP($A4,'ADR Raw Data'!$B$6:$BE$43,'ADR Raw Data'!AP$1,FALSE)</f>
        <v>156.562773560865</v>
      </c>
      <c r="AG4" s="54">
        <f>VLOOKUP($A4,'ADR Raw Data'!$B$6:$BE$43,'ADR Raw Data'!AR$1,FALSE)</f>
        <v>152.86884321368601</v>
      </c>
      <c r="AI4" s="47">
        <f>VLOOKUP($A4,'ADR Raw Data'!$B$6:$BE$43,'ADR Raw Data'!AT$1,FALSE)</f>
        <v>10.91252416983</v>
      </c>
      <c r="AJ4" s="48">
        <f>VLOOKUP($A4,'ADR Raw Data'!$B$6:$BE$43,'ADR Raw Data'!AU$1,FALSE)</f>
        <v>4.9229162426505697</v>
      </c>
      <c r="AK4" s="48">
        <f>VLOOKUP($A4,'ADR Raw Data'!$B$6:$BE$43,'ADR Raw Data'!AV$1,FALSE)</f>
        <v>3.6134792086775498</v>
      </c>
      <c r="AL4" s="48">
        <f>VLOOKUP($A4,'ADR Raw Data'!$B$6:$BE$43,'ADR Raw Data'!AW$1,FALSE)</f>
        <v>3.0530776261108601</v>
      </c>
      <c r="AM4" s="48">
        <f>VLOOKUP($A4,'ADR Raw Data'!$B$6:$BE$43,'ADR Raw Data'!AX$1,FALSE)</f>
        <v>0.98282212434710603</v>
      </c>
      <c r="AN4" s="49">
        <f>VLOOKUP($A4,'ADR Raw Data'!$B$6:$BE$43,'ADR Raw Data'!AY$1,FALSE)</f>
        <v>4.6026758186865804</v>
      </c>
      <c r="AO4" s="48">
        <f>VLOOKUP($A4,'ADR Raw Data'!$B$6:$BE$43,'ADR Raw Data'!BA$1,FALSE)</f>
        <v>-0.32702663950165101</v>
      </c>
      <c r="AP4" s="48">
        <f>VLOOKUP($A4,'ADR Raw Data'!$B$6:$BE$43,'ADR Raw Data'!BB$1,FALSE)</f>
        <v>-2.2869051028744098</v>
      </c>
      <c r="AQ4" s="49">
        <f>VLOOKUP($A4,'ADR Raw Data'!$B$6:$BE$43,'ADR Raw Data'!BC$1,FALSE)</f>
        <v>-1.3958843654715101</v>
      </c>
      <c r="AR4" s="50">
        <f>VLOOKUP($A4,'ADR Raw Data'!$B$6:$BE$43,'ADR Raw Data'!BE$1,FALSE)</f>
        <v>2.5719935500398501</v>
      </c>
      <c r="AT4" s="51">
        <f>VLOOKUP($A4,'RevPAR Raw Data'!$B$6:$BE$43,'RevPAR Raw Data'!AG$1,FALSE)</f>
        <v>75.836958153497704</v>
      </c>
      <c r="AU4" s="52">
        <f>VLOOKUP($A4,'RevPAR Raw Data'!$B$6:$BE$43,'RevPAR Raw Data'!AH$1,FALSE)</f>
        <v>65.637841662845801</v>
      </c>
      <c r="AV4" s="52">
        <f>VLOOKUP($A4,'RevPAR Raw Data'!$B$6:$BE$43,'RevPAR Raw Data'!AI$1,FALSE)</f>
        <v>73.388458937306197</v>
      </c>
      <c r="AW4" s="52">
        <f>VLOOKUP($A4,'RevPAR Raw Data'!$B$6:$BE$43,'RevPAR Raw Data'!AJ$1,FALSE)</f>
        <v>78.237262072730104</v>
      </c>
      <c r="AX4" s="52">
        <f>VLOOKUP($A4,'RevPAR Raw Data'!$B$6:$BE$43,'RevPAR Raw Data'!AK$1,FALSE)</f>
        <v>75.893585547282498</v>
      </c>
      <c r="AY4" s="53">
        <f>VLOOKUP($A4,'RevPAR Raw Data'!$B$6:$BE$43,'RevPAR Raw Data'!AL$1,FALSE)</f>
        <v>73.798947386796002</v>
      </c>
      <c r="AZ4" s="52">
        <f>VLOOKUP($A4,'RevPAR Raw Data'!$B$6:$BE$43,'RevPAR Raw Data'!AN$1,FALSE)</f>
        <v>83.8960621909644</v>
      </c>
      <c r="BA4" s="52">
        <f>VLOOKUP($A4,'RevPAR Raw Data'!$B$6:$BE$43,'RevPAR Raw Data'!AO$1,FALSE)</f>
        <v>88.704672670690897</v>
      </c>
      <c r="BB4" s="53">
        <f>VLOOKUP($A4,'RevPAR Raw Data'!$B$6:$BE$43,'RevPAR Raw Data'!AP$1,FALSE)</f>
        <v>86.300366138588004</v>
      </c>
      <c r="BC4" s="54">
        <f>VLOOKUP($A4,'RevPAR Raw Data'!$B$6:$BE$43,'RevPAR Raw Data'!AR$1,FALSE)</f>
        <v>77.370665266174996</v>
      </c>
      <c r="BE4" s="47">
        <f>VLOOKUP($A4,'RevPAR Raw Data'!$B$6:$BE$43,'RevPAR Raw Data'!AT$1,FALSE)</f>
        <v>15.6588927352664</v>
      </c>
      <c r="BF4" s="48">
        <f>VLOOKUP($A4,'RevPAR Raw Data'!$B$6:$BE$43,'RevPAR Raw Data'!AU$1,FALSE)</f>
        <v>-1.94055775565188</v>
      </c>
      <c r="BG4" s="48">
        <f>VLOOKUP($A4,'RevPAR Raw Data'!$B$6:$BE$43,'RevPAR Raw Data'!AV$1,FALSE)</f>
        <v>-3.12952353448479</v>
      </c>
      <c r="BH4" s="48">
        <f>VLOOKUP($A4,'RevPAR Raw Data'!$B$6:$BE$43,'RevPAR Raw Data'!AW$1,FALSE)</f>
        <v>-0.99271578675514605</v>
      </c>
      <c r="BI4" s="48">
        <f>VLOOKUP($A4,'RevPAR Raw Data'!$B$6:$BE$43,'RevPAR Raw Data'!AX$1,FALSE)</f>
        <v>-1.37961444164894</v>
      </c>
      <c r="BJ4" s="49">
        <f>VLOOKUP($A4,'RevPAR Raw Data'!$B$6:$BE$43,'RevPAR Raw Data'!AY$1,FALSE)</f>
        <v>1.3047241734313799</v>
      </c>
      <c r="BK4" s="48">
        <f>VLOOKUP($A4,'RevPAR Raw Data'!$B$6:$BE$43,'RevPAR Raw Data'!BA$1,FALSE)</f>
        <v>-3.1495259581171702</v>
      </c>
      <c r="BL4" s="48">
        <f>VLOOKUP($A4,'RevPAR Raw Data'!$B$6:$BE$43,'RevPAR Raw Data'!BB$1,FALSE)</f>
        <v>-9.1891621783631408</v>
      </c>
      <c r="BM4" s="49">
        <f>VLOOKUP($A4,'RevPAR Raw Data'!$B$6:$BE$43,'RevPAR Raw Data'!BC$1,FALSE)</f>
        <v>-6.3505421454564299</v>
      </c>
      <c r="BN4" s="50">
        <f>VLOOKUP($A4,'RevPAR Raw Data'!$B$6:$BE$43,'RevPAR Raw Data'!BE$1,FALSE)</f>
        <v>-1.2677262599825301</v>
      </c>
    </row>
    <row r="5" spans="1:66" x14ac:dyDescent="0.45">
      <c r="A5" s="46" t="s">
        <v>69</v>
      </c>
      <c r="B5" s="47">
        <f>VLOOKUP($A5,'Occupancy Raw Data'!$B$8:$BE$45,'Occupancy Raw Data'!AG$3,FALSE)</f>
        <v>40.733287076427501</v>
      </c>
      <c r="C5" s="48">
        <f>VLOOKUP($A5,'Occupancy Raw Data'!$B$8:$BE$45,'Occupancy Raw Data'!AH$3,FALSE)</f>
        <v>40.325997678848701</v>
      </c>
      <c r="D5" s="48">
        <f>VLOOKUP($A5,'Occupancy Raw Data'!$B$8:$BE$45,'Occupancy Raw Data'!AI$3,FALSE)</f>
        <v>45.723223918850699</v>
      </c>
      <c r="E5" s="48">
        <f>VLOOKUP($A5,'Occupancy Raw Data'!$B$8:$BE$45,'Occupancy Raw Data'!AJ$3,FALSE)</f>
        <v>48.748415790738299</v>
      </c>
      <c r="F5" s="48">
        <f>VLOOKUP($A5,'Occupancy Raw Data'!$B$8:$BE$45,'Occupancy Raw Data'!AK$3,FALSE)</f>
        <v>46.835743215972201</v>
      </c>
      <c r="G5" s="49">
        <f>VLOOKUP($A5,'Occupancy Raw Data'!$B$8:$BE$45,'Occupancy Raw Data'!AL$3,FALSE)</f>
        <v>44.473017561998297</v>
      </c>
      <c r="H5" s="48">
        <f>VLOOKUP($A5,'Occupancy Raw Data'!$B$8:$BE$45,'Occupancy Raw Data'!AN$3,FALSE)</f>
        <v>47.197107826739703</v>
      </c>
      <c r="I5" s="48">
        <f>VLOOKUP($A5,'Occupancy Raw Data'!$B$8:$BE$45,'Occupancy Raw Data'!AO$3,FALSE)</f>
        <v>48.333027092137698</v>
      </c>
      <c r="J5" s="49">
        <f>VLOOKUP($A5,'Occupancy Raw Data'!$B$8:$BE$45,'Occupancy Raw Data'!AP$3,FALSE)</f>
        <v>47.765067459438697</v>
      </c>
      <c r="K5" s="50">
        <f>VLOOKUP($A5,'Occupancy Raw Data'!$B$8:$BE$45,'Occupancy Raw Data'!AR$3,FALSE)</f>
        <v>45.413546485281103</v>
      </c>
      <c r="M5" s="47">
        <f>VLOOKUP($A5,'Occupancy Raw Data'!$B$8:$BE$45,'Occupancy Raw Data'!AT$3,FALSE)</f>
        <v>2.8789241911975099</v>
      </c>
      <c r="N5" s="48">
        <f>VLOOKUP($A5,'Occupancy Raw Data'!$B$8:$BE$45,'Occupancy Raw Data'!AU$3,FALSE)</f>
        <v>-5.4303007389646503</v>
      </c>
      <c r="O5" s="48">
        <f>VLOOKUP($A5,'Occupancy Raw Data'!$B$8:$BE$45,'Occupancy Raw Data'!AV$3,FALSE)</f>
        <v>-6.1162568842345904</v>
      </c>
      <c r="P5" s="48">
        <f>VLOOKUP($A5,'Occupancy Raw Data'!$B$8:$BE$45,'Occupancy Raw Data'!AW$3,FALSE)</f>
        <v>-2.24292013902638</v>
      </c>
      <c r="Q5" s="48">
        <f>VLOOKUP($A5,'Occupancy Raw Data'!$B$8:$BE$45,'Occupancy Raw Data'!AX$3,FALSE)</f>
        <v>-0.74525900384152199</v>
      </c>
      <c r="R5" s="49">
        <f>VLOOKUP($A5,'Occupancy Raw Data'!$B$8:$BE$45,'Occupancy Raw Data'!AY$3,FALSE)</f>
        <v>-2.4673611924796299</v>
      </c>
      <c r="S5" s="48">
        <f>VLOOKUP($A5,'Occupancy Raw Data'!$B$8:$BE$45,'Occupancy Raw Data'!BA$3,FALSE)</f>
        <v>-1.33855841153059</v>
      </c>
      <c r="T5" s="48">
        <f>VLOOKUP($A5,'Occupancy Raw Data'!$B$8:$BE$45,'Occupancy Raw Data'!BB$3,FALSE)</f>
        <v>-6.0389047522037602</v>
      </c>
      <c r="U5" s="49">
        <f>VLOOKUP($A5,'Occupancy Raw Data'!$B$8:$BE$45,'Occupancy Raw Data'!BC$3,FALSE)</f>
        <v>-3.7740005966578698</v>
      </c>
      <c r="V5" s="50">
        <f>VLOOKUP($A5,'Occupancy Raw Data'!$B$8:$BE$45,'Occupancy Raw Data'!BE$3,FALSE)</f>
        <v>-2.8639448945130899</v>
      </c>
      <c r="X5" s="51">
        <f>VLOOKUP($A5,'ADR Raw Data'!$B$6:$BE$43,'ADR Raw Data'!AG$1,FALSE)</f>
        <v>108.622936889933</v>
      </c>
      <c r="Y5" s="52">
        <f>VLOOKUP($A5,'ADR Raw Data'!$B$6:$BE$43,'ADR Raw Data'!AH$1,FALSE)</f>
        <v>104.005302172702</v>
      </c>
      <c r="Z5" s="52">
        <f>VLOOKUP($A5,'ADR Raw Data'!$B$6:$BE$43,'ADR Raw Data'!AI$1,FALSE)</f>
        <v>108.41171052881</v>
      </c>
      <c r="AA5" s="52">
        <f>VLOOKUP($A5,'ADR Raw Data'!$B$6:$BE$43,'ADR Raw Data'!AJ$1,FALSE)</f>
        <v>109.519303132339</v>
      </c>
      <c r="AB5" s="52">
        <f>VLOOKUP($A5,'ADR Raw Data'!$B$6:$BE$43,'ADR Raw Data'!AK$1,FALSE)</f>
        <v>105.384844325817</v>
      </c>
      <c r="AC5" s="53">
        <f>VLOOKUP($A5,'ADR Raw Data'!$B$6:$BE$43,'ADR Raw Data'!AL$1,FALSE)</f>
        <v>107.25669253564099</v>
      </c>
      <c r="AD5" s="52">
        <f>VLOOKUP($A5,'ADR Raw Data'!$B$6:$BE$43,'ADR Raw Data'!AN$1,FALSE)</f>
        <v>107.99090933653601</v>
      </c>
      <c r="AE5" s="52">
        <f>VLOOKUP($A5,'ADR Raw Data'!$B$6:$BE$43,'ADR Raw Data'!AO$1,FALSE)</f>
        <v>110.064357780687</v>
      </c>
      <c r="AF5" s="53">
        <f>VLOOKUP($A5,'ADR Raw Data'!$B$6:$BE$43,'ADR Raw Data'!AP$1,FALSE)</f>
        <v>109.039960925445</v>
      </c>
      <c r="AG5" s="54">
        <f>VLOOKUP($A5,'ADR Raw Data'!$B$6:$BE$43,'ADR Raw Data'!AR$1,FALSE)</f>
        <v>107.792547717191</v>
      </c>
      <c r="AI5" s="47">
        <f>VLOOKUP($A5,'ADR Raw Data'!$B$6:$BE$43,'ADR Raw Data'!AT$1,FALSE)</f>
        <v>9.0056544448313591</v>
      </c>
      <c r="AJ5" s="48">
        <f>VLOOKUP($A5,'ADR Raw Data'!$B$6:$BE$43,'ADR Raw Data'!AU$1,FALSE)</f>
        <v>2.8950008455006402</v>
      </c>
      <c r="AK5" s="48">
        <f>VLOOKUP($A5,'ADR Raw Data'!$B$6:$BE$43,'ADR Raw Data'!AV$1,FALSE)</f>
        <v>2.5584188761453701</v>
      </c>
      <c r="AL5" s="48">
        <f>VLOOKUP($A5,'ADR Raw Data'!$B$6:$BE$43,'ADR Raw Data'!AW$1,FALSE)</f>
        <v>3.5247763822052698</v>
      </c>
      <c r="AM5" s="48">
        <f>VLOOKUP($A5,'ADR Raw Data'!$B$6:$BE$43,'ADR Raw Data'!AX$1,FALSE)</f>
        <v>3.3299783685745101</v>
      </c>
      <c r="AN5" s="49">
        <f>VLOOKUP($A5,'ADR Raw Data'!$B$6:$BE$43,'ADR Raw Data'!AY$1,FALSE)</f>
        <v>4.0943612297766299</v>
      </c>
      <c r="AO5" s="48">
        <f>VLOOKUP($A5,'ADR Raw Data'!$B$6:$BE$43,'ADR Raw Data'!BA$1,FALSE)</f>
        <v>2.1616289688433499</v>
      </c>
      <c r="AP5" s="48">
        <f>VLOOKUP($A5,'ADR Raw Data'!$B$6:$BE$43,'ADR Raw Data'!BB$1,FALSE)</f>
        <v>-2.5073939935598899</v>
      </c>
      <c r="AQ5" s="49">
        <f>VLOOKUP($A5,'ADR Raw Data'!$B$6:$BE$43,'ADR Raw Data'!BC$1,FALSE)</f>
        <v>-0.35727384075902702</v>
      </c>
      <c r="AR5" s="50">
        <f>VLOOKUP($A5,'ADR Raw Data'!$B$6:$BE$43,'ADR Raw Data'!BE$1,FALSE)</f>
        <v>2.68173225320343</v>
      </c>
      <c r="AT5" s="51">
        <f>VLOOKUP($A5,'RevPAR Raw Data'!$B$6:$BE$43,'RevPAR Raw Data'!AG$1,FALSE)</f>
        <v>44.245692714223303</v>
      </c>
      <c r="AU5" s="52">
        <f>VLOOKUP($A5,'RevPAR Raw Data'!$B$6:$BE$43,'RevPAR Raw Data'!AH$1,FALSE)</f>
        <v>41.941175740043597</v>
      </c>
      <c r="AV5" s="52">
        <f>VLOOKUP($A5,'RevPAR Raw Data'!$B$6:$BE$43,'RevPAR Raw Data'!AI$1,FALSE)</f>
        <v>49.569329159344299</v>
      </c>
      <c r="AW5" s="52">
        <f>VLOOKUP($A5,'RevPAR Raw Data'!$B$6:$BE$43,'RevPAR Raw Data'!AJ$1,FALSE)</f>
        <v>53.388925262071702</v>
      </c>
      <c r="AX5" s="52">
        <f>VLOOKUP($A5,'RevPAR Raw Data'!$B$6:$BE$43,'RevPAR Raw Data'!AK$1,FALSE)</f>
        <v>49.357775076992098</v>
      </c>
      <c r="AY5" s="53">
        <f>VLOOKUP($A5,'RevPAR Raw Data'!$B$6:$BE$43,'RevPAR Raw Data'!AL$1,FALSE)</f>
        <v>47.700287707794502</v>
      </c>
      <c r="AZ5" s="52">
        <f>VLOOKUP($A5,'RevPAR Raw Data'!$B$6:$BE$43,'RevPAR Raw Data'!AN$1,FALSE)</f>
        <v>50.9685859226419</v>
      </c>
      <c r="BA5" s="52">
        <f>VLOOKUP($A5,'RevPAR Raw Data'!$B$6:$BE$43,'RevPAR Raw Data'!AO$1,FALSE)</f>
        <v>53.197435864927201</v>
      </c>
      <c r="BB5" s="53">
        <f>VLOOKUP($A5,'RevPAR Raw Data'!$B$6:$BE$43,'RevPAR Raw Data'!AP$1,FALSE)</f>
        <v>52.083010893784497</v>
      </c>
      <c r="BC5" s="54">
        <f>VLOOKUP($A5,'RevPAR Raw Data'!$B$6:$BE$43,'RevPAR Raw Data'!AR$1,FALSE)</f>
        <v>48.952418765215697</v>
      </c>
      <c r="BE5" s="47">
        <f>VLOOKUP($A5,'RevPAR Raw Data'!$B$6:$BE$43,'RevPAR Raw Data'!AT$1,FALSE)</f>
        <v>12.143844600416701</v>
      </c>
      <c r="BF5" s="48">
        <f>VLOOKUP($A5,'RevPAR Raw Data'!$B$6:$BE$43,'RevPAR Raw Data'!AU$1,FALSE)</f>
        <v>-2.6925071457702598</v>
      </c>
      <c r="BG5" s="48">
        <f>VLOOKUP($A5,'RevPAR Raw Data'!$B$6:$BE$43,'RevPAR Raw Data'!AV$1,FALSE)</f>
        <v>-3.7143174787290101</v>
      </c>
      <c r="BH5" s="48">
        <f>VLOOKUP($A5,'RevPAR Raw Data'!$B$6:$BE$43,'RevPAR Raw Data'!AW$1,FALSE)</f>
        <v>1.2027983238467601</v>
      </c>
      <c r="BI5" s="48">
        <f>VLOOKUP($A5,'RevPAR Raw Data'!$B$6:$BE$43,'RevPAR Raw Data'!AX$1,FALSE)</f>
        <v>2.5599024011152101</v>
      </c>
      <c r="BJ5" s="49">
        <f>VLOOKUP($A5,'RevPAR Raw Data'!$B$6:$BE$43,'RevPAR Raw Data'!AY$1,FALSE)</f>
        <v>1.52597735723355</v>
      </c>
      <c r="BK5" s="48">
        <f>VLOOKUP($A5,'RevPAR Raw Data'!$B$6:$BE$43,'RevPAR Raw Data'!BA$1,FALSE)</f>
        <v>0.79413589092422598</v>
      </c>
      <c r="BL5" s="48">
        <f>VLOOKUP($A5,'RevPAR Raw Data'!$B$6:$BE$43,'RevPAR Raw Data'!BB$1,FALSE)</f>
        <v>-8.3948796107301007</v>
      </c>
      <c r="BM5" s="49">
        <f>VLOOKUP($A5,'RevPAR Raw Data'!$B$6:$BE$43,'RevPAR Raw Data'!BC$1,FALSE)</f>
        <v>-4.1177909205349499</v>
      </c>
      <c r="BN5" s="50">
        <f>VLOOKUP($A5,'RevPAR Raw Data'!$B$6:$BE$43,'RevPAR Raw Data'!BE$1,FALSE)</f>
        <v>-0.25901597525978598</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143</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45">
      <c r="A8" s="63" t="s">
        <v>136</v>
      </c>
      <c r="B8" s="47">
        <f>VLOOKUP($A8,'Occupancy Raw Data'!$B$8:$BE$51,'Occupancy Raw Data'!AG$3,FALSE)</f>
        <v>44.106773144040197</v>
      </c>
      <c r="C8" s="48">
        <f>VLOOKUP($A8,'Occupancy Raw Data'!$B$8:$BE$51,'Occupancy Raw Data'!AH$3,FALSE)</f>
        <v>32.9266489204377</v>
      </c>
      <c r="D8" s="48">
        <f>VLOOKUP($A8,'Occupancy Raw Data'!$B$8:$BE$51,'Occupancy Raw Data'!AI$3,FALSE)</f>
        <v>39.440993788819803</v>
      </c>
      <c r="E8" s="48">
        <f>VLOOKUP($A8,'Occupancy Raw Data'!$B$8:$BE$51,'Occupancy Raw Data'!AJ$3,FALSE)</f>
        <v>43.796214137828997</v>
      </c>
      <c r="F8" s="48">
        <f>VLOOKUP($A8,'Occupancy Raw Data'!$B$8:$BE$51,'Occupancy Raw Data'!AK$3,FALSE)</f>
        <v>41.104702750665403</v>
      </c>
      <c r="G8" s="49">
        <f>VLOOKUP($A8,'Occupancy Raw Data'!$B$8:$BE$51,'Occupancy Raw Data'!AL$3,FALSE)</f>
        <v>40.275066548358403</v>
      </c>
      <c r="H8" s="48">
        <f>VLOOKUP($A8,'Occupancy Raw Data'!$B$8:$BE$51,'Occupancy Raw Data'!AN$3,FALSE)</f>
        <v>44.173321502514</v>
      </c>
      <c r="I8" s="48">
        <f>VLOOKUP($A8,'Occupancy Raw Data'!$B$8:$BE$51,'Occupancy Raw Data'!AO$3,FALSE)</f>
        <v>49.940845903578797</v>
      </c>
      <c r="J8" s="49">
        <f>VLOOKUP($A8,'Occupancy Raw Data'!$B$8:$BE$51,'Occupancy Raw Data'!AP$3,FALSE)</f>
        <v>47.057083703046402</v>
      </c>
      <c r="K8" s="50">
        <f>VLOOKUP($A8,'Occupancy Raw Data'!$B$8:$BE$51,'Occupancy Raw Data'!AR$3,FALSE)</f>
        <v>42.212785735412098</v>
      </c>
      <c r="M8" s="47">
        <f>VLOOKUP($A8,'Occupancy Raw Data'!$B$8:$BE$51,'Occupancy Raw Data'!AT$3,FALSE)</f>
        <v>16.035159921161</v>
      </c>
      <c r="N8" s="48">
        <f>VLOOKUP($A8,'Occupancy Raw Data'!$B$8:$BE$51,'Occupancy Raw Data'!AU$3,FALSE)</f>
        <v>-7.6062211752608304</v>
      </c>
      <c r="O8" s="48">
        <f>VLOOKUP($A8,'Occupancy Raw Data'!$B$8:$BE$51,'Occupancy Raw Data'!AV$3,FALSE)</f>
        <v>-9.2375117771298108</v>
      </c>
      <c r="P8" s="48">
        <f>VLOOKUP($A8,'Occupancy Raw Data'!$B$8:$BE$51,'Occupancy Raw Data'!AW$3,FALSE)</f>
        <v>-0.36127828344650098</v>
      </c>
      <c r="Q8" s="48">
        <f>VLOOKUP($A8,'Occupancy Raw Data'!$B$8:$BE$51,'Occupancy Raw Data'!AX$3,FALSE)</f>
        <v>-1.4779831487231601</v>
      </c>
      <c r="R8" s="49">
        <f>VLOOKUP($A8,'Occupancy Raw Data'!$B$8:$BE$51,'Occupancy Raw Data'!AY$3,FALSE)</f>
        <v>-0.69289167979088295</v>
      </c>
      <c r="S8" s="48">
        <f>VLOOKUP($A8,'Occupancy Raw Data'!$B$8:$BE$51,'Occupancy Raw Data'!BA$3,FALSE)</f>
        <v>-9.7790383604737698</v>
      </c>
      <c r="T8" s="48">
        <f>VLOOKUP($A8,'Occupancy Raw Data'!$B$8:$BE$51,'Occupancy Raw Data'!BB$3,FALSE)</f>
        <v>-14.877184378404699</v>
      </c>
      <c r="U8" s="49">
        <f>VLOOKUP($A8,'Occupancy Raw Data'!$B$8:$BE$51,'Occupancy Raw Data'!BC$3,FALSE)</f>
        <v>-12.558029209229099</v>
      </c>
      <c r="V8" s="50">
        <f>VLOOKUP($A8,'Occupancy Raw Data'!$B$8:$BE$51,'Occupancy Raw Data'!BE$3,FALSE)</f>
        <v>-4.8069553429733798</v>
      </c>
      <c r="X8" s="51">
        <f>VLOOKUP($A8,'ADR Raw Data'!$B$6:$BE$49,'ADR Raw Data'!AG$1,FALSE)</f>
        <v>289.78871919530502</v>
      </c>
      <c r="Y8" s="52">
        <f>VLOOKUP($A8,'ADR Raw Data'!$B$6:$BE$49,'ADR Raw Data'!AH$1,FALSE)</f>
        <v>252.318111385582</v>
      </c>
      <c r="Z8" s="52">
        <f>VLOOKUP($A8,'ADR Raw Data'!$B$6:$BE$49,'ADR Raw Data'!AI$1,FALSE)</f>
        <v>247.423892013498</v>
      </c>
      <c r="AA8" s="52">
        <f>VLOOKUP($A8,'ADR Raw Data'!$B$6:$BE$49,'ADR Raw Data'!AJ$1,FALSE)</f>
        <v>250.56466148910999</v>
      </c>
      <c r="AB8" s="52">
        <f>VLOOKUP($A8,'ADR Raw Data'!$B$6:$BE$49,'ADR Raw Data'!AK$1,FALSE)</f>
        <v>250.13814894765201</v>
      </c>
      <c r="AC8" s="53">
        <f>VLOOKUP($A8,'ADR Raw Data'!$B$6:$BE$49,'ADR Raw Data'!AL$1,FALSE)</f>
        <v>258.74031578174299</v>
      </c>
      <c r="AD8" s="52">
        <f>VLOOKUP($A8,'ADR Raw Data'!$B$6:$BE$49,'ADR Raw Data'!AN$1,FALSE)</f>
        <v>273.02982758620601</v>
      </c>
      <c r="AE8" s="52">
        <f>VLOOKUP($A8,'ADR Raw Data'!$B$6:$BE$49,'ADR Raw Data'!AO$1,FALSE)</f>
        <v>286.14707876813702</v>
      </c>
      <c r="AF8" s="53">
        <f>VLOOKUP($A8,'ADR Raw Data'!$B$6:$BE$49,'ADR Raw Data'!AP$1,FALSE)</f>
        <v>279.99038026398398</v>
      </c>
      <c r="AG8" s="54">
        <f>VLOOKUP($A8,'ADR Raw Data'!$B$6:$BE$49,'ADR Raw Data'!AR$1,FALSE)</f>
        <v>265.50851609028501</v>
      </c>
      <c r="AI8" s="47">
        <f>VLOOKUP($A8,'ADR Raw Data'!$B$6:$BE$49,'ADR Raw Data'!AT$1,FALSE)</f>
        <v>7.6776743485316903</v>
      </c>
      <c r="AJ8" s="48">
        <f>VLOOKUP($A8,'ADR Raw Data'!$B$6:$BE$49,'ADR Raw Data'!AU$1,FALSE)</f>
        <v>1.3926668931028801</v>
      </c>
      <c r="AK8" s="48">
        <f>VLOOKUP($A8,'ADR Raw Data'!$B$6:$BE$49,'ADR Raw Data'!AV$1,FALSE)</f>
        <v>-2.2562364203916201</v>
      </c>
      <c r="AL8" s="48">
        <f>VLOOKUP($A8,'ADR Raw Data'!$B$6:$BE$49,'ADR Raw Data'!AW$1,FALSE)</f>
        <v>-1.10911248353245</v>
      </c>
      <c r="AM8" s="48">
        <f>VLOOKUP($A8,'ADR Raw Data'!$B$6:$BE$49,'ADR Raw Data'!AX$1,FALSE)</f>
        <v>-0.55229996682049398</v>
      </c>
      <c r="AN8" s="49">
        <f>VLOOKUP($A8,'ADR Raw Data'!$B$6:$BE$49,'ADR Raw Data'!AY$1,FALSE)</f>
        <v>1.4265389581058101</v>
      </c>
      <c r="AO8" s="48">
        <f>VLOOKUP($A8,'ADR Raw Data'!$B$6:$BE$49,'ADR Raw Data'!BA$1,FALSE)</f>
        <v>-3.2185483215319302</v>
      </c>
      <c r="AP8" s="48">
        <f>VLOOKUP($A8,'ADR Raw Data'!$B$6:$BE$49,'ADR Raw Data'!BB$1,FALSE)</f>
        <v>-4.2324420107083798</v>
      </c>
      <c r="AQ8" s="49">
        <f>VLOOKUP($A8,'ADR Raw Data'!$B$6:$BE$49,'ADR Raw Data'!BC$1,FALSE)</f>
        <v>-3.8507463363441601</v>
      </c>
      <c r="AR8" s="50">
        <f>VLOOKUP($A8,'ADR Raw Data'!$B$6:$BE$49,'ADR Raw Data'!BE$1,FALSE)</f>
        <v>-0.78872094397708803</v>
      </c>
      <c r="AT8" s="51">
        <f>VLOOKUP($A8,'RevPAR Raw Data'!$B$6:$BE$49,'RevPAR Raw Data'!AG$1,FALSE)</f>
        <v>127.816452972493</v>
      </c>
      <c r="AU8" s="52">
        <f>VLOOKUP($A8,'RevPAR Raw Data'!$B$6:$BE$49,'RevPAR Raw Data'!AH$1,FALSE)</f>
        <v>83.079898698609796</v>
      </c>
      <c r="AV8" s="52">
        <f>VLOOKUP($A8,'RevPAR Raw Data'!$B$6:$BE$49,'RevPAR Raw Data'!AI$1,FALSE)</f>
        <v>97.5864418811002</v>
      </c>
      <c r="AW8" s="52">
        <f>VLOOKUP($A8,'RevPAR Raw Data'!$B$6:$BE$49,'RevPAR Raw Data'!AJ$1,FALSE)</f>
        <v>109.737835699497</v>
      </c>
      <c r="AX8" s="52">
        <f>VLOOKUP($A8,'RevPAR Raw Data'!$B$6:$BE$49,'RevPAR Raw Data'!AK$1,FALSE)</f>
        <v>102.81854259094899</v>
      </c>
      <c r="AY8" s="53">
        <f>VLOOKUP($A8,'RevPAR Raw Data'!$B$6:$BE$49,'RevPAR Raw Data'!AL$1,FALSE)</f>
        <v>104.20783436853</v>
      </c>
      <c r="AZ8" s="52">
        <f>VLOOKUP($A8,'RevPAR Raw Data'!$B$6:$BE$49,'RevPAR Raw Data'!AN$1,FALSE)</f>
        <v>120.60634353741401</v>
      </c>
      <c r="BA8" s="52">
        <f>VLOOKUP($A8,'RevPAR Raw Data'!$B$6:$BE$49,'RevPAR Raw Data'!AO$1,FALSE)</f>
        <v>142.904271665187</v>
      </c>
      <c r="BB8" s="53">
        <f>VLOOKUP($A8,'RevPAR Raw Data'!$B$6:$BE$49,'RevPAR Raw Data'!AP$1,FALSE)</f>
        <v>131.75530760130101</v>
      </c>
      <c r="BC8" s="54">
        <f>VLOOKUP($A8,'RevPAR Raw Data'!$B$6:$BE$49,'RevPAR Raw Data'!AR$1,FALSE)</f>
        <v>112.07854100646399</v>
      </c>
      <c r="BE8" s="47">
        <f>VLOOKUP($A8,'RevPAR Raw Data'!$B$6:$BE$49,'RevPAR Raw Data'!AT$1,FALSE)</f>
        <v>24.9439616297058</v>
      </c>
      <c r="BF8" s="48">
        <f>VLOOKUP($A8,'RevPAR Raw Data'!$B$6:$BE$49,'RevPAR Raw Data'!AU$1,FALSE)</f>
        <v>-6.3194836062819801</v>
      </c>
      <c r="BG8" s="48">
        <f>VLOOKUP($A8,'RevPAR Raw Data'!$B$6:$BE$49,'RevPAR Raw Data'!AV$1,FALSE)</f>
        <v>-11.2853280924678</v>
      </c>
      <c r="BH8" s="48">
        <f>VLOOKUP($A8,'RevPAR Raw Data'!$B$6:$BE$49,'RevPAR Raw Data'!AW$1,FALSE)</f>
        <v>-1.4663837844369501</v>
      </c>
      <c r="BI8" s="48">
        <f>VLOOKUP($A8,'RevPAR Raw Data'!$B$6:$BE$49,'RevPAR Raw Data'!AX$1,FALSE)</f>
        <v>-2.0221202151036399</v>
      </c>
      <c r="BJ8" s="49">
        <f>VLOOKUP($A8,'RevPAR Raw Data'!$B$6:$BE$49,'RevPAR Raw Data'!AY$1,FALSE)</f>
        <v>0.72376290856524295</v>
      </c>
      <c r="BK8" s="48">
        <f>VLOOKUP($A8,'RevPAR Raw Data'!$B$6:$BE$49,'RevPAR Raw Data'!BA$1,FALSE)</f>
        <v>-12.6828436069927</v>
      </c>
      <c r="BL8" s="48">
        <f>VLOOKUP($A8,'RevPAR Raw Data'!$B$6:$BE$49,'RevPAR Raw Data'!BB$1,FALSE)</f>
        <v>-18.479958187470999</v>
      </c>
      <c r="BM8" s="49">
        <f>VLOOKUP($A8,'RevPAR Raw Data'!$B$6:$BE$49,'RevPAR Raw Data'!BC$1,FALSE)</f>
        <v>-15.925197695881799</v>
      </c>
      <c r="BN8" s="50">
        <f>VLOOKUP($A8,'RevPAR Raw Data'!$B$6:$BE$49,'RevPAR Raw Data'!BE$1,FALSE)</f>
        <v>-5.55776282339282</v>
      </c>
    </row>
    <row r="9" spans="1:66" x14ac:dyDescent="0.45">
      <c r="A9" s="63" t="s">
        <v>137</v>
      </c>
      <c r="B9" s="47">
        <f>VLOOKUP($A9,'Occupancy Raw Data'!$B$8:$BE$51,'Occupancy Raw Data'!AG$3,FALSE)</f>
        <v>43.298505270116401</v>
      </c>
      <c r="C9" s="48">
        <f>VLOOKUP($A9,'Occupancy Raw Data'!$B$8:$BE$51,'Occupancy Raw Data'!AH$3,FALSE)</f>
        <v>39.197179477762603</v>
      </c>
      <c r="D9" s="48">
        <f>VLOOKUP($A9,'Occupancy Raw Data'!$B$8:$BE$51,'Occupancy Raw Data'!AI$3,FALSE)</f>
        <v>46.791105071798398</v>
      </c>
      <c r="E9" s="48">
        <f>VLOOKUP($A9,'Occupancy Raw Data'!$B$8:$BE$51,'Occupancy Raw Data'!AJ$3,FALSE)</f>
        <v>51.070549781482903</v>
      </c>
      <c r="F9" s="48">
        <f>VLOOKUP($A9,'Occupancy Raw Data'!$B$8:$BE$51,'Occupancy Raw Data'!AK$3,FALSE)</f>
        <v>47.521943516104102</v>
      </c>
      <c r="G9" s="49">
        <f>VLOOKUP($A9,'Occupancy Raw Data'!$B$8:$BE$51,'Occupancy Raw Data'!AL$3,FALSE)</f>
        <v>45.5758566234529</v>
      </c>
      <c r="H9" s="48">
        <f>VLOOKUP($A9,'Occupancy Raw Data'!$B$8:$BE$51,'Occupancy Raw Data'!AN$3,FALSE)</f>
        <v>49.561129677916902</v>
      </c>
      <c r="I9" s="48">
        <f>VLOOKUP($A9,'Occupancy Raw Data'!$B$8:$BE$51,'Occupancy Raw Data'!AO$3,FALSE)</f>
        <v>51.470858276102597</v>
      </c>
      <c r="J9" s="49">
        <f>VLOOKUP($A9,'Occupancy Raw Data'!$B$8:$BE$51,'Occupancy Raw Data'!AP$3,FALSE)</f>
        <v>50.515993977009799</v>
      </c>
      <c r="K9" s="50">
        <f>VLOOKUP($A9,'Occupancy Raw Data'!$B$8:$BE$51,'Occupancy Raw Data'!AR$3,FALSE)</f>
        <v>46.987324438754797</v>
      </c>
      <c r="M9" s="47">
        <f>VLOOKUP($A9,'Occupancy Raw Data'!$B$8:$BE$51,'Occupancy Raw Data'!AT$3,FALSE)</f>
        <v>22.5750856706929</v>
      </c>
      <c r="N9" s="48">
        <f>VLOOKUP($A9,'Occupancy Raw Data'!$B$8:$BE$51,'Occupancy Raw Data'!AU$3,FALSE)</f>
        <v>2.51478421868811</v>
      </c>
      <c r="O9" s="48">
        <f>VLOOKUP($A9,'Occupancy Raw Data'!$B$8:$BE$51,'Occupancy Raw Data'!AV$3,FALSE)</f>
        <v>-1.68833972915658</v>
      </c>
      <c r="P9" s="48">
        <f>VLOOKUP($A9,'Occupancy Raw Data'!$B$8:$BE$51,'Occupancy Raw Data'!AW$3,FALSE)</f>
        <v>3.0870352667845902</v>
      </c>
      <c r="Q9" s="48">
        <f>VLOOKUP($A9,'Occupancy Raw Data'!$B$8:$BE$51,'Occupancy Raw Data'!AX$3,FALSE)</f>
        <v>4.4726354116643003</v>
      </c>
      <c r="R9" s="49">
        <f>VLOOKUP($A9,'Occupancy Raw Data'!$B$8:$BE$51,'Occupancy Raw Data'!AY$3,FALSE)</f>
        <v>5.4103531223761099</v>
      </c>
      <c r="S9" s="48">
        <f>VLOOKUP($A9,'Occupancy Raw Data'!$B$8:$BE$51,'Occupancy Raw Data'!BA$3,FALSE)</f>
        <v>4.33539336291296</v>
      </c>
      <c r="T9" s="48">
        <f>VLOOKUP($A9,'Occupancy Raw Data'!$B$8:$BE$51,'Occupancy Raw Data'!BB$3,FALSE)</f>
        <v>-5.9571782997184304</v>
      </c>
      <c r="U9" s="49">
        <f>VLOOKUP($A9,'Occupancy Raw Data'!$B$8:$BE$51,'Occupancy Raw Data'!BC$3,FALSE)</f>
        <v>-1.17481949738518</v>
      </c>
      <c r="V9" s="50">
        <f>VLOOKUP($A9,'Occupancy Raw Data'!$B$8:$BE$51,'Occupancy Raw Data'!BE$3,FALSE)</f>
        <v>3.2960683511059701</v>
      </c>
      <c r="X9" s="51">
        <f>VLOOKUP($A9,'ADR Raw Data'!$B$6:$BE$49,'ADR Raw Data'!AG$1,FALSE)</f>
        <v>167.19846328378401</v>
      </c>
      <c r="Y9" s="52">
        <f>VLOOKUP($A9,'ADR Raw Data'!$B$6:$BE$49,'ADR Raw Data'!AH$1,FALSE)</f>
        <v>159.58037899372201</v>
      </c>
      <c r="Z9" s="52">
        <f>VLOOKUP($A9,'ADR Raw Data'!$B$6:$BE$49,'ADR Raw Data'!AI$1,FALSE)</f>
        <v>167.07916488432701</v>
      </c>
      <c r="AA9" s="52">
        <f>VLOOKUP($A9,'ADR Raw Data'!$B$6:$BE$49,'ADR Raw Data'!AJ$1,FALSE)</f>
        <v>168.0388127427</v>
      </c>
      <c r="AB9" s="52">
        <f>VLOOKUP($A9,'ADR Raw Data'!$B$6:$BE$49,'ADR Raw Data'!AK$1,FALSE)</f>
        <v>157.49344732316999</v>
      </c>
      <c r="AC9" s="53">
        <f>VLOOKUP($A9,'ADR Raw Data'!$B$6:$BE$49,'ADR Raw Data'!AL$1,FALSE)</f>
        <v>164.02804066930699</v>
      </c>
      <c r="AD9" s="52">
        <f>VLOOKUP($A9,'ADR Raw Data'!$B$6:$BE$49,'ADR Raw Data'!AN$1,FALSE)</f>
        <v>156.04065264912899</v>
      </c>
      <c r="AE9" s="52">
        <f>VLOOKUP($A9,'ADR Raw Data'!$B$6:$BE$49,'ADR Raw Data'!AO$1,FALSE)</f>
        <v>159.19760363895799</v>
      </c>
      <c r="AF9" s="53">
        <f>VLOOKUP($A9,'ADR Raw Data'!$B$6:$BE$49,'ADR Raw Data'!AP$1,FALSE)</f>
        <v>157.64896483096999</v>
      </c>
      <c r="AG9" s="54">
        <f>VLOOKUP($A9,'ADR Raw Data'!$B$6:$BE$49,'ADR Raw Data'!AR$1,FALSE)</f>
        <v>162.06857387707001</v>
      </c>
      <c r="AI9" s="47">
        <f>VLOOKUP($A9,'ADR Raw Data'!$B$6:$BE$49,'ADR Raw Data'!AT$1,FALSE)</f>
        <v>13.412438241235201</v>
      </c>
      <c r="AJ9" s="48">
        <f>VLOOKUP($A9,'ADR Raw Data'!$B$6:$BE$49,'ADR Raw Data'!AU$1,FALSE)</f>
        <v>4.8711071465247997</v>
      </c>
      <c r="AK9" s="48">
        <f>VLOOKUP($A9,'ADR Raw Data'!$B$6:$BE$49,'ADR Raw Data'!AV$1,FALSE)</f>
        <v>4.6257857692690303</v>
      </c>
      <c r="AL9" s="48">
        <f>VLOOKUP($A9,'ADR Raw Data'!$B$6:$BE$49,'ADR Raw Data'!AW$1,FALSE)</f>
        <v>5.37908004538113</v>
      </c>
      <c r="AM9" s="48">
        <f>VLOOKUP($A9,'ADR Raw Data'!$B$6:$BE$49,'ADR Raw Data'!AX$1,FALSE)</f>
        <v>5.4461329529325502</v>
      </c>
      <c r="AN9" s="49">
        <f>VLOOKUP($A9,'ADR Raw Data'!$B$6:$BE$49,'ADR Raw Data'!AY$1,FALSE)</f>
        <v>6.4219569037080202</v>
      </c>
      <c r="AO9" s="48">
        <f>VLOOKUP($A9,'ADR Raw Data'!$B$6:$BE$49,'ADR Raw Data'!BA$1,FALSE)</f>
        <v>5.8119938915448097</v>
      </c>
      <c r="AP9" s="48">
        <f>VLOOKUP($A9,'ADR Raw Data'!$B$6:$BE$49,'ADR Raw Data'!BB$1,FALSE)</f>
        <v>-1.9081251962705701</v>
      </c>
      <c r="AQ9" s="49">
        <f>VLOOKUP($A9,'ADR Raw Data'!$B$6:$BE$49,'ADR Raw Data'!BC$1,FALSE)</f>
        <v>1.4431459008804901</v>
      </c>
      <c r="AR9" s="50">
        <f>VLOOKUP($A9,'ADR Raw Data'!$B$6:$BE$49,'ADR Raw Data'!BE$1,FALSE)</f>
        <v>4.8718211303409102</v>
      </c>
      <c r="AT9" s="51">
        <f>VLOOKUP($A9,'RevPAR Raw Data'!$B$6:$BE$49,'RevPAR Raw Data'!AG$1,FALSE)</f>
        <v>72.394435436483107</v>
      </c>
      <c r="AU9" s="52">
        <f>VLOOKUP($A9,'RevPAR Raw Data'!$B$6:$BE$49,'RevPAR Raw Data'!AH$1,FALSE)</f>
        <v>62.551007565463202</v>
      </c>
      <c r="AV9" s="52">
        <f>VLOOKUP($A9,'RevPAR Raw Data'!$B$6:$BE$49,'RevPAR Raw Data'!AI$1,FALSE)</f>
        <v>78.178187594109204</v>
      </c>
      <c r="AW9" s="52">
        <f>VLOOKUP($A9,'RevPAR Raw Data'!$B$6:$BE$49,'RevPAR Raw Data'!AJ$1,FALSE)</f>
        <v>85.818345513973995</v>
      </c>
      <c r="AX9" s="52">
        <f>VLOOKUP($A9,'RevPAR Raw Data'!$B$6:$BE$49,'RevPAR Raw Data'!AK$1,FALSE)</f>
        <v>74.843947078482501</v>
      </c>
      <c r="AY9" s="53">
        <f>VLOOKUP($A9,'RevPAR Raw Data'!$B$6:$BE$49,'RevPAR Raw Data'!AL$1,FALSE)</f>
        <v>74.757184637702395</v>
      </c>
      <c r="AZ9" s="52">
        <f>VLOOKUP($A9,'RevPAR Raw Data'!$B$6:$BE$49,'RevPAR Raw Data'!AN$1,FALSE)</f>
        <v>77.335510209702804</v>
      </c>
      <c r="BA9" s="52">
        <f>VLOOKUP($A9,'RevPAR Raw Data'!$B$6:$BE$49,'RevPAR Raw Data'!AO$1,FALSE)</f>
        <v>81.940372947959801</v>
      </c>
      <c r="BB9" s="53">
        <f>VLOOKUP($A9,'RevPAR Raw Data'!$B$6:$BE$49,'RevPAR Raw Data'!AP$1,FALSE)</f>
        <v>79.637941578831303</v>
      </c>
      <c r="BC9" s="54">
        <f>VLOOKUP($A9,'RevPAR Raw Data'!$B$6:$BE$49,'RevPAR Raw Data'!AR$1,FALSE)</f>
        <v>76.151686620882103</v>
      </c>
      <c r="BE9" s="47">
        <f>VLOOKUP($A9,'RevPAR Raw Data'!$B$6:$BE$49,'RevPAR Raw Data'!AT$1,FALSE)</f>
        <v>39.015393335415801</v>
      </c>
      <c r="BF9" s="48">
        <f>VLOOKUP($A9,'RevPAR Raw Data'!$B$6:$BE$49,'RevPAR Raw Data'!AU$1,FALSE)</f>
        <v>7.5083891990091098</v>
      </c>
      <c r="BG9" s="48">
        <f>VLOOKUP($A9,'RevPAR Raw Data'!$B$6:$BE$49,'RevPAR Raw Data'!AV$1,FALSE)</f>
        <v>2.8593470611842098</v>
      </c>
      <c r="BH9" s="48">
        <f>VLOOKUP($A9,'RevPAR Raw Data'!$B$6:$BE$49,'RevPAR Raw Data'!AW$1,FALSE)</f>
        <v>8.6321694101952193</v>
      </c>
      <c r="BI9" s="48">
        <f>VLOOKUP($A9,'RevPAR Raw Data'!$B$6:$BE$49,'RevPAR Raw Data'!AX$1,FALSE)</f>
        <v>10.162354035616</v>
      </c>
      <c r="BJ9" s="49">
        <f>VLOOKUP($A9,'RevPAR Raw Data'!$B$6:$BE$49,'RevPAR Raw Data'!AY$1,FALSE)</f>
        <v>12.1797605719415</v>
      </c>
      <c r="BK9" s="48">
        <f>VLOOKUP($A9,'RevPAR Raw Data'!$B$6:$BE$49,'RevPAR Raw Data'!BA$1,FALSE)</f>
        <v>10.399360051884701</v>
      </c>
      <c r="BL9" s="48">
        <f>VLOOKUP($A9,'RevPAR Raw Data'!$B$6:$BE$49,'RevPAR Raw Data'!BB$1,FALSE)</f>
        <v>-7.7516330758653202</v>
      </c>
      <c r="BM9" s="49">
        <f>VLOOKUP($A9,'RevPAR Raw Data'!$B$6:$BE$49,'RevPAR Raw Data'!BC$1,FALSE)</f>
        <v>0.25137204407604802</v>
      </c>
      <c r="BN9" s="50">
        <f>VLOOKUP($A9,'RevPAR Raw Data'!$B$6:$BE$49,'RevPAR Raw Data'!BE$1,FALSE)</f>
        <v>8.3284680358465408</v>
      </c>
    </row>
    <row r="10" spans="1:66" x14ac:dyDescent="0.45">
      <c r="A10" s="63" t="s">
        <v>138</v>
      </c>
      <c r="B10" s="47">
        <f>VLOOKUP($A10,'Occupancy Raw Data'!$B$8:$BE$51,'Occupancy Raw Data'!AG$3,FALSE)</f>
        <v>41.519727522078497</v>
      </c>
      <c r="C10" s="48">
        <f>VLOOKUP($A10,'Occupancy Raw Data'!$B$8:$BE$51,'Occupancy Raw Data'!AH$3,FALSE)</f>
        <v>40.817603425401003</v>
      </c>
      <c r="D10" s="48">
        <f>VLOOKUP($A10,'Occupancy Raw Data'!$B$8:$BE$51,'Occupancy Raw Data'!AI$3,FALSE)</f>
        <v>47.1384633940417</v>
      </c>
      <c r="E10" s="48">
        <f>VLOOKUP($A10,'Occupancy Raw Data'!$B$8:$BE$51,'Occupancy Raw Data'!AJ$3,FALSE)</f>
        <v>50.072367627547898</v>
      </c>
      <c r="F10" s="48">
        <f>VLOOKUP($A10,'Occupancy Raw Data'!$B$8:$BE$51,'Occupancy Raw Data'!AK$3,FALSE)</f>
        <v>46.8580388372934</v>
      </c>
      <c r="G10" s="49">
        <f>VLOOKUP($A10,'Occupancy Raw Data'!$B$8:$BE$51,'Occupancy Raw Data'!AL$3,FALSE)</f>
        <v>45.280945288332198</v>
      </c>
      <c r="H10" s="48">
        <f>VLOOKUP($A10,'Occupancy Raw Data'!$B$8:$BE$51,'Occupancy Raw Data'!AN$3,FALSE)</f>
        <v>48.796888192015402</v>
      </c>
      <c r="I10" s="48">
        <f>VLOOKUP($A10,'Occupancy Raw Data'!$B$8:$BE$51,'Occupancy Raw Data'!AO$3,FALSE)</f>
        <v>51.053099746713301</v>
      </c>
      <c r="J10" s="49">
        <f>VLOOKUP($A10,'Occupancy Raw Data'!$B$8:$BE$51,'Occupancy Raw Data'!AP$3,FALSE)</f>
        <v>49.924993969364301</v>
      </c>
      <c r="K10" s="50">
        <f>VLOOKUP($A10,'Occupancy Raw Data'!$B$8:$BE$51,'Occupancy Raw Data'!AR$3,FALSE)</f>
        <v>46.607742041083497</v>
      </c>
      <c r="M10" s="47">
        <f>VLOOKUP($A10,'Occupancy Raw Data'!$B$8:$BE$51,'Occupancy Raw Data'!AT$3,FALSE)</f>
        <v>1.64792062372741</v>
      </c>
      <c r="N10" s="48">
        <f>VLOOKUP($A10,'Occupancy Raw Data'!$B$8:$BE$51,'Occupancy Raw Data'!AU$3,FALSE)</f>
        <v>-8.1242536877645897</v>
      </c>
      <c r="O10" s="48">
        <f>VLOOKUP($A10,'Occupancy Raw Data'!$B$8:$BE$51,'Occupancy Raw Data'!AV$3,FALSE)</f>
        <v>-10.8074631135405</v>
      </c>
      <c r="P10" s="48">
        <f>VLOOKUP($A10,'Occupancy Raw Data'!$B$8:$BE$51,'Occupancy Raw Data'!AW$3,FALSE)</f>
        <v>-7.5791567740721897</v>
      </c>
      <c r="Q10" s="48">
        <f>VLOOKUP($A10,'Occupancy Raw Data'!$B$8:$BE$51,'Occupancy Raw Data'!AX$3,FALSE)</f>
        <v>-6.0817133611359804</v>
      </c>
      <c r="R10" s="49">
        <f>VLOOKUP($A10,'Occupancy Raw Data'!$B$8:$BE$51,'Occupancy Raw Data'!AY$3,FALSE)</f>
        <v>-6.5174665607908198</v>
      </c>
      <c r="S10" s="48">
        <f>VLOOKUP($A10,'Occupancy Raw Data'!$B$8:$BE$51,'Occupancy Raw Data'!BA$3,FALSE)</f>
        <v>-5.4925359051341598</v>
      </c>
      <c r="T10" s="48">
        <f>VLOOKUP($A10,'Occupancy Raw Data'!$B$8:$BE$51,'Occupancy Raw Data'!BB$3,FALSE)</f>
        <v>-10.1441633702859</v>
      </c>
      <c r="U10" s="49">
        <f>VLOOKUP($A10,'Occupancy Raw Data'!$B$8:$BE$51,'Occupancy Raw Data'!BC$3,FALSE)</f>
        <v>-7.9295224362836896</v>
      </c>
      <c r="V10" s="50">
        <f>VLOOKUP($A10,'Occupancy Raw Data'!$B$8:$BE$51,'Occupancy Raw Data'!BE$3,FALSE)</f>
        <v>-6.9548534884069699</v>
      </c>
      <c r="X10" s="51">
        <f>VLOOKUP($A10,'ADR Raw Data'!$B$6:$BE$49,'ADR Raw Data'!AG$1,FALSE)</f>
        <v>118.980167695099</v>
      </c>
      <c r="Y10" s="52">
        <f>VLOOKUP($A10,'ADR Raw Data'!$B$6:$BE$49,'ADR Raw Data'!AH$1,FALSE)</f>
        <v>119.44532180914899</v>
      </c>
      <c r="Z10" s="52">
        <f>VLOOKUP($A10,'ADR Raw Data'!$B$6:$BE$49,'ADR Raw Data'!AI$1,FALSE)</f>
        <v>123.974824090065</v>
      </c>
      <c r="AA10" s="52">
        <f>VLOOKUP($A10,'ADR Raw Data'!$B$6:$BE$49,'ADR Raw Data'!AJ$1,FALSE)</f>
        <v>123.65659084066</v>
      </c>
      <c r="AB10" s="52">
        <f>VLOOKUP($A10,'ADR Raw Data'!$B$6:$BE$49,'ADR Raw Data'!AK$1,FALSE)</f>
        <v>119.054843146718</v>
      </c>
      <c r="AC10" s="53">
        <f>VLOOKUP($A10,'ADR Raw Data'!$B$6:$BE$49,'ADR Raw Data'!AL$1,FALSE)</f>
        <v>121.153475028548</v>
      </c>
      <c r="AD10" s="52">
        <f>VLOOKUP($A10,'ADR Raw Data'!$B$6:$BE$49,'ADR Raw Data'!AN$1,FALSE)</f>
        <v>118.53094574553501</v>
      </c>
      <c r="AE10" s="52">
        <f>VLOOKUP($A10,'ADR Raw Data'!$B$6:$BE$49,'ADR Raw Data'!AO$1,FALSE)</f>
        <v>119.602531118493</v>
      </c>
      <c r="AF10" s="53">
        <f>VLOOKUP($A10,'ADR Raw Data'!$B$6:$BE$49,'ADR Raw Data'!AP$1,FALSE)</f>
        <v>119.078845210143</v>
      </c>
      <c r="AG10" s="54">
        <f>VLOOKUP($A10,'ADR Raw Data'!$B$6:$BE$49,'ADR Raw Data'!AR$1,FALSE)</f>
        <v>120.518570814657</v>
      </c>
      <c r="AI10" s="47">
        <f>VLOOKUP($A10,'ADR Raw Data'!$B$6:$BE$49,'ADR Raw Data'!AT$1,FALSE)</f>
        <v>3.9670929823311001</v>
      </c>
      <c r="AJ10" s="48">
        <f>VLOOKUP($A10,'ADR Raw Data'!$B$6:$BE$49,'ADR Raw Data'!AU$1,FALSE)</f>
        <v>1.3827610593023101</v>
      </c>
      <c r="AK10" s="48">
        <f>VLOOKUP($A10,'ADR Raw Data'!$B$6:$BE$49,'ADR Raw Data'!AV$1,FALSE)</f>
        <v>2.1838919360316802</v>
      </c>
      <c r="AL10" s="48">
        <f>VLOOKUP($A10,'ADR Raw Data'!$B$6:$BE$49,'ADR Raw Data'!AW$1,FALSE)</f>
        <v>1.9948428675543901</v>
      </c>
      <c r="AM10" s="48">
        <f>VLOOKUP($A10,'ADR Raw Data'!$B$6:$BE$49,'ADR Raw Data'!AX$1,FALSE)</f>
        <v>1.8319225772260099</v>
      </c>
      <c r="AN10" s="49">
        <f>VLOOKUP($A10,'ADR Raw Data'!$B$6:$BE$49,'ADR Raw Data'!AY$1,FALSE)</f>
        <v>2.1605112198848802</v>
      </c>
      <c r="AO10" s="48">
        <f>VLOOKUP($A10,'ADR Raw Data'!$B$6:$BE$49,'ADR Raw Data'!BA$1,FALSE)</f>
        <v>0.56720235516372797</v>
      </c>
      <c r="AP10" s="48">
        <f>VLOOKUP($A10,'ADR Raw Data'!$B$6:$BE$49,'ADR Raw Data'!BB$1,FALSE)</f>
        <v>-3.8683250003854801</v>
      </c>
      <c r="AQ10" s="49">
        <f>VLOOKUP($A10,'ADR Raw Data'!$B$6:$BE$49,'ADR Raw Data'!BC$1,FALSE)</f>
        <v>-1.82747199752328</v>
      </c>
      <c r="AR10" s="50">
        <f>VLOOKUP($A10,'ADR Raw Data'!$B$6:$BE$49,'ADR Raw Data'!BE$1,FALSE)</f>
        <v>0.913321414244467</v>
      </c>
      <c r="AT10" s="51">
        <f>VLOOKUP($A10,'RevPAR Raw Data'!$B$6:$BE$49,'RevPAR Raw Data'!AG$1,FALSE)</f>
        <v>49.4002414323175</v>
      </c>
      <c r="AU10" s="52">
        <f>VLOOKUP($A10,'RevPAR Raw Data'!$B$6:$BE$49,'RevPAR Raw Data'!AH$1,FALSE)</f>
        <v>48.754717766252497</v>
      </c>
      <c r="AV10" s="52">
        <f>VLOOKUP($A10,'RevPAR Raw Data'!$B$6:$BE$49,'RevPAR Raw Data'!AI$1,FALSE)</f>
        <v>58.439827071523297</v>
      </c>
      <c r="AW10" s="52">
        <f>VLOOKUP($A10,'RevPAR Raw Data'!$B$6:$BE$49,'RevPAR Raw Data'!AJ$1,FALSE)</f>
        <v>61.917782761428001</v>
      </c>
      <c r="AX10" s="52">
        <f>VLOOKUP($A10,'RevPAR Raw Data'!$B$6:$BE$49,'RevPAR Raw Data'!AK$1,FALSE)</f>
        <v>55.786764639367902</v>
      </c>
      <c r="AY10" s="53">
        <f>VLOOKUP($A10,'RevPAR Raw Data'!$B$6:$BE$49,'RevPAR Raw Data'!AL$1,FALSE)</f>
        <v>54.859438742590399</v>
      </c>
      <c r="AZ10" s="52">
        <f>VLOOKUP($A10,'RevPAR Raw Data'!$B$6:$BE$49,'RevPAR Raw Data'!AN$1,FALSE)</f>
        <v>57.839413068387401</v>
      </c>
      <c r="BA10" s="52">
        <f>VLOOKUP($A10,'RevPAR Raw Data'!$B$6:$BE$49,'RevPAR Raw Data'!AO$1,FALSE)</f>
        <v>61.060799511518503</v>
      </c>
      <c r="BB10" s="53">
        <f>VLOOKUP($A10,'RevPAR Raw Data'!$B$6:$BE$49,'RevPAR Raw Data'!AP$1,FALSE)</f>
        <v>59.450106289952899</v>
      </c>
      <c r="BC10" s="54">
        <f>VLOOKUP($A10,'RevPAR Raw Data'!$B$6:$BE$49,'RevPAR Raw Data'!AR$1,FALSE)</f>
        <v>56.170984596896098</v>
      </c>
      <c r="BE10" s="47">
        <f>VLOOKUP($A10,'RevPAR Raw Data'!$B$6:$BE$49,'RevPAR Raw Data'!AT$1,FALSE)</f>
        <v>5.6803881494767996</v>
      </c>
      <c r="BF10" s="48">
        <f>VLOOKUP($A10,'RevPAR Raw Data'!$B$6:$BE$49,'RevPAR Raw Data'!AU$1,FALSE)</f>
        <v>-6.85383164481562</v>
      </c>
      <c r="BG10" s="48">
        <f>VLOOKUP($A10,'RevPAR Raw Data'!$B$6:$BE$49,'RevPAR Raw Data'!AV$1,FALSE)</f>
        <v>-8.8595944929350896</v>
      </c>
      <c r="BH10" s="48">
        <f>VLOOKUP($A10,'RevPAR Raw Data'!$B$6:$BE$49,'RevPAR Raw Data'!AW$1,FALSE)</f>
        <v>-5.73550617484615</v>
      </c>
      <c r="BI10" s="48">
        <f>VLOOKUP($A10,'RevPAR Raw Data'!$B$6:$BE$49,'RevPAR Raw Data'!AX$1,FALSE)</f>
        <v>-4.3612030640547799</v>
      </c>
      <c r="BJ10" s="49">
        <f>VLOOKUP($A10,'RevPAR Raw Data'!$B$6:$BE$49,'RevPAR Raw Data'!AY$1,FALSE)</f>
        <v>-4.4977659372040701</v>
      </c>
      <c r="BK10" s="48">
        <f>VLOOKUP($A10,'RevPAR Raw Data'!$B$6:$BE$49,'RevPAR Raw Data'!BA$1,FALSE)</f>
        <v>-4.9564873429825704</v>
      </c>
      <c r="BL10" s="48">
        <f>VLOOKUP($A10,'RevPAR Raw Data'!$B$6:$BE$49,'RevPAR Raw Data'!BB$1,FALSE)</f>
        <v>-13.620079162938699</v>
      </c>
      <c r="BM10" s="49">
        <f>VLOOKUP($A10,'RevPAR Raw Data'!$B$6:$BE$49,'RevPAR Raw Data'!BC$1,FALSE)</f>
        <v>-9.6120846317465602</v>
      </c>
      <c r="BN10" s="50">
        <f>VLOOKUP($A10,'RevPAR Raw Data'!$B$6:$BE$49,'RevPAR Raw Data'!BE$1,FALSE)</f>
        <v>-6.1050522404014496</v>
      </c>
    </row>
    <row r="11" spans="1:66" x14ac:dyDescent="0.45">
      <c r="A11" s="63" t="s">
        <v>139</v>
      </c>
      <c r="B11" s="47">
        <f>VLOOKUP($A11,'Occupancy Raw Data'!$B$8:$BE$51,'Occupancy Raw Data'!AG$3,FALSE)</f>
        <v>38.269257671910502</v>
      </c>
      <c r="C11" s="48">
        <f>VLOOKUP($A11,'Occupancy Raw Data'!$B$8:$BE$51,'Occupancy Raw Data'!AH$3,FALSE)</f>
        <v>40.034205858230003</v>
      </c>
      <c r="D11" s="48">
        <f>VLOOKUP($A11,'Occupancy Raw Data'!$B$8:$BE$51,'Occupancy Raw Data'!AI$3,FALSE)</f>
        <v>47.049585778501097</v>
      </c>
      <c r="E11" s="48">
        <f>VLOOKUP($A11,'Occupancy Raw Data'!$B$8:$BE$51,'Occupancy Raw Data'!AJ$3,FALSE)</f>
        <v>50.363993565738099</v>
      </c>
      <c r="F11" s="48">
        <f>VLOOKUP($A11,'Occupancy Raw Data'!$B$8:$BE$51,'Occupancy Raw Data'!AK$3,FALSE)</f>
        <v>48.473134413763702</v>
      </c>
      <c r="G11" s="49">
        <f>VLOOKUP($A11,'Occupancy Raw Data'!$B$8:$BE$51,'Occupancy Raw Data'!AL$3,FALSE)</f>
        <v>44.838210871395198</v>
      </c>
      <c r="H11" s="48">
        <f>VLOOKUP($A11,'Occupancy Raw Data'!$B$8:$BE$51,'Occupancy Raw Data'!AN$3,FALSE)</f>
        <v>47.267664019633301</v>
      </c>
      <c r="I11" s="48">
        <f>VLOOKUP($A11,'Occupancy Raw Data'!$B$8:$BE$51,'Occupancy Raw Data'!AO$3,FALSE)</f>
        <v>47.888201522097098</v>
      </c>
      <c r="J11" s="49">
        <f>VLOOKUP($A11,'Occupancy Raw Data'!$B$8:$BE$51,'Occupancy Raw Data'!AP$3,FALSE)</f>
        <v>47.577932770865203</v>
      </c>
      <c r="K11" s="50">
        <f>VLOOKUP($A11,'Occupancy Raw Data'!$B$8:$BE$51,'Occupancy Raw Data'!AR$3,FALSE)</f>
        <v>45.621003487865103</v>
      </c>
      <c r="M11" s="47">
        <f>VLOOKUP($A11,'Occupancy Raw Data'!$B$8:$BE$51,'Occupancy Raw Data'!AT$3,FALSE)</f>
        <v>-3.7385308291127402</v>
      </c>
      <c r="N11" s="48">
        <f>VLOOKUP($A11,'Occupancy Raw Data'!$B$8:$BE$51,'Occupancy Raw Data'!AU$3,FALSE)</f>
        <v>-9.7888941260285094</v>
      </c>
      <c r="O11" s="48">
        <f>VLOOKUP($A11,'Occupancy Raw Data'!$B$8:$BE$51,'Occupancy Raw Data'!AV$3,FALSE)</f>
        <v>-8.3796003359661704</v>
      </c>
      <c r="P11" s="48">
        <f>VLOOKUP($A11,'Occupancy Raw Data'!$B$8:$BE$51,'Occupancy Raw Data'!AW$3,FALSE)</f>
        <v>-3.6985019124492098</v>
      </c>
      <c r="Q11" s="48">
        <f>VLOOKUP($A11,'Occupancy Raw Data'!$B$8:$BE$51,'Occupancy Raw Data'!AX$3,FALSE)</f>
        <v>-1.5666467785929601</v>
      </c>
      <c r="R11" s="49">
        <f>VLOOKUP($A11,'Occupancy Raw Data'!$B$8:$BE$51,'Occupancy Raw Data'!AY$3,FALSE)</f>
        <v>-5.4163897421758502</v>
      </c>
      <c r="S11" s="48">
        <f>VLOOKUP($A11,'Occupancy Raw Data'!$B$8:$BE$51,'Occupancy Raw Data'!BA$3,FALSE)</f>
        <v>-2.5670421805101902</v>
      </c>
      <c r="T11" s="48">
        <f>VLOOKUP($A11,'Occupancy Raw Data'!$B$8:$BE$51,'Occupancy Raw Data'!BB$3,FALSE)</f>
        <v>-5.9738587511045802</v>
      </c>
      <c r="U11" s="49">
        <f>VLOOKUP($A11,'Occupancy Raw Data'!$B$8:$BE$51,'Occupancy Raw Data'!BC$3,FALSE)</f>
        <v>-4.31186444083521</v>
      </c>
      <c r="V11" s="50">
        <f>VLOOKUP($A11,'Occupancy Raw Data'!$B$8:$BE$51,'Occupancy Raw Data'!BE$3,FALSE)</f>
        <v>-5.0899192512268696</v>
      </c>
      <c r="X11" s="51">
        <f>VLOOKUP($A11,'ADR Raw Data'!$B$6:$BE$49,'ADR Raw Data'!AG$1,FALSE)</f>
        <v>100.258951032683</v>
      </c>
      <c r="Y11" s="52">
        <f>VLOOKUP($A11,'ADR Raw Data'!$B$6:$BE$49,'ADR Raw Data'!AH$1,FALSE)</f>
        <v>99.210404656407306</v>
      </c>
      <c r="Z11" s="52">
        <f>VLOOKUP($A11,'ADR Raw Data'!$B$6:$BE$49,'ADR Raw Data'!AI$1,FALSE)</f>
        <v>101.29865731544101</v>
      </c>
      <c r="AA11" s="52">
        <f>VLOOKUP($A11,'ADR Raw Data'!$B$6:$BE$49,'ADR Raw Data'!AJ$1,FALSE)</f>
        <v>102.259258843133</v>
      </c>
      <c r="AB11" s="52">
        <f>VLOOKUP($A11,'ADR Raw Data'!$B$6:$BE$49,'ADR Raw Data'!AK$1,FALSE)</f>
        <v>101.209389428121</v>
      </c>
      <c r="AC11" s="53">
        <f>VLOOKUP($A11,'ADR Raw Data'!$B$6:$BE$49,'ADR Raw Data'!AL$1,FALSE)</f>
        <v>100.94478728321999</v>
      </c>
      <c r="AD11" s="52">
        <f>VLOOKUP($A11,'ADR Raw Data'!$B$6:$BE$49,'ADR Raw Data'!AN$1,FALSE)</f>
        <v>104.99466937479799</v>
      </c>
      <c r="AE11" s="52">
        <f>VLOOKUP($A11,'ADR Raw Data'!$B$6:$BE$49,'ADR Raw Data'!AO$1,FALSE)</f>
        <v>105.121289166224</v>
      </c>
      <c r="AF11" s="53">
        <f>VLOOKUP($A11,'ADR Raw Data'!$B$6:$BE$49,'ADR Raw Data'!AP$1,FALSE)</f>
        <v>105.058392131708</v>
      </c>
      <c r="AG11" s="54">
        <f>VLOOKUP($A11,'ADR Raw Data'!$B$6:$BE$49,'ADR Raw Data'!AR$1,FALSE)</f>
        <v>102.170541920763</v>
      </c>
      <c r="AI11" s="47">
        <f>VLOOKUP($A11,'ADR Raw Data'!$B$6:$BE$49,'ADR Raw Data'!AT$1,FALSE)</f>
        <v>5.3508654435650502</v>
      </c>
      <c r="AJ11" s="48">
        <f>VLOOKUP($A11,'ADR Raw Data'!$B$6:$BE$49,'ADR Raw Data'!AU$1,FALSE)</f>
        <v>2.90316169050744</v>
      </c>
      <c r="AK11" s="48">
        <f>VLOOKUP($A11,'ADR Raw Data'!$B$6:$BE$49,'ADR Raw Data'!AV$1,FALSE)</f>
        <v>3.04125155373695</v>
      </c>
      <c r="AL11" s="48">
        <f>VLOOKUP($A11,'ADR Raw Data'!$B$6:$BE$49,'ADR Raw Data'!AW$1,FALSE)</f>
        <v>4.1466568232830303</v>
      </c>
      <c r="AM11" s="48">
        <f>VLOOKUP($A11,'ADR Raw Data'!$B$6:$BE$49,'ADR Raw Data'!AX$1,FALSE)</f>
        <v>4.6293920202100098</v>
      </c>
      <c r="AN11" s="49">
        <f>VLOOKUP($A11,'ADR Raw Data'!$B$6:$BE$49,'ADR Raw Data'!AY$1,FALSE)</f>
        <v>3.9894722017937498</v>
      </c>
      <c r="AO11" s="48">
        <f>VLOOKUP($A11,'ADR Raw Data'!$B$6:$BE$49,'ADR Raw Data'!BA$1,FALSE)</f>
        <v>3.5682452846077699</v>
      </c>
      <c r="AP11" s="48">
        <f>VLOOKUP($A11,'ADR Raw Data'!$B$6:$BE$49,'ADR Raw Data'!BB$1,FALSE)</f>
        <v>0.34722926765103101</v>
      </c>
      <c r="AQ11" s="49">
        <f>VLOOKUP($A11,'ADR Raw Data'!$B$6:$BE$49,'ADR Raw Data'!BC$1,FALSE)</f>
        <v>1.8911060663638699</v>
      </c>
      <c r="AR11" s="50">
        <f>VLOOKUP($A11,'ADR Raw Data'!$B$6:$BE$49,'ADR Raw Data'!BE$1,FALSE)</f>
        <v>3.3527346695024498</v>
      </c>
      <c r="AT11" s="51">
        <f>VLOOKUP($A11,'RevPAR Raw Data'!$B$6:$BE$49,'RevPAR Raw Data'!AG$1,FALSE)</f>
        <v>38.368356309852302</v>
      </c>
      <c r="AU11" s="52">
        <f>VLOOKUP($A11,'RevPAR Raw Data'!$B$6:$BE$49,'RevPAR Raw Data'!AH$1,FALSE)</f>
        <v>39.718097632929101</v>
      </c>
      <c r="AV11" s="52">
        <f>VLOOKUP($A11,'RevPAR Raw Data'!$B$6:$BE$49,'RevPAR Raw Data'!AI$1,FALSE)</f>
        <v>47.660598666098601</v>
      </c>
      <c r="AW11" s="52">
        <f>VLOOKUP($A11,'RevPAR Raw Data'!$B$6:$BE$49,'RevPAR Raw Data'!AJ$1,FALSE)</f>
        <v>51.501846544127403</v>
      </c>
      <c r="AX11" s="52">
        <f>VLOOKUP($A11,'RevPAR Raw Data'!$B$6:$BE$49,'RevPAR Raw Data'!AK$1,FALSE)</f>
        <v>49.059363376843002</v>
      </c>
      <c r="AY11" s="53">
        <f>VLOOKUP($A11,'RevPAR Raw Data'!$B$6:$BE$49,'RevPAR Raw Data'!AL$1,FALSE)</f>
        <v>45.2618365857318</v>
      </c>
      <c r="AZ11" s="52">
        <f>VLOOKUP($A11,'RevPAR Raw Data'!$B$6:$BE$49,'RevPAR Raw Data'!AN$1,FALSE)</f>
        <v>49.628527558604503</v>
      </c>
      <c r="BA11" s="52">
        <f>VLOOKUP($A11,'RevPAR Raw Data'!$B$6:$BE$49,'RevPAR Raw Data'!AO$1,FALSE)</f>
        <v>50.340694798547801</v>
      </c>
      <c r="BB11" s="53">
        <f>VLOOKUP($A11,'RevPAR Raw Data'!$B$6:$BE$49,'RevPAR Raw Data'!AP$1,FALSE)</f>
        <v>49.984611178576102</v>
      </c>
      <c r="BC11" s="54">
        <f>VLOOKUP($A11,'RevPAR Raw Data'!$B$6:$BE$49,'RevPAR Raw Data'!AR$1,FALSE)</f>
        <v>46.611226493242199</v>
      </c>
      <c r="BE11" s="47">
        <f>VLOOKUP($A11,'RevPAR Raw Data'!$B$6:$BE$49,'RevPAR Raw Data'!AT$1,FALSE)</f>
        <v>1.4122908602202899</v>
      </c>
      <c r="BF11" s="48">
        <f>VLOOKUP($A11,'RevPAR Raw Data'!$B$6:$BE$49,'RevPAR Raw Data'!AU$1,FALSE)</f>
        <v>-7.16991985971225</v>
      </c>
      <c r="BG11" s="48">
        <f>VLOOKUP($A11,'RevPAR Raw Data'!$B$6:$BE$49,'RevPAR Raw Data'!AV$1,FALSE)</f>
        <v>-5.59319350764373</v>
      </c>
      <c r="BH11" s="48">
        <f>VLOOKUP($A11,'RevPAR Raw Data'!$B$6:$BE$49,'RevPAR Raw Data'!AW$1,FALSE)</f>
        <v>0.29479072892198999</v>
      </c>
      <c r="BI11" s="48">
        <f>VLOOKUP($A11,'RevPAR Raw Data'!$B$6:$BE$49,'RevPAR Raw Data'!AX$1,FALSE)</f>
        <v>2.99021902066398</v>
      </c>
      <c r="BJ11" s="49">
        <f>VLOOKUP($A11,'RevPAR Raw Data'!$B$6:$BE$49,'RevPAR Raw Data'!AY$1,FALSE)</f>
        <v>-1.6430029034870099</v>
      </c>
      <c r="BK11" s="48">
        <f>VLOOKUP($A11,'RevPAR Raw Data'!$B$6:$BE$49,'RevPAR Raw Data'!BA$1,FALSE)</f>
        <v>0.90960474253762502</v>
      </c>
      <c r="BL11" s="48">
        <f>VLOOKUP($A11,'RevPAR Raw Data'!$B$6:$BE$49,'RevPAR Raw Data'!BB$1,FALSE)</f>
        <v>-5.6473724694455099</v>
      </c>
      <c r="BM11" s="49">
        <f>VLOOKUP($A11,'RevPAR Raw Data'!$B$6:$BE$49,'RevPAR Raw Data'!BC$1,FALSE)</f>
        <v>-2.50230030448536</v>
      </c>
      <c r="BN11" s="50">
        <f>VLOOKUP($A11,'RevPAR Raw Data'!$B$6:$BE$49,'RevPAR Raw Data'!BE$1,FALSE)</f>
        <v>-1.90783606910998</v>
      </c>
    </row>
    <row r="12" spans="1:66" x14ac:dyDescent="0.45">
      <c r="A12" s="63" t="s">
        <v>140</v>
      </c>
      <c r="B12" s="47">
        <f>VLOOKUP($A12,'Occupancy Raw Data'!$B$8:$BE$51,'Occupancy Raw Data'!AG$3,FALSE)</f>
        <v>40.645695364238399</v>
      </c>
      <c r="C12" s="48">
        <f>VLOOKUP($A12,'Occupancy Raw Data'!$B$8:$BE$51,'Occupancy Raw Data'!AH$3,FALSE)</f>
        <v>42.490036628348903</v>
      </c>
      <c r="D12" s="48">
        <f>VLOOKUP($A12,'Occupancy Raw Data'!$B$8:$BE$51,'Occupancy Raw Data'!AI$3,FALSE)</f>
        <v>46.190882075145701</v>
      </c>
      <c r="E12" s="48">
        <f>VLOOKUP($A12,'Occupancy Raw Data'!$B$8:$BE$51,'Occupancy Raw Data'!AJ$3,FALSE)</f>
        <v>48.7272224653873</v>
      </c>
      <c r="F12" s="48">
        <f>VLOOKUP($A12,'Occupancy Raw Data'!$B$8:$BE$51,'Occupancy Raw Data'!AK$3,FALSE)</f>
        <v>47.187219240249703</v>
      </c>
      <c r="G12" s="49">
        <f>VLOOKUP($A12,'Occupancy Raw Data'!$B$8:$BE$51,'Occupancy Raw Data'!AL$3,FALSE)</f>
        <v>45.046609310808499</v>
      </c>
      <c r="H12" s="48">
        <f>VLOOKUP($A12,'Occupancy Raw Data'!$B$8:$BE$51,'Occupancy Raw Data'!AN$3,FALSE)</f>
        <v>46.178211891543199</v>
      </c>
      <c r="I12" s="48">
        <f>VLOOKUP($A12,'Occupancy Raw Data'!$B$8:$BE$51,'Occupancy Raw Data'!AO$3,FALSE)</f>
        <v>46.065332073993801</v>
      </c>
      <c r="J12" s="49">
        <f>VLOOKUP($A12,'Occupancy Raw Data'!$B$8:$BE$51,'Occupancy Raw Data'!AP$3,FALSE)</f>
        <v>46.1217719827685</v>
      </c>
      <c r="K12" s="50">
        <f>VLOOKUP($A12,'Occupancy Raw Data'!$B$8:$BE$51,'Occupancy Raw Data'!AR$3,FALSE)</f>
        <v>45.353718801613397</v>
      </c>
      <c r="M12" s="47">
        <f>VLOOKUP($A12,'Occupancy Raw Data'!$B$8:$BE$51,'Occupancy Raw Data'!AT$3,FALSE)</f>
        <v>2.0710699888494002</v>
      </c>
      <c r="N12" s="48">
        <f>VLOOKUP($A12,'Occupancy Raw Data'!$B$8:$BE$51,'Occupancy Raw Data'!AU$3,FALSE)</f>
        <v>-3.39167055974174</v>
      </c>
      <c r="O12" s="48">
        <f>VLOOKUP($A12,'Occupancy Raw Data'!$B$8:$BE$51,'Occupancy Raw Data'!AV$3,FALSE)</f>
        <v>-2.6764019379792399</v>
      </c>
      <c r="P12" s="48">
        <f>VLOOKUP($A12,'Occupancy Raw Data'!$B$8:$BE$51,'Occupancy Raw Data'!AW$3,FALSE)</f>
        <v>1.3596574681565501</v>
      </c>
      <c r="Q12" s="48">
        <f>VLOOKUP($A12,'Occupancy Raw Data'!$B$8:$BE$51,'Occupancy Raw Data'!AX$3,FALSE)</f>
        <v>1.61487958877619</v>
      </c>
      <c r="R12" s="49">
        <f>VLOOKUP($A12,'Occupancy Raw Data'!$B$8:$BE$51,'Occupancy Raw Data'!AY$3,FALSE)</f>
        <v>-0.23993514793145901</v>
      </c>
      <c r="S12" s="48">
        <f>VLOOKUP($A12,'Occupancy Raw Data'!$B$8:$BE$51,'Occupancy Raw Data'!BA$3,FALSE)</f>
        <v>2.6579622010711499</v>
      </c>
      <c r="T12" s="48">
        <f>VLOOKUP($A12,'Occupancy Raw Data'!$B$8:$BE$51,'Occupancy Raw Data'!BB$3,FALSE)</f>
        <v>-0.65354113935854197</v>
      </c>
      <c r="U12" s="49">
        <f>VLOOKUP($A12,'Occupancy Raw Data'!$B$8:$BE$51,'Occupancy Raw Data'!BC$3,FALSE)</f>
        <v>0.97709309042512205</v>
      </c>
      <c r="V12" s="50">
        <f>VLOOKUP($A12,'Occupancy Raw Data'!$B$8:$BE$51,'Occupancy Raw Data'!BE$3,FALSE)</f>
        <v>0.11046471016941301</v>
      </c>
      <c r="X12" s="51">
        <f>VLOOKUP($A12,'ADR Raw Data'!$B$6:$BE$49,'ADR Raw Data'!AG$1,FALSE)</f>
        <v>74.65373019914</v>
      </c>
      <c r="Y12" s="52">
        <f>VLOOKUP($A12,'ADR Raw Data'!$B$6:$BE$49,'ADR Raw Data'!AH$1,FALSE)</f>
        <v>74.481670145571798</v>
      </c>
      <c r="Z12" s="52">
        <f>VLOOKUP($A12,'ADR Raw Data'!$B$6:$BE$49,'ADR Raw Data'!AI$1,FALSE)</f>
        <v>75.277694129968495</v>
      </c>
      <c r="AA12" s="52">
        <f>VLOOKUP($A12,'ADR Raw Data'!$B$6:$BE$49,'ADR Raw Data'!AJ$1,FALSE)</f>
        <v>75.700524300302504</v>
      </c>
      <c r="AB12" s="52">
        <f>VLOOKUP($A12,'ADR Raw Data'!$B$6:$BE$49,'ADR Raw Data'!AK$1,FALSE)</f>
        <v>75.300180877291396</v>
      </c>
      <c r="AC12" s="53">
        <f>VLOOKUP($A12,'ADR Raw Data'!$B$6:$BE$49,'ADR Raw Data'!AL$1,FALSE)</f>
        <v>75.110966392998407</v>
      </c>
      <c r="AD12" s="52">
        <f>VLOOKUP($A12,'ADR Raw Data'!$B$6:$BE$49,'ADR Raw Data'!AN$1,FALSE)</f>
        <v>77.588163428200801</v>
      </c>
      <c r="AE12" s="52">
        <f>VLOOKUP($A12,'ADR Raw Data'!$B$6:$BE$49,'ADR Raw Data'!AO$1,FALSE)</f>
        <v>77.974854599554902</v>
      </c>
      <c r="AF12" s="53">
        <f>VLOOKUP($A12,'ADR Raw Data'!$B$6:$BE$49,'ADR Raw Data'!AP$1,FALSE)</f>
        <v>77.781272413965297</v>
      </c>
      <c r="AG12" s="54">
        <f>VLOOKUP($A12,'ADR Raw Data'!$B$6:$BE$49,'ADR Raw Data'!AR$1,FALSE)</f>
        <v>75.886629572938503</v>
      </c>
      <c r="AI12" s="47">
        <f>VLOOKUP($A12,'ADR Raw Data'!$B$6:$BE$49,'ADR Raw Data'!AT$1,FALSE)</f>
        <v>-1.7447433157534</v>
      </c>
      <c r="AJ12" s="48">
        <f>VLOOKUP($A12,'ADR Raw Data'!$B$6:$BE$49,'ADR Raw Data'!AU$1,FALSE)</f>
        <v>-2.3281776705063599</v>
      </c>
      <c r="AK12" s="48">
        <f>VLOOKUP($A12,'ADR Raw Data'!$B$6:$BE$49,'ADR Raw Data'!AV$1,FALSE)</f>
        <v>-1.5873572657311099</v>
      </c>
      <c r="AL12" s="48">
        <f>VLOOKUP($A12,'ADR Raw Data'!$B$6:$BE$49,'ADR Raw Data'!AW$1,FALSE)</f>
        <v>-0.84333449503295999</v>
      </c>
      <c r="AM12" s="48">
        <f>VLOOKUP($A12,'ADR Raw Data'!$B$6:$BE$49,'ADR Raw Data'!AX$1,FALSE)</f>
        <v>-1.7041572178448501</v>
      </c>
      <c r="AN12" s="49">
        <f>VLOOKUP($A12,'ADR Raw Data'!$B$6:$BE$49,'ADR Raw Data'!AY$1,FALSE)</f>
        <v>-1.6199221325534601</v>
      </c>
      <c r="AO12" s="48">
        <f>VLOOKUP($A12,'ADR Raw Data'!$B$6:$BE$49,'ADR Raw Data'!BA$1,FALSE)</f>
        <v>-2.9190945673759399</v>
      </c>
      <c r="AP12" s="48">
        <f>VLOOKUP($A12,'ADR Raw Data'!$B$6:$BE$49,'ADR Raw Data'!BB$1,FALSE)</f>
        <v>-4.1861110550476903</v>
      </c>
      <c r="AQ12" s="49">
        <f>VLOOKUP($A12,'ADR Raw Data'!$B$6:$BE$49,'ADR Raw Data'!BC$1,FALSE)</f>
        <v>-3.57187619382539</v>
      </c>
      <c r="AR12" s="50">
        <f>VLOOKUP($A12,'ADR Raw Data'!$B$6:$BE$49,'ADR Raw Data'!BE$1,FALSE)</f>
        <v>-2.19613881785064</v>
      </c>
      <c r="AT12" s="51">
        <f>VLOOKUP($A12,'RevPAR Raw Data'!$B$6:$BE$49,'RevPAR Raw Data'!AG$1,FALSE)</f>
        <v>30.343527754782901</v>
      </c>
      <c r="AU12" s="52">
        <f>VLOOKUP($A12,'RevPAR Raw Data'!$B$6:$BE$49,'RevPAR Raw Data'!AH$1,FALSE)</f>
        <v>31.647288926259499</v>
      </c>
      <c r="AV12" s="52">
        <f>VLOOKUP($A12,'RevPAR Raw Data'!$B$6:$BE$49,'RevPAR Raw Data'!AI$1,FALSE)</f>
        <v>34.771430924462599</v>
      </c>
      <c r="AW12" s="52">
        <f>VLOOKUP($A12,'RevPAR Raw Data'!$B$6:$BE$49,'RevPAR Raw Data'!AJ$1,FALSE)</f>
        <v>36.886762883273001</v>
      </c>
      <c r="AX12" s="52">
        <f>VLOOKUP($A12,'RevPAR Raw Data'!$B$6:$BE$49,'RevPAR Raw Data'!AK$1,FALSE)</f>
        <v>35.532061438872098</v>
      </c>
      <c r="AY12" s="53">
        <f>VLOOKUP($A12,'RevPAR Raw Data'!$B$6:$BE$49,'RevPAR Raw Data'!AL$1,FALSE)</f>
        <v>33.8349435806267</v>
      </c>
      <c r="AZ12" s="52">
        <f>VLOOKUP($A12,'RevPAR Raw Data'!$B$6:$BE$49,'RevPAR Raw Data'!AN$1,FALSE)</f>
        <v>35.828826510631401</v>
      </c>
      <c r="BA12" s="52">
        <f>VLOOKUP($A12,'RevPAR Raw Data'!$B$6:$BE$49,'RevPAR Raw Data'!AO$1,FALSE)</f>
        <v>35.919375705498801</v>
      </c>
      <c r="BB12" s="53">
        <f>VLOOKUP($A12,'RevPAR Raw Data'!$B$6:$BE$49,'RevPAR Raw Data'!AP$1,FALSE)</f>
        <v>35.874101108065098</v>
      </c>
      <c r="BC12" s="54">
        <f>VLOOKUP($A12,'RevPAR Raw Data'!$B$6:$BE$49,'RevPAR Raw Data'!AR$1,FALSE)</f>
        <v>34.417408584532502</v>
      </c>
      <c r="BE12" s="47">
        <f>VLOOKUP($A12,'RevPAR Raw Data'!$B$6:$BE$49,'RevPAR Raw Data'!AT$1,FALSE)</f>
        <v>0.29019181790097698</v>
      </c>
      <c r="BF12" s="48">
        <f>VLOOKUP($A12,'RevPAR Raw Data'!$B$6:$BE$49,'RevPAR Raw Data'!AU$1,FALSE)</f>
        <v>-5.6408841136190597</v>
      </c>
      <c r="BG12" s="48">
        <f>VLOOKUP($A12,'RevPAR Raw Data'!$B$6:$BE$49,'RevPAR Raw Data'!AV$1,FALSE)</f>
        <v>-4.22127514308767</v>
      </c>
      <c r="BH12" s="48">
        <f>VLOOKUP($A12,'RevPAR Raw Data'!$B$6:$BE$49,'RevPAR Raw Data'!AW$1,FALSE)</f>
        <v>0.50485651268034204</v>
      </c>
      <c r="BI12" s="48">
        <f>VLOOKUP($A12,'RevPAR Raw Data'!$B$6:$BE$49,'RevPAR Raw Data'!AX$1,FALSE)</f>
        <v>-0.11679771614029701</v>
      </c>
      <c r="BJ12" s="49">
        <f>VLOOKUP($A12,'RevPAR Raw Data'!$B$6:$BE$49,'RevPAR Raw Data'!AY$1,FALSE)</f>
        <v>-1.8559705179198001</v>
      </c>
      <c r="BK12" s="48">
        <f>VLOOKUP($A12,'RevPAR Raw Data'!$B$6:$BE$49,'RevPAR Raw Data'!BA$1,FALSE)</f>
        <v>-0.33872079651916298</v>
      </c>
      <c r="BL12" s="48">
        <f>VLOOKUP($A12,'RevPAR Raw Data'!$B$6:$BE$49,'RevPAR Raw Data'!BB$1,FALSE)</f>
        <v>-4.8122942365222601</v>
      </c>
      <c r="BM12" s="49">
        <f>VLOOKUP($A12,'RevPAR Raw Data'!$B$6:$BE$49,'RevPAR Raw Data'!BC$1,FALSE)</f>
        <v>-2.6296836588886698</v>
      </c>
      <c r="BN12" s="50">
        <f>VLOOKUP($A12,'RevPAR Raw Data'!$B$6:$BE$49,'RevPAR Raw Data'!BE$1,FALSE)</f>
        <v>-2.0881000660612798</v>
      </c>
    </row>
    <row r="13" spans="1:66" x14ac:dyDescent="0.45">
      <c r="A13" s="63" t="s">
        <v>141</v>
      </c>
      <c r="B13" s="47">
        <f>VLOOKUP($A13,'Occupancy Raw Data'!$B$8:$BE$51,'Occupancy Raw Data'!AG$3,FALSE)</f>
        <v>40.484320962538803</v>
      </c>
      <c r="C13" s="48">
        <f>VLOOKUP($A13,'Occupancy Raw Data'!$B$8:$BE$51,'Occupancy Raw Data'!AH$3,FALSE)</f>
        <v>40.440984035592699</v>
      </c>
      <c r="D13" s="48">
        <f>VLOOKUP($A13,'Occupancy Raw Data'!$B$8:$BE$51,'Occupancy Raw Data'!AI$3,FALSE)</f>
        <v>42.318764721277098</v>
      </c>
      <c r="E13" s="48">
        <f>VLOOKUP($A13,'Occupancy Raw Data'!$B$8:$BE$51,'Occupancy Raw Data'!AJ$3,FALSE)</f>
        <v>44.285963534851199</v>
      </c>
      <c r="F13" s="48">
        <f>VLOOKUP($A13,'Occupancy Raw Data'!$B$8:$BE$51,'Occupancy Raw Data'!AK$3,FALSE)</f>
        <v>44.740323940795001</v>
      </c>
      <c r="G13" s="49">
        <f>VLOOKUP($A13,'Occupancy Raw Data'!$B$8:$BE$51,'Occupancy Raw Data'!AL$3,FALSE)</f>
        <v>42.453842351641299</v>
      </c>
      <c r="H13" s="48">
        <f>VLOOKUP($A13,'Occupancy Raw Data'!$B$8:$BE$51,'Occupancy Raw Data'!AN$3,FALSE)</f>
        <v>44.642182093111103</v>
      </c>
      <c r="I13" s="48">
        <f>VLOOKUP($A13,'Occupancy Raw Data'!$B$8:$BE$51,'Occupancy Raw Data'!AO$3,FALSE)</f>
        <v>45.007124371165098</v>
      </c>
      <c r="J13" s="49">
        <f>VLOOKUP($A13,'Occupancy Raw Data'!$B$8:$BE$51,'Occupancy Raw Data'!AP$3,FALSE)</f>
        <v>44.824653232138097</v>
      </c>
      <c r="K13" s="50">
        <f>VLOOKUP($A13,'Occupancy Raw Data'!$B$8:$BE$51,'Occupancy Raw Data'!AR$3,FALSE)</f>
        <v>43.131160615261898</v>
      </c>
      <c r="M13" s="47">
        <f>VLOOKUP($A13,'Occupancy Raw Data'!$B$8:$BE$51,'Occupancy Raw Data'!AT$3,FALSE)</f>
        <v>-2.2226133731358799</v>
      </c>
      <c r="N13" s="48">
        <f>VLOOKUP($A13,'Occupancy Raw Data'!$B$8:$BE$51,'Occupancy Raw Data'!AU$3,FALSE)</f>
        <v>-3.8641477325683402</v>
      </c>
      <c r="O13" s="48">
        <f>VLOOKUP($A13,'Occupancy Raw Data'!$B$8:$BE$51,'Occupancy Raw Data'!AV$3,FALSE)</f>
        <v>-3.42093296112898</v>
      </c>
      <c r="P13" s="48">
        <f>VLOOKUP($A13,'Occupancy Raw Data'!$B$8:$BE$51,'Occupancy Raw Data'!AW$3,FALSE)</f>
        <v>-1.3583028375392201</v>
      </c>
      <c r="Q13" s="48">
        <f>VLOOKUP($A13,'Occupancy Raw Data'!$B$8:$BE$51,'Occupancy Raw Data'!AX$3,FALSE)</f>
        <v>0.50742793722514801</v>
      </c>
      <c r="R13" s="49">
        <f>VLOOKUP($A13,'Occupancy Raw Data'!$B$8:$BE$51,'Occupancy Raw Data'!AY$3,FALSE)</f>
        <v>-2.04424573797009</v>
      </c>
      <c r="S13" s="48">
        <f>VLOOKUP($A13,'Occupancy Raw Data'!$B$8:$BE$51,'Occupancy Raw Data'!BA$3,FALSE)</f>
        <v>-1.6002986008378299</v>
      </c>
      <c r="T13" s="48">
        <f>VLOOKUP($A13,'Occupancy Raw Data'!$B$8:$BE$51,'Occupancy Raw Data'!BB$3,FALSE)</f>
        <v>-4.0316475265143703</v>
      </c>
      <c r="U13" s="49">
        <f>VLOOKUP($A13,'Occupancy Raw Data'!$B$8:$BE$51,'Occupancy Raw Data'!BC$3,FALSE)</f>
        <v>-2.8361276414759602</v>
      </c>
      <c r="V13" s="50">
        <f>VLOOKUP($A13,'Occupancy Raw Data'!$B$8:$BE$51,'Occupancy Raw Data'!BE$3,FALSE)</f>
        <v>-2.2808835827104699</v>
      </c>
      <c r="X13" s="51">
        <f>VLOOKUP($A13,'ADR Raw Data'!$B$6:$BE$49,'ADR Raw Data'!AG$1,FALSE)</f>
        <v>59.997617849643703</v>
      </c>
      <c r="Y13" s="52">
        <f>VLOOKUP($A13,'ADR Raw Data'!$B$6:$BE$49,'ADR Raw Data'!AH$1,FALSE)</f>
        <v>59.4590890722464</v>
      </c>
      <c r="Z13" s="52">
        <f>VLOOKUP($A13,'ADR Raw Data'!$B$6:$BE$49,'ADR Raw Data'!AI$1,FALSE)</f>
        <v>59.462358280079698</v>
      </c>
      <c r="AA13" s="52">
        <f>VLOOKUP($A13,'ADR Raw Data'!$B$6:$BE$49,'ADR Raw Data'!AJ$1,FALSE)</f>
        <v>59.882261686201097</v>
      </c>
      <c r="AB13" s="52">
        <f>VLOOKUP($A13,'ADR Raw Data'!$B$6:$BE$49,'ADR Raw Data'!AK$1,FALSE)</f>
        <v>59.8770718619501</v>
      </c>
      <c r="AC13" s="53">
        <f>VLOOKUP($A13,'ADR Raw Data'!$B$6:$BE$49,'ADR Raw Data'!AL$1,FALSE)</f>
        <v>59.738862971067299</v>
      </c>
      <c r="AD13" s="52">
        <f>VLOOKUP($A13,'ADR Raw Data'!$B$6:$BE$49,'ADR Raw Data'!AN$1,FALSE)</f>
        <v>62.063402683689397</v>
      </c>
      <c r="AE13" s="52">
        <f>VLOOKUP($A13,'ADR Raw Data'!$B$6:$BE$49,'ADR Raw Data'!AO$1,FALSE)</f>
        <v>62.673341452107799</v>
      </c>
      <c r="AF13" s="53">
        <f>VLOOKUP($A13,'ADR Raw Data'!$B$6:$BE$49,'ADR Raw Data'!AP$1,FALSE)</f>
        <v>62.369613530060398</v>
      </c>
      <c r="AG13" s="54">
        <f>VLOOKUP($A13,'ADR Raw Data'!$B$6:$BE$49,'ADR Raw Data'!AR$1,FALSE)</f>
        <v>60.519953442352097</v>
      </c>
      <c r="AI13" s="47">
        <f>VLOOKUP($A13,'ADR Raw Data'!$B$6:$BE$49,'ADR Raw Data'!AT$1,FALSE)</f>
        <v>0.25589588063533403</v>
      </c>
      <c r="AJ13" s="48">
        <f>VLOOKUP($A13,'ADR Raw Data'!$B$6:$BE$49,'ADR Raw Data'!AU$1,FALSE)</f>
        <v>-0.213429543978678</v>
      </c>
      <c r="AK13" s="48">
        <f>VLOOKUP($A13,'ADR Raw Data'!$B$6:$BE$49,'ADR Raw Data'!AV$1,FALSE)</f>
        <v>-0.63398381245591495</v>
      </c>
      <c r="AL13" s="48">
        <f>VLOOKUP($A13,'ADR Raw Data'!$B$6:$BE$49,'ADR Raw Data'!AW$1,FALSE)</f>
        <v>-0.132417236228423</v>
      </c>
      <c r="AM13" s="48">
        <f>VLOOKUP($A13,'ADR Raw Data'!$B$6:$BE$49,'ADR Raw Data'!AX$1,FALSE)</f>
        <v>-1.28050935589439E-2</v>
      </c>
      <c r="AN13" s="49">
        <f>VLOOKUP($A13,'ADR Raw Data'!$B$6:$BE$49,'ADR Raw Data'!AY$1,FALSE)</f>
        <v>-0.14623318563695301</v>
      </c>
      <c r="AO13" s="48">
        <f>VLOOKUP($A13,'ADR Raw Data'!$B$6:$BE$49,'ADR Raw Data'!BA$1,FALSE)</f>
        <v>-1.97538538190109</v>
      </c>
      <c r="AP13" s="48">
        <f>VLOOKUP($A13,'ADR Raw Data'!$B$6:$BE$49,'ADR Raw Data'!BB$1,FALSE)</f>
        <v>-2.5613140927059401</v>
      </c>
      <c r="AQ13" s="49">
        <f>VLOOKUP($A13,'ADR Raw Data'!$B$6:$BE$49,'ADR Raw Data'!BC$1,FALSE)</f>
        <v>-2.2814931272644401</v>
      </c>
      <c r="AR13" s="50">
        <f>VLOOKUP($A13,'ADR Raw Data'!$B$6:$BE$49,'ADR Raw Data'!BE$1,FALSE)</f>
        <v>-0.82065292819972102</v>
      </c>
      <c r="AT13" s="51">
        <f>VLOOKUP($A13,'RevPAR Raw Data'!$B$6:$BE$49,'RevPAR Raw Data'!AG$1,FALSE)</f>
        <v>24.289628180127199</v>
      </c>
      <c r="AU13" s="52">
        <f>VLOOKUP($A13,'RevPAR Raw Data'!$B$6:$BE$49,'RevPAR Raw Data'!AH$1,FALSE)</f>
        <v>24.045840719415999</v>
      </c>
      <c r="AV13" s="52">
        <f>VLOOKUP($A13,'RevPAR Raw Data'!$B$6:$BE$49,'RevPAR Raw Data'!AI$1,FALSE)</f>
        <v>25.163735498269698</v>
      </c>
      <c r="AW13" s="52">
        <f>VLOOKUP($A13,'RevPAR Raw Data'!$B$6:$BE$49,'RevPAR Raw Data'!AJ$1,FALSE)</f>
        <v>26.519436574195201</v>
      </c>
      <c r="AX13" s="52">
        <f>VLOOKUP($A13,'RevPAR Raw Data'!$B$6:$BE$49,'RevPAR Raw Data'!AK$1,FALSE)</f>
        <v>26.7891959172991</v>
      </c>
      <c r="AY13" s="53">
        <f>VLOOKUP($A13,'RevPAR Raw Data'!$B$6:$BE$49,'RevPAR Raw Data'!AL$1,FALSE)</f>
        <v>25.361442708399899</v>
      </c>
      <c r="AZ13" s="52">
        <f>VLOOKUP($A13,'RevPAR Raw Data'!$B$6:$BE$49,'RevPAR Raw Data'!AN$1,FALSE)</f>
        <v>27.706457239233401</v>
      </c>
      <c r="BA13" s="52">
        <f>VLOOKUP($A13,'RevPAR Raw Data'!$B$6:$BE$49,'RevPAR Raw Data'!AO$1,FALSE)</f>
        <v>28.207468734915199</v>
      </c>
      <c r="BB13" s="53">
        <f>VLOOKUP($A13,'RevPAR Raw Data'!$B$6:$BE$49,'RevPAR Raw Data'!AP$1,FALSE)</f>
        <v>27.956962987074299</v>
      </c>
      <c r="BC13" s="54">
        <f>VLOOKUP($A13,'RevPAR Raw Data'!$B$6:$BE$49,'RevPAR Raw Data'!AR$1,FALSE)</f>
        <v>26.102958323502602</v>
      </c>
      <c r="BE13" s="47">
        <f>VLOOKUP($A13,'RevPAR Raw Data'!$B$6:$BE$49,'RevPAR Raw Data'!AT$1,FALSE)</f>
        <v>-1.97240506856485</v>
      </c>
      <c r="BF13" s="48">
        <f>VLOOKUP($A13,'RevPAR Raw Data'!$B$6:$BE$49,'RevPAR Raw Data'!AU$1,FALSE)</f>
        <v>-4.06933004366274</v>
      </c>
      <c r="BG13" s="48">
        <f>VLOOKUP($A13,'RevPAR Raw Data'!$B$6:$BE$49,'RevPAR Raw Data'!AV$1,FALSE)</f>
        <v>-4.0332286123763703</v>
      </c>
      <c r="BH13" s="48">
        <f>VLOOKUP($A13,'RevPAR Raw Data'!$B$6:$BE$49,'RevPAR Raw Data'!AW$1,FALSE)</f>
        <v>-1.48892144669056</v>
      </c>
      <c r="BI13" s="48">
        <f>VLOOKUP($A13,'RevPAR Raw Data'!$B$6:$BE$49,'RevPAR Raw Data'!AX$1,FALSE)</f>
        <v>0.49455786704409799</v>
      </c>
      <c r="BJ13" s="49">
        <f>VLOOKUP($A13,'RevPAR Raw Data'!$B$6:$BE$49,'RevPAR Raw Data'!AY$1,FALSE)</f>
        <v>-2.1874895579421598</v>
      </c>
      <c r="BK13" s="48">
        <f>VLOOKUP($A13,'RevPAR Raw Data'!$B$6:$BE$49,'RevPAR Raw Data'!BA$1,FALSE)</f>
        <v>-3.5440719181112001</v>
      </c>
      <c r="BL13" s="48">
        <f>VLOOKUP($A13,'RevPAR Raw Data'!$B$6:$BE$49,'RevPAR Raw Data'!BB$1,FALSE)</f>
        <v>-6.4896984629554701</v>
      </c>
      <c r="BM13" s="49">
        <f>VLOOKUP($A13,'RevPAR Raw Data'!$B$6:$BE$49,'RevPAR Raw Data'!BC$1,FALSE)</f>
        <v>-5.0529147115196897</v>
      </c>
      <c r="BN13" s="50">
        <f>VLOOKUP($A13,'RevPAR Raw Data'!$B$6:$BE$49,'RevPAR Raw Data'!BE$1,FALSE)</f>
        <v>-3.0828183729998502</v>
      </c>
    </row>
    <row r="14" spans="1:66" x14ac:dyDescent="0.4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Data'!AG$3,FALSE)</f>
        <v>44.694658679039499</v>
      </c>
      <c r="C15" s="48">
        <f>VLOOKUP($A15,'Occupancy Raw Data'!$B$8:$BE$45,'Occupancy Raw Data'!AH$3,FALSE)</f>
        <v>41.126768030431201</v>
      </c>
      <c r="D15" s="48">
        <f>VLOOKUP($A15,'Occupancy Raw Data'!$B$8:$BE$45,'Occupancy Raw Data'!AI$3,FALSE)</f>
        <v>47.180760471224403</v>
      </c>
      <c r="E15" s="48">
        <f>VLOOKUP($A15,'Occupancy Raw Data'!$B$8:$BE$45,'Occupancy Raw Data'!AJ$3,FALSE)</f>
        <v>50.347586554243101</v>
      </c>
      <c r="F15" s="48">
        <f>VLOOKUP($A15,'Occupancy Raw Data'!$B$8:$BE$45,'Occupancy Raw Data'!AK$3,FALSE)</f>
        <v>48.640248468608902</v>
      </c>
      <c r="G15" s="49">
        <f>VLOOKUP($A15,'Occupancy Raw Data'!$B$8:$BE$45,'Occupancy Raw Data'!AL$3,FALSE)</f>
        <v>46.397747863553597</v>
      </c>
      <c r="H15" s="48">
        <f>VLOOKUP($A15,'Occupancy Raw Data'!$B$8:$BE$45,'Occupancy Raw Data'!AN$3,FALSE)</f>
        <v>49.685665183719003</v>
      </c>
      <c r="I15" s="48">
        <f>VLOOKUP($A15,'Occupancy Raw Data'!$B$8:$BE$45,'Occupancy Raw Data'!AO$3,FALSE)</f>
        <v>52.342158859470402</v>
      </c>
      <c r="J15" s="49">
        <f>VLOOKUP($A15,'Occupancy Raw Data'!$B$8:$BE$45,'Occupancy Raw Data'!AP$3,FALSE)</f>
        <v>51.013912021594699</v>
      </c>
      <c r="K15" s="50">
        <f>VLOOKUP($A15,'Occupancy Raw Data'!$B$8:$BE$45,'Occupancy Raw Data'!AR$3,FALSE)</f>
        <v>47.716528724824101</v>
      </c>
      <c r="M15" s="47">
        <f>VLOOKUP($A15,'Occupancy Raw Data'!$B$8:$BE$45,'Occupancy Raw Data'!AT$3,FALSE)</f>
        <v>10.3644995548213</v>
      </c>
      <c r="N15" s="48">
        <f>VLOOKUP($A15,'Occupancy Raw Data'!$B$8:$BE$45,'Occupancy Raw Data'!AU$3,FALSE)</f>
        <v>-2.3795970577966701</v>
      </c>
      <c r="O15" s="48">
        <f>VLOOKUP($A15,'Occupancy Raw Data'!$B$8:$BE$45,'Occupancy Raw Data'!AV$3,FALSE)</f>
        <v>-4.2219290777200502</v>
      </c>
      <c r="P15" s="48">
        <f>VLOOKUP($A15,'Occupancy Raw Data'!$B$8:$BE$45,'Occupancy Raw Data'!AW$3,FALSE)</f>
        <v>0.33823469139987</v>
      </c>
      <c r="Q15" s="48">
        <f>VLOOKUP($A15,'Occupancy Raw Data'!$B$8:$BE$45,'Occupancy Raw Data'!AX$3,FALSE)</f>
        <v>2.6636989615547999</v>
      </c>
      <c r="R15" s="49">
        <f>VLOOKUP($A15,'Occupancy Raw Data'!$B$8:$BE$45,'Occupancy Raw Data'!AY$3,FALSE)</f>
        <v>1.1094378381491501</v>
      </c>
      <c r="S15" s="48">
        <f>VLOOKUP($A15,'Occupancy Raw Data'!$B$8:$BE$45,'Occupancy Raw Data'!BA$3,FALSE)</f>
        <v>2.5307621495175798</v>
      </c>
      <c r="T15" s="48">
        <f>VLOOKUP($A15,'Occupancy Raw Data'!$B$8:$BE$45,'Occupancy Raw Data'!BB$3,FALSE)</f>
        <v>-7.0566526823112303</v>
      </c>
      <c r="U15" s="49">
        <f>VLOOKUP($A15,'Occupancy Raw Data'!$B$8:$BE$45,'Occupancy Raw Data'!BC$3,FALSE)</f>
        <v>-2.6224166188044302</v>
      </c>
      <c r="V15" s="50">
        <f>VLOOKUP($A15,'Occupancy Raw Data'!$B$8:$BE$45,'Occupancy Raw Data'!BE$3,FALSE)</f>
        <v>-6.0753108143964903E-2</v>
      </c>
      <c r="X15" s="51">
        <f>VLOOKUP($A15,'ADR Raw Data'!$B$6:$BE$43,'ADR Raw Data'!AG$1,FALSE)</f>
        <v>138.400466016732</v>
      </c>
      <c r="Y15" s="52">
        <f>VLOOKUP($A15,'ADR Raw Data'!$B$6:$BE$43,'ADR Raw Data'!AH$1,FALSE)</f>
        <v>135.42773308339301</v>
      </c>
      <c r="Z15" s="52">
        <f>VLOOKUP($A15,'ADR Raw Data'!$B$6:$BE$43,'ADR Raw Data'!AI$1,FALSE)</f>
        <v>145.860002434639</v>
      </c>
      <c r="AA15" s="52">
        <f>VLOOKUP($A15,'ADR Raw Data'!$B$6:$BE$43,'ADR Raw Data'!AJ$1,FALSE)</f>
        <v>146.52606576868999</v>
      </c>
      <c r="AB15" s="52">
        <f>VLOOKUP($A15,'ADR Raw Data'!$B$6:$BE$43,'ADR Raw Data'!AK$1,FALSE)</f>
        <v>139.40076111194301</v>
      </c>
      <c r="AC15" s="53">
        <f>VLOOKUP($A15,'ADR Raw Data'!$B$6:$BE$43,'ADR Raw Data'!AL$1,FALSE)</f>
        <v>141.363295561976</v>
      </c>
      <c r="AD15" s="52">
        <f>VLOOKUP($A15,'ADR Raw Data'!$B$6:$BE$43,'ADR Raw Data'!AN$1,FALSE)</f>
        <v>132.81426291968901</v>
      </c>
      <c r="AE15" s="52">
        <f>VLOOKUP($A15,'ADR Raw Data'!$B$6:$BE$43,'ADR Raw Data'!AO$1,FALSE)</f>
        <v>135.810056466655</v>
      </c>
      <c r="AF15" s="53">
        <f>VLOOKUP($A15,'ADR Raw Data'!$B$6:$BE$43,'ADR Raw Data'!AP$1,FALSE)</f>
        <v>134.35116036130401</v>
      </c>
      <c r="AG15" s="54">
        <f>VLOOKUP($A15,'ADR Raw Data'!$B$6:$BE$43,'ADR Raw Data'!AR$1,FALSE)</f>
        <v>139.22158164361801</v>
      </c>
      <c r="AI15" s="47">
        <f>VLOOKUP($A15,'ADR Raw Data'!$B$6:$BE$43,'ADR Raw Data'!AT$1,FALSE)</f>
        <v>7.9129653190949103</v>
      </c>
      <c r="AJ15" s="48">
        <f>VLOOKUP($A15,'ADR Raw Data'!$B$6:$BE$43,'ADR Raw Data'!AU$1,FALSE)</f>
        <v>-0.37332418382049398</v>
      </c>
      <c r="AK15" s="48">
        <f>VLOOKUP($A15,'ADR Raw Data'!$B$6:$BE$43,'ADR Raw Data'!AV$1,FALSE)</f>
        <v>2.0936280699485299</v>
      </c>
      <c r="AL15" s="48">
        <f>VLOOKUP($A15,'ADR Raw Data'!$B$6:$BE$43,'ADR Raw Data'!AW$1,FALSE)</f>
        <v>2.2052542883366701</v>
      </c>
      <c r="AM15" s="48">
        <f>VLOOKUP($A15,'ADR Raw Data'!$B$6:$BE$43,'ADR Raw Data'!AX$1,FALSE)</f>
        <v>2.12114574766772</v>
      </c>
      <c r="AN15" s="49">
        <f>VLOOKUP($A15,'ADR Raw Data'!$B$6:$BE$43,'ADR Raw Data'!AY$1,FALSE)</f>
        <v>2.5782702115694498</v>
      </c>
      <c r="AO15" s="48">
        <f>VLOOKUP($A15,'ADR Raw Data'!$B$6:$BE$43,'ADR Raw Data'!BA$1,FALSE)</f>
        <v>0.46838542078369699</v>
      </c>
      <c r="AP15" s="48">
        <f>VLOOKUP($A15,'ADR Raw Data'!$B$6:$BE$43,'ADR Raw Data'!BB$1,FALSE)</f>
        <v>-5.9382264297420404</v>
      </c>
      <c r="AQ15" s="49">
        <f>VLOOKUP($A15,'ADR Raw Data'!$B$6:$BE$43,'ADR Raw Data'!BC$1,FALSE)</f>
        <v>-3.1678912203003402</v>
      </c>
      <c r="AR15" s="50">
        <f>VLOOKUP($A15,'ADR Raw Data'!$B$6:$BE$43,'ADR Raw Data'!BE$1,FALSE)</f>
        <v>0.80944413103683699</v>
      </c>
      <c r="AT15" s="51">
        <f>VLOOKUP($A15,'RevPAR Raw Data'!$B$6:$BE$43,'RevPAR Raw Data'!AG$1,FALSE)</f>
        <v>61.857615896378597</v>
      </c>
      <c r="AU15" s="52">
        <f>VLOOKUP($A15,'RevPAR Raw Data'!$B$6:$BE$43,'RevPAR Raw Data'!AH$1,FALSE)</f>
        <v>55.697049634078702</v>
      </c>
      <c r="AV15" s="52">
        <f>VLOOKUP($A15,'RevPAR Raw Data'!$B$6:$BE$43,'RevPAR Raw Data'!AI$1,FALSE)</f>
        <v>68.817858372009198</v>
      </c>
      <c r="AW15" s="52">
        <f>VLOOKUP($A15,'RevPAR Raw Data'!$B$6:$BE$43,'RevPAR Raw Data'!AJ$1,FALSE)</f>
        <v>73.772337787418806</v>
      </c>
      <c r="AX15" s="52">
        <f>VLOOKUP($A15,'RevPAR Raw Data'!$B$6:$BE$43,'RevPAR Raw Data'!AK$1,FALSE)</f>
        <v>67.804876571981396</v>
      </c>
      <c r="AY15" s="53">
        <f>VLOOKUP($A15,'RevPAR Raw Data'!$B$6:$BE$43,'RevPAR Raw Data'!AL$1,FALSE)</f>
        <v>65.589385446456106</v>
      </c>
      <c r="AZ15" s="52">
        <f>VLOOKUP($A15,'RevPAR Raw Data'!$B$6:$BE$43,'RevPAR Raw Data'!AN$1,FALSE)</f>
        <v>65.989649990501405</v>
      </c>
      <c r="BA15" s="52">
        <f>VLOOKUP($A15,'RevPAR Raw Data'!$B$6:$BE$43,'RevPAR Raw Data'!AO$1,FALSE)</f>
        <v>71.085915502913593</v>
      </c>
      <c r="BB15" s="53">
        <f>VLOOKUP($A15,'RevPAR Raw Data'!$B$6:$BE$43,'RevPAR Raw Data'!AP$1,FALSE)</f>
        <v>68.537782746707506</v>
      </c>
      <c r="BC15" s="54">
        <f>VLOOKUP($A15,'RevPAR Raw Data'!$B$6:$BE$43,'RevPAR Raw Data'!AR$1,FALSE)</f>
        <v>66.431705996131498</v>
      </c>
      <c r="BE15" s="47">
        <f>VLOOKUP($A15,'RevPAR Raw Data'!$B$6:$BE$43,'RevPAR Raw Data'!AT$1,FALSE)</f>
        <v>19.097604129187001</v>
      </c>
      <c r="BF15" s="48">
        <f>VLOOKUP($A15,'RevPAR Raw Data'!$B$6:$BE$43,'RevPAR Raw Data'!AU$1,FALSE)</f>
        <v>-2.7440376303229299</v>
      </c>
      <c r="BG15" s="48">
        <f>VLOOKUP($A15,'RevPAR Raw Data'!$B$6:$BE$43,'RevPAR Raw Data'!AV$1,FALSE)</f>
        <v>-2.2166925000359798</v>
      </c>
      <c r="BH15" s="48">
        <f>VLOOKUP($A15,'RevPAR Raw Data'!$B$6:$BE$43,'RevPAR Raw Data'!AW$1,FALSE)</f>
        <v>2.5509479147732801</v>
      </c>
      <c r="BI15" s="48">
        <f>VLOOKUP($A15,'RevPAR Raw Data'!$B$6:$BE$43,'RevPAR Raw Data'!AX$1,FALSE)</f>
        <v>4.8413456464762099</v>
      </c>
      <c r="BJ15" s="49">
        <f>VLOOKUP($A15,'RevPAR Raw Data'!$B$6:$BE$43,'RevPAR Raw Data'!AY$1,FALSE)</f>
        <v>3.71631235501548</v>
      </c>
      <c r="BK15" s="48">
        <f>VLOOKUP($A15,'RevPAR Raw Data'!$B$6:$BE$43,'RevPAR Raw Data'!BA$1,FALSE)</f>
        <v>3.0110012912443298</v>
      </c>
      <c r="BL15" s="48">
        <f>VLOOKUP($A15,'RevPAR Raw Data'!$B$6:$BE$43,'RevPAR Raw Data'!BB$1,FALSE)</f>
        <v>-12.5758390974171</v>
      </c>
      <c r="BM15" s="49">
        <f>VLOOKUP($A15,'RevPAR Raw Data'!$B$6:$BE$43,'RevPAR Raw Data'!BC$1,FALSE)</f>
        <v>-5.7072325332779696</v>
      </c>
      <c r="BN15" s="50">
        <f>VLOOKUP($A15,'RevPAR Raw Data'!$B$6:$BE$43,'RevPAR Raw Data'!BE$1,FALSE)</f>
        <v>0.74819926042457796</v>
      </c>
    </row>
    <row r="16" spans="1:66" x14ac:dyDescent="0.45">
      <c r="A16" s="63" t="s">
        <v>88</v>
      </c>
      <c r="B16" s="47">
        <f>VLOOKUP($A16,'Occupancy Raw Data'!$B$8:$BE$45,'Occupancy Raw Data'!AG$3,FALSE)</f>
        <v>41.8876392901361</v>
      </c>
      <c r="C16" s="48">
        <f>VLOOKUP($A16,'Occupancy Raw Data'!$B$8:$BE$45,'Occupancy Raw Data'!AH$3,FALSE)</f>
        <v>45.663949649195203</v>
      </c>
      <c r="D16" s="48">
        <f>VLOOKUP($A16,'Occupancy Raw Data'!$B$8:$BE$45,'Occupancy Raw Data'!AI$3,FALSE)</f>
        <v>51.975856376392898</v>
      </c>
      <c r="E16" s="48">
        <f>VLOOKUP($A16,'Occupancy Raw Data'!$B$8:$BE$45,'Occupancy Raw Data'!AJ$3,FALSE)</f>
        <v>53.807263722657801</v>
      </c>
      <c r="F16" s="48">
        <f>VLOOKUP($A16,'Occupancy Raw Data'!$B$8:$BE$45,'Occupancy Raw Data'!AK$3,FALSE)</f>
        <v>50.319851423854701</v>
      </c>
      <c r="G16" s="49">
        <f>VLOOKUP($A16,'Occupancy Raw Data'!$B$8:$BE$45,'Occupancy Raw Data'!AL$3,FALSE)</f>
        <v>48.730912092447298</v>
      </c>
      <c r="H16" s="48">
        <f>VLOOKUP($A16,'Occupancy Raw Data'!$B$8:$BE$45,'Occupancy Raw Data'!AN$3,FALSE)</f>
        <v>48.202125464300401</v>
      </c>
      <c r="I16" s="48">
        <f>VLOOKUP($A16,'Occupancy Raw Data'!$B$8:$BE$45,'Occupancy Raw Data'!AO$3,FALSE)</f>
        <v>46.798906314486103</v>
      </c>
      <c r="J16" s="49">
        <f>VLOOKUP($A16,'Occupancy Raw Data'!$B$8:$BE$45,'Occupancy Raw Data'!AP$3,FALSE)</f>
        <v>47.500515889393299</v>
      </c>
      <c r="K16" s="50">
        <f>VLOOKUP($A16,'Occupancy Raw Data'!$B$8:$BE$45,'Occupancy Raw Data'!AR$3,FALSE)</f>
        <v>48.379370320146201</v>
      </c>
      <c r="M16" s="47">
        <f>VLOOKUP($A16,'Occupancy Raw Data'!$B$8:$BE$45,'Occupancy Raw Data'!AT$3,FALSE)</f>
        <v>17.733633002247501</v>
      </c>
      <c r="N16" s="48">
        <f>VLOOKUP($A16,'Occupancy Raw Data'!$B$8:$BE$45,'Occupancy Raw Data'!AU$3,FALSE)</f>
        <v>8.1033219345383394</v>
      </c>
      <c r="O16" s="48">
        <f>VLOOKUP($A16,'Occupancy Raw Data'!$B$8:$BE$45,'Occupancy Raw Data'!AV$3,FALSE)</f>
        <v>-0.474167736836906</v>
      </c>
      <c r="P16" s="48">
        <f>VLOOKUP($A16,'Occupancy Raw Data'!$B$8:$BE$45,'Occupancy Raw Data'!AW$3,FALSE)</f>
        <v>-2.0979020979020899</v>
      </c>
      <c r="Q16" s="48">
        <f>VLOOKUP($A16,'Occupancy Raw Data'!$B$8:$BE$45,'Occupancy Raw Data'!AX$3,FALSE)</f>
        <v>1.16158473345778</v>
      </c>
      <c r="R16" s="49">
        <f>VLOOKUP($A16,'Occupancy Raw Data'!$B$8:$BE$45,'Occupancy Raw Data'!AY$3,FALSE)</f>
        <v>3.7953541524734602</v>
      </c>
      <c r="S16" s="48">
        <f>VLOOKUP($A16,'Occupancy Raw Data'!$B$8:$BE$45,'Occupancy Raw Data'!BA$3,FALSE)</f>
        <v>4.5485062101376297</v>
      </c>
      <c r="T16" s="48">
        <f>VLOOKUP($A16,'Occupancy Raw Data'!$B$8:$BE$45,'Occupancy Raw Data'!BB$3,FALSE)</f>
        <v>-5.8728923476005104</v>
      </c>
      <c r="U16" s="49">
        <f>VLOOKUP($A16,'Occupancy Raw Data'!$B$8:$BE$45,'Occupancy Raw Data'!BC$3,FALSE)</f>
        <v>-0.85870413739266105</v>
      </c>
      <c r="V16" s="50">
        <f>VLOOKUP($A16,'Occupancy Raw Data'!$B$8:$BE$45,'Occupancy Raw Data'!BE$3,FALSE)</f>
        <v>2.44625648628613</v>
      </c>
      <c r="X16" s="51">
        <f>VLOOKUP($A16,'ADR Raw Data'!$B$6:$BE$43,'ADR Raw Data'!AG$1,FALSE)</f>
        <v>137.454535377794</v>
      </c>
      <c r="Y16" s="52">
        <f>VLOOKUP($A16,'ADR Raw Data'!$B$6:$BE$43,'ADR Raw Data'!AH$1,FALSE)</f>
        <v>150.60106705078201</v>
      </c>
      <c r="Z16" s="52">
        <f>VLOOKUP($A16,'ADR Raw Data'!$B$6:$BE$43,'ADR Raw Data'!AI$1,FALSE)</f>
        <v>160.793332506203</v>
      </c>
      <c r="AA16" s="52">
        <f>VLOOKUP($A16,'ADR Raw Data'!$B$6:$BE$43,'ADR Raw Data'!AJ$1,FALSE)</f>
        <v>159.839933844678</v>
      </c>
      <c r="AB16" s="52">
        <f>VLOOKUP($A16,'ADR Raw Data'!$B$6:$BE$43,'ADR Raw Data'!AK$1,FALSE)</f>
        <v>143.08819561205601</v>
      </c>
      <c r="AC16" s="53">
        <f>VLOOKUP($A16,'ADR Raw Data'!$B$6:$BE$43,'ADR Raw Data'!AL$1,FALSE)</f>
        <v>151.00387550285799</v>
      </c>
      <c r="AD16" s="52">
        <f>VLOOKUP($A16,'ADR Raw Data'!$B$6:$BE$43,'ADR Raw Data'!AN$1,FALSE)</f>
        <v>121.762860277198</v>
      </c>
      <c r="AE16" s="52">
        <f>VLOOKUP($A16,'ADR Raw Data'!$B$6:$BE$43,'ADR Raw Data'!AO$1,FALSE)</f>
        <v>118.313348398831</v>
      </c>
      <c r="AF16" s="53">
        <f>VLOOKUP($A16,'ADR Raw Data'!$B$6:$BE$43,'ADR Raw Data'!AP$1,FALSE)</f>
        <v>120.063579961987</v>
      </c>
      <c r="AG16" s="54">
        <f>VLOOKUP($A16,'ADR Raw Data'!$B$6:$BE$43,'ADR Raw Data'!AR$1,FALSE)</f>
        <v>142.324379084469</v>
      </c>
      <c r="AI16" s="47">
        <f>VLOOKUP($A16,'ADR Raw Data'!$B$6:$BE$43,'ADR Raw Data'!AT$1,FALSE)</f>
        <v>10.8297080319293</v>
      </c>
      <c r="AJ16" s="48">
        <f>VLOOKUP($A16,'ADR Raw Data'!$B$6:$BE$43,'ADR Raw Data'!AU$1,FALSE)</f>
        <v>5.5857388371794103</v>
      </c>
      <c r="AK16" s="48">
        <f>VLOOKUP($A16,'ADR Raw Data'!$B$6:$BE$43,'ADR Raw Data'!AV$1,FALSE)</f>
        <v>6.4393919552197199</v>
      </c>
      <c r="AL16" s="48">
        <f>VLOOKUP($A16,'ADR Raw Data'!$B$6:$BE$43,'ADR Raw Data'!AW$1,FALSE)</f>
        <v>5.5463643766466104</v>
      </c>
      <c r="AM16" s="48">
        <f>VLOOKUP($A16,'ADR Raw Data'!$B$6:$BE$43,'ADR Raw Data'!AX$1,FALSE)</f>
        <v>3.3434344933987199</v>
      </c>
      <c r="AN16" s="49">
        <f>VLOOKUP($A16,'ADR Raw Data'!$B$6:$BE$43,'ADR Raw Data'!AY$1,FALSE)</f>
        <v>5.6959938986880596</v>
      </c>
      <c r="AO16" s="48">
        <f>VLOOKUP($A16,'ADR Raw Data'!$B$6:$BE$43,'ADR Raw Data'!BA$1,FALSE)</f>
        <v>3.3349095225962202</v>
      </c>
      <c r="AP16" s="48">
        <f>VLOOKUP($A16,'ADR Raw Data'!$B$6:$BE$43,'ADR Raw Data'!BB$1,FALSE)</f>
        <v>-7.2402582844855896</v>
      </c>
      <c r="AQ16" s="49">
        <f>VLOOKUP($A16,'ADR Raw Data'!$B$6:$BE$43,'ADR Raw Data'!BC$1,FALSE)</f>
        <v>-2.2871471139119102</v>
      </c>
      <c r="AR16" s="50">
        <f>VLOOKUP($A16,'ADR Raw Data'!$B$6:$BE$43,'ADR Raw Data'!BE$1,FALSE)</f>
        <v>3.8326467179350701</v>
      </c>
      <c r="AT16" s="51">
        <f>VLOOKUP($A16,'RevPAR Raw Data'!$B$6:$BE$43,'RevPAR Raw Data'!AG$1,FALSE)</f>
        <v>57.576459966983002</v>
      </c>
      <c r="AU16" s="52">
        <f>VLOOKUP($A16,'RevPAR Raw Data'!$B$6:$BE$43,'RevPAR Raw Data'!AH$1,FALSE)</f>
        <v>68.770395429219903</v>
      </c>
      <c r="AV16" s="52">
        <f>VLOOKUP($A16,'RevPAR Raw Data'!$B$6:$BE$43,'RevPAR Raw Data'!AI$1,FALSE)</f>
        <v>83.573711566240107</v>
      </c>
      <c r="AW16" s="52">
        <f>VLOOKUP($A16,'RevPAR Raw Data'!$B$6:$BE$43,'RevPAR Raw Data'!AJ$1,FALSE)</f>
        <v>86.005494737928103</v>
      </c>
      <c r="AX16" s="52">
        <f>VLOOKUP($A16,'RevPAR Raw Data'!$B$6:$BE$43,'RevPAR Raw Data'!AK$1,FALSE)</f>
        <v>72.001767437061403</v>
      </c>
      <c r="AY16" s="53">
        <f>VLOOKUP($A16,'RevPAR Raw Data'!$B$6:$BE$43,'RevPAR Raw Data'!AL$1,FALSE)</f>
        <v>73.585565827486505</v>
      </c>
      <c r="AZ16" s="52">
        <f>VLOOKUP($A16,'RevPAR Raw Data'!$B$6:$BE$43,'RevPAR Raw Data'!AN$1,FALSE)</f>
        <v>58.692286679735801</v>
      </c>
      <c r="BA16" s="52">
        <f>VLOOKUP($A16,'RevPAR Raw Data'!$B$6:$BE$43,'RevPAR Raw Data'!AO$1,FALSE)</f>
        <v>55.369353074700697</v>
      </c>
      <c r="BB16" s="53">
        <f>VLOOKUP($A16,'RevPAR Raw Data'!$B$6:$BE$43,'RevPAR Raw Data'!AP$1,FALSE)</f>
        <v>57.030819877218299</v>
      </c>
      <c r="BC16" s="54">
        <f>VLOOKUP($A16,'RevPAR Raw Data'!$B$6:$BE$43,'RevPAR Raw Data'!AR$1,FALSE)</f>
        <v>68.855638413124197</v>
      </c>
      <c r="BE16" s="47">
        <f>VLOOKUP($A16,'RevPAR Raw Data'!$B$6:$BE$43,'RevPAR Raw Data'!AT$1,FALSE)</f>
        <v>30.483841711774101</v>
      </c>
      <c r="BF16" s="48">
        <f>VLOOKUP($A16,'RevPAR Raw Data'!$B$6:$BE$43,'RevPAR Raw Data'!AU$1,FALSE)</f>
        <v>14.1416911721169</v>
      </c>
      <c r="BG16" s="48">
        <f>VLOOKUP($A16,'RevPAR Raw Data'!$B$6:$BE$43,'RevPAR Raw Data'!AV$1,FALSE)</f>
        <v>5.9346906992826902</v>
      </c>
      <c r="BH16" s="48">
        <f>VLOOKUP($A16,'RevPAR Raw Data'!$B$6:$BE$43,'RevPAR Raw Data'!AW$1,FALSE)</f>
        <v>3.33210498412955</v>
      </c>
      <c r="BI16" s="48">
        <f>VLOOKUP($A16,'RevPAR Raw Data'!$B$6:$BE$43,'RevPAR Raw Data'!AX$1,FALSE)</f>
        <v>4.5438560515049904</v>
      </c>
      <c r="BJ16" s="49">
        <f>VLOOKUP($A16,'RevPAR Raw Data'!$B$6:$BE$43,'RevPAR Raw Data'!AY$1,FALSE)</f>
        <v>9.70753119212001</v>
      </c>
      <c r="BK16" s="48">
        <f>VLOOKUP($A16,'RevPAR Raw Data'!$B$6:$BE$43,'RevPAR Raw Data'!BA$1,FALSE)</f>
        <v>8.0351042994716106</v>
      </c>
      <c r="BL16" s="48">
        <f>VLOOKUP($A16,'RevPAR Raw Data'!$B$6:$BE$43,'RevPAR Raw Data'!BB$1,FALSE)</f>
        <v>-12.687938057349999</v>
      </c>
      <c r="BM16" s="49">
        <f>VLOOKUP($A16,'RevPAR Raw Data'!$B$6:$BE$43,'RevPAR Raw Data'!BC$1,FALSE)</f>
        <v>-3.1262114244091599</v>
      </c>
      <c r="BN16" s="50">
        <f>VLOOKUP($A16,'RevPAR Raw Data'!$B$6:$BE$43,'RevPAR Raw Data'!BE$1,FALSE)</f>
        <v>6.3726595731551203</v>
      </c>
    </row>
    <row r="17" spans="1:66" x14ac:dyDescent="0.45">
      <c r="A17" s="63" t="s">
        <v>89</v>
      </c>
      <c r="B17" s="47">
        <f>VLOOKUP($A17,'Occupancy Raw Data'!$B$8:$BE$45,'Occupancy Raw Data'!AG$3,FALSE)</f>
        <v>45.409146661994001</v>
      </c>
      <c r="C17" s="48">
        <f>VLOOKUP($A17,'Occupancy Raw Data'!$B$8:$BE$45,'Occupancy Raw Data'!AH$3,FALSE)</f>
        <v>40.175145710687403</v>
      </c>
      <c r="D17" s="48">
        <f>VLOOKUP($A17,'Occupancy Raw Data'!$B$8:$BE$45,'Occupancy Raw Data'!AI$3,FALSE)</f>
        <v>44.114459772134801</v>
      </c>
      <c r="E17" s="48">
        <f>VLOOKUP($A17,'Occupancy Raw Data'!$B$8:$BE$45,'Occupancy Raw Data'!AJ$3,FALSE)</f>
        <v>47.983481240664197</v>
      </c>
      <c r="F17" s="48">
        <f>VLOOKUP($A17,'Occupancy Raw Data'!$B$8:$BE$45,'Occupancy Raw Data'!AK$3,FALSE)</f>
        <v>47.728670591336403</v>
      </c>
      <c r="G17" s="49">
        <f>VLOOKUP($A17,'Occupancy Raw Data'!$B$8:$BE$45,'Occupancy Raw Data'!AL$3,FALSE)</f>
        <v>45.082370297516498</v>
      </c>
      <c r="H17" s="48">
        <f>VLOOKUP($A17,'Occupancy Raw Data'!$B$8:$BE$45,'Occupancy Raw Data'!AN$3,FALSE)</f>
        <v>49.081803005008297</v>
      </c>
      <c r="I17" s="48">
        <f>VLOOKUP($A17,'Occupancy Raw Data'!$B$8:$BE$45,'Occupancy Raw Data'!AO$3,FALSE)</f>
        <v>53.302287438127799</v>
      </c>
      <c r="J17" s="49">
        <f>VLOOKUP($A17,'Occupancy Raw Data'!$B$8:$BE$45,'Occupancy Raw Data'!AP$3,FALSE)</f>
        <v>51.192045221568101</v>
      </c>
      <c r="K17" s="50">
        <f>VLOOKUP($A17,'Occupancy Raw Data'!$B$8:$BE$45,'Occupancy Raw Data'!AR$3,FALSE)</f>
        <v>46.827268925135897</v>
      </c>
      <c r="M17" s="47">
        <f>VLOOKUP($A17,'Occupancy Raw Data'!$B$8:$BE$45,'Occupancy Raw Data'!AT$3,FALSE)</f>
        <v>12.3563870300008</v>
      </c>
      <c r="N17" s="48">
        <f>VLOOKUP($A17,'Occupancy Raw Data'!$B$8:$BE$45,'Occupancy Raw Data'!AU$3,FALSE)</f>
        <v>0.88352119298332199</v>
      </c>
      <c r="O17" s="48">
        <f>VLOOKUP($A17,'Occupancy Raw Data'!$B$8:$BE$45,'Occupancy Raw Data'!AV$3,FALSE)</f>
        <v>-2.0636851340585798</v>
      </c>
      <c r="P17" s="48">
        <f>VLOOKUP($A17,'Occupancy Raw Data'!$B$8:$BE$45,'Occupancy Raw Data'!AW$3,FALSE)</f>
        <v>0.74403256424770003</v>
      </c>
      <c r="Q17" s="48">
        <f>VLOOKUP($A17,'Occupancy Raw Data'!$B$8:$BE$45,'Occupancy Raw Data'!AX$3,FALSE)</f>
        <v>0.98483072749028799</v>
      </c>
      <c r="R17" s="49">
        <f>VLOOKUP($A17,'Occupancy Raw Data'!$B$8:$BE$45,'Occupancy Raw Data'!AY$3,FALSE)</f>
        <v>2.3785337855890698</v>
      </c>
      <c r="S17" s="48">
        <f>VLOOKUP($A17,'Occupancy Raw Data'!$B$8:$BE$45,'Occupancy Raw Data'!BA$3,FALSE)</f>
        <v>-2.1623642186693099</v>
      </c>
      <c r="T17" s="48">
        <f>VLOOKUP($A17,'Occupancy Raw Data'!$B$8:$BE$45,'Occupancy Raw Data'!BB$3,FALSE)</f>
        <v>-9.29382937531099</v>
      </c>
      <c r="U17" s="49">
        <f>VLOOKUP($A17,'Occupancy Raw Data'!$B$8:$BE$45,'Occupancy Raw Data'!BC$3,FALSE)</f>
        <v>-6.0095148742021003</v>
      </c>
      <c r="V17" s="50">
        <f>VLOOKUP($A17,'Occupancy Raw Data'!$B$8:$BE$45,'Occupancy Raw Data'!BE$3,FALSE)</f>
        <v>-0.39935728079050198</v>
      </c>
      <c r="X17" s="51">
        <f>VLOOKUP($A17,'ADR Raw Data'!$B$6:$BE$43,'ADR Raw Data'!AG$1,FALSE)</f>
        <v>121.490851501704</v>
      </c>
      <c r="Y17" s="52">
        <f>VLOOKUP($A17,'ADR Raw Data'!$B$6:$BE$43,'ADR Raw Data'!AH$1,FALSE)</f>
        <v>117.696930815776</v>
      </c>
      <c r="Z17" s="52">
        <f>VLOOKUP($A17,'ADR Raw Data'!$B$6:$BE$43,'ADR Raw Data'!AI$1,FALSE)</f>
        <v>122.151241534988</v>
      </c>
      <c r="AA17" s="52">
        <f>VLOOKUP($A17,'ADR Raw Data'!$B$6:$BE$43,'ADR Raw Data'!AJ$1,FALSE)</f>
        <v>124.11530610999201</v>
      </c>
      <c r="AB17" s="52">
        <f>VLOOKUP($A17,'ADR Raw Data'!$B$6:$BE$43,'ADR Raw Data'!AK$1,FALSE)</f>
        <v>122.31001656848299</v>
      </c>
      <c r="AC17" s="53">
        <f>VLOOKUP($A17,'ADR Raw Data'!$B$6:$BE$43,'ADR Raw Data'!AL$1,FALSE)</f>
        <v>121.67591439739201</v>
      </c>
      <c r="AD17" s="52">
        <f>VLOOKUP($A17,'ADR Raw Data'!$B$6:$BE$43,'ADR Raw Data'!AN$1,FALSE)</f>
        <v>117.420011337868</v>
      </c>
      <c r="AE17" s="52">
        <f>VLOOKUP($A17,'ADR Raw Data'!$B$6:$BE$43,'ADR Raw Data'!AO$1,FALSE)</f>
        <v>119.934818396615</v>
      </c>
      <c r="AF17" s="53">
        <f>VLOOKUP($A17,'ADR Raw Data'!$B$6:$BE$43,'ADR Raw Data'!AP$1,FALSE)</f>
        <v>118.72924764710901</v>
      </c>
      <c r="AG17" s="54">
        <f>VLOOKUP($A17,'ADR Raw Data'!$B$6:$BE$43,'ADR Raw Data'!AR$1,FALSE)</f>
        <v>120.75591663391801</v>
      </c>
      <c r="AI17" s="47">
        <f>VLOOKUP($A17,'ADR Raw Data'!$B$6:$BE$43,'ADR Raw Data'!AT$1,FALSE)</f>
        <v>9.5658586134120203</v>
      </c>
      <c r="AJ17" s="48">
        <f>VLOOKUP($A17,'ADR Raw Data'!$B$6:$BE$43,'ADR Raw Data'!AU$1,FALSE)</f>
        <v>1.91014563838166</v>
      </c>
      <c r="AK17" s="48">
        <f>VLOOKUP($A17,'ADR Raw Data'!$B$6:$BE$43,'ADR Raw Data'!AV$1,FALSE)</f>
        <v>1.61211418800624</v>
      </c>
      <c r="AL17" s="48">
        <f>VLOOKUP($A17,'ADR Raw Data'!$B$6:$BE$43,'ADR Raw Data'!AW$1,FALSE)</f>
        <v>2.0247976454141701</v>
      </c>
      <c r="AM17" s="48">
        <f>VLOOKUP($A17,'ADR Raw Data'!$B$6:$BE$43,'ADR Raw Data'!AX$1,FALSE)</f>
        <v>3.2395341787666601</v>
      </c>
      <c r="AN17" s="49">
        <f>VLOOKUP($A17,'ADR Raw Data'!$B$6:$BE$43,'ADR Raw Data'!AY$1,FALSE)</f>
        <v>3.4799005539610999</v>
      </c>
      <c r="AO17" s="48">
        <f>VLOOKUP($A17,'ADR Raw Data'!$B$6:$BE$43,'ADR Raw Data'!BA$1,FALSE)</f>
        <v>2.0346534368189002</v>
      </c>
      <c r="AP17" s="48">
        <f>VLOOKUP($A17,'ADR Raw Data'!$B$6:$BE$43,'ADR Raw Data'!BB$1,FALSE)</f>
        <v>-4.9345596972257599</v>
      </c>
      <c r="AQ17" s="49">
        <f>VLOOKUP($A17,'ADR Raw Data'!$B$6:$BE$43,'ADR Raw Data'!BC$1,FALSE)</f>
        <v>-1.92262756091287</v>
      </c>
      <c r="AR17" s="50">
        <f>VLOOKUP($A17,'ADR Raw Data'!$B$6:$BE$43,'ADR Raw Data'!BE$1,FALSE)</f>
        <v>1.7033226762938301</v>
      </c>
      <c r="AT17" s="51">
        <f>VLOOKUP($A17,'RevPAR Raw Data'!$B$6:$BE$43,'RevPAR Raw Data'!AG$1,FALSE)</f>
        <v>55.167958939314197</v>
      </c>
      <c r="AU17" s="52">
        <f>VLOOKUP($A17,'RevPAR Raw Data'!$B$6:$BE$43,'RevPAR Raw Data'!AH$1,FALSE)</f>
        <v>47.284913452244901</v>
      </c>
      <c r="AV17" s="52">
        <f>VLOOKUP($A17,'RevPAR Raw Data'!$B$6:$BE$43,'RevPAR Raw Data'!AI$1,FALSE)</f>
        <v>53.886360308115798</v>
      </c>
      <c r="AW17" s="52">
        <f>VLOOKUP($A17,'RevPAR Raw Data'!$B$6:$BE$43,'RevPAR Raw Data'!AJ$1,FALSE)</f>
        <v>59.554844624080999</v>
      </c>
      <c r="AX17" s="52">
        <f>VLOOKUP($A17,'RevPAR Raw Data'!$B$6:$BE$43,'RevPAR Raw Data'!AK$1,FALSE)</f>
        <v>58.376944908180299</v>
      </c>
      <c r="AY17" s="53">
        <f>VLOOKUP($A17,'RevPAR Raw Data'!$B$6:$BE$43,'RevPAR Raw Data'!AL$1,FALSE)</f>
        <v>54.854386291521699</v>
      </c>
      <c r="AZ17" s="52">
        <f>VLOOKUP($A17,'RevPAR Raw Data'!$B$6:$BE$43,'RevPAR Raw Data'!AN$1,FALSE)</f>
        <v>57.631858653310999</v>
      </c>
      <c r="BA17" s="52">
        <f>VLOOKUP($A17,'RevPAR Raw Data'!$B$6:$BE$43,'RevPAR Raw Data'!AO$1,FALSE)</f>
        <v>63.928001640160502</v>
      </c>
      <c r="BB17" s="53">
        <f>VLOOKUP($A17,'RevPAR Raw Data'!$B$6:$BE$43,'RevPAR Raw Data'!AP$1,FALSE)</f>
        <v>60.779930146735701</v>
      </c>
      <c r="BC17" s="54">
        <f>VLOOKUP($A17,'RevPAR Raw Data'!$B$6:$BE$43,'RevPAR Raw Data'!AR$1,FALSE)</f>
        <v>56.546697825177702</v>
      </c>
      <c r="BE17" s="47">
        <f>VLOOKUP($A17,'RevPAR Raw Data'!$B$6:$BE$43,'RevPAR Raw Data'!AT$1,FALSE)</f>
        <v>23.104240156428698</v>
      </c>
      <c r="BF17" s="48">
        <f>VLOOKUP($A17,'RevPAR Raw Data'!$B$6:$BE$43,'RevPAR Raw Data'!AU$1,FALSE)</f>
        <v>2.8105433728969298</v>
      </c>
      <c r="BG17" s="48">
        <f>VLOOKUP($A17,'RevPAR Raw Data'!$B$6:$BE$43,'RevPAR Raw Data'!AV$1,FALSE)</f>
        <v>-0.48483990689427298</v>
      </c>
      <c r="BH17" s="48">
        <f>VLOOKUP($A17,'RevPAR Raw Data'!$B$6:$BE$43,'RevPAR Raw Data'!AW$1,FALSE)</f>
        <v>2.7838953635038699</v>
      </c>
      <c r="BI17" s="48">
        <f>VLOOKUP($A17,'RevPAR Raw Data'!$B$6:$BE$43,'RevPAR Raw Data'!AX$1,FALSE)</f>
        <v>4.2562688342769901</v>
      </c>
      <c r="BJ17" s="49">
        <f>VLOOKUP($A17,'RevPAR Raw Data'!$B$6:$BE$43,'RevPAR Raw Data'!AY$1,FALSE)</f>
        <v>5.9412049499310404</v>
      </c>
      <c r="BK17" s="48">
        <f>VLOOKUP($A17,'RevPAR Raw Data'!$B$6:$BE$43,'RevPAR Raw Data'!BA$1,FALSE)</f>
        <v>-0.17170739974211599</v>
      </c>
      <c r="BL17" s="48">
        <f>VLOOKUP($A17,'RevPAR Raw Data'!$B$6:$BE$43,'RevPAR Raw Data'!BB$1,FALSE)</f>
        <v>-13.769779513853701</v>
      </c>
      <c r="BM17" s="49">
        <f>VLOOKUP($A17,'RevPAR Raw Data'!$B$6:$BE$43,'RevPAR Raw Data'!BC$1,FALSE)</f>
        <v>-7.8166018458664102</v>
      </c>
      <c r="BN17" s="50">
        <f>VLOOKUP($A17,'RevPAR Raw Data'!$B$6:$BE$43,'RevPAR Raw Data'!BE$1,FALSE)</f>
        <v>1.2971630523802</v>
      </c>
    </row>
    <row r="18" spans="1:66" x14ac:dyDescent="0.45">
      <c r="A18" s="63" t="s">
        <v>26</v>
      </c>
      <c r="B18" s="47">
        <f>VLOOKUP($A18,'Occupancy Raw Data'!$B$8:$BE$45,'Occupancy Raw Data'!AG$3,FALSE)</f>
        <v>44.988445984979698</v>
      </c>
      <c r="C18" s="48">
        <f>VLOOKUP($A18,'Occupancy Raw Data'!$B$8:$BE$45,'Occupancy Raw Data'!AH$3,FALSE)</f>
        <v>43.954361640670101</v>
      </c>
      <c r="D18" s="48">
        <f>VLOOKUP($A18,'Occupancy Raw Data'!$B$8:$BE$45,'Occupancy Raw Data'!AI$3,FALSE)</f>
        <v>51.051415366839898</v>
      </c>
      <c r="E18" s="48">
        <f>VLOOKUP($A18,'Occupancy Raw Data'!$B$8:$BE$45,'Occupancy Raw Data'!AJ$3,FALSE)</f>
        <v>52.8538417099942</v>
      </c>
      <c r="F18" s="48">
        <f>VLOOKUP($A18,'Occupancy Raw Data'!$B$8:$BE$45,'Occupancy Raw Data'!AK$3,FALSE)</f>
        <v>48.939919121894803</v>
      </c>
      <c r="G18" s="49">
        <f>VLOOKUP($A18,'Occupancy Raw Data'!$B$8:$BE$45,'Occupancy Raw Data'!AL$3,FALSE)</f>
        <v>48.357596764875701</v>
      </c>
      <c r="H18" s="48">
        <f>VLOOKUP($A18,'Occupancy Raw Data'!$B$8:$BE$45,'Occupancy Raw Data'!AN$3,FALSE)</f>
        <v>47.351242056614602</v>
      </c>
      <c r="I18" s="48">
        <f>VLOOKUP($A18,'Occupancy Raw Data'!$B$8:$BE$45,'Occupancy Raw Data'!AO$3,FALSE)</f>
        <v>48.365106874638897</v>
      </c>
      <c r="J18" s="49">
        <f>VLOOKUP($A18,'Occupancy Raw Data'!$B$8:$BE$45,'Occupancy Raw Data'!AP$3,FALSE)</f>
        <v>47.858174465626803</v>
      </c>
      <c r="K18" s="50">
        <f>VLOOKUP($A18,'Occupancy Raw Data'!$B$8:$BE$45,'Occupancy Raw Data'!AR$3,FALSE)</f>
        <v>48.214904679375998</v>
      </c>
      <c r="M18" s="47">
        <f>VLOOKUP($A18,'Occupancy Raw Data'!$B$8:$BE$45,'Occupancy Raw Data'!AT$3,FALSE)</f>
        <v>16.191900784604901</v>
      </c>
      <c r="N18" s="48">
        <f>VLOOKUP($A18,'Occupancy Raw Data'!$B$8:$BE$45,'Occupancy Raw Data'!AU$3,FALSE)</f>
        <v>7.7566701525097201</v>
      </c>
      <c r="O18" s="48">
        <f>VLOOKUP($A18,'Occupancy Raw Data'!$B$8:$BE$45,'Occupancy Raw Data'!AV$3,FALSE)</f>
        <v>3.5567415375641702</v>
      </c>
      <c r="P18" s="48">
        <f>VLOOKUP($A18,'Occupancy Raw Data'!$B$8:$BE$45,'Occupancy Raw Data'!AW$3,FALSE)</f>
        <v>6.8310513040499803</v>
      </c>
      <c r="Q18" s="48">
        <f>VLOOKUP($A18,'Occupancy Raw Data'!$B$8:$BE$45,'Occupancy Raw Data'!AX$3,FALSE)</f>
        <v>8.5964256617636092</v>
      </c>
      <c r="R18" s="49">
        <f>VLOOKUP($A18,'Occupancy Raw Data'!$B$8:$BE$45,'Occupancy Raw Data'!AY$3,FALSE)</f>
        <v>8.2563681618426408</v>
      </c>
      <c r="S18" s="48">
        <f>VLOOKUP($A18,'Occupancy Raw Data'!$B$8:$BE$45,'Occupancy Raw Data'!BA$3,FALSE)</f>
        <v>4.0573003448307201</v>
      </c>
      <c r="T18" s="48">
        <f>VLOOKUP($A18,'Occupancy Raw Data'!$B$8:$BE$45,'Occupancy Raw Data'!BB$3,FALSE)</f>
        <v>-5.9275979337808904</v>
      </c>
      <c r="U18" s="49">
        <f>VLOOKUP($A18,'Occupancy Raw Data'!$B$8:$BE$45,'Occupancy Raw Data'!BC$3,FALSE)</f>
        <v>-1.2394666128863701</v>
      </c>
      <c r="V18" s="50">
        <f>VLOOKUP($A18,'Occupancy Raw Data'!$B$8:$BE$45,'Occupancy Raw Data'!BE$3,FALSE)</f>
        <v>5.3827695684671797</v>
      </c>
      <c r="X18" s="51">
        <f>VLOOKUP($A18,'ADR Raw Data'!$B$6:$BE$43,'ADR Raw Data'!AG$1,FALSE)</f>
        <v>129.43010658105899</v>
      </c>
      <c r="Y18" s="52">
        <f>VLOOKUP($A18,'ADR Raw Data'!$B$6:$BE$43,'ADR Raw Data'!AH$1,FALSE)</f>
        <v>134.80759150949501</v>
      </c>
      <c r="Z18" s="52">
        <f>VLOOKUP($A18,'ADR Raw Data'!$B$6:$BE$43,'ADR Raw Data'!AI$1,FALSE)</f>
        <v>145.45088038927199</v>
      </c>
      <c r="AA18" s="52">
        <f>VLOOKUP($A18,'ADR Raw Data'!$B$6:$BE$43,'ADR Raw Data'!AJ$1,FALSE)</f>
        <v>144.963657230298</v>
      </c>
      <c r="AB18" s="52">
        <f>VLOOKUP($A18,'ADR Raw Data'!$B$6:$BE$43,'ADR Raw Data'!AK$1,FALSE)</f>
        <v>129.75026795726799</v>
      </c>
      <c r="AC18" s="53">
        <f>VLOOKUP($A18,'ADR Raw Data'!$B$6:$BE$43,'ADR Raw Data'!AL$1,FALSE)</f>
        <v>137.250692056817</v>
      </c>
      <c r="AD18" s="52">
        <f>VLOOKUP($A18,'ADR Raw Data'!$B$6:$BE$43,'ADR Raw Data'!AN$1,FALSE)</f>
        <v>119.003676569267</v>
      </c>
      <c r="AE18" s="52">
        <f>VLOOKUP($A18,'ADR Raw Data'!$B$6:$BE$43,'ADR Raw Data'!AO$1,FALSE)</f>
        <v>119.888913640707</v>
      </c>
      <c r="AF18" s="53">
        <f>VLOOKUP($A18,'ADR Raw Data'!$B$6:$BE$43,'ADR Raw Data'!AP$1,FALSE)</f>
        <v>119.450983492772</v>
      </c>
      <c r="AG18" s="54">
        <f>VLOOKUP($A18,'ADR Raw Data'!$B$6:$BE$43,'ADR Raw Data'!AR$1,FALSE)</f>
        <v>132.202688370819</v>
      </c>
      <c r="AI18" s="47">
        <f>VLOOKUP($A18,'ADR Raw Data'!$B$6:$BE$43,'ADR Raw Data'!AT$1,FALSE)</f>
        <v>7.3740007508057399</v>
      </c>
      <c r="AJ18" s="48">
        <f>VLOOKUP($A18,'ADR Raw Data'!$B$6:$BE$43,'ADR Raw Data'!AU$1,FALSE)</f>
        <v>0.601544523707912</v>
      </c>
      <c r="AK18" s="48">
        <f>VLOOKUP($A18,'ADR Raw Data'!$B$6:$BE$43,'ADR Raw Data'!AV$1,FALSE)</f>
        <v>2.0084034875060102</v>
      </c>
      <c r="AL18" s="48">
        <f>VLOOKUP($A18,'ADR Raw Data'!$B$6:$BE$43,'ADR Raw Data'!AW$1,FALSE)</f>
        <v>0.55277301625558695</v>
      </c>
      <c r="AM18" s="48">
        <f>VLOOKUP($A18,'ADR Raw Data'!$B$6:$BE$43,'ADR Raw Data'!AX$1,FALSE)</f>
        <v>0.31789372554073198</v>
      </c>
      <c r="AN18" s="49">
        <f>VLOOKUP($A18,'ADR Raw Data'!$B$6:$BE$43,'ADR Raw Data'!AY$1,FALSE)</f>
        <v>1.76207344710461</v>
      </c>
      <c r="AO18" s="48">
        <f>VLOOKUP($A18,'ADR Raw Data'!$B$6:$BE$43,'ADR Raw Data'!BA$1,FALSE)</f>
        <v>2.9539600738503999</v>
      </c>
      <c r="AP18" s="48">
        <f>VLOOKUP($A18,'ADR Raw Data'!$B$6:$BE$43,'ADR Raw Data'!BB$1,FALSE)</f>
        <v>-4.5516839579619299</v>
      </c>
      <c r="AQ18" s="49">
        <f>VLOOKUP($A18,'ADR Raw Data'!$B$6:$BE$43,'ADR Raw Data'!BC$1,FALSE)</f>
        <v>-1.20093945792787</v>
      </c>
      <c r="AR18" s="50">
        <f>VLOOKUP($A18,'ADR Raw Data'!$B$6:$BE$43,'ADR Raw Data'!BE$1,FALSE)</f>
        <v>1.19137257035301</v>
      </c>
      <c r="AT18" s="51">
        <f>VLOOKUP($A18,'RevPAR Raw Data'!$B$6:$BE$43,'RevPAR Raw Data'!AG$1,FALSE)</f>
        <v>58.228593587521601</v>
      </c>
      <c r="AU18" s="52">
        <f>VLOOKUP($A18,'RevPAR Raw Data'!$B$6:$BE$43,'RevPAR Raw Data'!AH$1,FALSE)</f>
        <v>59.253816291161101</v>
      </c>
      <c r="AV18" s="52">
        <f>VLOOKUP($A18,'RevPAR Raw Data'!$B$6:$BE$43,'RevPAR Raw Data'!AI$1,FALSE)</f>
        <v>74.254733102252999</v>
      </c>
      <c r="AW18" s="52">
        <f>VLOOKUP($A18,'RevPAR Raw Data'!$B$6:$BE$43,'RevPAR Raw Data'!AJ$1,FALSE)</f>
        <v>76.618861929520506</v>
      </c>
      <c r="AX18" s="52">
        <f>VLOOKUP($A18,'RevPAR Raw Data'!$B$6:$BE$43,'RevPAR Raw Data'!AK$1,FALSE)</f>
        <v>63.499676198728999</v>
      </c>
      <c r="AY18" s="53">
        <f>VLOOKUP($A18,'RevPAR Raw Data'!$B$6:$BE$43,'RevPAR Raw Data'!AL$1,FALSE)</f>
        <v>66.371136221837006</v>
      </c>
      <c r="AZ18" s="52">
        <f>VLOOKUP($A18,'RevPAR Raw Data'!$B$6:$BE$43,'RevPAR Raw Data'!AN$1,FALSE)</f>
        <v>56.349718948584602</v>
      </c>
      <c r="BA18" s="52">
        <f>VLOOKUP($A18,'RevPAR Raw Data'!$B$6:$BE$43,'RevPAR Raw Data'!AO$1,FALSE)</f>
        <v>57.984401213171502</v>
      </c>
      <c r="BB18" s="53">
        <f>VLOOKUP($A18,'RevPAR Raw Data'!$B$6:$BE$43,'RevPAR Raw Data'!AP$1,FALSE)</f>
        <v>57.167060080878102</v>
      </c>
      <c r="BC18" s="54">
        <f>VLOOKUP($A18,'RevPAR Raw Data'!$B$6:$BE$43,'RevPAR Raw Data'!AR$1,FALSE)</f>
        <v>63.741400181563002</v>
      </c>
      <c r="BE18" s="47">
        <f>VLOOKUP($A18,'RevPAR Raw Data'!$B$6:$BE$43,'RevPAR Raw Data'!AT$1,FALSE)</f>
        <v>24.759892420837101</v>
      </c>
      <c r="BF18" s="48">
        <f>VLOOKUP($A18,'RevPAR Raw Data'!$B$6:$BE$43,'RevPAR Raw Data'!AU$1,FALSE)</f>
        <v>8.4048745007421406</v>
      </c>
      <c r="BG18" s="48">
        <f>VLOOKUP($A18,'RevPAR Raw Data'!$B$6:$BE$43,'RevPAR Raw Data'!AV$1,FALSE)</f>
        <v>5.6365787461521997</v>
      </c>
      <c r="BH18" s="48">
        <f>VLOOKUP($A18,'RevPAR Raw Data'!$B$6:$BE$43,'RevPAR Raw Data'!AW$1,FALSE)</f>
        <v>7.4215845286409303</v>
      </c>
      <c r="BI18" s="48">
        <f>VLOOKUP($A18,'RevPAR Raw Data'!$B$6:$BE$43,'RevPAR Raw Data'!AX$1,FALSE)</f>
        <v>8.9416468851038609</v>
      </c>
      <c r="BJ18" s="49">
        <f>VLOOKUP($A18,'RevPAR Raw Data'!$B$6:$BE$43,'RevPAR Raw Data'!AY$1,FALSE)</f>
        <v>10.163924880022201</v>
      </c>
      <c r="BK18" s="48">
        <f>VLOOKUP($A18,'RevPAR Raw Data'!$B$6:$BE$43,'RevPAR Raw Data'!BA$1,FALSE)</f>
        <v>7.13111145094362</v>
      </c>
      <c r="BL18" s="48">
        <f>VLOOKUP($A18,'RevPAR Raw Data'!$B$6:$BE$43,'RevPAR Raw Data'!BB$1,FALSE)</f>
        <v>-10.2094763674984</v>
      </c>
      <c r="BM18" s="49">
        <f>VLOOKUP($A18,'RevPAR Raw Data'!$B$6:$BE$43,'RevPAR Raw Data'!BC$1,FALSE)</f>
        <v>-2.4255208271922601</v>
      </c>
      <c r="BN18" s="50">
        <f>VLOOKUP($A18,'RevPAR Raw Data'!$B$6:$BE$43,'RevPAR Raw Data'!BE$1,FALSE)</f>
        <v>6.63827097898423</v>
      </c>
    </row>
    <row r="19" spans="1:66" x14ac:dyDescent="0.45">
      <c r="A19" s="63" t="s">
        <v>24</v>
      </c>
      <c r="B19" s="47">
        <f>VLOOKUP($A19,'Occupancy Raw Data'!$B$8:$BE$45,'Occupancy Raw Data'!AG$3,FALSE)</f>
        <v>39.996246246246201</v>
      </c>
      <c r="C19" s="48">
        <f>VLOOKUP($A19,'Occupancy Raw Data'!$B$8:$BE$45,'Occupancy Raw Data'!AH$3,FALSE)</f>
        <v>40.149524524524502</v>
      </c>
      <c r="D19" s="48">
        <f>VLOOKUP($A19,'Occupancy Raw Data'!$B$8:$BE$45,'Occupancy Raw Data'!AI$3,FALSE)</f>
        <v>44.2442442442442</v>
      </c>
      <c r="E19" s="48">
        <f>VLOOKUP($A19,'Occupancy Raw Data'!$B$8:$BE$45,'Occupancy Raw Data'!AJ$3,FALSE)</f>
        <v>47.678928928928897</v>
      </c>
      <c r="F19" s="48">
        <f>VLOOKUP($A19,'Occupancy Raw Data'!$B$8:$BE$45,'Occupancy Raw Data'!AK$3,FALSE)</f>
        <v>43.446571571571504</v>
      </c>
      <c r="G19" s="49">
        <f>VLOOKUP($A19,'Occupancy Raw Data'!$B$8:$BE$45,'Occupancy Raw Data'!AL$3,FALSE)</f>
        <v>43.103103103103102</v>
      </c>
      <c r="H19" s="48">
        <f>VLOOKUP($A19,'Occupancy Raw Data'!$B$8:$BE$45,'Occupancy Raw Data'!AN$3,FALSE)</f>
        <v>40.790790790790702</v>
      </c>
      <c r="I19" s="48">
        <f>VLOOKUP($A19,'Occupancy Raw Data'!$B$8:$BE$45,'Occupancy Raw Data'!AO$3,FALSE)</f>
        <v>43.668668668668602</v>
      </c>
      <c r="J19" s="49">
        <f>VLOOKUP($A19,'Occupancy Raw Data'!$B$8:$BE$45,'Occupancy Raw Data'!AP$3,FALSE)</f>
        <v>42.229729729729698</v>
      </c>
      <c r="K19" s="50">
        <f>VLOOKUP($A19,'Occupancy Raw Data'!$B$8:$BE$45,'Occupancy Raw Data'!AR$3,FALSE)</f>
        <v>42.853567853567803</v>
      </c>
      <c r="M19" s="47">
        <f>VLOOKUP($A19,'Occupancy Raw Data'!$B$8:$BE$45,'Occupancy Raw Data'!AT$3,FALSE)</f>
        <v>0.69217725863295398</v>
      </c>
      <c r="N19" s="48">
        <f>VLOOKUP($A19,'Occupancy Raw Data'!$B$8:$BE$45,'Occupancy Raw Data'!AU$3,FALSE)</f>
        <v>-8.1184054523825999</v>
      </c>
      <c r="O19" s="48">
        <f>VLOOKUP($A19,'Occupancy Raw Data'!$B$8:$BE$45,'Occupancy Raw Data'!AV$3,FALSE)</f>
        <v>-10.2283220333209</v>
      </c>
      <c r="P19" s="48">
        <f>VLOOKUP($A19,'Occupancy Raw Data'!$B$8:$BE$45,'Occupancy Raw Data'!AW$3,FALSE)</f>
        <v>-2.94106615754517</v>
      </c>
      <c r="Q19" s="48">
        <f>VLOOKUP($A19,'Occupancy Raw Data'!$B$8:$BE$45,'Occupancy Raw Data'!AX$3,FALSE)</f>
        <v>-5.3422270079155796</v>
      </c>
      <c r="R19" s="49">
        <f>VLOOKUP($A19,'Occupancy Raw Data'!$B$8:$BE$45,'Occupancy Raw Data'!AY$3,FALSE)</f>
        <v>-5.3618784062892004</v>
      </c>
      <c r="S19" s="48">
        <f>VLOOKUP($A19,'Occupancy Raw Data'!$B$8:$BE$45,'Occupancy Raw Data'!BA$3,FALSE)</f>
        <v>-12.0301464813896</v>
      </c>
      <c r="T19" s="48">
        <f>VLOOKUP($A19,'Occupancy Raw Data'!$B$8:$BE$45,'Occupancy Raw Data'!BB$3,FALSE)</f>
        <v>-19.433447494671899</v>
      </c>
      <c r="U19" s="49">
        <f>VLOOKUP($A19,'Occupancy Raw Data'!$B$8:$BE$45,'Occupancy Raw Data'!BC$3,FALSE)</f>
        <v>-16.020098232718301</v>
      </c>
      <c r="V19" s="50">
        <f>VLOOKUP($A19,'Occupancy Raw Data'!$B$8:$BE$45,'Occupancy Raw Data'!BE$3,FALSE)</f>
        <v>-8.6269354541225507</v>
      </c>
      <c r="X19" s="51">
        <f>VLOOKUP($A19,'ADR Raw Data'!$B$6:$BE$43,'ADR Raw Data'!AG$1,FALSE)</f>
        <v>123.789798998905</v>
      </c>
      <c r="Y19" s="52">
        <f>VLOOKUP($A19,'ADR Raw Data'!$B$6:$BE$43,'ADR Raw Data'!AH$1,FALSE)</f>
        <v>111.099682119205</v>
      </c>
      <c r="Z19" s="52">
        <f>VLOOKUP($A19,'ADR Raw Data'!$B$6:$BE$43,'ADR Raw Data'!AI$1,FALSE)</f>
        <v>117.81177036199</v>
      </c>
      <c r="AA19" s="52">
        <f>VLOOKUP($A19,'ADR Raw Data'!$B$6:$BE$43,'ADR Raw Data'!AJ$1,FALSE)</f>
        <v>118.20246293137301</v>
      </c>
      <c r="AB19" s="52">
        <f>VLOOKUP($A19,'ADR Raw Data'!$B$6:$BE$43,'ADR Raw Data'!AK$1,FALSE)</f>
        <v>114.546265389876</v>
      </c>
      <c r="AC19" s="53">
        <f>VLOOKUP($A19,'ADR Raw Data'!$B$6:$BE$43,'ADR Raw Data'!AL$1,FALSE)</f>
        <v>117.098895291453</v>
      </c>
      <c r="AD19" s="52">
        <f>VLOOKUP($A19,'ADR Raw Data'!$B$6:$BE$43,'ADR Raw Data'!AN$1,FALSE)</f>
        <v>118.113220858895</v>
      </c>
      <c r="AE19" s="52">
        <f>VLOOKUP($A19,'ADR Raw Data'!$B$6:$BE$43,'ADR Raw Data'!AO$1,FALSE)</f>
        <v>127.512818767908</v>
      </c>
      <c r="AF19" s="53">
        <f>VLOOKUP($A19,'ADR Raw Data'!$B$6:$BE$43,'ADR Raw Data'!AP$1,FALSE)</f>
        <v>122.973161111111</v>
      </c>
      <c r="AG19" s="54">
        <f>VLOOKUP($A19,'ADR Raw Data'!$B$6:$BE$43,'ADR Raw Data'!AR$1,FALSE)</f>
        <v>118.752824309668</v>
      </c>
      <c r="AI19" s="47">
        <f>VLOOKUP($A19,'ADR Raw Data'!$B$6:$BE$43,'ADR Raw Data'!AT$1,FALSE)</f>
        <v>16.120998191522201</v>
      </c>
      <c r="AJ19" s="48">
        <f>VLOOKUP($A19,'ADR Raw Data'!$B$6:$BE$43,'ADR Raw Data'!AU$1,FALSE)</f>
        <v>7.0813147478624101</v>
      </c>
      <c r="AK19" s="48">
        <f>VLOOKUP($A19,'ADR Raw Data'!$B$6:$BE$43,'ADR Raw Data'!AV$1,FALSE)</f>
        <v>12.051298280617001</v>
      </c>
      <c r="AL19" s="48">
        <f>VLOOKUP($A19,'ADR Raw Data'!$B$6:$BE$43,'ADR Raw Data'!AW$1,FALSE)</f>
        <v>13.0161724267838</v>
      </c>
      <c r="AM19" s="48">
        <f>VLOOKUP($A19,'ADR Raw Data'!$B$6:$BE$43,'ADR Raw Data'!AX$1,FALSE)</f>
        <v>10.813284908090401</v>
      </c>
      <c r="AN19" s="49">
        <f>VLOOKUP($A19,'ADR Raw Data'!$B$6:$BE$43,'ADR Raw Data'!AY$1,FALSE)</f>
        <v>11.891998966684</v>
      </c>
      <c r="AO19" s="48">
        <f>VLOOKUP($A19,'ADR Raw Data'!$B$6:$BE$43,'ADR Raw Data'!BA$1,FALSE)</f>
        <v>-0.98470775241272301</v>
      </c>
      <c r="AP19" s="48">
        <f>VLOOKUP($A19,'ADR Raw Data'!$B$6:$BE$43,'ADR Raw Data'!BB$1,FALSE)</f>
        <v>-3.9406773105358601</v>
      </c>
      <c r="AQ19" s="49">
        <f>VLOOKUP($A19,'ADR Raw Data'!$B$6:$BE$43,'ADR Raw Data'!BC$1,FALSE)</f>
        <v>-2.8186265284440299</v>
      </c>
      <c r="AR19" s="50">
        <f>VLOOKUP($A19,'ADR Raw Data'!$B$6:$BE$43,'ADR Raw Data'!BE$1,FALSE)</f>
        <v>6.6403932942849302</v>
      </c>
      <c r="AT19" s="51">
        <f>VLOOKUP($A19,'RevPAR Raw Data'!$B$6:$BE$43,'RevPAR Raw Data'!AG$1,FALSE)</f>
        <v>49.511272835335298</v>
      </c>
      <c r="AU19" s="52">
        <f>VLOOKUP($A19,'RevPAR Raw Data'!$B$6:$BE$43,'RevPAR Raw Data'!AH$1,FALSE)</f>
        <v>44.605994119119103</v>
      </c>
      <c r="AV19" s="52">
        <f>VLOOKUP($A19,'RevPAR Raw Data'!$B$6:$BE$43,'RevPAR Raw Data'!AI$1,FALSE)</f>
        <v>52.124927427427401</v>
      </c>
      <c r="AW19" s="52">
        <f>VLOOKUP($A19,'RevPAR Raw Data'!$B$6:$BE$43,'RevPAR Raw Data'!AJ$1,FALSE)</f>
        <v>56.357668293293202</v>
      </c>
      <c r="AX19" s="52">
        <f>VLOOKUP($A19,'RevPAR Raw Data'!$B$6:$BE$43,'RevPAR Raw Data'!AK$1,FALSE)</f>
        <v>49.766425175175101</v>
      </c>
      <c r="AY19" s="53">
        <f>VLOOKUP($A19,'RevPAR Raw Data'!$B$6:$BE$43,'RevPAR Raw Data'!AL$1,FALSE)</f>
        <v>50.473257570069997</v>
      </c>
      <c r="AZ19" s="52">
        <f>VLOOKUP($A19,'RevPAR Raw Data'!$B$6:$BE$43,'RevPAR Raw Data'!AN$1,FALSE)</f>
        <v>48.179316816816801</v>
      </c>
      <c r="BA19" s="52">
        <f>VLOOKUP($A19,'RevPAR Raw Data'!$B$6:$BE$43,'RevPAR Raw Data'!AO$1,FALSE)</f>
        <v>55.683150337837802</v>
      </c>
      <c r="BB19" s="53">
        <f>VLOOKUP($A19,'RevPAR Raw Data'!$B$6:$BE$43,'RevPAR Raw Data'!AP$1,FALSE)</f>
        <v>51.931233577327298</v>
      </c>
      <c r="BC19" s="54">
        <f>VLOOKUP($A19,'RevPAR Raw Data'!$B$6:$BE$43,'RevPAR Raw Data'!AR$1,FALSE)</f>
        <v>50.889822143572097</v>
      </c>
      <c r="BE19" s="47">
        <f>VLOOKUP($A19,'RevPAR Raw Data'!$B$6:$BE$43,'RevPAR Raw Data'!AT$1,FALSE)</f>
        <v>16.9247613335015</v>
      </c>
      <c r="BF19" s="48">
        <f>VLOOKUP($A19,'RevPAR Raw Data'!$B$6:$BE$43,'RevPAR Raw Data'!AU$1,FALSE)</f>
        <v>-1.61198054711102</v>
      </c>
      <c r="BG19" s="48">
        <f>VLOOKUP($A19,'RevPAR Raw Data'!$B$6:$BE$43,'RevPAR Raw Data'!AV$1,FALSE)</f>
        <v>0.59033064995851503</v>
      </c>
      <c r="BH19" s="48">
        <f>VLOOKUP($A19,'RevPAR Raw Data'!$B$6:$BE$43,'RevPAR Raw Data'!AW$1,FALSE)</f>
        <v>9.69229202698682</v>
      </c>
      <c r="BI19" s="48">
        <f>VLOOKUP($A19,'RevPAR Raw Data'!$B$6:$BE$43,'RevPAR Raw Data'!AX$1,FALSE)</f>
        <v>4.8933876733720396</v>
      </c>
      <c r="BJ19" s="49">
        <f>VLOOKUP($A19,'RevPAR Raw Data'!$B$6:$BE$43,'RevPAR Raw Data'!AY$1,FALSE)</f>
        <v>5.8924860357240298</v>
      </c>
      <c r="BK19" s="48">
        <f>VLOOKUP($A19,'RevPAR Raw Data'!$B$6:$BE$43,'RevPAR Raw Data'!BA$1,FALSE)</f>
        <v>-12.896392448773399</v>
      </c>
      <c r="BL19" s="48">
        <f>VLOOKUP($A19,'RevPAR Raw Data'!$B$6:$BE$43,'RevPAR Raw Data'!BB$1,FALSE)</f>
        <v>-22.6083153491304</v>
      </c>
      <c r="BM19" s="49">
        <f>VLOOKUP($A19,'RevPAR Raw Data'!$B$6:$BE$43,'RevPAR Raw Data'!BC$1,FALSE)</f>
        <v>-18.387178022492101</v>
      </c>
      <c r="BN19" s="50">
        <f>VLOOKUP($A19,'RevPAR Raw Data'!$B$6:$BE$43,'RevPAR Raw Data'!BE$1,FALSE)</f>
        <v>-2.55940460323546</v>
      </c>
    </row>
    <row r="20" spans="1:66" x14ac:dyDescent="0.45">
      <c r="A20" s="63" t="s">
        <v>27</v>
      </c>
      <c r="B20" s="47">
        <f>VLOOKUP($A20,'Occupancy Raw Data'!$B$8:$BE$45,'Occupancy Raw Data'!AG$3,FALSE)</f>
        <v>42.744125634667597</v>
      </c>
      <c r="C20" s="48">
        <f>VLOOKUP($A20,'Occupancy Raw Data'!$B$8:$BE$45,'Occupancy Raw Data'!AH$3,FALSE)</f>
        <v>43.550005903884703</v>
      </c>
      <c r="D20" s="48">
        <f>VLOOKUP($A20,'Occupancy Raw Data'!$B$8:$BE$45,'Occupancy Raw Data'!AI$3,FALSE)</f>
        <v>46.534419648128399</v>
      </c>
      <c r="E20" s="48">
        <f>VLOOKUP($A20,'Occupancy Raw Data'!$B$8:$BE$45,'Occupancy Raw Data'!AJ$3,FALSE)</f>
        <v>49.220687212185602</v>
      </c>
      <c r="F20" s="48">
        <f>VLOOKUP($A20,'Occupancy Raw Data'!$B$8:$BE$45,'Occupancy Raw Data'!AK$3,FALSE)</f>
        <v>48.261305939308002</v>
      </c>
      <c r="G20" s="49">
        <f>VLOOKUP($A20,'Occupancy Raw Data'!$B$8:$BE$45,'Occupancy Raw Data'!AL$3,FALSE)</f>
        <v>46.062108867634898</v>
      </c>
      <c r="H20" s="48">
        <f>VLOOKUP($A20,'Occupancy Raw Data'!$B$8:$BE$45,'Occupancy Raw Data'!AN$3,FALSE)</f>
        <v>49.8317392844491</v>
      </c>
      <c r="I20" s="48">
        <f>VLOOKUP($A20,'Occupancy Raw Data'!$B$8:$BE$45,'Occupancy Raw Data'!AO$3,FALSE)</f>
        <v>51.6767032707521</v>
      </c>
      <c r="J20" s="49">
        <f>VLOOKUP($A20,'Occupancy Raw Data'!$B$8:$BE$45,'Occupancy Raw Data'!AP$3,FALSE)</f>
        <v>50.7542212776006</v>
      </c>
      <c r="K20" s="50">
        <f>VLOOKUP($A20,'Occupancy Raw Data'!$B$8:$BE$45,'Occupancy Raw Data'!AR$3,FALSE)</f>
        <v>47.402712413339401</v>
      </c>
      <c r="M20" s="47">
        <f>VLOOKUP($A20,'Occupancy Raw Data'!$B$8:$BE$45,'Occupancy Raw Data'!AT$3,FALSE)</f>
        <v>-2.7386824822462001</v>
      </c>
      <c r="N20" s="48">
        <f>VLOOKUP($A20,'Occupancy Raw Data'!$B$8:$BE$45,'Occupancy Raw Data'!AU$3,FALSE)</f>
        <v>-4.0519693715977096</v>
      </c>
      <c r="O20" s="48">
        <f>VLOOKUP($A20,'Occupancy Raw Data'!$B$8:$BE$45,'Occupancy Raw Data'!AV$3,FALSE)</f>
        <v>-6.3329528702175297</v>
      </c>
      <c r="P20" s="48">
        <f>VLOOKUP($A20,'Occupancy Raw Data'!$B$8:$BE$45,'Occupancy Raw Data'!AW$3,FALSE)</f>
        <v>-2.3859619373866101</v>
      </c>
      <c r="Q20" s="48">
        <f>VLOOKUP($A20,'Occupancy Raw Data'!$B$8:$BE$45,'Occupancy Raw Data'!AX$3,FALSE)</f>
        <v>-0.36720846439931998</v>
      </c>
      <c r="R20" s="49">
        <f>VLOOKUP($A20,'Occupancy Raw Data'!$B$8:$BE$45,'Occupancy Raw Data'!AY$3,FALSE)</f>
        <v>-3.1822539527085798</v>
      </c>
      <c r="S20" s="48">
        <f>VLOOKUP($A20,'Occupancy Raw Data'!$B$8:$BE$45,'Occupancy Raw Data'!BA$3,FALSE)</f>
        <v>0.48516097630876198</v>
      </c>
      <c r="T20" s="48">
        <f>VLOOKUP($A20,'Occupancy Raw Data'!$B$8:$BE$45,'Occupancy Raw Data'!BB$3,FALSE)</f>
        <v>-3.6296208149842299</v>
      </c>
      <c r="U20" s="49">
        <f>VLOOKUP($A20,'Occupancy Raw Data'!$B$8:$BE$45,'Occupancy Raw Data'!BC$3,FALSE)</f>
        <v>-1.65259814544785</v>
      </c>
      <c r="V20" s="50">
        <f>VLOOKUP($A20,'Occupancy Raw Data'!$B$8:$BE$45,'Occupancy Raw Data'!BE$3,FALSE)</f>
        <v>-2.7193849823854399</v>
      </c>
      <c r="X20" s="51">
        <f>VLOOKUP($A20,'ADR Raw Data'!$B$6:$BE$43,'ADR Raw Data'!AG$1,FALSE)</f>
        <v>89.419928176795494</v>
      </c>
      <c r="Y20" s="52">
        <f>VLOOKUP($A20,'ADR Raw Data'!$B$6:$BE$43,'ADR Raw Data'!AH$1,FALSE)</f>
        <v>87.927112451704701</v>
      </c>
      <c r="Z20" s="52">
        <f>VLOOKUP($A20,'ADR Raw Data'!$B$6:$BE$43,'ADR Raw Data'!AI$1,FALSE)</f>
        <v>89.0934045927429</v>
      </c>
      <c r="AA20" s="52">
        <f>VLOOKUP($A20,'ADR Raw Data'!$B$6:$BE$43,'ADR Raw Data'!AJ$1,FALSE)</f>
        <v>89.160653712366496</v>
      </c>
      <c r="AB20" s="52">
        <f>VLOOKUP($A20,'ADR Raw Data'!$B$6:$BE$43,'ADR Raw Data'!AK$1,FALSE)</f>
        <v>89.421041653923695</v>
      </c>
      <c r="AC20" s="53">
        <f>VLOOKUP($A20,'ADR Raw Data'!$B$6:$BE$43,'ADR Raw Data'!AL$1,FALSE)</f>
        <v>89.016496154831998</v>
      </c>
      <c r="AD20" s="52">
        <f>VLOOKUP($A20,'ADR Raw Data'!$B$6:$BE$43,'ADR Raw Data'!AN$1,FALSE)</f>
        <v>92.537449795628206</v>
      </c>
      <c r="AE20" s="52">
        <f>VLOOKUP($A20,'ADR Raw Data'!$B$6:$BE$43,'ADR Raw Data'!AO$1,FALSE)</f>
        <v>93.734144864617804</v>
      </c>
      <c r="AF20" s="53">
        <f>VLOOKUP($A20,'ADR Raw Data'!$B$6:$BE$43,'ADR Raw Data'!AP$1,FALSE)</f>
        <v>93.146672579753897</v>
      </c>
      <c r="AG20" s="54">
        <f>VLOOKUP($A20,'ADR Raw Data'!$B$6:$BE$43,'ADR Raw Data'!AR$1,FALSE)</f>
        <v>90.279979538640802</v>
      </c>
      <c r="AI20" s="47">
        <f>VLOOKUP($A20,'ADR Raw Data'!$B$6:$BE$43,'ADR Raw Data'!AT$1,FALSE)</f>
        <v>5.8095280390394404</v>
      </c>
      <c r="AJ20" s="48">
        <f>VLOOKUP($A20,'ADR Raw Data'!$B$6:$BE$43,'ADR Raw Data'!AU$1,FALSE)</f>
        <v>2.0258584833386002</v>
      </c>
      <c r="AK20" s="48">
        <f>VLOOKUP($A20,'ADR Raw Data'!$B$6:$BE$43,'ADR Raw Data'!AV$1,FALSE)</f>
        <v>1.8340702311803601</v>
      </c>
      <c r="AL20" s="48">
        <f>VLOOKUP($A20,'ADR Raw Data'!$B$6:$BE$43,'ADR Raw Data'!AW$1,FALSE)</f>
        <v>2.26414209234555</v>
      </c>
      <c r="AM20" s="48">
        <f>VLOOKUP($A20,'ADR Raw Data'!$B$6:$BE$43,'ADR Raw Data'!AX$1,FALSE)</f>
        <v>4.44979654318547</v>
      </c>
      <c r="AN20" s="49">
        <f>VLOOKUP($A20,'ADR Raw Data'!$B$6:$BE$43,'ADR Raw Data'!AY$1,FALSE)</f>
        <v>3.21626046661016</v>
      </c>
      <c r="AO20" s="48">
        <f>VLOOKUP($A20,'ADR Raw Data'!$B$6:$BE$43,'ADR Raw Data'!BA$1,FALSE)</f>
        <v>4.3380789951886802</v>
      </c>
      <c r="AP20" s="48">
        <f>VLOOKUP($A20,'ADR Raw Data'!$B$6:$BE$43,'ADR Raw Data'!BB$1,FALSE)</f>
        <v>2.33569216510665</v>
      </c>
      <c r="AQ20" s="49">
        <f>VLOOKUP($A20,'ADR Raw Data'!$B$6:$BE$43,'ADR Raw Data'!BC$1,FALSE)</f>
        <v>3.2678230773962098</v>
      </c>
      <c r="AR20" s="50">
        <f>VLOOKUP($A20,'ADR Raw Data'!$B$6:$BE$43,'ADR Raw Data'!BE$1,FALSE)</f>
        <v>3.2480293114693799</v>
      </c>
      <c r="AT20" s="51">
        <f>VLOOKUP($A20,'RevPAR Raw Data'!$B$6:$BE$43,'RevPAR Raw Data'!AG$1,FALSE)</f>
        <v>38.221766442319002</v>
      </c>
      <c r="AU20" s="52">
        <f>VLOOKUP($A20,'RevPAR Raw Data'!$B$6:$BE$43,'RevPAR Raw Data'!AH$1,FALSE)</f>
        <v>38.292262663832801</v>
      </c>
      <c r="AV20" s="52">
        <f>VLOOKUP($A20,'RevPAR Raw Data'!$B$6:$BE$43,'RevPAR Raw Data'!AI$1,FALSE)</f>
        <v>41.459098771991897</v>
      </c>
      <c r="AW20" s="52">
        <f>VLOOKUP($A20,'RevPAR Raw Data'!$B$6:$BE$43,'RevPAR Raw Data'!AJ$1,FALSE)</f>
        <v>43.8854864801039</v>
      </c>
      <c r="AX20" s="52">
        <f>VLOOKUP($A20,'RevPAR Raw Data'!$B$6:$BE$43,'RevPAR Raw Data'!AK$1,FALSE)</f>
        <v>43.155762486716199</v>
      </c>
      <c r="AY20" s="53">
        <f>VLOOKUP($A20,'RevPAR Raw Data'!$B$6:$BE$43,'RevPAR Raw Data'!AL$1,FALSE)</f>
        <v>41.002875368992697</v>
      </c>
      <c r="AZ20" s="52">
        <f>VLOOKUP($A20,'RevPAR Raw Data'!$B$6:$BE$43,'RevPAR Raw Data'!AN$1,FALSE)</f>
        <v>46.113020722635397</v>
      </c>
      <c r="BA20" s="52">
        <f>VLOOKUP($A20,'RevPAR Raw Data'!$B$6:$BE$43,'RevPAR Raw Data'!AO$1,FALSE)</f>
        <v>48.4387159050655</v>
      </c>
      <c r="BB20" s="53">
        <f>VLOOKUP($A20,'RevPAR Raw Data'!$B$6:$BE$43,'RevPAR Raw Data'!AP$1,FALSE)</f>
        <v>47.275868313850502</v>
      </c>
      <c r="BC20" s="54">
        <f>VLOOKUP($A20,'RevPAR Raw Data'!$B$6:$BE$43,'RevPAR Raw Data'!AR$1,FALSE)</f>
        <v>42.7951590675235</v>
      </c>
      <c r="BE20" s="47">
        <f>VLOOKUP($A20,'RevPAR Raw Data'!$B$6:$BE$43,'RevPAR Raw Data'!AT$1,FALSE)</f>
        <v>2.9117410300868798</v>
      </c>
      <c r="BF20" s="48">
        <f>VLOOKUP($A20,'RevPAR Raw Data'!$B$6:$BE$43,'RevPAR Raw Data'!AU$1,FALSE)</f>
        <v>-2.1081980535158902</v>
      </c>
      <c r="BG20" s="48">
        <f>VLOOKUP($A20,'RevPAR Raw Data'!$B$6:$BE$43,'RevPAR Raw Data'!AV$1,FALSE)</f>
        <v>-4.6150334423845001</v>
      </c>
      <c r="BH20" s="48">
        <f>VLOOKUP($A20,'RevPAR Raw Data'!$B$6:$BE$43,'RevPAR Raw Data'!AW$1,FALSE)</f>
        <v>-0.17584141357277699</v>
      </c>
      <c r="BI20" s="48">
        <f>VLOOKUP($A20,'RevPAR Raw Data'!$B$6:$BE$43,'RevPAR Raw Data'!AX$1,FALSE)</f>
        <v>4.06624804923102</v>
      </c>
      <c r="BJ20" s="49">
        <f>VLOOKUP($A20,'RevPAR Raw Data'!$B$6:$BE$43,'RevPAR Raw Data'!AY$1,FALSE)</f>
        <v>-6.8343061926518303E-2</v>
      </c>
      <c r="BK20" s="48">
        <f>VLOOKUP($A20,'RevPAR Raw Data'!$B$6:$BE$43,'RevPAR Raw Data'!BA$1,FALSE)</f>
        <v>4.8442866379035401</v>
      </c>
      <c r="BL20" s="48">
        <f>VLOOKUP($A20,'RevPAR Raw Data'!$B$6:$BE$43,'RevPAR Raw Data'!BB$1,FALSE)</f>
        <v>-1.37870541887625</v>
      </c>
      <c r="BM20" s="49">
        <f>VLOOKUP($A20,'RevPAR Raw Data'!$B$6:$BE$43,'RevPAR Raw Data'!BC$1,FALSE)</f>
        <v>1.5612209483747901</v>
      </c>
      <c r="BN20" s="50">
        <f>VLOOKUP($A20,'RevPAR Raw Data'!$B$6:$BE$43,'RevPAR Raw Data'!BE$1,FALSE)</f>
        <v>0.44031790776436602</v>
      </c>
    </row>
    <row r="21" spans="1:66" x14ac:dyDescent="0.45">
      <c r="A21" s="63" t="s">
        <v>90</v>
      </c>
      <c r="B21" s="47">
        <f>VLOOKUP($A21,'Occupancy Raw Data'!$B$8:$BE$45,'Occupancy Raw Data'!AG$3,FALSE)</f>
        <v>46.627774615822403</v>
      </c>
      <c r="C21" s="48">
        <f>VLOOKUP($A21,'Occupancy Raw Data'!$B$8:$BE$45,'Occupancy Raw Data'!AH$3,FALSE)</f>
        <v>50.554923164484897</v>
      </c>
      <c r="D21" s="48">
        <f>VLOOKUP($A21,'Occupancy Raw Data'!$B$8:$BE$45,'Occupancy Raw Data'!AI$3,FALSE)</f>
        <v>58.435306393473702</v>
      </c>
      <c r="E21" s="48">
        <f>VLOOKUP($A21,'Occupancy Raw Data'!$B$8:$BE$45,'Occupancy Raw Data'!AJ$3,FALSE)</f>
        <v>59.032915955226699</v>
      </c>
      <c r="F21" s="48">
        <f>VLOOKUP($A21,'Occupancy Raw Data'!$B$8:$BE$45,'Occupancy Raw Data'!AK$3,FALSE)</f>
        <v>53.395940049326498</v>
      </c>
      <c r="G21" s="49">
        <f>VLOOKUP($A21,'Occupancy Raw Data'!$B$8:$BE$45,'Occupancy Raw Data'!AL$3,FALSE)</f>
        <v>53.609372035666802</v>
      </c>
      <c r="H21" s="48">
        <f>VLOOKUP($A21,'Occupancy Raw Data'!$B$8:$BE$45,'Occupancy Raw Data'!AN$3,FALSE)</f>
        <v>50.562037564029502</v>
      </c>
      <c r="I21" s="48">
        <f>VLOOKUP($A21,'Occupancy Raw Data'!$B$8:$BE$45,'Occupancy Raw Data'!AO$3,FALSE)</f>
        <v>51.235534054259098</v>
      </c>
      <c r="J21" s="49">
        <f>VLOOKUP($A21,'Occupancy Raw Data'!$B$8:$BE$45,'Occupancy Raw Data'!AP$3,FALSE)</f>
        <v>50.8987858091443</v>
      </c>
      <c r="K21" s="50">
        <f>VLOOKUP($A21,'Occupancy Raw Data'!$B$8:$BE$45,'Occupancy Raw Data'!AR$3,FALSE)</f>
        <v>52.834918828089002</v>
      </c>
      <c r="M21" s="47">
        <f>VLOOKUP($A21,'Occupancy Raw Data'!$B$8:$BE$45,'Occupancy Raw Data'!AT$3,FALSE)</f>
        <v>7.0215545395166501</v>
      </c>
      <c r="N21" s="48">
        <f>VLOOKUP($A21,'Occupancy Raw Data'!$B$8:$BE$45,'Occupancy Raw Data'!AU$3,FALSE)</f>
        <v>1.9414690130068799</v>
      </c>
      <c r="O21" s="48">
        <f>VLOOKUP($A21,'Occupancy Raw Data'!$B$8:$BE$45,'Occupancy Raw Data'!AV$3,FALSE)</f>
        <v>2.39351755661749</v>
      </c>
      <c r="P21" s="48">
        <f>VLOOKUP($A21,'Occupancy Raw Data'!$B$8:$BE$45,'Occupancy Raw Data'!AW$3,FALSE)</f>
        <v>1.8910400720396201</v>
      </c>
      <c r="Q21" s="48">
        <f>VLOOKUP($A21,'Occupancy Raw Data'!$B$8:$BE$45,'Occupancy Raw Data'!AX$3,FALSE)</f>
        <v>2.3873402755672699</v>
      </c>
      <c r="R21" s="49">
        <f>VLOOKUP($A21,'Occupancy Raw Data'!$B$8:$BE$45,'Occupancy Raw Data'!AY$3,FALSE)</f>
        <v>2.9689079993805199</v>
      </c>
      <c r="S21" s="48">
        <f>VLOOKUP($A21,'Occupancy Raw Data'!$B$8:$BE$45,'Occupancy Raw Data'!BA$3,FALSE)</f>
        <v>6.0904612628750501</v>
      </c>
      <c r="T21" s="48">
        <f>VLOOKUP($A21,'Occupancy Raw Data'!$B$8:$BE$45,'Occupancy Raw Data'!BB$3,FALSE)</f>
        <v>0.52109989298841397</v>
      </c>
      <c r="U21" s="49">
        <f>VLOOKUP($A21,'Occupancy Raw Data'!$B$8:$BE$45,'Occupancy Raw Data'!BC$3,FALSE)</f>
        <v>3.2123106515989401</v>
      </c>
      <c r="V21" s="50">
        <f>VLOOKUP($A21,'Occupancy Raw Data'!$B$8:$BE$45,'Occupancy Raw Data'!BE$3,FALSE)</f>
        <v>3.03578861133317</v>
      </c>
      <c r="X21" s="51">
        <f>VLOOKUP($A21,'ADR Raw Data'!$B$6:$BE$43,'ADR Raw Data'!AG$1,FALSE)</f>
        <v>101.788338419285</v>
      </c>
      <c r="Y21" s="52">
        <f>VLOOKUP($A21,'ADR Raw Data'!$B$6:$BE$43,'ADR Raw Data'!AH$1,FALSE)</f>
        <v>110.68162163429901</v>
      </c>
      <c r="Z21" s="52">
        <f>VLOOKUP($A21,'ADR Raw Data'!$B$6:$BE$43,'ADR Raw Data'!AI$1,FALSE)</f>
        <v>118.63536341869199</v>
      </c>
      <c r="AA21" s="52">
        <f>VLOOKUP($A21,'ADR Raw Data'!$B$6:$BE$43,'ADR Raw Data'!AJ$1,FALSE)</f>
        <v>119.202401880046</v>
      </c>
      <c r="AB21" s="52">
        <f>VLOOKUP($A21,'ADR Raw Data'!$B$6:$BE$43,'ADR Raw Data'!AK$1,FALSE)</f>
        <v>109.393259459939</v>
      </c>
      <c r="AC21" s="53">
        <f>VLOOKUP($A21,'ADR Raw Data'!$B$6:$BE$43,'ADR Raw Data'!AL$1,FALSE)</f>
        <v>112.488464389984</v>
      </c>
      <c r="AD21" s="52">
        <f>VLOOKUP($A21,'ADR Raw Data'!$B$6:$BE$43,'ADR Raw Data'!AN$1,FALSE)</f>
        <v>98.899202664040104</v>
      </c>
      <c r="AE21" s="52">
        <f>VLOOKUP($A21,'ADR Raw Data'!$B$6:$BE$43,'ADR Raw Data'!AO$1,FALSE)</f>
        <v>98.029765332099004</v>
      </c>
      <c r="AF21" s="53">
        <f>VLOOKUP($A21,'ADR Raw Data'!$B$6:$BE$43,'ADR Raw Data'!AP$1,FALSE)</f>
        <v>98.461607883334096</v>
      </c>
      <c r="AG21" s="54">
        <f>VLOOKUP($A21,'ADR Raw Data'!$B$6:$BE$43,'ADR Raw Data'!AR$1,FALSE)</f>
        <v>108.62765209417999</v>
      </c>
      <c r="AI21" s="47">
        <f>VLOOKUP($A21,'ADR Raw Data'!$B$6:$BE$43,'ADR Raw Data'!AT$1,FALSE)</f>
        <v>2.50129821665633</v>
      </c>
      <c r="AJ21" s="48">
        <f>VLOOKUP($A21,'ADR Raw Data'!$B$6:$BE$43,'ADR Raw Data'!AU$1,FALSE)</f>
        <v>2.1420946261687499</v>
      </c>
      <c r="AK21" s="48">
        <f>VLOOKUP($A21,'ADR Raw Data'!$B$6:$BE$43,'ADR Raw Data'!AV$1,FALSE)</f>
        <v>3.0830313624687702</v>
      </c>
      <c r="AL21" s="48">
        <f>VLOOKUP($A21,'ADR Raw Data'!$B$6:$BE$43,'ADR Raw Data'!AW$1,FALSE)</f>
        <v>4.3245426736156398</v>
      </c>
      <c r="AM21" s="48">
        <f>VLOOKUP($A21,'ADR Raw Data'!$B$6:$BE$43,'ADR Raw Data'!AX$1,FALSE)</f>
        <v>1.3620054399713599</v>
      </c>
      <c r="AN21" s="49">
        <f>VLOOKUP($A21,'ADR Raw Data'!$B$6:$BE$43,'ADR Raw Data'!AY$1,FALSE)</f>
        <v>2.6868250390241499</v>
      </c>
      <c r="AO21" s="48">
        <f>VLOOKUP($A21,'ADR Raw Data'!$B$6:$BE$43,'ADR Raw Data'!BA$1,FALSE)</f>
        <v>1.9746619588894001</v>
      </c>
      <c r="AP21" s="48">
        <f>VLOOKUP($A21,'ADR Raw Data'!$B$6:$BE$43,'ADR Raw Data'!BB$1,FALSE)</f>
        <v>-1.4205998168935201</v>
      </c>
      <c r="AQ21" s="49">
        <f>VLOOKUP($A21,'ADR Raw Data'!$B$6:$BE$43,'ADR Raw Data'!BC$1,FALSE)</f>
        <v>0.21075884942189799</v>
      </c>
      <c r="AR21" s="50">
        <f>VLOOKUP($A21,'ADR Raw Data'!$B$6:$BE$43,'ADR Raw Data'!BE$1,FALSE)</f>
        <v>2.0526016843874699</v>
      </c>
      <c r="AT21" s="51">
        <f>VLOOKUP($A21,'RevPAR Raw Data'!$B$6:$BE$43,'RevPAR Raw Data'!AG$1,FALSE)</f>
        <v>47.4616370233352</v>
      </c>
      <c r="AU21" s="52">
        <f>VLOOKUP($A21,'RevPAR Raw Data'!$B$6:$BE$43,'RevPAR Raw Data'!AH$1,FALSE)</f>
        <v>55.955008774426098</v>
      </c>
      <c r="AV21" s="52">
        <f>VLOOKUP($A21,'RevPAR Raw Data'!$B$6:$BE$43,'RevPAR Raw Data'!AI$1,FALSE)</f>
        <v>69.324938104723898</v>
      </c>
      <c r="AW21" s="52">
        <f>VLOOKUP($A21,'RevPAR Raw Data'!$B$6:$BE$43,'RevPAR Raw Data'!AJ$1,FALSE)</f>
        <v>70.368653718459399</v>
      </c>
      <c r="AX21" s="52">
        <f>VLOOKUP($A21,'RevPAR Raw Data'!$B$6:$BE$43,'RevPAR Raw Data'!AK$1,FALSE)</f>
        <v>58.411559239233497</v>
      </c>
      <c r="AY21" s="53">
        <f>VLOOKUP($A21,'RevPAR Raw Data'!$B$6:$BE$43,'RevPAR Raw Data'!AL$1,FALSE)</f>
        <v>60.304359372035599</v>
      </c>
      <c r="AZ21" s="52">
        <f>VLOOKUP($A21,'RevPAR Raw Data'!$B$6:$BE$43,'RevPAR Raw Data'!AN$1,FALSE)</f>
        <v>50.005452001517703</v>
      </c>
      <c r="BA21" s="52">
        <f>VLOOKUP($A21,'RevPAR Raw Data'!$B$6:$BE$43,'RevPAR Raw Data'!AO$1,FALSE)</f>
        <v>50.226073800037902</v>
      </c>
      <c r="BB21" s="53">
        <f>VLOOKUP($A21,'RevPAR Raw Data'!$B$6:$BE$43,'RevPAR Raw Data'!AP$1,FALSE)</f>
        <v>50.115762900777803</v>
      </c>
      <c r="BC21" s="54">
        <f>VLOOKUP($A21,'RevPAR Raw Data'!$B$6:$BE$43,'RevPAR Raw Data'!AR$1,FALSE)</f>
        <v>57.393331808819099</v>
      </c>
      <c r="BE21" s="47">
        <f>VLOOKUP($A21,'RevPAR Raw Data'!$B$6:$BE$43,'RevPAR Raw Data'!AT$1,FALSE)</f>
        <v>9.6984827746514704</v>
      </c>
      <c r="BF21" s="48">
        <f>VLOOKUP($A21,'RevPAR Raw Data'!$B$6:$BE$43,'RevPAR Raw Data'!AU$1,FALSE)</f>
        <v>4.1251517425719904</v>
      </c>
      <c r="BG21" s="48">
        <f>VLOOKUP($A21,'RevPAR Raw Data'!$B$6:$BE$43,'RevPAR Raw Data'!AV$1,FALSE)</f>
        <v>5.5503418160229803</v>
      </c>
      <c r="BH21" s="48">
        <f>VLOOKUP($A21,'RevPAR Raw Data'!$B$6:$BE$43,'RevPAR Raw Data'!AW$1,FALSE)</f>
        <v>6.2973615805457896</v>
      </c>
      <c r="BI21" s="48">
        <f>VLOOKUP($A21,'RevPAR Raw Data'!$B$6:$BE$43,'RevPAR Raw Data'!AX$1,FALSE)</f>
        <v>3.7818614199624898</v>
      </c>
      <c r="BJ21" s="49">
        <f>VLOOKUP($A21,'RevPAR Raw Data'!$B$6:$BE$43,'RevPAR Raw Data'!AY$1,FALSE)</f>
        <v>5.7355024019176204</v>
      </c>
      <c r="BK21" s="48">
        <f>VLOOKUP($A21,'RevPAR Raw Data'!$B$6:$BE$43,'RevPAR Raw Data'!BA$1,FALSE)</f>
        <v>8.1853892434433497</v>
      </c>
      <c r="BL21" s="48">
        <f>VLOOKUP($A21,'RevPAR Raw Data'!$B$6:$BE$43,'RevPAR Raw Data'!BB$1,FALSE)</f>
        <v>-0.90690266803073205</v>
      </c>
      <c r="BM21" s="49">
        <f>VLOOKUP($A21,'RevPAR Raw Data'!$B$6:$BE$43,'RevPAR Raw Data'!BC$1,FALSE)</f>
        <v>3.4298397299899999</v>
      </c>
      <c r="BN21" s="50">
        <f>VLOOKUP($A21,'RevPAR Raw Data'!$B$6:$BE$43,'RevPAR Raw Data'!BE$1,FALSE)</f>
        <v>5.1507029438913001</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Data'!AG$3,FALSE)</f>
        <v>41.576845533498698</v>
      </c>
      <c r="C23" s="48">
        <f>VLOOKUP($A23,'Occupancy Raw Data'!$B$8:$BE$45,'Occupancy Raw Data'!AH$3,FALSE)</f>
        <v>36.541790466347997</v>
      </c>
      <c r="D23" s="48">
        <f>VLOOKUP($A23,'Occupancy Raw Data'!$B$8:$BE$45,'Occupancy Raw Data'!AI$3,FALSE)</f>
        <v>39.939930241570799</v>
      </c>
      <c r="E23" s="48">
        <f>VLOOKUP($A23,'Occupancy Raw Data'!$B$8:$BE$45,'Occupancy Raw Data'!AJ$3,FALSE)</f>
        <v>42.938250871980301</v>
      </c>
      <c r="F23" s="48">
        <f>VLOOKUP($A23,'Occupancy Raw Data'!$B$8:$BE$45,'Occupancy Raw Data'!AK$3,FALSE)</f>
        <v>44.820436636093497</v>
      </c>
      <c r="G23" s="49">
        <f>VLOOKUP($A23,'Occupancy Raw Data'!$B$8:$BE$45,'Occupancy Raw Data'!AL$3,FALSE)</f>
        <v>41.163414432478199</v>
      </c>
      <c r="H23" s="48">
        <f>VLOOKUP($A23,'Occupancy Raw Data'!$B$8:$BE$45,'Occupancy Raw Data'!AN$3,FALSE)</f>
        <v>48.439478103604102</v>
      </c>
      <c r="I23" s="48">
        <f>VLOOKUP($A23,'Occupancy Raw Data'!$B$8:$BE$45,'Occupancy Raw Data'!AO$3,FALSE)</f>
        <v>49.817207079188698</v>
      </c>
      <c r="J23" s="49">
        <f>VLOOKUP($A23,'Occupancy Raw Data'!$B$8:$BE$45,'Occupancy Raw Data'!AP$3,FALSE)</f>
        <v>49.128342591396397</v>
      </c>
      <c r="K23" s="50">
        <f>VLOOKUP($A23,'Occupancy Raw Data'!$B$8:$BE$45,'Occupancy Raw Data'!AR$3,FALSE)</f>
        <v>43.439250991074701</v>
      </c>
      <c r="M23" s="47">
        <f>VLOOKUP($A23,'Occupancy Raw Data'!$B$8:$BE$45,'Occupancy Raw Data'!AT$3,FALSE)</f>
        <v>4.7756135237358901</v>
      </c>
      <c r="N23" s="48">
        <f>VLOOKUP($A23,'Occupancy Raw Data'!$B$8:$BE$45,'Occupancy Raw Data'!AU$3,FALSE)</f>
        <v>-9.5046346958647607</v>
      </c>
      <c r="O23" s="48">
        <f>VLOOKUP($A23,'Occupancy Raw Data'!$B$8:$BE$45,'Occupancy Raw Data'!AV$3,FALSE)</f>
        <v>-10.4034293691622</v>
      </c>
      <c r="P23" s="48">
        <f>VLOOKUP($A23,'Occupancy Raw Data'!$B$8:$BE$45,'Occupancy Raw Data'!AW$3,FALSE)</f>
        <v>-7.0404075856666699</v>
      </c>
      <c r="Q23" s="48">
        <f>VLOOKUP($A23,'Occupancy Raw Data'!$B$8:$BE$45,'Occupancy Raw Data'!AX$3,FALSE)</f>
        <v>-2.7019329568429402</v>
      </c>
      <c r="R23" s="49">
        <f>VLOOKUP($A23,'Occupancy Raw Data'!$B$8:$BE$45,'Occupancy Raw Data'!AY$3,FALSE)</f>
        <v>-5.1065393711980098</v>
      </c>
      <c r="S23" s="48">
        <f>VLOOKUP($A23,'Occupancy Raw Data'!$B$8:$BE$45,'Occupancy Raw Data'!BA$3,FALSE)</f>
        <v>-4.2834219224193903</v>
      </c>
      <c r="T23" s="48">
        <f>VLOOKUP($A23,'Occupancy Raw Data'!$B$8:$BE$45,'Occupancy Raw Data'!BB$3,FALSE)</f>
        <v>-8.4461281092667697</v>
      </c>
      <c r="U23" s="49">
        <f>VLOOKUP($A23,'Occupancy Raw Data'!$B$8:$BE$45,'Occupancy Raw Data'!BC$3,FALSE)</f>
        <v>-6.44020065207825</v>
      </c>
      <c r="V23" s="50">
        <f>VLOOKUP($A23,'Occupancy Raw Data'!$B$8:$BE$45,'Occupancy Raw Data'!BE$3,FALSE)</f>
        <v>-5.54208659348736</v>
      </c>
      <c r="X23" s="51">
        <f>VLOOKUP($A23,'ADR Raw Data'!$B$6:$BE$43,'ADR Raw Data'!AG$1,FALSE)</f>
        <v>106.706930255979</v>
      </c>
      <c r="Y23" s="52">
        <f>VLOOKUP($A23,'ADR Raw Data'!$B$6:$BE$43,'ADR Raw Data'!AH$1,FALSE)</f>
        <v>94.011231152119294</v>
      </c>
      <c r="Z23" s="52">
        <f>VLOOKUP($A23,'ADR Raw Data'!$B$6:$BE$43,'ADR Raw Data'!AI$1,FALSE)</f>
        <v>95.729954692326302</v>
      </c>
      <c r="AA23" s="52">
        <f>VLOOKUP($A23,'ADR Raw Data'!$B$6:$BE$43,'ADR Raw Data'!AJ$1,FALSE)</f>
        <v>98.377523305804999</v>
      </c>
      <c r="AB23" s="52">
        <f>VLOOKUP($A23,'ADR Raw Data'!$B$6:$BE$43,'ADR Raw Data'!AK$1,FALSE)</f>
        <v>98.463447975962296</v>
      </c>
      <c r="AC23" s="53">
        <f>VLOOKUP($A23,'ADR Raw Data'!$B$6:$BE$43,'ADR Raw Data'!AL$1,FALSE)</f>
        <v>98.789156527565893</v>
      </c>
      <c r="AD23" s="52">
        <f>VLOOKUP($A23,'ADR Raw Data'!$B$6:$BE$43,'ADR Raw Data'!AN$1,FALSE)</f>
        <v>107.94169851321401</v>
      </c>
      <c r="AE23" s="52">
        <f>VLOOKUP($A23,'ADR Raw Data'!$B$6:$BE$43,'ADR Raw Data'!AO$1,FALSE)</f>
        <v>110.140698528401</v>
      </c>
      <c r="AF23" s="53">
        <f>VLOOKUP($A23,'ADR Raw Data'!$B$6:$BE$43,'ADR Raw Data'!AP$1,FALSE)</f>
        <v>109.056615416017</v>
      </c>
      <c r="AG23" s="54">
        <f>VLOOKUP($A23,'ADR Raw Data'!$B$6:$BE$43,'ADR Raw Data'!AR$1,FALSE)</f>
        <v>102.107122775465</v>
      </c>
      <c r="AI23" s="47">
        <f>VLOOKUP($A23,'ADR Raw Data'!$B$6:$BE$43,'ADR Raw Data'!AT$1,FALSE)</f>
        <v>10.5303321415324</v>
      </c>
      <c r="AJ23" s="48">
        <f>VLOOKUP($A23,'ADR Raw Data'!$B$6:$BE$43,'ADR Raw Data'!AU$1,FALSE)</f>
        <v>0.52171231306926702</v>
      </c>
      <c r="AK23" s="48">
        <f>VLOOKUP($A23,'ADR Raw Data'!$B$6:$BE$43,'ADR Raw Data'!AV$1,FALSE)</f>
        <v>-0.92525154383158204</v>
      </c>
      <c r="AL23" s="48">
        <f>VLOOKUP($A23,'ADR Raw Data'!$B$6:$BE$43,'ADR Raw Data'!AW$1,FALSE)</f>
        <v>2.1263607572395098</v>
      </c>
      <c r="AM23" s="48">
        <f>VLOOKUP($A23,'ADR Raw Data'!$B$6:$BE$43,'ADR Raw Data'!AX$1,FALSE)</f>
        <v>2.6520685620609199</v>
      </c>
      <c r="AN23" s="49">
        <f>VLOOKUP($A23,'ADR Raw Data'!$B$6:$BE$43,'ADR Raw Data'!AY$1,FALSE)</f>
        <v>3.0997675710078001</v>
      </c>
      <c r="AO23" s="48">
        <f>VLOOKUP($A23,'ADR Raw Data'!$B$6:$BE$43,'ADR Raw Data'!BA$1,FALSE)</f>
        <v>0.655865585301868</v>
      </c>
      <c r="AP23" s="48">
        <f>VLOOKUP($A23,'ADR Raw Data'!$B$6:$BE$43,'ADR Raw Data'!BB$1,FALSE)</f>
        <v>-6.0049690294619804</v>
      </c>
      <c r="AQ23" s="49">
        <f>VLOOKUP($A23,'ADR Raw Data'!$B$6:$BE$43,'ADR Raw Data'!BC$1,FALSE)</f>
        <v>-2.96404295614848</v>
      </c>
      <c r="AR23" s="50">
        <f>VLOOKUP($A23,'ADR Raw Data'!$B$6:$BE$43,'ADR Raw Data'!BE$1,FALSE)</f>
        <v>0.87134224514497705</v>
      </c>
      <c r="AT23" s="51">
        <f>VLOOKUP($A23,'RevPAR Raw Data'!$B$6:$BE$43,'RevPAR Raw Data'!AG$1,FALSE)</f>
        <v>44.365375566066902</v>
      </c>
      <c r="AU23" s="52">
        <f>VLOOKUP($A23,'RevPAR Raw Data'!$B$6:$BE$43,'RevPAR Raw Data'!AH$1,FALSE)</f>
        <v>34.353387102441502</v>
      </c>
      <c r="AV23" s="52">
        <f>VLOOKUP($A23,'RevPAR Raw Data'!$B$6:$BE$43,'RevPAR Raw Data'!AI$1,FALSE)</f>
        <v>38.234477124402503</v>
      </c>
      <c r="AW23" s="52">
        <f>VLOOKUP($A23,'RevPAR Raw Data'!$B$6:$BE$43,'RevPAR Raw Data'!AJ$1,FALSE)</f>
        <v>42.241587758687501</v>
      </c>
      <c r="AX23" s="52">
        <f>VLOOKUP($A23,'RevPAR Raw Data'!$B$6:$BE$43,'RevPAR Raw Data'!AK$1,FALSE)</f>
        <v>44.131747309779001</v>
      </c>
      <c r="AY23" s="53">
        <f>VLOOKUP($A23,'RevPAR Raw Data'!$B$6:$BE$43,'RevPAR Raw Data'!AL$1,FALSE)</f>
        <v>40.664989915791502</v>
      </c>
      <c r="AZ23" s="52">
        <f>VLOOKUP($A23,'RevPAR Raw Data'!$B$6:$BE$43,'RevPAR Raw Data'!AN$1,FALSE)</f>
        <v>52.286395415966901</v>
      </c>
      <c r="BA23" s="52">
        <f>VLOOKUP($A23,'RevPAR Raw Data'!$B$6:$BE$43,'RevPAR Raw Data'!AO$1,FALSE)</f>
        <v>54.869019864358599</v>
      </c>
      <c r="BB23" s="53">
        <f>VLOOKUP($A23,'RevPAR Raw Data'!$B$6:$BE$43,'RevPAR Raw Data'!AP$1,FALSE)</f>
        <v>53.5777076401627</v>
      </c>
      <c r="BC23" s="54">
        <f>VLOOKUP($A23,'RevPAR Raw Data'!$B$6:$BE$43,'RevPAR Raw Data'!AR$1,FALSE)</f>
        <v>44.354569342199397</v>
      </c>
      <c r="BE23" s="47">
        <f>VLOOKUP($A23,'RevPAR Raw Data'!$B$6:$BE$43,'RevPAR Raw Data'!AT$1,FALSE)</f>
        <v>15.8088336311137</v>
      </c>
      <c r="BF23" s="48">
        <f>VLOOKUP($A23,'RevPAR Raw Data'!$B$6:$BE$43,'RevPAR Raw Data'!AU$1,FALSE)</f>
        <v>-9.0325092323160696</v>
      </c>
      <c r="BG23" s="48">
        <f>VLOOKUP($A23,'RevPAR Raw Data'!$B$6:$BE$43,'RevPAR Raw Data'!AV$1,FALSE)</f>
        <v>-11.2324230221442</v>
      </c>
      <c r="BH23" s="48">
        <f>VLOOKUP($A23,'RevPAR Raw Data'!$B$6:$BE$43,'RevPAR Raw Data'!AW$1,FALSE)</f>
        <v>-5.0637512924784804</v>
      </c>
      <c r="BI23" s="48">
        <f>VLOOKUP($A23,'RevPAR Raw Data'!$B$6:$BE$43,'RevPAR Raw Data'!AX$1,FALSE)</f>
        <v>-0.121521509298411</v>
      </c>
      <c r="BJ23" s="49">
        <f>VLOOKUP($A23,'RevPAR Raw Data'!$B$6:$BE$43,'RevPAR Raw Data'!AY$1,FALSE)</f>
        <v>-2.1650626516193499</v>
      </c>
      <c r="BK23" s="48">
        <f>VLOOKUP($A23,'RevPAR Raw Data'!$B$6:$BE$43,'RevPAR Raw Data'!BA$1,FALSE)</f>
        <v>-3.6556498273799498</v>
      </c>
      <c r="BL23" s="48">
        <f>VLOOKUP($A23,'RevPAR Raw Data'!$B$6:$BE$43,'RevPAR Raw Data'!BB$1,FALSE)</f>
        <v>-13.943909761578601</v>
      </c>
      <c r="BM23" s="49">
        <f>VLOOKUP($A23,'RevPAR Raw Data'!$B$6:$BE$43,'RevPAR Raw Data'!BC$1,FALSE)</f>
        <v>-9.21335329443699</v>
      </c>
      <c r="BN23" s="50">
        <f>VLOOKUP($A23,'RevPAR Raw Data'!$B$6:$BE$43,'RevPAR Raw Data'!BE$1,FALSE)</f>
        <v>-4.71903489009396</v>
      </c>
    </row>
    <row r="24" spans="1:66" x14ac:dyDescent="0.45">
      <c r="A24" s="63" t="s">
        <v>91</v>
      </c>
      <c r="B24" s="47">
        <f>VLOOKUP($A24,'Occupancy Raw Data'!$B$8:$BE$45,'Occupancy Raw Data'!AG$3,FALSE)</f>
        <v>47.949269131556299</v>
      </c>
      <c r="C24" s="48">
        <f>VLOOKUP($A24,'Occupancy Raw Data'!$B$8:$BE$45,'Occupancy Raw Data'!AH$3,FALSE)</f>
        <v>47.815993121238101</v>
      </c>
      <c r="D24" s="48">
        <f>VLOOKUP($A24,'Occupancy Raw Data'!$B$8:$BE$45,'Occupancy Raw Data'!AI$3,FALSE)</f>
        <v>51.7884780739466</v>
      </c>
      <c r="E24" s="48">
        <f>VLOOKUP($A24,'Occupancy Raw Data'!$B$8:$BE$45,'Occupancy Raw Data'!AJ$3,FALSE)</f>
        <v>54.7162510748065</v>
      </c>
      <c r="F24" s="48">
        <f>VLOOKUP($A24,'Occupancy Raw Data'!$B$8:$BE$45,'Occupancy Raw Data'!AK$3,FALSE)</f>
        <v>52.553740326741099</v>
      </c>
      <c r="G24" s="49">
        <f>VLOOKUP($A24,'Occupancy Raw Data'!$B$8:$BE$45,'Occupancy Raw Data'!AL$3,FALSE)</f>
        <v>50.964746345657701</v>
      </c>
      <c r="H24" s="48">
        <f>VLOOKUP($A24,'Occupancy Raw Data'!$B$8:$BE$45,'Occupancy Raw Data'!AN$3,FALSE)</f>
        <v>51.074806534823701</v>
      </c>
      <c r="I24" s="48">
        <f>VLOOKUP($A24,'Occupancy Raw Data'!$B$8:$BE$45,'Occupancy Raw Data'!AO$3,FALSE)</f>
        <v>53.2588134135855</v>
      </c>
      <c r="J24" s="49">
        <f>VLOOKUP($A24,'Occupancy Raw Data'!$B$8:$BE$45,'Occupancy Raw Data'!AP$3,FALSE)</f>
        <v>52.166809974204597</v>
      </c>
      <c r="K24" s="50">
        <f>VLOOKUP($A24,'Occupancy Raw Data'!$B$8:$BE$45,'Occupancy Raw Data'!AR$3,FALSE)</f>
        <v>51.308193096671097</v>
      </c>
      <c r="M24" s="47">
        <f>VLOOKUP($A24,'Occupancy Raw Data'!$B$8:$BE$45,'Occupancy Raw Data'!AT$3,FALSE)</f>
        <v>-5.3739393254208201</v>
      </c>
      <c r="N24" s="48">
        <f>VLOOKUP($A24,'Occupancy Raw Data'!$B$8:$BE$45,'Occupancy Raw Data'!AU$3,FALSE)</f>
        <v>-13.5681866901713</v>
      </c>
      <c r="O24" s="48">
        <f>VLOOKUP($A24,'Occupancy Raw Data'!$B$8:$BE$45,'Occupancy Raw Data'!AV$3,FALSE)</f>
        <v>-15.2861518493304</v>
      </c>
      <c r="P24" s="48">
        <f>VLOOKUP($A24,'Occupancy Raw Data'!$B$8:$BE$45,'Occupancy Raw Data'!AW$3,FALSE)</f>
        <v>-11.6703541995088</v>
      </c>
      <c r="Q24" s="48">
        <f>VLOOKUP($A24,'Occupancy Raw Data'!$B$8:$BE$45,'Occupancy Raw Data'!AX$3,FALSE)</f>
        <v>-10.452992973985999</v>
      </c>
      <c r="R24" s="49">
        <f>VLOOKUP($A24,'Occupancy Raw Data'!$B$8:$BE$45,'Occupancy Raw Data'!AY$3,FALSE)</f>
        <v>-11.446346454888801</v>
      </c>
      <c r="S24" s="48">
        <f>VLOOKUP($A24,'Occupancy Raw Data'!$B$8:$BE$45,'Occupancy Raw Data'!BA$3,FALSE)</f>
        <v>-8.9848775481519603</v>
      </c>
      <c r="T24" s="48">
        <f>VLOOKUP($A24,'Occupancy Raw Data'!$B$8:$BE$45,'Occupancy Raw Data'!BB$3,FALSE)</f>
        <v>-11.7337292022602</v>
      </c>
      <c r="U24" s="49">
        <f>VLOOKUP($A24,'Occupancy Raw Data'!$B$8:$BE$45,'Occupancy Raw Data'!BC$3,FALSE)</f>
        <v>-10.409131657542501</v>
      </c>
      <c r="V24" s="50">
        <f>VLOOKUP($A24,'Occupancy Raw Data'!$B$8:$BE$45,'Occupancy Raw Data'!BE$3,FALSE)</f>
        <v>-11.1475234624106</v>
      </c>
      <c r="X24" s="51">
        <f>VLOOKUP($A24,'ADR Raw Data'!$B$6:$BE$43,'ADR Raw Data'!AG$1,FALSE)</f>
        <v>82.192432376938896</v>
      </c>
      <c r="Y24" s="52">
        <f>VLOOKUP($A24,'ADR Raw Data'!$B$6:$BE$43,'ADR Raw Data'!AH$1,FALSE)</f>
        <v>81.9961493796079</v>
      </c>
      <c r="Z24" s="52">
        <f>VLOOKUP($A24,'ADR Raw Data'!$B$6:$BE$43,'ADR Raw Data'!AI$1,FALSE)</f>
        <v>83.307279985057207</v>
      </c>
      <c r="AA24" s="52">
        <f>VLOOKUP($A24,'ADR Raw Data'!$B$6:$BE$43,'ADR Raw Data'!AJ$1,FALSE)</f>
        <v>84.542019996856993</v>
      </c>
      <c r="AB24" s="52">
        <f>VLOOKUP($A24,'ADR Raw Data'!$B$6:$BE$43,'ADR Raw Data'!AK$1,FALSE)</f>
        <v>82.156968504581101</v>
      </c>
      <c r="AC24" s="53">
        <f>VLOOKUP($A24,'ADR Raw Data'!$B$6:$BE$43,'ADR Raw Data'!AL$1,FALSE)</f>
        <v>82.8793686378053</v>
      </c>
      <c r="AD24" s="52">
        <f>VLOOKUP($A24,'ADR Raw Data'!$B$6:$BE$43,'ADR Raw Data'!AN$1,FALSE)</f>
        <v>84.074879890572305</v>
      </c>
      <c r="AE24" s="52">
        <f>VLOOKUP($A24,'ADR Raw Data'!$B$6:$BE$43,'ADR Raw Data'!AO$1,FALSE)</f>
        <v>85.175121819502706</v>
      </c>
      <c r="AF24" s="53">
        <f>VLOOKUP($A24,'ADR Raw Data'!$B$6:$BE$43,'ADR Raw Data'!AP$1,FALSE)</f>
        <v>84.636516490852102</v>
      </c>
      <c r="AG24" s="54">
        <f>VLOOKUP($A24,'ADR Raw Data'!$B$6:$BE$43,'ADR Raw Data'!AR$1,FALSE)</f>
        <v>83.389812306679403</v>
      </c>
      <c r="AI24" s="47">
        <f>VLOOKUP($A24,'ADR Raw Data'!$B$6:$BE$43,'ADR Raw Data'!AT$1,FALSE)</f>
        <v>1.35408940421194</v>
      </c>
      <c r="AJ24" s="48">
        <f>VLOOKUP($A24,'ADR Raw Data'!$B$6:$BE$43,'ADR Raw Data'!AU$1,FALSE)</f>
        <v>0.17797909859078001</v>
      </c>
      <c r="AK24" s="48">
        <f>VLOOKUP($A24,'ADR Raw Data'!$B$6:$BE$43,'ADR Raw Data'!AV$1,FALSE)</f>
        <v>-1.1526131327185101</v>
      </c>
      <c r="AL24" s="48">
        <f>VLOOKUP($A24,'ADR Raw Data'!$B$6:$BE$43,'ADR Raw Data'!AW$1,FALSE)</f>
        <v>1.04331874155645</v>
      </c>
      <c r="AM24" s="48">
        <f>VLOOKUP($A24,'ADR Raw Data'!$B$6:$BE$43,'ADR Raw Data'!AX$1,FALSE)</f>
        <v>0.68820876182787105</v>
      </c>
      <c r="AN24" s="49">
        <f>VLOOKUP($A24,'ADR Raw Data'!$B$6:$BE$43,'ADR Raw Data'!AY$1,FALSE)</f>
        <v>0.37144753864702301</v>
      </c>
      <c r="AO24" s="48">
        <f>VLOOKUP($A24,'ADR Raw Data'!$B$6:$BE$43,'ADR Raw Data'!BA$1,FALSE)</f>
        <v>-0.48216128063713098</v>
      </c>
      <c r="AP24" s="48">
        <f>VLOOKUP($A24,'ADR Raw Data'!$B$6:$BE$43,'ADR Raw Data'!BB$1,FALSE)</f>
        <v>-3.53208007158113</v>
      </c>
      <c r="AQ24" s="49">
        <f>VLOOKUP($A24,'ADR Raw Data'!$B$6:$BE$43,'ADR Raw Data'!BC$1,FALSE)</f>
        <v>-2.10572517644668</v>
      </c>
      <c r="AR24" s="50">
        <f>VLOOKUP($A24,'ADR Raw Data'!$B$6:$BE$43,'ADR Raw Data'!BE$1,FALSE)</f>
        <v>-0.360783521299267</v>
      </c>
      <c r="AT24" s="51">
        <f>VLOOKUP($A24,'RevPAR Raw Data'!$B$6:$BE$43,'RevPAR Raw Data'!AG$1,FALSE)</f>
        <v>39.410670606190799</v>
      </c>
      <c r="AU24" s="52">
        <f>VLOOKUP($A24,'RevPAR Raw Data'!$B$6:$BE$43,'RevPAR Raw Data'!AH$1,FALSE)</f>
        <v>39.207273147033497</v>
      </c>
      <c r="AV24" s="52">
        <f>VLOOKUP($A24,'RevPAR Raw Data'!$B$6:$BE$43,'RevPAR Raw Data'!AI$1,FALSE)</f>
        <v>43.143572429062701</v>
      </c>
      <c r="AW24" s="52">
        <f>VLOOKUP($A24,'RevPAR Raw Data'!$B$6:$BE$43,'RevPAR Raw Data'!AJ$1,FALSE)</f>
        <v>46.258223925193398</v>
      </c>
      <c r="AX24" s="52">
        <f>VLOOKUP($A24,'RevPAR Raw Data'!$B$6:$BE$43,'RevPAR Raw Data'!AK$1,FALSE)</f>
        <v>43.176559888220098</v>
      </c>
      <c r="AY24" s="53">
        <f>VLOOKUP($A24,'RevPAR Raw Data'!$B$6:$BE$43,'RevPAR Raw Data'!AL$1,FALSE)</f>
        <v>42.239259999140103</v>
      </c>
      <c r="AZ24" s="52">
        <f>VLOOKUP($A24,'RevPAR Raw Data'!$B$6:$BE$43,'RevPAR Raw Data'!AN$1,FALSE)</f>
        <v>42.941082248495199</v>
      </c>
      <c r="BA24" s="52">
        <f>VLOOKUP($A24,'RevPAR Raw Data'!$B$6:$BE$43,'RevPAR Raw Data'!AO$1,FALSE)</f>
        <v>45.3632592046431</v>
      </c>
      <c r="BB24" s="53">
        <f>VLOOKUP($A24,'RevPAR Raw Data'!$B$6:$BE$43,'RevPAR Raw Data'!AP$1,FALSE)</f>
        <v>44.152170726569203</v>
      </c>
      <c r="BC24" s="54">
        <f>VLOOKUP($A24,'RevPAR Raw Data'!$B$6:$BE$43,'RevPAR Raw Data'!AR$1,FALSE)</f>
        <v>42.7858059212627</v>
      </c>
      <c r="BE24" s="47">
        <f>VLOOKUP($A24,'RevPAR Raw Data'!$B$6:$BE$43,'RevPAR Raw Data'!AT$1,FALSE)</f>
        <v>-4.0926178642031701</v>
      </c>
      <c r="BF24" s="48">
        <f>VLOOKUP($A24,'RevPAR Raw Data'!$B$6:$BE$43,'RevPAR Raw Data'!AU$1,FALSE)</f>
        <v>-13.4143561279468</v>
      </c>
      <c r="BG24" s="48">
        <f>VLOOKUP($A24,'RevPAR Raw Data'!$B$6:$BE$43,'RevPAR Raw Data'!AV$1,FALSE)</f>
        <v>-16.2625747883462</v>
      </c>
      <c r="BH24" s="48">
        <f>VLOOKUP($A24,'RevPAR Raw Data'!$B$6:$BE$43,'RevPAR Raw Data'!AW$1,FALSE)</f>
        <v>-10.7487944505218</v>
      </c>
      <c r="BI24" s="48">
        <f>VLOOKUP($A24,'RevPAR Raw Data'!$B$6:$BE$43,'RevPAR Raw Data'!AX$1,FALSE)</f>
        <v>-9.83672262567835</v>
      </c>
      <c r="BJ24" s="49">
        <f>VLOOKUP($A24,'RevPAR Raw Data'!$B$6:$BE$43,'RevPAR Raw Data'!AY$1,FALSE)</f>
        <v>-11.117416088413499</v>
      </c>
      <c r="BK24" s="48">
        <f>VLOOKUP($A24,'RevPAR Raw Data'!$B$6:$BE$43,'RevPAR Raw Data'!BA$1,FALSE)</f>
        <v>-9.4237172281392496</v>
      </c>
      <c r="BL24" s="48">
        <f>VLOOKUP($A24,'RevPAR Raw Data'!$B$6:$BE$43,'RevPAR Raw Data'!BB$1,FALSE)</f>
        <v>-14.851364563035</v>
      </c>
      <c r="BM24" s="49">
        <f>VLOOKUP($A24,'RevPAR Raw Data'!$B$6:$BE$43,'RevPAR Raw Data'!BC$1,FALSE)</f>
        <v>-12.295669128026899</v>
      </c>
      <c r="BN24" s="50">
        <f>VLOOKUP($A24,'RevPAR Raw Data'!$B$6:$BE$43,'RevPAR Raw Data'!BE$1,FALSE)</f>
        <v>-11.468088556024499</v>
      </c>
    </row>
    <row r="25" spans="1:66" x14ac:dyDescent="0.45">
      <c r="A25" s="63" t="s">
        <v>32</v>
      </c>
      <c r="B25" s="47">
        <f>VLOOKUP($A25,'Occupancy Raw Data'!$B$8:$BE$45,'Occupancy Raw Data'!AG$3,FALSE)</f>
        <v>46.563264718583497</v>
      </c>
      <c r="C25" s="48">
        <f>VLOOKUP($A25,'Occupancy Raw Data'!$B$8:$BE$45,'Occupancy Raw Data'!AH$3,FALSE)</f>
        <v>43.6771268173312</v>
      </c>
      <c r="D25" s="48">
        <f>VLOOKUP($A25,'Occupancy Raw Data'!$B$8:$BE$45,'Occupancy Raw Data'!AI$3,FALSE)</f>
        <v>46.865553476320699</v>
      </c>
      <c r="E25" s="48">
        <f>VLOOKUP($A25,'Occupancy Raw Data'!$B$8:$BE$45,'Occupancy Raw Data'!AJ$3,FALSE)</f>
        <v>49.064344321289703</v>
      </c>
      <c r="F25" s="48">
        <f>VLOOKUP($A25,'Occupancy Raw Data'!$B$8:$BE$45,'Occupancy Raw Data'!AK$3,FALSE)</f>
        <v>52.152008061033499</v>
      </c>
      <c r="G25" s="49">
        <f>VLOOKUP($A25,'Occupancy Raw Data'!$B$8:$BE$45,'Occupancy Raw Data'!AL$3,FALSE)</f>
        <v>47.664459478911702</v>
      </c>
      <c r="H25" s="48">
        <f>VLOOKUP($A25,'Occupancy Raw Data'!$B$8:$BE$45,'Occupancy Raw Data'!AN$3,FALSE)</f>
        <v>52.922124658125803</v>
      </c>
      <c r="I25" s="48">
        <f>VLOOKUP($A25,'Occupancy Raw Data'!$B$8:$BE$45,'Occupancy Raw Data'!AO$3,FALSE)</f>
        <v>52.259968331653901</v>
      </c>
      <c r="J25" s="49">
        <f>VLOOKUP($A25,'Occupancy Raw Data'!$B$8:$BE$45,'Occupancy Raw Data'!AP$3,FALSE)</f>
        <v>52.591046494889802</v>
      </c>
      <c r="K25" s="50">
        <f>VLOOKUP($A25,'Occupancy Raw Data'!$B$8:$BE$45,'Occupancy Raw Data'!AR$3,FALSE)</f>
        <v>49.072055769191202</v>
      </c>
      <c r="M25" s="47">
        <f>VLOOKUP($A25,'Occupancy Raw Data'!$B$8:$BE$45,'Occupancy Raw Data'!AT$3,FALSE)</f>
        <v>1.30626687481402</v>
      </c>
      <c r="N25" s="48">
        <f>VLOOKUP($A25,'Occupancy Raw Data'!$B$8:$BE$45,'Occupancy Raw Data'!AU$3,FALSE)</f>
        <v>-8.3868144522815609</v>
      </c>
      <c r="O25" s="48">
        <f>VLOOKUP($A25,'Occupancy Raw Data'!$B$8:$BE$45,'Occupancy Raw Data'!AV$3,FALSE)</f>
        <v>-8.9869707068754607</v>
      </c>
      <c r="P25" s="48">
        <f>VLOOKUP($A25,'Occupancy Raw Data'!$B$8:$BE$45,'Occupancy Raw Data'!AW$3,FALSE)</f>
        <v>-9.0511400401997406</v>
      </c>
      <c r="Q25" s="48">
        <f>VLOOKUP($A25,'Occupancy Raw Data'!$B$8:$BE$45,'Occupancy Raw Data'!AX$3,FALSE)</f>
        <v>-6.9520056472848299</v>
      </c>
      <c r="R25" s="49">
        <f>VLOOKUP($A25,'Occupancy Raw Data'!$B$8:$BE$45,'Occupancy Raw Data'!AY$3,FALSE)</f>
        <v>-6.5869361936453199</v>
      </c>
      <c r="S25" s="48">
        <f>VLOOKUP($A25,'Occupancy Raw Data'!$B$8:$BE$45,'Occupancy Raw Data'!BA$3,FALSE)</f>
        <v>-5.9823773652114198</v>
      </c>
      <c r="T25" s="48">
        <f>VLOOKUP($A25,'Occupancy Raw Data'!$B$8:$BE$45,'Occupancy Raw Data'!BB$3,FALSE)</f>
        <v>-8.7453480853652508</v>
      </c>
      <c r="U25" s="49">
        <f>VLOOKUP($A25,'Occupancy Raw Data'!$B$8:$BE$45,'Occupancy Raw Data'!BC$3,FALSE)</f>
        <v>-7.3757690629924202</v>
      </c>
      <c r="V25" s="50">
        <f>VLOOKUP($A25,'Occupancy Raw Data'!$B$8:$BE$45,'Occupancy Raw Data'!BE$3,FALSE)</f>
        <v>-6.8299027222804103</v>
      </c>
      <c r="X25" s="51">
        <f>VLOOKUP($A25,'ADR Raw Data'!$B$6:$BE$43,'ADR Raw Data'!AG$1,FALSE)</f>
        <v>79.100154811036404</v>
      </c>
      <c r="Y25" s="52">
        <f>VLOOKUP($A25,'ADR Raw Data'!$B$6:$BE$43,'ADR Raw Data'!AH$1,FALSE)</f>
        <v>76.605165897668201</v>
      </c>
      <c r="Z25" s="52">
        <f>VLOOKUP($A25,'ADR Raw Data'!$B$6:$BE$43,'ADR Raw Data'!AI$1,FALSE)</f>
        <v>78.963674222529306</v>
      </c>
      <c r="AA25" s="52">
        <f>VLOOKUP($A25,'ADR Raw Data'!$B$6:$BE$43,'ADR Raw Data'!AJ$1,FALSE)</f>
        <v>80.194559586328197</v>
      </c>
      <c r="AB25" s="52">
        <f>VLOOKUP($A25,'ADR Raw Data'!$B$6:$BE$43,'ADR Raw Data'!AK$1,FALSE)</f>
        <v>83.425060260833504</v>
      </c>
      <c r="AC25" s="53">
        <f>VLOOKUP($A25,'ADR Raw Data'!$B$6:$BE$43,'ADR Raw Data'!AL$1,FALSE)</f>
        <v>79.787789047942596</v>
      </c>
      <c r="AD25" s="52">
        <f>VLOOKUP($A25,'ADR Raw Data'!$B$6:$BE$43,'ADR Raw Data'!AN$1,FALSE)</f>
        <v>89.632396042431594</v>
      </c>
      <c r="AE25" s="52">
        <f>VLOOKUP($A25,'ADR Raw Data'!$B$6:$BE$43,'ADR Raw Data'!AO$1,FALSE)</f>
        <v>88.411443954000802</v>
      </c>
      <c r="AF25" s="53">
        <f>VLOOKUP($A25,'ADR Raw Data'!$B$6:$BE$43,'ADR Raw Data'!AP$1,FALSE)</f>
        <v>89.025763148350805</v>
      </c>
      <c r="AG25" s="54">
        <f>VLOOKUP($A25,'ADR Raw Data'!$B$6:$BE$43,'ADR Raw Data'!AR$1,FALSE)</f>
        <v>82.6164849192796</v>
      </c>
      <c r="AI25" s="47">
        <f>VLOOKUP($A25,'ADR Raw Data'!$B$6:$BE$43,'ADR Raw Data'!AT$1,FALSE)</f>
        <v>8.3795901612738106</v>
      </c>
      <c r="AJ25" s="48">
        <f>VLOOKUP($A25,'ADR Raw Data'!$B$6:$BE$43,'ADR Raw Data'!AU$1,FALSE)</f>
        <v>3.4294766750641301</v>
      </c>
      <c r="AK25" s="48">
        <f>VLOOKUP($A25,'ADR Raw Data'!$B$6:$BE$43,'ADR Raw Data'!AV$1,FALSE)</f>
        <v>2.8316300517282298</v>
      </c>
      <c r="AL25" s="48">
        <f>VLOOKUP($A25,'ADR Raw Data'!$B$6:$BE$43,'ADR Raw Data'!AW$1,FALSE)</f>
        <v>4.0033037762435999</v>
      </c>
      <c r="AM25" s="48">
        <f>VLOOKUP($A25,'ADR Raw Data'!$B$6:$BE$43,'ADR Raw Data'!AX$1,FALSE)</f>
        <v>3.93343406879668</v>
      </c>
      <c r="AN25" s="49">
        <f>VLOOKUP($A25,'ADR Raw Data'!$B$6:$BE$43,'ADR Raw Data'!AY$1,FALSE)</f>
        <v>4.3984025488858798</v>
      </c>
      <c r="AO25" s="48">
        <f>VLOOKUP($A25,'ADR Raw Data'!$B$6:$BE$43,'ADR Raw Data'!BA$1,FALSE)</f>
        <v>3.7201966369822199</v>
      </c>
      <c r="AP25" s="48">
        <f>VLOOKUP($A25,'ADR Raw Data'!$B$6:$BE$43,'ADR Raw Data'!BB$1,FALSE)</f>
        <v>-1.1936232943224401</v>
      </c>
      <c r="AQ25" s="49">
        <f>VLOOKUP($A25,'ADR Raw Data'!$B$6:$BE$43,'ADR Raw Data'!BC$1,FALSE)</f>
        <v>1.20970231230074</v>
      </c>
      <c r="AR25" s="50">
        <f>VLOOKUP($A25,'ADR Raw Data'!$B$6:$BE$43,'ADR Raw Data'!BE$1,FALSE)</f>
        <v>3.2973909664971099</v>
      </c>
      <c r="AT25" s="51">
        <f>VLOOKUP($A25,'RevPAR Raw Data'!$B$6:$BE$43,'RevPAR Raw Data'!AG$1,FALSE)</f>
        <v>36.831614477472201</v>
      </c>
      <c r="AU25" s="52">
        <f>VLOOKUP($A25,'RevPAR Raw Data'!$B$6:$BE$43,'RevPAR Raw Data'!AH$1,FALSE)</f>
        <v>33.458935457751501</v>
      </c>
      <c r="AV25" s="52">
        <f>VLOOKUP($A25,'RevPAR Raw Data'!$B$6:$BE$43,'RevPAR Raw Data'!AI$1,FALSE)</f>
        <v>37.006762969627097</v>
      </c>
      <c r="AW25" s="52">
        <f>VLOOKUP($A25,'RevPAR Raw Data'!$B$6:$BE$43,'RevPAR Raw Data'!AJ$1,FALSE)</f>
        <v>39.346934842377998</v>
      </c>
      <c r="AX25" s="52">
        <f>VLOOKUP($A25,'RevPAR Raw Data'!$B$6:$BE$43,'RevPAR Raw Data'!AK$1,FALSE)</f>
        <v>43.507844152152003</v>
      </c>
      <c r="AY25" s="53">
        <f>VLOOKUP($A25,'RevPAR Raw Data'!$B$6:$BE$43,'RevPAR Raw Data'!AL$1,FALSE)</f>
        <v>38.030418379876203</v>
      </c>
      <c r="AZ25" s="52">
        <f>VLOOKUP($A25,'RevPAR Raw Data'!$B$6:$BE$43,'RevPAR Raw Data'!AN$1,FALSE)</f>
        <v>47.435368367640699</v>
      </c>
      <c r="BA25" s="52">
        <f>VLOOKUP($A25,'RevPAR Raw Data'!$B$6:$BE$43,'RevPAR Raw Data'!AO$1,FALSE)</f>
        <v>46.2037926119188</v>
      </c>
      <c r="BB25" s="53">
        <f>VLOOKUP($A25,'RevPAR Raw Data'!$B$6:$BE$43,'RevPAR Raw Data'!AP$1,FALSE)</f>
        <v>46.819580489779703</v>
      </c>
      <c r="BC25" s="54">
        <f>VLOOKUP($A25,'RevPAR Raw Data'!$B$6:$BE$43,'RevPAR Raw Data'!AR$1,FALSE)</f>
        <v>40.541607554134302</v>
      </c>
      <c r="BE25" s="47">
        <f>VLOOKUP($A25,'RevPAR Raw Data'!$B$6:$BE$43,'RevPAR Raw Data'!AT$1,FALSE)</f>
        <v>9.7953168466097296</v>
      </c>
      <c r="BF25" s="48">
        <f>VLOOKUP($A25,'RevPAR Raw Data'!$B$6:$BE$43,'RevPAR Raw Data'!AU$1,FALSE)</f>
        <v>-5.2449616226393303</v>
      </c>
      <c r="BG25" s="48">
        <f>VLOOKUP($A25,'RevPAR Raw Data'!$B$6:$BE$43,'RevPAR Raw Data'!AV$1,FALSE)</f>
        <v>-6.4098184184231197</v>
      </c>
      <c r="BH25" s="48">
        <f>VLOOKUP($A25,'RevPAR Raw Data'!$B$6:$BE$43,'RevPAR Raw Data'!AW$1,FALSE)</f>
        <v>-5.4101808949785504</v>
      </c>
      <c r="BI25" s="48">
        <f>VLOOKUP($A25,'RevPAR Raw Data'!$B$6:$BE$43,'RevPAR Raw Data'!AX$1,FALSE)</f>
        <v>-3.2920241370831098</v>
      </c>
      <c r="BJ25" s="49">
        <f>VLOOKUP($A25,'RevPAR Raw Data'!$B$6:$BE$43,'RevPAR Raw Data'!AY$1,FALSE)</f>
        <v>-2.4782536141942102</v>
      </c>
      <c r="BK25" s="48">
        <f>VLOOKUP($A25,'RevPAR Raw Data'!$B$6:$BE$43,'RevPAR Raw Data'!BA$1,FALSE)</f>
        <v>-2.48473692978137</v>
      </c>
      <c r="BL25" s="48">
        <f>VLOOKUP($A25,'RevPAR Raw Data'!$B$6:$BE$43,'RevPAR Raw Data'!BB$1,FALSE)</f>
        <v>-9.8345848677712002</v>
      </c>
      <c r="BM25" s="49">
        <f>VLOOKUP($A25,'RevPAR Raw Data'!$B$6:$BE$43,'RevPAR Raw Data'!BC$1,FALSE)</f>
        <v>-6.25529159959666</v>
      </c>
      <c r="BN25" s="50">
        <f>VLOOKUP($A25,'RevPAR Raw Data'!$B$6:$BE$43,'RevPAR Raw Data'!BE$1,FALSE)</f>
        <v>-3.7577203511683099</v>
      </c>
    </row>
    <row r="26" spans="1:66" x14ac:dyDescent="0.45">
      <c r="A26" s="63" t="s">
        <v>92</v>
      </c>
      <c r="B26" s="47">
        <f>VLOOKUP($A26,'Occupancy Raw Data'!$B$8:$BE$45,'Occupancy Raw Data'!AG$3,FALSE)</f>
        <v>40.396100474266603</v>
      </c>
      <c r="C26" s="48">
        <f>VLOOKUP($A26,'Occupancy Raw Data'!$B$8:$BE$45,'Occupancy Raw Data'!AH$3,FALSE)</f>
        <v>38.876690672755998</v>
      </c>
      <c r="D26" s="48">
        <f>VLOOKUP($A26,'Occupancy Raw Data'!$B$8:$BE$45,'Occupancy Raw Data'!AI$3,FALSE)</f>
        <v>43.610574389601197</v>
      </c>
      <c r="E26" s="48">
        <f>VLOOKUP($A26,'Occupancy Raw Data'!$B$8:$BE$45,'Occupancy Raw Data'!AJ$3,FALSE)</f>
        <v>48.612330932724298</v>
      </c>
      <c r="F26" s="48">
        <f>VLOOKUP($A26,'Occupancy Raw Data'!$B$8:$BE$45,'Occupancy Raw Data'!AK$3,FALSE)</f>
        <v>48.673809942033998</v>
      </c>
      <c r="G26" s="49">
        <f>VLOOKUP($A26,'Occupancy Raw Data'!$B$8:$BE$45,'Occupancy Raw Data'!AL$3,FALSE)</f>
        <v>44.033901282276403</v>
      </c>
      <c r="H26" s="48">
        <f>VLOOKUP($A26,'Occupancy Raw Data'!$B$8:$BE$45,'Occupancy Raw Data'!AN$3,FALSE)</f>
        <v>49.8770419813806</v>
      </c>
      <c r="I26" s="48">
        <f>VLOOKUP($A26,'Occupancy Raw Data'!$B$8:$BE$45,'Occupancy Raw Data'!AO$3,FALSE)</f>
        <v>52.173722114877897</v>
      </c>
      <c r="J26" s="49">
        <f>VLOOKUP($A26,'Occupancy Raw Data'!$B$8:$BE$45,'Occupancy Raw Data'!AP$3,FALSE)</f>
        <v>51.025382048129202</v>
      </c>
      <c r="K26" s="50">
        <f>VLOOKUP($A26,'Occupancy Raw Data'!$B$8:$BE$45,'Occupancy Raw Data'!AR$3,FALSE)</f>
        <v>46.031467215377198</v>
      </c>
      <c r="M26" s="47">
        <f>VLOOKUP($A26,'Occupancy Raw Data'!$B$8:$BE$45,'Occupancy Raw Data'!AT$3,FALSE)</f>
        <v>-6.6362964069172197</v>
      </c>
      <c r="N26" s="48">
        <f>VLOOKUP($A26,'Occupancy Raw Data'!$B$8:$BE$45,'Occupancy Raw Data'!AU$3,FALSE)</f>
        <v>-16.974090544114102</v>
      </c>
      <c r="O26" s="48">
        <f>VLOOKUP($A26,'Occupancy Raw Data'!$B$8:$BE$45,'Occupancy Raw Data'!AV$3,FALSE)</f>
        <v>-17.1555527299899</v>
      </c>
      <c r="P26" s="48">
        <f>VLOOKUP($A26,'Occupancy Raw Data'!$B$8:$BE$45,'Occupancy Raw Data'!AW$3,FALSE)</f>
        <v>-12.445512325471199</v>
      </c>
      <c r="Q26" s="48">
        <f>VLOOKUP($A26,'Occupancy Raw Data'!$B$8:$BE$45,'Occupancy Raw Data'!AX$3,FALSE)</f>
        <v>-7.4059042447737697</v>
      </c>
      <c r="R26" s="49">
        <f>VLOOKUP($A26,'Occupancy Raw Data'!$B$8:$BE$45,'Occupancy Raw Data'!AY$3,FALSE)</f>
        <v>-12.221315917445301</v>
      </c>
      <c r="S26" s="48">
        <f>VLOOKUP($A26,'Occupancy Raw Data'!$B$8:$BE$45,'Occupancy Raw Data'!BA$3,FALSE)</f>
        <v>-10.816637380603099</v>
      </c>
      <c r="T26" s="48">
        <f>VLOOKUP($A26,'Occupancy Raw Data'!$B$8:$BE$45,'Occupancy Raw Data'!BB$3,FALSE)</f>
        <v>-15.0362707374751</v>
      </c>
      <c r="U26" s="49">
        <f>VLOOKUP($A26,'Occupancy Raw Data'!$B$8:$BE$45,'Occupancy Raw Data'!BC$3,FALSE)</f>
        <v>-13.0250037713936</v>
      </c>
      <c r="V26" s="50">
        <f>VLOOKUP($A26,'Occupancy Raw Data'!$B$8:$BE$45,'Occupancy Raw Data'!BE$3,FALSE)</f>
        <v>-12.47750600254</v>
      </c>
      <c r="X26" s="51">
        <f>VLOOKUP($A26,'ADR Raw Data'!$B$6:$BE$43,'ADR Raw Data'!AG$1,FALSE)</f>
        <v>102.12061076203901</v>
      </c>
      <c r="Y26" s="52">
        <f>VLOOKUP($A26,'ADR Raw Data'!$B$6:$BE$43,'ADR Raw Data'!AH$1,FALSE)</f>
        <v>97.630286354907895</v>
      </c>
      <c r="Z26" s="52">
        <f>VLOOKUP($A26,'ADR Raw Data'!$B$6:$BE$43,'ADR Raw Data'!AI$1,FALSE)</f>
        <v>101.00805743631</v>
      </c>
      <c r="AA26" s="52">
        <f>VLOOKUP($A26,'ADR Raw Data'!$B$6:$BE$43,'ADR Raw Data'!AJ$1,FALSE)</f>
        <v>102.238160632339</v>
      </c>
      <c r="AB26" s="52">
        <f>VLOOKUP($A26,'ADR Raw Data'!$B$6:$BE$43,'ADR Raw Data'!AK$1,FALSE)</f>
        <v>96.328308516780893</v>
      </c>
      <c r="AC26" s="53">
        <f>VLOOKUP($A26,'ADR Raw Data'!$B$6:$BE$43,'ADR Raw Data'!AL$1,FALSE)</f>
        <v>99.852780415661002</v>
      </c>
      <c r="AD26" s="52">
        <f>VLOOKUP($A26,'ADR Raw Data'!$B$6:$BE$43,'ADR Raw Data'!AN$1,FALSE)</f>
        <v>100.24945887480099</v>
      </c>
      <c r="AE26" s="52">
        <f>VLOOKUP($A26,'ADR Raw Data'!$B$6:$BE$43,'ADR Raw Data'!AO$1,FALSE)</f>
        <v>102.514320890497</v>
      </c>
      <c r="AF26" s="53">
        <f>VLOOKUP($A26,'ADR Raw Data'!$B$6:$BE$43,'ADR Raw Data'!AP$1,FALSE)</f>
        <v>101.407375549722</v>
      </c>
      <c r="AG26" s="54">
        <f>VLOOKUP($A26,'ADR Raw Data'!$B$6:$BE$43,'ADR Raw Data'!AR$1,FALSE)</f>
        <v>100.345138084659</v>
      </c>
      <c r="AI26" s="47">
        <f>VLOOKUP($A26,'ADR Raw Data'!$B$6:$BE$43,'ADR Raw Data'!AT$1,FALSE)</f>
        <v>19.454962095211702</v>
      </c>
      <c r="AJ26" s="48">
        <f>VLOOKUP($A26,'ADR Raw Data'!$B$6:$BE$43,'ADR Raw Data'!AU$1,FALSE)</f>
        <v>7.6395555778478803</v>
      </c>
      <c r="AK26" s="48">
        <f>VLOOKUP($A26,'ADR Raw Data'!$B$6:$BE$43,'ADR Raw Data'!AV$1,FALSE)</f>
        <v>6.0704950034857497</v>
      </c>
      <c r="AL26" s="48">
        <f>VLOOKUP($A26,'ADR Raw Data'!$B$6:$BE$43,'ADR Raw Data'!AW$1,FALSE)</f>
        <v>6.4923914000214804</v>
      </c>
      <c r="AM26" s="48">
        <f>VLOOKUP($A26,'ADR Raw Data'!$B$6:$BE$43,'ADR Raw Data'!AX$1,FALSE)</f>
        <v>5.6545414353044796</v>
      </c>
      <c r="AN26" s="49">
        <f>VLOOKUP($A26,'ADR Raw Data'!$B$6:$BE$43,'ADR Raw Data'!AY$1,FALSE)</f>
        <v>8.5062040029391692</v>
      </c>
      <c r="AO26" s="48">
        <f>VLOOKUP($A26,'ADR Raw Data'!$B$6:$BE$43,'ADR Raw Data'!BA$1,FALSE)</f>
        <v>5.2252360431758902</v>
      </c>
      <c r="AP26" s="48">
        <f>VLOOKUP($A26,'ADR Raw Data'!$B$6:$BE$43,'ADR Raw Data'!BB$1,FALSE)</f>
        <v>-1.3357639259993599</v>
      </c>
      <c r="AQ26" s="49">
        <f>VLOOKUP($A26,'ADR Raw Data'!$B$6:$BE$43,'ADR Raw Data'!BC$1,FALSE)</f>
        <v>1.6224761037479201</v>
      </c>
      <c r="AR26" s="50">
        <f>VLOOKUP($A26,'ADR Raw Data'!$B$6:$BE$43,'ADR Raw Data'!BE$1,FALSE)</f>
        <v>6.1862197544013897</v>
      </c>
      <c r="AT26" s="51">
        <f>VLOOKUP($A26,'RevPAR Raw Data'!$B$6:$BE$43,'RevPAR Raw Data'!AG$1,FALSE)</f>
        <v>41.252744528368098</v>
      </c>
      <c r="AU26" s="52">
        <f>VLOOKUP($A26,'RevPAR Raw Data'!$B$6:$BE$43,'RevPAR Raw Data'!AH$1,FALSE)</f>
        <v>37.955424429123397</v>
      </c>
      <c r="AV26" s="52">
        <f>VLOOKUP($A26,'RevPAR Raw Data'!$B$6:$BE$43,'RevPAR Raw Data'!AI$1,FALSE)</f>
        <v>44.0501940277533</v>
      </c>
      <c r="AW26" s="52">
        <f>VLOOKUP($A26,'RevPAR Raw Data'!$B$6:$BE$43,'RevPAR Raw Data'!AJ$1,FALSE)</f>
        <v>49.700352986123299</v>
      </c>
      <c r="AX26" s="52">
        <f>VLOOKUP($A26,'RevPAR Raw Data'!$B$6:$BE$43,'RevPAR Raw Data'!AK$1,FALSE)</f>
        <v>46.886657807834098</v>
      </c>
      <c r="AY26" s="53">
        <f>VLOOKUP($A26,'RevPAR Raw Data'!$B$6:$BE$43,'RevPAR Raw Data'!AL$1,FALSE)</f>
        <v>43.969074755840502</v>
      </c>
      <c r="AZ26" s="52">
        <f>VLOOKUP($A26,'RevPAR Raw Data'!$B$6:$BE$43,'RevPAR Raw Data'!AN$1,FALSE)</f>
        <v>50.001464689091797</v>
      </c>
      <c r="BA26" s="52">
        <f>VLOOKUP($A26,'RevPAR Raw Data'!$B$6:$BE$43,'RevPAR Raw Data'!AO$1,FALSE)</f>
        <v>53.485536909362303</v>
      </c>
      <c r="BB26" s="53">
        <f>VLOOKUP($A26,'RevPAR Raw Data'!$B$6:$BE$43,'RevPAR Raw Data'!AP$1,FALSE)</f>
        <v>51.7435007992271</v>
      </c>
      <c r="BC26" s="54">
        <f>VLOOKUP($A26,'RevPAR Raw Data'!$B$6:$BE$43,'RevPAR Raw Data'!AR$1,FALSE)</f>
        <v>46.190339339665201</v>
      </c>
      <c r="BE26" s="47">
        <f>VLOOKUP($A26,'RevPAR Raw Data'!$B$6:$BE$43,'RevPAR Raw Data'!AT$1,FALSE)</f>
        <v>11.527576737802899</v>
      </c>
      <c r="BF26" s="48">
        <f>VLOOKUP($A26,'RevPAR Raw Data'!$B$6:$BE$43,'RevPAR Raw Data'!AU$1,FALSE)</f>
        <v>-10.6312800472181</v>
      </c>
      <c r="BG26" s="48">
        <f>VLOOKUP($A26,'RevPAR Raw Data'!$B$6:$BE$43,'RevPAR Raw Data'!AV$1,FALSE)</f>
        <v>-12.126484697798601</v>
      </c>
      <c r="BH26" s="48">
        <f>VLOOKUP($A26,'RevPAR Raw Data'!$B$6:$BE$43,'RevPAR Raw Data'!AW$1,FALSE)</f>
        <v>-6.7611322973572401</v>
      </c>
      <c r="BI26" s="48">
        <f>VLOOKUP($A26,'RevPAR Raw Data'!$B$6:$BE$43,'RevPAR Raw Data'!AX$1,FALSE)</f>
        <v>-2.1701327336489902</v>
      </c>
      <c r="BJ26" s="49">
        <f>VLOOKUP($A26,'RevPAR Raw Data'!$B$6:$BE$43,'RevPAR Raw Data'!AY$1,FALSE)</f>
        <v>-4.75468197828779</v>
      </c>
      <c r="BK26" s="48">
        <f>VLOOKUP($A26,'RevPAR Raw Data'!$B$6:$BE$43,'RevPAR Raw Data'!BA$1,FALSE)</f>
        <v>-6.1565961724981904</v>
      </c>
      <c r="BL26" s="48">
        <f>VLOOKUP($A26,'RevPAR Raw Data'!$B$6:$BE$43,'RevPAR Raw Data'!BB$1,FALSE)</f>
        <v>-16.1711855831477</v>
      </c>
      <c r="BM26" s="49">
        <f>VLOOKUP($A26,'RevPAR Raw Data'!$B$6:$BE$43,'RevPAR Raw Data'!BC$1,FALSE)</f>
        <v>-11.6138552413488</v>
      </c>
      <c r="BN26" s="50">
        <f>VLOOKUP($A26,'RevPAR Raw Data'!$B$6:$BE$43,'RevPAR Raw Data'!BE$1,FALSE)</f>
        <v>-7.0631721893244102</v>
      </c>
    </row>
    <row r="27" spans="1:66" x14ac:dyDescent="0.45">
      <c r="A27" s="63" t="s">
        <v>93</v>
      </c>
      <c r="B27" s="47">
        <f>VLOOKUP($A27,'Occupancy Raw Data'!$B$8:$BE$45,'Occupancy Raw Data'!AG$3,FALSE)</f>
        <v>39.552861685214602</v>
      </c>
      <c r="C27" s="48">
        <f>VLOOKUP($A27,'Occupancy Raw Data'!$B$8:$BE$45,'Occupancy Raw Data'!AH$3,FALSE)</f>
        <v>31.203858061443199</v>
      </c>
      <c r="D27" s="48">
        <f>VLOOKUP($A27,'Occupancy Raw Data'!$B$8:$BE$45,'Occupancy Raw Data'!AI$3,FALSE)</f>
        <v>34.456616654759003</v>
      </c>
      <c r="E27" s="48">
        <f>VLOOKUP($A27,'Occupancy Raw Data'!$B$8:$BE$45,'Occupancy Raw Data'!AJ$3,FALSE)</f>
        <v>36.73096769072</v>
      </c>
      <c r="F27" s="48">
        <f>VLOOKUP($A27,'Occupancy Raw Data'!$B$8:$BE$45,'Occupancy Raw Data'!AK$3,FALSE)</f>
        <v>38.8981503532587</v>
      </c>
      <c r="G27" s="49">
        <f>VLOOKUP($A27,'Occupancy Raw Data'!$B$8:$BE$45,'Occupancy Raw Data'!AL$3,FALSE)</f>
        <v>36.167577182060697</v>
      </c>
      <c r="H27" s="48">
        <f>VLOOKUP($A27,'Occupancy Raw Data'!$B$8:$BE$45,'Occupancy Raw Data'!AN$3,FALSE)</f>
        <v>48.259506231642398</v>
      </c>
      <c r="I27" s="48">
        <f>VLOOKUP($A27,'Occupancy Raw Data'!$B$8:$BE$45,'Occupancy Raw Data'!AO$3,FALSE)</f>
        <v>51.192744304199401</v>
      </c>
      <c r="J27" s="49">
        <f>VLOOKUP($A27,'Occupancy Raw Data'!$B$8:$BE$45,'Occupancy Raw Data'!AP$3,FALSE)</f>
        <v>49.726125267920899</v>
      </c>
      <c r="K27" s="50">
        <f>VLOOKUP($A27,'Occupancy Raw Data'!$B$8:$BE$45,'Occupancy Raw Data'!AR$3,FALSE)</f>
        <v>40.042195050021498</v>
      </c>
      <c r="M27" s="47">
        <f>VLOOKUP($A27,'Occupancy Raw Data'!$B$8:$BE$45,'Occupancy Raw Data'!AT$3,FALSE)</f>
        <v>17.9885209009718</v>
      </c>
      <c r="N27" s="48">
        <f>VLOOKUP($A27,'Occupancy Raw Data'!$B$8:$BE$45,'Occupancy Raw Data'!AU$3,FALSE)</f>
        <v>-2.4041152414532498</v>
      </c>
      <c r="O27" s="48">
        <f>VLOOKUP($A27,'Occupancy Raw Data'!$B$8:$BE$45,'Occupancy Raw Data'!AV$3,FALSE)</f>
        <v>-3.3123130473198001</v>
      </c>
      <c r="P27" s="48">
        <f>VLOOKUP($A27,'Occupancy Raw Data'!$B$8:$BE$45,'Occupancy Raw Data'!AW$3,FALSE)</f>
        <v>-0.24141181707323001</v>
      </c>
      <c r="Q27" s="48">
        <f>VLOOKUP($A27,'Occupancy Raw Data'!$B$8:$BE$45,'Occupancy Raw Data'!AX$3,FALSE)</f>
        <v>4.3074181378301004</v>
      </c>
      <c r="R27" s="49">
        <f>VLOOKUP($A27,'Occupancy Raw Data'!$B$8:$BE$45,'Occupancy Raw Data'!AY$3,FALSE)</f>
        <v>3.1937906562748202</v>
      </c>
      <c r="S27" s="48">
        <f>VLOOKUP($A27,'Occupancy Raw Data'!$B$8:$BE$45,'Occupancy Raw Data'!BA$3,FALSE)</f>
        <v>-0.488399385661416</v>
      </c>
      <c r="T27" s="48">
        <f>VLOOKUP($A27,'Occupancy Raw Data'!$B$8:$BE$45,'Occupancy Raw Data'!BB$3,FALSE)</f>
        <v>-6.1880305110259997</v>
      </c>
      <c r="U27" s="49">
        <f>VLOOKUP($A27,'Occupancy Raw Data'!$B$8:$BE$45,'Occupancy Raw Data'!BC$3,FALSE)</f>
        <v>-3.5061404295653502</v>
      </c>
      <c r="V27" s="50">
        <f>VLOOKUP($A27,'Occupancy Raw Data'!$B$8:$BE$45,'Occupancy Raw Data'!BE$3,FALSE)</f>
        <v>0.70923455266402602</v>
      </c>
      <c r="X27" s="51">
        <f>VLOOKUP($A27,'ADR Raw Data'!$B$6:$BE$43,'ADR Raw Data'!AG$1,FALSE)</f>
        <v>118.187992252424</v>
      </c>
      <c r="Y27" s="52">
        <f>VLOOKUP($A27,'ADR Raw Data'!$B$6:$BE$43,'ADR Raw Data'!AH$1,FALSE)</f>
        <v>97.3516170069325</v>
      </c>
      <c r="Z27" s="52">
        <f>VLOOKUP($A27,'ADR Raw Data'!$B$6:$BE$43,'ADR Raw Data'!AI$1,FALSE)</f>
        <v>98.824966357562403</v>
      </c>
      <c r="AA27" s="52">
        <f>VLOOKUP($A27,'ADR Raw Data'!$B$6:$BE$43,'ADR Raw Data'!AJ$1,FALSE)</f>
        <v>100.667613718392</v>
      </c>
      <c r="AB27" s="52">
        <f>VLOOKUP($A27,'ADR Raw Data'!$B$6:$BE$43,'ADR Raw Data'!AK$1,FALSE)</f>
        <v>100.554510234693</v>
      </c>
      <c r="AC27" s="53">
        <f>VLOOKUP($A27,'ADR Raw Data'!$B$6:$BE$43,'ADR Raw Data'!AL$1,FALSE)</f>
        <v>103.547672183191</v>
      </c>
      <c r="AD27" s="52">
        <f>VLOOKUP($A27,'ADR Raw Data'!$B$6:$BE$43,'ADR Raw Data'!AN$1,FALSE)</f>
        <v>111.727511004646</v>
      </c>
      <c r="AE27" s="52">
        <f>VLOOKUP($A27,'ADR Raw Data'!$B$6:$BE$43,'ADR Raw Data'!AO$1,FALSE)</f>
        <v>114.294670699748</v>
      </c>
      <c r="AF27" s="53">
        <f>VLOOKUP($A27,'ADR Raw Data'!$B$6:$BE$43,'ADR Raw Data'!AP$1,FALSE)</f>
        <v>113.048948670977</v>
      </c>
      <c r="AG27" s="54">
        <f>VLOOKUP($A27,'ADR Raw Data'!$B$6:$BE$43,'ADR Raw Data'!AR$1,FALSE)</f>
        <v>106.919492245481</v>
      </c>
      <c r="AI27" s="47">
        <f>VLOOKUP($A27,'ADR Raw Data'!$B$6:$BE$43,'ADR Raw Data'!AT$1,FALSE)</f>
        <v>22.280005155721799</v>
      </c>
      <c r="AJ27" s="48">
        <f>VLOOKUP($A27,'ADR Raw Data'!$B$6:$BE$43,'ADR Raw Data'!AU$1,FALSE)</f>
        <v>1.7295378086661699</v>
      </c>
      <c r="AK27" s="48">
        <f>VLOOKUP($A27,'ADR Raw Data'!$B$6:$BE$43,'ADR Raw Data'!AV$1,FALSE)</f>
        <v>-0.62198988173061098</v>
      </c>
      <c r="AL27" s="48">
        <f>VLOOKUP($A27,'ADR Raw Data'!$B$6:$BE$43,'ADR Raw Data'!AW$1,FALSE)</f>
        <v>1.5136402636805699</v>
      </c>
      <c r="AM27" s="48">
        <f>VLOOKUP($A27,'ADR Raw Data'!$B$6:$BE$43,'ADR Raw Data'!AX$1,FALSE)</f>
        <v>1.5193825217277399</v>
      </c>
      <c r="AN27" s="49">
        <f>VLOOKUP($A27,'ADR Raw Data'!$B$6:$BE$43,'ADR Raw Data'!AY$1,FALSE)</f>
        <v>5.5710797180789102</v>
      </c>
      <c r="AO27" s="48">
        <f>VLOOKUP($A27,'ADR Raw Data'!$B$6:$BE$43,'ADR Raw Data'!BA$1,FALSE)</f>
        <v>-0.898085026514579</v>
      </c>
      <c r="AP27" s="48">
        <f>VLOOKUP($A27,'ADR Raw Data'!$B$6:$BE$43,'ADR Raw Data'!BB$1,FALSE)</f>
        <v>-8.2056134289057194</v>
      </c>
      <c r="AQ27" s="49">
        <f>VLOOKUP($A27,'ADR Raw Data'!$B$6:$BE$43,'ADR Raw Data'!BC$1,FALSE)</f>
        <v>-4.9790312005570199</v>
      </c>
      <c r="AR27" s="50">
        <f>VLOOKUP($A27,'ADR Raw Data'!$B$6:$BE$43,'ADR Raw Data'!BE$1,FALSE)</f>
        <v>1.0368058986205999</v>
      </c>
      <c r="AT27" s="51">
        <f>VLOOKUP($A27,'RevPAR Raw Data'!$B$6:$BE$43,'RevPAR Raw Data'!AG$1,FALSE)</f>
        <v>46.746733104133497</v>
      </c>
      <c r="AU27" s="52">
        <f>VLOOKUP($A27,'RevPAR Raw Data'!$B$6:$BE$43,'RevPAR Raw Data'!AH$1,FALSE)</f>
        <v>30.377460391363002</v>
      </c>
      <c r="AV27" s="52">
        <f>VLOOKUP($A27,'RevPAR Raw Data'!$B$6:$BE$43,'RevPAR Raw Data'!AI$1,FALSE)</f>
        <v>34.0517398170199</v>
      </c>
      <c r="AW27" s="52">
        <f>VLOOKUP($A27,'RevPAR Raw Data'!$B$6:$BE$43,'RevPAR Raw Data'!AJ$1,FALSE)</f>
        <v>36.976188669921399</v>
      </c>
      <c r="AX27" s="52">
        <f>VLOOKUP($A27,'RevPAR Raw Data'!$B$6:$BE$43,'RevPAR Raw Data'!AK$1,FALSE)</f>
        <v>39.113844578074101</v>
      </c>
      <c r="AY27" s="53">
        <f>VLOOKUP($A27,'RevPAR Raw Data'!$B$6:$BE$43,'RevPAR Raw Data'!AL$1,FALSE)</f>
        <v>37.450684257082898</v>
      </c>
      <c r="AZ27" s="52">
        <f>VLOOKUP($A27,'RevPAR Raw Data'!$B$6:$BE$43,'RevPAR Raw Data'!AN$1,FALSE)</f>
        <v>53.919145135746597</v>
      </c>
      <c r="BA27" s="52">
        <f>VLOOKUP($A27,'RevPAR Raw Data'!$B$6:$BE$43,'RevPAR Raw Data'!AO$1,FALSE)</f>
        <v>58.5105785246487</v>
      </c>
      <c r="BB27" s="53">
        <f>VLOOKUP($A27,'RevPAR Raw Data'!$B$6:$BE$43,'RevPAR Raw Data'!AP$1,FALSE)</f>
        <v>56.214861830197599</v>
      </c>
      <c r="BC27" s="54">
        <f>VLOOKUP($A27,'RevPAR Raw Data'!$B$6:$BE$43,'RevPAR Raw Data'!AR$1,FALSE)</f>
        <v>42.812911631428499</v>
      </c>
      <c r="BE27" s="47">
        <f>VLOOKUP($A27,'RevPAR Raw Data'!$B$6:$BE$43,'RevPAR Raw Data'!AT$1,FALSE)</f>
        <v>44.276369440868301</v>
      </c>
      <c r="BF27" s="48">
        <f>VLOOKUP($A27,'RevPAR Raw Data'!$B$6:$BE$43,'RevPAR Raw Data'!AU$1,FALSE)</f>
        <v>-0.71615751485191403</v>
      </c>
      <c r="BG27" s="48">
        <f>VLOOKUP($A27,'RevPAR Raw Data'!$B$6:$BE$43,'RevPAR Raw Data'!AV$1,FALSE)</f>
        <v>-3.9137006770448401</v>
      </c>
      <c r="BH27" s="48">
        <f>VLOOKUP($A27,'RevPAR Raw Data'!$B$6:$BE$43,'RevPAR Raw Data'!AW$1,FALSE)</f>
        <v>1.26857434014284</v>
      </c>
      <c r="BI27" s="48">
        <f>VLOOKUP($A27,'RevPAR Raw Data'!$B$6:$BE$43,'RevPAR Raw Data'!AX$1,FALSE)</f>
        <v>5.8922468178817704</v>
      </c>
      <c r="BJ27" s="49">
        <f>VLOOKUP($A27,'RevPAR Raw Data'!$B$6:$BE$43,'RevPAR Raw Data'!AY$1,FALSE)</f>
        <v>8.9427989978433597</v>
      </c>
      <c r="BK27" s="48">
        <f>VLOOKUP($A27,'RevPAR Raw Data'!$B$6:$BE$43,'RevPAR Raw Data'!BA$1,FALSE)</f>
        <v>-1.38209817042378</v>
      </c>
      <c r="BL27" s="48">
        <f>VLOOKUP($A27,'RevPAR Raw Data'!$B$6:$BE$43,'RevPAR Raw Data'!BB$1,FALSE)</f>
        <v>-13.8858780773341</v>
      </c>
      <c r="BM27" s="49">
        <f>VLOOKUP($A27,'RevPAR Raw Data'!$B$6:$BE$43,'RevPAR Raw Data'!BC$1,FALSE)</f>
        <v>-8.3105998041989793</v>
      </c>
      <c r="BN27" s="50">
        <f>VLOOKUP($A27,'RevPAR Raw Data'!$B$6:$BE$43,'RevPAR Raw Data'!BE$1,FALSE)</f>
        <v>1.7533938369616999</v>
      </c>
    </row>
    <row r="28" spans="1:66" x14ac:dyDescent="0.45">
      <c r="A28" s="63" t="s">
        <v>29</v>
      </c>
      <c r="B28" s="47">
        <f>VLOOKUP($A28,'Occupancy Raw Data'!$B$8:$BE$45,'Occupancy Raw Data'!AG$3,FALSE)</f>
        <v>36.413824643930397</v>
      </c>
      <c r="C28" s="48">
        <f>VLOOKUP($A28,'Occupancy Raw Data'!$B$8:$BE$45,'Occupancy Raw Data'!AH$3,FALSE)</f>
        <v>28.547628381027</v>
      </c>
      <c r="D28" s="48">
        <f>VLOOKUP($A28,'Occupancy Raw Data'!$B$8:$BE$45,'Occupancy Raw Data'!AI$3,FALSE)</f>
        <v>30.945380896380499</v>
      </c>
      <c r="E28" s="48">
        <f>VLOOKUP($A28,'Occupancy Raw Data'!$B$8:$BE$45,'Occupancy Raw Data'!AJ$3,FALSE)</f>
        <v>34.424408728603098</v>
      </c>
      <c r="F28" s="48">
        <f>VLOOKUP($A28,'Occupancy Raw Data'!$B$8:$BE$45,'Occupancy Raw Data'!AK$3,FALSE)</f>
        <v>39.170913367306902</v>
      </c>
      <c r="G28" s="49">
        <f>VLOOKUP($A28,'Occupancy Raw Data'!$B$8:$BE$45,'Occupancy Raw Data'!AL$3,FALSE)</f>
        <v>33.9004312034496</v>
      </c>
      <c r="H28" s="48">
        <f>VLOOKUP($A28,'Occupancy Raw Data'!$B$8:$BE$45,'Occupancy Raw Data'!AN$3,FALSE)</f>
        <v>41.594799425062</v>
      </c>
      <c r="I28" s="48">
        <f>VLOOKUP($A28,'Occupancy Raw Data'!$B$8:$BE$45,'Occupancy Raw Data'!AO$3,FALSE)</f>
        <v>40.967594407421899</v>
      </c>
      <c r="J28" s="49">
        <f>VLOOKUP($A28,'Occupancy Raw Data'!$B$8:$BE$45,'Occupancy Raw Data'!AP$3,FALSE)</f>
        <v>41.281196916241903</v>
      </c>
      <c r="K28" s="50">
        <f>VLOOKUP($A28,'Occupancy Raw Data'!$B$8:$BE$45,'Occupancy Raw Data'!AR$3,FALSE)</f>
        <v>36.009221407104498</v>
      </c>
      <c r="M28" s="47">
        <f>VLOOKUP($A28,'Occupancy Raw Data'!$B$8:$BE$45,'Occupancy Raw Data'!AT$3,FALSE)</f>
        <v>10.0671923467073</v>
      </c>
      <c r="N28" s="48">
        <f>VLOOKUP($A28,'Occupancy Raw Data'!$B$8:$BE$45,'Occupancy Raw Data'!AU$3,FALSE)</f>
        <v>-9.1526898399560892</v>
      </c>
      <c r="O28" s="48">
        <f>VLOOKUP($A28,'Occupancy Raw Data'!$B$8:$BE$45,'Occupancy Raw Data'!AV$3,FALSE)</f>
        <v>-10.021702685425</v>
      </c>
      <c r="P28" s="48">
        <f>VLOOKUP($A28,'Occupancy Raw Data'!$B$8:$BE$45,'Occupancy Raw Data'!AW$3,FALSE)</f>
        <v>-3.3379177848669901</v>
      </c>
      <c r="Q28" s="48">
        <f>VLOOKUP($A28,'Occupancy Raw Data'!$B$8:$BE$45,'Occupancy Raw Data'!AX$3,FALSE)</f>
        <v>5.9979580284836302</v>
      </c>
      <c r="R28" s="49">
        <f>VLOOKUP($A28,'Occupancy Raw Data'!$B$8:$BE$45,'Occupancy Raw Data'!AY$3,FALSE)</f>
        <v>-1.1456799863043099</v>
      </c>
      <c r="S28" s="48">
        <f>VLOOKUP($A28,'Occupancy Raw Data'!$B$8:$BE$45,'Occupancy Raw Data'!BA$3,FALSE)</f>
        <v>1.85185398779412</v>
      </c>
      <c r="T28" s="48">
        <f>VLOOKUP($A28,'Occupancy Raw Data'!$B$8:$BE$45,'Occupancy Raw Data'!BB$3,FALSE)</f>
        <v>-2.4683650074736301</v>
      </c>
      <c r="U28" s="49">
        <f>VLOOKUP($A28,'Occupancy Raw Data'!$B$8:$BE$45,'Occupancy Raw Data'!BC$3,FALSE)</f>
        <v>-0.33865573366862201</v>
      </c>
      <c r="V28" s="50">
        <f>VLOOKUP($A28,'Occupancy Raw Data'!$B$8:$BE$45,'Occupancy Raw Data'!BE$3,FALSE)</f>
        <v>-0.88278673716332101</v>
      </c>
      <c r="X28" s="51">
        <f>VLOOKUP($A28,'ADR Raw Data'!$B$6:$BE$43,'ADR Raw Data'!AG$1,FALSE)</f>
        <v>146.564850632457</v>
      </c>
      <c r="Y28" s="52">
        <f>VLOOKUP($A28,'ADR Raw Data'!$B$6:$BE$43,'ADR Raw Data'!AH$1,FALSE)</f>
        <v>123.80054010756299</v>
      </c>
      <c r="Z28" s="52">
        <f>VLOOKUP($A28,'ADR Raw Data'!$B$6:$BE$43,'ADR Raw Data'!AI$1,FALSE)</f>
        <v>123.37044653224901</v>
      </c>
      <c r="AA28" s="52">
        <f>VLOOKUP($A28,'ADR Raw Data'!$B$6:$BE$43,'ADR Raw Data'!AJ$1,FALSE)</f>
        <v>130.534358512051</v>
      </c>
      <c r="AB28" s="52">
        <f>VLOOKUP($A28,'ADR Raw Data'!$B$6:$BE$43,'ADR Raw Data'!AK$1,FALSE)</f>
        <v>131.81744558418799</v>
      </c>
      <c r="AC28" s="53">
        <f>VLOOKUP($A28,'ADR Raw Data'!$B$6:$BE$43,'ADR Raw Data'!AL$1,FALSE)</f>
        <v>131.83267055966601</v>
      </c>
      <c r="AD28" s="52">
        <f>VLOOKUP($A28,'ADR Raw Data'!$B$6:$BE$43,'ADR Raw Data'!AN$1,FALSE)</f>
        <v>150.987584229953</v>
      </c>
      <c r="AE28" s="52">
        <f>VLOOKUP($A28,'ADR Raw Data'!$B$6:$BE$43,'ADR Raw Data'!AO$1,FALSE)</f>
        <v>158.644253249342</v>
      </c>
      <c r="AF28" s="53">
        <f>VLOOKUP($A28,'ADR Raw Data'!$B$6:$BE$43,'ADR Raw Data'!AP$1,FALSE)</f>
        <v>154.78683587876799</v>
      </c>
      <c r="AG28" s="54">
        <f>VLOOKUP($A28,'ADR Raw Data'!$B$6:$BE$43,'ADR Raw Data'!AR$1,FALSE)</f>
        <v>139.35118452087801</v>
      </c>
      <c r="AI28" s="47">
        <f>VLOOKUP($A28,'ADR Raw Data'!$B$6:$BE$43,'ADR Raw Data'!AT$1,FALSE)</f>
        <v>-4.9408389501173904</v>
      </c>
      <c r="AJ28" s="48">
        <f>VLOOKUP($A28,'ADR Raw Data'!$B$6:$BE$43,'ADR Raw Data'!AU$1,FALSE)</f>
        <v>-8.3035568912450195</v>
      </c>
      <c r="AK28" s="48">
        <f>VLOOKUP($A28,'ADR Raw Data'!$B$6:$BE$43,'ADR Raw Data'!AV$1,FALSE)</f>
        <v>-9.7162102561313404</v>
      </c>
      <c r="AL28" s="48">
        <f>VLOOKUP($A28,'ADR Raw Data'!$B$6:$BE$43,'ADR Raw Data'!AW$1,FALSE)</f>
        <v>-3.0587214760189498</v>
      </c>
      <c r="AM28" s="48">
        <f>VLOOKUP($A28,'ADR Raw Data'!$B$6:$BE$43,'ADR Raw Data'!AX$1,FALSE)</f>
        <v>-1.7641039649142201</v>
      </c>
      <c r="AN28" s="49">
        <f>VLOOKUP($A28,'ADR Raw Data'!$B$6:$BE$43,'ADR Raw Data'!AY$1,FALSE)</f>
        <v>-5.0100219871863398</v>
      </c>
      <c r="AO28" s="48">
        <f>VLOOKUP($A28,'ADR Raw Data'!$B$6:$BE$43,'ADR Raw Data'!BA$1,FALSE)</f>
        <v>-4.4508053964109102</v>
      </c>
      <c r="AP28" s="48">
        <f>VLOOKUP($A28,'ADR Raw Data'!$B$6:$BE$43,'ADR Raw Data'!BB$1,FALSE)</f>
        <v>-12.4300105762744</v>
      </c>
      <c r="AQ28" s="49">
        <f>VLOOKUP($A28,'ADR Raw Data'!$B$6:$BE$43,'ADR Raw Data'!BC$1,FALSE)</f>
        <v>-8.8173166037285196</v>
      </c>
      <c r="AR28" s="50">
        <f>VLOOKUP($A28,'ADR Raw Data'!$B$6:$BE$43,'ADR Raw Data'!BE$1,FALSE)</f>
        <v>-6.3966514870607298</v>
      </c>
      <c r="AT28" s="51">
        <f>VLOOKUP($A28,'RevPAR Raw Data'!$B$6:$BE$43,'RevPAR Raw Data'!AG$1,FALSE)</f>
        <v>53.369867698941498</v>
      </c>
      <c r="AU28" s="52">
        <f>VLOOKUP($A28,'RevPAR Raw Data'!$B$6:$BE$43,'RevPAR Raw Data'!AH$1,FALSE)</f>
        <v>35.342118123611598</v>
      </c>
      <c r="AV28" s="52">
        <f>VLOOKUP($A28,'RevPAR Raw Data'!$B$6:$BE$43,'RevPAR Raw Data'!AI$1,FALSE)</f>
        <v>38.177454592970001</v>
      </c>
      <c r="AW28" s="52">
        <f>VLOOKUP($A28,'RevPAR Raw Data'!$B$6:$BE$43,'RevPAR Raw Data'!AJ$1,FALSE)</f>
        <v>44.935681105448801</v>
      </c>
      <c r="AX28" s="52">
        <f>VLOOKUP($A28,'RevPAR Raw Data'!$B$6:$BE$43,'RevPAR Raw Data'!AK$1,FALSE)</f>
        <v>51.634097412779298</v>
      </c>
      <c r="AY28" s="53">
        <f>VLOOKUP($A28,'RevPAR Raw Data'!$B$6:$BE$43,'RevPAR Raw Data'!AL$1,FALSE)</f>
        <v>44.691843786750198</v>
      </c>
      <c r="AZ28" s="52">
        <f>VLOOKUP($A28,'RevPAR Raw Data'!$B$6:$BE$43,'RevPAR Raw Data'!AN$1,FALSE)</f>
        <v>62.802982817195797</v>
      </c>
      <c r="BA28" s="52">
        <f>VLOOKUP($A28,'RevPAR Raw Data'!$B$6:$BE$43,'RevPAR Raw Data'!AO$1,FALSE)</f>
        <v>64.992734221873704</v>
      </c>
      <c r="BB28" s="53">
        <f>VLOOKUP($A28,'RevPAR Raw Data'!$B$6:$BE$43,'RevPAR Raw Data'!AP$1,FALSE)</f>
        <v>63.8978585195348</v>
      </c>
      <c r="BC28" s="54">
        <f>VLOOKUP($A28,'RevPAR Raw Data'!$B$6:$BE$43,'RevPAR Raw Data'!AR$1,FALSE)</f>
        <v>50.179276567545799</v>
      </c>
      <c r="BE28" s="47">
        <f>VLOOKUP($A28,'RevPAR Raw Data'!$B$6:$BE$43,'RevPAR Raw Data'!AT$1,FALSE)</f>
        <v>4.62894963594057</v>
      </c>
      <c r="BF28" s="48">
        <f>VLOOKUP($A28,'RevPAR Raw Data'!$B$6:$BE$43,'RevPAR Raw Data'!AU$1,FALSE)</f>
        <v>-16.696247923261101</v>
      </c>
      <c r="BG28" s="48">
        <f>VLOOKUP($A28,'RevPAR Raw Data'!$B$6:$BE$43,'RevPAR Raw Data'!AV$1,FALSE)</f>
        <v>-18.7641832373961</v>
      </c>
      <c r="BH28" s="48">
        <f>VLOOKUP($A28,'RevPAR Raw Data'!$B$6:$BE$43,'RevPAR Raw Data'!AW$1,FALSE)</f>
        <v>-6.29454165274836</v>
      </c>
      <c r="BI28" s="48">
        <f>VLOOKUP($A28,'RevPAR Raw Data'!$B$6:$BE$43,'RevPAR Raw Data'!AX$1,FALSE)</f>
        <v>4.1280438481750403</v>
      </c>
      <c r="BJ28" s="49">
        <f>VLOOKUP($A28,'RevPAR Raw Data'!$B$6:$BE$43,'RevPAR Raw Data'!AY$1,FALSE)</f>
        <v>-6.09830315427401</v>
      </c>
      <c r="BK28" s="48">
        <f>VLOOKUP($A28,'RevPAR Raw Data'!$B$6:$BE$43,'RevPAR Raw Data'!BA$1,FALSE)</f>
        <v>-2.6813738258391702</v>
      </c>
      <c r="BL28" s="48">
        <f>VLOOKUP($A28,'RevPAR Raw Data'!$B$6:$BE$43,'RevPAR Raw Data'!BB$1,FALSE)</f>
        <v>-14.591557552257999</v>
      </c>
      <c r="BM28" s="49">
        <f>VLOOKUP($A28,'RevPAR Raw Data'!$B$6:$BE$43,'RevPAR Raw Data'!BC$1,FALSE)</f>
        <v>-9.1261119891629008</v>
      </c>
      <c r="BN28" s="50">
        <f>VLOOKUP($A28,'RevPAR Raw Data'!$B$6:$BE$43,'RevPAR Raw Data'!BE$1,FALSE)</f>
        <v>-7.22296943327372</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Data'!AG$3,FALSE)</f>
        <v>34.287131023217803</v>
      </c>
      <c r="C30" s="48">
        <f>VLOOKUP($A30,'Occupancy Raw Data'!$B$8:$BE$45,'Occupancy Raw Data'!AH$3,FALSE)</f>
        <v>36.805271582292498</v>
      </c>
      <c r="D30" s="48">
        <f>VLOOKUP($A30,'Occupancy Raw Data'!$B$8:$BE$45,'Occupancy Raw Data'!AI$3,FALSE)</f>
        <v>42.783703894101002</v>
      </c>
      <c r="E30" s="48">
        <f>VLOOKUP($A30,'Occupancy Raw Data'!$B$8:$BE$45,'Occupancy Raw Data'!AJ$3,FALSE)</f>
        <v>47.1013307473916</v>
      </c>
      <c r="F30" s="48">
        <f>VLOOKUP($A30,'Occupancy Raw Data'!$B$8:$BE$45,'Occupancy Raw Data'!AK$3,FALSE)</f>
        <v>44.469628816113797</v>
      </c>
      <c r="G30" s="49">
        <f>VLOOKUP($A30,'Occupancy Raw Data'!$B$8:$BE$45,'Occupancy Raw Data'!AL$3,FALSE)</f>
        <v>41.0875222508257</v>
      </c>
      <c r="H30" s="48">
        <f>VLOOKUP($A30,'Occupancy Raw Data'!$B$8:$BE$45,'Occupancy Raw Data'!AN$3,FALSE)</f>
        <v>43.614398710144698</v>
      </c>
      <c r="I30" s="48">
        <f>VLOOKUP($A30,'Occupancy Raw Data'!$B$8:$BE$45,'Occupancy Raw Data'!AO$3,FALSE)</f>
        <v>43.519762591861202</v>
      </c>
      <c r="J30" s="49">
        <f>VLOOKUP($A30,'Occupancy Raw Data'!$B$8:$BE$45,'Occupancy Raw Data'!AP$3,FALSE)</f>
        <v>43.567080651003003</v>
      </c>
      <c r="K30" s="50">
        <f>VLOOKUP($A30,'Occupancy Raw Data'!$B$8:$BE$45,'Occupancy Raw Data'!AR$3,FALSE)</f>
        <v>41.795826825263298</v>
      </c>
      <c r="M30" s="47">
        <f>VLOOKUP($A30,'Occupancy Raw Data'!$B$8:$BE$45,'Occupancy Raw Data'!AT$3,FALSE)</f>
        <v>-6.6699644371508802</v>
      </c>
      <c r="N30" s="48">
        <f>VLOOKUP($A30,'Occupancy Raw Data'!$B$8:$BE$45,'Occupancy Raw Data'!AU$3,FALSE)</f>
        <v>-11.3419204107234</v>
      </c>
      <c r="O30" s="48">
        <f>VLOOKUP($A30,'Occupancy Raw Data'!$B$8:$BE$45,'Occupancy Raw Data'!AV$3,FALSE)</f>
        <v>-9.9981452877156407</v>
      </c>
      <c r="P30" s="48">
        <f>VLOOKUP($A30,'Occupancy Raw Data'!$B$8:$BE$45,'Occupancy Raw Data'!AW$3,FALSE)</f>
        <v>-2.18700471849378</v>
      </c>
      <c r="Q30" s="48">
        <f>VLOOKUP($A30,'Occupancy Raw Data'!$B$8:$BE$45,'Occupancy Raw Data'!AX$3,FALSE)</f>
        <v>-1.4363268681686301</v>
      </c>
      <c r="R30" s="49">
        <f>VLOOKUP($A30,'Occupancy Raw Data'!$B$8:$BE$45,'Occupancy Raw Data'!AY$3,FALSE)</f>
        <v>-6.2184972846700699</v>
      </c>
      <c r="S30" s="48">
        <f>VLOOKUP($A30,'Occupancy Raw Data'!$B$8:$BE$45,'Occupancy Raw Data'!BA$3,FALSE)</f>
        <v>-1.4203466726696901</v>
      </c>
      <c r="T30" s="48">
        <f>VLOOKUP($A30,'Occupancy Raw Data'!$B$8:$BE$45,'Occupancy Raw Data'!BB$3,FALSE)</f>
        <v>-4.1942343786293401</v>
      </c>
      <c r="U30" s="49">
        <f>VLOOKUP($A30,'Occupancy Raw Data'!$B$8:$BE$45,'Occupancy Raw Data'!BC$3,FALSE)</f>
        <v>-2.8255761982935499</v>
      </c>
      <c r="V30" s="50">
        <f>VLOOKUP($A30,'Occupancy Raw Data'!$B$8:$BE$45,'Occupancy Raw Data'!BE$3,FALSE)</f>
        <v>-5.2333738059534998</v>
      </c>
      <c r="X30" s="51">
        <f>VLOOKUP($A30,'ADR Raw Data'!$B$6:$BE$43,'ADR Raw Data'!AG$1,FALSE)</f>
        <v>104.666223224159</v>
      </c>
      <c r="Y30" s="52">
        <f>VLOOKUP($A30,'ADR Raw Data'!$B$6:$BE$43,'ADR Raw Data'!AH$1,FALSE)</f>
        <v>95.173122817598795</v>
      </c>
      <c r="Z30" s="52">
        <f>VLOOKUP($A30,'ADR Raw Data'!$B$6:$BE$43,'ADR Raw Data'!AI$1,FALSE)</f>
        <v>97.624527567656102</v>
      </c>
      <c r="AA30" s="52">
        <f>VLOOKUP($A30,'ADR Raw Data'!$B$6:$BE$43,'ADR Raw Data'!AJ$1,FALSE)</f>
        <v>99.823393568070998</v>
      </c>
      <c r="AB30" s="52">
        <f>VLOOKUP($A30,'ADR Raw Data'!$B$6:$BE$43,'ADR Raw Data'!AK$1,FALSE)</f>
        <v>99.398732068729899</v>
      </c>
      <c r="AC30" s="53">
        <f>VLOOKUP($A30,'ADR Raw Data'!$B$6:$BE$43,'ADR Raw Data'!AL$1,FALSE)</f>
        <v>99.249962560764104</v>
      </c>
      <c r="AD30" s="52">
        <f>VLOOKUP($A30,'ADR Raw Data'!$B$6:$BE$43,'ADR Raw Data'!AN$1,FALSE)</f>
        <v>109.037935306723</v>
      </c>
      <c r="AE30" s="52">
        <f>VLOOKUP($A30,'ADR Raw Data'!$B$6:$BE$43,'ADR Raw Data'!AO$1,FALSE)</f>
        <v>111.779632473354</v>
      </c>
      <c r="AF30" s="53">
        <f>VLOOKUP($A30,'ADR Raw Data'!$B$6:$BE$43,'ADR Raw Data'!AP$1,FALSE)</f>
        <v>110.407295016023</v>
      </c>
      <c r="AG30" s="54">
        <f>VLOOKUP($A30,'ADR Raw Data'!$B$6:$BE$43,'ADR Raw Data'!AR$1,FALSE)</f>
        <v>102.572207263319</v>
      </c>
      <c r="AH30" s="65"/>
      <c r="AI30" s="47">
        <f>VLOOKUP($A30,'ADR Raw Data'!$B$6:$BE$43,'ADR Raw Data'!AT$1,FALSE)</f>
        <v>9.2097267558975808</v>
      </c>
      <c r="AJ30" s="48">
        <f>VLOOKUP($A30,'ADR Raw Data'!$B$6:$BE$43,'ADR Raw Data'!AU$1,FALSE)</f>
        <v>2.18714648460913</v>
      </c>
      <c r="AK30" s="48">
        <f>VLOOKUP($A30,'ADR Raw Data'!$B$6:$BE$43,'ADR Raw Data'!AV$1,FALSE)</f>
        <v>1.46518914516816</v>
      </c>
      <c r="AL30" s="48">
        <f>VLOOKUP($A30,'ADR Raw Data'!$B$6:$BE$43,'ADR Raw Data'!AW$1,FALSE)</f>
        <v>3.77651561897834</v>
      </c>
      <c r="AM30" s="48">
        <f>VLOOKUP($A30,'ADR Raw Data'!$B$6:$BE$43,'ADR Raw Data'!AX$1,FALSE)</f>
        <v>4.6261948848456198</v>
      </c>
      <c r="AN30" s="49">
        <f>VLOOKUP($A30,'ADR Raw Data'!$B$6:$BE$43,'ADR Raw Data'!AY$1,FALSE)</f>
        <v>4.1297841723418003</v>
      </c>
      <c r="AO30" s="48">
        <f>VLOOKUP($A30,'ADR Raw Data'!$B$6:$BE$43,'ADR Raw Data'!BA$1,FALSE)</f>
        <v>4.9118602060498304</v>
      </c>
      <c r="AP30" s="48">
        <f>VLOOKUP($A30,'ADR Raw Data'!$B$6:$BE$43,'ADR Raw Data'!BB$1,FALSE)</f>
        <v>3.07142942271369</v>
      </c>
      <c r="AQ30" s="49">
        <f>VLOOKUP($A30,'ADR Raw Data'!$B$6:$BE$43,'ADR Raw Data'!BC$1,FALSE)</f>
        <v>3.9415384421580502</v>
      </c>
      <c r="AR30" s="50">
        <f>VLOOKUP($A30,'ADR Raw Data'!$B$6:$BE$43,'ADR Raw Data'!BE$1,FALSE)</f>
        <v>4.1537057440934797</v>
      </c>
      <c r="AT30" s="51">
        <f>VLOOKUP($A30,'RevPAR Raw Data'!$B$6:$BE$43,'RevPAR Raw Data'!AG$1,FALSE)</f>
        <v>35.887045093921301</v>
      </c>
      <c r="AU30" s="52">
        <f>VLOOKUP($A30,'RevPAR Raw Data'!$B$6:$BE$43,'RevPAR Raw Data'!AH$1,FALSE)</f>
        <v>35.028726326365998</v>
      </c>
      <c r="AV30" s="52">
        <f>VLOOKUP($A30,'RevPAR Raw Data'!$B$6:$BE$43,'RevPAR Raw Data'!AI$1,FALSE)</f>
        <v>41.767388802561001</v>
      </c>
      <c r="AW30" s="52">
        <f>VLOOKUP($A30,'RevPAR Raw Data'!$B$6:$BE$43,'RevPAR Raw Data'!AJ$1,FALSE)</f>
        <v>47.018146767767597</v>
      </c>
      <c r="AX30" s="52">
        <f>VLOOKUP($A30,'RevPAR Raw Data'!$B$6:$BE$43,'RevPAR Raw Data'!AK$1,FALSE)</f>
        <v>44.202247198887697</v>
      </c>
      <c r="AY30" s="53">
        <f>VLOOKUP($A30,'RevPAR Raw Data'!$B$6:$BE$43,'RevPAR Raw Data'!AL$1,FALSE)</f>
        <v>40.779350451090203</v>
      </c>
      <c r="AZ30" s="52">
        <f>VLOOKUP($A30,'RevPAR Raw Data'!$B$6:$BE$43,'RevPAR Raw Data'!AN$1,FALSE)</f>
        <v>47.556239849984202</v>
      </c>
      <c r="BA30" s="52">
        <f>VLOOKUP($A30,'RevPAR Raw Data'!$B$6:$BE$43,'RevPAR Raw Data'!AO$1,FALSE)</f>
        <v>48.646230678459098</v>
      </c>
      <c r="BB30" s="53">
        <f>VLOOKUP($A30,'RevPAR Raw Data'!$B$6:$BE$43,'RevPAR Raw Data'!AP$1,FALSE)</f>
        <v>48.1012352642217</v>
      </c>
      <c r="BC30" s="54">
        <f>VLOOKUP($A30,'RevPAR Raw Data'!$B$6:$BE$43,'RevPAR Raw Data'!AR$1,FALSE)</f>
        <v>42.870902118627001</v>
      </c>
      <c r="BE30" s="47">
        <f>VLOOKUP($A30,'RevPAR Raw Data'!$B$6:$BE$43,'RevPAR Raw Data'!AT$1,FALSE)</f>
        <v>1.92547681936955</v>
      </c>
      <c r="BF30" s="48">
        <f>VLOOKUP($A30,'RevPAR Raw Data'!$B$6:$BE$43,'RevPAR Raw Data'!AU$1,FALSE)</f>
        <v>-9.4028383396646102</v>
      </c>
      <c r="BG30" s="48">
        <f>VLOOKUP($A30,'RevPAR Raw Data'!$B$6:$BE$43,'RevPAR Raw Data'!AV$1,FALSE)</f>
        <v>-8.6794478820212309</v>
      </c>
      <c r="BH30" s="48">
        <f>VLOOKUP($A30,'RevPAR Raw Data'!$B$6:$BE$43,'RevPAR Raw Data'!AW$1,FALSE)</f>
        <v>1.50691832570285</v>
      </c>
      <c r="BI30" s="48">
        <f>VLOOKUP($A30,'RevPAR Raw Data'!$B$6:$BE$43,'RevPAR Raw Data'!AX$1,FALSE)</f>
        <v>3.1234207365721098</v>
      </c>
      <c r="BJ30" s="49">
        <f>VLOOKUP($A30,'RevPAR Raw Data'!$B$6:$BE$43,'RevPAR Raw Data'!AY$1,FALSE)</f>
        <v>-2.3455236289480799</v>
      </c>
      <c r="BK30" s="48">
        <f>VLOOKUP($A30,'RevPAR Raw Data'!$B$6:$BE$43,'RevPAR Raw Data'!BA$1,FALSE)</f>
        <v>3.4217480903773301</v>
      </c>
      <c r="BL30" s="48">
        <f>VLOOKUP($A30,'RevPAR Raw Data'!$B$6:$BE$43,'RevPAR Raw Data'!BB$1,FALSE)</f>
        <v>-1.25162790467844</v>
      </c>
      <c r="BM30" s="49">
        <f>VLOOKUP($A30,'RevPAR Raw Data'!$B$6:$BE$43,'RevPAR Raw Data'!BC$1,FALSE)</f>
        <v>1.00459107179629</v>
      </c>
      <c r="BN30" s="50">
        <f>VLOOKUP($A30,'RevPAR Raw Data'!$B$6:$BE$43,'RevPAR Raw Data'!BE$1,FALSE)</f>
        <v>-1.29704701024779</v>
      </c>
    </row>
    <row r="31" spans="1:66" x14ac:dyDescent="0.45">
      <c r="A31" s="63" t="s">
        <v>70</v>
      </c>
      <c r="B31" s="47">
        <f>VLOOKUP($A31,'Occupancy Raw Data'!$B$8:$BE$45,'Occupancy Raw Data'!AG$3,FALSE)</f>
        <v>33.491677135678302</v>
      </c>
      <c r="C31" s="48">
        <f>VLOOKUP($A31,'Occupancy Raw Data'!$B$8:$BE$45,'Occupancy Raw Data'!AH$3,FALSE)</f>
        <v>36.456719787865197</v>
      </c>
      <c r="D31" s="48">
        <f>VLOOKUP($A31,'Occupancy Raw Data'!$B$8:$BE$45,'Occupancy Raw Data'!AI$3,FALSE)</f>
        <v>42.092205098584799</v>
      </c>
      <c r="E31" s="48">
        <f>VLOOKUP($A31,'Occupancy Raw Data'!$B$8:$BE$45,'Occupancy Raw Data'!AJ$3,FALSE)</f>
        <v>46.179999474913998</v>
      </c>
      <c r="F31" s="48">
        <f>VLOOKUP($A31,'Occupancy Raw Data'!$B$8:$BE$45,'Occupancy Raw Data'!AK$3,FALSE)</f>
        <v>43.204074667226699</v>
      </c>
      <c r="G31" s="49">
        <f>VLOOKUP($A31,'Occupancy Raw Data'!$B$8:$BE$45,'Occupancy Raw Data'!AL$3,FALSE)</f>
        <v>40.280693100480597</v>
      </c>
      <c r="H31" s="48">
        <f>VLOOKUP($A31,'Occupancy Raw Data'!$B$8:$BE$45,'Occupancy Raw Data'!AN$3,FALSE)</f>
        <v>41.194308067946103</v>
      </c>
      <c r="I31" s="48">
        <f>VLOOKUP($A31,'Occupancy Raw Data'!$B$8:$BE$45,'Occupancy Raw Data'!AO$3,FALSE)</f>
        <v>40.687600094515403</v>
      </c>
      <c r="J31" s="49">
        <f>VLOOKUP($A31,'Occupancy Raw Data'!$B$8:$BE$45,'Occupancy Raw Data'!AP$3,FALSE)</f>
        <v>40.940954081230799</v>
      </c>
      <c r="K31" s="50">
        <f>VLOOKUP($A31,'Occupancy Raw Data'!$B$8:$BE$45,'Occupancy Raw Data'!AR$3,FALSE)</f>
        <v>40.469254935480699</v>
      </c>
      <c r="M31" s="47">
        <f>VLOOKUP($A31,'Occupancy Raw Data'!$B$8:$BE$45,'Occupancy Raw Data'!AT$3,FALSE)</f>
        <v>-3.39640968941782</v>
      </c>
      <c r="N31" s="48">
        <f>VLOOKUP($A31,'Occupancy Raw Data'!$B$8:$BE$45,'Occupancy Raw Data'!AU$3,FALSE)</f>
        <v>-8.8403912814337602</v>
      </c>
      <c r="O31" s="48">
        <f>VLOOKUP($A31,'Occupancy Raw Data'!$B$8:$BE$45,'Occupancy Raw Data'!AV$3,FALSE)</f>
        <v>-7.6353384547199701</v>
      </c>
      <c r="P31" s="48">
        <f>VLOOKUP($A31,'Occupancy Raw Data'!$B$8:$BE$45,'Occupancy Raw Data'!AW$3,FALSE)</f>
        <v>-0.351291111126461</v>
      </c>
      <c r="Q31" s="48">
        <f>VLOOKUP($A31,'Occupancy Raw Data'!$B$8:$BE$45,'Occupancy Raw Data'!AX$3,FALSE)</f>
        <v>0.14820073512877699</v>
      </c>
      <c r="R31" s="49">
        <f>VLOOKUP($A31,'Occupancy Raw Data'!$B$8:$BE$45,'Occupancy Raw Data'!AY$3,FALSE)</f>
        <v>-3.9637431295830798</v>
      </c>
      <c r="S31" s="48">
        <f>VLOOKUP($A31,'Occupancy Raw Data'!$B$8:$BE$45,'Occupancy Raw Data'!BA$3,FALSE)</f>
        <v>-0.308917532168072</v>
      </c>
      <c r="T31" s="48">
        <f>VLOOKUP($A31,'Occupancy Raw Data'!$B$8:$BE$45,'Occupancy Raw Data'!BB$3,FALSE)</f>
        <v>-3.87415196600208</v>
      </c>
      <c r="U31" s="49">
        <f>VLOOKUP($A31,'Occupancy Raw Data'!$B$8:$BE$45,'Occupancy Raw Data'!BC$3,FALSE)</f>
        <v>-2.1129619046211499</v>
      </c>
      <c r="V31" s="50">
        <f>VLOOKUP($A31,'Occupancy Raw Data'!$B$8:$BE$45,'Occupancy Raw Data'!BE$3,FALSE)</f>
        <v>-3.4362174794514799</v>
      </c>
      <c r="X31" s="51">
        <f>VLOOKUP($A31,'ADR Raw Data'!$B$6:$BE$43,'ADR Raw Data'!AG$1,FALSE)</f>
        <v>106.88281326925301</v>
      </c>
      <c r="Y31" s="52">
        <f>VLOOKUP($A31,'ADR Raw Data'!$B$6:$BE$43,'ADR Raw Data'!AH$1,FALSE)</f>
        <v>95.715972202217998</v>
      </c>
      <c r="Z31" s="52">
        <f>VLOOKUP($A31,'ADR Raw Data'!$B$6:$BE$43,'ADR Raw Data'!AI$1,FALSE)</f>
        <v>97.680391080617397</v>
      </c>
      <c r="AA31" s="52">
        <f>VLOOKUP($A31,'ADR Raw Data'!$B$6:$BE$43,'ADR Raw Data'!AJ$1,FALSE)</f>
        <v>100.679795332442</v>
      </c>
      <c r="AB31" s="52">
        <f>VLOOKUP($A31,'ADR Raw Data'!$B$6:$BE$43,'ADR Raw Data'!AK$1,FALSE)</f>
        <v>101.430772362664</v>
      </c>
      <c r="AC31" s="53">
        <f>VLOOKUP($A31,'ADR Raw Data'!$B$6:$BE$43,'ADR Raw Data'!AL$1,FALSE)</f>
        <v>100.35045146918</v>
      </c>
      <c r="AD31" s="52">
        <f>VLOOKUP($A31,'ADR Raw Data'!$B$6:$BE$43,'ADR Raw Data'!AN$1,FALSE)</f>
        <v>109.526949746661</v>
      </c>
      <c r="AE31" s="52">
        <f>VLOOKUP($A31,'ADR Raw Data'!$B$6:$BE$43,'ADR Raw Data'!AO$1,FALSE)</f>
        <v>111.756330698499</v>
      </c>
      <c r="AF31" s="53">
        <f>VLOOKUP($A31,'ADR Raw Data'!$B$6:$BE$43,'ADR Raw Data'!AP$1,FALSE)</f>
        <v>110.634742208541</v>
      </c>
      <c r="AG31" s="54">
        <f>VLOOKUP($A31,'ADR Raw Data'!$B$6:$BE$43,'ADR Raw Data'!AR$1,FALSE)</f>
        <v>103.321742960763</v>
      </c>
      <c r="AH31" s="65"/>
      <c r="AI31" s="47">
        <f>VLOOKUP($A31,'ADR Raw Data'!$B$6:$BE$43,'ADR Raw Data'!AT$1,FALSE)</f>
        <v>10.690371601189501</v>
      </c>
      <c r="AJ31" s="48">
        <f>VLOOKUP($A31,'ADR Raw Data'!$B$6:$BE$43,'ADR Raw Data'!AU$1,FALSE)</f>
        <v>2.5014832686775499</v>
      </c>
      <c r="AK31" s="48">
        <f>VLOOKUP($A31,'ADR Raw Data'!$B$6:$BE$43,'ADR Raw Data'!AV$1,FALSE)</f>
        <v>1.9215601288759701</v>
      </c>
      <c r="AL31" s="48">
        <f>VLOOKUP($A31,'ADR Raw Data'!$B$6:$BE$43,'ADR Raw Data'!AW$1,FALSE)</f>
        <v>5.0412311181218801</v>
      </c>
      <c r="AM31" s="48">
        <f>VLOOKUP($A31,'ADR Raw Data'!$B$6:$BE$43,'ADR Raw Data'!AX$1,FALSE)</f>
        <v>6.7973873449769302</v>
      </c>
      <c r="AN31" s="49">
        <f>VLOOKUP($A31,'ADR Raw Data'!$B$6:$BE$43,'ADR Raw Data'!AY$1,FALSE)</f>
        <v>5.2846254447129697</v>
      </c>
      <c r="AO31" s="48">
        <f>VLOOKUP($A31,'ADR Raw Data'!$B$6:$BE$43,'ADR Raw Data'!BA$1,FALSE)</f>
        <v>6.1265684600033401</v>
      </c>
      <c r="AP31" s="48">
        <f>VLOOKUP($A31,'ADR Raw Data'!$B$6:$BE$43,'ADR Raw Data'!BB$1,FALSE)</f>
        <v>4.9405921344425598</v>
      </c>
      <c r="AQ31" s="49">
        <f>VLOOKUP($A31,'ADR Raw Data'!$B$6:$BE$43,'ADR Raw Data'!BC$1,FALSE)</f>
        <v>5.4977957261662604</v>
      </c>
      <c r="AR31" s="50">
        <f>VLOOKUP($A31,'ADR Raw Data'!$B$6:$BE$43,'ADR Raw Data'!BE$1,FALSE)</f>
        <v>5.3892792321322398</v>
      </c>
      <c r="AT31" s="51">
        <f>VLOOKUP($A31,'RevPAR Raw Data'!$B$6:$BE$43,'RevPAR Raw Data'!AG$1,FALSE)</f>
        <v>35.796846733668303</v>
      </c>
      <c r="AU31" s="52">
        <f>VLOOKUP($A31,'RevPAR Raw Data'!$B$6:$BE$43,'RevPAR Raw Data'!AH$1,FALSE)</f>
        <v>34.894903777993598</v>
      </c>
      <c r="AV31" s="52">
        <f>VLOOKUP($A31,'RevPAR Raw Data'!$B$6:$BE$43,'RevPAR Raw Data'!AI$1,FALSE)</f>
        <v>41.115830554753302</v>
      </c>
      <c r="AW31" s="52">
        <f>VLOOKUP($A31,'RevPAR Raw Data'!$B$6:$BE$43,'RevPAR Raw Data'!AJ$1,FALSE)</f>
        <v>46.493928955866501</v>
      </c>
      <c r="AX31" s="52">
        <f>VLOOKUP($A31,'RevPAR Raw Data'!$B$6:$BE$43,'RevPAR Raw Data'!AK$1,FALSE)</f>
        <v>43.822226627110098</v>
      </c>
      <c r="AY31" s="53">
        <f>VLOOKUP($A31,'RevPAR Raw Data'!$B$6:$BE$43,'RevPAR Raw Data'!AL$1,FALSE)</f>
        <v>40.4218573812472</v>
      </c>
      <c r="AZ31" s="52">
        <f>VLOOKUP($A31,'RevPAR Raw Data'!$B$6:$BE$43,'RevPAR Raw Data'!AN$1,FALSE)</f>
        <v>45.118869096064401</v>
      </c>
      <c r="BA31" s="52">
        <f>VLOOKUP($A31,'RevPAR Raw Data'!$B$6:$BE$43,'RevPAR Raw Data'!AO$1,FALSE)</f>
        <v>45.470968914909797</v>
      </c>
      <c r="BB31" s="53">
        <f>VLOOKUP($A31,'RevPAR Raw Data'!$B$6:$BE$43,'RevPAR Raw Data'!AP$1,FALSE)</f>
        <v>45.294919005487102</v>
      </c>
      <c r="BC31" s="54">
        <f>VLOOKUP($A31,'RevPAR Raw Data'!$B$6:$BE$43,'RevPAR Raw Data'!AR$1,FALSE)</f>
        <v>41.813539562573503</v>
      </c>
      <c r="BE31" s="47">
        <f>VLOOKUP($A31,'RevPAR Raw Data'!$B$6:$BE$43,'RevPAR Raw Data'!AT$1,FALSE)</f>
        <v>6.9308730948741797</v>
      </c>
      <c r="BF31" s="48">
        <f>VLOOKUP($A31,'RevPAR Raw Data'!$B$6:$BE$43,'RevPAR Raw Data'!AU$1,FALSE)</f>
        <v>-6.5600489215469002</v>
      </c>
      <c r="BG31" s="48">
        <f>VLOOKUP($A31,'RevPAR Raw Data'!$B$6:$BE$43,'RevPAR Raw Data'!AV$1,FALSE)</f>
        <v>-5.8604959452946197</v>
      </c>
      <c r="BH31" s="48">
        <f>VLOOKUP($A31,'RevPAR Raw Data'!$B$6:$BE$43,'RevPAR Raw Data'!AW$1,FALSE)</f>
        <v>4.6722306101861202</v>
      </c>
      <c r="BI31" s="48">
        <f>VLOOKUP($A31,'RevPAR Raw Data'!$B$6:$BE$43,'RevPAR Raw Data'!AX$1,FALSE)</f>
        <v>6.9556618581205099</v>
      </c>
      <c r="BJ31" s="49">
        <f>VLOOKUP($A31,'RevPAR Raw Data'!$B$6:$BE$43,'RevPAR Raw Data'!AY$1,FALSE)</f>
        <v>1.1114133371408801</v>
      </c>
      <c r="BK31" s="48">
        <f>VLOOKUP($A31,'RevPAR Raw Data'!$B$6:$BE$43,'RevPAR Raw Data'!BA$1,FALSE)</f>
        <v>5.7987248837420404</v>
      </c>
      <c r="BL31" s="48">
        <f>VLOOKUP($A31,'RevPAR Raw Data'!$B$6:$BE$43,'RevPAR Raw Data'!BB$1,FALSE)</f>
        <v>0.87503412113182999</v>
      </c>
      <c r="BM31" s="49">
        <f>VLOOKUP($A31,'RevPAR Raw Data'!$B$6:$BE$43,'RevPAR Raw Data'!BC$1,FALSE)</f>
        <v>3.26866749225732</v>
      </c>
      <c r="BN31" s="50">
        <f>VLOOKUP($A31,'RevPAR Raw Data'!$B$6:$BE$43,'RevPAR Raw Data'!BE$1,FALSE)</f>
        <v>1.7678743976897799</v>
      </c>
    </row>
    <row r="32" spans="1:66" x14ac:dyDescent="0.45">
      <c r="A32" s="63" t="s">
        <v>52</v>
      </c>
      <c r="B32" s="47">
        <f>VLOOKUP($A32,'Occupancy Raw Data'!$B$8:$BE$45,'Occupancy Raw Data'!AG$3,FALSE)</f>
        <v>32.966155810983302</v>
      </c>
      <c r="C32" s="48">
        <f>VLOOKUP($A32,'Occupancy Raw Data'!$B$8:$BE$45,'Occupancy Raw Data'!AH$3,FALSE)</f>
        <v>35.959450830140398</v>
      </c>
      <c r="D32" s="48">
        <f>VLOOKUP($A32,'Occupancy Raw Data'!$B$8:$BE$45,'Occupancy Raw Data'!AI$3,FALSE)</f>
        <v>42.832056194125101</v>
      </c>
      <c r="E32" s="48">
        <f>VLOOKUP($A32,'Occupancy Raw Data'!$B$8:$BE$45,'Occupancy Raw Data'!AJ$3,FALSE)</f>
        <v>47.517560664112303</v>
      </c>
      <c r="F32" s="48">
        <f>VLOOKUP($A32,'Occupancy Raw Data'!$B$8:$BE$45,'Occupancy Raw Data'!AK$3,FALSE)</f>
        <v>43.2151979565772</v>
      </c>
      <c r="G32" s="49">
        <f>VLOOKUP($A32,'Occupancy Raw Data'!$B$8:$BE$45,'Occupancy Raw Data'!AL$3,FALSE)</f>
        <v>40.498084291187702</v>
      </c>
      <c r="H32" s="48">
        <f>VLOOKUP($A32,'Occupancy Raw Data'!$B$8:$BE$45,'Occupancy Raw Data'!AN$3,FALSE)</f>
        <v>46.304278416347302</v>
      </c>
      <c r="I32" s="48">
        <f>VLOOKUP($A32,'Occupancy Raw Data'!$B$8:$BE$45,'Occupancy Raw Data'!AO$3,FALSE)</f>
        <v>44.915389527458402</v>
      </c>
      <c r="J32" s="49">
        <f>VLOOKUP($A32,'Occupancy Raw Data'!$B$8:$BE$45,'Occupancy Raw Data'!AP$3,FALSE)</f>
        <v>45.609833971902901</v>
      </c>
      <c r="K32" s="50">
        <f>VLOOKUP($A32,'Occupancy Raw Data'!$B$8:$BE$45,'Occupancy Raw Data'!AR$3,FALSE)</f>
        <v>41.958584199963497</v>
      </c>
      <c r="M32" s="47">
        <f>VLOOKUP($A32,'Occupancy Raw Data'!$B$8:$BE$45,'Occupancy Raw Data'!AT$3,FALSE)</f>
        <v>-11.766849740289899</v>
      </c>
      <c r="N32" s="48">
        <f>VLOOKUP($A32,'Occupancy Raw Data'!$B$8:$BE$45,'Occupancy Raw Data'!AU$3,FALSE)</f>
        <v>-14.0214595362725</v>
      </c>
      <c r="O32" s="48">
        <f>VLOOKUP($A32,'Occupancy Raw Data'!$B$8:$BE$45,'Occupancy Raw Data'!AV$3,FALSE)</f>
        <v>-14.038817865132099</v>
      </c>
      <c r="P32" s="48">
        <f>VLOOKUP($A32,'Occupancy Raw Data'!$B$8:$BE$45,'Occupancy Raw Data'!AW$3,FALSE)</f>
        <v>-5.8375747275519103</v>
      </c>
      <c r="Q32" s="48">
        <f>VLOOKUP($A32,'Occupancy Raw Data'!$B$8:$BE$45,'Occupancy Raw Data'!AX$3,FALSE)</f>
        <v>-6.8220321112376299</v>
      </c>
      <c r="R32" s="49">
        <f>VLOOKUP($A32,'Occupancy Raw Data'!$B$8:$BE$45,'Occupancy Raw Data'!AY$3,FALSE)</f>
        <v>-10.34538718956</v>
      </c>
      <c r="S32" s="48">
        <f>VLOOKUP($A32,'Occupancy Raw Data'!$B$8:$BE$45,'Occupancy Raw Data'!BA$3,FALSE)</f>
        <v>-9.06276834845983</v>
      </c>
      <c r="T32" s="48">
        <f>VLOOKUP($A32,'Occupancy Raw Data'!$B$8:$BE$45,'Occupancy Raw Data'!BB$3,FALSE)</f>
        <v>-6.90823059358594</v>
      </c>
      <c r="U32" s="49">
        <f>VLOOKUP($A32,'Occupancy Raw Data'!$B$8:$BE$45,'Occupancy Raw Data'!BC$3,FALSE)</f>
        <v>-8.0145087707479394</v>
      </c>
      <c r="V32" s="50">
        <f>VLOOKUP($A32,'Occupancy Raw Data'!$B$8:$BE$45,'Occupancy Raw Data'!BE$3,FALSE)</f>
        <v>-9.6342163685286302</v>
      </c>
      <c r="X32" s="51">
        <f>VLOOKUP($A32,'ADR Raw Data'!$B$6:$BE$43,'ADR Raw Data'!AG$1,FALSE)</f>
        <v>98.782196125907902</v>
      </c>
      <c r="Y32" s="52">
        <f>VLOOKUP($A32,'ADR Raw Data'!$B$6:$BE$43,'ADR Raw Data'!AH$1,FALSE)</f>
        <v>93.566887902330706</v>
      </c>
      <c r="Z32" s="52">
        <f>VLOOKUP($A32,'ADR Raw Data'!$B$6:$BE$43,'ADR Raw Data'!AI$1,FALSE)</f>
        <v>97.9396757361162</v>
      </c>
      <c r="AA32" s="52">
        <f>VLOOKUP($A32,'ADR Raw Data'!$B$6:$BE$43,'ADR Raw Data'!AJ$1,FALSE)</f>
        <v>101.762415588778</v>
      </c>
      <c r="AB32" s="52">
        <f>VLOOKUP($A32,'ADR Raw Data'!$B$6:$BE$43,'ADR Raw Data'!AK$1,FALSE)</f>
        <v>97.515857037310596</v>
      </c>
      <c r="AC32" s="53">
        <f>VLOOKUP($A32,'ADR Raw Data'!$B$6:$BE$43,'ADR Raw Data'!AL$1,FALSE)</f>
        <v>98.106910674865901</v>
      </c>
      <c r="AD32" s="52">
        <f>VLOOKUP($A32,'ADR Raw Data'!$B$6:$BE$43,'ADR Raw Data'!AN$1,FALSE)</f>
        <v>109.61283744182001</v>
      </c>
      <c r="AE32" s="52">
        <f>VLOOKUP($A32,'ADR Raw Data'!$B$6:$BE$43,'ADR Raw Data'!AO$1,FALSE)</f>
        <v>111.248187311178</v>
      </c>
      <c r="AF32" s="53">
        <f>VLOOKUP($A32,'ADR Raw Data'!$B$6:$BE$43,'ADR Raw Data'!AP$1,FALSE)</f>
        <v>110.418062653132</v>
      </c>
      <c r="AG32" s="54">
        <f>VLOOKUP($A32,'ADR Raw Data'!$B$6:$BE$43,'ADR Raw Data'!AR$1,FALSE)</f>
        <v>101.93047423633</v>
      </c>
      <c r="AH32" s="65"/>
      <c r="AI32" s="47">
        <f>VLOOKUP($A32,'ADR Raw Data'!$B$6:$BE$43,'ADR Raw Data'!AT$1,FALSE)</f>
        <v>4.3137246697898197</v>
      </c>
      <c r="AJ32" s="48">
        <f>VLOOKUP($A32,'ADR Raw Data'!$B$6:$BE$43,'ADR Raw Data'!AU$1,FALSE)</f>
        <v>-1.9346047205056001</v>
      </c>
      <c r="AK32" s="48">
        <f>VLOOKUP($A32,'ADR Raw Data'!$B$6:$BE$43,'ADR Raw Data'!AV$1,FALSE)</f>
        <v>-1.1731554938156701</v>
      </c>
      <c r="AL32" s="48">
        <f>VLOOKUP($A32,'ADR Raw Data'!$B$6:$BE$43,'ADR Raw Data'!AW$1,FALSE)</f>
        <v>2.1485322711825598</v>
      </c>
      <c r="AM32" s="48">
        <f>VLOOKUP($A32,'ADR Raw Data'!$B$6:$BE$43,'ADR Raw Data'!AX$1,FALSE)</f>
        <v>5.5409038698922899E-2</v>
      </c>
      <c r="AN32" s="49">
        <f>VLOOKUP($A32,'ADR Raw Data'!$B$6:$BE$43,'ADR Raw Data'!AY$1,FALSE)</f>
        <v>0.65384318793224006</v>
      </c>
      <c r="AO32" s="48">
        <f>VLOOKUP($A32,'ADR Raw Data'!$B$6:$BE$43,'ADR Raw Data'!BA$1,FALSE)</f>
        <v>0.978205569139459</v>
      </c>
      <c r="AP32" s="48">
        <f>VLOOKUP($A32,'ADR Raw Data'!$B$6:$BE$43,'ADR Raw Data'!BB$1,FALSE)</f>
        <v>1.2136954622957501</v>
      </c>
      <c r="AQ32" s="49">
        <f>VLOOKUP($A32,'ADR Raw Data'!$B$6:$BE$43,'ADR Raw Data'!BC$1,FALSE)</f>
        <v>1.1022758667455601</v>
      </c>
      <c r="AR32" s="50">
        <f>VLOOKUP($A32,'ADR Raw Data'!$B$6:$BE$43,'ADR Raw Data'!BE$1,FALSE)</f>
        <v>0.86833857733810105</v>
      </c>
      <c r="AT32" s="51">
        <f>VLOOKUP($A32,'RevPAR Raw Data'!$B$6:$BE$43,'RevPAR Raw Data'!AG$1,FALSE)</f>
        <v>32.564692688378003</v>
      </c>
      <c r="AU32" s="52">
        <f>VLOOKUP($A32,'RevPAR Raw Data'!$B$6:$BE$43,'RevPAR Raw Data'!AH$1,FALSE)</f>
        <v>33.646139048531197</v>
      </c>
      <c r="AV32" s="52">
        <f>VLOOKUP($A32,'RevPAR Raw Data'!$B$6:$BE$43,'RevPAR Raw Data'!AI$1,FALSE)</f>
        <v>41.949576947637198</v>
      </c>
      <c r="AW32" s="52">
        <f>VLOOKUP($A32,'RevPAR Raw Data'!$B$6:$BE$43,'RevPAR Raw Data'!AJ$1,FALSE)</f>
        <v>48.355017560664102</v>
      </c>
      <c r="AX32" s="52">
        <f>VLOOKUP($A32,'RevPAR Raw Data'!$B$6:$BE$43,'RevPAR Raw Data'!AK$1,FALSE)</f>
        <v>42.1416706577266</v>
      </c>
      <c r="AY32" s="53">
        <f>VLOOKUP($A32,'RevPAR Raw Data'!$B$6:$BE$43,'RevPAR Raw Data'!AL$1,FALSE)</f>
        <v>39.731419380587397</v>
      </c>
      <c r="AZ32" s="52">
        <f>VLOOKUP($A32,'RevPAR Raw Data'!$B$6:$BE$43,'RevPAR Raw Data'!AN$1,FALSE)</f>
        <v>50.755433429118703</v>
      </c>
      <c r="BA32" s="52">
        <f>VLOOKUP($A32,'RevPAR Raw Data'!$B$6:$BE$43,'RevPAR Raw Data'!AO$1,FALSE)</f>
        <v>49.9675566730523</v>
      </c>
      <c r="BB32" s="53">
        <f>VLOOKUP($A32,'RevPAR Raw Data'!$B$6:$BE$43,'RevPAR Raw Data'!AP$1,FALSE)</f>
        <v>50.361495051085498</v>
      </c>
      <c r="BC32" s="54">
        <f>VLOOKUP($A32,'RevPAR Raw Data'!$B$6:$BE$43,'RevPAR Raw Data'!AR$1,FALSE)</f>
        <v>42.768583857872599</v>
      </c>
      <c r="BE32" s="47">
        <f>VLOOKUP($A32,'RevPAR Raw Data'!$B$6:$BE$43,'RevPAR Raw Data'!AT$1,FALSE)</f>
        <v>-7.9607145706041296</v>
      </c>
      <c r="BF32" s="48">
        <f>VLOOKUP($A32,'RevPAR Raw Data'!$B$6:$BE$43,'RevPAR Raw Data'!AU$1,FALSE)</f>
        <v>-15.6848044387056</v>
      </c>
      <c r="BG32" s="48">
        <f>VLOOKUP($A32,'RevPAR Raw Data'!$B$6:$BE$43,'RevPAR Raw Data'!AV$1,FALSE)</f>
        <v>-15.047276195896201</v>
      </c>
      <c r="BH32" s="48">
        <f>VLOOKUP($A32,'RevPAR Raw Data'!$B$6:$BE$43,'RevPAR Raw Data'!AW$1,FALSE)</f>
        <v>-3.8144646332451999</v>
      </c>
      <c r="BI32" s="48">
        <f>VLOOKUP($A32,'RevPAR Raw Data'!$B$6:$BE$43,'RevPAR Raw Data'!AX$1,FALSE)</f>
        <v>-6.7704030949512797</v>
      </c>
      <c r="BJ32" s="49">
        <f>VLOOKUP($A32,'RevPAR Raw Data'!$B$6:$BE$43,'RevPAR Raw Data'!AY$1,FALSE)</f>
        <v>-9.7591866110319501</v>
      </c>
      <c r="BK32" s="48">
        <f>VLOOKUP($A32,'RevPAR Raw Data'!$B$6:$BE$43,'RevPAR Raw Data'!BA$1,FALSE)</f>
        <v>-8.17321528402322</v>
      </c>
      <c r="BL32" s="48">
        <f>VLOOKUP($A32,'RevPAR Raw Data'!$B$6:$BE$43,'RevPAR Raw Data'!BB$1,FALSE)</f>
        <v>-5.7783800125294604</v>
      </c>
      <c r="BM32" s="49">
        <f>VLOOKUP($A32,'RevPAR Raw Data'!$B$6:$BE$43,'RevPAR Raw Data'!BC$1,FALSE)</f>
        <v>-7.0005749000205402</v>
      </c>
      <c r="BN32" s="50">
        <f>VLOOKUP($A32,'RevPAR Raw Data'!$B$6:$BE$43,'RevPAR Raw Data'!BE$1,FALSE)</f>
        <v>-8.8495354085426907</v>
      </c>
    </row>
    <row r="33" spans="1:66" x14ac:dyDescent="0.45">
      <c r="A33" s="63" t="s">
        <v>51</v>
      </c>
      <c r="B33" s="47">
        <f>VLOOKUP($A33,'Occupancy Raw Data'!$B$8:$BE$45,'Occupancy Raw Data'!AG$3,FALSE)</f>
        <v>28.576097105508801</v>
      </c>
      <c r="C33" s="48">
        <f>VLOOKUP($A33,'Occupancy Raw Data'!$B$8:$BE$45,'Occupancy Raw Data'!AH$3,FALSE)</f>
        <v>31.498599439775901</v>
      </c>
      <c r="D33" s="48">
        <f>VLOOKUP($A33,'Occupancy Raw Data'!$B$8:$BE$45,'Occupancy Raw Data'!AI$3,FALSE)</f>
        <v>37.8197945845004</v>
      </c>
      <c r="E33" s="48">
        <f>VLOOKUP($A33,'Occupancy Raw Data'!$B$8:$BE$45,'Occupancy Raw Data'!AJ$3,FALSE)</f>
        <v>42.310924369747802</v>
      </c>
      <c r="F33" s="48">
        <f>VLOOKUP($A33,'Occupancy Raw Data'!$B$8:$BE$45,'Occupancy Raw Data'!AK$3,FALSE)</f>
        <v>41.596638655462101</v>
      </c>
      <c r="G33" s="49">
        <f>VLOOKUP($A33,'Occupancy Raw Data'!$B$8:$BE$45,'Occupancy Raw Data'!AL$3,FALSE)</f>
        <v>36.360410830999001</v>
      </c>
      <c r="H33" s="48">
        <f>VLOOKUP($A33,'Occupancy Raw Data'!$B$8:$BE$45,'Occupancy Raw Data'!AN$3,FALSE)</f>
        <v>41.619981325863598</v>
      </c>
      <c r="I33" s="48">
        <f>VLOOKUP($A33,'Occupancy Raw Data'!$B$8:$BE$45,'Occupancy Raw Data'!AO$3,FALSE)</f>
        <v>39.7712418300653</v>
      </c>
      <c r="J33" s="49">
        <f>VLOOKUP($A33,'Occupancy Raw Data'!$B$8:$BE$45,'Occupancy Raw Data'!AP$3,FALSE)</f>
        <v>40.695611577964499</v>
      </c>
      <c r="K33" s="50">
        <f>VLOOKUP($A33,'Occupancy Raw Data'!$B$8:$BE$45,'Occupancy Raw Data'!AR$3,FALSE)</f>
        <v>37.599039615846301</v>
      </c>
      <c r="M33" s="47">
        <f>VLOOKUP($A33,'Occupancy Raw Data'!$B$8:$BE$45,'Occupancy Raw Data'!AT$3,FALSE)</f>
        <v>-17.707064674515401</v>
      </c>
      <c r="N33" s="48">
        <f>VLOOKUP($A33,'Occupancy Raw Data'!$B$8:$BE$45,'Occupancy Raw Data'!AU$3,FALSE)</f>
        <v>-15.749109915007301</v>
      </c>
      <c r="O33" s="48">
        <f>VLOOKUP($A33,'Occupancy Raw Data'!$B$8:$BE$45,'Occupancy Raw Data'!AV$3,FALSE)</f>
        <v>-11.0769193678383</v>
      </c>
      <c r="P33" s="48">
        <f>VLOOKUP($A33,'Occupancy Raw Data'!$B$8:$BE$45,'Occupancy Raw Data'!AW$3,FALSE)</f>
        <v>-2.35394258408297</v>
      </c>
      <c r="Q33" s="48">
        <f>VLOOKUP($A33,'Occupancy Raw Data'!$B$8:$BE$45,'Occupancy Raw Data'!AX$3,FALSE)</f>
        <v>-1.8835004267031601</v>
      </c>
      <c r="R33" s="49">
        <f>VLOOKUP($A33,'Occupancy Raw Data'!$B$8:$BE$45,'Occupancy Raw Data'!AY$3,FALSE)</f>
        <v>-9.2661431799163001</v>
      </c>
      <c r="S33" s="48">
        <f>VLOOKUP($A33,'Occupancy Raw Data'!$B$8:$BE$45,'Occupancy Raw Data'!BA$3,FALSE)</f>
        <v>-3.4809471849447999</v>
      </c>
      <c r="T33" s="48">
        <f>VLOOKUP($A33,'Occupancy Raw Data'!$B$8:$BE$45,'Occupancy Raw Data'!BB$3,FALSE)</f>
        <v>-2.06503802428217</v>
      </c>
      <c r="U33" s="49">
        <f>VLOOKUP($A33,'Occupancy Raw Data'!$B$8:$BE$45,'Occupancy Raw Data'!BC$3,FALSE)</f>
        <v>-2.7942246838522302</v>
      </c>
      <c r="V33" s="50">
        <f>VLOOKUP($A33,'Occupancy Raw Data'!$B$8:$BE$45,'Occupancy Raw Data'!BE$3,FALSE)</f>
        <v>-7.3588358173400001</v>
      </c>
      <c r="X33" s="51">
        <f>VLOOKUP($A33,'ADR Raw Data'!$B$6:$BE$43,'ADR Raw Data'!AG$1,FALSE)</f>
        <v>87.4613674236235</v>
      </c>
      <c r="Y33" s="52">
        <f>VLOOKUP($A33,'ADR Raw Data'!$B$6:$BE$43,'ADR Raw Data'!AH$1,FALSE)</f>
        <v>84.125331258336999</v>
      </c>
      <c r="Z33" s="52">
        <f>VLOOKUP($A33,'ADR Raw Data'!$B$6:$BE$43,'ADR Raw Data'!AI$1,FALSE)</f>
        <v>86.526195531415794</v>
      </c>
      <c r="AA33" s="52">
        <f>VLOOKUP($A33,'ADR Raw Data'!$B$6:$BE$43,'ADR Raw Data'!AJ$1,FALSE)</f>
        <v>87.231276619221006</v>
      </c>
      <c r="AB33" s="52">
        <f>VLOOKUP($A33,'ADR Raw Data'!$B$6:$BE$43,'ADR Raw Data'!AK$1,FALSE)</f>
        <v>88.335644219977496</v>
      </c>
      <c r="AC33" s="53">
        <f>VLOOKUP($A33,'ADR Raw Data'!$B$6:$BE$43,'ADR Raw Data'!AL$1,FALSE)</f>
        <v>86.8353191926454</v>
      </c>
      <c r="AD33" s="52">
        <f>VLOOKUP($A33,'ADR Raw Data'!$B$6:$BE$43,'ADR Raw Data'!AN$1,FALSE)</f>
        <v>98.449763320246703</v>
      </c>
      <c r="AE33" s="52">
        <f>VLOOKUP($A33,'ADR Raw Data'!$B$6:$BE$43,'ADR Raw Data'!AO$1,FALSE)</f>
        <v>99.381311186759007</v>
      </c>
      <c r="AF33" s="53">
        <f>VLOOKUP($A33,'ADR Raw Data'!$B$6:$BE$43,'ADR Raw Data'!AP$1,FALSE)</f>
        <v>98.904957554204401</v>
      </c>
      <c r="AG33" s="54">
        <f>VLOOKUP($A33,'ADR Raw Data'!$B$6:$BE$43,'ADR Raw Data'!AR$1,FALSE)</f>
        <v>90.567795338441798</v>
      </c>
      <c r="AI33" s="47">
        <f>VLOOKUP($A33,'ADR Raw Data'!$B$6:$BE$43,'ADR Raw Data'!AT$1,FALSE)</f>
        <v>2.4991757807004098</v>
      </c>
      <c r="AJ33" s="48">
        <f>VLOOKUP($A33,'ADR Raw Data'!$B$6:$BE$43,'ADR Raw Data'!AU$1,FALSE)</f>
        <v>-0.46508221786265402</v>
      </c>
      <c r="AK33" s="48">
        <f>VLOOKUP($A33,'ADR Raw Data'!$B$6:$BE$43,'ADR Raw Data'!AV$1,FALSE)</f>
        <v>0.10989648341679401</v>
      </c>
      <c r="AL33" s="48">
        <f>VLOOKUP($A33,'ADR Raw Data'!$B$6:$BE$43,'ADR Raw Data'!AW$1,FALSE)</f>
        <v>1.11173808198802</v>
      </c>
      <c r="AM33" s="48">
        <f>VLOOKUP($A33,'ADR Raw Data'!$B$6:$BE$43,'ADR Raw Data'!AX$1,FALSE)</f>
        <v>0.86654390581213503</v>
      </c>
      <c r="AN33" s="49">
        <f>VLOOKUP($A33,'ADR Raw Data'!$B$6:$BE$43,'ADR Raw Data'!AY$1,FALSE)</f>
        <v>0.86428926284787999</v>
      </c>
      <c r="AO33" s="48">
        <f>VLOOKUP($A33,'ADR Raw Data'!$B$6:$BE$43,'ADR Raw Data'!BA$1,FALSE)</f>
        <v>2.5635630433991801</v>
      </c>
      <c r="AP33" s="48">
        <f>VLOOKUP($A33,'ADR Raw Data'!$B$6:$BE$43,'ADR Raw Data'!BB$1,FALSE)</f>
        <v>2.51939347353265</v>
      </c>
      <c r="AQ33" s="49">
        <f>VLOOKUP($A33,'ADR Raw Data'!$B$6:$BE$43,'ADR Raw Data'!BC$1,FALSE)</f>
        <v>2.54554588692231</v>
      </c>
      <c r="AR33" s="50">
        <f>VLOOKUP($A33,'ADR Raw Data'!$B$6:$BE$43,'ADR Raw Data'!BE$1,FALSE)</f>
        <v>1.5966564607154199</v>
      </c>
      <c r="AT33" s="51">
        <f>VLOOKUP($A33,'RevPAR Raw Data'!$B$6:$BE$43,'RevPAR Raw Data'!AG$1,FALSE)</f>
        <v>24.9930452847805</v>
      </c>
      <c r="AU33" s="52">
        <f>VLOOKUP($A33,'RevPAR Raw Data'!$B$6:$BE$43,'RevPAR Raw Data'!AH$1,FALSE)</f>
        <v>26.498301120448101</v>
      </c>
      <c r="AV33" s="52">
        <f>VLOOKUP($A33,'RevPAR Raw Data'!$B$6:$BE$43,'RevPAR Raw Data'!AI$1,FALSE)</f>
        <v>32.724029411764697</v>
      </c>
      <c r="AW33" s="52">
        <f>VLOOKUP($A33,'RevPAR Raw Data'!$B$6:$BE$43,'RevPAR Raw Data'!AJ$1,FALSE)</f>
        <v>36.908359477124101</v>
      </c>
      <c r="AX33" s="52">
        <f>VLOOKUP($A33,'RevPAR Raw Data'!$B$6:$BE$43,'RevPAR Raw Data'!AK$1,FALSE)</f>
        <v>36.744658730158697</v>
      </c>
      <c r="AY33" s="53">
        <f>VLOOKUP($A33,'RevPAR Raw Data'!$B$6:$BE$43,'RevPAR Raw Data'!AL$1,FALSE)</f>
        <v>31.573678804855199</v>
      </c>
      <c r="AZ33" s="52">
        <f>VLOOKUP($A33,'RevPAR Raw Data'!$B$6:$BE$43,'RevPAR Raw Data'!AN$1,FALSE)</f>
        <v>40.9747731092436</v>
      </c>
      <c r="BA33" s="52">
        <f>VLOOKUP($A33,'RevPAR Raw Data'!$B$6:$BE$43,'RevPAR Raw Data'!AO$1,FALSE)</f>
        <v>39.525181605975703</v>
      </c>
      <c r="BB33" s="53">
        <f>VLOOKUP($A33,'RevPAR Raw Data'!$B$6:$BE$43,'RevPAR Raw Data'!AP$1,FALSE)</f>
        <v>40.249977357609701</v>
      </c>
      <c r="BC33" s="54">
        <f>VLOOKUP($A33,'RevPAR Raw Data'!$B$6:$BE$43,'RevPAR Raw Data'!AR$1,FALSE)</f>
        <v>34.0526212484993</v>
      </c>
      <c r="BE33" s="47">
        <f>VLOOKUP($A33,'RevPAR Raw Data'!$B$6:$BE$43,'RevPAR Raw Data'!AT$1,FALSE)</f>
        <v>-15.650419565633401</v>
      </c>
      <c r="BF33" s="48">
        <f>VLOOKUP($A33,'RevPAR Raw Data'!$B$6:$BE$43,'RevPAR Raw Data'!AU$1,FALSE)</f>
        <v>-16.1409458231836</v>
      </c>
      <c r="BG33" s="48">
        <f>VLOOKUP($A33,'RevPAR Raw Data'!$B$6:$BE$43,'RevPAR Raw Data'!AV$1,FALSE)</f>
        <v>-10.9791960292777</v>
      </c>
      <c r="BH33" s="48">
        <f>VLOOKUP($A33,'RevPAR Raw Data'!$B$6:$BE$43,'RevPAR Raw Data'!AW$1,FALSE)</f>
        <v>-1.2683741782303299</v>
      </c>
      <c r="BI33" s="48">
        <f>VLOOKUP($A33,'RevPAR Raw Data'!$B$6:$BE$43,'RevPAR Raw Data'!AX$1,FALSE)</f>
        <v>-1.03327787905456</v>
      </c>
      <c r="BJ33" s="49">
        <f>VLOOKUP($A33,'RevPAR Raw Data'!$B$6:$BE$43,'RevPAR Raw Data'!AY$1,FALSE)</f>
        <v>-8.4819401976525501</v>
      </c>
      <c r="BK33" s="48">
        <f>VLOOKUP($A33,'RevPAR Raw Data'!$B$6:$BE$43,'RevPAR Raw Data'!BA$1,FALSE)</f>
        <v>-1.0066204171391</v>
      </c>
      <c r="BL33" s="48">
        <f>VLOOKUP($A33,'RevPAR Raw Data'!$B$6:$BE$43,'RevPAR Raw Data'!BB$1,FALSE)</f>
        <v>0.402329016040748</v>
      </c>
      <c r="BM33" s="49">
        <f>VLOOKUP($A33,'RevPAR Raw Data'!$B$6:$BE$43,'RevPAR Raw Data'!BC$1,FALSE)</f>
        <v>-0.31980706844108903</v>
      </c>
      <c r="BN33" s="50">
        <f>VLOOKUP($A33,'RevPAR Raw Data'!$B$6:$BE$43,'RevPAR Raw Data'!BE$1,FALSE)</f>
        <v>-5.8796746841355798</v>
      </c>
    </row>
    <row r="34" spans="1:66" x14ac:dyDescent="0.45">
      <c r="A34" s="63" t="s">
        <v>50</v>
      </c>
      <c r="B34" s="47">
        <f>VLOOKUP($A34,'Occupancy Raw Data'!$B$8:$BE$45,'Occupancy Raw Data'!AG$3,FALSE)</f>
        <v>34.296663660955801</v>
      </c>
      <c r="C34" s="48">
        <f>VLOOKUP($A34,'Occupancy Raw Data'!$B$8:$BE$45,'Occupancy Raw Data'!AH$3,FALSE)</f>
        <v>34.477006311992703</v>
      </c>
      <c r="D34" s="48">
        <f>VLOOKUP($A34,'Occupancy Raw Data'!$B$8:$BE$45,'Occupancy Raw Data'!AI$3,FALSE)</f>
        <v>40.148782687105502</v>
      </c>
      <c r="E34" s="48">
        <f>VLOOKUP($A34,'Occupancy Raw Data'!$B$8:$BE$45,'Occupancy Raw Data'!AJ$3,FALSE)</f>
        <v>44.215509467989101</v>
      </c>
      <c r="F34" s="48">
        <f>VLOOKUP($A34,'Occupancy Raw Data'!$B$8:$BE$45,'Occupancy Raw Data'!AK$3,FALSE)</f>
        <v>42.844905320108197</v>
      </c>
      <c r="G34" s="49">
        <f>VLOOKUP($A34,'Occupancy Raw Data'!$B$8:$BE$45,'Occupancy Raw Data'!AL$3,FALSE)</f>
        <v>39.196573489630197</v>
      </c>
      <c r="H34" s="48">
        <f>VLOOKUP($A34,'Occupancy Raw Data'!$B$8:$BE$45,'Occupancy Raw Data'!AN$3,FALSE)</f>
        <v>43.128944995491402</v>
      </c>
      <c r="I34" s="48">
        <f>VLOOKUP($A34,'Occupancy Raw Data'!$B$8:$BE$45,'Occupancy Raw Data'!AO$3,FALSE)</f>
        <v>47.173128944995398</v>
      </c>
      <c r="J34" s="49">
        <f>VLOOKUP($A34,'Occupancy Raw Data'!$B$8:$BE$45,'Occupancy Raw Data'!AP$3,FALSE)</f>
        <v>45.151036970243403</v>
      </c>
      <c r="K34" s="50">
        <f>VLOOKUP($A34,'Occupancy Raw Data'!$B$8:$BE$45,'Occupancy Raw Data'!AR$3,FALSE)</f>
        <v>40.8978487698054</v>
      </c>
      <c r="M34" s="47">
        <f>VLOOKUP($A34,'Occupancy Raw Data'!$B$8:$BE$45,'Occupancy Raw Data'!AT$3,FALSE)</f>
        <v>-13.731882919734399</v>
      </c>
      <c r="N34" s="48">
        <f>VLOOKUP($A34,'Occupancy Raw Data'!$B$8:$BE$45,'Occupancy Raw Data'!AU$3,FALSE)</f>
        <v>-18.9621800707903</v>
      </c>
      <c r="O34" s="48">
        <f>VLOOKUP($A34,'Occupancy Raw Data'!$B$8:$BE$45,'Occupancy Raw Data'!AV$3,FALSE)</f>
        <v>-16.344911890359</v>
      </c>
      <c r="P34" s="48">
        <f>VLOOKUP($A34,'Occupancy Raw Data'!$B$8:$BE$45,'Occupancy Raw Data'!AW$3,FALSE)</f>
        <v>-8.6371507394227507</v>
      </c>
      <c r="Q34" s="48">
        <f>VLOOKUP($A34,'Occupancy Raw Data'!$B$8:$BE$45,'Occupancy Raw Data'!AX$3,FALSE)</f>
        <v>-6.0187357081432697</v>
      </c>
      <c r="R34" s="49">
        <f>VLOOKUP($A34,'Occupancy Raw Data'!$B$8:$BE$45,'Occupancy Raw Data'!AY$3,FALSE)</f>
        <v>-12.6159996678604</v>
      </c>
      <c r="S34" s="48">
        <f>VLOOKUP($A34,'Occupancy Raw Data'!$B$8:$BE$45,'Occupancy Raw Data'!BA$3,FALSE)</f>
        <v>-6.5482566638895898</v>
      </c>
      <c r="T34" s="48">
        <f>VLOOKUP($A34,'Occupancy Raw Data'!$B$8:$BE$45,'Occupancy Raw Data'!BB$3,FALSE)</f>
        <v>-3.9412297495372401</v>
      </c>
      <c r="U34" s="49">
        <f>VLOOKUP($A34,'Occupancy Raw Data'!$B$8:$BE$45,'Occupancy Raw Data'!BC$3,FALSE)</f>
        <v>-5.2042723008737397</v>
      </c>
      <c r="V34" s="50">
        <f>VLOOKUP($A34,'Occupancy Raw Data'!$B$8:$BE$45,'Occupancy Raw Data'!BE$3,FALSE)</f>
        <v>-10.4064350402298</v>
      </c>
      <c r="X34" s="51">
        <f>VLOOKUP($A34,'ADR Raw Data'!$B$6:$BE$43,'ADR Raw Data'!AG$1,FALSE)</f>
        <v>101.353176022084</v>
      </c>
      <c r="Y34" s="52">
        <f>VLOOKUP($A34,'ADR Raw Data'!$B$6:$BE$43,'ADR Raw Data'!AH$1,FALSE)</f>
        <v>93.212420557081202</v>
      </c>
      <c r="Z34" s="52">
        <f>VLOOKUP($A34,'ADR Raw Data'!$B$6:$BE$43,'ADR Raw Data'!AI$1,FALSE)</f>
        <v>94.873226277372197</v>
      </c>
      <c r="AA34" s="52">
        <f>VLOOKUP($A34,'ADR Raw Data'!$B$6:$BE$43,'ADR Raw Data'!AJ$1,FALSE)</f>
        <v>96.304405016824703</v>
      </c>
      <c r="AB34" s="52">
        <f>VLOOKUP($A34,'ADR Raw Data'!$B$6:$BE$43,'ADR Raw Data'!AK$1,FALSE)</f>
        <v>95.9955382510786</v>
      </c>
      <c r="AC34" s="53">
        <f>VLOOKUP($A34,'ADR Raw Data'!$B$6:$BE$43,'ADR Raw Data'!AL$1,FALSE)</f>
        <v>96.283281648991206</v>
      </c>
      <c r="AD34" s="52">
        <f>VLOOKUP($A34,'ADR Raw Data'!$B$6:$BE$43,'ADR Raw Data'!AN$1,FALSE)</f>
        <v>107.603896090319</v>
      </c>
      <c r="AE34" s="52">
        <f>VLOOKUP($A34,'ADR Raw Data'!$B$6:$BE$43,'ADR Raw Data'!AO$1,FALSE)</f>
        <v>109.170535219344</v>
      </c>
      <c r="AF34" s="53">
        <f>VLOOKUP($A34,'ADR Raw Data'!$B$6:$BE$43,'ADR Raw Data'!AP$1,FALSE)</f>
        <v>108.422296669828</v>
      </c>
      <c r="AG34" s="54">
        <f>VLOOKUP($A34,'ADR Raw Data'!$B$6:$BE$43,'ADR Raw Data'!AR$1,FALSE)</f>
        <v>100.112257866389</v>
      </c>
      <c r="AI34" s="47">
        <f>VLOOKUP($A34,'ADR Raw Data'!$B$6:$BE$43,'ADR Raw Data'!AT$1,FALSE)</f>
        <v>3.4919914729506001</v>
      </c>
      <c r="AJ34" s="48">
        <f>VLOOKUP($A34,'ADR Raw Data'!$B$6:$BE$43,'ADR Raw Data'!AU$1,FALSE)</f>
        <v>3.22647809534087</v>
      </c>
      <c r="AK34" s="48">
        <f>VLOOKUP($A34,'ADR Raw Data'!$B$6:$BE$43,'ADR Raw Data'!AV$1,FALSE)</f>
        <v>2.5377148814788502</v>
      </c>
      <c r="AL34" s="48">
        <f>VLOOKUP($A34,'ADR Raw Data'!$B$6:$BE$43,'ADR Raw Data'!AW$1,FALSE)</f>
        <v>4.8655559007403797</v>
      </c>
      <c r="AM34" s="48">
        <f>VLOOKUP($A34,'ADR Raw Data'!$B$6:$BE$43,'ADR Raw Data'!AX$1,FALSE)</f>
        <v>4.6733367624440803</v>
      </c>
      <c r="AN34" s="49">
        <f>VLOOKUP($A34,'ADR Raw Data'!$B$6:$BE$43,'ADR Raw Data'!AY$1,FALSE)</f>
        <v>3.8127495091623702</v>
      </c>
      <c r="AO34" s="48">
        <f>VLOOKUP($A34,'ADR Raw Data'!$B$6:$BE$43,'ADR Raw Data'!BA$1,FALSE)</f>
        <v>5.5630515536013503</v>
      </c>
      <c r="AP34" s="48">
        <f>VLOOKUP($A34,'ADR Raw Data'!$B$6:$BE$43,'ADR Raw Data'!BB$1,FALSE)</f>
        <v>2.1458821779127302</v>
      </c>
      <c r="AQ34" s="49">
        <f>VLOOKUP($A34,'ADR Raw Data'!$B$6:$BE$43,'ADR Raw Data'!BC$1,FALSE)</f>
        <v>3.7713350487260202</v>
      </c>
      <c r="AR34" s="50">
        <f>VLOOKUP($A34,'ADR Raw Data'!$B$6:$BE$43,'ADR Raw Data'!BE$1,FALSE)</f>
        <v>4.0176686597642499</v>
      </c>
      <c r="AT34" s="51">
        <f>VLOOKUP($A34,'RevPAR Raw Data'!$B$6:$BE$43,'RevPAR Raw Data'!AG$1,FALSE)</f>
        <v>34.760757889990899</v>
      </c>
      <c r="AU34" s="52">
        <f>VLOOKUP($A34,'RevPAR Raw Data'!$B$6:$BE$43,'RevPAR Raw Data'!AH$1,FALSE)</f>
        <v>32.136852119026102</v>
      </c>
      <c r="AV34" s="52">
        <f>VLOOKUP($A34,'RevPAR Raw Data'!$B$6:$BE$43,'RevPAR Raw Data'!AI$1,FALSE)</f>
        <v>38.090445446347999</v>
      </c>
      <c r="AW34" s="52">
        <f>VLOOKUP($A34,'RevPAR Raw Data'!$B$6:$BE$43,'RevPAR Raw Data'!AJ$1,FALSE)</f>
        <v>42.581483318304699</v>
      </c>
      <c r="AX34" s="52">
        <f>VLOOKUP($A34,'RevPAR Raw Data'!$B$6:$BE$43,'RevPAR Raw Data'!AK$1,FALSE)</f>
        <v>41.129197475202801</v>
      </c>
      <c r="AY34" s="53">
        <f>VLOOKUP($A34,'RevPAR Raw Data'!$B$6:$BE$43,'RevPAR Raw Data'!AL$1,FALSE)</f>
        <v>37.739747249774503</v>
      </c>
      <c r="AZ34" s="52">
        <f>VLOOKUP($A34,'RevPAR Raw Data'!$B$6:$BE$43,'RevPAR Raw Data'!AN$1,FALSE)</f>
        <v>46.408425157799797</v>
      </c>
      <c r="BA34" s="52">
        <f>VLOOKUP($A34,'RevPAR Raw Data'!$B$6:$BE$43,'RevPAR Raw Data'!AO$1,FALSE)</f>
        <v>51.499157348963003</v>
      </c>
      <c r="BB34" s="53">
        <f>VLOOKUP($A34,'RevPAR Raw Data'!$B$6:$BE$43,'RevPAR Raw Data'!AP$1,FALSE)</f>
        <v>48.953791253381397</v>
      </c>
      <c r="BC34" s="54">
        <f>VLOOKUP($A34,'RevPAR Raw Data'!$B$6:$BE$43,'RevPAR Raw Data'!AR$1,FALSE)</f>
        <v>40.943759822233602</v>
      </c>
      <c r="BE34" s="47">
        <f>VLOOKUP($A34,'RevPAR Raw Data'!$B$6:$BE$43,'RevPAR Raw Data'!AT$1,FALSE)</f>
        <v>-10.7194076274165</v>
      </c>
      <c r="BF34" s="48">
        <f>VLOOKUP($A34,'RevPAR Raw Data'!$B$6:$BE$43,'RevPAR Raw Data'!AU$1,FALSE)</f>
        <v>-16.347512561832598</v>
      </c>
      <c r="BG34" s="48">
        <f>VLOOKUP($A34,'RevPAR Raw Data'!$B$6:$BE$43,'RevPAR Raw Data'!AV$1,FALSE)</f>
        <v>-14.2219842702864</v>
      </c>
      <c r="BH34" s="48">
        <f>VLOOKUP($A34,'RevPAR Raw Data'!$B$6:$BE$43,'RevPAR Raw Data'!AW$1,FALSE)</f>
        <v>-4.1918402361401901</v>
      </c>
      <c r="BI34" s="48">
        <f>VLOOKUP($A34,'RevPAR Raw Data'!$B$6:$BE$43,'RevPAR Raw Data'!AX$1,FALSE)</f>
        <v>-1.6266747341822001</v>
      </c>
      <c r="BJ34" s="49">
        <f>VLOOKUP($A34,'RevPAR Raw Data'!$B$6:$BE$43,'RevPAR Raw Data'!AY$1,FALSE)</f>
        <v>-9.2842666241103693</v>
      </c>
      <c r="BK34" s="48">
        <f>VLOOKUP($A34,'RevPAR Raw Data'!$B$6:$BE$43,'RevPAR Raw Data'!BA$1,FALSE)</f>
        <v>-1.3494880043625599</v>
      </c>
      <c r="BL34" s="48">
        <f>VLOOKUP($A34,'RevPAR Raw Data'!$B$6:$BE$43,'RevPAR Raw Data'!BB$1,FALSE)</f>
        <v>-1.87992171841042</v>
      </c>
      <c r="BM34" s="49">
        <f>VLOOKUP($A34,'RevPAR Raw Data'!$B$6:$BE$43,'RevPAR Raw Data'!BC$1,FALSE)</f>
        <v>-1.6292077974617101</v>
      </c>
      <c r="BN34" s="50">
        <f>VLOOKUP($A34,'RevPAR Raw Data'!$B$6:$BE$43,'RevPAR Raw Data'!BE$1,FALSE)</f>
        <v>-6.8068624596756102</v>
      </c>
    </row>
    <row r="35" spans="1:66" x14ac:dyDescent="0.45">
      <c r="A35" s="63" t="s">
        <v>47</v>
      </c>
      <c r="B35" s="47">
        <f>VLOOKUP($A35,'Occupancy Raw Data'!$B$8:$BE$45,'Occupancy Raw Data'!AG$3,FALSE)</f>
        <v>39.3923933209647</v>
      </c>
      <c r="C35" s="48">
        <f>VLOOKUP($A35,'Occupancy Raw Data'!$B$8:$BE$45,'Occupancy Raw Data'!AH$3,FALSE)</f>
        <v>44.285714285714199</v>
      </c>
      <c r="D35" s="48">
        <f>VLOOKUP($A35,'Occupancy Raw Data'!$B$8:$BE$45,'Occupancy Raw Data'!AI$3,FALSE)</f>
        <v>51.0482374768089</v>
      </c>
      <c r="E35" s="48">
        <f>VLOOKUP($A35,'Occupancy Raw Data'!$B$8:$BE$45,'Occupancy Raw Data'!AJ$3,FALSE)</f>
        <v>54.948979591836697</v>
      </c>
      <c r="F35" s="48">
        <f>VLOOKUP($A35,'Occupancy Raw Data'!$B$8:$BE$45,'Occupancy Raw Data'!AK$3,FALSE)</f>
        <v>52.908163265306101</v>
      </c>
      <c r="G35" s="49">
        <f>VLOOKUP($A35,'Occupancy Raw Data'!$B$8:$BE$45,'Occupancy Raw Data'!AL$3,FALSE)</f>
        <v>48.5166975881261</v>
      </c>
      <c r="H35" s="48">
        <f>VLOOKUP($A35,'Occupancy Raw Data'!$B$8:$BE$45,'Occupancy Raw Data'!AN$3,FALSE)</f>
        <v>51.734693877551003</v>
      </c>
      <c r="I35" s="48">
        <f>VLOOKUP($A35,'Occupancy Raw Data'!$B$8:$BE$45,'Occupancy Raw Data'!AO$3,FALSE)</f>
        <v>49.230055658627002</v>
      </c>
      <c r="J35" s="49">
        <f>VLOOKUP($A35,'Occupancy Raw Data'!$B$8:$BE$45,'Occupancy Raw Data'!AP$3,FALSE)</f>
        <v>50.482374768089002</v>
      </c>
      <c r="K35" s="50">
        <f>VLOOKUP($A35,'Occupancy Raw Data'!$B$8:$BE$45,'Occupancy Raw Data'!AR$3,FALSE)</f>
        <v>49.078319639544098</v>
      </c>
      <c r="M35" s="47">
        <f>VLOOKUP($A35,'Occupancy Raw Data'!$B$8:$BE$45,'Occupancy Raw Data'!AT$3,FALSE)</f>
        <v>-6.53953315713298</v>
      </c>
      <c r="N35" s="48">
        <f>VLOOKUP($A35,'Occupancy Raw Data'!$B$8:$BE$45,'Occupancy Raw Data'!AU$3,FALSE)</f>
        <v>-9.2836676217765</v>
      </c>
      <c r="O35" s="48">
        <f>VLOOKUP($A35,'Occupancy Raw Data'!$B$8:$BE$45,'Occupancy Raw Data'!AV$3,FALSE)</f>
        <v>-5.3279465304569902</v>
      </c>
      <c r="P35" s="48">
        <f>VLOOKUP($A35,'Occupancy Raw Data'!$B$8:$BE$45,'Occupancy Raw Data'!AW$3,FALSE)</f>
        <v>1.83804028385062</v>
      </c>
      <c r="Q35" s="48">
        <f>VLOOKUP($A35,'Occupancy Raw Data'!$B$8:$BE$45,'Occupancy Raw Data'!AX$3,FALSE)</f>
        <v>1.4492744666650099</v>
      </c>
      <c r="R35" s="49">
        <f>VLOOKUP($A35,'Occupancy Raw Data'!$B$8:$BE$45,'Occupancy Raw Data'!AY$3,FALSE)</f>
        <v>-3.3521148430543302</v>
      </c>
      <c r="S35" s="48">
        <f>VLOOKUP($A35,'Occupancy Raw Data'!$B$8:$BE$45,'Occupancy Raw Data'!BA$3,FALSE)</f>
        <v>5.7697680548234</v>
      </c>
      <c r="T35" s="48">
        <f>VLOOKUP($A35,'Occupancy Raw Data'!$B$8:$BE$45,'Occupancy Raw Data'!BB$3,FALSE)</f>
        <v>-1.84990162769939</v>
      </c>
      <c r="U35" s="49">
        <f>VLOOKUP($A35,'Occupancy Raw Data'!$B$8:$BE$45,'Occupancy Raw Data'!BC$3,FALSE)</f>
        <v>1.9120413199480399</v>
      </c>
      <c r="V35" s="50">
        <f>VLOOKUP($A35,'Occupancy Raw Data'!$B$8:$BE$45,'Occupancy Raw Data'!BE$3,FALSE)</f>
        <v>-1.86233870020057</v>
      </c>
      <c r="X35" s="51">
        <f>VLOOKUP($A35,'ADR Raw Data'!$B$6:$BE$43,'ADR Raw Data'!AG$1,FALSE)</f>
        <v>92.637075238431606</v>
      </c>
      <c r="Y35" s="52">
        <f>VLOOKUP($A35,'ADR Raw Data'!$B$6:$BE$43,'ADR Raw Data'!AH$1,FALSE)</f>
        <v>90.362850858818604</v>
      </c>
      <c r="Z35" s="52">
        <f>VLOOKUP($A35,'ADR Raw Data'!$B$6:$BE$43,'ADR Raw Data'!AI$1,FALSE)</f>
        <v>95.126259313101897</v>
      </c>
      <c r="AA35" s="52">
        <f>VLOOKUP($A35,'ADR Raw Data'!$B$6:$BE$43,'ADR Raw Data'!AJ$1,FALSE)</f>
        <v>94.301354773360302</v>
      </c>
      <c r="AB35" s="52">
        <f>VLOOKUP($A35,'ADR Raw Data'!$B$6:$BE$43,'ADR Raw Data'!AK$1,FALSE)</f>
        <v>91.525675462435302</v>
      </c>
      <c r="AC35" s="53">
        <f>VLOOKUP($A35,'ADR Raw Data'!$B$6:$BE$43,'ADR Raw Data'!AL$1,FALSE)</f>
        <v>92.880295214240604</v>
      </c>
      <c r="AD35" s="52">
        <f>VLOOKUP($A35,'ADR Raw Data'!$B$6:$BE$43,'ADR Raw Data'!AN$1,FALSE)</f>
        <v>97.039210148825504</v>
      </c>
      <c r="AE35" s="52">
        <f>VLOOKUP($A35,'ADR Raw Data'!$B$6:$BE$43,'ADR Raw Data'!AO$1,FALSE)</f>
        <v>97.467132089692797</v>
      </c>
      <c r="AF35" s="53">
        <f>VLOOKUP($A35,'ADR Raw Data'!$B$6:$BE$43,'ADR Raw Data'!AP$1,FALSE)</f>
        <v>97.247863377434697</v>
      </c>
      <c r="AG35" s="54">
        <f>VLOOKUP($A35,'ADR Raw Data'!$B$6:$BE$43,'ADR Raw Data'!AR$1,FALSE)</f>
        <v>94.163871660208699</v>
      </c>
      <c r="AI35" s="47">
        <f>VLOOKUP($A35,'ADR Raw Data'!$B$6:$BE$43,'ADR Raw Data'!AT$1,FALSE)</f>
        <v>5.7492794626077099</v>
      </c>
      <c r="AJ35" s="48">
        <f>VLOOKUP($A35,'ADR Raw Data'!$B$6:$BE$43,'ADR Raw Data'!AU$1,FALSE)</f>
        <v>1.2237692816744301</v>
      </c>
      <c r="AK35" s="48">
        <f>VLOOKUP($A35,'ADR Raw Data'!$B$6:$BE$43,'ADR Raw Data'!AV$1,FALSE)</f>
        <v>4.9645709841545296</v>
      </c>
      <c r="AL35" s="48">
        <f>VLOOKUP($A35,'ADR Raw Data'!$B$6:$BE$43,'ADR Raw Data'!AW$1,FALSE)</f>
        <v>3.4389755023106598</v>
      </c>
      <c r="AM35" s="48">
        <f>VLOOKUP($A35,'ADR Raw Data'!$B$6:$BE$43,'ADR Raw Data'!AX$1,FALSE)</f>
        <v>3.0409199521079602</v>
      </c>
      <c r="AN35" s="49">
        <f>VLOOKUP($A35,'ADR Raw Data'!$B$6:$BE$43,'ADR Raw Data'!AY$1,FALSE)</f>
        <v>3.6652635152058601</v>
      </c>
      <c r="AO35" s="48">
        <f>VLOOKUP($A35,'ADR Raw Data'!$B$6:$BE$43,'ADR Raw Data'!BA$1,FALSE)</f>
        <v>5.00811310950471</v>
      </c>
      <c r="AP35" s="48">
        <f>VLOOKUP($A35,'ADR Raw Data'!$B$6:$BE$43,'ADR Raw Data'!BB$1,FALSE)</f>
        <v>-2.0884590881160299</v>
      </c>
      <c r="AQ35" s="49">
        <f>VLOOKUP($A35,'ADR Raw Data'!$B$6:$BE$43,'ADR Raw Data'!BC$1,FALSE)</f>
        <v>1.2750887775697799</v>
      </c>
      <c r="AR35" s="50">
        <f>VLOOKUP($A35,'ADR Raw Data'!$B$6:$BE$43,'ADR Raw Data'!BE$1,FALSE)</f>
        <v>3.0067387553934402</v>
      </c>
      <c r="AT35" s="51">
        <f>VLOOKUP($A35,'RevPAR Raw Data'!$B$6:$BE$43,'RevPAR Raw Data'!AG$1,FALSE)</f>
        <v>36.491961038961001</v>
      </c>
      <c r="AU35" s="52">
        <f>VLOOKUP($A35,'RevPAR Raw Data'!$B$6:$BE$43,'RevPAR Raw Data'!AH$1,FALSE)</f>
        <v>40.017833951762498</v>
      </c>
      <c r="AV35" s="52">
        <f>VLOOKUP($A35,'RevPAR Raw Data'!$B$6:$BE$43,'RevPAR Raw Data'!AI$1,FALSE)</f>
        <v>48.560278756957302</v>
      </c>
      <c r="AW35" s="52">
        <f>VLOOKUP($A35,'RevPAR Raw Data'!$B$6:$BE$43,'RevPAR Raw Data'!AJ$1,FALSE)</f>
        <v>51.817632189239298</v>
      </c>
      <c r="AX35" s="52">
        <f>VLOOKUP($A35,'RevPAR Raw Data'!$B$6:$BE$43,'RevPAR Raw Data'!AK$1,FALSE)</f>
        <v>48.424553803339499</v>
      </c>
      <c r="AY35" s="53">
        <f>VLOOKUP($A35,'RevPAR Raw Data'!$B$6:$BE$43,'RevPAR Raw Data'!AL$1,FALSE)</f>
        <v>45.062451948051901</v>
      </c>
      <c r="AZ35" s="52">
        <f>VLOOKUP($A35,'RevPAR Raw Data'!$B$6:$BE$43,'RevPAR Raw Data'!AN$1,FALSE)</f>
        <v>50.2029383116883</v>
      </c>
      <c r="BA35" s="52">
        <f>VLOOKUP($A35,'RevPAR Raw Data'!$B$6:$BE$43,'RevPAR Raw Data'!AO$1,FALSE)</f>
        <v>47.983123376623297</v>
      </c>
      <c r="BB35" s="53">
        <f>VLOOKUP($A35,'RevPAR Raw Data'!$B$6:$BE$43,'RevPAR Raw Data'!AP$1,FALSE)</f>
        <v>49.093030844155798</v>
      </c>
      <c r="BC35" s="54">
        <f>VLOOKUP($A35,'RevPAR Raw Data'!$B$6:$BE$43,'RevPAR Raw Data'!AR$1,FALSE)</f>
        <v>46.214045918367297</v>
      </c>
      <c r="BE35" s="47">
        <f>VLOOKUP($A35,'RevPAR Raw Data'!$B$6:$BE$43,'RevPAR Raw Data'!AT$1,FALSE)</f>
        <v>-1.16622973127873</v>
      </c>
      <c r="BF35" s="48">
        <f>VLOOKUP($A35,'RevPAR Raw Data'!$B$6:$BE$43,'RevPAR Raw Data'!AU$1,FALSE)</f>
        <v>-8.1735090126701202</v>
      </c>
      <c r="BG35" s="48">
        <f>VLOOKUP($A35,'RevPAR Raw Data'!$B$6:$BE$43,'RevPAR Raw Data'!AV$1,FALSE)</f>
        <v>-0.627885233804792</v>
      </c>
      <c r="BH35" s="48">
        <f>VLOOKUP($A35,'RevPAR Raw Data'!$B$6:$BE$43,'RevPAR Raw Data'!AW$1,FALSE)</f>
        <v>5.3402255412455002</v>
      </c>
      <c r="BI35" s="48">
        <f>VLOOKUP($A35,'RevPAR Raw Data'!$B$6:$BE$43,'RevPAR Raw Data'!AX$1,FALSE)</f>
        <v>4.5342656951905997</v>
      </c>
      <c r="BJ35" s="49">
        <f>VLOOKUP($A35,'RevPAR Raw Data'!$B$6:$BE$43,'RevPAR Raw Data'!AY$1,FALSE)</f>
        <v>0.19028482982125899</v>
      </c>
      <c r="BK35" s="48">
        <f>VLOOKUP($A35,'RevPAR Raw Data'!$B$6:$BE$43,'RevPAR Raw Data'!BA$1,FALSE)</f>
        <v>11.066837674669699</v>
      </c>
      <c r="BL35" s="48">
        <f>VLOOKUP($A35,'RevPAR Raw Data'!$B$6:$BE$43,'RevPAR Raw Data'!BB$1,FALSE)</f>
        <v>-3.8997262771505299</v>
      </c>
      <c r="BM35" s="49">
        <f>VLOOKUP($A35,'RevPAR Raw Data'!$B$6:$BE$43,'RevPAR Raw Data'!BC$1,FALSE)</f>
        <v>3.2115103218109802</v>
      </c>
      <c r="BN35" s="50">
        <f>VLOOKUP($A35,'RevPAR Raw Data'!$B$6:$BE$43,'RevPAR Raw Data'!BE$1,FALSE)</f>
        <v>1.08840439573725</v>
      </c>
    </row>
    <row r="36" spans="1:66" x14ac:dyDescent="0.45">
      <c r="A36" s="63" t="s">
        <v>48</v>
      </c>
      <c r="B36" s="47">
        <f>VLOOKUP($A36,'Occupancy Raw Data'!$B$8:$BE$45,'Occupancy Raw Data'!AG$3,FALSE)</f>
        <v>39.449064449064402</v>
      </c>
      <c r="C36" s="48">
        <f>VLOOKUP($A36,'Occupancy Raw Data'!$B$8:$BE$45,'Occupancy Raw Data'!AH$3,FALSE)</f>
        <v>39.183414183414101</v>
      </c>
      <c r="D36" s="48">
        <f>VLOOKUP($A36,'Occupancy Raw Data'!$B$8:$BE$45,'Occupancy Raw Data'!AI$3,FALSE)</f>
        <v>45.016170016170001</v>
      </c>
      <c r="E36" s="48">
        <f>VLOOKUP($A36,'Occupancy Raw Data'!$B$8:$BE$45,'Occupancy Raw Data'!AJ$3,FALSE)</f>
        <v>50.704550704550698</v>
      </c>
      <c r="F36" s="48">
        <f>VLOOKUP($A36,'Occupancy Raw Data'!$B$8:$BE$45,'Occupancy Raw Data'!AK$3,FALSE)</f>
        <v>46.072996072995998</v>
      </c>
      <c r="G36" s="49">
        <f>VLOOKUP($A36,'Occupancy Raw Data'!$B$8:$BE$45,'Occupancy Raw Data'!AL$3,FALSE)</f>
        <v>44.085239085239003</v>
      </c>
      <c r="H36" s="48">
        <f>VLOOKUP($A36,'Occupancy Raw Data'!$B$8:$BE$45,'Occupancy Raw Data'!AN$3,FALSE)</f>
        <v>45.293370293370202</v>
      </c>
      <c r="I36" s="48">
        <f>VLOOKUP($A36,'Occupancy Raw Data'!$B$8:$BE$45,'Occupancy Raw Data'!AO$3,FALSE)</f>
        <v>47.817047817047801</v>
      </c>
      <c r="J36" s="49">
        <f>VLOOKUP($A36,'Occupancy Raw Data'!$B$8:$BE$45,'Occupancy Raw Data'!AP$3,FALSE)</f>
        <v>46.555209055208998</v>
      </c>
      <c r="K36" s="50">
        <f>VLOOKUP($A36,'Occupancy Raw Data'!$B$8:$BE$45,'Occupancy Raw Data'!AR$3,FALSE)</f>
        <v>44.7909447909447</v>
      </c>
      <c r="M36" s="47">
        <f>VLOOKUP($A36,'Occupancy Raw Data'!$B$8:$BE$45,'Occupancy Raw Data'!AT$3,FALSE)</f>
        <v>6.2817556106146704</v>
      </c>
      <c r="N36" s="48">
        <f>VLOOKUP($A36,'Occupancy Raw Data'!$B$8:$BE$45,'Occupancy Raw Data'!AU$3,FALSE)</f>
        <v>-7.4096197431866599</v>
      </c>
      <c r="O36" s="48">
        <f>VLOOKUP($A36,'Occupancy Raw Data'!$B$8:$BE$45,'Occupancy Raw Data'!AV$3,FALSE)</f>
        <v>-13.2503570153587</v>
      </c>
      <c r="P36" s="48">
        <f>VLOOKUP($A36,'Occupancy Raw Data'!$B$8:$BE$45,'Occupancy Raw Data'!AW$3,FALSE)</f>
        <v>-3.64306527516626</v>
      </c>
      <c r="Q36" s="48">
        <f>VLOOKUP($A36,'Occupancy Raw Data'!$B$8:$BE$45,'Occupancy Raw Data'!AX$3,FALSE)</f>
        <v>-1.22193364817983</v>
      </c>
      <c r="R36" s="49">
        <f>VLOOKUP($A36,'Occupancy Raw Data'!$B$8:$BE$45,'Occupancy Raw Data'!AY$3,FALSE)</f>
        <v>-4.4090319747503699</v>
      </c>
      <c r="S36" s="48">
        <f>VLOOKUP($A36,'Occupancy Raw Data'!$B$8:$BE$45,'Occupancy Raw Data'!BA$3,FALSE)</f>
        <v>7.1579497604920203E-2</v>
      </c>
      <c r="T36" s="48">
        <f>VLOOKUP($A36,'Occupancy Raw Data'!$B$8:$BE$45,'Occupancy Raw Data'!BB$3,FALSE)</f>
        <v>-8.5531503861812297</v>
      </c>
      <c r="U36" s="49">
        <f>VLOOKUP($A36,'Occupancy Raw Data'!$B$8:$BE$45,'Occupancy Raw Data'!BC$3,FALSE)</f>
        <v>-4.5514896733964001</v>
      </c>
      <c r="V36" s="50">
        <f>VLOOKUP($A36,'Occupancy Raw Data'!$B$8:$BE$45,'Occupancy Raw Data'!BE$3,FALSE)</f>
        <v>-4.4513817582050699</v>
      </c>
      <c r="X36" s="51">
        <f>VLOOKUP($A36,'ADR Raw Data'!$B$6:$BE$43,'ADR Raw Data'!AG$1,FALSE)</f>
        <v>133.980916410481</v>
      </c>
      <c r="Y36" s="52">
        <f>VLOOKUP($A36,'ADR Raw Data'!$B$6:$BE$43,'ADR Raw Data'!AH$1,FALSE)</f>
        <v>113.98248047162799</v>
      </c>
      <c r="Z36" s="52">
        <f>VLOOKUP($A36,'ADR Raw Data'!$B$6:$BE$43,'ADR Raw Data'!AI$1,FALSE)</f>
        <v>115.38225914047401</v>
      </c>
      <c r="AA36" s="52">
        <f>VLOOKUP($A36,'ADR Raw Data'!$B$6:$BE$43,'ADR Raw Data'!AJ$1,FALSE)</f>
        <v>119.456914578587</v>
      </c>
      <c r="AB36" s="52">
        <f>VLOOKUP($A36,'ADR Raw Data'!$B$6:$BE$43,'ADR Raw Data'!AK$1,FALSE)</f>
        <v>119.95977437954301</v>
      </c>
      <c r="AC36" s="53">
        <f>VLOOKUP($A36,'ADR Raw Data'!$B$6:$BE$43,'ADR Raw Data'!AL$1,FALSE)</f>
        <v>120.356055175666</v>
      </c>
      <c r="AD36" s="52">
        <f>VLOOKUP($A36,'ADR Raw Data'!$B$6:$BE$43,'ADR Raw Data'!AN$1,FALSE)</f>
        <v>137.50466785668701</v>
      </c>
      <c r="AE36" s="52">
        <f>VLOOKUP($A36,'ADR Raw Data'!$B$6:$BE$43,'ADR Raw Data'!AO$1,FALSE)</f>
        <v>146.62816425120701</v>
      </c>
      <c r="AF36" s="53">
        <f>VLOOKUP($A36,'ADR Raw Data'!$B$6:$BE$43,'ADR Raw Data'!AP$1,FALSE)</f>
        <v>142.19005830180399</v>
      </c>
      <c r="AG36" s="54">
        <f>VLOOKUP($A36,'ADR Raw Data'!$B$6:$BE$43,'ADR Raw Data'!AR$1,FALSE)</f>
        <v>126.840060782435</v>
      </c>
      <c r="AI36" s="47">
        <f>VLOOKUP($A36,'ADR Raw Data'!$B$6:$BE$43,'ADR Raw Data'!AT$1,FALSE)</f>
        <v>16.443749092065001</v>
      </c>
      <c r="AJ36" s="48">
        <f>VLOOKUP($A36,'ADR Raw Data'!$B$6:$BE$43,'ADR Raw Data'!AU$1,FALSE)</f>
        <v>4.3194896877125197</v>
      </c>
      <c r="AK36" s="48">
        <f>VLOOKUP($A36,'ADR Raw Data'!$B$6:$BE$43,'ADR Raw Data'!AV$1,FALSE)</f>
        <v>-1.7972410424498599</v>
      </c>
      <c r="AL36" s="48">
        <f>VLOOKUP($A36,'ADR Raw Data'!$B$6:$BE$43,'ADR Raw Data'!AW$1,FALSE)</f>
        <v>2.0642721822850501</v>
      </c>
      <c r="AM36" s="48">
        <f>VLOOKUP($A36,'ADR Raw Data'!$B$6:$BE$43,'ADR Raw Data'!AX$1,FALSE)</f>
        <v>4.4983018450267904</v>
      </c>
      <c r="AN36" s="49">
        <f>VLOOKUP($A36,'ADR Raw Data'!$B$6:$BE$43,'ADR Raw Data'!AY$1,FALSE)</f>
        <v>4.7097605558803997</v>
      </c>
      <c r="AO36" s="48">
        <f>VLOOKUP($A36,'ADR Raw Data'!$B$6:$BE$43,'ADR Raw Data'!BA$1,FALSE)</f>
        <v>4.7161481655597299</v>
      </c>
      <c r="AP36" s="48">
        <f>VLOOKUP($A36,'ADR Raw Data'!$B$6:$BE$43,'ADR Raw Data'!BB$1,FALSE)</f>
        <v>5.7106644562287396</v>
      </c>
      <c r="AQ36" s="49">
        <f>VLOOKUP($A36,'ADR Raw Data'!$B$6:$BE$43,'ADR Raw Data'!BC$1,FALSE)</f>
        <v>5.1111907268618397</v>
      </c>
      <c r="AR36" s="50">
        <f>VLOOKUP($A36,'ADR Raw Data'!$B$6:$BE$43,'ADR Raw Data'!BE$1,FALSE)</f>
        <v>4.8375704827096504</v>
      </c>
      <c r="AT36" s="51">
        <f>VLOOKUP($A36,'RevPAR Raw Data'!$B$6:$BE$43,'RevPAR Raw Data'!AG$1,FALSE)</f>
        <v>52.854218064218003</v>
      </c>
      <c r="AU36" s="52">
        <f>VLOOKUP($A36,'RevPAR Raw Data'!$B$6:$BE$43,'RevPAR Raw Data'!AH$1,FALSE)</f>
        <v>44.662227419727401</v>
      </c>
      <c r="AV36" s="52">
        <f>VLOOKUP($A36,'RevPAR Raw Data'!$B$6:$BE$43,'RevPAR Raw Data'!AI$1,FALSE)</f>
        <v>51.940673943173898</v>
      </c>
      <c r="AW36" s="52">
        <f>VLOOKUP($A36,'RevPAR Raw Data'!$B$6:$BE$43,'RevPAR Raw Data'!AJ$1,FALSE)</f>
        <v>60.570091822591799</v>
      </c>
      <c r="AX36" s="52">
        <f>VLOOKUP($A36,'RevPAR Raw Data'!$B$6:$BE$43,'RevPAR Raw Data'!AK$1,FALSE)</f>
        <v>55.2690621390621</v>
      </c>
      <c r="AY36" s="53">
        <f>VLOOKUP($A36,'RevPAR Raw Data'!$B$6:$BE$43,'RevPAR Raw Data'!AL$1,FALSE)</f>
        <v>53.059254677754602</v>
      </c>
      <c r="AZ36" s="52">
        <f>VLOOKUP($A36,'RevPAR Raw Data'!$B$6:$BE$43,'RevPAR Raw Data'!AN$1,FALSE)</f>
        <v>62.280498382998303</v>
      </c>
      <c r="BA36" s="52">
        <f>VLOOKUP($A36,'RevPAR Raw Data'!$B$6:$BE$43,'RevPAR Raw Data'!AO$1,FALSE)</f>
        <v>70.113259413259399</v>
      </c>
      <c r="BB36" s="53">
        <f>VLOOKUP($A36,'RevPAR Raw Data'!$B$6:$BE$43,'RevPAR Raw Data'!AP$1,FALSE)</f>
        <v>66.196878898128801</v>
      </c>
      <c r="BC36" s="54">
        <f>VLOOKUP($A36,'RevPAR Raw Data'!$B$6:$BE$43,'RevPAR Raw Data'!AR$1,FALSE)</f>
        <v>56.812861597861499</v>
      </c>
      <c r="BE36" s="47">
        <f>VLOOKUP($A36,'RevPAR Raw Data'!$B$6:$BE$43,'RevPAR Raw Data'!AT$1,FALSE)</f>
        <v>23.758460833865801</v>
      </c>
      <c r="BF36" s="48">
        <f>VLOOKUP($A36,'RevPAR Raw Data'!$B$6:$BE$43,'RevPAR Raw Data'!AU$1,FALSE)</f>
        <v>-3.4101878161797998</v>
      </c>
      <c r="BG36" s="48">
        <f>VLOOKUP($A36,'RevPAR Raw Data'!$B$6:$BE$43,'RevPAR Raw Data'!AV$1,FALSE)</f>
        <v>-14.8094572032574</v>
      </c>
      <c r="BH36" s="48">
        <f>VLOOKUP($A36,'RevPAR Raw Data'!$B$6:$BE$43,'RevPAR Raw Data'!AW$1,FALSE)</f>
        <v>-1.6539958759389499</v>
      </c>
      <c r="BI36" s="48">
        <f>VLOOKUP($A36,'RevPAR Raw Data'!$B$6:$BE$43,'RevPAR Raw Data'!AX$1,FALSE)</f>
        <v>3.2214019330058798</v>
      </c>
      <c r="BJ36" s="49">
        <f>VLOOKUP($A36,'RevPAR Raw Data'!$B$6:$BE$43,'RevPAR Raw Data'!AY$1,FALSE)</f>
        <v>9.3073732287076202E-2</v>
      </c>
      <c r="BK36" s="48">
        <f>VLOOKUP($A36,'RevPAR Raw Data'!$B$6:$BE$43,'RevPAR Raw Data'!BA$1,FALSE)</f>
        <v>4.7911034583278598</v>
      </c>
      <c r="BL36" s="48">
        <f>VLOOKUP($A36,'RevPAR Raw Data'!$B$6:$BE$43,'RevPAR Raw Data'!BB$1,FALSE)</f>
        <v>-3.3309276489439301</v>
      </c>
      <c r="BM36" s="49">
        <f>VLOOKUP($A36,'RevPAR Raw Data'!$B$6:$BE$43,'RevPAR Raw Data'!BC$1,FALSE)</f>
        <v>0.32706573534472599</v>
      </c>
      <c r="BN36" s="50">
        <f>VLOOKUP($A36,'RevPAR Raw Data'!$B$6:$BE$43,'RevPAR Raw Data'!BE$1,FALSE)</f>
        <v>0.170849994496933</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Data'!AG$3,FALSE)</f>
        <v>32.600923581111203</v>
      </c>
      <c r="C38" s="48">
        <f>VLOOKUP($A38,'Occupancy Raw Data'!$B$8:$BE$45,'Occupancy Raw Data'!AH$3,FALSE)</f>
        <v>35.1258751675852</v>
      </c>
      <c r="D38" s="48">
        <f>VLOOKUP($A38,'Occupancy Raw Data'!$B$8:$BE$45,'Occupancy Raw Data'!AI$3,FALSE)</f>
        <v>43.203485773871499</v>
      </c>
      <c r="E38" s="48">
        <f>VLOOKUP($A38,'Occupancy Raw Data'!$B$8:$BE$45,'Occupancy Raw Data'!AJ$3,FALSE)</f>
        <v>46.506777893639203</v>
      </c>
      <c r="F38" s="48">
        <f>VLOOKUP($A38,'Occupancy Raw Data'!$B$8:$BE$45,'Occupancy Raw Data'!AK$3,FALSE)</f>
        <v>42.972590496052398</v>
      </c>
      <c r="G38" s="49">
        <f>VLOOKUP($A38,'Occupancy Raw Data'!$B$8:$BE$45,'Occupancy Raw Data'!AL$3,FALSE)</f>
        <v>40.081930582451903</v>
      </c>
      <c r="H38" s="48">
        <f>VLOOKUP($A38,'Occupancy Raw Data'!$B$8:$BE$45,'Occupancy Raw Data'!AN$3,FALSE)</f>
        <v>43.173692834798103</v>
      </c>
      <c r="I38" s="48">
        <f>VLOOKUP($A38,'Occupancy Raw Data'!$B$8:$BE$45,'Occupancy Raw Data'!AO$3,FALSE)</f>
        <v>41.315358260092303</v>
      </c>
      <c r="J38" s="49">
        <f>VLOOKUP($A38,'Occupancy Raw Data'!$B$8:$BE$45,'Occupancy Raw Data'!AP$3,FALSE)</f>
        <v>42.2445255474452</v>
      </c>
      <c r="K38" s="50">
        <f>VLOOKUP($A38,'Occupancy Raw Data'!$B$8:$BE$45,'Occupancy Raw Data'!AR$3,FALSE)</f>
        <v>40.699814858164302</v>
      </c>
      <c r="M38" s="47">
        <f>VLOOKUP($A38,'Occupancy Raw Data'!$B$8:$BE$45,'Occupancy Raw Data'!AT$3,FALSE)</f>
        <v>-3.5859532441059101</v>
      </c>
      <c r="N38" s="48">
        <f>VLOOKUP($A38,'Occupancy Raw Data'!$B$8:$BE$45,'Occupancy Raw Data'!AU$3,FALSE)</f>
        <v>-18.246533783551499</v>
      </c>
      <c r="O38" s="48">
        <f>VLOOKUP($A38,'Occupancy Raw Data'!$B$8:$BE$45,'Occupancy Raw Data'!AV$3,FALSE)</f>
        <v>-15.406554746218999</v>
      </c>
      <c r="P38" s="48">
        <f>VLOOKUP($A38,'Occupancy Raw Data'!$B$8:$BE$45,'Occupancy Raw Data'!AW$3,FALSE)</f>
        <v>-10.4911097101505</v>
      </c>
      <c r="Q38" s="48">
        <f>VLOOKUP($A38,'Occupancy Raw Data'!$B$8:$BE$45,'Occupancy Raw Data'!AX$3,FALSE)</f>
        <v>-9.5717762023858892</v>
      </c>
      <c r="R38" s="49">
        <f>VLOOKUP($A38,'Occupancy Raw Data'!$B$8:$BE$45,'Occupancy Raw Data'!AY$3,FALSE)</f>
        <v>-11.84193332493</v>
      </c>
      <c r="S38" s="48">
        <f>VLOOKUP($A38,'Occupancy Raw Data'!$B$8:$BE$45,'Occupancy Raw Data'!BA$3,FALSE)</f>
        <v>-7.79820530280925</v>
      </c>
      <c r="T38" s="48">
        <f>VLOOKUP($A38,'Occupancy Raw Data'!$B$8:$BE$45,'Occupancy Raw Data'!BB$3,FALSE)</f>
        <v>-8.8993807359736099</v>
      </c>
      <c r="U38" s="49">
        <f>VLOOKUP($A38,'Occupancy Raw Data'!$B$8:$BE$45,'Occupancy Raw Data'!BC$3,FALSE)</f>
        <v>-8.3399893072148004</v>
      </c>
      <c r="V38" s="50">
        <f>VLOOKUP($A38,'Occupancy Raw Data'!$B$8:$BE$45,'Occupancy Raw Data'!BE$3,FALSE)</f>
        <v>-10.831634000068499</v>
      </c>
      <c r="X38" s="51">
        <f>VLOOKUP($A38,'ADR Raw Data'!$B$6:$BE$43,'ADR Raw Data'!AG$1,FALSE)</f>
        <v>91.632896961388994</v>
      </c>
      <c r="Y38" s="52">
        <f>VLOOKUP($A38,'ADR Raw Data'!$B$6:$BE$43,'ADR Raw Data'!AH$1,FALSE)</f>
        <v>91.541142917726802</v>
      </c>
      <c r="Z38" s="52">
        <f>VLOOKUP($A38,'ADR Raw Data'!$B$6:$BE$43,'ADR Raw Data'!AI$1,FALSE)</f>
        <v>92.727339884492693</v>
      </c>
      <c r="AA38" s="52">
        <f>VLOOKUP($A38,'ADR Raw Data'!$B$6:$BE$43,'ADR Raw Data'!AJ$1,FALSE)</f>
        <v>94.348987828315103</v>
      </c>
      <c r="AB38" s="52">
        <f>VLOOKUP($A38,'ADR Raw Data'!$B$6:$BE$43,'ADR Raw Data'!AK$1,FALSE)</f>
        <v>91.107117601178601</v>
      </c>
      <c r="AC38" s="53">
        <f>VLOOKUP($A38,'ADR Raw Data'!$B$6:$BE$43,'ADR Raw Data'!AL$1,FALSE)</f>
        <v>92.370303266807795</v>
      </c>
      <c r="AD38" s="52">
        <f>VLOOKUP($A38,'ADR Raw Data'!$B$6:$BE$43,'ADR Raw Data'!AN$1,FALSE)</f>
        <v>95.416678167859899</v>
      </c>
      <c r="AE38" s="52">
        <f>VLOOKUP($A38,'ADR Raw Data'!$B$6:$BE$43,'ADR Raw Data'!AO$1,FALSE)</f>
        <v>95.957068685775994</v>
      </c>
      <c r="AF38" s="53">
        <f>VLOOKUP($A38,'ADR Raw Data'!$B$6:$BE$43,'ADR Raw Data'!AP$1,FALSE)</f>
        <v>95.680930488826206</v>
      </c>
      <c r="AG38" s="54">
        <f>VLOOKUP($A38,'ADR Raw Data'!$B$6:$BE$43,'ADR Raw Data'!AR$1,FALSE)</f>
        <v>93.352096966052699</v>
      </c>
      <c r="AI38" s="47">
        <f>VLOOKUP($A38,'ADR Raw Data'!$B$6:$BE$43,'ADR Raw Data'!AT$1,FALSE)</f>
        <v>1.9551493894477601</v>
      </c>
      <c r="AJ38" s="48">
        <f>VLOOKUP($A38,'ADR Raw Data'!$B$6:$BE$43,'ADR Raw Data'!AU$1,FALSE)</f>
        <v>-0.40876861552205401</v>
      </c>
      <c r="AK38" s="48">
        <f>VLOOKUP($A38,'ADR Raw Data'!$B$6:$BE$43,'ADR Raw Data'!AV$1,FALSE)</f>
        <v>-2.8771215502354899</v>
      </c>
      <c r="AL38" s="48">
        <f>VLOOKUP($A38,'ADR Raw Data'!$B$6:$BE$43,'ADR Raw Data'!AW$1,FALSE)</f>
        <v>-0.91820559896537901</v>
      </c>
      <c r="AM38" s="48">
        <f>VLOOKUP($A38,'ADR Raw Data'!$B$6:$BE$43,'ADR Raw Data'!AX$1,FALSE)</f>
        <v>-2.0660838312883998</v>
      </c>
      <c r="AN38" s="49">
        <f>VLOOKUP($A38,'ADR Raw Data'!$B$6:$BE$43,'ADR Raw Data'!AY$1,FALSE)</f>
        <v>-1.1031935462584801</v>
      </c>
      <c r="AO38" s="48">
        <f>VLOOKUP($A38,'ADR Raw Data'!$B$6:$BE$43,'ADR Raw Data'!BA$1,FALSE)</f>
        <v>4.6166826313772398E-2</v>
      </c>
      <c r="AP38" s="48">
        <f>VLOOKUP($A38,'ADR Raw Data'!$B$6:$BE$43,'ADR Raw Data'!BB$1,FALSE)</f>
        <v>-2.8591684372224901</v>
      </c>
      <c r="AQ38" s="49">
        <f>VLOOKUP($A38,'ADR Raw Data'!$B$6:$BE$43,'ADR Raw Data'!BC$1,FALSE)</f>
        <v>-1.41045008446395</v>
      </c>
      <c r="AR38" s="50">
        <f>VLOOKUP($A38,'ADR Raw Data'!$B$6:$BE$43,'ADR Raw Data'!BE$1,FALSE)</f>
        <v>-1.1660167757345401</v>
      </c>
      <c r="AT38" s="51">
        <f>VLOOKUP($A38,'RevPAR Raw Data'!$B$6:$BE$43,'RevPAR Raw Data'!AG$1,FALSE)</f>
        <v>29.873170713540802</v>
      </c>
      <c r="AU38" s="52">
        <f>VLOOKUP($A38,'RevPAR Raw Data'!$B$6:$BE$43,'RevPAR Raw Data'!AH$1,FALSE)</f>
        <v>32.154627588261498</v>
      </c>
      <c r="AV38" s="52">
        <f>VLOOKUP($A38,'RevPAR Raw Data'!$B$6:$BE$43,'RevPAR Raw Data'!AI$1,FALSE)</f>
        <v>40.061443095486297</v>
      </c>
      <c r="AW38" s="52">
        <f>VLOOKUP($A38,'RevPAR Raw Data'!$B$6:$BE$43,'RevPAR Raw Data'!AJ$1,FALSE)</f>
        <v>43.878674214211202</v>
      </c>
      <c r="AX38" s="52">
        <f>VLOOKUP($A38,'RevPAR Raw Data'!$B$6:$BE$43,'RevPAR Raw Data'!AK$1,FALSE)</f>
        <v>39.151088559511301</v>
      </c>
      <c r="AY38" s="53">
        <f>VLOOKUP($A38,'RevPAR Raw Data'!$B$6:$BE$43,'RevPAR Raw Data'!AL$1,FALSE)</f>
        <v>37.023800834202198</v>
      </c>
      <c r="AZ38" s="52">
        <f>VLOOKUP($A38,'RevPAR Raw Data'!$B$6:$BE$43,'RevPAR Raw Data'!AN$1,FALSE)</f>
        <v>41.194903545359701</v>
      </c>
      <c r="BA38" s="52">
        <f>VLOOKUP($A38,'RevPAR Raw Data'!$B$6:$BE$43,'RevPAR Raw Data'!AO$1,FALSE)</f>
        <v>39.645006703411198</v>
      </c>
      <c r="BB38" s="53">
        <f>VLOOKUP($A38,'RevPAR Raw Data'!$B$6:$BE$43,'RevPAR Raw Data'!AP$1,FALSE)</f>
        <v>40.419955124385503</v>
      </c>
      <c r="BC38" s="54">
        <f>VLOOKUP($A38,'RevPAR Raw Data'!$B$6:$BE$43,'RevPAR Raw Data'!AR$1,FALSE)</f>
        <v>37.994130631397503</v>
      </c>
      <c r="BE38" s="47">
        <f>VLOOKUP($A38,'RevPAR Raw Data'!$B$6:$BE$43,'RevPAR Raw Data'!AT$1,FALSE)</f>
        <v>-1.7009145976161599</v>
      </c>
      <c r="BF38" s="48">
        <f>VLOOKUP($A38,'RevPAR Raw Data'!$B$6:$BE$43,'RevPAR Raw Data'!AU$1,FALSE)</f>
        <v>-18.580716295545699</v>
      </c>
      <c r="BG38" s="48">
        <f>VLOOKUP($A38,'RevPAR Raw Data'!$B$6:$BE$43,'RevPAR Raw Data'!AV$1,FALSE)</f>
        <v>-17.8404109897022</v>
      </c>
      <c r="BH38" s="48">
        <f>VLOOKUP($A38,'RevPAR Raw Data'!$B$6:$BE$43,'RevPAR Raw Data'!AW$1,FALSE)</f>
        <v>-11.3129853523637</v>
      </c>
      <c r="BI38" s="48">
        <f>VLOOKUP($A38,'RevPAR Raw Data'!$B$6:$BE$43,'RevPAR Raw Data'!AX$1,FALSE)</f>
        <v>-11.4400991131896</v>
      </c>
      <c r="BJ38" s="49">
        <f>VLOOKUP($A38,'RevPAR Raw Data'!$B$6:$BE$43,'RevPAR Raw Data'!AY$1,FALSE)</f>
        <v>-12.8144874269956</v>
      </c>
      <c r="BK38" s="48">
        <f>VLOOKUP($A38,'RevPAR Raw Data'!$B$6:$BE$43,'RevPAR Raw Data'!BA$1,FALSE)</f>
        <v>-7.7556386603932204</v>
      </c>
      <c r="BL38" s="48">
        <f>VLOOKUP($A38,'RevPAR Raw Data'!$B$6:$BE$43,'RevPAR Raw Data'!BB$1,FALSE)</f>
        <v>-11.5041008880848</v>
      </c>
      <c r="BM38" s="49">
        <f>VLOOKUP($A38,'RevPAR Raw Data'!$B$6:$BE$43,'RevPAR Raw Data'!BC$1,FALSE)</f>
        <v>-9.6328080054508494</v>
      </c>
      <c r="BN38" s="50">
        <f>VLOOKUP($A38,'RevPAR Raw Data'!$B$6:$BE$43,'RevPAR Raw Data'!BE$1,FALSE)</f>
        <v>-11.871352106276101</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Data'!AG$3,FALSE)</f>
        <v>45.604650136768697</v>
      </c>
      <c r="C40" s="48">
        <f>VLOOKUP($A40,'Occupancy Raw Data'!$B$8:$BE$45,'Occupancy Raw Data'!AH$3,FALSE)</f>
        <v>44.544692490955597</v>
      </c>
      <c r="D40" s="48">
        <f>VLOOKUP($A40,'Occupancy Raw Data'!$B$8:$BE$45,'Occupancy Raw Data'!AI$3,FALSE)</f>
        <v>51.148195535162699</v>
      </c>
      <c r="E40" s="48">
        <f>VLOOKUP($A40,'Occupancy Raw Data'!$B$8:$BE$45,'Occupancy Raw Data'!AJ$3,FALSE)</f>
        <v>53.526206653136803</v>
      </c>
      <c r="F40" s="48">
        <f>VLOOKUP($A40,'Occupancy Raw Data'!$B$8:$BE$45,'Occupancy Raw Data'!AK$3,FALSE)</f>
        <v>49.8433777464043</v>
      </c>
      <c r="G40" s="49">
        <f>VLOOKUP($A40,'Occupancy Raw Data'!$B$8:$BE$45,'Occupancy Raw Data'!AL$3,FALSE)</f>
        <v>48.933424512485601</v>
      </c>
      <c r="H40" s="48">
        <f>VLOOKUP($A40,'Occupancy Raw Data'!$B$8:$BE$45,'Occupancy Raw Data'!AN$3,FALSE)</f>
        <v>50.264713668048998</v>
      </c>
      <c r="I40" s="48">
        <f>VLOOKUP($A40,'Occupancy Raw Data'!$B$8:$BE$45,'Occupancy Raw Data'!AO$3,FALSE)</f>
        <v>53.2725227212565</v>
      </c>
      <c r="J40" s="49">
        <f>VLOOKUP($A40,'Occupancy Raw Data'!$B$8:$BE$45,'Occupancy Raw Data'!AP$3,FALSE)</f>
        <v>51.768618194652703</v>
      </c>
      <c r="K40" s="50">
        <f>VLOOKUP($A40,'Occupancy Raw Data'!$B$8:$BE$45,'Occupancy Raw Data'!AR$3,FALSE)</f>
        <v>49.743479850247603</v>
      </c>
      <c r="M40" s="47">
        <f>VLOOKUP($A40,'Occupancy Raw Data'!$B$8:$BE$45,'Occupancy Raw Data'!AT$3,FALSE)</f>
        <v>3.2792581374129099</v>
      </c>
      <c r="N40" s="48">
        <f>VLOOKUP($A40,'Occupancy Raw Data'!$B$8:$BE$45,'Occupancy Raw Data'!AU$3,FALSE)</f>
        <v>-3.9047395215300802</v>
      </c>
      <c r="O40" s="48">
        <f>VLOOKUP($A40,'Occupancy Raw Data'!$B$8:$BE$45,'Occupancy Raw Data'!AV$3,FALSE)</f>
        <v>-3.8762608090906401</v>
      </c>
      <c r="P40" s="48">
        <f>VLOOKUP($A40,'Occupancy Raw Data'!$B$8:$BE$45,'Occupancy Raw Data'!AW$3,FALSE)</f>
        <v>-1.90268270442117</v>
      </c>
      <c r="Q40" s="48">
        <f>VLOOKUP($A40,'Occupancy Raw Data'!$B$8:$BE$45,'Occupancy Raw Data'!AX$3,FALSE)</f>
        <v>-1.46154248579938</v>
      </c>
      <c r="R40" s="49">
        <f>VLOOKUP($A40,'Occupancy Raw Data'!$B$8:$BE$45,'Occupancy Raw Data'!AY$3,FALSE)</f>
        <v>-1.68847093044042</v>
      </c>
      <c r="S40" s="48">
        <f>VLOOKUP($A40,'Occupancy Raw Data'!$B$8:$BE$45,'Occupancy Raw Data'!BA$3,FALSE)</f>
        <v>-1.28086342594395</v>
      </c>
      <c r="T40" s="48">
        <f>VLOOKUP($A40,'Occupancy Raw Data'!$B$8:$BE$45,'Occupancy Raw Data'!BB$3,FALSE)</f>
        <v>-4.8371748236748902</v>
      </c>
      <c r="U40" s="49">
        <f>VLOOKUP($A40,'Occupancy Raw Data'!$B$8:$BE$45,'Occupancy Raw Data'!BC$3,FALSE)</f>
        <v>-3.1432466748229002</v>
      </c>
      <c r="V40" s="50">
        <f>VLOOKUP($A40,'Occupancy Raw Data'!$B$8:$BE$45,'Occupancy Raw Data'!BE$3,FALSE)</f>
        <v>-2.1255879089497101</v>
      </c>
      <c r="X40" s="51">
        <f>VLOOKUP($A40,'ADR Raw Data'!$B$6:$BE$43,'ADR Raw Data'!AG$1,FALSE)</f>
        <v>99.620518165767706</v>
      </c>
      <c r="Y40" s="52">
        <f>VLOOKUP($A40,'ADR Raw Data'!$B$6:$BE$43,'ADR Raw Data'!AH$1,FALSE)</f>
        <v>95.765731065220606</v>
      </c>
      <c r="Z40" s="52">
        <f>VLOOKUP($A40,'ADR Raw Data'!$B$6:$BE$43,'ADR Raw Data'!AI$1,FALSE)</f>
        <v>100.165734841394</v>
      </c>
      <c r="AA40" s="52">
        <f>VLOOKUP($A40,'ADR Raw Data'!$B$6:$BE$43,'ADR Raw Data'!AJ$1,FALSE)</f>
        <v>100.905975408518</v>
      </c>
      <c r="AB40" s="52">
        <f>VLOOKUP($A40,'ADR Raw Data'!$B$6:$BE$43,'ADR Raw Data'!AK$1,FALSE)</f>
        <v>96.414115625138294</v>
      </c>
      <c r="AC40" s="53">
        <f>VLOOKUP($A40,'ADR Raw Data'!$B$6:$BE$43,'ADR Raw Data'!AL$1,FALSE)</f>
        <v>98.660700853826199</v>
      </c>
      <c r="AD40" s="52">
        <f>VLOOKUP($A40,'ADR Raw Data'!$B$6:$BE$43,'ADR Raw Data'!AN$1,FALSE)</f>
        <v>101.167952990871</v>
      </c>
      <c r="AE40" s="52">
        <f>VLOOKUP($A40,'ADR Raw Data'!$B$6:$BE$43,'ADR Raw Data'!AO$1,FALSE)</f>
        <v>104.27702010186501</v>
      </c>
      <c r="AF40" s="53">
        <f>VLOOKUP($A40,'ADR Raw Data'!$B$6:$BE$43,'ADR Raw Data'!AP$1,FALSE)</f>
        <v>102.76764653194201</v>
      </c>
      <c r="AG40" s="54">
        <f>VLOOKUP($A40,'ADR Raw Data'!$B$6:$BE$43,'ADR Raw Data'!AR$1,FALSE)</f>
        <v>99.881885467348297</v>
      </c>
      <c r="AI40" s="47">
        <f>VLOOKUP($A40,'ADR Raw Data'!$B$6:$BE$43,'ADR Raw Data'!AT$1,FALSE)</f>
        <v>4.8934100420156401</v>
      </c>
      <c r="AJ40" s="48">
        <f>VLOOKUP($A40,'ADR Raw Data'!$B$6:$BE$43,'ADR Raw Data'!AU$1,FALSE)</f>
        <v>0.81872984692025597</v>
      </c>
      <c r="AK40" s="48">
        <f>VLOOKUP($A40,'ADR Raw Data'!$B$6:$BE$43,'ADR Raw Data'!AV$1,FALSE)</f>
        <v>0.28630520141389898</v>
      </c>
      <c r="AL40" s="48">
        <f>VLOOKUP($A40,'ADR Raw Data'!$B$6:$BE$43,'ADR Raw Data'!AW$1,FALSE)</f>
        <v>0.85889502739156498</v>
      </c>
      <c r="AM40" s="48">
        <f>VLOOKUP($A40,'ADR Raw Data'!$B$6:$BE$43,'ADR Raw Data'!AX$1,FALSE)</f>
        <v>0.92133626606845798</v>
      </c>
      <c r="AN40" s="49">
        <f>VLOOKUP($A40,'ADR Raw Data'!$B$6:$BE$43,'ADR Raw Data'!AY$1,FALSE)</f>
        <v>1.44918917875136</v>
      </c>
      <c r="AO40" s="48">
        <f>VLOOKUP($A40,'ADR Raw Data'!$B$6:$BE$43,'ADR Raw Data'!BA$1,FALSE)</f>
        <v>0.20836126662271601</v>
      </c>
      <c r="AP40" s="48">
        <f>VLOOKUP($A40,'ADR Raw Data'!$B$6:$BE$43,'ADR Raw Data'!BB$1,FALSE)</f>
        <v>-1.58468672017652</v>
      </c>
      <c r="AQ40" s="49">
        <f>VLOOKUP($A40,'ADR Raw Data'!$B$6:$BE$43,'ADR Raw Data'!BC$1,FALSE)</f>
        <v>-0.77970574229877099</v>
      </c>
      <c r="AR40" s="50">
        <f>VLOOKUP($A40,'ADR Raw Data'!$B$6:$BE$43,'ADR Raw Data'!BE$1,FALSE)</f>
        <v>0.73665164420658602</v>
      </c>
      <c r="AT40" s="51">
        <f>VLOOKUP($A40,'RevPAR Raw Data'!$B$6:$BE$43,'RevPAR Raw Data'!AG$1,FALSE)</f>
        <v>45.4315887739345</v>
      </c>
      <c r="AU40" s="52">
        <f>VLOOKUP($A40,'RevPAR Raw Data'!$B$6:$BE$43,'RevPAR Raw Data'!AH$1,FALSE)</f>
        <v>42.658550414718</v>
      </c>
      <c r="AV40" s="52">
        <f>VLOOKUP($A40,'RevPAR Raw Data'!$B$6:$BE$43,'RevPAR Raw Data'!AI$1,FALSE)</f>
        <v>51.232965915909197</v>
      </c>
      <c r="AW40" s="52">
        <f>VLOOKUP($A40,'RevPAR Raw Data'!$B$6:$BE$43,'RevPAR Raw Data'!AJ$1,FALSE)</f>
        <v>54.011140922527098</v>
      </c>
      <c r="AX40" s="52">
        <f>VLOOKUP($A40,'RevPAR Raw Data'!$B$6:$BE$43,'RevPAR Raw Data'!AK$1,FALSE)</f>
        <v>48.056051851892697</v>
      </c>
      <c r="AY40" s="53">
        <f>VLOOKUP($A40,'RevPAR Raw Data'!$B$6:$BE$43,'RevPAR Raw Data'!AL$1,FALSE)</f>
        <v>48.278059575796298</v>
      </c>
      <c r="AZ40" s="52">
        <f>VLOOKUP($A40,'RevPAR Raw Data'!$B$6:$BE$43,'RevPAR Raw Data'!AN$1,FALSE)</f>
        <v>50.851781894688003</v>
      </c>
      <c r="BA40" s="52">
        <f>VLOOKUP($A40,'RevPAR Raw Data'!$B$6:$BE$43,'RevPAR Raw Data'!AO$1,FALSE)</f>
        <v>55.550999226815399</v>
      </c>
      <c r="BB40" s="53">
        <f>VLOOKUP($A40,'RevPAR Raw Data'!$B$6:$BE$43,'RevPAR Raw Data'!AP$1,FALSE)</f>
        <v>53.201390560751697</v>
      </c>
      <c r="BC40" s="54">
        <f>VLOOKUP($A40,'RevPAR Raw Data'!$B$6:$BE$43,'RevPAR Raw Data'!AR$1,FALSE)</f>
        <v>49.6847255714979</v>
      </c>
      <c r="BE40" s="47">
        <f>VLOOKUP($A40,'RevPAR Raw Data'!$B$6:$BE$43,'RevPAR Raw Data'!AT$1,FALSE)</f>
        <v>8.3331357264283401</v>
      </c>
      <c r="BF40" s="48">
        <f>VLOOKUP($A40,'RevPAR Raw Data'!$B$6:$BE$43,'RevPAR Raw Data'!AU$1,FALSE)</f>
        <v>-3.1179789425170799</v>
      </c>
      <c r="BG40" s="48">
        <f>VLOOKUP($A40,'RevPAR Raw Data'!$B$6:$BE$43,'RevPAR Raw Data'!AV$1,FALSE)</f>
        <v>-3.6010535439935301</v>
      </c>
      <c r="BH40" s="48">
        <f>VLOOKUP($A40,'RevPAR Raw Data'!$B$6:$BE$43,'RevPAR Raw Data'!AW$1,FALSE)</f>
        <v>-1.0601297241649099</v>
      </c>
      <c r="BI40" s="48">
        <f>VLOOKUP($A40,'RevPAR Raw Data'!$B$6:$BE$43,'RevPAR Raw Data'!AX$1,FALSE)</f>
        <v>-0.55367194069659498</v>
      </c>
      <c r="BJ40" s="49">
        <f>VLOOKUP($A40,'RevPAR Raw Data'!$B$6:$BE$43,'RevPAR Raw Data'!AY$1,FALSE)</f>
        <v>-0.26375088969936999</v>
      </c>
      <c r="BK40" s="48">
        <f>VLOOKUP($A40,'RevPAR Raw Data'!$B$6:$BE$43,'RevPAR Raw Data'!BA$1,FALSE)</f>
        <v>-1.0751709825792299</v>
      </c>
      <c r="BL40" s="48">
        <f>VLOOKUP($A40,'RevPAR Raw Data'!$B$6:$BE$43,'RevPAR Raw Data'!BB$1,FALSE)</f>
        <v>-6.34520747678891</v>
      </c>
      <c r="BM40" s="49">
        <f>VLOOKUP($A40,'RevPAR Raw Data'!$B$6:$BE$43,'RevPAR Raw Data'!BC$1,FALSE)</f>
        <v>-3.8984443423034598</v>
      </c>
      <c r="BN40" s="50">
        <f>VLOOKUP($A40,'RevPAR Raw Data'!$B$6:$BE$43,'RevPAR Raw Data'!BE$1,FALSE)</f>
        <v>-1.40459444302346</v>
      </c>
    </row>
    <row r="41" spans="1:66" x14ac:dyDescent="0.45">
      <c r="A41" s="63" t="s">
        <v>45</v>
      </c>
      <c r="B41" s="47">
        <f>VLOOKUP($A41,'Occupancy Raw Data'!$B$8:$BE$45,'Occupancy Raw Data'!AG$3,FALSE)</f>
        <v>47.359984914199501</v>
      </c>
      <c r="C41" s="48">
        <f>VLOOKUP($A41,'Occupancy Raw Data'!$B$8:$BE$45,'Occupancy Raw Data'!AH$3,FALSE)</f>
        <v>50.612860644917902</v>
      </c>
      <c r="D41" s="48">
        <f>VLOOKUP($A41,'Occupancy Raw Data'!$B$8:$BE$45,'Occupancy Raw Data'!AI$3,FALSE)</f>
        <v>56.062606072034598</v>
      </c>
      <c r="E41" s="48">
        <f>VLOOKUP($A41,'Occupancy Raw Data'!$B$8:$BE$45,'Occupancy Raw Data'!AJ$3,FALSE)</f>
        <v>58.829907599471902</v>
      </c>
      <c r="F41" s="48">
        <f>VLOOKUP($A41,'Occupancy Raw Data'!$B$8:$BE$45,'Occupancy Raw Data'!AK$3,FALSE)</f>
        <v>55.463888365076301</v>
      </c>
      <c r="G41" s="49">
        <f>VLOOKUP($A41,'Occupancy Raw Data'!$B$8:$BE$45,'Occupancy Raw Data'!AL$3,FALSE)</f>
        <v>53.665849519140103</v>
      </c>
      <c r="H41" s="48">
        <f>VLOOKUP($A41,'Occupancy Raw Data'!$B$8:$BE$45,'Occupancy Raw Data'!AN$3,FALSE)</f>
        <v>53.012445785404402</v>
      </c>
      <c r="I41" s="48">
        <f>VLOOKUP($A41,'Occupancy Raw Data'!$B$8:$BE$45,'Occupancy Raw Data'!AO$3,FALSE)</f>
        <v>53.436733924193803</v>
      </c>
      <c r="J41" s="49">
        <f>VLOOKUP($A41,'Occupancy Raw Data'!$B$8:$BE$45,'Occupancy Raw Data'!AP$3,FALSE)</f>
        <v>53.224589854799099</v>
      </c>
      <c r="K41" s="50">
        <f>VLOOKUP($A41,'Occupancy Raw Data'!$B$8:$BE$45,'Occupancy Raw Data'!AR$3,FALSE)</f>
        <v>53.5397753293284</v>
      </c>
      <c r="M41" s="47">
        <f>VLOOKUP($A41,'Occupancy Raw Data'!$B$8:$BE$45,'Occupancy Raw Data'!AT$3,FALSE)</f>
        <v>5.7147894568596502</v>
      </c>
      <c r="N41" s="48">
        <f>VLOOKUP($A41,'Occupancy Raw Data'!$B$8:$BE$45,'Occupancy Raw Data'!AU$3,FALSE)</f>
        <v>2.58863732951444</v>
      </c>
      <c r="O41" s="48">
        <f>VLOOKUP($A41,'Occupancy Raw Data'!$B$8:$BE$45,'Occupancy Raw Data'!AV$3,FALSE)</f>
        <v>6.9105578695442702</v>
      </c>
      <c r="P41" s="48">
        <f>VLOOKUP($A41,'Occupancy Raw Data'!$B$8:$BE$45,'Occupancy Raw Data'!AW$3,FALSE)</f>
        <v>10.3702272179519</v>
      </c>
      <c r="Q41" s="48">
        <f>VLOOKUP($A41,'Occupancy Raw Data'!$B$8:$BE$45,'Occupancy Raw Data'!AX$3,FALSE)</f>
        <v>7.6288473604962297</v>
      </c>
      <c r="R41" s="49">
        <f>VLOOKUP($A41,'Occupancy Raw Data'!$B$8:$BE$45,'Occupancy Raw Data'!AY$3,FALSE)</f>
        <v>6.7300889336438097</v>
      </c>
      <c r="S41" s="48">
        <f>VLOOKUP($A41,'Occupancy Raw Data'!$B$8:$BE$45,'Occupancy Raw Data'!BA$3,FALSE)</f>
        <v>5.8842216995057699</v>
      </c>
      <c r="T41" s="48">
        <f>VLOOKUP($A41,'Occupancy Raw Data'!$B$8:$BE$45,'Occupancy Raw Data'!BB$3,FALSE)</f>
        <v>2.67413658367304</v>
      </c>
      <c r="U41" s="49">
        <f>VLOOKUP($A41,'Occupancy Raw Data'!$B$8:$BE$45,'Occupancy Raw Data'!BC$3,FALSE)</f>
        <v>4.2480791580082</v>
      </c>
      <c r="V41" s="50">
        <f>VLOOKUP($A41,'Occupancy Raw Data'!$B$8:$BE$45,'Occupancy Raw Data'!BE$3,FALSE)</f>
        <v>6.0131815897149199</v>
      </c>
      <c r="X41" s="51">
        <f>VLOOKUP($A41,'ADR Raw Data'!$B$6:$BE$43,'ADR Raw Data'!AG$1,FALSE)</f>
        <v>80.868081684252402</v>
      </c>
      <c r="Y41" s="52">
        <f>VLOOKUP($A41,'ADR Raw Data'!$B$6:$BE$43,'ADR Raw Data'!AH$1,FALSE)</f>
        <v>82.849550512294996</v>
      </c>
      <c r="Z41" s="52">
        <f>VLOOKUP($A41,'ADR Raw Data'!$B$6:$BE$43,'ADR Raw Data'!AI$1,FALSE)</f>
        <v>85.506381962663895</v>
      </c>
      <c r="AA41" s="52">
        <f>VLOOKUP($A41,'ADR Raw Data'!$B$6:$BE$43,'ADR Raw Data'!AJ$1,FALSE)</f>
        <v>86.067266720089705</v>
      </c>
      <c r="AB41" s="52">
        <f>VLOOKUP($A41,'ADR Raw Data'!$B$6:$BE$43,'ADR Raw Data'!AK$1,FALSE)</f>
        <v>83.718153846153797</v>
      </c>
      <c r="AC41" s="53">
        <f>VLOOKUP($A41,'ADR Raw Data'!$B$6:$BE$43,'ADR Raw Data'!AL$1,FALSE)</f>
        <v>83.939929698865001</v>
      </c>
      <c r="AD41" s="52">
        <f>VLOOKUP($A41,'ADR Raw Data'!$B$6:$BE$43,'ADR Raw Data'!AN$1,FALSE)</f>
        <v>83.687332138728294</v>
      </c>
      <c r="AE41" s="52">
        <f>VLOOKUP($A41,'ADR Raw Data'!$B$6:$BE$43,'ADR Raw Data'!AO$1,FALSE)</f>
        <v>84.774267410674895</v>
      </c>
      <c r="AF41" s="53">
        <f>VLOOKUP($A41,'ADR Raw Data'!$B$6:$BE$43,'ADR Raw Data'!AP$1,FALSE)</f>
        <v>84.232965943312607</v>
      </c>
      <c r="AG41" s="54">
        <f>VLOOKUP($A41,'ADR Raw Data'!$B$6:$BE$43,'ADR Raw Data'!AR$1,FALSE)</f>
        <v>84.023161458149801</v>
      </c>
      <c r="AI41" s="47">
        <f>VLOOKUP($A41,'ADR Raw Data'!$B$6:$BE$43,'ADR Raw Data'!AT$1,FALSE)</f>
        <v>0.124580228996595</v>
      </c>
      <c r="AJ41" s="48">
        <f>VLOOKUP($A41,'ADR Raw Data'!$B$6:$BE$43,'ADR Raw Data'!AU$1,FALSE)</f>
        <v>-1.6510110477040801E-2</v>
      </c>
      <c r="AK41" s="48">
        <f>VLOOKUP($A41,'ADR Raw Data'!$B$6:$BE$43,'ADR Raw Data'!AV$1,FALSE)</f>
        <v>0.208866495276915</v>
      </c>
      <c r="AL41" s="48">
        <f>VLOOKUP($A41,'ADR Raw Data'!$B$6:$BE$43,'ADR Raw Data'!AW$1,FALSE)</f>
        <v>3.5048577494624298</v>
      </c>
      <c r="AM41" s="48">
        <f>VLOOKUP($A41,'ADR Raw Data'!$B$6:$BE$43,'ADR Raw Data'!AX$1,FALSE)</f>
        <v>2.0662318284449799</v>
      </c>
      <c r="AN41" s="49">
        <f>VLOOKUP($A41,'ADR Raw Data'!$B$6:$BE$43,'ADR Raw Data'!AY$1,FALSE)</f>
        <v>1.2627858285648099</v>
      </c>
      <c r="AO41" s="48">
        <f>VLOOKUP($A41,'ADR Raw Data'!$B$6:$BE$43,'ADR Raw Data'!BA$1,FALSE)</f>
        <v>1.0896274537717301</v>
      </c>
      <c r="AP41" s="48">
        <f>VLOOKUP($A41,'ADR Raw Data'!$B$6:$BE$43,'ADR Raw Data'!BB$1,FALSE)</f>
        <v>6.0717771030900897E-2</v>
      </c>
      <c r="AQ41" s="49">
        <f>VLOOKUP($A41,'ADR Raw Data'!$B$6:$BE$43,'ADR Raw Data'!BC$1,FALSE)</f>
        <v>0.54927276107515499</v>
      </c>
      <c r="AR41" s="50">
        <f>VLOOKUP($A41,'ADR Raw Data'!$B$6:$BE$43,'ADR Raw Data'!BE$1,FALSE)</f>
        <v>1.05344819259981</v>
      </c>
      <c r="AT41" s="51">
        <f>VLOOKUP($A41,'RevPAR Raw Data'!$B$6:$BE$43,'RevPAR Raw Data'!AG$1,FALSE)</f>
        <v>38.299111286064402</v>
      </c>
      <c r="AU41" s="52">
        <f>VLOOKUP($A41,'RevPAR Raw Data'!$B$6:$BE$43,'RevPAR Raw Data'!AH$1,FALSE)</f>
        <v>41.932527545728803</v>
      </c>
      <c r="AV41" s="52">
        <f>VLOOKUP($A41,'RevPAR Raw Data'!$B$6:$BE$43,'RevPAR Raw Data'!AI$1,FALSE)</f>
        <v>47.9371060861776</v>
      </c>
      <c r="AW41" s="52">
        <f>VLOOKUP($A41,'RevPAR Raw Data'!$B$6:$BE$43,'RevPAR Raw Data'!AJ$1,FALSE)</f>
        <v>50.633293484819902</v>
      </c>
      <c r="AX41" s="52">
        <f>VLOOKUP($A41,'RevPAR Raw Data'!$B$6:$BE$43,'RevPAR Raw Data'!AK$1,FALSE)</f>
        <v>46.433343390533601</v>
      </c>
      <c r="AY41" s="53">
        <f>VLOOKUP($A41,'RevPAR Raw Data'!$B$6:$BE$43,'RevPAR Raw Data'!AL$1,FALSE)</f>
        <v>45.047076358664903</v>
      </c>
      <c r="AZ41" s="52">
        <f>VLOOKUP($A41,'RevPAR Raw Data'!$B$6:$BE$43,'RevPAR Raw Data'!AN$1,FALSE)</f>
        <v>44.364701579294703</v>
      </c>
      <c r="BA41" s="52">
        <f>VLOOKUP($A41,'RevPAR Raw Data'!$B$6:$BE$43,'RevPAR Raw Data'!AO$1,FALSE)</f>
        <v>45.300599712426902</v>
      </c>
      <c r="BB41" s="53">
        <f>VLOOKUP($A41,'RevPAR Raw Data'!$B$6:$BE$43,'RevPAR Raw Data'!AP$1,FALSE)</f>
        <v>44.832650645860802</v>
      </c>
      <c r="BC41" s="54">
        <f>VLOOKUP($A41,'RevPAR Raw Data'!$B$6:$BE$43,'RevPAR Raw Data'!AR$1,FALSE)</f>
        <v>44.985811869292299</v>
      </c>
      <c r="BE41" s="47">
        <f>VLOOKUP($A41,'RevPAR Raw Data'!$B$6:$BE$43,'RevPAR Raw Data'!AT$1,FALSE)</f>
        <v>5.8464891836482797</v>
      </c>
      <c r="BF41" s="48">
        <f>VLOOKUP($A41,'RevPAR Raw Data'!$B$6:$BE$43,'RevPAR Raw Data'!AU$1,FALSE)</f>
        <v>2.5716998321544402</v>
      </c>
      <c r="BG41" s="48">
        <f>VLOOKUP($A41,'RevPAR Raw Data'!$B$6:$BE$43,'RevPAR Raw Data'!AV$1,FALSE)</f>
        <v>7.13385820484738</v>
      </c>
      <c r="BH41" s="48">
        <f>VLOOKUP($A41,'RevPAR Raw Data'!$B$6:$BE$43,'RevPAR Raw Data'!AW$1,FALSE)</f>
        <v>14.2385466796995</v>
      </c>
      <c r="BI41" s="48">
        <f>VLOOKUP($A41,'RevPAR Raw Data'!$B$6:$BE$43,'RevPAR Raw Data'!AX$1,FALSE)</f>
        <v>9.8527088612472706</v>
      </c>
      <c r="BJ41" s="49">
        <f>VLOOKUP($A41,'RevPAR Raw Data'!$B$6:$BE$43,'RevPAR Raw Data'!AY$1,FALSE)</f>
        <v>8.0778613715124798</v>
      </c>
      <c r="BK41" s="48">
        <f>VLOOKUP($A41,'RevPAR Raw Data'!$B$6:$BE$43,'RevPAR Raw Data'!BA$1,FALSE)</f>
        <v>7.0379652483561204</v>
      </c>
      <c r="BL41" s="48">
        <f>VLOOKUP($A41,'RevPAR Raw Data'!$B$6:$BE$43,'RevPAR Raw Data'!BB$1,FALSE)</f>
        <v>2.7364780308318699</v>
      </c>
      <c r="BM41" s="49">
        <f>VLOOKUP($A41,'RevPAR Raw Data'!$B$6:$BE$43,'RevPAR Raw Data'!BC$1,FALSE)</f>
        <v>4.8206854607672103</v>
      </c>
      <c r="BN41" s="50">
        <f>VLOOKUP($A41,'RevPAR Raw Data'!$B$6:$BE$43,'RevPAR Raw Data'!BE$1,FALSE)</f>
        <v>7.1299755350893301</v>
      </c>
    </row>
    <row r="42" spans="1:66" x14ac:dyDescent="0.45">
      <c r="A42" s="63" t="s">
        <v>109</v>
      </c>
      <c r="B42" s="47">
        <f>VLOOKUP($A42,'Occupancy Raw Data'!$B$8:$BE$45,'Occupancy Raw Data'!AG$3,FALSE)</f>
        <v>45.271580989330701</v>
      </c>
      <c r="C42" s="48">
        <f>VLOOKUP($A42,'Occupancy Raw Data'!$B$8:$BE$45,'Occupancy Raw Data'!AH$3,FALSE)</f>
        <v>40.559327513740698</v>
      </c>
      <c r="D42" s="48">
        <f>VLOOKUP($A42,'Occupancy Raw Data'!$B$8:$BE$45,'Occupancy Raw Data'!AI$3,FALSE)</f>
        <v>48.7390882638215</v>
      </c>
      <c r="E42" s="48">
        <f>VLOOKUP($A42,'Occupancy Raw Data'!$B$8:$BE$45,'Occupancy Raw Data'!AJ$3,FALSE)</f>
        <v>51.099256385386298</v>
      </c>
      <c r="F42" s="48">
        <f>VLOOKUP($A42,'Occupancy Raw Data'!$B$8:$BE$45,'Occupancy Raw Data'!AK$3,FALSE)</f>
        <v>44.624959586162298</v>
      </c>
      <c r="G42" s="49">
        <f>VLOOKUP($A42,'Occupancy Raw Data'!$B$8:$BE$45,'Occupancy Raw Data'!AL$3,FALSE)</f>
        <v>46.0588425476883</v>
      </c>
      <c r="H42" s="48">
        <f>VLOOKUP($A42,'Occupancy Raw Data'!$B$8:$BE$45,'Occupancy Raw Data'!AN$3,FALSE)</f>
        <v>46.096023278370502</v>
      </c>
      <c r="I42" s="48">
        <f>VLOOKUP($A42,'Occupancy Raw Data'!$B$8:$BE$45,'Occupancy Raw Data'!AO$3,FALSE)</f>
        <v>50.6870352408664</v>
      </c>
      <c r="J42" s="49">
        <f>VLOOKUP($A42,'Occupancy Raw Data'!$B$8:$BE$45,'Occupancy Raw Data'!AP$3,FALSE)</f>
        <v>48.391529259618402</v>
      </c>
      <c r="K42" s="50">
        <f>VLOOKUP($A42,'Occupancy Raw Data'!$B$8:$BE$45,'Occupancy Raw Data'!AR$3,FALSE)</f>
        <v>46.725324465382599</v>
      </c>
      <c r="M42" s="47">
        <f>VLOOKUP($A42,'Occupancy Raw Data'!$B$8:$BE$45,'Occupancy Raw Data'!AT$3,FALSE)</f>
        <v>24.743875278396398</v>
      </c>
      <c r="N42" s="48">
        <f>VLOOKUP($A42,'Occupancy Raw Data'!$B$8:$BE$45,'Occupancy Raw Data'!AU$3,FALSE)</f>
        <v>6.2910400338911199</v>
      </c>
      <c r="O42" s="48">
        <f>VLOOKUP($A42,'Occupancy Raw Data'!$B$8:$BE$45,'Occupancy Raw Data'!AV$3,FALSE)</f>
        <v>0.63417890520694198</v>
      </c>
      <c r="P42" s="48">
        <f>VLOOKUP($A42,'Occupancy Raw Data'!$B$8:$BE$45,'Occupancy Raw Data'!AW$3,FALSE)</f>
        <v>-0.61311114604621897</v>
      </c>
      <c r="Q42" s="48">
        <f>VLOOKUP($A42,'Occupancy Raw Data'!$B$8:$BE$45,'Occupancy Raw Data'!AX$3,FALSE)</f>
        <v>4.0128108515448302</v>
      </c>
      <c r="R42" s="49">
        <f>VLOOKUP($A42,'Occupancy Raw Data'!$B$8:$BE$45,'Occupancy Raw Data'!AY$3,FALSE)</f>
        <v>6.0285799345043101</v>
      </c>
      <c r="S42" s="48">
        <f>VLOOKUP($A42,'Occupancy Raw Data'!$B$8:$BE$45,'Occupancy Raw Data'!BA$3,FALSE)</f>
        <v>5.8856294095803898</v>
      </c>
      <c r="T42" s="48">
        <f>VLOOKUP($A42,'Occupancy Raw Data'!$B$8:$BE$45,'Occupancy Raw Data'!BB$3,FALSE)</f>
        <v>-3.8337678270203899</v>
      </c>
      <c r="U42" s="49">
        <f>VLOOKUP($A42,'Occupancy Raw Data'!$B$8:$BE$45,'Occupancy Raw Data'!BC$3,FALSE)</f>
        <v>0.56269421348786397</v>
      </c>
      <c r="V42" s="50">
        <f>VLOOKUP($A42,'Occupancy Raw Data'!$B$8:$BE$45,'Occupancy Raw Data'!BE$3,FALSE)</f>
        <v>4.3502926841847298</v>
      </c>
      <c r="X42" s="51">
        <f>VLOOKUP($A42,'ADR Raw Data'!$B$6:$BE$43,'ADR Raw Data'!AG$1,FALSE)</f>
        <v>163.914029637564</v>
      </c>
      <c r="Y42" s="52">
        <f>VLOOKUP($A42,'ADR Raw Data'!$B$6:$BE$43,'ADR Raw Data'!AH$1,FALSE)</f>
        <v>154.87085890793099</v>
      </c>
      <c r="Z42" s="52">
        <f>VLOOKUP($A42,'ADR Raw Data'!$B$6:$BE$43,'ADR Raw Data'!AI$1,FALSE)</f>
        <v>157.449446102819</v>
      </c>
      <c r="AA42" s="52">
        <f>VLOOKUP($A42,'ADR Raw Data'!$B$6:$BE$43,'ADR Raw Data'!AJ$1,FALSE)</f>
        <v>159.10055362227101</v>
      </c>
      <c r="AB42" s="52">
        <f>VLOOKUP($A42,'ADR Raw Data'!$B$6:$BE$43,'ADR Raw Data'!AK$1,FALSE)</f>
        <v>150.27948197790201</v>
      </c>
      <c r="AC42" s="53">
        <f>VLOOKUP($A42,'ADR Raw Data'!$B$6:$BE$43,'ADR Raw Data'!AL$1,FALSE)</f>
        <v>157.24313245823299</v>
      </c>
      <c r="AD42" s="52">
        <f>VLOOKUP($A42,'ADR Raw Data'!$B$6:$BE$43,'ADR Raw Data'!AN$1,FALSE)</f>
        <v>156.23279852709101</v>
      </c>
      <c r="AE42" s="52">
        <f>VLOOKUP($A42,'ADR Raw Data'!$B$6:$BE$43,'ADR Raw Data'!AO$1,FALSE)</f>
        <v>160.174882793812</v>
      </c>
      <c r="AF42" s="53">
        <f>VLOOKUP($A42,'ADR Raw Data'!$B$6:$BE$43,'ADR Raw Data'!AP$1,FALSE)</f>
        <v>158.29733923500899</v>
      </c>
      <c r="AG42" s="54">
        <f>VLOOKUP($A42,'ADR Raw Data'!$B$6:$BE$43,'ADR Raw Data'!AR$1,FALSE)</f>
        <v>157.55507512479599</v>
      </c>
      <c r="AI42" s="47">
        <f>VLOOKUP($A42,'ADR Raw Data'!$B$6:$BE$43,'ADR Raw Data'!AT$1,FALSE)</f>
        <v>4.2225270752950896</v>
      </c>
      <c r="AJ42" s="48">
        <f>VLOOKUP($A42,'ADR Raw Data'!$B$6:$BE$43,'ADR Raw Data'!AU$1,FALSE)</f>
        <v>-1.2757212344022599</v>
      </c>
      <c r="AK42" s="48">
        <f>VLOOKUP($A42,'ADR Raw Data'!$B$6:$BE$43,'ADR Raw Data'!AV$1,FALSE)</f>
        <v>-3.8229907509069001</v>
      </c>
      <c r="AL42" s="48">
        <f>VLOOKUP($A42,'ADR Raw Data'!$B$6:$BE$43,'ADR Raw Data'!AW$1,FALSE)</f>
        <v>-4.3608871868231596</v>
      </c>
      <c r="AM42" s="48">
        <f>VLOOKUP($A42,'ADR Raw Data'!$B$6:$BE$43,'ADR Raw Data'!AX$1,FALSE)</f>
        <v>-4.2718143496355898</v>
      </c>
      <c r="AN42" s="49">
        <f>VLOOKUP($A42,'ADR Raw Data'!$B$6:$BE$43,'ADR Raw Data'!AY$1,FALSE)</f>
        <v>-2.1697522284751898</v>
      </c>
      <c r="AO42" s="48">
        <f>VLOOKUP($A42,'ADR Raw Data'!$B$6:$BE$43,'ADR Raw Data'!BA$1,FALSE)</f>
        <v>-7.3831408948469299</v>
      </c>
      <c r="AP42" s="48">
        <f>VLOOKUP($A42,'ADR Raw Data'!$B$6:$BE$43,'ADR Raw Data'!BB$1,FALSE)</f>
        <v>-8.0300170624324192</v>
      </c>
      <c r="AQ42" s="49">
        <f>VLOOKUP($A42,'ADR Raw Data'!$B$6:$BE$43,'ADR Raw Data'!BC$1,FALSE)</f>
        <v>-7.7974940275788702</v>
      </c>
      <c r="AR42" s="50">
        <f>VLOOKUP($A42,'ADR Raw Data'!$B$6:$BE$43,'ADR Raw Data'!BE$1,FALSE)</f>
        <v>-3.9848282482465098</v>
      </c>
      <c r="AT42" s="51">
        <f>VLOOKUP($A42,'RevPAR Raw Data'!$B$6:$BE$43,'RevPAR Raw Data'!AG$1,FALSE)</f>
        <v>74.206472680245696</v>
      </c>
      <c r="AU42" s="52">
        <f>VLOOKUP($A42,'RevPAR Raw Data'!$B$6:$BE$43,'RevPAR Raw Data'!AH$1,FALSE)</f>
        <v>62.814578887811102</v>
      </c>
      <c r="AV42" s="52">
        <f>VLOOKUP($A42,'RevPAR Raw Data'!$B$6:$BE$43,'RevPAR Raw Data'!AI$1,FALSE)</f>
        <v>76.739424506951096</v>
      </c>
      <c r="AW42" s="52">
        <f>VLOOKUP($A42,'RevPAR Raw Data'!$B$6:$BE$43,'RevPAR Raw Data'!AJ$1,FALSE)</f>
        <v>81.299199806013505</v>
      </c>
      <c r="AX42" s="52">
        <f>VLOOKUP($A42,'RevPAR Raw Data'!$B$6:$BE$43,'RevPAR Raw Data'!AK$1,FALSE)</f>
        <v>67.062158098932997</v>
      </c>
      <c r="AY42" s="53">
        <f>VLOOKUP($A42,'RevPAR Raw Data'!$B$6:$BE$43,'RevPAR Raw Data'!AL$1,FALSE)</f>
        <v>72.424366795990906</v>
      </c>
      <c r="AZ42" s="52">
        <f>VLOOKUP($A42,'RevPAR Raw Data'!$B$6:$BE$43,'RevPAR Raw Data'!AN$1,FALSE)</f>
        <v>72.017107177497493</v>
      </c>
      <c r="BA42" s="52">
        <f>VLOOKUP($A42,'RevPAR Raw Data'!$B$6:$BE$43,'RevPAR Raw Data'!AO$1,FALSE)</f>
        <v>81.187899288716395</v>
      </c>
      <c r="BB42" s="53">
        <f>VLOOKUP($A42,'RevPAR Raw Data'!$B$6:$BE$43,'RevPAR Raw Data'!AP$1,FALSE)</f>
        <v>76.602503233107001</v>
      </c>
      <c r="BC42" s="54">
        <f>VLOOKUP($A42,'RevPAR Raw Data'!$B$6:$BE$43,'RevPAR Raw Data'!AR$1,FALSE)</f>
        <v>73.618120063738303</v>
      </c>
      <c r="BE42" s="47">
        <f>VLOOKUP($A42,'RevPAR Raw Data'!$B$6:$BE$43,'RevPAR Raw Data'!AT$1,FALSE)</f>
        <v>30.011219186799</v>
      </c>
      <c r="BF42" s="48">
        <f>VLOOKUP($A42,'RevPAR Raw Data'!$B$6:$BE$43,'RevPAR Raw Data'!AU$1,FALSE)</f>
        <v>4.93506266591175</v>
      </c>
      <c r="BG42" s="48">
        <f>VLOOKUP($A42,'RevPAR Raw Data'!$B$6:$BE$43,'RevPAR Raw Data'!AV$1,FALSE)</f>
        <v>-3.2130564465902198</v>
      </c>
      <c r="BH42" s="48">
        <f>VLOOKUP($A42,'RevPAR Raw Data'!$B$6:$BE$43,'RevPAR Raw Data'!AW$1,FALSE)</f>
        <v>-4.94726124746047</v>
      </c>
      <c r="BI42" s="48">
        <f>VLOOKUP($A42,'RevPAR Raw Data'!$B$6:$BE$43,'RevPAR Raw Data'!AX$1,FALSE)</f>
        <v>-0.43042332787078103</v>
      </c>
      <c r="BJ42" s="49">
        <f>VLOOKUP($A42,'RevPAR Raw Data'!$B$6:$BE$43,'RevPAR Raw Data'!AY$1,FALSE)</f>
        <v>3.7280224585548001</v>
      </c>
      <c r="BK42" s="48">
        <f>VLOOKUP($A42,'RevPAR Raw Data'!$B$6:$BE$43,'RevPAR Raw Data'!BA$1,FALSE)</f>
        <v>-1.9320557971244099</v>
      </c>
      <c r="BL42" s="48">
        <f>VLOOKUP($A42,'RevPAR Raw Data'!$B$6:$BE$43,'RevPAR Raw Data'!BB$1,FALSE)</f>
        <v>-11.555932678809</v>
      </c>
      <c r="BM42" s="49">
        <f>VLOOKUP($A42,'RevPAR Raw Data'!$B$6:$BE$43,'RevPAR Raw Data'!BC$1,FALSE)</f>
        <v>-7.2786758617812604</v>
      </c>
      <c r="BN42" s="50">
        <f>VLOOKUP($A42,'RevPAR Raw Data'!$B$6:$BE$43,'RevPAR Raw Data'!BE$1,FALSE)</f>
        <v>0.19211274417743199</v>
      </c>
    </row>
    <row r="43" spans="1:66" x14ac:dyDescent="0.45">
      <c r="A43" s="63" t="s">
        <v>94</v>
      </c>
      <c r="B43" s="47">
        <f>VLOOKUP($A43,'Occupancy Raw Data'!$B$8:$BE$45,'Occupancy Raw Data'!AG$3,FALSE)</f>
        <v>45.370894677236599</v>
      </c>
      <c r="C43" s="48">
        <f>VLOOKUP($A43,'Occupancy Raw Data'!$B$8:$BE$45,'Occupancy Raw Data'!AH$3,FALSE)</f>
        <v>42.381087202718</v>
      </c>
      <c r="D43" s="48">
        <f>VLOOKUP($A43,'Occupancy Raw Data'!$B$8:$BE$45,'Occupancy Raw Data'!AI$3,FALSE)</f>
        <v>48.7485843714609</v>
      </c>
      <c r="E43" s="48">
        <f>VLOOKUP($A43,'Occupancy Raw Data'!$B$8:$BE$45,'Occupancy Raw Data'!AJ$3,FALSE)</f>
        <v>51.367497168742901</v>
      </c>
      <c r="F43" s="48">
        <f>VLOOKUP($A43,'Occupancy Raw Data'!$B$8:$BE$45,'Occupancy Raw Data'!AK$3,FALSE)</f>
        <v>48.0294450736126</v>
      </c>
      <c r="G43" s="49">
        <f>VLOOKUP($A43,'Occupancy Raw Data'!$B$8:$BE$45,'Occupancy Raw Data'!AL$3,FALSE)</f>
        <v>47.179501698754201</v>
      </c>
      <c r="H43" s="48">
        <f>VLOOKUP($A43,'Occupancy Raw Data'!$B$8:$BE$45,'Occupancy Raw Data'!AN$3,FALSE)</f>
        <v>50.857870894677198</v>
      </c>
      <c r="I43" s="48">
        <f>VLOOKUP($A43,'Occupancy Raw Data'!$B$8:$BE$45,'Occupancy Raw Data'!AO$3,FALSE)</f>
        <v>55.690826727066799</v>
      </c>
      <c r="J43" s="49">
        <f>VLOOKUP($A43,'Occupancy Raw Data'!$B$8:$BE$45,'Occupancy Raw Data'!AP$3,FALSE)</f>
        <v>53.274348810871999</v>
      </c>
      <c r="K43" s="50">
        <f>VLOOKUP($A43,'Occupancy Raw Data'!$B$8:$BE$45,'Occupancy Raw Data'!AR$3,FALSE)</f>
        <v>48.920886587930703</v>
      </c>
      <c r="M43" s="47">
        <f>VLOOKUP($A43,'Occupancy Raw Data'!$B$8:$BE$45,'Occupancy Raw Data'!AT$3,FALSE)</f>
        <v>0.94366728189840399</v>
      </c>
      <c r="N43" s="48">
        <f>VLOOKUP($A43,'Occupancy Raw Data'!$B$8:$BE$45,'Occupancy Raw Data'!AU$3,FALSE)</f>
        <v>-7.9950160198345896</v>
      </c>
      <c r="O43" s="48">
        <f>VLOOKUP($A43,'Occupancy Raw Data'!$B$8:$BE$45,'Occupancy Raw Data'!AV$3,FALSE)</f>
        <v>-10.658193008926</v>
      </c>
      <c r="P43" s="48">
        <f>VLOOKUP($A43,'Occupancy Raw Data'!$B$8:$BE$45,'Occupancy Raw Data'!AW$3,FALSE)</f>
        <v>-6.6310820046080501</v>
      </c>
      <c r="Q43" s="48">
        <f>VLOOKUP($A43,'Occupancy Raw Data'!$B$8:$BE$45,'Occupancy Raw Data'!AX$3,FALSE)</f>
        <v>-6.3109927068556697</v>
      </c>
      <c r="R43" s="49">
        <f>VLOOKUP($A43,'Occupancy Raw Data'!$B$8:$BE$45,'Occupancy Raw Data'!AY$3,FALSE)</f>
        <v>-6.3360486149689796</v>
      </c>
      <c r="S43" s="48">
        <f>VLOOKUP($A43,'Occupancy Raw Data'!$B$8:$BE$45,'Occupancy Raw Data'!BA$3,FALSE)</f>
        <v>-5.10632059872081</v>
      </c>
      <c r="T43" s="48">
        <f>VLOOKUP($A43,'Occupancy Raw Data'!$B$8:$BE$45,'Occupancy Raw Data'!BB$3,FALSE)</f>
        <v>-6.4409274530260703</v>
      </c>
      <c r="U43" s="49">
        <f>VLOOKUP($A43,'Occupancy Raw Data'!$B$8:$BE$45,'Occupancy Raw Data'!BC$3,FALSE)</f>
        <v>-5.8086068766406402</v>
      </c>
      <c r="V43" s="50">
        <f>VLOOKUP($A43,'Occupancy Raw Data'!$B$8:$BE$45,'Occupancy Raw Data'!BE$3,FALSE)</f>
        <v>-6.1725745507487</v>
      </c>
      <c r="X43" s="51">
        <f>VLOOKUP($A43,'ADR Raw Data'!$B$6:$BE$43,'ADR Raw Data'!AG$1,FALSE)</f>
        <v>93.738352574102905</v>
      </c>
      <c r="Y43" s="52">
        <f>VLOOKUP($A43,'ADR Raw Data'!$B$6:$BE$43,'ADR Raw Data'!AH$1,FALSE)</f>
        <v>90.326158728037896</v>
      </c>
      <c r="Z43" s="52">
        <f>VLOOKUP($A43,'ADR Raw Data'!$B$6:$BE$43,'ADR Raw Data'!AI$1,FALSE)</f>
        <v>94.964499941921204</v>
      </c>
      <c r="AA43" s="52">
        <f>VLOOKUP($A43,'ADR Raw Data'!$B$6:$BE$43,'ADR Raw Data'!AJ$1,FALSE)</f>
        <v>95.992222895882705</v>
      </c>
      <c r="AB43" s="52">
        <f>VLOOKUP($A43,'ADR Raw Data'!$B$6:$BE$43,'ADR Raw Data'!AK$1,FALSE)</f>
        <v>92.111593963687795</v>
      </c>
      <c r="AC43" s="53">
        <f>VLOOKUP($A43,'ADR Raw Data'!$B$6:$BE$43,'ADR Raw Data'!AL$1,FALSE)</f>
        <v>93.538281904487505</v>
      </c>
      <c r="AD43" s="52">
        <f>VLOOKUP($A43,'ADR Raw Data'!$B$6:$BE$43,'ADR Raw Data'!AN$1,FALSE)</f>
        <v>99.425728441797006</v>
      </c>
      <c r="AE43" s="52">
        <f>VLOOKUP($A43,'ADR Raw Data'!$B$6:$BE$43,'ADR Raw Data'!AO$1,FALSE)</f>
        <v>102.719731062531</v>
      </c>
      <c r="AF43" s="53">
        <f>VLOOKUP($A43,'ADR Raw Data'!$B$6:$BE$43,'ADR Raw Data'!AP$1,FALSE)</f>
        <v>101.147436292615</v>
      </c>
      <c r="AG43" s="54">
        <f>VLOOKUP($A43,'ADR Raw Data'!$B$6:$BE$43,'ADR Raw Data'!AR$1,FALSE)</f>
        <v>95.905793868642107</v>
      </c>
      <c r="AI43" s="47">
        <f>VLOOKUP($A43,'ADR Raw Data'!$B$6:$BE$43,'ADR Raw Data'!AT$1,FALSE)</f>
        <v>3.5109573628105402</v>
      </c>
      <c r="AJ43" s="48">
        <f>VLOOKUP($A43,'ADR Raw Data'!$B$6:$BE$43,'ADR Raw Data'!AU$1,FALSE)</f>
        <v>0.94634887405212698</v>
      </c>
      <c r="AK43" s="48">
        <f>VLOOKUP($A43,'ADR Raw Data'!$B$6:$BE$43,'ADR Raw Data'!AV$1,FALSE)</f>
        <v>0.127171739347653</v>
      </c>
      <c r="AL43" s="48">
        <f>VLOOKUP($A43,'ADR Raw Data'!$B$6:$BE$43,'ADR Raw Data'!AW$1,FALSE)</f>
        <v>1.6207570794522399</v>
      </c>
      <c r="AM43" s="48">
        <f>VLOOKUP($A43,'ADR Raw Data'!$B$6:$BE$43,'ADR Raw Data'!AX$1,FALSE)</f>
        <v>2.1614972336851701</v>
      </c>
      <c r="AN43" s="49">
        <f>VLOOKUP($A43,'ADR Raw Data'!$B$6:$BE$43,'ADR Raw Data'!AY$1,FALSE)</f>
        <v>1.60403727415356</v>
      </c>
      <c r="AO43" s="48">
        <f>VLOOKUP($A43,'ADR Raw Data'!$B$6:$BE$43,'ADR Raw Data'!BA$1,FALSE)</f>
        <v>1.67909263473964</v>
      </c>
      <c r="AP43" s="48">
        <f>VLOOKUP($A43,'ADR Raw Data'!$B$6:$BE$43,'ADR Raw Data'!BB$1,FALSE)</f>
        <v>-9.2816220268907498E-2</v>
      </c>
      <c r="AQ43" s="49">
        <f>VLOOKUP($A43,'ADR Raw Data'!$B$6:$BE$43,'ADR Raw Data'!BC$1,FALSE)</f>
        <v>0.712975692640752</v>
      </c>
      <c r="AR43" s="50">
        <f>VLOOKUP($A43,'ADR Raw Data'!$B$6:$BE$43,'ADR Raw Data'!BE$1,FALSE)</f>
        <v>1.3206770982257701</v>
      </c>
      <c r="AT43" s="51">
        <f>VLOOKUP($A43,'RevPAR Raw Data'!$B$6:$BE$43,'RevPAR Raw Data'!AG$1,FALSE)</f>
        <v>42.529929218573002</v>
      </c>
      <c r="AU43" s="52">
        <f>VLOOKUP($A43,'RevPAR Raw Data'!$B$6:$BE$43,'RevPAR Raw Data'!AH$1,FALSE)</f>
        <v>38.281208097395201</v>
      </c>
      <c r="AV43" s="52">
        <f>VLOOKUP($A43,'RevPAR Raw Data'!$B$6:$BE$43,'RevPAR Raw Data'!AI$1,FALSE)</f>
        <v>46.293849377123401</v>
      </c>
      <c r="AW43" s="52">
        <f>VLOOKUP($A43,'RevPAR Raw Data'!$B$6:$BE$43,'RevPAR Raw Data'!AJ$1,FALSE)</f>
        <v>49.308802378255898</v>
      </c>
      <c r="AX43" s="52">
        <f>VLOOKUP($A43,'RevPAR Raw Data'!$B$6:$BE$43,'RevPAR Raw Data'!AK$1,FALSE)</f>
        <v>44.240687429218497</v>
      </c>
      <c r="AY43" s="53">
        <f>VLOOKUP($A43,'RevPAR Raw Data'!$B$6:$BE$43,'RevPAR Raw Data'!AL$1,FALSE)</f>
        <v>44.130895300113202</v>
      </c>
      <c r="AZ43" s="52">
        <f>VLOOKUP($A43,'RevPAR Raw Data'!$B$6:$BE$43,'RevPAR Raw Data'!AN$1,FALSE)</f>
        <v>50.565808607021502</v>
      </c>
      <c r="BA43" s="52">
        <f>VLOOKUP($A43,'RevPAR Raw Data'!$B$6:$BE$43,'RevPAR Raw Data'!AO$1,FALSE)</f>
        <v>57.2054674405436</v>
      </c>
      <c r="BB43" s="53">
        <f>VLOOKUP($A43,'RevPAR Raw Data'!$B$6:$BE$43,'RevPAR Raw Data'!AP$1,FALSE)</f>
        <v>53.885638023782498</v>
      </c>
      <c r="BC43" s="54">
        <f>VLOOKUP($A43,'RevPAR Raw Data'!$B$6:$BE$43,'RevPAR Raw Data'!AR$1,FALSE)</f>
        <v>46.917964649733001</v>
      </c>
      <c r="BE43" s="47">
        <f>VLOOKUP($A43,'RevPAR Raw Data'!$B$6:$BE$43,'RevPAR Raw Data'!AT$1,FALSE)</f>
        <v>4.4877564006231898</v>
      </c>
      <c r="BF43" s="48">
        <f>VLOOKUP($A43,'RevPAR Raw Data'!$B$6:$BE$43,'RevPAR Raw Data'!AU$1,FALSE)</f>
        <v>-7.1243278898664597</v>
      </c>
      <c r="BG43" s="48">
        <f>VLOOKUP($A43,'RevPAR Raw Data'!$B$6:$BE$43,'RevPAR Raw Data'!AV$1,FALSE)</f>
        <v>-10.544575479010801</v>
      </c>
      <c r="BH43" s="48">
        <f>VLOOKUP($A43,'RevPAR Raw Data'!$B$6:$BE$43,'RevPAR Raw Data'!AW$1,FALSE)</f>
        <v>-5.1177986561897804</v>
      </c>
      <c r="BI43" s="48">
        <f>VLOOKUP($A43,'RevPAR Raw Data'!$B$6:$BE$43,'RevPAR Raw Data'!AX$1,FALSE)</f>
        <v>-4.2859074059472499</v>
      </c>
      <c r="BJ43" s="49">
        <f>VLOOKUP($A43,'RevPAR Raw Data'!$B$6:$BE$43,'RevPAR Raw Data'!AY$1,FALSE)</f>
        <v>-4.8336439223080099</v>
      </c>
      <c r="BK43" s="48">
        <f>VLOOKUP($A43,'RevPAR Raw Data'!$B$6:$BE$43,'RevPAR Raw Data'!BA$1,FALSE)</f>
        <v>-3.5129678170604799</v>
      </c>
      <c r="BL43" s="48">
        <f>VLOOKUP($A43,'RevPAR Raw Data'!$B$6:$BE$43,'RevPAR Raw Data'!BB$1,FALSE)</f>
        <v>-6.5277654478828202</v>
      </c>
      <c r="BM43" s="49">
        <f>VLOOKUP($A43,'RevPAR Raw Data'!$B$6:$BE$43,'RevPAR Raw Data'!BC$1,FALSE)</f>
        <v>-5.1370451391113896</v>
      </c>
      <c r="BN43" s="50">
        <f>VLOOKUP($A43,'RevPAR Raw Data'!$B$6:$BE$43,'RevPAR Raw Data'!BE$1,FALSE)</f>
        <v>-4.9334172309855697</v>
      </c>
    </row>
    <row r="44" spans="1:66" x14ac:dyDescent="0.45">
      <c r="A44" s="63" t="s">
        <v>44</v>
      </c>
      <c r="B44" s="47">
        <f>VLOOKUP($A44,'Occupancy Raw Data'!$B$8:$BE$45,'Occupancy Raw Data'!AG$3,FALSE)</f>
        <v>45.556506849314999</v>
      </c>
      <c r="C44" s="48">
        <f>VLOOKUP($A44,'Occupancy Raw Data'!$B$8:$BE$45,'Occupancy Raw Data'!AH$3,FALSE)</f>
        <v>45.025684931506802</v>
      </c>
      <c r="D44" s="48">
        <f>VLOOKUP($A44,'Occupancy Raw Data'!$B$8:$BE$45,'Occupancy Raw Data'!AI$3,FALSE)</f>
        <v>49.272260273972599</v>
      </c>
      <c r="E44" s="48">
        <f>VLOOKUP($A44,'Occupancy Raw Data'!$B$8:$BE$45,'Occupancy Raw Data'!AJ$3,FALSE)</f>
        <v>50.907534246575302</v>
      </c>
      <c r="F44" s="48">
        <f>VLOOKUP($A44,'Occupancy Raw Data'!$B$8:$BE$45,'Occupancy Raw Data'!AK$3,FALSE)</f>
        <v>48.287671232876697</v>
      </c>
      <c r="G44" s="49">
        <f>VLOOKUP($A44,'Occupancy Raw Data'!$B$8:$BE$45,'Occupancy Raw Data'!AL$3,FALSE)</f>
        <v>47.809931506849303</v>
      </c>
      <c r="H44" s="48">
        <f>VLOOKUP($A44,'Occupancy Raw Data'!$B$8:$BE$45,'Occupancy Raw Data'!AN$3,FALSE)</f>
        <v>47.671232876712303</v>
      </c>
      <c r="I44" s="48">
        <f>VLOOKUP($A44,'Occupancy Raw Data'!$B$8:$BE$45,'Occupancy Raw Data'!AO$3,FALSE)</f>
        <v>51.309931506849303</v>
      </c>
      <c r="J44" s="49">
        <f>VLOOKUP($A44,'Occupancy Raw Data'!$B$8:$BE$45,'Occupancy Raw Data'!AP$3,FALSE)</f>
        <v>49.490582191780803</v>
      </c>
      <c r="K44" s="50">
        <f>VLOOKUP($A44,'Occupancy Raw Data'!$B$8:$BE$45,'Occupancy Raw Data'!AR$3,FALSE)</f>
        <v>48.290117416829702</v>
      </c>
      <c r="M44" s="47">
        <f>VLOOKUP($A44,'Occupancy Raw Data'!$B$8:$BE$45,'Occupancy Raw Data'!AT$3,FALSE)</f>
        <v>-3.3248546511627901</v>
      </c>
      <c r="N44" s="48">
        <f>VLOOKUP($A44,'Occupancy Raw Data'!$B$8:$BE$45,'Occupancy Raw Data'!AU$3,FALSE)</f>
        <v>-7.5096728807597604</v>
      </c>
      <c r="O44" s="48">
        <f>VLOOKUP($A44,'Occupancy Raw Data'!$B$8:$BE$45,'Occupancy Raw Data'!AV$3,FALSE)</f>
        <v>-7.8905249679897498</v>
      </c>
      <c r="P44" s="48">
        <f>VLOOKUP($A44,'Occupancy Raw Data'!$B$8:$BE$45,'Occupancy Raw Data'!AW$3,FALSE)</f>
        <v>-8.4385586695411092</v>
      </c>
      <c r="Q44" s="48">
        <f>VLOOKUP($A44,'Occupancy Raw Data'!$B$8:$BE$45,'Occupancy Raw Data'!AX$3,FALSE)</f>
        <v>-8.3075922614209006</v>
      </c>
      <c r="R44" s="49">
        <f>VLOOKUP($A44,'Occupancy Raw Data'!$B$8:$BE$45,'Occupancy Raw Data'!AY$3,FALSE)</f>
        <v>-7.1867832330552099</v>
      </c>
      <c r="S44" s="48">
        <f>VLOOKUP($A44,'Occupancy Raw Data'!$B$8:$BE$45,'Occupancy Raw Data'!BA$3,FALSE)</f>
        <v>-9.4044907256752293</v>
      </c>
      <c r="T44" s="48">
        <f>VLOOKUP($A44,'Occupancy Raw Data'!$B$8:$BE$45,'Occupancy Raw Data'!BB$3,FALSE)</f>
        <v>-9.1969696969696901</v>
      </c>
      <c r="U44" s="49">
        <f>VLOOKUP($A44,'Occupancy Raw Data'!$B$8:$BE$45,'Occupancy Raw Data'!BC$3,FALSE)</f>
        <v>-9.2970343637219504</v>
      </c>
      <c r="V44" s="50">
        <f>VLOOKUP($A44,'Occupancy Raw Data'!$B$8:$BE$45,'Occupancy Raw Data'!BE$3,FALSE)</f>
        <v>-7.8147983842723301</v>
      </c>
      <c r="X44" s="51">
        <f>VLOOKUP($A44,'ADR Raw Data'!$B$6:$BE$43,'ADR Raw Data'!AG$1,FALSE)</f>
        <v>90.312932907348198</v>
      </c>
      <c r="Y44" s="52">
        <f>VLOOKUP($A44,'ADR Raw Data'!$B$6:$BE$43,'ADR Raw Data'!AH$1,FALSE)</f>
        <v>85.247798155542796</v>
      </c>
      <c r="Z44" s="52">
        <f>VLOOKUP($A44,'ADR Raw Data'!$B$6:$BE$43,'ADR Raw Data'!AI$1,FALSE)</f>
        <v>87.240499999999997</v>
      </c>
      <c r="AA44" s="52">
        <f>VLOOKUP($A44,'ADR Raw Data'!$B$6:$BE$43,'ADR Raw Data'!AJ$1,FALSE)</f>
        <v>88.010381634712402</v>
      </c>
      <c r="AB44" s="52">
        <f>VLOOKUP($A44,'ADR Raw Data'!$B$6:$BE$43,'ADR Raw Data'!AK$1,FALSE)</f>
        <v>84.999132109928993</v>
      </c>
      <c r="AC44" s="53">
        <f>VLOOKUP($A44,'ADR Raw Data'!$B$6:$BE$43,'ADR Raw Data'!AL$1,FALSE)</f>
        <v>87.161892421474803</v>
      </c>
      <c r="AD44" s="52">
        <f>VLOOKUP($A44,'ADR Raw Data'!$B$6:$BE$43,'ADR Raw Data'!AN$1,FALSE)</f>
        <v>92.367707219827494</v>
      </c>
      <c r="AE44" s="52">
        <f>VLOOKUP($A44,'ADR Raw Data'!$B$6:$BE$43,'ADR Raw Data'!AO$1,FALSE)</f>
        <v>95.607801234773902</v>
      </c>
      <c r="AF44" s="53">
        <f>VLOOKUP($A44,'ADR Raw Data'!$B$6:$BE$43,'ADR Raw Data'!AP$1,FALSE)</f>
        <v>94.047309627194807</v>
      </c>
      <c r="AG44" s="54">
        <f>VLOOKUP($A44,'ADR Raw Data'!$B$6:$BE$43,'ADR Raw Data'!AR$1,FALSE)</f>
        <v>89.1780594929334</v>
      </c>
      <c r="AI44" s="47">
        <f>VLOOKUP($A44,'ADR Raw Data'!$B$6:$BE$43,'ADR Raw Data'!AT$1,FALSE)</f>
        <v>4.2243724208434399</v>
      </c>
      <c r="AJ44" s="48">
        <f>VLOOKUP($A44,'ADR Raw Data'!$B$6:$BE$43,'ADR Raw Data'!AU$1,FALSE)</f>
        <v>-0.92211963899346305</v>
      </c>
      <c r="AK44" s="48">
        <f>VLOOKUP($A44,'ADR Raw Data'!$B$6:$BE$43,'ADR Raw Data'!AV$1,FALSE)</f>
        <v>9.5640862522749795E-2</v>
      </c>
      <c r="AL44" s="48">
        <f>VLOOKUP($A44,'ADR Raw Data'!$B$6:$BE$43,'ADR Raw Data'!AW$1,FALSE)</f>
        <v>0.71551283830822998</v>
      </c>
      <c r="AM44" s="48">
        <f>VLOOKUP($A44,'ADR Raw Data'!$B$6:$BE$43,'ADR Raw Data'!AX$1,FALSE)</f>
        <v>-0.89495939376345701</v>
      </c>
      <c r="AN44" s="49">
        <f>VLOOKUP($A44,'ADR Raw Data'!$B$6:$BE$43,'ADR Raw Data'!AY$1,FALSE)</f>
        <v>0.62700406418821597</v>
      </c>
      <c r="AO44" s="48">
        <f>VLOOKUP($A44,'ADR Raw Data'!$B$6:$BE$43,'ADR Raw Data'!BA$1,FALSE)</f>
        <v>0.79946858436847201</v>
      </c>
      <c r="AP44" s="48">
        <f>VLOOKUP($A44,'ADR Raw Data'!$B$6:$BE$43,'ADR Raw Data'!BB$1,FALSE)</f>
        <v>0.811659684203767</v>
      </c>
      <c r="AQ44" s="49">
        <f>VLOOKUP($A44,'ADR Raw Data'!$B$6:$BE$43,'ADR Raw Data'!BC$1,FALSE)</f>
        <v>0.807869723601218</v>
      </c>
      <c r="AR44" s="50">
        <f>VLOOKUP($A44,'ADR Raw Data'!$B$6:$BE$43,'ADR Raw Data'!BE$1,FALSE)</f>
        <v>0.64649357731764001</v>
      </c>
      <c r="AT44" s="51">
        <f>VLOOKUP($A44,'RevPAR Raw Data'!$B$6:$BE$43,'RevPAR Raw Data'!AG$1,FALSE)</f>
        <v>41.143417465753402</v>
      </c>
      <c r="AU44" s="52">
        <f>VLOOKUP($A44,'RevPAR Raw Data'!$B$6:$BE$43,'RevPAR Raw Data'!AH$1,FALSE)</f>
        <v>38.383405008561603</v>
      </c>
      <c r="AV44" s="52">
        <f>VLOOKUP($A44,'RevPAR Raw Data'!$B$6:$BE$43,'RevPAR Raw Data'!AI$1,FALSE)</f>
        <v>42.985366224315001</v>
      </c>
      <c r="AW44" s="52">
        <f>VLOOKUP($A44,'RevPAR Raw Data'!$B$6:$BE$43,'RevPAR Raw Data'!AJ$1,FALSE)</f>
        <v>44.803915171232802</v>
      </c>
      <c r="AX44" s="52">
        <f>VLOOKUP($A44,'RevPAR Raw Data'!$B$6:$BE$43,'RevPAR Raw Data'!AK$1,FALSE)</f>
        <v>41.044101464040999</v>
      </c>
      <c r="AY44" s="53">
        <f>VLOOKUP($A44,'RevPAR Raw Data'!$B$6:$BE$43,'RevPAR Raw Data'!AL$1,FALSE)</f>
        <v>41.6720410667808</v>
      </c>
      <c r="AZ44" s="52">
        <f>VLOOKUP($A44,'RevPAR Raw Data'!$B$6:$BE$43,'RevPAR Raw Data'!AN$1,FALSE)</f>
        <v>44.032824811643799</v>
      </c>
      <c r="BA44" s="52">
        <f>VLOOKUP($A44,'RevPAR Raw Data'!$B$6:$BE$43,'RevPAR Raw Data'!AO$1,FALSE)</f>
        <v>49.056297328767101</v>
      </c>
      <c r="BB44" s="53">
        <f>VLOOKUP($A44,'RevPAR Raw Data'!$B$6:$BE$43,'RevPAR Raw Data'!AP$1,FALSE)</f>
        <v>46.544561070205397</v>
      </c>
      <c r="BC44" s="54">
        <f>VLOOKUP($A44,'RevPAR Raw Data'!$B$6:$BE$43,'RevPAR Raw Data'!AR$1,FALSE)</f>
        <v>43.064189639187802</v>
      </c>
      <c r="BE44" s="47">
        <f>VLOOKUP($A44,'RevPAR Raw Data'!$B$6:$BE$43,'RevPAR Raw Data'!AT$1,FALSE)</f>
        <v>0.75906352676380295</v>
      </c>
      <c r="BF44" s="48">
        <f>VLOOKUP($A44,'RevPAR Raw Data'!$B$6:$BE$43,'RevPAR Raw Data'!AU$1,FALSE)</f>
        <v>-8.3625443512955702</v>
      </c>
      <c r="BG44" s="48">
        <f>VLOOKUP($A44,'RevPAR Raw Data'!$B$6:$BE$43,'RevPAR Raw Data'!AV$1,FALSE)</f>
        <v>-7.8024306716039602</v>
      </c>
      <c r="BH44" s="48">
        <f>VLOOKUP($A44,'RevPAR Raw Data'!$B$6:$BE$43,'RevPAR Raw Data'!AW$1,FALSE)</f>
        <v>-7.7834248018816199</v>
      </c>
      <c r="BI44" s="48">
        <f>VLOOKUP($A44,'RevPAR Raw Data'!$B$6:$BE$43,'RevPAR Raw Data'!AX$1,FALSE)</f>
        <v>-9.1282020778452093</v>
      </c>
      <c r="BJ44" s="49">
        <f>VLOOKUP($A44,'RevPAR Raw Data'!$B$6:$BE$43,'RevPAR Raw Data'!AY$1,FALSE)</f>
        <v>-6.6048405918226498</v>
      </c>
      <c r="BK44" s="48">
        <f>VLOOKUP($A44,'RevPAR Raw Data'!$B$6:$BE$43,'RevPAR Raw Data'!BA$1,FALSE)</f>
        <v>-8.6802080901783807</v>
      </c>
      <c r="BL44" s="48">
        <f>VLOOKUP($A44,'RevPAR Raw Data'!$B$6:$BE$43,'RevPAR Raw Data'!BB$1,FALSE)</f>
        <v>-8.4599581079646704</v>
      </c>
      <c r="BM44" s="49">
        <f>VLOOKUP($A44,'RevPAR Raw Data'!$B$6:$BE$43,'RevPAR Raw Data'!BC$1,FALSE)</f>
        <v>-8.5642725659380403</v>
      </c>
      <c r="BN44" s="50">
        <f>VLOOKUP($A44,'RevPAR Raw Data'!$B$6:$BE$43,'RevPAR Raw Data'!BE$1,FALSE)</f>
        <v>-7.21882697658934</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Data'!AG$3,FALSE)</f>
        <v>42.946742615245697</v>
      </c>
      <c r="C47" s="48">
        <f>VLOOKUP($A47,'Occupancy Raw Data'!$B$8:$BE$45,'Occupancy Raw Data'!AH$3,FALSE)</f>
        <v>42.589566408316898</v>
      </c>
      <c r="D47" s="48">
        <f>VLOOKUP($A47,'Occupancy Raw Data'!$B$8:$BE$45,'Occupancy Raw Data'!AI$3,FALSE)</f>
        <v>49.086438198400003</v>
      </c>
      <c r="E47" s="48">
        <f>VLOOKUP($A47,'Occupancy Raw Data'!$B$8:$BE$45,'Occupancy Raw Data'!AJ$3,FALSE)</f>
        <v>52.241883773772798</v>
      </c>
      <c r="F47" s="48">
        <f>VLOOKUP($A47,'Occupancy Raw Data'!$B$8:$BE$45,'Occupancy Raw Data'!AK$3,FALSE)</f>
        <v>48.383758209605602</v>
      </c>
      <c r="G47" s="49">
        <f>VLOOKUP($A47,'Occupancy Raw Data'!$B$8:$BE$45,'Occupancy Raw Data'!AL$3,FALSE)</f>
        <v>47.049677841068203</v>
      </c>
      <c r="H47" s="48">
        <f>VLOOKUP($A47,'Occupancy Raw Data'!$B$8:$BE$45,'Occupancy Raw Data'!AN$3,FALSE)</f>
        <v>48.718367728079102</v>
      </c>
      <c r="I47" s="48">
        <f>VLOOKUP($A47,'Occupancy Raw Data'!$B$8:$BE$45,'Occupancy Raw Data'!AO$3,FALSE)</f>
        <v>51.108880380987898</v>
      </c>
      <c r="J47" s="49">
        <f>VLOOKUP($A47,'Occupancy Raw Data'!$B$8:$BE$45,'Occupancy Raw Data'!AP$3,FALSE)</f>
        <v>49.9136240545335</v>
      </c>
      <c r="K47" s="50">
        <f>VLOOKUP($A47,'Occupancy Raw Data'!$B$8:$BE$45,'Occupancy Raw Data'!AR$3,FALSE)</f>
        <v>47.867948187772598</v>
      </c>
      <c r="M47" s="47">
        <f>VLOOKUP($A47,'Occupancy Raw Data'!$B$8:$BE$45,'Occupancy Raw Data'!AT$3,FALSE)</f>
        <v>1.73589807870311</v>
      </c>
      <c r="N47" s="48">
        <f>VLOOKUP($A47,'Occupancy Raw Data'!$B$8:$BE$45,'Occupancy Raw Data'!AU$3,FALSE)</f>
        <v>-5.5605247850120296</v>
      </c>
      <c r="O47" s="48">
        <f>VLOOKUP($A47,'Occupancy Raw Data'!$B$8:$BE$45,'Occupancy Raw Data'!AV$3,FALSE)</f>
        <v>-6.4419936964719096</v>
      </c>
      <c r="P47" s="48">
        <f>VLOOKUP($A47,'Occupancy Raw Data'!$B$8:$BE$45,'Occupancy Raw Data'!AW$3,FALSE)</f>
        <v>-2.6823270014390901</v>
      </c>
      <c r="Q47" s="48">
        <f>VLOOKUP($A47,'Occupancy Raw Data'!$B$8:$BE$45,'Occupancy Raw Data'!AX$3,FALSE)</f>
        <v>-2.0807273190018201</v>
      </c>
      <c r="R47" s="49">
        <f>VLOOKUP($A47,'Occupancy Raw Data'!$B$8:$BE$45,'Occupancy Raw Data'!AY$3,FALSE)</f>
        <v>-3.1386085343377799</v>
      </c>
      <c r="S47" s="48">
        <f>VLOOKUP($A47,'Occupancy Raw Data'!$B$8:$BE$45,'Occupancy Raw Data'!BA$3,FALSE)</f>
        <v>-2.2285464800306798</v>
      </c>
      <c r="T47" s="48">
        <f>VLOOKUP($A47,'Occupancy Raw Data'!$B$8:$BE$45,'Occupancy Raw Data'!BB$3,FALSE)</f>
        <v>-5.9172269628656604</v>
      </c>
      <c r="U47" s="49">
        <f>VLOOKUP($A47,'Occupancy Raw Data'!$B$8:$BE$45,'Occupancy Raw Data'!BC$3,FALSE)</f>
        <v>-4.1524757231510296</v>
      </c>
      <c r="V47" s="50">
        <f>VLOOKUP($A47,'Occupancy Raw Data'!$B$8:$BE$45,'Occupancy Raw Data'!BE$3,FALSE)</f>
        <v>-3.44290059889852</v>
      </c>
      <c r="X47" s="51">
        <f>VLOOKUP($A47,'ADR Raw Data'!$B$6:$BE$43,'ADR Raw Data'!AG$1,FALSE)</f>
        <v>105.306689074107</v>
      </c>
      <c r="Y47" s="52">
        <f>VLOOKUP($A47,'ADR Raw Data'!$B$6:$BE$43,'ADR Raw Data'!AH$1,FALSE)</f>
        <v>98.649593648937497</v>
      </c>
      <c r="Z47" s="52">
        <f>VLOOKUP($A47,'ADR Raw Data'!$B$6:$BE$43,'ADR Raw Data'!AI$1,FALSE)</f>
        <v>102.488856689917</v>
      </c>
      <c r="AA47" s="52">
        <f>VLOOKUP($A47,'ADR Raw Data'!$B$6:$BE$43,'ADR Raw Data'!AJ$1,FALSE)</f>
        <v>104.19236672376501</v>
      </c>
      <c r="AB47" s="52">
        <f>VLOOKUP($A47,'ADR Raw Data'!$B$6:$BE$43,'ADR Raw Data'!AK$1,FALSE)</f>
        <v>100.70673496630501</v>
      </c>
      <c r="AC47" s="53">
        <f>VLOOKUP($A47,'ADR Raw Data'!$B$6:$BE$43,'ADR Raw Data'!AL$1,FALSE)</f>
        <v>102.319984122416</v>
      </c>
      <c r="AD47" s="52">
        <f>VLOOKUP($A47,'ADR Raw Data'!$B$6:$BE$43,'ADR Raw Data'!AN$1,FALSE)</f>
        <v>108.263263532831</v>
      </c>
      <c r="AE47" s="52">
        <f>VLOOKUP($A47,'ADR Raw Data'!$B$6:$BE$43,'ADR Raw Data'!AO$1,FALSE)</f>
        <v>111.915334277318</v>
      </c>
      <c r="AF47" s="53">
        <f>VLOOKUP($A47,'ADR Raw Data'!$B$6:$BE$43,'ADR Raw Data'!AP$1,FALSE)</f>
        <v>110.133026051166</v>
      </c>
      <c r="AG47" s="54">
        <f>VLOOKUP($A47,'ADR Raw Data'!$B$6:$BE$43,'ADR Raw Data'!AR$1,FALSE)</f>
        <v>104.647680881748</v>
      </c>
      <c r="AI47" s="47">
        <f>VLOOKUP($A47,'ADR Raw Data'!$B$6:$BE$43,'ADR Raw Data'!AT$1,FALSE)</f>
        <v>7.4266030819286399</v>
      </c>
      <c r="AJ47" s="48">
        <f>VLOOKUP($A47,'ADR Raw Data'!$B$6:$BE$43,'ADR Raw Data'!AU$1,FALSE)</f>
        <v>1.3539582789708999</v>
      </c>
      <c r="AK47" s="48">
        <f>VLOOKUP($A47,'ADR Raw Data'!$B$6:$BE$43,'ADR Raw Data'!AV$1,FALSE)</f>
        <v>-3.1837848194856203E-2</v>
      </c>
      <c r="AL47" s="48">
        <f>VLOOKUP($A47,'ADR Raw Data'!$B$6:$BE$43,'ADR Raw Data'!AW$1,FALSE)</f>
        <v>1.4839343827915901</v>
      </c>
      <c r="AM47" s="48">
        <f>VLOOKUP($A47,'ADR Raw Data'!$B$6:$BE$43,'ADR Raw Data'!AX$1,FALSE)</f>
        <v>2.0761015459836401</v>
      </c>
      <c r="AN47" s="49">
        <f>VLOOKUP($A47,'ADR Raw Data'!$B$6:$BE$43,'ADR Raw Data'!AY$1,FALSE)</f>
        <v>2.2962244946886199</v>
      </c>
      <c r="AO47" s="48">
        <f>VLOOKUP($A47,'ADR Raw Data'!$B$6:$BE$43,'ADR Raw Data'!BA$1,FALSE)</f>
        <v>1.80454768678265</v>
      </c>
      <c r="AP47" s="48">
        <f>VLOOKUP($A47,'ADR Raw Data'!$B$6:$BE$43,'ADR Raw Data'!BB$1,FALSE)</f>
        <v>0.369811435628561</v>
      </c>
      <c r="AQ47" s="49">
        <f>VLOOKUP($A47,'ADR Raw Data'!$B$6:$BE$43,'ADR Raw Data'!BC$1,FALSE)</f>
        <v>1.0071183476661001</v>
      </c>
      <c r="AR47" s="50">
        <f>VLOOKUP($A47,'ADR Raw Data'!$B$6:$BE$43,'ADR Raw Data'!BE$1,FALSE)</f>
        <v>1.86879639423315</v>
      </c>
      <c r="AT47" s="51">
        <f>VLOOKUP($A47,'RevPAR Raw Data'!$B$6:$BE$43,'RevPAR Raw Data'!AG$1,FALSE)</f>
        <v>45.225792713294098</v>
      </c>
      <c r="AU47" s="52">
        <f>VLOOKUP($A47,'RevPAR Raw Data'!$B$6:$BE$43,'RevPAR Raw Data'!AH$1,FALSE)</f>
        <v>42.014434198649099</v>
      </c>
      <c r="AV47" s="52">
        <f>VLOOKUP($A47,'RevPAR Raw Data'!$B$6:$BE$43,'RevPAR Raw Data'!AI$1,FALSE)</f>
        <v>50.3081292993432</v>
      </c>
      <c r="AW47" s="52">
        <f>VLOOKUP($A47,'RevPAR Raw Data'!$B$6:$BE$43,'RevPAR Raw Data'!AJ$1,FALSE)</f>
        <v>54.432055124972699</v>
      </c>
      <c r="AX47" s="52">
        <f>VLOOKUP($A47,'RevPAR Raw Data'!$B$6:$BE$43,'RevPAR Raw Data'!AK$1,FALSE)</f>
        <v>48.725703146885699</v>
      </c>
      <c r="AY47" s="53">
        <f>VLOOKUP($A47,'RevPAR Raw Data'!$B$6:$BE$43,'RevPAR Raw Data'!AL$1,FALSE)</f>
        <v>48.141222896629003</v>
      </c>
      <c r="AZ47" s="52">
        <f>VLOOKUP($A47,'RevPAR Raw Data'!$B$6:$BE$43,'RevPAR Raw Data'!AN$1,FALSE)</f>
        <v>52.744094842344403</v>
      </c>
      <c r="BA47" s="52">
        <f>VLOOKUP($A47,'RevPAR Raw Data'!$B$6:$BE$43,'RevPAR Raw Data'!AO$1,FALSE)</f>
        <v>57.198674323777503</v>
      </c>
      <c r="BB47" s="53">
        <f>VLOOKUP($A47,'RevPAR Raw Data'!$B$6:$BE$43,'RevPAR Raw Data'!AP$1,FALSE)</f>
        <v>54.971384583060903</v>
      </c>
      <c r="BC47" s="54">
        <f>VLOOKUP($A47,'RevPAR Raw Data'!$B$6:$BE$43,'RevPAR Raw Data'!AR$1,FALSE)</f>
        <v>50.092697664180903</v>
      </c>
      <c r="BE47" s="47">
        <f>VLOOKUP($A47,'RevPAR Raw Data'!$B$6:$BE$43,'RevPAR Raw Data'!AT$1,FALSE)</f>
        <v>9.2914194208438605</v>
      </c>
      <c r="BF47" s="48">
        <f>VLOOKUP($A47,'RevPAR Raw Data'!$B$6:$BE$43,'RevPAR Raw Data'!AU$1,FALSE)</f>
        <v>-4.2818536917220298</v>
      </c>
      <c r="BG47" s="48">
        <f>VLOOKUP($A47,'RevPAR Raw Data'!$B$6:$BE$43,'RevPAR Raw Data'!AV$1,FALSE)</f>
        <v>-6.4717805524929597</v>
      </c>
      <c r="BH47" s="48">
        <f>VLOOKUP($A47,'RevPAR Raw Data'!$B$6:$BE$43,'RevPAR Raw Data'!AW$1,FALSE)</f>
        <v>-1.23819659128075</v>
      </c>
      <c r="BI47" s="48">
        <f>VLOOKUP($A47,'RevPAR Raw Data'!$B$6:$BE$43,'RevPAR Raw Data'!AX$1,FALSE)</f>
        <v>-4.7823785055678102E-2</v>
      </c>
      <c r="BJ47" s="49">
        <f>VLOOKUP($A47,'RevPAR Raw Data'!$B$6:$BE$43,'RevPAR Raw Data'!AY$1,FALSE)</f>
        <v>-0.91445353760700698</v>
      </c>
      <c r="BK47" s="48">
        <f>VLOOKUP($A47,'RevPAR Raw Data'!$B$6:$BE$43,'RevPAR Raw Data'!BA$1,FALSE)</f>
        <v>-0.46421397720230101</v>
      </c>
      <c r="BL47" s="48">
        <f>VLOOKUP($A47,'RevPAR Raw Data'!$B$6:$BE$43,'RevPAR Raw Data'!BB$1,FALSE)</f>
        <v>-5.5692981092178702</v>
      </c>
      <c r="BM47" s="49">
        <f>VLOOKUP($A47,'RevPAR Raw Data'!$B$6:$BE$43,'RevPAR Raw Data'!BC$1,FALSE)</f>
        <v>-3.1871777203751601</v>
      </c>
      <c r="BN47" s="50">
        <f>VLOOKUP($A47,'RevPAR Raw Data'!$B$6:$BE$43,'RevPAR Raw Data'!BE$1,FALSE)</f>
        <v>-1.6384450069146099</v>
      </c>
    </row>
    <row r="48" spans="1:66" x14ac:dyDescent="0.45">
      <c r="A48" s="63" t="s">
        <v>78</v>
      </c>
      <c r="B48" s="47">
        <f>VLOOKUP($A48,'Occupancy Raw Data'!$B$8:$BE$45,'Occupancy Raw Data'!AG$3,FALSE)</f>
        <v>35.011529592621002</v>
      </c>
      <c r="C48" s="48">
        <f>VLOOKUP($A48,'Occupancy Raw Data'!$B$8:$BE$45,'Occupancy Raw Data'!AH$3,FALSE)</f>
        <v>37.797847809377402</v>
      </c>
      <c r="D48" s="48">
        <f>VLOOKUP($A48,'Occupancy Raw Data'!$B$8:$BE$45,'Occupancy Raw Data'!AI$3,FALSE)</f>
        <v>45.368946963873903</v>
      </c>
      <c r="E48" s="48">
        <f>VLOOKUP($A48,'Occupancy Raw Data'!$B$8:$BE$45,'Occupancy Raw Data'!AJ$3,FALSE)</f>
        <v>50.787855495772398</v>
      </c>
      <c r="F48" s="48">
        <f>VLOOKUP($A48,'Occupancy Raw Data'!$B$8:$BE$45,'Occupancy Raw Data'!AK$3,FALSE)</f>
        <v>46.195234435049898</v>
      </c>
      <c r="G48" s="49">
        <f>VLOOKUP($A48,'Occupancy Raw Data'!$B$8:$BE$45,'Occupancy Raw Data'!AL$3,FALSE)</f>
        <v>43.032282859338899</v>
      </c>
      <c r="H48" s="48">
        <f>VLOOKUP($A48,'Occupancy Raw Data'!$B$8:$BE$45,'Occupancy Raw Data'!AN$3,FALSE)</f>
        <v>40.238278247501903</v>
      </c>
      <c r="I48" s="48">
        <f>VLOOKUP($A48,'Occupancy Raw Data'!$B$8:$BE$45,'Occupancy Raw Data'!AO$3,FALSE)</f>
        <v>39.892390468869998</v>
      </c>
      <c r="J48" s="49">
        <f>VLOOKUP($A48,'Occupancy Raw Data'!$B$8:$BE$45,'Occupancy Raw Data'!AP$3,FALSE)</f>
        <v>40.065334358186</v>
      </c>
      <c r="K48" s="50">
        <f>VLOOKUP($A48,'Occupancy Raw Data'!$B$8:$BE$45,'Occupancy Raw Data'!AR$3,FALSE)</f>
        <v>42.184583287580899</v>
      </c>
      <c r="M48" s="47">
        <f>VLOOKUP($A48,'Occupancy Raw Data'!$B$8:$BE$45,'Occupancy Raw Data'!AT$3,FALSE)</f>
        <v>6.11531741409435</v>
      </c>
      <c r="N48" s="48">
        <f>VLOOKUP($A48,'Occupancy Raw Data'!$B$8:$BE$45,'Occupancy Raw Data'!AU$3,FALSE)</f>
        <v>-2.5272547076313101</v>
      </c>
      <c r="O48" s="48">
        <f>VLOOKUP($A48,'Occupancy Raw Data'!$B$8:$BE$45,'Occupancy Raw Data'!AV$3,FALSE)</f>
        <v>-1.625</v>
      </c>
      <c r="P48" s="48">
        <f>VLOOKUP($A48,'Occupancy Raw Data'!$B$8:$BE$45,'Occupancy Raw Data'!AW$3,FALSE)</f>
        <v>6.4009661835748703</v>
      </c>
      <c r="Q48" s="48">
        <f>VLOOKUP($A48,'Occupancy Raw Data'!$B$8:$BE$45,'Occupancy Raw Data'!AX$3,FALSE)</f>
        <v>6.5130704474966699</v>
      </c>
      <c r="R48" s="49">
        <f>VLOOKUP($A48,'Occupancy Raw Data'!$B$8:$BE$45,'Occupancy Raw Data'!AY$3,FALSE)</f>
        <v>2.9514527399779298</v>
      </c>
      <c r="S48" s="48">
        <f>VLOOKUP($A48,'Occupancy Raw Data'!$B$8:$BE$45,'Occupancy Raw Data'!BA$3,FALSE)</f>
        <v>4.4910179640718502</v>
      </c>
      <c r="T48" s="48">
        <f>VLOOKUP($A48,'Occupancy Raw Data'!$B$8:$BE$45,'Occupancy Raw Data'!BB$3,FALSE)</f>
        <v>-0.57471264367816</v>
      </c>
      <c r="U48" s="49">
        <f>VLOOKUP($A48,'Occupancy Raw Data'!$B$8:$BE$45,'Occupancy Raw Data'!BC$3,FALSE)</f>
        <v>1.90615835777126</v>
      </c>
      <c r="V48" s="50">
        <f>VLOOKUP($A48,'Occupancy Raw Data'!$B$8:$BE$45,'Occupancy Raw Data'!BE$3,FALSE)</f>
        <v>2.66568679850347</v>
      </c>
      <c r="X48" s="51">
        <f>VLOOKUP($A48,'ADR Raw Data'!$B$6:$BE$43,'ADR Raw Data'!AG$1,FALSE)</f>
        <v>99.888682766190897</v>
      </c>
      <c r="Y48" s="52">
        <f>VLOOKUP($A48,'ADR Raw Data'!$B$6:$BE$43,'ADR Raw Data'!AH$1,FALSE)</f>
        <v>91.684687341128594</v>
      </c>
      <c r="Z48" s="52">
        <f>VLOOKUP($A48,'ADR Raw Data'!$B$6:$BE$43,'ADR Raw Data'!AI$1,FALSE)</f>
        <v>91.847653536636997</v>
      </c>
      <c r="AA48" s="52">
        <f>VLOOKUP($A48,'ADR Raw Data'!$B$6:$BE$43,'ADR Raw Data'!AJ$1,FALSE)</f>
        <v>96.8416155883465</v>
      </c>
      <c r="AB48" s="52">
        <f>VLOOKUP($A48,'ADR Raw Data'!$B$6:$BE$43,'ADR Raw Data'!AK$1,FALSE)</f>
        <v>93.523348585690499</v>
      </c>
      <c r="AC48" s="53">
        <f>VLOOKUP($A48,'ADR Raw Data'!$B$6:$BE$43,'ADR Raw Data'!AL$1,FALSE)</f>
        <v>94.666052514066195</v>
      </c>
      <c r="AD48" s="52">
        <f>VLOOKUP($A48,'ADR Raw Data'!$B$6:$BE$43,'ADR Raw Data'!AN$1,FALSE)</f>
        <v>98.718930276981794</v>
      </c>
      <c r="AE48" s="52">
        <f>VLOOKUP($A48,'ADR Raw Data'!$B$6:$BE$43,'ADR Raw Data'!AO$1,FALSE)</f>
        <v>99.917451830443099</v>
      </c>
      <c r="AF48" s="53">
        <f>VLOOKUP($A48,'ADR Raw Data'!$B$6:$BE$43,'ADR Raw Data'!AP$1,FALSE)</f>
        <v>99.315604316546697</v>
      </c>
      <c r="AG48" s="54">
        <f>VLOOKUP($A48,'ADR Raw Data'!$B$6:$BE$43,'ADR Raw Data'!AR$1,FALSE)</f>
        <v>95.927758183119593</v>
      </c>
      <c r="AI48" s="47">
        <f>VLOOKUP($A48,'ADR Raw Data'!$B$6:$BE$43,'ADR Raw Data'!AT$1,FALSE)</f>
        <v>4.2156789088033797</v>
      </c>
      <c r="AJ48" s="48">
        <f>VLOOKUP($A48,'ADR Raw Data'!$B$6:$BE$43,'ADR Raw Data'!AU$1,FALSE)</f>
        <v>-1.5544184327133701</v>
      </c>
      <c r="AK48" s="48">
        <f>VLOOKUP($A48,'ADR Raw Data'!$B$6:$BE$43,'ADR Raw Data'!AV$1,FALSE)</f>
        <v>-3.7142346451407802</v>
      </c>
      <c r="AL48" s="48">
        <f>VLOOKUP($A48,'ADR Raw Data'!$B$6:$BE$43,'ADR Raw Data'!AW$1,FALSE)</f>
        <v>1.55254150570528</v>
      </c>
      <c r="AM48" s="48">
        <f>VLOOKUP($A48,'ADR Raw Data'!$B$6:$BE$43,'ADR Raw Data'!AX$1,FALSE)</f>
        <v>1.0537708170029401</v>
      </c>
      <c r="AN48" s="49">
        <f>VLOOKUP($A48,'ADR Raw Data'!$B$6:$BE$43,'ADR Raw Data'!AY$1,FALSE)</f>
        <v>0.23170939970763699</v>
      </c>
      <c r="AO48" s="48">
        <f>VLOOKUP($A48,'ADR Raw Data'!$B$6:$BE$43,'ADR Raw Data'!BA$1,FALSE)</f>
        <v>-2.3717632255257799</v>
      </c>
      <c r="AP48" s="48">
        <f>VLOOKUP($A48,'ADR Raw Data'!$B$6:$BE$43,'ADR Raw Data'!BB$1,FALSE)</f>
        <v>-4.7701508389933096</v>
      </c>
      <c r="AQ48" s="49">
        <f>VLOOKUP($A48,'ADR Raw Data'!$B$6:$BE$43,'ADR Raw Data'!BC$1,FALSE)</f>
        <v>-3.63214974689904</v>
      </c>
      <c r="AR48" s="50">
        <f>VLOOKUP($A48,'ADR Raw Data'!$B$6:$BE$43,'ADR Raw Data'!BE$1,FALSE)</f>
        <v>-0.90260077734369604</v>
      </c>
      <c r="AT48" s="51">
        <f>VLOOKUP($A48,'RevPAR Raw Data'!$B$6:$BE$43,'RevPAR Raw Data'!AG$1,FALSE)</f>
        <v>34.972555726364298</v>
      </c>
      <c r="AU48" s="52">
        <f>VLOOKUP($A48,'RevPAR Raw Data'!$B$6:$BE$43,'RevPAR Raw Data'!AH$1,FALSE)</f>
        <v>34.654838585703303</v>
      </c>
      <c r="AV48" s="52">
        <f>VLOOKUP($A48,'RevPAR Raw Data'!$B$6:$BE$43,'RevPAR Raw Data'!AI$1,FALSE)</f>
        <v>41.670313220599503</v>
      </c>
      <c r="AW48" s="52">
        <f>VLOOKUP($A48,'RevPAR Raw Data'!$B$6:$BE$43,'RevPAR Raw Data'!AJ$1,FALSE)</f>
        <v>49.183779784780903</v>
      </c>
      <c r="AX48" s="52">
        <f>VLOOKUP($A48,'RevPAR Raw Data'!$B$6:$BE$43,'RevPAR Raw Data'!AK$1,FALSE)</f>
        <v>43.203330130668697</v>
      </c>
      <c r="AY48" s="53">
        <f>VLOOKUP($A48,'RevPAR Raw Data'!$B$6:$BE$43,'RevPAR Raw Data'!AL$1,FALSE)</f>
        <v>40.736963489623299</v>
      </c>
      <c r="AZ48" s="52">
        <f>VLOOKUP($A48,'RevPAR Raw Data'!$B$6:$BE$43,'RevPAR Raw Data'!AN$1,FALSE)</f>
        <v>39.722797847809304</v>
      </c>
      <c r="BA48" s="52">
        <f>VLOOKUP($A48,'RevPAR Raw Data'!$B$6:$BE$43,'RevPAR Raw Data'!AO$1,FALSE)</f>
        <v>39.859460030745502</v>
      </c>
      <c r="BB48" s="53">
        <f>VLOOKUP($A48,'RevPAR Raw Data'!$B$6:$BE$43,'RevPAR Raw Data'!AP$1,FALSE)</f>
        <v>39.791128939277399</v>
      </c>
      <c r="BC48" s="54">
        <f>VLOOKUP($A48,'RevPAR Raw Data'!$B$6:$BE$43,'RevPAR Raw Data'!AR$1,FALSE)</f>
        <v>40.4667250466673</v>
      </c>
      <c r="BE48" s="47">
        <f>VLOOKUP($A48,'RevPAR Raw Data'!$B$6:$BE$43,'RevPAR Raw Data'!AT$1,FALSE)</f>
        <v>10.588798469329999</v>
      </c>
      <c r="BF48" s="48">
        <f>VLOOKUP($A48,'RevPAR Raw Data'!$B$6:$BE$43,'RevPAR Raw Data'!AU$1,FALSE)</f>
        <v>-4.0423890273276504</v>
      </c>
      <c r="BG48" s="48">
        <f>VLOOKUP($A48,'RevPAR Raw Data'!$B$6:$BE$43,'RevPAR Raw Data'!AV$1,FALSE)</f>
        <v>-5.2788783321572401</v>
      </c>
      <c r="BH48" s="48">
        <f>VLOOKUP($A48,'RevPAR Raw Data'!$B$6:$BE$43,'RevPAR Raw Data'!AW$1,FALSE)</f>
        <v>8.0528853460463097</v>
      </c>
      <c r="BI48" s="48">
        <f>VLOOKUP($A48,'RevPAR Raw Data'!$B$6:$BE$43,'RevPAR Raw Data'!AX$1,FALSE)</f>
        <v>7.6354741001661797</v>
      </c>
      <c r="BJ48" s="49">
        <f>VLOOKUP($A48,'RevPAR Raw Data'!$B$6:$BE$43,'RevPAR Raw Data'!AY$1,FALSE)</f>
        <v>3.19000093311202</v>
      </c>
      <c r="BK48" s="48">
        <f>VLOOKUP($A48,'RevPAR Raw Data'!$B$6:$BE$43,'RevPAR Raw Data'!BA$1,FALSE)</f>
        <v>2.0127384260224499</v>
      </c>
      <c r="BL48" s="48">
        <f>VLOOKUP($A48,'RevPAR Raw Data'!$B$6:$BE$43,'RevPAR Raw Data'!BB$1,FALSE)</f>
        <v>-5.3174488226772496</v>
      </c>
      <c r="BM48" s="49">
        <f>VLOOKUP($A48,'RevPAR Raw Data'!$B$6:$BE$43,'RevPAR Raw Data'!BC$1,FALSE)</f>
        <v>-1.79522591509506</v>
      </c>
      <c r="BN48" s="50">
        <f>VLOOKUP($A48,'RevPAR Raw Data'!$B$6:$BE$43,'RevPAR Raw Data'!BE$1,FALSE)</f>
        <v>1.73902551139493</v>
      </c>
    </row>
    <row r="49" spans="1:66" x14ac:dyDescent="0.45">
      <c r="A49" s="63" t="s">
        <v>79</v>
      </c>
      <c r="B49" s="47">
        <f>VLOOKUP($A49,'Occupancy Raw Data'!$B$8:$BE$45,'Occupancy Raw Data'!AG$3,FALSE)</f>
        <v>31.647807637906599</v>
      </c>
      <c r="C49" s="48">
        <f>VLOOKUP($A49,'Occupancy Raw Data'!$B$8:$BE$45,'Occupancy Raw Data'!AH$3,FALSE)</f>
        <v>33.132956152758098</v>
      </c>
      <c r="D49" s="48">
        <f>VLOOKUP($A49,'Occupancy Raw Data'!$B$8:$BE$45,'Occupancy Raw Data'!AI$3,FALSE)</f>
        <v>38.136492220650602</v>
      </c>
      <c r="E49" s="48">
        <f>VLOOKUP($A49,'Occupancy Raw Data'!$B$8:$BE$45,'Occupancy Raw Data'!AJ$3,FALSE)</f>
        <v>42.1852899575671</v>
      </c>
      <c r="F49" s="48">
        <f>VLOOKUP($A49,'Occupancy Raw Data'!$B$8:$BE$45,'Occupancy Raw Data'!AK$3,FALSE)</f>
        <v>39.550919377652001</v>
      </c>
      <c r="G49" s="49">
        <f>VLOOKUP($A49,'Occupancy Raw Data'!$B$8:$BE$45,'Occupancy Raw Data'!AL$3,FALSE)</f>
        <v>36.930693069306898</v>
      </c>
      <c r="H49" s="48">
        <f>VLOOKUP($A49,'Occupancy Raw Data'!$B$8:$BE$45,'Occupancy Raw Data'!AN$3,FALSE)</f>
        <v>38.295615275813198</v>
      </c>
      <c r="I49" s="48">
        <f>VLOOKUP($A49,'Occupancy Raw Data'!$B$8:$BE$45,'Occupancy Raw Data'!AO$3,FALSE)</f>
        <v>38.1011315417256</v>
      </c>
      <c r="J49" s="49">
        <f>VLOOKUP($A49,'Occupancy Raw Data'!$B$8:$BE$45,'Occupancy Raw Data'!AP$3,FALSE)</f>
        <v>38.198373408769399</v>
      </c>
      <c r="K49" s="50">
        <f>VLOOKUP($A49,'Occupancy Raw Data'!$B$8:$BE$45,'Occupancy Raw Data'!AR$3,FALSE)</f>
        <v>37.292887452010497</v>
      </c>
      <c r="M49" s="47">
        <f>VLOOKUP($A49,'Occupancy Raw Data'!$B$8:$BE$45,'Occupancy Raw Data'!AT$3,FALSE)</f>
        <v>1.93621867881548</v>
      </c>
      <c r="N49" s="48">
        <f>VLOOKUP($A49,'Occupancy Raw Data'!$B$8:$BE$45,'Occupancy Raw Data'!AU$3,FALSE)</f>
        <v>-2.8008298755186698</v>
      </c>
      <c r="O49" s="48">
        <f>VLOOKUP($A49,'Occupancy Raw Data'!$B$8:$BE$45,'Occupancy Raw Data'!AV$3,FALSE)</f>
        <v>-4.8522276135862299</v>
      </c>
      <c r="P49" s="48">
        <f>VLOOKUP($A49,'Occupancy Raw Data'!$B$8:$BE$45,'Occupancy Raw Data'!AW$3,FALSE)</f>
        <v>2.66781411359724</v>
      </c>
      <c r="Q49" s="48">
        <f>VLOOKUP($A49,'Occupancy Raw Data'!$B$8:$BE$45,'Occupancy Raw Data'!AX$3,FALSE)</f>
        <v>1.1301989150090399</v>
      </c>
      <c r="R49" s="49">
        <f>VLOOKUP($A49,'Occupancy Raw Data'!$B$8:$BE$45,'Occupancy Raw Data'!AY$3,FALSE)</f>
        <v>-0.41003146753122899</v>
      </c>
      <c r="S49" s="48">
        <f>VLOOKUP($A49,'Occupancy Raw Data'!$B$8:$BE$45,'Occupancy Raw Data'!BA$3,FALSE)</f>
        <v>-5.9895833333333304</v>
      </c>
      <c r="T49" s="48">
        <f>VLOOKUP($A49,'Occupancy Raw Data'!$B$8:$BE$45,'Occupancy Raw Data'!BB$3,FALSE)</f>
        <v>-12.004899959167</v>
      </c>
      <c r="U49" s="49">
        <f>VLOOKUP($A49,'Occupancy Raw Data'!$B$8:$BE$45,'Occupancy Raw Data'!BC$3,FALSE)</f>
        <v>-9.0889964233115901</v>
      </c>
      <c r="V49" s="50">
        <f>VLOOKUP($A49,'Occupancy Raw Data'!$B$8:$BE$45,'Occupancy Raw Data'!BE$3,FALSE)</f>
        <v>-3.1167979002624602</v>
      </c>
      <c r="X49" s="51">
        <f>VLOOKUP($A49,'ADR Raw Data'!$B$6:$BE$43,'ADR Raw Data'!AG$1,FALSE)</f>
        <v>89.891653631284896</v>
      </c>
      <c r="Y49" s="52">
        <f>VLOOKUP($A49,'ADR Raw Data'!$B$6:$BE$43,'ADR Raw Data'!AH$1,FALSE)</f>
        <v>85.576366061899606</v>
      </c>
      <c r="Z49" s="52">
        <f>VLOOKUP($A49,'ADR Raw Data'!$B$6:$BE$43,'ADR Raw Data'!AI$1,FALSE)</f>
        <v>87.064969865554005</v>
      </c>
      <c r="AA49" s="52">
        <f>VLOOKUP($A49,'ADR Raw Data'!$B$6:$BE$43,'ADR Raw Data'!AJ$1,FALSE)</f>
        <v>87.985838222967303</v>
      </c>
      <c r="AB49" s="52">
        <f>VLOOKUP($A49,'ADR Raw Data'!$B$6:$BE$43,'ADR Raw Data'!AK$1,FALSE)</f>
        <v>87.492431828341495</v>
      </c>
      <c r="AC49" s="53">
        <f>VLOOKUP($A49,'ADR Raw Data'!$B$6:$BE$43,'ADR Raw Data'!AL$1,FALSE)</f>
        <v>87.584267522022202</v>
      </c>
      <c r="AD49" s="52">
        <f>VLOOKUP($A49,'ADR Raw Data'!$B$6:$BE$43,'ADR Raw Data'!AN$1,FALSE)</f>
        <v>90.479312096029503</v>
      </c>
      <c r="AE49" s="52">
        <f>VLOOKUP($A49,'ADR Raw Data'!$B$6:$BE$43,'ADR Raw Data'!AO$1,FALSE)</f>
        <v>94.433540603248204</v>
      </c>
      <c r="AF49" s="53">
        <f>VLOOKUP($A49,'ADR Raw Data'!$B$6:$BE$43,'ADR Raw Data'!AP$1,FALSE)</f>
        <v>92.451393196019396</v>
      </c>
      <c r="AG49" s="54">
        <f>VLOOKUP($A49,'ADR Raw Data'!$B$6:$BE$43,'ADR Raw Data'!AR$1,FALSE)</f>
        <v>89.008639349813706</v>
      </c>
      <c r="AI49" s="47">
        <f>VLOOKUP($A49,'ADR Raw Data'!$B$6:$BE$43,'ADR Raw Data'!AT$1,FALSE)</f>
        <v>-1.3416656625586201</v>
      </c>
      <c r="AJ49" s="48">
        <f>VLOOKUP($A49,'ADR Raw Data'!$B$6:$BE$43,'ADR Raw Data'!AU$1,FALSE)</f>
        <v>-5.7268853225802596</v>
      </c>
      <c r="AK49" s="48">
        <f>VLOOKUP($A49,'ADR Raw Data'!$B$6:$BE$43,'ADR Raw Data'!AV$1,FALSE)</f>
        <v>-6.6371830420025901</v>
      </c>
      <c r="AL49" s="48">
        <f>VLOOKUP($A49,'ADR Raw Data'!$B$6:$BE$43,'ADR Raw Data'!AW$1,FALSE)</f>
        <v>-4.2312891982659799</v>
      </c>
      <c r="AM49" s="48">
        <f>VLOOKUP($A49,'ADR Raw Data'!$B$6:$BE$43,'ADR Raw Data'!AX$1,FALSE)</f>
        <v>-5.3866010537527496</v>
      </c>
      <c r="AN49" s="49">
        <f>VLOOKUP($A49,'ADR Raw Data'!$B$6:$BE$43,'ADR Raw Data'!AY$1,FALSE)</f>
        <v>-4.7680601245990397</v>
      </c>
      <c r="AO49" s="48">
        <f>VLOOKUP($A49,'ADR Raw Data'!$B$6:$BE$43,'ADR Raw Data'!BA$1,FALSE)</f>
        <v>-10.505623239319901</v>
      </c>
      <c r="AP49" s="48">
        <f>VLOOKUP($A49,'ADR Raw Data'!$B$6:$BE$43,'ADR Raw Data'!BB$1,FALSE)</f>
        <v>-11.2911198128349</v>
      </c>
      <c r="AQ49" s="49">
        <f>VLOOKUP($A49,'ADR Raw Data'!$B$6:$BE$43,'ADR Raw Data'!BC$1,FALSE)</f>
        <v>-10.9833858100512</v>
      </c>
      <c r="AR49" s="50">
        <f>VLOOKUP($A49,'ADR Raw Data'!$B$6:$BE$43,'ADR Raw Data'!BE$1,FALSE)</f>
        <v>-6.9700239533146702</v>
      </c>
      <c r="AT49" s="51">
        <f>VLOOKUP($A49,'RevPAR Raw Data'!$B$6:$BE$43,'RevPAR Raw Data'!AG$1,FALSE)</f>
        <v>28.448737623762302</v>
      </c>
      <c r="AU49" s="52">
        <f>VLOOKUP($A49,'RevPAR Raw Data'!$B$6:$BE$43,'RevPAR Raw Data'!AH$1,FALSE)</f>
        <v>28.353979844413001</v>
      </c>
      <c r="AV49" s="52">
        <f>VLOOKUP($A49,'RevPAR Raw Data'!$B$6:$BE$43,'RevPAR Raw Data'!AI$1,FALSE)</f>
        <v>33.203525459688798</v>
      </c>
      <c r="AW49" s="52">
        <f>VLOOKUP($A49,'RevPAR Raw Data'!$B$6:$BE$43,'RevPAR Raw Data'!AJ$1,FALSE)</f>
        <v>37.1170809759547</v>
      </c>
      <c r="AX49" s="52">
        <f>VLOOKUP($A49,'RevPAR Raw Data'!$B$6:$BE$43,'RevPAR Raw Data'!AK$1,FALSE)</f>
        <v>34.6040611739745</v>
      </c>
      <c r="AY49" s="53">
        <f>VLOOKUP($A49,'RevPAR Raw Data'!$B$6:$BE$43,'RevPAR Raw Data'!AL$1,FALSE)</f>
        <v>32.3454770155586</v>
      </c>
      <c r="AZ49" s="52">
        <f>VLOOKUP($A49,'RevPAR Raw Data'!$B$6:$BE$43,'RevPAR Raw Data'!AN$1,FALSE)</f>
        <v>34.649609264497798</v>
      </c>
      <c r="BA49" s="52">
        <f>VLOOKUP($A49,'RevPAR Raw Data'!$B$6:$BE$43,'RevPAR Raw Data'!AO$1,FALSE)</f>
        <v>35.9802475247524</v>
      </c>
      <c r="BB49" s="53">
        <f>VLOOKUP($A49,'RevPAR Raw Data'!$B$6:$BE$43,'RevPAR Raw Data'!AP$1,FALSE)</f>
        <v>35.314928394625099</v>
      </c>
      <c r="BC49" s="54">
        <f>VLOOKUP($A49,'RevPAR Raw Data'!$B$6:$BE$43,'RevPAR Raw Data'!AR$1,FALSE)</f>
        <v>33.193891695291903</v>
      </c>
      <c r="BE49" s="47">
        <f>VLOOKUP($A49,'RevPAR Raw Data'!$B$6:$BE$43,'RevPAR Raw Data'!AT$1,FALSE)</f>
        <v>0.56857543509114805</v>
      </c>
      <c r="BF49" s="48">
        <f>VLOOKUP($A49,'RevPAR Raw Data'!$B$6:$BE$43,'RevPAR Raw Data'!AU$1,FALSE)</f>
        <v>-8.3673148830474098</v>
      </c>
      <c r="BG49" s="48">
        <f>VLOOKUP($A49,'RevPAR Raw Data'!$B$6:$BE$43,'RevPAR Raw Data'!AV$1,FALSE)</f>
        <v>-11.1673594272605</v>
      </c>
      <c r="BH49" s="48">
        <f>VLOOKUP($A49,'RevPAR Raw Data'!$B$6:$BE$43,'RevPAR Raw Data'!AW$1,FALSE)</f>
        <v>-1.67635801508719</v>
      </c>
      <c r="BI49" s="48">
        <f>VLOOKUP($A49,'RevPAR Raw Data'!$B$6:$BE$43,'RevPAR Raw Data'!AX$1,FALSE)</f>
        <v>-4.3172814454090904</v>
      </c>
      <c r="BJ49" s="49">
        <f>VLOOKUP($A49,'RevPAR Raw Data'!$B$6:$BE$43,'RevPAR Raw Data'!AY$1,FALSE)</f>
        <v>-5.1585410452286</v>
      </c>
      <c r="BK49" s="48">
        <f>VLOOKUP($A49,'RevPAR Raw Data'!$B$6:$BE$43,'RevPAR Raw Data'!BA$1,FALSE)</f>
        <v>-15.865963514048101</v>
      </c>
      <c r="BL49" s="48">
        <f>VLOOKUP($A49,'RevPAR Raw Data'!$B$6:$BE$43,'RevPAR Raw Data'!BB$1,FALSE)</f>
        <v>-21.940532134201401</v>
      </c>
      <c r="BM49" s="49">
        <f>VLOOKUP($A49,'RevPAR Raw Data'!$B$6:$BE$43,'RevPAR Raw Data'!BC$1,FALSE)</f>
        <v>-19.074102689928701</v>
      </c>
      <c r="BN49" s="50">
        <f>VLOOKUP($A49,'RevPAR Raw Data'!$B$6:$BE$43,'RevPAR Raw Data'!BE$1,FALSE)</f>
        <v>-9.8695802933524401</v>
      </c>
    </row>
    <row r="50" spans="1:66" x14ac:dyDescent="0.45">
      <c r="A50" s="63" t="s">
        <v>80</v>
      </c>
      <c r="B50" s="47">
        <f>VLOOKUP($A50,'Occupancy Raw Data'!$B$8:$BE$45,'Occupancy Raw Data'!AG$3,FALSE)</f>
        <v>41.580514592141803</v>
      </c>
      <c r="C50" s="48">
        <f>VLOOKUP($A50,'Occupancy Raw Data'!$B$8:$BE$45,'Occupancy Raw Data'!AH$3,FALSE)</f>
        <v>36.552634969720302</v>
      </c>
      <c r="D50" s="48">
        <f>VLOOKUP($A50,'Occupancy Raw Data'!$B$8:$BE$45,'Occupancy Raw Data'!AI$3,FALSE)</f>
        <v>39.904651462440398</v>
      </c>
      <c r="E50" s="48">
        <f>VLOOKUP($A50,'Occupancy Raw Data'!$B$8:$BE$45,'Occupancy Raw Data'!AJ$3,FALSE)</f>
        <v>42.875273804922003</v>
      </c>
      <c r="F50" s="48">
        <f>VLOOKUP($A50,'Occupancy Raw Data'!$B$8:$BE$45,'Occupancy Raw Data'!AK$3,FALSE)</f>
        <v>44.792552506120302</v>
      </c>
      <c r="G50" s="49">
        <f>VLOOKUP($A50,'Occupancy Raw Data'!$B$8:$BE$45,'Occupancy Raw Data'!AL$3,FALSE)</f>
        <v>41.141086965485897</v>
      </c>
      <c r="H50" s="48">
        <f>VLOOKUP($A50,'Occupancy Raw Data'!$B$8:$BE$45,'Occupancy Raw Data'!AN$3,FALSE)</f>
        <v>48.481510114675899</v>
      </c>
      <c r="I50" s="48">
        <f>VLOOKUP($A50,'Occupancy Raw Data'!$B$8:$BE$45,'Occupancy Raw Data'!AO$3,FALSE)</f>
        <v>49.854400206158999</v>
      </c>
      <c r="J50" s="49">
        <f>VLOOKUP($A50,'Occupancy Raw Data'!$B$8:$BE$45,'Occupancy Raw Data'!AP$3,FALSE)</f>
        <v>49.167955160417399</v>
      </c>
      <c r="K50" s="50">
        <f>VLOOKUP($A50,'Occupancy Raw Data'!$B$8:$BE$45,'Occupancy Raw Data'!AR$3,FALSE)</f>
        <v>43.434621416842703</v>
      </c>
      <c r="M50" s="47">
        <f>VLOOKUP($A50,'Occupancy Raw Data'!$B$8:$BE$45,'Occupancy Raw Data'!AT$3,FALSE)</f>
        <v>4.7929587672264198</v>
      </c>
      <c r="N50" s="48">
        <f>VLOOKUP($A50,'Occupancy Raw Data'!$B$8:$BE$45,'Occupancy Raw Data'!AU$3,FALSE)</f>
        <v>-9.4959271205763098</v>
      </c>
      <c r="O50" s="48">
        <f>VLOOKUP($A50,'Occupancy Raw Data'!$B$8:$BE$45,'Occupancy Raw Data'!AV$3,FALSE)</f>
        <v>-10.4495598568085</v>
      </c>
      <c r="P50" s="48">
        <f>VLOOKUP($A50,'Occupancy Raw Data'!$B$8:$BE$45,'Occupancy Raw Data'!AW$3,FALSE)</f>
        <v>-7.0909119766414497</v>
      </c>
      <c r="Q50" s="48">
        <f>VLOOKUP($A50,'Occupancy Raw Data'!$B$8:$BE$45,'Occupancy Raw Data'!AX$3,FALSE)</f>
        <v>-2.6565447468399301</v>
      </c>
      <c r="R50" s="49">
        <f>VLOOKUP($A50,'Occupancy Raw Data'!$B$8:$BE$45,'Occupancy Raw Data'!AY$3,FALSE)</f>
        <v>-5.1124272529998898</v>
      </c>
      <c r="S50" s="48">
        <f>VLOOKUP($A50,'Occupancy Raw Data'!$B$8:$BE$45,'Occupancy Raw Data'!BA$3,FALSE)</f>
        <v>-3.9535828344446302</v>
      </c>
      <c r="T50" s="48">
        <f>VLOOKUP($A50,'Occupancy Raw Data'!$B$8:$BE$45,'Occupancy Raw Data'!BB$3,FALSE)</f>
        <v>-8.1448810841972499</v>
      </c>
      <c r="U50" s="49">
        <f>VLOOKUP($A50,'Occupancy Raw Data'!$B$8:$BE$45,'Occupancy Raw Data'!BC$3,FALSE)</f>
        <v>-6.1252113106130297</v>
      </c>
      <c r="V50" s="50">
        <f>VLOOKUP($A50,'Occupancy Raw Data'!$B$8:$BE$45,'Occupancy Raw Data'!BE$3,FALSE)</f>
        <v>-5.4428187453271297</v>
      </c>
      <c r="X50" s="51">
        <f>VLOOKUP($A50,'ADR Raw Data'!$B$6:$BE$43,'ADR Raw Data'!AG$1,FALSE)</f>
        <v>106.328209198146</v>
      </c>
      <c r="Y50" s="52">
        <f>VLOOKUP($A50,'ADR Raw Data'!$B$6:$BE$43,'ADR Raw Data'!AH$1,FALSE)</f>
        <v>93.592810511658996</v>
      </c>
      <c r="Z50" s="52">
        <f>VLOOKUP($A50,'ADR Raw Data'!$B$6:$BE$43,'ADR Raw Data'!AI$1,FALSE)</f>
        <v>95.285237487891493</v>
      </c>
      <c r="AA50" s="52">
        <f>VLOOKUP($A50,'ADR Raw Data'!$B$6:$BE$43,'ADR Raw Data'!AJ$1,FALSE)</f>
        <v>97.841348890324696</v>
      </c>
      <c r="AB50" s="52">
        <f>VLOOKUP($A50,'ADR Raw Data'!$B$6:$BE$43,'ADR Raw Data'!AK$1,FALSE)</f>
        <v>98.104382613948502</v>
      </c>
      <c r="AC50" s="53">
        <f>VLOOKUP($A50,'ADR Raw Data'!$B$6:$BE$43,'ADR Raw Data'!AL$1,FALSE)</f>
        <v>98.362622248393095</v>
      </c>
      <c r="AD50" s="52">
        <f>VLOOKUP($A50,'ADR Raw Data'!$B$6:$BE$43,'ADR Raw Data'!AN$1,FALSE)</f>
        <v>107.559044955018</v>
      </c>
      <c r="AE50" s="52">
        <f>VLOOKUP($A50,'ADR Raw Data'!$B$6:$BE$43,'ADR Raw Data'!AO$1,FALSE)</f>
        <v>109.779168820427</v>
      </c>
      <c r="AF50" s="53">
        <f>VLOOKUP($A50,'ADR Raw Data'!$B$6:$BE$43,'ADR Raw Data'!AP$1,FALSE)</f>
        <v>108.684604715763</v>
      </c>
      <c r="AG50" s="54">
        <f>VLOOKUP($A50,'ADR Raw Data'!$B$6:$BE$43,'ADR Raw Data'!AR$1,FALSE)</f>
        <v>101.701252773333</v>
      </c>
      <c r="AI50" s="47">
        <f>VLOOKUP($A50,'ADR Raw Data'!$B$6:$BE$43,'ADR Raw Data'!AT$1,FALSE)</f>
        <v>10.402724269603899</v>
      </c>
      <c r="AJ50" s="48">
        <f>VLOOKUP($A50,'ADR Raw Data'!$B$6:$BE$43,'ADR Raw Data'!AU$1,FALSE)</f>
        <v>0.37894926619229402</v>
      </c>
      <c r="AK50" s="48">
        <f>VLOOKUP($A50,'ADR Raw Data'!$B$6:$BE$43,'ADR Raw Data'!AV$1,FALSE)</f>
        <v>-1.11604449012051</v>
      </c>
      <c r="AL50" s="48">
        <f>VLOOKUP($A50,'ADR Raw Data'!$B$6:$BE$43,'ADR Raw Data'!AW$1,FALSE)</f>
        <v>1.8681828894585999</v>
      </c>
      <c r="AM50" s="48">
        <f>VLOOKUP($A50,'ADR Raw Data'!$B$6:$BE$43,'ADR Raw Data'!AX$1,FALSE)</f>
        <v>2.5542912004860101</v>
      </c>
      <c r="AN50" s="49">
        <f>VLOOKUP($A50,'ADR Raw Data'!$B$6:$BE$43,'ADR Raw Data'!AY$1,FALSE)</f>
        <v>2.93890038369846</v>
      </c>
      <c r="AO50" s="48">
        <f>VLOOKUP($A50,'ADR Raw Data'!$B$6:$BE$43,'ADR Raw Data'!BA$1,FALSE)</f>
        <v>0.59947416176442403</v>
      </c>
      <c r="AP50" s="48">
        <f>VLOOKUP($A50,'ADR Raw Data'!$B$6:$BE$43,'ADR Raw Data'!BB$1,FALSE)</f>
        <v>-6.0686676856679904</v>
      </c>
      <c r="AQ50" s="49">
        <f>VLOOKUP($A50,'ADR Raw Data'!$B$6:$BE$43,'ADR Raw Data'!BC$1,FALSE)</f>
        <v>-3.0254158920769498</v>
      </c>
      <c r="AR50" s="50">
        <f>VLOOKUP($A50,'ADR Raw Data'!$B$6:$BE$43,'ADR Raw Data'!BE$1,FALSE)</f>
        <v>0.75682269361912002</v>
      </c>
      <c r="AT50" s="51">
        <f>VLOOKUP($A50,'RevPAR Raw Data'!$B$6:$BE$43,'RevPAR Raw Data'!AG$1,FALSE)</f>
        <v>44.211816541198303</v>
      </c>
      <c r="AU50" s="52">
        <f>VLOOKUP($A50,'RevPAR Raw Data'!$B$6:$BE$43,'RevPAR Raw Data'!AH$1,FALSE)</f>
        <v>34.210638384228801</v>
      </c>
      <c r="AV50" s="52">
        <f>VLOOKUP($A50,'RevPAR Raw Data'!$B$6:$BE$43,'RevPAR Raw Data'!AI$1,FALSE)</f>
        <v>38.0232419147017</v>
      </c>
      <c r="AW50" s="52">
        <f>VLOOKUP($A50,'RevPAR Raw Data'!$B$6:$BE$43,'RevPAR Raw Data'!AJ$1,FALSE)</f>
        <v>41.9497462311557</v>
      </c>
      <c r="AX50" s="52">
        <f>VLOOKUP($A50,'RevPAR Raw Data'!$B$6:$BE$43,'RevPAR Raw Data'!AK$1,FALSE)</f>
        <v>43.943457093158003</v>
      </c>
      <c r="AY50" s="53">
        <f>VLOOKUP($A50,'RevPAR Raw Data'!$B$6:$BE$43,'RevPAR Raw Data'!AL$1,FALSE)</f>
        <v>40.467451960743801</v>
      </c>
      <c r="AZ50" s="52">
        <f>VLOOKUP($A50,'RevPAR Raw Data'!$B$6:$BE$43,'RevPAR Raw Data'!AN$1,FALSE)</f>
        <v>52.146249259115997</v>
      </c>
      <c r="BA50" s="52">
        <f>VLOOKUP($A50,'RevPAR Raw Data'!$B$6:$BE$43,'RevPAR Raw Data'!AO$1,FALSE)</f>
        <v>54.729746166730997</v>
      </c>
      <c r="BB50" s="53">
        <f>VLOOKUP($A50,'RevPAR Raw Data'!$B$6:$BE$43,'RevPAR Raw Data'!AP$1,FALSE)</f>
        <v>53.437997712923497</v>
      </c>
      <c r="BC50" s="54">
        <f>VLOOKUP($A50,'RevPAR Raw Data'!$B$6:$BE$43,'RevPAR Raw Data'!AR$1,FALSE)</f>
        <v>44.173554118283697</v>
      </c>
      <c r="BE50" s="47">
        <f>VLOOKUP($A50,'RevPAR Raw Data'!$B$6:$BE$43,'RevPAR Raw Data'!AT$1,FALSE)</f>
        <v>15.6942813217407</v>
      </c>
      <c r="BF50" s="48">
        <f>VLOOKUP($A50,'RevPAR Raw Data'!$B$6:$BE$43,'RevPAR Raw Data'!AU$1,FALSE)</f>
        <v>-9.1529626005255995</v>
      </c>
      <c r="BG50" s="48">
        <f>VLOOKUP($A50,'RevPAR Raw Data'!$B$6:$BE$43,'RevPAR Raw Data'!AV$1,FALSE)</f>
        <v>-11.448982609905199</v>
      </c>
      <c r="BH50" s="48">
        <f>VLOOKUP($A50,'RevPAR Raw Data'!$B$6:$BE$43,'RevPAR Raw Data'!AW$1,FALSE)</f>
        <v>-5.3552002914370398</v>
      </c>
      <c r="BI50" s="48">
        <f>VLOOKUP($A50,'RevPAR Raw Data'!$B$6:$BE$43,'RevPAR Raw Data'!AX$1,FALSE)</f>
        <v>-0.17010943505942899</v>
      </c>
      <c r="BJ50" s="49">
        <f>VLOOKUP($A50,'RevPAR Raw Data'!$B$6:$BE$43,'RevPAR Raw Data'!AY$1,FALSE)</f>
        <v>-2.3237760134561398</v>
      </c>
      <c r="BK50" s="48">
        <f>VLOOKUP($A50,'RevPAR Raw Data'!$B$6:$BE$43,'RevPAR Raw Data'!BA$1,FALSE)</f>
        <v>-3.3778093802366498</v>
      </c>
      <c r="BL50" s="48">
        <f>VLOOKUP($A50,'RevPAR Raw Data'!$B$6:$BE$43,'RevPAR Raw Data'!BB$1,FALSE)</f>
        <v>-13.719263003472401</v>
      </c>
      <c r="BM50" s="49">
        <f>VLOOKUP($A50,'RevPAR Raw Data'!$B$6:$BE$43,'RevPAR Raw Data'!BC$1,FALSE)</f>
        <v>-8.9653140862754004</v>
      </c>
      <c r="BN50" s="50">
        <f>VLOOKUP($A50,'RevPAR Raw Data'!$B$6:$BE$43,'RevPAR Raw Data'!BE$1,FALSE)</f>
        <v>-4.7271885391452004</v>
      </c>
    </row>
    <row r="51" spans="1:66" x14ac:dyDescent="0.45">
      <c r="A51" s="66" t="s">
        <v>81</v>
      </c>
      <c r="B51" s="47">
        <f>VLOOKUP($A51,'Occupancy Raw Data'!$B$8:$BE$45,'Occupancy Raw Data'!AG$3,FALSE)</f>
        <v>43.772545137864398</v>
      </c>
      <c r="C51" s="48">
        <f>VLOOKUP($A51,'Occupancy Raw Data'!$B$8:$BE$45,'Occupancy Raw Data'!AH$3,FALSE)</f>
        <v>44.572571238126898</v>
      </c>
      <c r="D51" s="48">
        <f>VLOOKUP($A51,'Occupancy Raw Data'!$B$8:$BE$45,'Occupancy Raw Data'!AI$3,FALSE)</f>
        <v>50.2725736186826</v>
      </c>
      <c r="E51" s="48">
        <f>VLOOKUP($A51,'Occupancy Raw Data'!$B$8:$BE$45,'Occupancy Raw Data'!AJ$3,FALSE)</f>
        <v>52.4731592353655</v>
      </c>
      <c r="F51" s="48">
        <f>VLOOKUP($A51,'Occupancy Raw Data'!$B$8:$BE$45,'Occupancy Raw Data'!AK$3,FALSE)</f>
        <v>49.2779774799438</v>
      </c>
      <c r="G51" s="49">
        <f>VLOOKUP($A51,'Occupancy Raw Data'!$B$8:$BE$45,'Occupancy Raw Data'!AL$3,FALSE)</f>
        <v>48.073359904177302</v>
      </c>
      <c r="H51" s="48">
        <f>VLOOKUP($A51,'Occupancy Raw Data'!$B$8:$BE$45,'Occupancy Raw Data'!AN$3,FALSE)</f>
        <v>48.153403004261101</v>
      </c>
      <c r="I51" s="48">
        <f>VLOOKUP($A51,'Occupancy Raw Data'!$B$8:$BE$45,'Occupancy Raw Data'!AO$3,FALSE)</f>
        <v>49.364153593448698</v>
      </c>
      <c r="J51" s="49">
        <f>VLOOKUP($A51,'Occupancy Raw Data'!$B$8:$BE$45,'Occupancy Raw Data'!AP$3,FALSE)</f>
        <v>48.758778298854899</v>
      </c>
      <c r="K51" s="50">
        <f>VLOOKUP($A51,'Occupancy Raw Data'!$B$8:$BE$45,'Occupancy Raw Data'!AR$3,FALSE)</f>
        <v>48.269180545504902</v>
      </c>
      <c r="M51" s="47">
        <f>VLOOKUP($A51,'Occupancy Raw Data'!$B$8:$BE$45,'Occupancy Raw Data'!AT$3,FALSE)</f>
        <v>8.5403254046282893</v>
      </c>
      <c r="N51" s="48">
        <f>VLOOKUP($A51,'Occupancy Raw Data'!$B$8:$BE$45,'Occupancy Raw Data'!AU$3,FALSE)</f>
        <v>1.5718554401254701</v>
      </c>
      <c r="O51" s="48">
        <f>VLOOKUP($A51,'Occupancy Raw Data'!$B$8:$BE$45,'Occupancy Raw Data'!AV$3,FALSE)</f>
        <v>-1.2912102639196501</v>
      </c>
      <c r="P51" s="48">
        <f>VLOOKUP($A51,'Occupancy Raw Data'!$B$8:$BE$45,'Occupancy Raw Data'!AW$3,FALSE)</f>
        <v>0.58181387475698798</v>
      </c>
      <c r="Q51" s="48">
        <f>VLOOKUP($A51,'Occupancy Raw Data'!$B$8:$BE$45,'Occupancy Raw Data'!AX$3,FALSE)</f>
        <v>1.8014945798811099</v>
      </c>
      <c r="R51" s="49">
        <f>VLOOKUP($A51,'Occupancy Raw Data'!$B$8:$BE$45,'Occupancy Raw Data'!AY$3,FALSE)</f>
        <v>1.97264821246248</v>
      </c>
      <c r="S51" s="48">
        <f>VLOOKUP($A51,'Occupancy Raw Data'!$B$8:$BE$45,'Occupancy Raw Data'!BA$3,FALSE)</f>
        <v>1.4044298245518401</v>
      </c>
      <c r="T51" s="48">
        <f>VLOOKUP($A51,'Occupancy Raw Data'!$B$8:$BE$45,'Occupancy Raw Data'!BB$3,FALSE)</f>
        <v>-6.0792381047385398</v>
      </c>
      <c r="U51" s="49">
        <f>VLOOKUP($A51,'Occupancy Raw Data'!$B$8:$BE$45,'Occupancy Raw Data'!BC$3,FALSE)</f>
        <v>-2.52713566053795</v>
      </c>
      <c r="V51" s="50">
        <f>VLOOKUP($A51,'Occupancy Raw Data'!$B$8:$BE$45,'Occupancy Raw Data'!BE$3,FALSE)</f>
        <v>0.63183869631830902</v>
      </c>
      <c r="X51" s="51">
        <f>VLOOKUP($A51,'ADR Raw Data'!$B$6:$BE$43,'ADR Raw Data'!AG$1,FALSE)</f>
        <v>116.46139224405</v>
      </c>
      <c r="Y51" s="52">
        <f>VLOOKUP($A51,'ADR Raw Data'!$B$6:$BE$43,'ADR Raw Data'!AH$1,FALSE)</f>
        <v>119.64863370291999</v>
      </c>
      <c r="Z51" s="52">
        <f>VLOOKUP($A51,'ADR Raw Data'!$B$6:$BE$43,'ADR Raw Data'!AI$1,FALSE)</f>
        <v>127.124397954351</v>
      </c>
      <c r="AA51" s="52">
        <f>VLOOKUP($A51,'ADR Raw Data'!$B$6:$BE$43,'ADR Raw Data'!AJ$1,FALSE)</f>
        <v>127.28287464159899</v>
      </c>
      <c r="AB51" s="52">
        <f>VLOOKUP($A51,'ADR Raw Data'!$B$6:$BE$43,'ADR Raw Data'!AK$1,FALSE)</f>
        <v>118.548190548883</v>
      </c>
      <c r="AC51" s="53">
        <f>VLOOKUP($A51,'ADR Raw Data'!$B$6:$BE$43,'ADR Raw Data'!AL$1,FALSE)</f>
        <v>122.072249149339</v>
      </c>
      <c r="AD51" s="52">
        <f>VLOOKUP($A51,'ADR Raw Data'!$B$6:$BE$43,'ADR Raw Data'!AN$1,FALSE)</f>
        <v>110.437612889192</v>
      </c>
      <c r="AE51" s="52">
        <f>VLOOKUP($A51,'ADR Raw Data'!$B$6:$BE$43,'ADR Raw Data'!AO$1,FALSE)</f>
        <v>111.486376130861</v>
      </c>
      <c r="AF51" s="53">
        <f>VLOOKUP($A51,'ADR Raw Data'!$B$6:$BE$43,'ADR Raw Data'!AP$1,FALSE)</f>
        <v>110.968505084927</v>
      </c>
      <c r="AG51" s="54">
        <f>VLOOKUP($A51,'ADR Raw Data'!$B$6:$BE$43,'ADR Raw Data'!AR$1,FALSE)</f>
        <v>118.867787742541</v>
      </c>
      <c r="AI51" s="47">
        <f>VLOOKUP($A51,'ADR Raw Data'!$B$6:$BE$43,'ADR Raw Data'!AT$1,FALSE)</f>
        <v>8.8310228014154593</v>
      </c>
      <c r="AJ51" s="48">
        <f>VLOOKUP($A51,'ADR Raw Data'!$B$6:$BE$43,'ADR Raw Data'!AU$1,FALSE)</f>
        <v>3.6893025148795999</v>
      </c>
      <c r="AK51" s="48">
        <f>VLOOKUP($A51,'ADR Raw Data'!$B$6:$BE$43,'ADR Raw Data'!AV$1,FALSE)</f>
        <v>4.3610989412024299</v>
      </c>
      <c r="AL51" s="48">
        <f>VLOOKUP($A51,'ADR Raw Data'!$B$6:$BE$43,'ADR Raw Data'!AW$1,FALSE)</f>
        <v>4.1094618539645902</v>
      </c>
      <c r="AM51" s="48">
        <f>VLOOKUP($A51,'ADR Raw Data'!$B$6:$BE$43,'ADR Raw Data'!AX$1,FALSE)</f>
        <v>3.3167095024725102</v>
      </c>
      <c r="AN51" s="49">
        <f>VLOOKUP($A51,'ADR Raw Data'!$B$6:$BE$43,'ADR Raw Data'!AY$1,FALSE)</f>
        <v>4.57516643560131</v>
      </c>
      <c r="AO51" s="48">
        <f>VLOOKUP($A51,'ADR Raw Data'!$B$6:$BE$43,'ADR Raw Data'!BA$1,FALSE)</f>
        <v>2.2206708390579899</v>
      </c>
      <c r="AP51" s="48">
        <f>VLOOKUP($A51,'ADR Raw Data'!$B$6:$BE$43,'ADR Raw Data'!BB$1,FALSE)</f>
        <v>-3.8823118155312799</v>
      </c>
      <c r="AQ51" s="49">
        <f>VLOOKUP($A51,'ADR Raw Data'!$B$6:$BE$43,'ADR Raw Data'!BC$1,FALSE)</f>
        <v>-1.1112691303467599</v>
      </c>
      <c r="AR51" s="50">
        <f>VLOOKUP($A51,'ADR Raw Data'!$B$6:$BE$43,'ADR Raw Data'!BE$1,FALSE)</f>
        <v>3.0175559216404899</v>
      </c>
      <c r="AT51" s="51">
        <f>VLOOKUP($A51,'RevPAR Raw Data'!$B$6:$BE$43,'RevPAR Raw Data'!AG$1,FALSE)</f>
        <v>50.978115488212197</v>
      </c>
      <c r="AU51" s="52">
        <f>VLOOKUP($A51,'RevPAR Raw Data'!$B$6:$BE$43,'RevPAR Raw Data'!AH$1,FALSE)</f>
        <v>53.330472492679696</v>
      </c>
      <c r="AV51" s="52">
        <f>VLOOKUP($A51,'RevPAR Raw Data'!$B$6:$BE$43,'RevPAR Raw Data'!AI$1,FALSE)</f>
        <v>63.908706548908498</v>
      </c>
      <c r="AW51" s="52">
        <f>VLOOKUP($A51,'RevPAR Raw Data'!$B$6:$BE$43,'RevPAR Raw Data'!AJ$1,FALSE)</f>
        <v>66.789345490037306</v>
      </c>
      <c r="AX51" s="52">
        <f>VLOOKUP($A51,'RevPAR Raw Data'!$B$6:$BE$43,'RevPAR Raw Data'!AK$1,FALSE)</f>
        <v>58.418150641559698</v>
      </c>
      <c r="AY51" s="53">
        <f>VLOOKUP($A51,'RevPAR Raw Data'!$B$6:$BE$43,'RevPAR Raw Data'!AL$1,FALSE)</f>
        <v>58.684231676686203</v>
      </c>
      <c r="AZ51" s="52">
        <f>VLOOKUP($A51,'RevPAR Raw Data'!$B$6:$BE$43,'RevPAR Raw Data'!AN$1,FALSE)</f>
        <v>53.179468802818498</v>
      </c>
      <c r="BA51" s="52">
        <f>VLOOKUP($A51,'RevPAR Raw Data'!$B$6:$BE$43,'RevPAR Raw Data'!AO$1,FALSE)</f>
        <v>55.034305949008399</v>
      </c>
      <c r="BB51" s="53">
        <f>VLOOKUP($A51,'RevPAR Raw Data'!$B$6:$BE$43,'RevPAR Raw Data'!AP$1,FALSE)</f>
        <v>54.106887375913502</v>
      </c>
      <c r="BC51" s="54">
        <f>VLOOKUP($A51,'RevPAR Raw Data'!$B$6:$BE$43,'RevPAR Raw Data'!AR$1,FALSE)</f>
        <v>57.376507075895098</v>
      </c>
      <c r="BE51" s="47">
        <f>VLOOKUP($A51,'RevPAR Raw Data'!$B$6:$BE$43,'RevPAR Raw Data'!AT$1,FALSE)</f>
        <v>18.125546289841498</v>
      </c>
      <c r="BF51" s="48">
        <f>VLOOKUP($A51,'RevPAR Raw Data'!$B$6:$BE$43,'RevPAR Raw Data'!AU$1,FALSE)</f>
        <v>5.3191484572879002</v>
      </c>
      <c r="BG51" s="48">
        <f>VLOOKUP($A51,'RevPAR Raw Data'!$B$6:$BE$43,'RevPAR Raw Data'!AV$1,FALSE)</f>
        <v>3.0135777201342799</v>
      </c>
      <c r="BH51" s="48">
        <f>VLOOKUP($A51,'RevPAR Raw Data'!$B$6:$BE$43,'RevPAR Raw Data'!AW$1,FALSE)</f>
        <v>4.7151851479657898</v>
      </c>
      <c r="BI51" s="48">
        <f>VLOOKUP($A51,'RevPAR Raw Data'!$B$6:$BE$43,'RevPAR Raw Data'!AX$1,FALSE)</f>
        <v>5.1779544242710704</v>
      </c>
      <c r="BJ51" s="49">
        <f>VLOOKUP($A51,'RevPAR Raw Data'!$B$6:$BE$43,'RevPAR Raw Data'!AY$1,FALSE)</f>
        <v>6.6380665869728599</v>
      </c>
      <c r="BK51" s="48">
        <f>VLOOKUP($A51,'RevPAR Raw Data'!$B$6:$BE$43,'RevPAR Raw Data'!BA$1,FALSE)</f>
        <v>3.6562884271787</v>
      </c>
      <c r="BL51" s="48">
        <f>VLOOKUP($A51,'RevPAR Raw Data'!$B$6:$BE$43,'RevPAR Raw Data'!BB$1,FALSE)</f>
        <v>-9.7255349410352903</v>
      </c>
      <c r="BM51" s="49">
        <f>VLOOKUP($A51,'RevPAR Raw Data'!$B$6:$BE$43,'RevPAR Raw Data'!BC$1,FALSE)</f>
        <v>-3.6103215124071699</v>
      </c>
      <c r="BN51" s="50">
        <f>VLOOKUP($A51,'RevPAR Raw Data'!$B$6:$BE$43,'RevPAR Raw Data'!BE$1,FALSE)</f>
        <v>3.6684607039547701</v>
      </c>
    </row>
    <row r="52" spans="1:66" x14ac:dyDescent="0.45">
      <c r="A52" s="63" t="s">
        <v>82</v>
      </c>
      <c r="B52" s="47">
        <f>VLOOKUP($A52,'Occupancy Raw Data'!$B$8:$BE$45,'Occupancy Raw Data'!AG$3,FALSE)</f>
        <v>33.029072253099599</v>
      </c>
      <c r="C52" s="48">
        <f>VLOOKUP($A52,'Occupancy Raw Data'!$B$8:$BE$45,'Occupancy Raw Data'!AH$3,FALSE)</f>
        <v>34.262505344164097</v>
      </c>
      <c r="D52" s="48">
        <f>VLOOKUP($A52,'Occupancy Raw Data'!$B$8:$BE$45,'Occupancy Raw Data'!AI$3,FALSE)</f>
        <v>39.238991021804097</v>
      </c>
      <c r="E52" s="48">
        <f>VLOOKUP($A52,'Occupancy Raw Data'!$B$8:$BE$45,'Occupancy Raw Data'!AJ$3,FALSE)</f>
        <v>43.044035912783201</v>
      </c>
      <c r="F52" s="48">
        <f>VLOOKUP($A52,'Occupancy Raw Data'!$B$8:$BE$45,'Occupancy Raw Data'!AK$3,FALSE)</f>
        <v>41.088071825566402</v>
      </c>
      <c r="G52" s="49">
        <f>VLOOKUP($A52,'Occupancy Raw Data'!$B$8:$BE$45,'Occupancy Raw Data'!AL$3,FALSE)</f>
        <v>38.132535271483498</v>
      </c>
      <c r="H52" s="48">
        <f>VLOOKUP($A52,'Occupancy Raw Data'!$B$8:$BE$45,'Occupancy Raw Data'!AN$3,FALSE)</f>
        <v>41.618212911500599</v>
      </c>
      <c r="I52" s="48">
        <f>VLOOKUP($A52,'Occupancy Raw Data'!$B$8:$BE$45,'Occupancy Raw Data'!AO$3,FALSE)</f>
        <v>43.484395040615603</v>
      </c>
      <c r="J52" s="49">
        <f>VLOOKUP($A52,'Occupancy Raw Data'!$B$8:$BE$45,'Occupancy Raw Data'!AP$3,FALSE)</f>
        <v>42.551303976058101</v>
      </c>
      <c r="K52" s="50">
        <f>VLOOKUP($A52,'Occupancy Raw Data'!$B$8:$BE$45,'Occupancy Raw Data'!AR$3,FALSE)</f>
        <v>39.395040615647702</v>
      </c>
      <c r="M52" s="47">
        <f>VLOOKUP($A52,'Occupancy Raw Data'!$B$8:$BE$45,'Occupancy Raw Data'!AT$3,FALSE)</f>
        <v>-11.229029875698901</v>
      </c>
      <c r="N52" s="48">
        <f>VLOOKUP($A52,'Occupancy Raw Data'!$B$8:$BE$45,'Occupancy Raw Data'!AU$3,FALSE)</f>
        <v>-16.429078442898099</v>
      </c>
      <c r="O52" s="48">
        <f>VLOOKUP($A52,'Occupancy Raw Data'!$B$8:$BE$45,'Occupancy Raw Data'!AV$3,FALSE)</f>
        <v>-14.708629294118801</v>
      </c>
      <c r="P52" s="48">
        <f>VLOOKUP($A52,'Occupancy Raw Data'!$B$8:$BE$45,'Occupancy Raw Data'!AW$3,FALSE)</f>
        <v>-7.7624984389898399</v>
      </c>
      <c r="Q52" s="48">
        <f>VLOOKUP($A52,'Occupancy Raw Data'!$B$8:$BE$45,'Occupancy Raw Data'!AX$3,FALSE)</f>
        <v>-7.3656506393129</v>
      </c>
      <c r="R52" s="49">
        <f>VLOOKUP($A52,'Occupancy Raw Data'!$B$8:$BE$45,'Occupancy Raw Data'!AY$3,FALSE)</f>
        <v>-11.4155369771139</v>
      </c>
      <c r="S52" s="48">
        <f>VLOOKUP($A52,'Occupancy Raw Data'!$B$8:$BE$45,'Occupancy Raw Data'!BA$3,FALSE)</f>
        <v>-7.2303235572631399</v>
      </c>
      <c r="T52" s="48">
        <f>VLOOKUP($A52,'Occupancy Raw Data'!$B$8:$BE$45,'Occupancy Raw Data'!BB$3,FALSE)</f>
        <v>-6.3985737902373696</v>
      </c>
      <c r="U52" s="49">
        <f>VLOOKUP($A52,'Occupancy Raw Data'!$B$8:$BE$45,'Occupancy Raw Data'!BC$3,FALSE)</f>
        <v>-6.8071843986003797</v>
      </c>
      <c r="V52" s="50">
        <f>VLOOKUP($A52,'Occupancy Raw Data'!$B$8:$BE$45,'Occupancy Raw Data'!BE$3,FALSE)</f>
        <v>-10.042751404858199</v>
      </c>
      <c r="X52" s="51">
        <f>VLOOKUP($A52,'ADR Raw Data'!$B$6:$BE$43,'ADR Raw Data'!AG$1,FALSE)</f>
        <v>94.672763575173093</v>
      </c>
      <c r="Y52" s="52">
        <f>VLOOKUP($A52,'ADR Raw Data'!$B$6:$BE$43,'ADR Raw Data'!AH$1,FALSE)</f>
        <v>89.010413651110497</v>
      </c>
      <c r="Z52" s="52">
        <f>VLOOKUP($A52,'ADR Raw Data'!$B$6:$BE$43,'ADR Raw Data'!AI$1,FALSE)</f>
        <v>91.002324035737601</v>
      </c>
      <c r="AA52" s="52">
        <f>VLOOKUP($A52,'ADR Raw Data'!$B$6:$BE$43,'ADR Raw Data'!AJ$1,FALSE)</f>
        <v>91.629521752085793</v>
      </c>
      <c r="AB52" s="52">
        <f>VLOOKUP($A52,'ADR Raw Data'!$B$6:$BE$43,'ADR Raw Data'!AK$1,FALSE)</f>
        <v>91.338004266167204</v>
      </c>
      <c r="AC52" s="53">
        <f>VLOOKUP($A52,'ADR Raw Data'!$B$6:$BE$43,'ADR Raw Data'!AL$1,FALSE)</f>
        <v>91.494150484348296</v>
      </c>
      <c r="AD52" s="52">
        <f>VLOOKUP($A52,'ADR Raw Data'!$B$6:$BE$43,'ADR Raw Data'!AN$1,FALSE)</f>
        <v>99.459240844419298</v>
      </c>
      <c r="AE52" s="52">
        <f>VLOOKUP($A52,'ADR Raw Data'!$B$6:$BE$43,'ADR Raw Data'!AO$1,FALSE)</f>
        <v>101.471162619211</v>
      </c>
      <c r="AF52" s="53">
        <f>VLOOKUP($A52,'ADR Raw Data'!$B$6:$BE$43,'ADR Raw Data'!AP$1,FALSE)</f>
        <v>100.48726105850101</v>
      </c>
      <c r="AG52" s="54">
        <f>VLOOKUP($A52,'ADR Raw Data'!$B$6:$BE$43,'ADR Raw Data'!AR$1,FALSE)</f>
        <v>94.269471407641603</v>
      </c>
      <c r="AI52" s="47">
        <f>VLOOKUP($A52,'ADR Raw Data'!$B$6:$BE$43,'ADR Raw Data'!AT$1,FALSE)</f>
        <v>2.08492145190987</v>
      </c>
      <c r="AJ52" s="48">
        <f>VLOOKUP($A52,'ADR Raw Data'!$B$6:$BE$43,'ADR Raw Data'!AU$1,FALSE)</f>
        <v>0.25731466117215301</v>
      </c>
      <c r="AK52" s="48">
        <f>VLOOKUP($A52,'ADR Raw Data'!$B$6:$BE$43,'ADR Raw Data'!AV$1,FALSE)</f>
        <v>0.21707288994820301</v>
      </c>
      <c r="AL52" s="48">
        <f>VLOOKUP($A52,'ADR Raw Data'!$B$6:$BE$43,'ADR Raw Data'!AW$1,FALSE)</f>
        <v>0.63329239287866701</v>
      </c>
      <c r="AM52" s="48">
        <f>VLOOKUP($A52,'ADR Raw Data'!$B$6:$BE$43,'ADR Raw Data'!AX$1,FALSE)</f>
        <v>0.73812844893121599</v>
      </c>
      <c r="AN52" s="49">
        <f>VLOOKUP($A52,'ADR Raw Data'!$B$6:$BE$43,'ADR Raw Data'!AY$1,FALSE)</f>
        <v>0.78698405939668603</v>
      </c>
      <c r="AO52" s="48">
        <f>VLOOKUP($A52,'ADR Raw Data'!$B$6:$BE$43,'ADR Raw Data'!BA$1,FALSE)</f>
        <v>0.87194763929277797</v>
      </c>
      <c r="AP52" s="48">
        <f>VLOOKUP($A52,'ADR Raw Data'!$B$6:$BE$43,'ADR Raw Data'!BB$1,FALSE)</f>
        <v>-0.87284533723104396</v>
      </c>
      <c r="AQ52" s="49">
        <f>VLOOKUP($A52,'ADR Raw Data'!$B$6:$BE$43,'ADR Raw Data'!BC$1,FALSE)</f>
        <v>-2.7556994672761601E-2</v>
      </c>
      <c r="AR52" s="50">
        <f>VLOOKUP($A52,'ADR Raw Data'!$B$6:$BE$43,'ADR Raw Data'!BE$1,FALSE)</f>
        <v>0.62949302923380801</v>
      </c>
      <c r="AT52" s="51">
        <f>VLOOKUP($A52,'RevPAR Raw Data'!$B$6:$BE$43,'RevPAR Raw Data'!AG$1,FALSE)</f>
        <v>31.269535485250099</v>
      </c>
      <c r="AU52" s="52">
        <f>VLOOKUP($A52,'RevPAR Raw Data'!$B$6:$BE$43,'RevPAR Raw Data'!AH$1,FALSE)</f>
        <v>30.497197734074302</v>
      </c>
      <c r="AV52" s="52">
        <f>VLOOKUP($A52,'RevPAR Raw Data'!$B$6:$BE$43,'RevPAR Raw Data'!AI$1,FALSE)</f>
        <v>35.7083937580162</v>
      </c>
      <c r="AW52" s="52">
        <f>VLOOKUP($A52,'RevPAR Raw Data'!$B$6:$BE$43,'RevPAR Raw Data'!AJ$1,FALSE)</f>
        <v>39.441044249679301</v>
      </c>
      <c r="AX52" s="52">
        <f>VLOOKUP($A52,'RevPAR Raw Data'!$B$6:$BE$43,'RevPAR Raw Data'!AK$1,FALSE)</f>
        <v>37.529024796921703</v>
      </c>
      <c r="AY52" s="53">
        <f>VLOOKUP($A52,'RevPAR Raw Data'!$B$6:$BE$43,'RevPAR Raw Data'!AL$1,FALSE)</f>
        <v>34.889039204788297</v>
      </c>
      <c r="AZ52" s="52">
        <f>VLOOKUP($A52,'RevPAR Raw Data'!$B$6:$BE$43,'RevPAR Raw Data'!AN$1,FALSE)</f>
        <v>41.393158614792597</v>
      </c>
      <c r="BA52" s="52">
        <f>VLOOKUP($A52,'RevPAR Raw Data'!$B$6:$BE$43,'RevPAR Raw Data'!AO$1,FALSE)</f>
        <v>44.124121205643398</v>
      </c>
      <c r="BB52" s="53">
        <f>VLOOKUP($A52,'RevPAR Raw Data'!$B$6:$BE$43,'RevPAR Raw Data'!AP$1,FALSE)</f>
        <v>42.758639910218001</v>
      </c>
      <c r="BC52" s="54">
        <f>VLOOKUP($A52,'RevPAR Raw Data'!$B$6:$BE$43,'RevPAR Raw Data'!AR$1,FALSE)</f>
        <v>37.137496549196797</v>
      </c>
      <c r="BE52" s="47">
        <f>VLOOKUP($A52,'RevPAR Raw Data'!$B$6:$BE$43,'RevPAR Raw Data'!AT$1,FALSE)</f>
        <v>-9.3782248765088703</v>
      </c>
      <c r="BF52" s="48">
        <f>VLOOKUP($A52,'RevPAR Raw Data'!$B$6:$BE$43,'RevPAR Raw Data'!AU$1,FALSE)</f>
        <v>-16.214038209255001</v>
      </c>
      <c r="BG52" s="48">
        <f>VLOOKUP($A52,'RevPAR Raw Data'!$B$6:$BE$43,'RevPAR Raw Data'!AV$1,FALSE)</f>
        <v>-14.5234848508511</v>
      </c>
      <c r="BH52" s="48">
        <f>VLOOKUP($A52,'RevPAR Raw Data'!$B$6:$BE$43,'RevPAR Raw Data'!AW$1,FALSE)</f>
        <v>-7.1783653582226199</v>
      </c>
      <c r="BI52" s="48">
        <f>VLOOKUP($A52,'RevPAR Raw Data'!$B$6:$BE$43,'RevPAR Raw Data'!AX$1,FALSE)</f>
        <v>-6.6818901531993298</v>
      </c>
      <c r="BJ52" s="49">
        <f>VLOOKUP($A52,'RevPAR Raw Data'!$B$6:$BE$43,'RevPAR Raw Data'!AY$1,FALSE)</f>
        <v>-10.7183913740216</v>
      </c>
      <c r="BK52" s="48">
        <f>VLOOKUP($A52,'RevPAR Raw Data'!$B$6:$BE$43,'RevPAR Raw Data'!BA$1,FALSE)</f>
        <v>-6.4214205535411502</v>
      </c>
      <c r="BL52" s="48">
        <f>VLOOKUP($A52,'RevPAR Raw Data'!$B$6:$BE$43,'RevPAR Raw Data'!BB$1,FALSE)</f>
        <v>-7.2155694744910397</v>
      </c>
      <c r="BM52" s="49">
        <f>VLOOKUP($A52,'RevPAR Raw Data'!$B$6:$BE$43,'RevPAR Raw Data'!BC$1,FALSE)</f>
        <v>-6.8328655378310597</v>
      </c>
      <c r="BN52" s="50">
        <f>VLOOKUP($A52,'RevPAR Raw Data'!$B$6:$BE$43,'RevPAR Raw Data'!BE$1,FALSE)</f>
        <v>-9.4764767956612808</v>
      </c>
    </row>
    <row r="53" spans="1:66" x14ac:dyDescent="0.45">
      <c r="A53" s="63" t="s">
        <v>83</v>
      </c>
      <c r="B53" s="47">
        <f>VLOOKUP($A53,'Occupancy Raw Data'!$B$8:$BE$45,'Occupancy Raw Data'!AG$3,FALSE)</f>
        <v>37.140171542709403</v>
      </c>
      <c r="C53" s="48">
        <f>VLOOKUP($A53,'Occupancy Raw Data'!$B$8:$BE$45,'Occupancy Raw Data'!AH$3,FALSE)</f>
        <v>42.858836781881699</v>
      </c>
      <c r="D53" s="48">
        <f>VLOOKUP($A53,'Occupancy Raw Data'!$B$8:$BE$45,'Occupancy Raw Data'!AI$3,FALSE)</f>
        <v>50.530621924467802</v>
      </c>
      <c r="E53" s="48">
        <f>VLOOKUP($A53,'Occupancy Raw Data'!$B$8:$BE$45,'Occupancy Raw Data'!AJ$3,FALSE)</f>
        <v>55.149107725143701</v>
      </c>
      <c r="F53" s="48">
        <f>VLOOKUP($A53,'Occupancy Raw Data'!$B$8:$BE$45,'Occupancy Raw Data'!AK$3,FALSE)</f>
        <v>50.412047192743202</v>
      </c>
      <c r="G53" s="49">
        <f>VLOOKUP($A53,'Occupancy Raw Data'!$B$8:$BE$45,'Occupancy Raw Data'!AL$3,FALSE)</f>
        <v>47.199668599834197</v>
      </c>
      <c r="H53" s="48">
        <f>VLOOKUP($A53,'Occupancy Raw Data'!$B$8:$BE$45,'Occupancy Raw Data'!AN$3,FALSE)</f>
        <v>44.424023240647401</v>
      </c>
      <c r="I53" s="48">
        <f>VLOOKUP($A53,'Occupancy Raw Data'!$B$8:$BE$45,'Occupancy Raw Data'!AO$3,FALSE)</f>
        <v>43.297563289263003</v>
      </c>
      <c r="J53" s="49">
        <f>VLOOKUP($A53,'Occupancy Raw Data'!$B$8:$BE$45,'Occupancy Raw Data'!AP$3,FALSE)</f>
        <v>43.860793264955198</v>
      </c>
      <c r="K53" s="50">
        <f>VLOOKUP($A53,'Occupancy Raw Data'!$B$8:$BE$45,'Occupancy Raw Data'!AR$3,FALSE)</f>
        <v>46.246954933008503</v>
      </c>
      <c r="M53" s="47">
        <f>VLOOKUP($A53,'Occupancy Raw Data'!$B$8:$BE$45,'Occupancy Raw Data'!AT$3,FALSE)</f>
        <v>-0.70511821089733495</v>
      </c>
      <c r="N53" s="48">
        <f>VLOOKUP($A53,'Occupancy Raw Data'!$B$8:$BE$45,'Occupancy Raw Data'!AU$3,FALSE)</f>
        <v>-5.0113648401556601</v>
      </c>
      <c r="O53" s="48">
        <f>VLOOKUP($A53,'Occupancy Raw Data'!$B$8:$BE$45,'Occupancy Raw Data'!AV$3,FALSE)</f>
        <v>-1.48594009003602</v>
      </c>
      <c r="P53" s="48">
        <f>VLOOKUP($A53,'Occupancy Raw Data'!$B$8:$BE$45,'Occupancy Raw Data'!AW$3,FALSE)</f>
        <v>6.1920248773456796</v>
      </c>
      <c r="Q53" s="48">
        <f>VLOOKUP($A53,'Occupancy Raw Data'!$B$8:$BE$45,'Occupancy Raw Data'!AX$3,FALSE)</f>
        <v>5.1598243918594102</v>
      </c>
      <c r="R53" s="49">
        <f>VLOOKUP($A53,'Occupancy Raw Data'!$B$8:$BE$45,'Occupancy Raw Data'!AY$3,FALSE)</f>
        <v>0.988401056138278</v>
      </c>
      <c r="S53" s="48">
        <f>VLOOKUP($A53,'Occupancy Raw Data'!$B$8:$BE$45,'Occupancy Raw Data'!BA$3,FALSE)</f>
        <v>6.63255900033512</v>
      </c>
      <c r="T53" s="48">
        <f>VLOOKUP($A53,'Occupancy Raw Data'!$B$8:$BE$45,'Occupancy Raw Data'!BB$3,FALSE)</f>
        <v>2.8788925976512001</v>
      </c>
      <c r="U53" s="49">
        <f>VLOOKUP($A53,'Occupancy Raw Data'!$B$8:$BE$45,'Occupancy Raw Data'!BC$3,FALSE)</f>
        <v>4.7461987269051296</v>
      </c>
      <c r="V53" s="50">
        <f>VLOOKUP($A53,'Occupancy Raw Data'!$B$8:$BE$45,'Occupancy Raw Data'!BE$3,FALSE)</f>
        <v>1.9825531235985401</v>
      </c>
      <c r="X53" s="51">
        <f>VLOOKUP($A53,'ADR Raw Data'!$B$6:$BE$43,'ADR Raw Data'!AG$1,FALSE)</f>
        <v>89.5059411578614</v>
      </c>
      <c r="Y53" s="52">
        <f>VLOOKUP($A53,'ADR Raw Data'!$B$6:$BE$43,'ADR Raw Data'!AH$1,FALSE)</f>
        <v>93.946493290911604</v>
      </c>
      <c r="Z53" s="52">
        <f>VLOOKUP($A53,'ADR Raw Data'!$B$6:$BE$43,'ADR Raw Data'!AI$1,FALSE)</f>
        <v>97.360140795494502</v>
      </c>
      <c r="AA53" s="52">
        <f>VLOOKUP($A53,'ADR Raw Data'!$B$6:$BE$43,'ADR Raw Data'!AJ$1,FALSE)</f>
        <v>98.967997204902105</v>
      </c>
      <c r="AB53" s="52">
        <f>VLOOKUP($A53,'ADR Raw Data'!$B$6:$BE$43,'ADR Raw Data'!AK$1,FALSE)</f>
        <v>94.629441373632801</v>
      </c>
      <c r="AC53" s="53">
        <f>VLOOKUP($A53,'ADR Raw Data'!$B$6:$BE$43,'ADR Raw Data'!AL$1,FALSE)</f>
        <v>95.289016524988</v>
      </c>
      <c r="AD53" s="52">
        <f>VLOOKUP($A53,'ADR Raw Data'!$B$6:$BE$43,'ADR Raw Data'!AN$1,FALSE)</f>
        <v>93.812898705458394</v>
      </c>
      <c r="AE53" s="52">
        <f>VLOOKUP($A53,'ADR Raw Data'!$B$6:$BE$43,'ADR Raw Data'!AO$1,FALSE)</f>
        <v>93.783509516636897</v>
      </c>
      <c r="AF53" s="53">
        <f>VLOOKUP($A53,'ADR Raw Data'!$B$6:$BE$43,'ADR Raw Data'!AP$1,FALSE)</f>
        <v>93.798392808867206</v>
      </c>
      <c r="AG53" s="54">
        <f>VLOOKUP($A53,'ADR Raw Data'!$B$6:$BE$43,'ADR Raw Data'!AR$1,FALSE)</f>
        <v>94.885627983538996</v>
      </c>
      <c r="AI53" s="47">
        <f>VLOOKUP($A53,'ADR Raw Data'!$B$6:$BE$43,'ADR Raw Data'!AT$1,FALSE)</f>
        <v>4.2618800985301304</v>
      </c>
      <c r="AJ53" s="48">
        <f>VLOOKUP($A53,'ADR Raw Data'!$B$6:$BE$43,'ADR Raw Data'!AU$1,FALSE)</f>
        <v>4.3331431686523301</v>
      </c>
      <c r="AK53" s="48">
        <f>VLOOKUP($A53,'ADR Raw Data'!$B$6:$BE$43,'ADR Raw Data'!AV$1,FALSE)</f>
        <v>5.7654344244070304</v>
      </c>
      <c r="AL53" s="48">
        <f>VLOOKUP($A53,'ADR Raw Data'!$B$6:$BE$43,'ADR Raw Data'!AW$1,FALSE)</f>
        <v>7.85210316729066</v>
      </c>
      <c r="AM53" s="48">
        <f>VLOOKUP($A53,'ADR Raw Data'!$B$6:$BE$43,'ADR Raw Data'!AX$1,FALSE)</f>
        <v>6.52719486161521</v>
      </c>
      <c r="AN53" s="49">
        <f>VLOOKUP($A53,'ADR Raw Data'!$B$6:$BE$43,'ADR Raw Data'!AY$1,FALSE)</f>
        <v>5.9396399743699</v>
      </c>
      <c r="AO53" s="48">
        <f>VLOOKUP($A53,'ADR Raw Data'!$B$6:$BE$43,'ADR Raw Data'!BA$1,FALSE)</f>
        <v>5.95679107353536</v>
      </c>
      <c r="AP53" s="48">
        <f>VLOOKUP($A53,'ADR Raw Data'!$B$6:$BE$43,'ADR Raw Data'!BB$1,FALSE)</f>
        <v>5.4656049104668902</v>
      </c>
      <c r="AQ53" s="49">
        <f>VLOOKUP($A53,'ADR Raw Data'!$B$6:$BE$43,'ADR Raw Data'!BC$1,FALSE)</f>
        <v>5.7097159724192004</v>
      </c>
      <c r="AR53" s="50">
        <f>VLOOKUP($A53,'ADR Raw Data'!$B$6:$BE$43,'ADR Raw Data'!BE$1,FALSE)</f>
        <v>5.8682860923756897</v>
      </c>
      <c r="AT53" s="51">
        <f>VLOOKUP($A53,'RevPAR Raw Data'!$B$6:$BE$43,'RevPAR Raw Data'!AG$1,FALSE)</f>
        <v>33.242660086946302</v>
      </c>
      <c r="AU53" s="52">
        <f>VLOOKUP($A53,'RevPAR Raw Data'!$B$6:$BE$43,'RevPAR Raw Data'!AH$1,FALSE)</f>
        <v>40.264374221853302</v>
      </c>
      <c r="AV53" s="52">
        <f>VLOOKUP($A53,'RevPAR Raw Data'!$B$6:$BE$43,'RevPAR Raw Data'!AI$1,FALSE)</f>
        <v>49.196684650500899</v>
      </c>
      <c r="AW53" s="52">
        <f>VLOOKUP($A53,'RevPAR Raw Data'!$B$6:$BE$43,'RevPAR Raw Data'!AJ$1,FALSE)</f>
        <v>54.579967391948699</v>
      </c>
      <c r="AX53" s="52">
        <f>VLOOKUP($A53,'RevPAR Raw Data'!$B$6:$BE$43,'RevPAR Raw Data'!AK$1,FALSE)</f>
        <v>47.704638643505</v>
      </c>
      <c r="AY53" s="53">
        <f>VLOOKUP($A53,'RevPAR Raw Data'!$B$6:$BE$43,'RevPAR Raw Data'!AL$1,FALSE)</f>
        <v>44.976100011835698</v>
      </c>
      <c r="AZ53" s="52">
        <f>VLOOKUP($A53,'RevPAR Raw Data'!$B$6:$BE$43,'RevPAR Raw Data'!AN$1,FALSE)</f>
        <v>41.6754639236378</v>
      </c>
      <c r="BA53" s="52">
        <f>VLOOKUP($A53,'RevPAR Raw Data'!$B$6:$BE$43,'RevPAR Raw Data'!AO$1,FALSE)</f>
        <v>40.605974387857898</v>
      </c>
      <c r="BB53" s="53">
        <f>VLOOKUP($A53,'RevPAR Raw Data'!$B$6:$BE$43,'RevPAR Raw Data'!AP$1,FALSE)</f>
        <v>41.140719155747902</v>
      </c>
      <c r="BC53" s="54">
        <f>VLOOKUP($A53,'RevPAR Raw Data'!$B$6:$BE$43,'RevPAR Raw Data'!AR$1,FALSE)</f>
        <v>43.881713611449399</v>
      </c>
      <c r="BE53" s="47">
        <f>VLOOKUP($A53,'RevPAR Raw Data'!$B$6:$BE$43,'RevPAR Raw Data'!AT$1,FALSE)</f>
        <v>3.5267105949314499</v>
      </c>
      <c r="BF53" s="48">
        <f>VLOOKUP($A53,'RevPAR Raw Data'!$B$6:$BE$43,'RevPAR Raw Data'!AU$1,FALSE)</f>
        <v>-0.89537128473077299</v>
      </c>
      <c r="BG53" s="48">
        <f>VLOOKUP($A53,'RevPAR Raw Data'!$B$6:$BE$43,'RevPAR Raw Data'!AV$1,FALSE)</f>
        <v>4.1938234328939998</v>
      </c>
      <c r="BH53" s="48">
        <f>VLOOKUP($A53,'RevPAR Raw Data'!$B$6:$BE$43,'RevPAR Raw Data'!AW$1,FALSE)</f>
        <v>14.530332226149801</v>
      </c>
      <c r="BI53" s="48">
        <f>VLOOKUP($A53,'RevPAR Raw Data'!$B$6:$BE$43,'RevPAR Raw Data'!AX$1,FALSE)</f>
        <v>12.023811046048399</v>
      </c>
      <c r="BJ53" s="49">
        <f>VLOOKUP($A53,'RevPAR Raw Data'!$B$6:$BE$43,'RevPAR Raw Data'!AY$1,FALSE)</f>
        <v>6.98674849474566</v>
      </c>
      <c r="BK53" s="48">
        <f>VLOOKUP($A53,'RevPAR Raw Data'!$B$6:$BE$43,'RevPAR Raw Data'!BA$1,FALSE)</f>
        <v>12.984437756349401</v>
      </c>
      <c r="BL53" s="48">
        <f>VLOOKUP($A53,'RevPAR Raw Data'!$B$6:$BE$43,'RevPAR Raw Data'!BB$1,FALSE)</f>
        <v>8.5018464033023804</v>
      </c>
      <c r="BM53" s="49">
        <f>VLOOKUP($A53,'RevPAR Raw Data'!$B$6:$BE$43,'RevPAR Raw Data'!BC$1,FALSE)</f>
        <v>10.7269091661171</v>
      </c>
      <c r="BN53" s="50">
        <f>VLOOKUP($A53,'RevPAR Raw Data'!$B$6:$BE$43,'RevPAR Raw Data'!BE$1,FALSE)</f>
        <v>7.9671811052003303</v>
      </c>
    </row>
    <row r="54" spans="1:66" x14ac:dyDescent="0.45">
      <c r="A54" s="66" t="s">
        <v>84</v>
      </c>
      <c r="B54" s="47">
        <f>VLOOKUP($A54,'Occupancy Raw Data'!$B$8:$BE$45,'Occupancy Raw Data'!AG$3,FALSE)</f>
        <v>29.0702291808486</v>
      </c>
      <c r="C54" s="48">
        <f>VLOOKUP($A54,'Occupancy Raw Data'!$B$8:$BE$45,'Occupancy Raw Data'!AH$3,FALSE)</f>
        <v>31.889607442704701</v>
      </c>
      <c r="D54" s="48">
        <f>VLOOKUP($A54,'Occupancy Raw Data'!$B$8:$BE$45,'Occupancy Raw Data'!AI$3,FALSE)</f>
        <v>39.0004538234626</v>
      </c>
      <c r="E54" s="48">
        <f>VLOOKUP($A54,'Occupancy Raw Data'!$B$8:$BE$45,'Occupancy Raw Data'!AJ$3,FALSE)</f>
        <v>43.348649875198497</v>
      </c>
      <c r="F54" s="48">
        <f>VLOOKUP($A54,'Occupancy Raw Data'!$B$8:$BE$45,'Occupancy Raw Data'!AK$3,FALSE)</f>
        <v>41.303607896528199</v>
      </c>
      <c r="G54" s="49">
        <f>VLOOKUP($A54,'Occupancy Raw Data'!$B$8:$BE$45,'Occupancy Raw Data'!AL$3,FALSE)</f>
        <v>36.922509643748498</v>
      </c>
      <c r="H54" s="48">
        <f>VLOOKUP($A54,'Occupancy Raw Data'!$B$8:$BE$45,'Occupancy Raw Data'!AN$3,FALSE)</f>
        <v>41.473791695030599</v>
      </c>
      <c r="I54" s="48">
        <f>VLOOKUP($A54,'Occupancy Raw Data'!$B$8:$BE$45,'Occupancy Raw Data'!AO$3,FALSE)</f>
        <v>39.7776265032902</v>
      </c>
      <c r="J54" s="49">
        <f>VLOOKUP($A54,'Occupancy Raw Data'!$B$8:$BE$45,'Occupancy Raw Data'!AP$3,FALSE)</f>
        <v>40.625709099160403</v>
      </c>
      <c r="K54" s="50">
        <f>VLOOKUP($A54,'Occupancy Raw Data'!$B$8:$BE$45,'Occupancy Raw Data'!AR$3,FALSE)</f>
        <v>37.980566631009097</v>
      </c>
      <c r="M54" s="47">
        <f>VLOOKUP($A54,'Occupancy Raw Data'!$B$8:$BE$45,'Occupancy Raw Data'!AT$3,FALSE)</f>
        <v>-13.4423502652146</v>
      </c>
      <c r="N54" s="48">
        <f>VLOOKUP($A54,'Occupancy Raw Data'!$B$8:$BE$45,'Occupancy Raw Data'!AU$3,FALSE)</f>
        <v>-15.391511918508501</v>
      </c>
      <c r="O54" s="48">
        <f>VLOOKUP($A54,'Occupancy Raw Data'!$B$8:$BE$45,'Occupancy Raw Data'!AV$3,FALSE)</f>
        <v>-10.013816305291099</v>
      </c>
      <c r="P54" s="48">
        <f>VLOOKUP($A54,'Occupancy Raw Data'!$B$8:$BE$45,'Occupancy Raw Data'!AW$3,FALSE)</f>
        <v>-1.3353693944196301</v>
      </c>
      <c r="Q54" s="48">
        <f>VLOOKUP($A54,'Occupancy Raw Data'!$B$8:$BE$45,'Occupancy Raw Data'!AX$3,FALSE)</f>
        <v>-3.2224003718957999</v>
      </c>
      <c r="R54" s="49">
        <f>VLOOKUP($A54,'Occupancy Raw Data'!$B$8:$BE$45,'Occupancy Raw Data'!AY$3,FALSE)</f>
        <v>-8.2580948734740893</v>
      </c>
      <c r="S54" s="48">
        <f>VLOOKUP($A54,'Occupancy Raw Data'!$B$8:$BE$45,'Occupancy Raw Data'!BA$3,FALSE)</f>
        <v>-4.7134037218031599</v>
      </c>
      <c r="T54" s="48">
        <f>VLOOKUP($A54,'Occupancy Raw Data'!$B$8:$BE$45,'Occupancy Raw Data'!BB$3,FALSE)</f>
        <v>-3.82096973229286</v>
      </c>
      <c r="U54" s="49">
        <f>VLOOKUP($A54,'Occupancy Raw Data'!$B$8:$BE$45,'Occupancy Raw Data'!BC$3,FALSE)</f>
        <v>-4.2785804749571597</v>
      </c>
      <c r="V54" s="50">
        <f>VLOOKUP($A54,'Occupancy Raw Data'!$B$8:$BE$45,'Occupancy Raw Data'!BE$3,FALSE)</f>
        <v>-7.0775544956579601</v>
      </c>
      <c r="X54" s="51">
        <f>VLOOKUP($A54,'ADR Raw Data'!$B$6:$BE$43,'ADR Raw Data'!AG$1,FALSE)</f>
        <v>98.139611669431105</v>
      </c>
      <c r="Y54" s="52">
        <f>VLOOKUP($A54,'ADR Raw Data'!$B$6:$BE$43,'ADR Raw Data'!AH$1,FALSE)</f>
        <v>90.4165436271457</v>
      </c>
      <c r="Z54" s="52">
        <f>VLOOKUP($A54,'ADR Raw Data'!$B$6:$BE$43,'ADR Raw Data'!AI$1,FALSE)</f>
        <v>92.349990545454503</v>
      </c>
      <c r="AA54" s="52">
        <f>VLOOKUP($A54,'ADR Raw Data'!$B$6:$BE$43,'ADR Raw Data'!AJ$1,FALSE)</f>
        <v>93.437480206765599</v>
      </c>
      <c r="AB54" s="52">
        <f>VLOOKUP($A54,'ADR Raw Data'!$B$6:$BE$43,'ADR Raw Data'!AK$1,FALSE)</f>
        <v>94.000610493064102</v>
      </c>
      <c r="AC54" s="53">
        <f>VLOOKUP($A54,'ADR Raw Data'!$B$6:$BE$43,'ADR Raw Data'!AL$1,FALSE)</f>
        <v>93.552327653755697</v>
      </c>
      <c r="AD54" s="52">
        <f>VLOOKUP($A54,'ADR Raw Data'!$B$6:$BE$43,'ADR Raw Data'!AN$1,FALSE)</f>
        <v>104.924301737108</v>
      </c>
      <c r="AE54" s="52">
        <f>VLOOKUP($A54,'ADR Raw Data'!$B$6:$BE$43,'ADR Raw Data'!AO$1,FALSE)</f>
        <v>106.104698374215</v>
      </c>
      <c r="AF54" s="53">
        <f>VLOOKUP($A54,'ADR Raw Data'!$B$6:$BE$43,'ADR Raw Data'!AP$1,FALSE)</f>
        <v>105.502179361865</v>
      </c>
      <c r="AG54" s="54">
        <f>VLOOKUP($A54,'ADR Raw Data'!$B$6:$BE$43,'ADR Raw Data'!AR$1,FALSE)</f>
        <v>97.204354709653998</v>
      </c>
      <c r="AI54" s="47">
        <f>VLOOKUP($A54,'ADR Raw Data'!$B$6:$BE$43,'ADR Raw Data'!AT$1,FALSE)</f>
        <v>2.42332336594548</v>
      </c>
      <c r="AJ54" s="48">
        <f>VLOOKUP($A54,'ADR Raw Data'!$B$6:$BE$43,'ADR Raw Data'!AU$1,FALSE)</f>
        <v>-2.55040531171709</v>
      </c>
      <c r="AK54" s="48">
        <f>VLOOKUP($A54,'ADR Raw Data'!$B$6:$BE$43,'ADR Raw Data'!AV$1,FALSE)</f>
        <v>-2.1825795280350402</v>
      </c>
      <c r="AL54" s="48">
        <f>VLOOKUP($A54,'ADR Raw Data'!$B$6:$BE$43,'ADR Raw Data'!AW$1,FALSE)</f>
        <v>-4.0152625836923E-2</v>
      </c>
      <c r="AM54" s="48">
        <f>VLOOKUP($A54,'ADR Raw Data'!$B$6:$BE$43,'ADR Raw Data'!AX$1,FALSE)</f>
        <v>-1.2597091968523</v>
      </c>
      <c r="AN54" s="49">
        <f>VLOOKUP($A54,'ADR Raw Data'!$B$6:$BE$43,'ADR Raw Data'!AY$1,FALSE)</f>
        <v>-0.79673096005785005</v>
      </c>
      <c r="AO54" s="48">
        <f>VLOOKUP($A54,'ADR Raw Data'!$B$6:$BE$43,'ADR Raw Data'!BA$1,FALSE)</f>
        <v>-0.73959453226976701</v>
      </c>
      <c r="AP54" s="48">
        <f>VLOOKUP($A54,'ADR Raw Data'!$B$6:$BE$43,'ADR Raw Data'!BB$1,FALSE)</f>
        <v>-1.99037986591648</v>
      </c>
      <c r="AQ54" s="49">
        <f>VLOOKUP($A54,'ADR Raw Data'!$B$6:$BE$43,'ADR Raw Data'!BC$1,FALSE)</f>
        <v>-1.35390813093456</v>
      </c>
      <c r="AR54" s="50">
        <f>VLOOKUP($A54,'ADR Raw Data'!$B$6:$BE$43,'ADR Raw Data'!BE$1,FALSE)</f>
        <v>-0.86835666000323197</v>
      </c>
      <c r="AT54" s="51">
        <f>VLOOKUP($A54,'RevPAR Raw Data'!$B$6:$BE$43,'RevPAR Raw Data'!AG$1,FALSE)</f>
        <v>28.5294100294985</v>
      </c>
      <c r="AU54" s="52">
        <f>VLOOKUP($A54,'RevPAR Raw Data'!$B$6:$BE$43,'RevPAR Raw Data'!AH$1,FALSE)</f>
        <v>28.833480825958699</v>
      </c>
      <c r="AV54" s="52">
        <f>VLOOKUP($A54,'RevPAR Raw Data'!$B$6:$BE$43,'RevPAR Raw Data'!AI$1,FALSE)</f>
        <v>36.016915418652097</v>
      </c>
      <c r="AW54" s="52">
        <f>VLOOKUP($A54,'RevPAR Raw Data'!$B$6:$BE$43,'RevPAR Raw Data'!AJ$1,FALSE)</f>
        <v>40.503886147038799</v>
      </c>
      <c r="AX54" s="52">
        <f>VLOOKUP($A54,'RevPAR Raw Data'!$B$6:$BE$43,'RevPAR Raw Data'!AK$1,FALSE)</f>
        <v>38.825643578398001</v>
      </c>
      <c r="AY54" s="53">
        <f>VLOOKUP($A54,'RevPAR Raw Data'!$B$6:$BE$43,'RevPAR Raw Data'!AL$1,FALSE)</f>
        <v>34.541867199909198</v>
      </c>
      <c r="AZ54" s="52">
        <f>VLOOKUP($A54,'RevPAR Raw Data'!$B$6:$BE$43,'RevPAR Raw Data'!AN$1,FALSE)</f>
        <v>43.516086339913699</v>
      </c>
      <c r="BA54" s="52">
        <f>VLOOKUP($A54,'RevPAR Raw Data'!$B$6:$BE$43,'RevPAR Raw Data'!AO$1,FALSE)</f>
        <v>42.205930621738098</v>
      </c>
      <c r="BB54" s="53">
        <f>VLOOKUP($A54,'RevPAR Raw Data'!$B$6:$BE$43,'RevPAR Raw Data'!AP$1,FALSE)</f>
        <v>42.861008480825902</v>
      </c>
      <c r="BC54" s="54">
        <f>VLOOKUP($A54,'RevPAR Raw Data'!$B$6:$BE$43,'RevPAR Raw Data'!AR$1,FALSE)</f>
        <v>36.918764708742501</v>
      </c>
      <c r="BE54" s="47">
        <f>VLOOKUP($A54,'RevPAR Raw Data'!$B$6:$BE$43,'RevPAR Raw Data'!AT$1,FALSE)</f>
        <v>-11.3447785141782</v>
      </c>
      <c r="BF54" s="48">
        <f>VLOOKUP($A54,'RevPAR Raw Data'!$B$6:$BE$43,'RevPAR Raw Data'!AU$1,FALSE)</f>
        <v>-17.5493712927024</v>
      </c>
      <c r="BG54" s="48">
        <f>VLOOKUP($A54,'RevPAR Raw Data'!$B$6:$BE$43,'RevPAR Raw Data'!AV$1,FALSE)</f>
        <v>-11.9778363286719</v>
      </c>
      <c r="BH54" s="48">
        <f>VLOOKUP($A54,'RevPAR Raw Data'!$B$6:$BE$43,'RevPAR Raw Data'!AW$1,FALSE)</f>
        <v>-1.37498583438007</v>
      </c>
      <c r="BI54" s="48">
        <f>VLOOKUP($A54,'RevPAR Raw Data'!$B$6:$BE$43,'RevPAR Raw Data'!AX$1,FALSE)</f>
        <v>-4.44151669490393</v>
      </c>
      <c r="BJ54" s="49">
        <f>VLOOKUP($A54,'RevPAR Raw Data'!$B$6:$BE$43,'RevPAR Raw Data'!AY$1,FALSE)</f>
        <v>-8.9890310349640306</v>
      </c>
      <c r="BK54" s="48">
        <f>VLOOKUP($A54,'RevPAR Raw Data'!$B$6:$BE$43,'RevPAR Raw Data'!BA$1,FALSE)</f>
        <v>-5.4181381778626703</v>
      </c>
      <c r="BL54" s="48">
        <f>VLOOKUP($A54,'RevPAR Raw Data'!$B$6:$BE$43,'RevPAR Raw Data'!BB$1,FALSE)</f>
        <v>-5.73529778597503</v>
      </c>
      <c r="BM54" s="49">
        <f>VLOOKUP($A54,'RevPAR Raw Data'!$B$6:$BE$43,'RevPAR Raw Data'!BC$1,FALSE)</f>
        <v>-5.5745605569526999</v>
      </c>
      <c r="BN54" s="50">
        <f>VLOOKUP($A54,'RevPAR Raw Data'!$B$6:$BE$43,'RevPAR Raw Data'!BE$1,FALSE)</f>
        <v>-7.8844527398327902</v>
      </c>
    </row>
    <row r="55" spans="1:66" x14ac:dyDescent="0.45">
      <c r="A55" s="63" t="s">
        <v>85</v>
      </c>
      <c r="B55" s="47">
        <f>VLOOKUP($A55,'Occupancy Raw Data'!$B$8:$BE$45,'Occupancy Raw Data'!AG$3,FALSE)</f>
        <v>31.314204746723298</v>
      </c>
      <c r="C55" s="48">
        <f>VLOOKUP($A55,'Occupancy Raw Data'!$B$8:$BE$45,'Occupancy Raw Data'!AH$3,FALSE)</f>
        <v>37.174186589969402</v>
      </c>
      <c r="D55" s="48">
        <f>VLOOKUP($A55,'Occupancy Raw Data'!$B$8:$BE$45,'Occupancy Raw Data'!AI$3,FALSE)</f>
        <v>42.602912097788902</v>
      </c>
      <c r="E55" s="48">
        <f>VLOOKUP($A55,'Occupancy Raw Data'!$B$8:$BE$45,'Occupancy Raw Data'!AJ$3,FALSE)</f>
        <v>46.305950026963799</v>
      </c>
      <c r="F55" s="48">
        <f>VLOOKUP($A55,'Occupancy Raw Data'!$B$8:$BE$45,'Occupancy Raw Data'!AK$3,FALSE)</f>
        <v>42.728743483731698</v>
      </c>
      <c r="G55" s="49">
        <f>VLOOKUP($A55,'Occupancy Raw Data'!$B$8:$BE$45,'Occupancy Raw Data'!AL$3,FALSE)</f>
        <v>39.999283102731297</v>
      </c>
      <c r="H55" s="48">
        <f>VLOOKUP($A55,'Occupancy Raw Data'!$B$8:$BE$45,'Occupancy Raw Data'!AN$3,FALSE)</f>
        <v>37.335969800467304</v>
      </c>
      <c r="I55" s="48">
        <f>VLOOKUP($A55,'Occupancy Raw Data'!$B$8:$BE$45,'Occupancy Raw Data'!AO$3,FALSE)</f>
        <v>35.071004853496298</v>
      </c>
      <c r="J55" s="49">
        <f>VLOOKUP($A55,'Occupancy Raw Data'!$B$8:$BE$45,'Occupancy Raw Data'!AP$3,FALSE)</f>
        <v>36.203487326981801</v>
      </c>
      <c r="K55" s="50">
        <f>VLOOKUP($A55,'Occupancy Raw Data'!$B$8:$BE$45,'Occupancy Raw Data'!AR$3,FALSE)</f>
        <v>38.917076670766697</v>
      </c>
      <c r="M55" s="47">
        <f>VLOOKUP($A55,'Occupancy Raw Data'!$B$8:$BE$45,'Occupancy Raw Data'!AT$3,FALSE)</f>
        <v>-4.3377699033377404</v>
      </c>
      <c r="N55" s="48">
        <f>VLOOKUP($A55,'Occupancy Raw Data'!$B$8:$BE$45,'Occupancy Raw Data'!AU$3,FALSE)</f>
        <v>-11.4346895074946</v>
      </c>
      <c r="O55" s="48">
        <f>VLOOKUP($A55,'Occupancy Raw Data'!$B$8:$BE$45,'Occupancy Raw Data'!AV$3,FALSE)</f>
        <v>-12.416851441241599</v>
      </c>
      <c r="P55" s="48">
        <f>VLOOKUP($A55,'Occupancy Raw Data'!$B$8:$BE$45,'Occupancy Raw Data'!AW$3,FALSE)</f>
        <v>-4.1310011164867797</v>
      </c>
      <c r="Q55" s="48">
        <f>VLOOKUP($A55,'Occupancy Raw Data'!$B$8:$BE$45,'Occupancy Raw Data'!AX$3,FALSE)</f>
        <v>2.41275312365359</v>
      </c>
      <c r="R55" s="49">
        <f>VLOOKUP($A55,'Occupancy Raw Data'!$B$8:$BE$45,'Occupancy Raw Data'!AY$3,FALSE)</f>
        <v>-6.2695821817629902</v>
      </c>
      <c r="S55" s="48">
        <f>VLOOKUP($A55,'Occupancy Raw Data'!$B$8:$BE$45,'Occupancy Raw Data'!BA$3,FALSE)</f>
        <v>-3.125</v>
      </c>
      <c r="T55" s="48">
        <f>VLOOKUP($A55,'Occupancy Raw Data'!$B$8:$BE$45,'Occupancy Raw Data'!BB$3,FALSE)</f>
        <v>-8.3176691729323302</v>
      </c>
      <c r="U55" s="49">
        <f>VLOOKUP($A55,'Occupancy Raw Data'!$B$8:$BE$45,'Occupancy Raw Data'!BC$3,FALSE)</f>
        <v>-5.71161048689138</v>
      </c>
      <c r="V55" s="50">
        <f>VLOOKUP($A55,'Occupancy Raw Data'!$B$8:$BE$45,'Occupancy Raw Data'!BE$3,FALSE)</f>
        <v>-6.1163497313637398</v>
      </c>
      <c r="X55" s="51">
        <f>VLOOKUP($A55,'ADR Raw Data'!$B$6:$BE$43,'ADR Raw Data'!AG$1,FALSE)</f>
        <v>80.277664027149299</v>
      </c>
      <c r="Y55" s="52">
        <f>VLOOKUP($A55,'ADR Raw Data'!$B$6:$BE$43,'ADR Raw Data'!AH$1,FALSE)</f>
        <v>84.140449709864598</v>
      </c>
      <c r="Z55" s="52">
        <f>VLOOKUP($A55,'ADR Raw Data'!$B$6:$BE$43,'ADR Raw Data'!AI$1,FALSE)</f>
        <v>84.914902953586406</v>
      </c>
      <c r="AA55" s="52">
        <f>VLOOKUP($A55,'ADR Raw Data'!$B$6:$BE$43,'ADR Raw Data'!AJ$1,FALSE)</f>
        <v>85.185155279503107</v>
      </c>
      <c r="AB55" s="52">
        <f>VLOOKUP($A55,'ADR Raw Data'!$B$6:$BE$43,'ADR Raw Data'!AK$1,FALSE)</f>
        <v>83.174644509886406</v>
      </c>
      <c r="AC55" s="53">
        <f>VLOOKUP($A55,'ADR Raw Data'!$B$6:$BE$43,'ADR Raw Data'!AL$1,FALSE)</f>
        <v>83.728360068106397</v>
      </c>
      <c r="AD55" s="52">
        <f>VLOOKUP($A55,'ADR Raw Data'!$B$6:$BE$43,'ADR Raw Data'!AN$1,FALSE)</f>
        <v>81.433818006740395</v>
      </c>
      <c r="AE55" s="52">
        <f>VLOOKUP($A55,'ADR Raw Data'!$B$6:$BE$43,'ADR Raw Data'!AO$1,FALSE)</f>
        <v>80.926130189646301</v>
      </c>
      <c r="AF55" s="53">
        <f>VLOOKUP($A55,'ADR Raw Data'!$B$6:$BE$43,'ADR Raw Data'!AP$1,FALSE)</f>
        <v>81.187914597815194</v>
      </c>
      <c r="AG55" s="54">
        <f>VLOOKUP($A55,'ADR Raw Data'!$B$6:$BE$43,'ADR Raw Data'!AR$1,FALSE)</f>
        <v>83.054565747020405</v>
      </c>
      <c r="AI55" s="47">
        <f>VLOOKUP($A55,'ADR Raw Data'!$B$6:$BE$43,'ADR Raw Data'!AT$1,FALSE)</f>
        <v>3.9635973529481001</v>
      </c>
      <c r="AJ55" s="48">
        <f>VLOOKUP($A55,'ADR Raw Data'!$B$6:$BE$43,'ADR Raw Data'!AU$1,FALSE)</f>
        <v>3.1134369187291799</v>
      </c>
      <c r="AK55" s="48">
        <f>VLOOKUP($A55,'ADR Raw Data'!$B$6:$BE$43,'ADR Raw Data'!AV$1,FALSE)</f>
        <v>2.4756416664567098</v>
      </c>
      <c r="AL55" s="48">
        <f>VLOOKUP($A55,'ADR Raw Data'!$B$6:$BE$43,'ADR Raw Data'!AW$1,FALSE)</f>
        <v>3.6682515743573099</v>
      </c>
      <c r="AM55" s="48">
        <f>VLOOKUP($A55,'ADR Raw Data'!$B$6:$BE$43,'ADR Raw Data'!AX$1,FALSE)</f>
        <v>2.9875884664258701</v>
      </c>
      <c r="AN55" s="49">
        <f>VLOOKUP($A55,'ADR Raw Data'!$B$6:$BE$43,'ADR Raw Data'!AY$1,FALSE)</f>
        <v>3.1379146345259299</v>
      </c>
      <c r="AO55" s="48">
        <f>VLOOKUP($A55,'ADR Raw Data'!$B$6:$BE$43,'ADR Raw Data'!BA$1,FALSE)</f>
        <v>2.3459922520715701</v>
      </c>
      <c r="AP55" s="48">
        <f>VLOOKUP($A55,'ADR Raw Data'!$B$6:$BE$43,'ADR Raw Data'!BB$1,FALSE)</f>
        <v>-0.11019379171753001</v>
      </c>
      <c r="AQ55" s="49">
        <f>VLOOKUP($A55,'ADR Raw Data'!$B$6:$BE$43,'ADR Raw Data'!BC$1,FALSE)</f>
        <v>1.1201287752553499</v>
      </c>
      <c r="AR55" s="50">
        <f>VLOOKUP($A55,'ADR Raw Data'!$B$6:$BE$43,'ADR Raw Data'!BE$1,FALSE)</f>
        <v>2.6064277824772599</v>
      </c>
      <c r="AT55" s="51">
        <f>VLOOKUP($A55,'RevPAR Raw Data'!$B$6:$BE$43,'RevPAR Raw Data'!AG$1,FALSE)</f>
        <v>25.1383120793482</v>
      </c>
      <c r="AU55" s="52">
        <f>VLOOKUP($A55,'RevPAR Raw Data'!$B$6:$BE$43,'RevPAR Raw Data'!AH$1,FALSE)</f>
        <v>31.2785277727844</v>
      </c>
      <c r="AV55" s="52">
        <f>VLOOKUP($A55,'RevPAR Raw Data'!$B$6:$BE$43,'RevPAR Raw Data'!AI$1,FALSE)</f>
        <v>36.176221463239202</v>
      </c>
      <c r="AW55" s="52">
        <f>VLOOKUP($A55,'RevPAR Raw Data'!$B$6:$BE$43,'RevPAR Raw Data'!AJ$1,FALSE)</f>
        <v>39.445795434118203</v>
      </c>
      <c r="AX55" s="52">
        <f>VLOOKUP($A55,'RevPAR Raw Data'!$B$6:$BE$43,'RevPAR Raw Data'!AK$1,FALSE)</f>
        <v>35.539480496135099</v>
      </c>
      <c r="AY55" s="53">
        <f>VLOOKUP($A55,'RevPAR Raw Data'!$B$6:$BE$43,'RevPAR Raw Data'!AL$1,FALSE)</f>
        <v>33.490743780916098</v>
      </c>
      <c r="AZ55" s="52">
        <f>VLOOKUP($A55,'RevPAR Raw Data'!$B$6:$BE$43,'RevPAR Raw Data'!AN$1,FALSE)</f>
        <v>30.404105698364098</v>
      </c>
      <c r="BA55" s="52">
        <f>VLOOKUP($A55,'RevPAR Raw Data'!$B$6:$BE$43,'RevPAR Raw Data'!AO$1,FALSE)</f>
        <v>28.381607046557601</v>
      </c>
      <c r="BB55" s="53">
        <f>VLOOKUP($A55,'RevPAR Raw Data'!$B$6:$BE$43,'RevPAR Raw Data'!AP$1,FALSE)</f>
        <v>29.392856372460901</v>
      </c>
      <c r="BC55" s="54">
        <f>VLOOKUP($A55,'RevPAR Raw Data'!$B$6:$BE$43,'RevPAR Raw Data'!AR$1,FALSE)</f>
        <v>32.322409030340303</v>
      </c>
      <c r="BE55" s="47">
        <f>VLOOKUP($A55,'RevPAR Raw Data'!$B$6:$BE$43,'RevPAR Raw Data'!AT$1,FALSE)</f>
        <v>-0.54610428345531903</v>
      </c>
      <c r="BF55" s="48">
        <f>VLOOKUP($A55,'RevPAR Raw Data'!$B$6:$BE$43,'RevPAR Raw Data'!AU$1,FALSE)</f>
        <v>-8.6772644334338498</v>
      </c>
      <c r="BG55" s="48">
        <f>VLOOKUP($A55,'RevPAR Raw Data'!$B$6:$BE$43,'RevPAR Raw Data'!AV$1,FALSE)</f>
        <v>-10.2486065227263</v>
      </c>
      <c r="BH55" s="48">
        <f>VLOOKUP($A55,'RevPAR Raw Data'!$B$6:$BE$43,'RevPAR Raw Data'!AW$1,FALSE)</f>
        <v>-0.61428505562171498</v>
      </c>
      <c r="BI55" s="48">
        <f>VLOOKUP($A55,'RevPAR Raw Data'!$B$6:$BE$43,'RevPAR Raw Data'!AX$1,FALSE)</f>
        <v>5.4724247241250703</v>
      </c>
      <c r="BJ55" s="49">
        <f>VLOOKUP($A55,'RevPAR Raw Data'!$B$6:$BE$43,'RevPAR Raw Data'!AY$1,FALSE)</f>
        <v>-3.3284016840422201</v>
      </c>
      <c r="BK55" s="48">
        <f>VLOOKUP($A55,'RevPAR Raw Data'!$B$6:$BE$43,'RevPAR Raw Data'!BA$1,FALSE)</f>
        <v>-0.85232000580566303</v>
      </c>
      <c r="BL55" s="48">
        <f>VLOOKUP($A55,'RevPAR Raw Data'!$B$6:$BE$43,'RevPAR Raw Data'!BB$1,FALSE)</f>
        <v>-8.4186974096056808</v>
      </c>
      <c r="BM55" s="49">
        <f>VLOOKUP($A55,'RevPAR Raw Data'!$B$6:$BE$43,'RevPAR Raw Data'!BC$1,FALSE)</f>
        <v>-4.6554591042302</v>
      </c>
      <c r="BN55" s="50">
        <f>VLOOKUP($A55,'RevPAR Raw Data'!$B$6:$BE$43,'RevPAR Raw Data'!BE$1,FALSE)</f>
        <v>-3.6693401875582201</v>
      </c>
    </row>
    <row r="56" spans="1:66" ht="16.5" thickBot="1" x14ac:dyDescent="0.5">
      <c r="A56" s="63" t="s">
        <v>86</v>
      </c>
      <c r="B56" s="67">
        <f>VLOOKUP($A56,'Occupancy Raw Data'!$B$8:$BE$45,'Occupancy Raw Data'!AG$3,FALSE)</f>
        <v>37.9615330619121</v>
      </c>
      <c r="C56" s="68">
        <f>VLOOKUP($A56,'Occupancy Raw Data'!$B$8:$BE$45,'Occupancy Raw Data'!AH$3,FALSE)</f>
        <v>41.1132949599887</v>
      </c>
      <c r="D56" s="68">
        <f>VLOOKUP($A56,'Occupancy Raw Data'!$B$8:$BE$45,'Occupancy Raw Data'!AI$3,FALSE)</f>
        <v>47.311526042397801</v>
      </c>
      <c r="E56" s="68">
        <f>VLOOKUP($A56,'Occupancy Raw Data'!$B$8:$BE$45,'Occupancy Raw Data'!AJ$3,FALSE)</f>
        <v>51.481117506668497</v>
      </c>
      <c r="F56" s="68">
        <f>VLOOKUP($A56,'Occupancy Raw Data'!$B$8:$BE$45,'Occupancy Raw Data'!AK$3,FALSE)</f>
        <v>49.750807244138699</v>
      </c>
      <c r="G56" s="69">
        <f>VLOOKUP($A56,'Occupancy Raw Data'!$B$8:$BE$45,'Occupancy Raw Data'!AL$3,FALSE)</f>
        <v>45.523655763021097</v>
      </c>
      <c r="H56" s="68">
        <f>VLOOKUP($A56,'Occupancy Raw Data'!$B$8:$BE$45,'Occupancy Raw Data'!AN$3,FALSE)</f>
        <v>49.722729187140203</v>
      </c>
      <c r="I56" s="68">
        <f>VLOOKUP($A56,'Occupancy Raw Data'!$B$8:$BE$45,'Occupancy Raw Data'!AO$3,FALSE)</f>
        <v>47.827460339744398</v>
      </c>
      <c r="J56" s="69">
        <f>VLOOKUP($A56,'Occupancy Raw Data'!$B$8:$BE$45,'Occupancy Raw Data'!AP$3,FALSE)</f>
        <v>48.775094763442297</v>
      </c>
      <c r="K56" s="70">
        <f>VLOOKUP($A56,'Occupancy Raw Data'!$B$8:$BE$45,'Occupancy Raw Data'!AR$3,FALSE)</f>
        <v>46.452638334570103</v>
      </c>
      <c r="M56" s="67">
        <f>VLOOKUP($A56,'Occupancy Raw Data'!$B$8:$BE$45,'Occupancy Raw Data'!AT$3,FALSE)</f>
        <v>-2.5540106843769901</v>
      </c>
      <c r="N56" s="68">
        <f>VLOOKUP($A56,'Occupancy Raw Data'!$B$8:$BE$45,'Occupancy Raw Data'!AU$3,FALSE)</f>
        <v>-8.1791507203567004</v>
      </c>
      <c r="O56" s="68">
        <f>VLOOKUP($A56,'Occupancy Raw Data'!$B$8:$BE$45,'Occupancy Raw Data'!AV$3,FALSE)</f>
        <v>-5.1618066227419304</v>
      </c>
      <c r="P56" s="68">
        <f>VLOOKUP($A56,'Occupancy Raw Data'!$B$8:$BE$45,'Occupancy Raw Data'!AW$3,FALSE)</f>
        <v>2.7785378946692099</v>
      </c>
      <c r="Q56" s="68">
        <f>VLOOKUP($A56,'Occupancy Raw Data'!$B$8:$BE$45,'Occupancy Raw Data'!AX$3,FALSE)</f>
        <v>3.9461390277178801</v>
      </c>
      <c r="R56" s="69">
        <f>VLOOKUP($A56,'Occupancy Raw Data'!$B$8:$BE$45,'Occupancy Raw Data'!AY$3,FALSE)</f>
        <v>-1.70652629619144</v>
      </c>
      <c r="S56" s="68">
        <f>VLOOKUP($A56,'Occupancy Raw Data'!$B$8:$BE$45,'Occupancy Raw Data'!BA$3,FALSE)</f>
        <v>9.5602153113191708</v>
      </c>
      <c r="T56" s="68">
        <f>VLOOKUP($A56,'Occupancy Raw Data'!$B$8:$BE$45,'Occupancy Raw Data'!BB$3,FALSE)</f>
        <v>2.24042109658531</v>
      </c>
      <c r="U56" s="69">
        <f>VLOOKUP($A56,'Occupancy Raw Data'!$B$8:$BE$45,'Occupancy Raw Data'!BC$3,FALSE)</f>
        <v>5.8449024425741998</v>
      </c>
      <c r="V56" s="70">
        <f>VLOOKUP($A56,'Occupancy Raw Data'!$B$8:$BE$45,'Occupancy Raw Data'!BE$3,FALSE)</f>
        <v>0.44328217208190501</v>
      </c>
      <c r="X56" s="71">
        <f>VLOOKUP($A56,'ADR Raw Data'!$B$6:$BE$43,'ADR Raw Data'!AG$1,FALSE)</f>
        <v>120.69280048076899</v>
      </c>
      <c r="Y56" s="72">
        <f>VLOOKUP($A56,'ADR Raw Data'!$B$6:$BE$43,'ADR Raw Data'!AH$1,FALSE)</f>
        <v>100.923356667235</v>
      </c>
      <c r="Z56" s="72">
        <f>VLOOKUP($A56,'ADR Raw Data'!$B$6:$BE$43,'ADR Raw Data'!AI$1,FALSE)</f>
        <v>105.52519955489601</v>
      </c>
      <c r="AA56" s="72">
        <f>VLOOKUP($A56,'ADR Raw Data'!$B$6:$BE$43,'ADR Raw Data'!AJ$1,FALSE)</f>
        <v>109.65167780201701</v>
      </c>
      <c r="AB56" s="72">
        <f>VLOOKUP($A56,'ADR Raw Data'!$B$6:$BE$43,'ADR Raw Data'!AK$1,FALSE)</f>
        <v>109.663578835978</v>
      </c>
      <c r="AC56" s="73">
        <f>VLOOKUP($A56,'ADR Raw Data'!$B$6:$BE$43,'ADR Raw Data'!AL$1,FALSE)</f>
        <v>109.061435245863</v>
      </c>
      <c r="AD56" s="72">
        <f>VLOOKUP($A56,'ADR Raw Data'!$B$6:$BE$43,'ADR Raw Data'!AN$1,FALSE)</f>
        <v>120.663631679254</v>
      </c>
      <c r="AE56" s="72">
        <f>VLOOKUP($A56,'ADR Raw Data'!$B$6:$BE$43,'ADR Raw Data'!AO$1,FALSE)</f>
        <v>123.906932560358</v>
      </c>
      <c r="AF56" s="73">
        <f>VLOOKUP($A56,'ADR Raw Data'!$B$6:$BE$43,'ADR Raw Data'!AP$1,FALSE)</f>
        <v>122.253775635029</v>
      </c>
      <c r="AG56" s="74">
        <f>VLOOKUP($A56,'ADR Raw Data'!$B$6:$BE$43,'ADR Raw Data'!AR$1,FALSE)</f>
        <v>113.019123123252</v>
      </c>
      <c r="AI56" s="67">
        <f>VLOOKUP($A56,'ADR Raw Data'!$B$6:$BE$43,'ADR Raw Data'!AT$1,FALSE)</f>
        <v>22.640583772385</v>
      </c>
      <c r="AJ56" s="68">
        <f>VLOOKUP($A56,'ADR Raw Data'!$B$6:$BE$43,'ADR Raw Data'!AU$1,FALSE)</f>
        <v>6.9324419467814797</v>
      </c>
      <c r="AK56" s="68">
        <f>VLOOKUP($A56,'ADR Raw Data'!$B$6:$BE$43,'ADR Raw Data'!AV$1,FALSE)</f>
        <v>8.1591261562598003</v>
      </c>
      <c r="AL56" s="68">
        <f>VLOOKUP($A56,'ADR Raw Data'!$B$6:$BE$43,'ADR Raw Data'!AW$1,FALSE)</f>
        <v>12.1031112217931</v>
      </c>
      <c r="AM56" s="68">
        <f>VLOOKUP($A56,'ADR Raw Data'!$B$6:$BE$43,'ADR Raw Data'!AX$1,FALSE)</f>
        <v>14.6221159315346</v>
      </c>
      <c r="AN56" s="69">
        <f>VLOOKUP($A56,'ADR Raw Data'!$B$6:$BE$43,'ADR Raw Data'!AY$1,FALSE)</f>
        <v>12.7197401667863</v>
      </c>
      <c r="AO56" s="68">
        <f>VLOOKUP($A56,'ADR Raw Data'!$B$6:$BE$43,'ADR Raw Data'!BA$1,FALSE)</f>
        <v>17.1897232136056</v>
      </c>
      <c r="AP56" s="68">
        <f>VLOOKUP($A56,'ADR Raw Data'!$B$6:$BE$43,'ADR Raw Data'!BB$1,FALSE)</f>
        <v>11.608052385247399</v>
      </c>
      <c r="AQ56" s="69">
        <f>VLOOKUP($A56,'ADR Raw Data'!$B$6:$BE$43,'ADR Raw Data'!BC$1,FALSE)</f>
        <v>14.199287613868201</v>
      </c>
      <c r="AR56" s="70">
        <f>VLOOKUP($A56,'ADR Raw Data'!$B$6:$BE$43,'ADR Raw Data'!BE$1,FALSE)</f>
        <v>13.3746871687786</v>
      </c>
      <c r="AT56" s="71">
        <f>VLOOKUP($A56,'RevPAR Raw Data'!$B$6:$BE$43,'RevPAR Raw Data'!AG$1,FALSE)</f>
        <v>45.816837357854801</v>
      </c>
      <c r="AU56" s="72">
        <f>VLOOKUP($A56,'RevPAR Raw Data'!$B$6:$BE$43,'RevPAR Raw Data'!AH$1,FALSE)</f>
        <v>41.492917310122102</v>
      </c>
      <c r="AV56" s="72">
        <f>VLOOKUP($A56,'RevPAR Raw Data'!$B$6:$BE$43,'RevPAR Raw Data'!AI$1,FALSE)</f>
        <v>49.925582268706997</v>
      </c>
      <c r="AW56" s="72">
        <f>VLOOKUP($A56,'RevPAR Raw Data'!$B$6:$BE$43,'RevPAR Raw Data'!AJ$1,FALSE)</f>
        <v>56.449909097290401</v>
      </c>
      <c r="AX56" s="72">
        <f>VLOOKUP($A56,'RevPAR Raw Data'!$B$6:$BE$43,'RevPAR Raw Data'!AK$1,FALSE)</f>
        <v>54.558515723711899</v>
      </c>
      <c r="AY56" s="73">
        <f>VLOOKUP($A56,'RevPAR Raw Data'!$B$6:$BE$43,'RevPAR Raw Data'!AL$1,FALSE)</f>
        <v>49.648752351537198</v>
      </c>
      <c r="AZ56" s="72">
        <f>VLOOKUP($A56,'RevPAR Raw Data'!$B$6:$BE$43,'RevPAR Raw Data'!AN$1,FALSE)</f>
        <v>59.9972508072441</v>
      </c>
      <c r="BA56" s="72">
        <f>VLOOKUP($A56,'RevPAR Raw Data'!$B$6:$BE$43,'RevPAR Raw Data'!AO$1,FALSE)</f>
        <v>59.2615390284992</v>
      </c>
      <c r="BB56" s="73">
        <f>VLOOKUP($A56,'RevPAR Raw Data'!$B$6:$BE$43,'RevPAR Raw Data'!AP$1,FALSE)</f>
        <v>59.629394917871601</v>
      </c>
      <c r="BC56" s="74">
        <f>VLOOKUP($A56,'RevPAR Raw Data'!$B$6:$BE$43,'RevPAR Raw Data'!AR$1,FALSE)</f>
        <v>52.500364513347101</v>
      </c>
      <c r="BE56" s="67">
        <f>VLOOKUP($A56,'RevPAR Raw Data'!$B$6:$BE$43,'RevPAR Raw Data'!AT$1,FALSE)</f>
        <v>19.508330159456001</v>
      </c>
      <c r="BF56" s="68">
        <f>VLOOKUP($A56,'RevPAR Raw Data'!$B$6:$BE$43,'RevPAR Raw Data'!AU$1,FALSE)</f>
        <v>-1.8137236490037001</v>
      </c>
      <c r="BG56" s="68">
        <f>VLOOKUP($A56,'RevPAR Raw Data'!$B$6:$BE$43,'RevPAR Raw Data'!AV$1,FALSE)</f>
        <v>2.57616121922617</v>
      </c>
      <c r="BH56" s="68">
        <f>VLOOKUP($A56,'RevPAR Raw Data'!$B$6:$BE$43,'RevPAR Raw Data'!AW$1,FALSE)</f>
        <v>15.217938648193799</v>
      </c>
      <c r="BI56" s="68">
        <f>VLOOKUP($A56,'RevPAR Raw Data'!$B$6:$BE$43,'RevPAR Raw Data'!AX$1,FALSE)</f>
        <v>19.1452639827049</v>
      </c>
      <c r="BJ56" s="69">
        <f>VLOOKUP($A56,'RevPAR Raw Data'!$B$6:$BE$43,'RevPAR Raw Data'!AY$1,FALSE)</f>
        <v>10.796148159841399</v>
      </c>
      <c r="BK56" s="68">
        <f>VLOOKUP($A56,'RevPAR Raw Data'!$B$6:$BE$43,'RevPAR Raw Data'!BA$1,FALSE)</f>
        <v>28.393313075565299</v>
      </c>
      <c r="BL56" s="68">
        <f>VLOOKUP($A56,'RevPAR Raw Data'!$B$6:$BE$43,'RevPAR Raw Data'!BB$1,FALSE)</f>
        <v>14.108542736374501</v>
      </c>
      <c r="BM56" s="69">
        <f>VLOOKUP($A56,'RevPAR Raw Data'!$B$6:$BE$43,'RevPAR Raw Data'!BC$1,FALSE)</f>
        <v>20.874124565013499</v>
      </c>
      <c r="BN56" s="70">
        <f>VLOOKUP($A56,'RevPAR Raw Data'!$B$6:$BE$43,'RevPAR Raw Data'!BE$1,FALSE)</f>
        <v>13.8772569446514</v>
      </c>
    </row>
    <row r="57" spans="1:66" ht="14.25" customHeight="1" x14ac:dyDescent="0.45">
      <c r="A57" s="167" t="s">
        <v>142</v>
      </c>
      <c r="B57" s="167"/>
      <c r="C57" s="167"/>
      <c r="D57" s="167"/>
      <c r="E57" s="167"/>
      <c r="F57" s="167"/>
      <c r="G57" s="167"/>
      <c r="H57" s="167"/>
      <c r="I57" s="167"/>
      <c r="J57" s="167"/>
      <c r="K57" s="167"/>
    </row>
    <row r="58" spans="1:66" x14ac:dyDescent="0.45">
      <c r="A58" s="167"/>
      <c r="B58" s="167"/>
      <c r="C58" s="167"/>
      <c r="D58" s="167"/>
      <c r="E58" s="167"/>
      <c r="F58" s="167"/>
      <c r="G58" s="167"/>
      <c r="H58" s="167"/>
      <c r="I58" s="167"/>
      <c r="J58" s="167"/>
      <c r="K58" s="167"/>
    </row>
    <row r="59" spans="1:66" x14ac:dyDescent="0.45">
      <c r="A59" s="167"/>
      <c r="B59" s="167"/>
      <c r="C59" s="167"/>
      <c r="D59" s="167"/>
      <c r="E59" s="167"/>
      <c r="F59" s="167"/>
      <c r="G59" s="167"/>
      <c r="H59" s="167"/>
      <c r="I59" s="167"/>
      <c r="J59" s="167"/>
      <c r="K59" s="167"/>
    </row>
  </sheetData>
  <sheetProtection algorithmName="SHA-512" hashValue="w014NYkkjntpv+p/PvN9KrPC1RoWAxwPLjbJw9NWb4HKYdLAaNdKjUE/oYOAtISmtF+yb/QNZ7vaA+vxhqHdMw==" saltValue="DaU5j0gaoiOmb5M8loXAb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sqref="A1:XFD1048576"/>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2"/>
      <c r="B1" s="83" t="s">
        <v>98</v>
      </c>
      <c r="D1" s="118"/>
      <c r="E1" s="118"/>
      <c r="F1" s="118"/>
      <c r="G1" s="118"/>
      <c r="H1" s="118"/>
      <c r="I1" s="118"/>
      <c r="J1" s="118"/>
      <c r="K1" s="118"/>
      <c r="L1" s="118"/>
      <c r="M1" s="118"/>
      <c r="N1" s="118"/>
      <c r="O1" s="118"/>
      <c r="P1" s="118"/>
      <c r="Q1" s="118"/>
      <c r="R1" s="118"/>
      <c r="S1" s="118"/>
      <c r="T1" s="118"/>
      <c r="U1" s="118"/>
      <c r="V1" s="118"/>
      <c r="W1" s="118"/>
      <c r="X1" s="118"/>
      <c r="Y1" s="119"/>
      <c r="Z1" s="119"/>
      <c r="AA1" s="119"/>
      <c r="AB1" s="119"/>
      <c r="AC1" s="119"/>
      <c r="AD1" s="119"/>
      <c r="AE1" s="119"/>
      <c r="AF1" s="119"/>
      <c r="AG1" s="119"/>
      <c r="AH1" s="119"/>
      <c r="AI1" s="119"/>
      <c r="AJ1" s="119"/>
      <c r="AK1" s="119"/>
      <c r="AL1" s="119"/>
    </row>
    <row r="2" spans="1:50" ht="15" customHeight="1" x14ac:dyDescent="0.25">
      <c r="A2" s="118"/>
      <c r="B2" t="s">
        <v>148</v>
      </c>
      <c r="C2" s="118"/>
      <c r="D2" s="118"/>
      <c r="E2" s="118"/>
      <c r="F2" s="118"/>
      <c r="G2" s="118"/>
      <c r="H2" s="118"/>
      <c r="I2" s="118"/>
      <c r="J2" s="118"/>
      <c r="K2" s="118"/>
      <c r="L2" s="118"/>
      <c r="M2" s="118"/>
      <c r="N2" s="118"/>
      <c r="O2" s="118"/>
      <c r="P2" s="118"/>
      <c r="Q2" s="118"/>
      <c r="R2" s="118"/>
      <c r="S2" s="118"/>
      <c r="T2" s="118"/>
      <c r="U2" s="118"/>
      <c r="V2" s="118"/>
      <c r="W2" s="118"/>
      <c r="X2" s="118"/>
      <c r="Y2" s="119"/>
      <c r="Z2" s="119"/>
      <c r="AA2" s="119"/>
      <c r="AB2" s="119"/>
      <c r="AC2" s="119"/>
      <c r="AD2" s="119"/>
      <c r="AE2" s="119"/>
      <c r="AF2" s="119"/>
      <c r="AG2" s="119"/>
      <c r="AH2" s="119"/>
      <c r="AI2" s="119"/>
      <c r="AJ2" s="119"/>
      <c r="AK2" s="119"/>
      <c r="AL2" s="119"/>
    </row>
    <row r="3" spans="1:50" x14ac:dyDescent="0.25">
      <c r="A3" s="118"/>
      <c r="B3" s="118"/>
      <c r="C3" s="118"/>
      <c r="D3" s="118"/>
      <c r="E3" s="118"/>
      <c r="F3" s="118"/>
      <c r="G3" s="118"/>
      <c r="H3" s="118"/>
      <c r="I3" s="118"/>
      <c r="J3" s="118"/>
      <c r="K3" s="118"/>
      <c r="L3" s="118"/>
      <c r="M3" s="118"/>
      <c r="N3" s="118"/>
      <c r="O3" s="118"/>
      <c r="P3" s="118"/>
      <c r="Q3" s="118"/>
      <c r="R3" s="118"/>
      <c r="S3" s="118"/>
      <c r="T3" s="118"/>
      <c r="U3" s="118"/>
      <c r="V3" s="118"/>
      <c r="W3" s="118"/>
      <c r="X3" s="118"/>
      <c r="Y3" s="119"/>
      <c r="Z3" s="119"/>
      <c r="AA3" s="119"/>
      <c r="AB3" s="119"/>
      <c r="AC3" s="119"/>
      <c r="AD3" s="119"/>
      <c r="AE3" s="119"/>
      <c r="AF3" s="119"/>
      <c r="AG3" s="119"/>
      <c r="AH3" s="119"/>
      <c r="AI3" s="119"/>
      <c r="AJ3" s="119"/>
      <c r="AK3" s="119"/>
      <c r="AL3" s="119"/>
    </row>
    <row r="4" spans="1:50" x14ac:dyDescent="0.25">
      <c r="A4" s="118"/>
      <c r="B4" s="118"/>
      <c r="C4" s="118"/>
      <c r="D4" s="118"/>
      <c r="E4" s="118"/>
      <c r="F4" s="118"/>
      <c r="G4" s="118"/>
      <c r="H4" s="118"/>
      <c r="I4" s="118"/>
      <c r="J4" s="118"/>
      <c r="K4" s="118"/>
      <c r="L4" s="118"/>
      <c r="M4" s="118"/>
      <c r="N4" s="118"/>
      <c r="O4" s="118"/>
      <c r="P4" s="118"/>
      <c r="Q4" s="118"/>
      <c r="R4" s="118"/>
      <c r="S4" s="118"/>
      <c r="T4" s="118"/>
      <c r="U4" s="118"/>
      <c r="V4" s="118"/>
      <c r="W4" s="118"/>
      <c r="X4" s="118"/>
      <c r="Y4" s="119"/>
      <c r="Z4" s="119"/>
      <c r="AA4" s="119"/>
      <c r="AB4" s="119"/>
      <c r="AC4" s="119"/>
      <c r="AD4" s="119"/>
      <c r="AE4" s="119"/>
      <c r="AF4" s="119"/>
      <c r="AG4" s="119"/>
      <c r="AH4" s="119"/>
      <c r="AI4" s="119"/>
      <c r="AJ4" s="119"/>
      <c r="AK4" s="119"/>
      <c r="AL4" s="119"/>
    </row>
    <row r="5" spans="1:50" x14ac:dyDescent="0.25">
      <c r="A5" s="118"/>
      <c r="B5" s="118"/>
      <c r="C5" s="118"/>
      <c r="D5" s="118"/>
      <c r="E5" s="118"/>
      <c r="F5" s="118"/>
      <c r="G5" s="118"/>
      <c r="H5" s="118"/>
      <c r="I5" s="118"/>
      <c r="J5" s="118"/>
      <c r="K5" s="118"/>
      <c r="L5" s="118"/>
      <c r="M5" s="118"/>
      <c r="N5" s="118"/>
      <c r="O5" s="118"/>
      <c r="P5" s="118"/>
      <c r="Q5" s="118"/>
      <c r="R5" s="118"/>
      <c r="S5" s="118"/>
      <c r="T5" s="118"/>
      <c r="U5" s="118"/>
      <c r="V5" s="118"/>
      <c r="W5" s="118"/>
      <c r="X5" s="118"/>
      <c r="Y5" s="119"/>
      <c r="Z5" s="119"/>
      <c r="AA5" s="119"/>
      <c r="AB5" s="119"/>
      <c r="AC5" s="119"/>
      <c r="AD5" s="119"/>
      <c r="AE5" s="119"/>
      <c r="AF5" s="119"/>
      <c r="AG5" s="119"/>
      <c r="AH5" s="119"/>
      <c r="AI5" s="119"/>
      <c r="AJ5" s="119"/>
      <c r="AK5" s="119"/>
      <c r="AL5" s="119"/>
    </row>
    <row r="6" spans="1:50" x14ac:dyDescent="0.25">
      <c r="A6" s="118"/>
      <c r="B6" s="118"/>
      <c r="C6" s="118"/>
      <c r="D6" s="118"/>
      <c r="E6" s="118"/>
      <c r="F6" s="118"/>
      <c r="G6" s="118"/>
      <c r="H6" s="118"/>
      <c r="I6" s="118"/>
      <c r="J6" s="118"/>
      <c r="K6" s="118"/>
      <c r="L6" s="118"/>
      <c r="M6" s="118"/>
      <c r="N6" s="118"/>
      <c r="O6" s="118"/>
      <c r="P6" s="118"/>
      <c r="Q6" s="118"/>
      <c r="R6" s="118"/>
      <c r="S6" s="118"/>
      <c r="T6" s="118"/>
      <c r="U6" s="118"/>
      <c r="V6" s="118"/>
      <c r="W6" s="118"/>
      <c r="X6" s="118"/>
      <c r="Y6" s="119"/>
      <c r="Z6" s="119"/>
      <c r="AA6" s="119"/>
      <c r="AB6" s="119"/>
      <c r="AC6" s="119"/>
      <c r="AD6" s="119"/>
      <c r="AE6" s="119"/>
      <c r="AF6" s="119"/>
      <c r="AG6" s="119"/>
      <c r="AH6" s="119"/>
      <c r="AI6" s="119"/>
      <c r="AJ6" s="119"/>
      <c r="AK6" s="119"/>
      <c r="AL6" s="119"/>
    </row>
    <row r="7" spans="1:50" x14ac:dyDescent="0.25">
      <c r="A7" s="118"/>
      <c r="B7" s="118"/>
      <c r="C7" s="118"/>
      <c r="D7" s="118"/>
      <c r="E7" s="118"/>
      <c r="F7" s="118"/>
      <c r="G7" s="118"/>
      <c r="H7" s="118"/>
      <c r="I7" s="118"/>
      <c r="J7" s="118"/>
      <c r="K7" s="118"/>
      <c r="L7" s="118"/>
      <c r="M7" s="118"/>
      <c r="N7" s="118"/>
      <c r="O7" s="118"/>
      <c r="P7" s="118"/>
      <c r="Q7" s="118"/>
      <c r="R7" s="118"/>
      <c r="S7" s="118"/>
      <c r="T7" s="118"/>
      <c r="U7" s="118"/>
      <c r="V7" s="118"/>
      <c r="W7" s="118"/>
      <c r="X7" s="118"/>
      <c r="Y7" s="119"/>
      <c r="Z7" s="119"/>
      <c r="AA7" s="119"/>
      <c r="AB7" s="119"/>
      <c r="AC7" s="119"/>
      <c r="AD7" s="119"/>
      <c r="AE7" s="119"/>
      <c r="AF7" s="119"/>
      <c r="AG7" s="119"/>
      <c r="AH7" s="119"/>
      <c r="AI7" s="119"/>
      <c r="AJ7" s="119"/>
      <c r="AK7" s="119"/>
      <c r="AL7" s="119"/>
    </row>
    <row r="8" spans="1:50" ht="18" customHeight="1" x14ac:dyDescent="0.35">
      <c r="A8" s="84"/>
      <c r="B8" s="118"/>
      <c r="C8" s="118"/>
      <c r="D8" s="180" t="s">
        <v>121</v>
      </c>
      <c r="E8" s="180"/>
      <c r="F8" s="180"/>
      <c r="G8" s="180"/>
      <c r="H8" s="180"/>
      <c r="I8" s="180"/>
      <c r="J8" s="180"/>
      <c r="K8" s="84"/>
      <c r="L8" s="84"/>
      <c r="M8" s="84"/>
      <c r="N8" s="84"/>
      <c r="O8" s="118"/>
      <c r="P8" s="180" t="s">
        <v>122</v>
      </c>
      <c r="Q8" s="180"/>
      <c r="R8" s="180"/>
      <c r="S8" s="180"/>
      <c r="T8" s="180"/>
      <c r="U8" s="180"/>
      <c r="V8" s="180"/>
      <c r="W8" s="84"/>
      <c r="X8" s="84"/>
      <c r="Y8" s="119"/>
      <c r="Z8" s="119"/>
      <c r="AA8" s="119"/>
      <c r="AB8" s="119"/>
      <c r="AC8" s="119"/>
      <c r="AD8" s="119"/>
      <c r="AE8" s="119"/>
      <c r="AF8" s="119"/>
      <c r="AG8" s="119"/>
      <c r="AH8" s="119"/>
      <c r="AI8" s="119"/>
      <c r="AJ8" s="119"/>
      <c r="AK8" s="119"/>
      <c r="AL8" s="119"/>
    </row>
    <row r="9" spans="1:50" ht="15.75" customHeight="1" x14ac:dyDescent="0.3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49999999999999" customHeight="1" x14ac:dyDescent="0.25">
      <c r="A10" s="120"/>
      <c r="B10" s="118"/>
      <c r="C10" s="90" t="s">
        <v>110</v>
      </c>
      <c r="D10" s="91">
        <v>24</v>
      </c>
      <c r="E10" s="92">
        <v>25</v>
      </c>
      <c r="F10" s="92">
        <v>26</v>
      </c>
      <c r="G10" s="92">
        <v>27</v>
      </c>
      <c r="H10" s="92">
        <v>28</v>
      </c>
      <c r="I10" s="92">
        <v>29</v>
      </c>
      <c r="J10" s="93">
        <v>30</v>
      </c>
      <c r="K10" s="120"/>
      <c r="L10" s="120"/>
      <c r="M10" s="175" t="s">
        <v>101</v>
      </c>
      <c r="N10" s="176"/>
      <c r="O10" s="90" t="s">
        <v>110</v>
      </c>
      <c r="P10" s="91">
        <v>25</v>
      </c>
      <c r="Q10" s="92">
        <v>26</v>
      </c>
      <c r="R10" s="92">
        <v>27</v>
      </c>
      <c r="S10" s="92">
        <v>28</v>
      </c>
      <c r="T10" s="92">
        <v>29</v>
      </c>
      <c r="U10" s="92">
        <v>30</v>
      </c>
      <c r="V10" s="93">
        <v>31</v>
      </c>
      <c r="W10" s="120"/>
      <c r="X10" s="120"/>
      <c r="Y10" s="119"/>
      <c r="Z10" s="119"/>
      <c r="AA10" s="119"/>
      <c r="AB10" s="119"/>
      <c r="AC10" s="119"/>
      <c r="AD10" s="119"/>
      <c r="AE10" s="119"/>
      <c r="AF10" s="119"/>
      <c r="AG10" s="119"/>
      <c r="AH10" s="119"/>
      <c r="AI10" s="119"/>
      <c r="AJ10" s="119"/>
      <c r="AK10" s="119"/>
      <c r="AL10" s="119"/>
    </row>
    <row r="11" spans="1:50" ht="20.149999999999999" customHeight="1" x14ac:dyDescent="0.25">
      <c r="A11" s="120"/>
      <c r="B11" s="118"/>
      <c r="C11" s="90" t="s">
        <v>123</v>
      </c>
      <c r="D11" s="94">
        <v>31</v>
      </c>
      <c r="E11" s="95">
        <v>1</v>
      </c>
      <c r="F11" s="95">
        <v>2</v>
      </c>
      <c r="G11" s="95">
        <v>3</v>
      </c>
      <c r="H11" s="95">
        <v>4</v>
      </c>
      <c r="I11" s="95">
        <v>5</v>
      </c>
      <c r="J11" s="96">
        <v>6</v>
      </c>
      <c r="K11" s="120"/>
      <c r="L11" s="120"/>
      <c r="M11" s="175" t="s">
        <v>101</v>
      </c>
      <c r="N11" s="176"/>
      <c r="O11" s="90" t="s">
        <v>124</v>
      </c>
      <c r="P11" s="94">
        <v>1</v>
      </c>
      <c r="Q11" s="95">
        <v>2</v>
      </c>
      <c r="R11" s="95">
        <v>3</v>
      </c>
      <c r="S11" s="95">
        <v>4</v>
      </c>
      <c r="T11" s="95">
        <v>5</v>
      </c>
      <c r="U11" s="95">
        <v>6</v>
      </c>
      <c r="V11" s="96">
        <v>7</v>
      </c>
      <c r="W11" s="120"/>
      <c r="X11" s="120"/>
      <c r="Y11" s="119"/>
      <c r="Z11" s="119"/>
      <c r="AA11" s="119"/>
      <c r="AB11" s="119"/>
      <c r="AC11" s="119"/>
      <c r="AD11" s="119"/>
      <c r="AE11" s="119"/>
      <c r="AF11" s="119"/>
      <c r="AG11" s="119"/>
      <c r="AH11" s="119"/>
      <c r="AI11" s="119"/>
      <c r="AJ11" s="119"/>
      <c r="AK11" s="119"/>
      <c r="AL11" s="119"/>
    </row>
    <row r="12" spans="1:50" ht="20.149999999999999" customHeight="1" x14ac:dyDescent="0.25">
      <c r="A12" s="120"/>
      <c r="B12" s="118"/>
      <c r="C12" s="90" t="s">
        <v>124</v>
      </c>
      <c r="D12" s="97">
        <v>7</v>
      </c>
      <c r="E12" s="98">
        <v>8</v>
      </c>
      <c r="F12" s="98">
        <v>9</v>
      </c>
      <c r="G12" s="98">
        <v>10</v>
      </c>
      <c r="H12" s="98">
        <v>11</v>
      </c>
      <c r="I12" s="98">
        <v>12</v>
      </c>
      <c r="J12" s="99">
        <v>13</v>
      </c>
      <c r="K12" s="120"/>
      <c r="L12" s="120"/>
      <c r="M12" s="175" t="s">
        <v>101</v>
      </c>
      <c r="N12" s="176"/>
      <c r="O12" s="90" t="s">
        <v>124</v>
      </c>
      <c r="P12" s="97">
        <v>8</v>
      </c>
      <c r="Q12" s="98">
        <v>9</v>
      </c>
      <c r="R12" s="98">
        <v>10</v>
      </c>
      <c r="S12" s="98">
        <v>11</v>
      </c>
      <c r="T12" s="98">
        <v>12</v>
      </c>
      <c r="U12" s="98">
        <v>13</v>
      </c>
      <c r="V12" s="99">
        <v>14</v>
      </c>
      <c r="W12" s="120"/>
      <c r="X12" s="120"/>
      <c r="Y12" s="119"/>
      <c r="Z12" s="119"/>
      <c r="AA12" s="119"/>
      <c r="AB12" s="119"/>
      <c r="AC12" s="119"/>
      <c r="AD12" s="119"/>
      <c r="AE12" s="119"/>
      <c r="AF12" s="119"/>
      <c r="AG12" s="119"/>
      <c r="AH12" s="119"/>
      <c r="AI12" s="119"/>
      <c r="AJ12" s="119"/>
      <c r="AK12" s="119"/>
      <c r="AL12" s="119"/>
    </row>
    <row r="13" spans="1:50" ht="20.149999999999999" customHeight="1" x14ac:dyDescent="0.25">
      <c r="A13" s="120"/>
      <c r="B13" s="118"/>
      <c r="C13" s="90" t="s">
        <v>124</v>
      </c>
      <c r="D13" s="111">
        <v>14</v>
      </c>
      <c r="E13" s="112">
        <v>15</v>
      </c>
      <c r="F13" s="112">
        <v>16</v>
      </c>
      <c r="G13" s="112">
        <v>17</v>
      </c>
      <c r="H13" s="112">
        <v>18</v>
      </c>
      <c r="I13" s="112">
        <v>19</v>
      </c>
      <c r="J13" s="113">
        <v>20</v>
      </c>
      <c r="K13" s="120"/>
      <c r="L13" s="120"/>
      <c r="M13" s="175" t="s">
        <v>101</v>
      </c>
      <c r="N13" s="176"/>
      <c r="O13" s="90" t="s">
        <v>124</v>
      </c>
      <c r="P13" s="111">
        <v>15</v>
      </c>
      <c r="Q13" s="112">
        <v>16</v>
      </c>
      <c r="R13" s="112">
        <v>17</v>
      </c>
      <c r="S13" s="112">
        <v>18</v>
      </c>
      <c r="T13" s="112">
        <v>19</v>
      </c>
      <c r="U13" s="112">
        <v>20</v>
      </c>
      <c r="V13" s="113">
        <v>21</v>
      </c>
      <c r="W13" s="120"/>
      <c r="X13" s="120"/>
      <c r="Y13" s="119"/>
      <c r="Z13" s="119"/>
      <c r="AA13" s="119"/>
      <c r="AB13" s="119"/>
      <c r="AC13" s="119"/>
      <c r="AD13" s="119"/>
      <c r="AE13" s="119"/>
      <c r="AF13" s="119"/>
      <c r="AG13" s="119"/>
      <c r="AH13" s="119"/>
      <c r="AI13" s="119"/>
      <c r="AJ13" s="119"/>
      <c r="AK13" s="119"/>
      <c r="AL13" s="119"/>
    </row>
    <row r="14" spans="1:50" ht="20.149999999999999" customHeight="1" x14ac:dyDescent="0.25">
      <c r="A14" s="120"/>
      <c r="B14" s="118"/>
      <c r="C14" s="90" t="s">
        <v>124</v>
      </c>
      <c r="D14" s="100">
        <v>21</v>
      </c>
      <c r="E14" s="101">
        <v>22</v>
      </c>
      <c r="F14" s="101">
        <v>23</v>
      </c>
      <c r="G14" s="101">
        <v>24</v>
      </c>
      <c r="H14" s="101">
        <v>25</v>
      </c>
      <c r="I14" s="101">
        <v>26</v>
      </c>
      <c r="J14" s="102">
        <v>27</v>
      </c>
      <c r="K14" s="120"/>
      <c r="L14" s="120"/>
      <c r="M14" s="175" t="s">
        <v>101</v>
      </c>
      <c r="N14" s="176"/>
      <c r="O14" s="90" t="s">
        <v>124</v>
      </c>
      <c r="P14" s="100">
        <v>22</v>
      </c>
      <c r="Q14" s="101">
        <v>23</v>
      </c>
      <c r="R14" s="101">
        <v>24</v>
      </c>
      <c r="S14" s="101">
        <v>25</v>
      </c>
      <c r="T14" s="101">
        <v>26</v>
      </c>
      <c r="U14" s="101">
        <v>27</v>
      </c>
      <c r="V14" s="102">
        <v>28</v>
      </c>
      <c r="W14" s="120"/>
      <c r="X14" s="120"/>
      <c r="Y14" s="119"/>
      <c r="Z14" s="119"/>
      <c r="AA14" s="119"/>
      <c r="AB14" s="119"/>
      <c r="AC14" s="119"/>
      <c r="AD14" s="119"/>
      <c r="AE14" s="119"/>
      <c r="AF14" s="119"/>
      <c r="AG14" s="119"/>
      <c r="AH14" s="119"/>
      <c r="AI14" s="119"/>
      <c r="AJ14" s="119"/>
      <c r="AK14" s="119"/>
      <c r="AL14" s="119"/>
    </row>
    <row r="15" spans="1:50" ht="20.149999999999999" customHeight="1" x14ac:dyDescent="0.25">
      <c r="A15" s="120"/>
      <c r="B15" s="118"/>
      <c r="C15" s="90" t="s">
        <v>149</v>
      </c>
      <c r="D15" s="114">
        <v>28</v>
      </c>
      <c r="E15" s="115">
        <v>29</v>
      </c>
      <c r="F15" s="115">
        <v>30</v>
      </c>
      <c r="G15" s="115">
        <v>31</v>
      </c>
      <c r="H15" s="115">
        <v>1</v>
      </c>
      <c r="I15" s="115">
        <v>2</v>
      </c>
      <c r="J15" s="116">
        <v>3</v>
      </c>
      <c r="K15" s="120"/>
      <c r="L15" s="120"/>
      <c r="M15" s="175" t="s">
        <v>101</v>
      </c>
      <c r="N15" s="176"/>
      <c r="O15" s="90" t="s">
        <v>149</v>
      </c>
      <c r="P15" s="114">
        <v>29</v>
      </c>
      <c r="Q15" s="115">
        <v>30</v>
      </c>
      <c r="R15" s="115">
        <v>31</v>
      </c>
      <c r="S15" s="115">
        <v>1</v>
      </c>
      <c r="T15" s="115">
        <v>2</v>
      </c>
      <c r="U15" s="115">
        <v>3</v>
      </c>
      <c r="V15" s="116">
        <v>4</v>
      </c>
      <c r="W15" s="120"/>
      <c r="X15" s="120"/>
      <c r="Y15" s="119"/>
      <c r="Z15" s="119"/>
      <c r="AA15" s="119"/>
      <c r="AB15" s="119"/>
      <c r="AC15" s="119"/>
      <c r="AD15" s="119"/>
      <c r="AE15" s="119"/>
      <c r="AF15" s="119"/>
      <c r="AG15" s="119"/>
      <c r="AH15" s="119"/>
      <c r="AI15" s="119"/>
      <c r="AJ15" s="119"/>
      <c r="AK15" s="119"/>
      <c r="AL15" s="119"/>
    </row>
    <row r="16" spans="1:50" x14ac:dyDescent="0.25">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9"/>
      <c r="Z16" s="119"/>
      <c r="AA16" s="119"/>
      <c r="AB16" s="119"/>
      <c r="AC16" s="119"/>
      <c r="AD16" s="119"/>
      <c r="AE16" s="119"/>
      <c r="AF16" s="119"/>
      <c r="AG16" s="119"/>
      <c r="AH16" s="119"/>
      <c r="AI16" s="119"/>
      <c r="AJ16" s="119"/>
      <c r="AK16" s="119"/>
      <c r="AL16" s="119"/>
    </row>
    <row r="17" spans="1:50" x14ac:dyDescent="0.25">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9"/>
      <c r="Z17" s="119"/>
      <c r="AA17" s="119"/>
      <c r="AB17" s="119"/>
      <c r="AC17" s="119"/>
      <c r="AD17" s="119"/>
      <c r="AE17" s="119"/>
      <c r="AF17" s="119"/>
      <c r="AG17" s="119"/>
      <c r="AH17" s="119"/>
      <c r="AI17" s="119"/>
      <c r="AJ17" s="119"/>
      <c r="AK17" s="119"/>
      <c r="AL17" s="119"/>
    </row>
    <row r="18" spans="1:50" ht="13" x14ac:dyDescent="0.3">
      <c r="A18" s="118"/>
      <c r="B18" s="118"/>
      <c r="C18" s="118"/>
      <c r="D18" s="181" t="s">
        <v>102</v>
      </c>
      <c r="E18" s="181"/>
      <c r="F18" s="181"/>
      <c r="G18" s="181"/>
      <c r="H18" s="181"/>
      <c r="I18" s="181"/>
      <c r="J18" s="181"/>
      <c r="K18" s="118"/>
      <c r="L18" s="118"/>
      <c r="M18" s="118"/>
      <c r="N18" s="118"/>
      <c r="O18" s="118"/>
      <c r="P18" s="181" t="s">
        <v>103</v>
      </c>
      <c r="Q18" s="181"/>
      <c r="R18" s="181"/>
      <c r="S18" s="181"/>
      <c r="T18" s="181"/>
      <c r="U18" s="181"/>
      <c r="V18" s="181"/>
      <c r="W18" s="118"/>
      <c r="X18" s="118"/>
      <c r="Y18" s="119"/>
      <c r="Z18" s="119"/>
      <c r="AA18" s="119"/>
      <c r="AB18" s="119"/>
      <c r="AC18" s="119"/>
      <c r="AD18" s="119"/>
      <c r="AE18" s="119"/>
      <c r="AF18" s="119"/>
      <c r="AG18" s="119"/>
      <c r="AH18" s="119"/>
      <c r="AI18" s="119"/>
      <c r="AJ18" s="119"/>
      <c r="AK18" s="119"/>
      <c r="AL18" s="119"/>
    </row>
    <row r="19" spans="1:50" ht="13.15" customHeight="1" x14ac:dyDescent="0.25">
      <c r="A19" s="118"/>
      <c r="B19" s="118"/>
      <c r="C19" s="177" t="s">
        <v>111</v>
      </c>
      <c r="D19" s="177"/>
      <c r="E19" s="177"/>
      <c r="F19" s="177"/>
      <c r="G19" s="118"/>
      <c r="H19" s="118" t="s">
        <v>112</v>
      </c>
      <c r="I19" s="118"/>
      <c r="J19" s="118"/>
      <c r="K19" s="118"/>
      <c r="L19" s="118"/>
      <c r="M19" s="118"/>
      <c r="N19" s="118"/>
      <c r="O19" s="177" t="s">
        <v>115</v>
      </c>
      <c r="P19" s="177"/>
      <c r="Q19" s="177"/>
      <c r="R19" s="177"/>
      <c r="S19" s="118"/>
      <c r="T19" s="118" t="s">
        <v>114</v>
      </c>
      <c r="U19" s="118"/>
      <c r="V19" s="118"/>
      <c r="W19" s="118"/>
      <c r="X19" s="118"/>
      <c r="Y19" s="119"/>
      <c r="Z19" s="119"/>
      <c r="AA19" s="119"/>
      <c r="AB19" s="119"/>
      <c r="AC19" s="119"/>
      <c r="AD19" s="119"/>
      <c r="AE19" s="119"/>
      <c r="AF19" s="119"/>
      <c r="AG19" s="119"/>
      <c r="AH19" s="119"/>
      <c r="AI19" s="119"/>
      <c r="AJ19" s="119"/>
      <c r="AK19" s="119"/>
      <c r="AL19" s="119"/>
    </row>
    <row r="20" spans="1:50" x14ac:dyDescent="0.25">
      <c r="A20" s="103"/>
      <c r="B20" s="103"/>
      <c r="C20" s="177" t="s">
        <v>113</v>
      </c>
      <c r="D20" s="177"/>
      <c r="E20" s="177"/>
      <c r="F20" s="177"/>
      <c r="G20" s="7"/>
      <c r="H20" s="7" t="s">
        <v>114</v>
      </c>
      <c r="I20" s="7"/>
      <c r="J20" s="7"/>
      <c r="K20" s="103"/>
      <c r="L20" s="103"/>
      <c r="M20" s="103"/>
      <c r="N20" s="103"/>
      <c r="O20" s="177" t="s">
        <v>118</v>
      </c>
      <c r="P20" s="177"/>
      <c r="Q20" s="177"/>
      <c r="R20" s="177"/>
      <c r="S20" s="7"/>
      <c r="T20" s="7" t="s">
        <v>117</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5">
      <c r="A21" s="105"/>
      <c r="B21" s="105"/>
      <c r="C21" s="177" t="s">
        <v>116</v>
      </c>
      <c r="D21" s="177"/>
      <c r="E21" s="177"/>
      <c r="F21" s="177"/>
      <c r="G21" s="7"/>
      <c r="H21" s="7" t="s">
        <v>117</v>
      </c>
      <c r="I21" s="7"/>
      <c r="J21" s="7"/>
      <c r="K21" s="103"/>
      <c r="L21" s="103"/>
      <c r="M21" s="103"/>
      <c r="N21" s="103"/>
      <c r="O21" s="177" t="s">
        <v>119</v>
      </c>
      <c r="P21" s="177"/>
      <c r="Q21" s="177"/>
      <c r="R21" s="177"/>
      <c r="S21" s="106"/>
      <c r="T21" s="106" t="s">
        <v>120</v>
      </c>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5">
      <c r="A22" s="103"/>
      <c r="B22" s="103"/>
      <c r="C22" s="177" t="s">
        <v>125</v>
      </c>
      <c r="D22" s="177"/>
      <c r="E22" s="177"/>
      <c r="F22" s="177"/>
      <c r="G22" s="7"/>
      <c r="H22" s="7" t="s">
        <v>120</v>
      </c>
      <c r="I22" s="7"/>
      <c r="J22" s="7"/>
      <c r="K22" s="103"/>
      <c r="L22" s="103"/>
      <c r="M22" s="103"/>
      <c r="N22" s="103"/>
      <c r="O22" s="177" t="s">
        <v>128</v>
      </c>
      <c r="P22" s="177"/>
      <c r="Q22" s="177"/>
      <c r="R22" s="177"/>
      <c r="S22" s="7"/>
      <c r="T22" s="7" t="s">
        <v>127</v>
      </c>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5">
      <c r="A23" s="103"/>
      <c r="B23" s="103"/>
      <c r="C23" s="177" t="s">
        <v>126</v>
      </c>
      <c r="D23" s="177"/>
      <c r="E23" s="177"/>
      <c r="F23" s="177"/>
      <c r="G23" s="7"/>
      <c r="H23" s="7" t="s">
        <v>127</v>
      </c>
      <c r="I23" s="7"/>
      <c r="J23" s="103"/>
      <c r="K23" s="103"/>
      <c r="L23" s="103"/>
      <c r="M23" s="103"/>
      <c r="N23" s="103"/>
      <c r="O23" s="177" t="s">
        <v>146</v>
      </c>
      <c r="P23" s="177"/>
      <c r="Q23" s="177"/>
      <c r="R23" s="177"/>
      <c r="S23" s="7"/>
      <c r="T23" s="7" t="s">
        <v>145</v>
      </c>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5">
      <c r="A24" s="118"/>
      <c r="B24" s="118"/>
      <c r="C24" s="177" t="s">
        <v>144</v>
      </c>
      <c r="D24" s="177"/>
      <c r="E24" s="177"/>
      <c r="F24" s="177"/>
      <c r="G24" s="7"/>
      <c r="H24" s="7" t="s">
        <v>145</v>
      </c>
      <c r="I24" s="7"/>
      <c r="J24" s="118"/>
      <c r="K24" s="118"/>
      <c r="L24" s="118"/>
      <c r="M24" s="118"/>
      <c r="N24" s="118"/>
      <c r="O24" s="177"/>
      <c r="P24" s="177"/>
      <c r="Q24" s="177"/>
      <c r="R24" s="177"/>
      <c r="S24" s="7"/>
      <c r="T24" s="7"/>
      <c r="U24" s="7"/>
      <c r="V24" s="7"/>
      <c r="W24" s="7"/>
      <c r="X24" s="118"/>
      <c r="Y24" s="119"/>
      <c r="Z24" s="119"/>
      <c r="AA24" s="119"/>
      <c r="AB24" s="119"/>
      <c r="AC24" s="119"/>
      <c r="AD24" s="119"/>
      <c r="AE24" s="119"/>
      <c r="AF24" s="119"/>
      <c r="AG24" s="119"/>
      <c r="AH24" s="119"/>
      <c r="AI24" s="119"/>
      <c r="AJ24" s="119"/>
      <c r="AK24" s="119"/>
      <c r="AL24" s="119"/>
    </row>
    <row r="25" spans="1:50" ht="12.75" customHeight="1" x14ac:dyDescent="0.25">
      <c r="Y25" s="119"/>
      <c r="Z25" s="119"/>
      <c r="AA25" s="119"/>
      <c r="AB25" s="119"/>
      <c r="AC25" s="119"/>
      <c r="AD25" s="119"/>
      <c r="AE25" s="119"/>
      <c r="AF25" s="119"/>
      <c r="AG25" s="119"/>
      <c r="AH25" s="119"/>
      <c r="AI25" s="119"/>
      <c r="AJ25" s="119"/>
      <c r="AK25" s="119"/>
      <c r="AL25" s="119"/>
    </row>
    <row r="26" spans="1:50" x14ac:dyDescent="0.25">
      <c r="A26" s="118"/>
      <c r="B26" s="118"/>
      <c r="C26" s="177"/>
      <c r="D26" s="177"/>
      <c r="E26" s="177"/>
      <c r="F26" s="177"/>
      <c r="G26" s="7"/>
      <c r="H26" s="7"/>
      <c r="I26" s="7"/>
      <c r="J26" s="118"/>
      <c r="K26" s="118"/>
      <c r="L26" s="118"/>
      <c r="M26" s="118"/>
      <c r="N26" s="118"/>
      <c r="O26" s="177"/>
      <c r="P26" s="177"/>
      <c r="Q26" s="177"/>
      <c r="R26" s="177"/>
      <c r="S26" s="7"/>
      <c r="T26" s="7"/>
      <c r="U26" s="7"/>
      <c r="V26" s="7"/>
      <c r="W26" s="7"/>
      <c r="X26" s="118"/>
      <c r="Y26" s="119"/>
      <c r="Z26" s="119"/>
      <c r="AA26" s="119"/>
      <c r="AB26" s="119"/>
      <c r="AC26" s="119"/>
      <c r="AD26" s="119"/>
      <c r="AE26" s="119"/>
      <c r="AF26" s="119"/>
      <c r="AG26" s="119"/>
      <c r="AH26" s="119"/>
      <c r="AI26" s="119"/>
      <c r="AJ26" s="119"/>
      <c r="AK26" s="119"/>
      <c r="AL26" s="119"/>
    </row>
    <row r="27" spans="1:50" x14ac:dyDescent="0.25">
      <c r="A27" s="118"/>
      <c r="B27" s="118"/>
      <c r="C27" s="177"/>
      <c r="D27" s="179"/>
      <c r="E27" s="179"/>
      <c r="F27" s="7"/>
      <c r="G27" s="7"/>
      <c r="H27" s="7"/>
      <c r="I27" s="7"/>
      <c r="J27" s="118"/>
      <c r="K27" s="118"/>
      <c r="L27" s="118"/>
      <c r="M27" s="118"/>
      <c r="N27" s="118"/>
      <c r="O27" s="177"/>
      <c r="P27" s="179"/>
      <c r="Q27" s="179"/>
      <c r="R27" s="7"/>
      <c r="S27" s="7"/>
      <c r="T27" s="7"/>
      <c r="U27" s="7"/>
      <c r="V27" s="7"/>
      <c r="W27" s="7"/>
      <c r="X27" s="118"/>
      <c r="Y27" s="119"/>
      <c r="Z27" s="119"/>
      <c r="AA27" s="119"/>
      <c r="AB27" s="119"/>
      <c r="AC27" s="119"/>
      <c r="AD27" s="119"/>
      <c r="AE27" s="119"/>
      <c r="AF27" s="119"/>
      <c r="AG27" s="119"/>
      <c r="AH27" s="119"/>
      <c r="AI27" s="119"/>
      <c r="AJ27" s="119"/>
      <c r="AK27" s="119"/>
      <c r="AL27" s="119"/>
    </row>
    <row r="28" spans="1:50" x14ac:dyDescent="0.25">
      <c r="A28" s="118"/>
      <c r="B28" s="118"/>
      <c r="C28" s="177"/>
      <c r="D28" s="179"/>
      <c r="E28" s="179"/>
      <c r="F28" s="118"/>
      <c r="G28" s="118"/>
      <c r="H28" s="118"/>
      <c r="I28" s="118"/>
      <c r="J28" s="118"/>
      <c r="K28" s="118"/>
      <c r="L28" s="118"/>
      <c r="M28" s="118"/>
      <c r="N28" s="118"/>
      <c r="O28" s="177"/>
      <c r="P28" s="179"/>
      <c r="Q28" s="179"/>
      <c r="R28" s="118"/>
      <c r="S28" s="118"/>
      <c r="T28" s="118"/>
      <c r="U28" s="118"/>
      <c r="V28" s="118"/>
      <c r="W28" s="118"/>
      <c r="X28" s="118"/>
      <c r="Y28" s="119"/>
      <c r="Z28" s="119"/>
      <c r="AA28" s="119"/>
      <c r="AB28" s="119"/>
      <c r="AC28" s="119"/>
      <c r="AD28" s="119"/>
      <c r="AE28" s="119"/>
      <c r="AF28" s="119"/>
      <c r="AG28" s="119"/>
      <c r="AH28" s="119"/>
      <c r="AI28" s="119"/>
      <c r="AJ28" s="119"/>
      <c r="AK28" s="119"/>
      <c r="AL28" s="119"/>
    </row>
    <row r="29" spans="1:50" x14ac:dyDescent="0.25">
      <c r="A29" s="118"/>
      <c r="B29" s="118"/>
      <c r="C29" s="177"/>
      <c r="D29" s="179"/>
      <c r="E29" s="179"/>
      <c r="F29" s="118"/>
      <c r="G29" s="118"/>
      <c r="H29" s="118"/>
      <c r="I29" s="118"/>
      <c r="J29" s="118"/>
      <c r="K29" s="118"/>
      <c r="L29" s="118"/>
      <c r="M29" s="118"/>
      <c r="N29" s="118"/>
      <c r="O29" s="177"/>
      <c r="P29" s="179"/>
      <c r="Q29" s="179"/>
      <c r="R29" s="118"/>
      <c r="T29" s="118"/>
      <c r="U29" s="118"/>
      <c r="V29" s="118"/>
      <c r="W29" s="118"/>
      <c r="X29" s="118"/>
      <c r="Y29" s="119"/>
      <c r="Z29" s="119"/>
      <c r="AA29" s="119"/>
      <c r="AB29" s="119"/>
      <c r="AC29" s="119"/>
      <c r="AD29" s="119"/>
      <c r="AE29" s="119"/>
      <c r="AF29" s="119"/>
      <c r="AG29" s="119"/>
      <c r="AH29" s="119"/>
      <c r="AI29" s="119"/>
      <c r="AJ29" s="119"/>
      <c r="AK29" s="119"/>
      <c r="AL29" s="119"/>
    </row>
    <row r="30" spans="1:50" ht="13" x14ac:dyDescent="0.3">
      <c r="A30" s="118"/>
      <c r="B30" s="118"/>
      <c r="C30" s="121"/>
      <c r="D30" s="118"/>
      <c r="E30" s="118"/>
      <c r="F30" s="118"/>
      <c r="G30" s="107" t="s">
        <v>104</v>
      </c>
      <c r="H30" s="118">
        <v>30</v>
      </c>
      <c r="I30" s="118"/>
      <c r="J30" s="118"/>
      <c r="K30" s="118"/>
      <c r="L30" s="118"/>
      <c r="M30" s="118"/>
      <c r="N30" s="118"/>
      <c r="O30" s="121"/>
      <c r="P30" s="118"/>
      <c r="Q30" s="118"/>
      <c r="R30" s="118"/>
      <c r="S30" s="107" t="s">
        <v>104</v>
      </c>
      <c r="T30" s="118">
        <v>30</v>
      </c>
      <c r="U30" s="118"/>
      <c r="V30" s="118"/>
      <c r="W30" s="118"/>
      <c r="X30" s="118"/>
      <c r="Y30" s="119"/>
      <c r="Z30" s="119"/>
      <c r="AA30" s="119"/>
      <c r="AB30" s="119"/>
      <c r="AC30" s="119"/>
      <c r="AD30" s="119"/>
      <c r="AE30" s="119"/>
      <c r="AF30" s="119"/>
      <c r="AG30" s="119"/>
      <c r="AH30" s="119"/>
      <c r="AI30" s="119"/>
      <c r="AJ30" s="119"/>
      <c r="AK30" s="119"/>
      <c r="AL30" s="119"/>
    </row>
    <row r="31" spans="1:50" ht="13" x14ac:dyDescent="0.3">
      <c r="A31" s="118"/>
      <c r="B31" s="118"/>
      <c r="C31" s="121"/>
      <c r="D31" s="118"/>
      <c r="E31" s="118"/>
      <c r="F31" s="118"/>
      <c r="G31" s="107" t="s">
        <v>105</v>
      </c>
      <c r="H31" s="118">
        <v>12</v>
      </c>
      <c r="I31" s="118"/>
      <c r="J31" s="118"/>
      <c r="K31" s="118"/>
      <c r="L31" s="118"/>
      <c r="M31" s="118"/>
      <c r="N31" s="118"/>
      <c r="O31" s="121"/>
      <c r="P31" s="118"/>
      <c r="Q31" s="118"/>
      <c r="R31" s="118"/>
      <c r="S31" s="107" t="s">
        <v>105</v>
      </c>
      <c r="T31" s="118">
        <v>12</v>
      </c>
      <c r="U31" s="118"/>
      <c r="V31" s="118"/>
      <c r="W31" s="118"/>
      <c r="X31" s="118"/>
      <c r="Y31" s="119"/>
      <c r="Z31" s="119"/>
      <c r="AA31" s="119"/>
      <c r="AB31" s="119"/>
      <c r="AC31" s="119"/>
      <c r="AD31" s="119"/>
      <c r="AE31" s="119"/>
      <c r="AF31" s="119"/>
      <c r="AG31" s="119"/>
      <c r="AH31" s="119"/>
      <c r="AI31" s="119"/>
      <c r="AJ31" s="119"/>
      <c r="AK31" s="119"/>
      <c r="AL31" s="119"/>
    </row>
    <row r="32" spans="1:50" x14ac:dyDescent="0.25">
      <c r="A32" s="118"/>
      <c r="B32" s="118"/>
      <c r="C32" s="121"/>
      <c r="D32" s="118"/>
      <c r="E32" s="118"/>
      <c r="F32" s="118"/>
      <c r="G32" s="118"/>
      <c r="H32" s="118"/>
      <c r="I32" s="118"/>
      <c r="J32" s="118"/>
      <c r="K32" s="118"/>
      <c r="L32" s="118"/>
      <c r="M32" s="118"/>
      <c r="N32" s="118"/>
      <c r="O32" s="121"/>
      <c r="P32" s="118"/>
      <c r="Q32" s="118"/>
      <c r="R32" s="118"/>
      <c r="S32" s="118"/>
      <c r="T32" s="118"/>
      <c r="U32" s="118"/>
      <c r="V32" s="118"/>
      <c r="W32" s="118"/>
      <c r="X32" s="118"/>
      <c r="Y32" s="119"/>
      <c r="Z32" s="119"/>
      <c r="AA32" s="119"/>
      <c r="AB32" s="119"/>
      <c r="AC32" s="119"/>
      <c r="AD32" s="119"/>
      <c r="AE32" s="119"/>
      <c r="AF32" s="119"/>
      <c r="AG32" s="119"/>
      <c r="AH32" s="119"/>
      <c r="AI32" s="119"/>
      <c r="AJ32" s="119"/>
      <c r="AK32" s="119"/>
      <c r="AL32" s="119"/>
    </row>
    <row r="33" spans="1:38" x14ac:dyDescent="0.25">
      <c r="A33" s="118"/>
      <c r="B33" s="118"/>
      <c r="C33" s="121"/>
      <c r="D33" s="118"/>
      <c r="E33" s="118"/>
      <c r="F33" s="118"/>
      <c r="G33" s="118"/>
      <c r="H33" s="118"/>
      <c r="I33" s="118"/>
      <c r="J33" s="118"/>
      <c r="K33" s="118"/>
      <c r="L33" s="118"/>
      <c r="M33" s="118"/>
      <c r="N33" s="118"/>
      <c r="O33" s="121"/>
      <c r="P33" s="118"/>
      <c r="Q33" s="118"/>
      <c r="R33" s="118"/>
      <c r="S33" s="118"/>
      <c r="T33" s="118"/>
      <c r="U33" s="118"/>
      <c r="V33" s="118"/>
      <c r="W33" s="118"/>
      <c r="X33" s="118"/>
      <c r="Y33" s="119"/>
      <c r="Z33" s="119"/>
      <c r="AA33" s="119"/>
      <c r="AB33" s="119"/>
      <c r="AC33" s="119"/>
      <c r="AD33" s="119"/>
      <c r="AE33" s="119"/>
      <c r="AF33" s="119"/>
      <c r="AG33" s="119"/>
      <c r="AH33" s="119"/>
      <c r="AI33" s="119"/>
      <c r="AJ33" s="119"/>
      <c r="AK33" s="119"/>
      <c r="AL33" s="119"/>
    </row>
    <row r="34" spans="1:38" ht="13" x14ac:dyDescent="0.3">
      <c r="A34" s="118"/>
      <c r="B34" s="108"/>
      <c r="C34" s="109"/>
      <c r="D34" s="118"/>
      <c r="E34" s="118"/>
      <c r="F34" s="118"/>
      <c r="G34" s="118"/>
      <c r="H34" s="118"/>
      <c r="I34" s="118"/>
      <c r="J34" s="118"/>
      <c r="K34" s="118"/>
      <c r="L34" s="118"/>
      <c r="M34" s="118"/>
      <c r="N34" s="118"/>
      <c r="O34" s="121"/>
      <c r="P34" s="118"/>
      <c r="Q34" s="118"/>
      <c r="R34" s="118"/>
      <c r="S34" s="118"/>
      <c r="T34" s="118"/>
      <c r="U34" s="118"/>
      <c r="V34" s="118"/>
      <c r="W34" s="118"/>
      <c r="X34" s="118"/>
      <c r="Y34" s="119"/>
      <c r="Z34" s="119"/>
      <c r="AA34" s="119"/>
      <c r="AB34" s="119"/>
      <c r="AC34" s="119"/>
      <c r="AD34" s="119"/>
      <c r="AE34" s="119"/>
      <c r="AF34" s="119"/>
      <c r="AG34" s="119"/>
      <c r="AH34" s="119"/>
      <c r="AI34" s="119"/>
      <c r="AJ34" s="119"/>
      <c r="AK34" s="119"/>
      <c r="AL34" s="119"/>
    </row>
    <row r="35" spans="1:38" ht="13" x14ac:dyDescent="0.3">
      <c r="A35" s="118"/>
      <c r="B35" s="108"/>
      <c r="C35" s="109"/>
      <c r="D35" s="118"/>
      <c r="E35" s="118"/>
      <c r="F35" s="118"/>
      <c r="G35" s="118"/>
      <c r="H35" s="118"/>
      <c r="I35" s="118"/>
      <c r="J35" s="118"/>
      <c r="K35" s="118"/>
      <c r="L35" s="118"/>
      <c r="M35" s="118"/>
      <c r="N35" s="118"/>
      <c r="O35" s="118"/>
      <c r="P35" s="118"/>
      <c r="Q35" s="118"/>
      <c r="R35" s="118"/>
      <c r="S35" s="118"/>
      <c r="T35" s="118"/>
      <c r="U35" s="118"/>
      <c r="V35" s="118"/>
      <c r="W35" s="118"/>
      <c r="X35" s="118"/>
      <c r="Y35" s="119"/>
      <c r="Z35" s="119"/>
      <c r="AA35" s="119"/>
      <c r="AB35" s="119"/>
      <c r="AC35" s="119"/>
      <c r="AD35" s="119"/>
      <c r="AE35" s="119"/>
      <c r="AF35" s="119"/>
      <c r="AG35" s="119"/>
      <c r="AH35" s="119"/>
      <c r="AI35" s="119"/>
      <c r="AJ35" s="119"/>
      <c r="AK35" s="119"/>
      <c r="AL35" s="119"/>
    </row>
    <row r="36" spans="1:38" ht="13" x14ac:dyDescent="0.3">
      <c r="A36" s="118"/>
      <c r="B36" s="118"/>
      <c r="C36" s="109"/>
      <c r="D36" s="118"/>
      <c r="E36" s="118"/>
      <c r="F36" s="118"/>
      <c r="G36" s="118"/>
      <c r="H36" s="118"/>
      <c r="I36" s="118"/>
      <c r="J36" s="118"/>
      <c r="K36" s="118"/>
      <c r="L36" s="118"/>
      <c r="M36" s="118"/>
      <c r="N36" s="118"/>
      <c r="O36" s="118"/>
      <c r="P36" s="118"/>
      <c r="Q36" s="118"/>
      <c r="R36" s="118"/>
      <c r="S36" s="118"/>
      <c r="T36" s="118"/>
      <c r="U36" s="118"/>
      <c r="V36" s="118"/>
      <c r="W36" s="118"/>
      <c r="X36" s="118"/>
      <c r="Y36" s="119"/>
      <c r="Z36" s="119"/>
      <c r="AA36" s="119"/>
      <c r="AB36" s="119"/>
      <c r="AC36" s="119"/>
      <c r="AD36" s="119"/>
      <c r="AE36" s="119"/>
      <c r="AF36" s="119"/>
      <c r="AG36" s="119"/>
      <c r="AH36" s="119"/>
      <c r="AI36" s="119"/>
      <c r="AJ36" s="119"/>
      <c r="AK36" s="119"/>
      <c r="AL36" s="119"/>
    </row>
    <row r="37" spans="1:38" ht="13" x14ac:dyDescent="0.3">
      <c r="A37" s="118"/>
      <c r="C37" s="110" t="s">
        <v>147</v>
      </c>
      <c r="D37" s="118"/>
      <c r="E37" s="118"/>
      <c r="F37" s="118"/>
      <c r="G37" s="118"/>
      <c r="H37" s="118"/>
      <c r="I37" s="118"/>
      <c r="J37" s="118"/>
      <c r="K37" s="118"/>
      <c r="L37" s="118"/>
      <c r="M37" s="118"/>
      <c r="N37" s="118"/>
      <c r="O37" s="118"/>
      <c r="P37" s="118"/>
      <c r="Q37" s="118"/>
      <c r="R37" s="118"/>
      <c r="S37" s="118"/>
      <c r="T37" s="118"/>
      <c r="U37" s="118"/>
      <c r="V37" s="118"/>
      <c r="W37" s="118"/>
      <c r="X37" s="118"/>
      <c r="Y37" s="119"/>
      <c r="Z37" s="119"/>
      <c r="AA37" s="119"/>
      <c r="AB37" s="119"/>
      <c r="AC37" s="119"/>
      <c r="AD37" s="119"/>
      <c r="AE37" s="119"/>
      <c r="AF37" s="119"/>
      <c r="AG37" s="119"/>
      <c r="AH37" s="119"/>
      <c r="AI37" s="119"/>
      <c r="AJ37" s="119"/>
      <c r="AK37" s="119"/>
      <c r="AL37" s="119"/>
    </row>
    <row r="38" spans="1:38" x14ac:dyDescent="0.25">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9"/>
      <c r="Z38" s="119"/>
      <c r="AA38" s="119"/>
      <c r="AB38" s="119"/>
      <c r="AC38" s="119"/>
      <c r="AD38" s="119"/>
      <c r="AE38" s="119"/>
      <c r="AF38" s="119"/>
      <c r="AG38" s="119"/>
      <c r="AH38" s="119"/>
      <c r="AI38" s="119"/>
      <c r="AJ38" s="119"/>
      <c r="AK38" s="119"/>
      <c r="AL38" s="119"/>
    </row>
    <row r="39" spans="1:38" x14ac:dyDescent="0.25">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9"/>
      <c r="Z39" s="119"/>
      <c r="AA39" s="119"/>
      <c r="AB39" s="119"/>
      <c r="AC39" s="119"/>
      <c r="AD39" s="119"/>
      <c r="AE39" s="119"/>
      <c r="AF39" s="119"/>
      <c r="AG39" s="119"/>
      <c r="AH39" s="119"/>
      <c r="AI39" s="119"/>
      <c r="AJ39" s="119"/>
      <c r="AK39" s="119"/>
      <c r="AL39" s="119"/>
    </row>
    <row r="40" spans="1:38" x14ac:dyDescent="0.25">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9"/>
      <c r="Z40" s="119"/>
      <c r="AA40" s="119"/>
      <c r="AB40" s="119"/>
      <c r="AC40" s="119"/>
      <c r="AD40" s="119"/>
      <c r="AE40" s="119"/>
      <c r="AF40" s="119"/>
      <c r="AG40" s="119"/>
      <c r="AH40" s="119"/>
      <c r="AI40" s="119"/>
      <c r="AJ40" s="119"/>
      <c r="AK40" s="119"/>
      <c r="AL40" s="119"/>
    </row>
    <row r="41" spans="1:38" x14ac:dyDescent="0.25">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9"/>
      <c r="Z41" s="119"/>
      <c r="AA41" s="119"/>
      <c r="AB41" s="119"/>
      <c r="AC41" s="119"/>
      <c r="AD41" s="119"/>
      <c r="AE41" s="119"/>
      <c r="AF41" s="119"/>
      <c r="AG41" s="119"/>
      <c r="AH41" s="119"/>
      <c r="AI41" s="119"/>
      <c r="AJ41" s="119"/>
      <c r="AK41" s="119"/>
      <c r="AL41" s="119"/>
    </row>
    <row r="42" spans="1:38" x14ac:dyDescent="0.25">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9"/>
      <c r="Z42" s="119"/>
      <c r="AA42" s="119"/>
      <c r="AB42" s="119"/>
      <c r="AC42" s="119"/>
      <c r="AD42" s="119"/>
      <c r="AE42" s="119"/>
      <c r="AF42" s="119"/>
      <c r="AG42" s="119"/>
      <c r="AH42" s="119"/>
      <c r="AI42" s="119"/>
      <c r="AJ42" s="119"/>
      <c r="AK42" s="119"/>
      <c r="AL42" s="119"/>
    </row>
    <row r="43" spans="1:38" ht="12.75" customHeight="1" x14ac:dyDescent="0.25">
      <c r="A43" s="118"/>
      <c r="X43" s="118"/>
      <c r="Y43" s="119"/>
      <c r="Z43" s="119"/>
      <c r="AA43" s="119"/>
      <c r="AB43" s="119"/>
      <c r="AC43" s="119"/>
      <c r="AD43" s="119"/>
      <c r="AE43" s="119"/>
      <c r="AF43" s="119"/>
      <c r="AG43" s="119"/>
      <c r="AH43" s="119"/>
      <c r="AI43" s="119"/>
      <c r="AJ43" s="119"/>
      <c r="AK43" s="119"/>
      <c r="AL43" s="119"/>
    </row>
    <row r="44" spans="1:38" ht="41.25" customHeight="1" x14ac:dyDescent="0.25">
      <c r="A44" s="118"/>
      <c r="B44" s="178" t="s">
        <v>129</v>
      </c>
      <c r="C44" s="178"/>
      <c r="D44" s="178"/>
      <c r="E44" s="178"/>
      <c r="F44" s="178"/>
      <c r="G44" s="178"/>
      <c r="H44" s="178"/>
      <c r="I44" s="178"/>
      <c r="J44" s="178"/>
      <c r="K44" s="178"/>
      <c r="L44" s="178"/>
      <c r="M44" s="178"/>
      <c r="N44" s="178"/>
      <c r="O44" s="178"/>
      <c r="P44" s="178"/>
      <c r="Q44" s="178"/>
      <c r="R44" s="178"/>
      <c r="S44" s="178"/>
      <c r="T44" s="178"/>
      <c r="U44" s="178"/>
      <c r="V44" s="178"/>
      <c r="W44" s="178"/>
      <c r="X44" s="118"/>
      <c r="Y44" s="119"/>
      <c r="Z44" s="119"/>
      <c r="AA44" s="119"/>
      <c r="AB44" s="119"/>
      <c r="AC44" s="119"/>
      <c r="AD44" s="119"/>
      <c r="AE44" s="119"/>
      <c r="AF44" s="119"/>
      <c r="AG44" s="119"/>
      <c r="AH44" s="119"/>
      <c r="AI44" s="119"/>
      <c r="AJ44" s="119"/>
      <c r="AK44" s="119"/>
      <c r="AL44" s="119"/>
    </row>
    <row r="45" spans="1:38" x14ac:dyDescent="0.25">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9"/>
      <c r="Z45" s="119"/>
      <c r="AA45" s="119"/>
      <c r="AB45" s="119"/>
      <c r="AC45" s="119"/>
      <c r="AD45" s="119"/>
      <c r="AE45" s="119"/>
      <c r="AF45" s="119"/>
      <c r="AG45" s="119"/>
      <c r="AH45" s="119"/>
      <c r="AI45" s="119"/>
      <c r="AJ45" s="119"/>
      <c r="AK45" s="119"/>
      <c r="AL45" s="119"/>
    </row>
    <row r="46" spans="1:38" x14ac:dyDescent="0.2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row>
    <row r="47" spans="1:38" x14ac:dyDescent="0.2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row>
    <row r="48" spans="1:38" x14ac:dyDescent="0.25">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row>
    <row r="49" spans="1:38" x14ac:dyDescent="0.25">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row>
    <row r="50" spans="1:38" x14ac:dyDescent="0.25">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row>
    <row r="51" spans="1:38" x14ac:dyDescent="0.25">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row>
    <row r="52" spans="1:38" x14ac:dyDescent="0.25">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row>
    <row r="53" spans="1:38" x14ac:dyDescent="0.25">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row>
    <row r="54" spans="1:38" x14ac:dyDescent="0.25">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row>
    <row r="55" spans="1:38" x14ac:dyDescent="0.2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row>
    <row r="56" spans="1:38" x14ac:dyDescent="0.25">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row>
    <row r="57" spans="1:38" x14ac:dyDescent="0.25">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row>
    <row r="58" spans="1:38" x14ac:dyDescent="0.25">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5" zoomScaleNormal="85" workbookViewId="0">
      <selection activeCell="AG60" sqref="AG60"/>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108</v>
      </c>
      <c r="B1" s="79" t="s">
        <v>150</v>
      </c>
    </row>
    <row r="2" spans="1:57" ht="54" x14ac:dyDescent="0.4">
      <c r="A2" s="79" t="s">
        <v>107</v>
      </c>
      <c r="B2" s="80" t="s">
        <v>151</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94" t="s">
        <v>5</v>
      </c>
      <c r="E4" s="195"/>
      <c r="G4" s="188" t="s">
        <v>6</v>
      </c>
      <c r="H4" s="189"/>
      <c r="I4" s="189"/>
      <c r="J4" s="189"/>
      <c r="K4" s="189"/>
      <c r="L4" s="189"/>
      <c r="M4" s="189"/>
      <c r="N4" s="189"/>
      <c r="O4" s="189"/>
      <c r="P4" s="189"/>
      <c r="Q4" s="189"/>
      <c r="R4" s="189"/>
      <c r="T4" s="188" t="s">
        <v>7</v>
      </c>
      <c r="U4" s="189"/>
      <c r="V4" s="189"/>
      <c r="W4" s="189"/>
      <c r="X4" s="189"/>
      <c r="Y4" s="189"/>
      <c r="Z4" s="189"/>
      <c r="AA4" s="189"/>
      <c r="AB4" s="189"/>
      <c r="AC4" s="189"/>
      <c r="AD4" s="189"/>
      <c r="AE4" s="189"/>
      <c r="AF4" s="4"/>
      <c r="AG4" s="188" t="s">
        <v>34</v>
      </c>
      <c r="AH4" s="189"/>
      <c r="AI4" s="189"/>
      <c r="AJ4" s="189"/>
      <c r="AK4" s="189"/>
      <c r="AL4" s="189"/>
      <c r="AM4" s="189"/>
      <c r="AN4" s="189"/>
      <c r="AO4" s="189"/>
      <c r="AP4" s="189"/>
      <c r="AQ4" s="189"/>
      <c r="AR4" s="189"/>
      <c r="AT4" s="188" t="s">
        <v>35</v>
      </c>
      <c r="AU4" s="189"/>
      <c r="AV4" s="189"/>
      <c r="AW4" s="189"/>
      <c r="AX4" s="189"/>
      <c r="AY4" s="189"/>
      <c r="AZ4" s="189"/>
      <c r="BA4" s="189"/>
      <c r="BB4" s="189"/>
      <c r="BC4" s="189"/>
      <c r="BD4" s="189"/>
      <c r="BE4" s="189"/>
    </row>
    <row r="5" spans="1:57" ht="13" x14ac:dyDescent="0.25">
      <c r="A5" s="32"/>
      <c r="B5" s="32"/>
      <c r="C5" s="3"/>
      <c r="D5" s="196" t="s">
        <v>8</v>
      </c>
      <c r="E5" s="198" t="s">
        <v>9</v>
      </c>
      <c r="F5" s="5"/>
      <c r="G5" s="186" t="s">
        <v>0</v>
      </c>
      <c r="H5" s="182" t="s">
        <v>1</v>
      </c>
      <c r="I5" s="182" t="s">
        <v>10</v>
      </c>
      <c r="J5" s="182" t="s">
        <v>2</v>
      </c>
      <c r="K5" s="182" t="s">
        <v>11</v>
      </c>
      <c r="L5" s="184" t="s">
        <v>12</v>
      </c>
      <c r="M5" s="5"/>
      <c r="N5" s="186" t="s">
        <v>3</v>
      </c>
      <c r="O5" s="182" t="s">
        <v>4</v>
      </c>
      <c r="P5" s="184" t="s">
        <v>13</v>
      </c>
      <c r="Q5" s="2"/>
      <c r="R5" s="190" t="s">
        <v>14</v>
      </c>
      <c r="S5" s="2"/>
      <c r="T5" s="186" t="s">
        <v>0</v>
      </c>
      <c r="U5" s="182" t="s">
        <v>1</v>
      </c>
      <c r="V5" s="182" t="s">
        <v>10</v>
      </c>
      <c r="W5" s="182" t="s">
        <v>2</v>
      </c>
      <c r="X5" s="182" t="s">
        <v>11</v>
      </c>
      <c r="Y5" s="184" t="s">
        <v>12</v>
      </c>
      <c r="Z5" s="2"/>
      <c r="AA5" s="186" t="s">
        <v>3</v>
      </c>
      <c r="AB5" s="182" t="s">
        <v>4</v>
      </c>
      <c r="AC5" s="184" t="s">
        <v>13</v>
      </c>
      <c r="AD5" s="1"/>
      <c r="AE5" s="192" t="s">
        <v>14</v>
      </c>
      <c r="AF5" s="38"/>
      <c r="AG5" s="186" t="s">
        <v>0</v>
      </c>
      <c r="AH5" s="182" t="s">
        <v>1</v>
      </c>
      <c r="AI5" s="182" t="s">
        <v>10</v>
      </c>
      <c r="AJ5" s="182" t="s">
        <v>2</v>
      </c>
      <c r="AK5" s="182" t="s">
        <v>11</v>
      </c>
      <c r="AL5" s="184" t="s">
        <v>12</v>
      </c>
      <c r="AM5" s="5"/>
      <c r="AN5" s="186" t="s">
        <v>3</v>
      </c>
      <c r="AO5" s="182" t="s">
        <v>4</v>
      </c>
      <c r="AP5" s="184" t="s">
        <v>13</v>
      </c>
      <c r="AQ5" s="2"/>
      <c r="AR5" s="190" t="s">
        <v>14</v>
      </c>
      <c r="AS5" s="2"/>
      <c r="AT5" s="186" t="s">
        <v>0</v>
      </c>
      <c r="AU5" s="182" t="s">
        <v>1</v>
      </c>
      <c r="AV5" s="182" t="s">
        <v>10</v>
      </c>
      <c r="AW5" s="182" t="s">
        <v>2</v>
      </c>
      <c r="AX5" s="182" t="s">
        <v>11</v>
      </c>
      <c r="AY5" s="184" t="s">
        <v>12</v>
      </c>
      <c r="AZ5" s="2"/>
      <c r="BA5" s="186" t="s">
        <v>3</v>
      </c>
      <c r="BB5" s="182" t="s">
        <v>4</v>
      </c>
      <c r="BC5" s="184" t="s">
        <v>13</v>
      </c>
      <c r="BD5" s="1"/>
      <c r="BE5" s="192" t="s">
        <v>14</v>
      </c>
    </row>
    <row r="6" spans="1:57" ht="13" x14ac:dyDescent="0.25">
      <c r="A6" s="32"/>
      <c r="B6" s="32"/>
      <c r="C6" s="3"/>
      <c r="D6" s="197"/>
      <c r="E6" s="199"/>
      <c r="F6" s="5"/>
      <c r="G6" s="187"/>
      <c r="H6" s="183"/>
      <c r="I6" s="183"/>
      <c r="J6" s="183"/>
      <c r="K6" s="183"/>
      <c r="L6" s="185"/>
      <c r="M6" s="5"/>
      <c r="N6" s="187"/>
      <c r="O6" s="183"/>
      <c r="P6" s="185"/>
      <c r="Q6" s="2"/>
      <c r="R6" s="191"/>
      <c r="S6" s="2"/>
      <c r="T6" s="187"/>
      <c r="U6" s="183"/>
      <c r="V6" s="183"/>
      <c r="W6" s="183"/>
      <c r="X6" s="183"/>
      <c r="Y6" s="185"/>
      <c r="Z6" s="2"/>
      <c r="AA6" s="187"/>
      <c r="AB6" s="183"/>
      <c r="AC6" s="185"/>
      <c r="AD6" s="1"/>
      <c r="AE6" s="193"/>
      <c r="AF6" s="39"/>
      <c r="AG6" s="187"/>
      <c r="AH6" s="183"/>
      <c r="AI6" s="183"/>
      <c r="AJ6" s="183"/>
      <c r="AK6" s="183"/>
      <c r="AL6" s="185"/>
      <c r="AM6" s="5"/>
      <c r="AN6" s="187"/>
      <c r="AO6" s="183"/>
      <c r="AP6" s="185"/>
      <c r="AQ6" s="2"/>
      <c r="AR6" s="191"/>
      <c r="AS6" s="2"/>
      <c r="AT6" s="187"/>
      <c r="AU6" s="183"/>
      <c r="AV6" s="183"/>
      <c r="AW6" s="183"/>
      <c r="AX6" s="183"/>
      <c r="AY6" s="185"/>
      <c r="AZ6" s="2"/>
      <c r="BA6" s="187"/>
      <c r="BB6" s="183"/>
      <c r="BC6" s="185"/>
      <c r="BD6" s="1"/>
      <c r="BE6" s="193"/>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2">
        <v>48.391261563390003</v>
      </c>
      <c r="H8" s="123">
        <v>47.5198056173586</v>
      </c>
      <c r="I8" s="123">
        <v>53.115315275914099</v>
      </c>
      <c r="J8" s="123">
        <v>54.941474473320397</v>
      </c>
      <c r="K8" s="123">
        <v>52.623806714927703</v>
      </c>
      <c r="L8" s="124">
        <v>51.318352666693599</v>
      </c>
      <c r="M8" s="125"/>
      <c r="N8" s="126">
        <v>53.811663774317097</v>
      </c>
      <c r="O8" s="127">
        <v>55.240266954121097</v>
      </c>
      <c r="P8" s="128">
        <v>54.525965364219097</v>
      </c>
      <c r="Q8" s="125"/>
      <c r="R8" s="129">
        <v>52.234813812869902</v>
      </c>
      <c r="S8" s="130"/>
      <c r="T8" s="122">
        <v>-2.8157871486189898</v>
      </c>
      <c r="U8" s="123">
        <v>-2.3554735013542198</v>
      </c>
      <c r="V8" s="123">
        <v>-4.9679864206178097</v>
      </c>
      <c r="W8" s="123">
        <v>-4.1596341111950297</v>
      </c>
      <c r="X8" s="123">
        <v>-2.80333201823258</v>
      </c>
      <c r="Y8" s="124">
        <v>-3.4709795475123499</v>
      </c>
      <c r="Z8" s="125"/>
      <c r="AA8" s="126">
        <v>-4.1216354404855</v>
      </c>
      <c r="AB8" s="127">
        <v>-4.9942963035763999</v>
      </c>
      <c r="AC8" s="128">
        <v>-4.56569154531888</v>
      </c>
      <c r="AD8" s="125"/>
      <c r="AE8" s="129">
        <v>-3.8001200634913399</v>
      </c>
      <c r="AF8" s="29"/>
      <c r="AG8" s="122">
        <v>47.024469945772502</v>
      </c>
      <c r="AH8" s="123">
        <v>44.031748301861398</v>
      </c>
      <c r="AI8" s="123">
        <v>49.1941687993573</v>
      </c>
      <c r="AJ8" s="123">
        <v>52.125327642346498</v>
      </c>
      <c r="AK8" s="123">
        <v>51.668813475828202</v>
      </c>
      <c r="AL8" s="124">
        <v>48.808752993957299</v>
      </c>
      <c r="AM8" s="125"/>
      <c r="AN8" s="126">
        <v>54.342693702811601</v>
      </c>
      <c r="AO8" s="127">
        <v>55.9010952023676</v>
      </c>
      <c r="AP8" s="128">
        <v>55.121894033793303</v>
      </c>
      <c r="AQ8" s="125"/>
      <c r="AR8" s="129">
        <v>50.612448972367098</v>
      </c>
      <c r="AS8" s="130"/>
      <c r="AT8" s="122">
        <v>4.2793801700596701</v>
      </c>
      <c r="AU8" s="123">
        <v>-6.5414441802490604</v>
      </c>
      <c r="AV8" s="123">
        <v>-6.50784318281789</v>
      </c>
      <c r="AW8" s="123">
        <v>-3.9259316713903898</v>
      </c>
      <c r="AX8" s="123">
        <v>-2.33944399284763</v>
      </c>
      <c r="AY8" s="124">
        <v>-3.1528367887755602</v>
      </c>
      <c r="AZ8" s="125"/>
      <c r="BA8" s="126">
        <v>-2.8317599279466399</v>
      </c>
      <c r="BB8" s="127">
        <v>-7.0637994659319396</v>
      </c>
      <c r="BC8" s="128">
        <v>-5.0247981517821501</v>
      </c>
      <c r="BD8" s="125"/>
      <c r="BE8" s="129">
        <v>-3.74343880539787</v>
      </c>
    </row>
    <row r="9" spans="1:57" x14ac:dyDescent="0.25">
      <c r="A9" s="20" t="s">
        <v>18</v>
      </c>
      <c r="B9" s="3" t="str">
        <f>TRIM(A9)</f>
        <v>Virginia</v>
      </c>
      <c r="C9" s="10"/>
      <c r="D9" s="24" t="s">
        <v>16</v>
      </c>
      <c r="E9" s="27" t="s">
        <v>17</v>
      </c>
      <c r="F9" s="3"/>
      <c r="G9" s="131">
        <v>44.195926370497901</v>
      </c>
      <c r="H9" s="125">
        <v>46.039806185230098</v>
      </c>
      <c r="I9" s="125">
        <v>49.642724718924498</v>
      </c>
      <c r="J9" s="125">
        <v>53.168972040145498</v>
      </c>
      <c r="K9" s="125">
        <v>50.3497338503403</v>
      </c>
      <c r="L9" s="132">
        <v>48.679432633027602</v>
      </c>
      <c r="M9" s="125"/>
      <c r="N9" s="133">
        <v>48.079763199074897</v>
      </c>
      <c r="O9" s="134">
        <v>48.273955040503701</v>
      </c>
      <c r="P9" s="135">
        <v>48.176859119789299</v>
      </c>
      <c r="Q9" s="125"/>
      <c r="R9" s="136">
        <v>48.535840200673803</v>
      </c>
      <c r="S9" s="130"/>
      <c r="T9" s="131">
        <v>-0.66000547553038402</v>
      </c>
      <c r="U9" s="125">
        <v>5.6006013320469101</v>
      </c>
      <c r="V9" s="125">
        <v>-4.0612785229252504</v>
      </c>
      <c r="W9" s="125">
        <v>-0.76118044884757596</v>
      </c>
      <c r="X9" s="125">
        <v>0.88408916088582601</v>
      </c>
      <c r="Y9" s="132">
        <v>3.5202743902166003E-2</v>
      </c>
      <c r="Z9" s="125"/>
      <c r="AA9" s="133">
        <v>-1.19089734918818</v>
      </c>
      <c r="AB9" s="134">
        <v>-1.1403776263973799</v>
      </c>
      <c r="AC9" s="135">
        <v>-1.1655930347568999</v>
      </c>
      <c r="AD9" s="125"/>
      <c r="AE9" s="136">
        <v>-0.30830783038903198</v>
      </c>
      <c r="AF9" s="30"/>
      <c r="AG9" s="131">
        <v>40.733287076427501</v>
      </c>
      <c r="AH9" s="125">
        <v>40.325997678848701</v>
      </c>
      <c r="AI9" s="125">
        <v>45.723223918850699</v>
      </c>
      <c r="AJ9" s="125">
        <v>48.748415790738299</v>
      </c>
      <c r="AK9" s="125">
        <v>46.835743215972201</v>
      </c>
      <c r="AL9" s="132">
        <v>44.473017561998297</v>
      </c>
      <c r="AM9" s="125"/>
      <c r="AN9" s="133">
        <v>47.197107826739703</v>
      </c>
      <c r="AO9" s="134">
        <v>48.333027092137698</v>
      </c>
      <c r="AP9" s="135">
        <v>47.765067459438697</v>
      </c>
      <c r="AQ9" s="125"/>
      <c r="AR9" s="136">
        <v>45.413546485281103</v>
      </c>
      <c r="AS9" s="130"/>
      <c r="AT9" s="131">
        <v>2.8789241911975099</v>
      </c>
      <c r="AU9" s="125">
        <v>-5.4303007389646503</v>
      </c>
      <c r="AV9" s="125">
        <v>-6.1162568842345904</v>
      </c>
      <c r="AW9" s="125">
        <v>-2.24292013902638</v>
      </c>
      <c r="AX9" s="125">
        <v>-0.74525900384152199</v>
      </c>
      <c r="AY9" s="132">
        <v>-2.4673611924796299</v>
      </c>
      <c r="AZ9" s="125"/>
      <c r="BA9" s="133">
        <v>-1.33855841153059</v>
      </c>
      <c r="BB9" s="134">
        <v>-6.0389047522037602</v>
      </c>
      <c r="BC9" s="135">
        <v>-3.7740005966578698</v>
      </c>
      <c r="BD9" s="125"/>
      <c r="BE9" s="136">
        <v>-2.8639448945130899</v>
      </c>
    </row>
    <row r="10" spans="1:57" x14ac:dyDescent="0.25">
      <c r="A10" s="21" t="s">
        <v>19</v>
      </c>
      <c r="B10" s="3" t="str">
        <f t="shared" ref="B10:B45" si="0">TRIM(A10)</f>
        <v>Norfolk/Virginia Beach, VA</v>
      </c>
      <c r="C10" s="3"/>
      <c r="D10" s="24" t="s">
        <v>16</v>
      </c>
      <c r="E10" s="27" t="s">
        <v>17</v>
      </c>
      <c r="F10" s="3"/>
      <c r="G10" s="131">
        <v>41.676566293063303</v>
      </c>
      <c r="H10" s="125">
        <v>38.448427250658497</v>
      </c>
      <c r="I10" s="125">
        <v>42.970404421259197</v>
      </c>
      <c r="J10" s="125">
        <v>46.999121946180402</v>
      </c>
      <c r="K10" s="125">
        <v>47.892670833118103</v>
      </c>
      <c r="L10" s="132">
        <v>43.5974381488559</v>
      </c>
      <c r="M10" s="125"/>
      <c r="N10" s="133">
        <v>49.806311657455701</v>
      </c>
      <c r="O10" s="134">
        <v>50.888383864469802</v>
      </c>
      <c r="P10" s="135">
        <v>50.347347760962698</v>
      </c>
      <c r="Q10" s="125"/>
      <c r="R10" s="136">
        <v>45.525983752315</v>
      </c>
      <c r="S10" s="130"/>
      <c r="T10" s="131">
        <v>-3.37369146211197</v>
      </c>
      <c r="U10" s="125">
        <v>-6.8595146070483004</v>
      </c>
      <c r="V10" s="125">
        <v>-7.1215262235795898</v>
      </c>
      <c r="W10" s="125">
        <v>-2.4606044026819198</v>
      </c>
      <c r="X10" s="125">
        <v>-2.32475979234867</v>
      </c>
      <c r="Y10" s="132">
        <v>-4.3432577507678101</v>
      </c>
      <c r="Z10" s="125"/>
      <c r="AA10" s="133">
        <v>-5.5272150822569497</v>
      </c>
      <c r="AB10" s="134">
        <v>-4.3616746648781399</v>
      </c>
      <c r="AC10" s="135">
        <v>-4.9417550768663396</v>
      </c>
      <c r="AD10" s="125"/>
      <c r="AE10" s="136">
        <v>-4.5366357320197102</v>
      </c>
      <c r="AF10" s="30"/>
      <c r="AG10" s="131">
        <v>41.576845533498698</v>
      </c>
      <c r="AH10" s="125">
        <v>36.541790466347997</v>
      </c>
      <c r="AI10" s="125">
        <v>39.939930241570799</v>
      </c>
      <c r="AJ10" s="125">
        <v>42.938250871980301</v>
      </c>
      <c r="AK10" s="125">
        <v>44.820436636093497</v>
      </c>
      <c r="AL10" s="132">
        <v>41.163414432478199</v>
      </c>
      <c r="AM10" s="125"/>
      <c r="AN10" s="133">
        <v>48.439478103604102</v>
      </c>
      <c r="AO10" s="134">
        <v>49.817207079188698</v>
      </c>
      <c r="AP10" s="135">
        <v>49.128342591396397</v>
      </c>
      <c r="AQ10" s="125"/>
      <c r="AR10" s="136">
        <v>43.439250991074701</v>
      </c>
      <c r="AS10" s="130"/>
      <c r="AT10" s="131">
        <v>4.7756135237358901</v>
      </c>
      <c r="AU10" s="125">
        <v>-9.5046346958647607</v>
      </c>
      <c r="AV10" s="125">
        <v>-10.4034293691622</v>
      </c>
      <c r="AW10" s="125">
        <v>-7.0404075856666699</v>
      </c>
      <c r="AX10" s="125">
        <v>-2.7019329568429402</v>
      </c>
      <c r="AY10" s="132">
        <v>-5.1065393711980098</v>
      </c>
      <c r="AZ10" s="125"/>
      <c r="BA10" s="133">
        <v>-4.2834219224193903</v>
      </c>
      <c r="BB10" s="134">
        <v>-8.4461281092667697</v>
      </c>
      <c r="BC10" s="135">
        <v>-6.44020065207825</v>
      </c>
      <c r="BD10" s="125"/>
      <c r="BE10" s="136">
        <v>-5.54208659348736</v>
      </c>
    </row>
    <row r="11" spans="1:57" x14ac:dyDescent="0.25">
      <c r="A11" s="21" t="s">
        <v>20</v>
      </c>
      <c r="B11" s="2" t="s">
        <v>71</v>
      </c>
      <c r="C11" s="3"/>
      <c r="D11" s="24" t="s">
        <v>16</v>
      </c>
      <c r="E11" s="27" t="s">
        <v>17</v>
      </c>
      <c r="F11" s="3"/>
      <c r="G11" s="131">
        <v>57.5399276449307</v>
      </c>
      <c r="H11" s="125">
        <v>51.658872319774098</v>
      </c>
      <c r="I11" s="125">
        <v>57.350216182828902</v>
      </c>
      <c r="J11" s="125">
        <v>58.9649695579281</v>
      </c>
      <c r="K11" s="125">
        <v>52.091237977587497</v>
      </c>
      <c r="L11" s="132">
        <v>55.521044736609902</v>
      </c>
      <c r="M11" s="125"/>
      <c r="N11" s="133">
        <v>49.501455925174199</v>
      </c>
      <c r="O11" s="134">
        <v>51.954469249095503</v>
      </c>
      <c r="P11" s="135">
        <v>50.727962587134897</v>
      </c>
      <c r="Q11" s="125"/>
      <c r="R11" s="136">
        <v>54.1515926939027</v>
      </c>
      <c r="S11" s="130"/>
      <c r="T11" s="131">
        <v>6.7015929553132496</v>
      </c>
      <c r="U11" s="125">
        <v>1.20701020217662</v>
      </c>
      <c r="V11" s="125">
        <v>-5.6842175784037599</v>
      </c>
      <c r="W11" s="125">
        <v>-4.8487043808493997</v>
      </c>
      <c r="X11" s="125">
        <v>-5.5106797981516999</v>
      </c>
      <c r="Y11" s="132">
        <v>-1.8627027199201101</v>
      </c>
      <c r="Z11" s="125"/>
      <c r="AA11" s="133">
        <v>-7.1149200634743099</v>
      </c>
      <c r="AB11" s="134">
        <v>-5.8044526177826201</v>
      </c>
      <c r="AC11" s="135">
        <v>-6.4484319152442797</v>
      </c>
      <c r="AD11" s="125"/>
      <c r="AE11" s="136">
        <v>-3.13356586885488</v>
      </c>
      <c r="AF11" s="30"/>
      <c r="AG11" s="131">
        <v>45.604650136768697</v>
      </c>
      <c r="AH11" s="125">
        <v>44.544692490955597</v>
      </c>
      <c r="AI11" s="125">
        <v>51.148195535162699</v>
      </c>
      <c r="AJ11" s="125">
        <v>53.526206653136803</v>
      </c>
      <c r="AK11" s="125">
        <v>49.8433777464043</v>
      </c>
      <c r="AL11" s="132">
        <v>48.933424512485601</v>
      </c>
      <c r="AM11" s="125"/>
      <c r="AN11" s="133">
        <v>50.264713668048998</v>
      </c>
      <c r="AO11" s="134">
        <v>53.2725227212565</v>
      </c>
      <c r="AP11" s="135">
        <v>51.768618194652703</v>
      </c>
      <c r="AQ11" s="125"/>
      <c r="AR11" s="136">
        <v>49.743479850247603</v>
      </c>
      <c r="AS11" s="130"/>
      <c r="AT11" s="131">
        <v>3.2792581374129099</v>
      </c>
      <c r="AU11" s="125">
        <v>-3.9047395215300802</v>
      </c>
      <c r="AV11" s="125">
        <v>-3.8762608090906401</v>
      </c>
      <c r="AW11" s="125">
        <v>-1.90268270442117</v>
      </c>
      <c r="AX11" s="125">
        <v>-1.46154248579938</v>
      </c>
      <c r="AY11" s="132">
        <v>-1.68847093044042</v>
      </c>
      <c r="AZ11" s="125"/>
      <c r="BA11" s="133">
        <v>-1.28086342594395</v>
      </c>
      <c r="BB11" s="134">
        <v>-4.8371748236748902</v>
      </c>
      <c r="BC11" s="135">
        <v>-3.1432466748229002</v>
      </c>
      <c r="BD11" s="125"/>
      <c r="BE11" s="136">
        <v>-2.1255879089497101</v>
      </c>
    </row>
    <row r="12" spans="1:57" x14ac:dyDescent="0.25">
      <c r="A12" s="21" t="s">
        <v>21</v>
      </c>
      <c r="B12" s="3" t="str">
        <f t="shared" si="0"/>
        <v>Virginia Area</v>
      </c>
      <c r="C12" s="3"/>
      <c r="D12" s="24" t="s">
        <v>16</v>
      </c>
      <c r="E12" s="27" t="s">
        <v>17</v>
      </c>
      <c r="F12" s="3"/>
      <c r="G12" s="131">
        <v>39.760389367278101</v>
      </c>
      <c r="H12" s="125">
        <v>44.3186072631973</v>
      </c>
      <c r="I12" s="125">
        <v>43.852957693747598</v>
      </c>
      <c r="J12" s="125">
        <v>47.360539123923601</v>
      </c>
      <c r="K12" s="125">
        <v>43.735960314488899</v>
      </c>
      <c r="L12" s="132">
        <v>43.805690752527099</v>
      </c>
      <c r="M12" s="125"/>
      <c r="N12" s="133">
        <v>44.014414077124599</v>
      </c>
      <c r="O12" s="134">
        <v>43.965275177835998</v>
      </c>
      <c r="P12" s="135">
        <v>43.989844627480302</v>
      </c>
      <c r="Q12" s="125"/>
      <c r="R12" s="136">
        <v>43.858306145370904</v>
      </c>
      <c r="S12" s="130"/>
      <c r="T12" s="131">
        <v>-2.0245288599564701</v>
      </c>
      <c r="U12" s="125">
        <v>5.26069657240678</v>
      </c>
      <c r="V12" s="125">
        <v>-7.9768647648788997</v>
      </c>
      <c r="W12" s="125">
        <v>-2.7238164534537899</v>
      </c>
      <c r="X12" s="125">
        <v>-0.425046328018856</v>
      </c>
      <c r="Y12" s="132">
        <v>-1.7586031298918701</v>
      </c>
      <c r="Z12" s="125"/>
      <c r="AA12" s="133">
        <v>-1.3164123599381901</v>
      </c>
      <c r="AB12" s="134">
        <v>2.4058397129856099</v>
      </c>
      <c r="AC12" s="135">
        <v>0.50922431106150601</v>
      </c>
      <c r="AD12" s="125"/>
      <c r="AE12" s="136">
        <v>-1.1192387831974999</v>
      </c>
      <c r="AF12" s="30"/>
      <c r="AG12" s="131">
        <v>34.287131023217803</v>
      </c>
      <c r="AH12" s="125">
        <v>36.805271582292498</v>
      </c>
      <c r="AI12" s="125">
        <v>42.783703894101002</v>
      </c>
      <c r="AJ12" s="125">
        <v>47.1013307473916</v>
      </c>
      <c r="AK12" s="125">
        <v>44.469628816113797</v>
      </c>
      <c r="AL12" s="132">
        <v>41.0875222508257</v>
      </c>
      <c r="AM12" s="125"/>
      <c r="AN12" s="133">
        <v>43.614398710144698</v>
      </c>
      <c r="AO12" s="134">
        <v>43.519762591861202</v>
      </c>
      <c r="AP12" s="135">
        <v>43.567080651003003</v>
      </c>
      <c r="AQ12" s="125"/>
      <c r="AR12" s="136">
        <v>41.795826825263298</v>
      </c>
      <c r="AS12" s="130"/>
      <c r="AT12" s="131">
        <v>-6.6699644371508802</v>
      </c>
      <c r="AU12" s="125">
        <v>-11.3419204107234</v>
      </c>
      <c r="AV12" s="125">
        <v>-9.9981452877156407</v>
      </c>
      <c r="AW12" s="125">
        <v>-2.18700471849378</v>
      </c>
      <c r="AX12" s="125">
        <v>-1.4363268681686301</v>
      </c>
      <c r="AY12" s="132">
        <v>-6.2184972846700699</v>
      </c>
      <c r="AZ12" s="125"/>
      <c r="BA12" s="133">
        <v>-1.4203466726696901</v>
      </c>
      <c r="BB12" s="134">
        <v>-4.1942343786293401</v>
      </c>
      <c r="BC12" s="135">
        <v>-2.8255761982935499</v>
      </c>
      <c r="BD12" s="125"/>
      <c r="BE12" s="136">
        <v>-5.2333738059534998</v>
      </c>
    </row>
    <row r="13" spans="1:57" x14ac:dyDescent="0.25">
      <c r="A13" s="34" t="s">
        <v>22</v>
      </c>
      <c r="B13" s="2" t="s">
        <v>87</v>
      </c>
      <c r="C13" s="3"/>
      <c r="D13" s="24" t="s">
        <v>16</v>
      </c>
      <c r="E13" s="27" t="s">
        <v>17</v>
      </c>
      <c r="F13" s="3"/>
      <c r="G13" s="131">
        <v>41.755977645727199</v>
      </c>
      <c r="H13" s="125">
        <v>41.927525466893002</v>
      </c>
      <c r="I13" s="125">
        <v>49.697580645161203</v>
      </c>
      <c r="J13" s="125">
        <v>56.814162422184403</v>
      </c>
      <c r="K13" s="125">
        <v>55.879492076966599</v>
      </c>
      <c r="L13" s="132">
        <v>49.214947651386503</v>
      </c>
      <c r="M13" s="125"/>
      <c r="N13" s="133">
        <v>49.719267531410999</v>
      </c>
      <c r="O13" s="134">
        <v>48.233816988956299</v>
      </c>
      <c r="P13" s="135">
        <v>48.976542260183699</v>
      </c>
      <c r="Q13" s="125"/>
      <c r="R13" s="136">
        <v>49.146827953321797</v>
      </c>
      <c r="S13" s="130"/>
      <c r="T13" s="131">
        <v>-6.4715531904255803</v>
      </c>
      <c r="U13" s="125">
        <v>6.3108018516303597</v>
      </c>
      <c r="V13" s="125">
        <v>-2.8070641077990999</v>
      </c>
      <c r="W13" s="125">
        <v>1.78605868708181</v>
      </c>
      <c r="X13" s="125">
        <v>4.0784460420888902</v>
      </c>
      <c r="Y13" s="132">
        <v>0.55203407863541598</v>
      </c>
      <c r="Z13" s="125"/>
      <c r="AA13" s="133">
        <v>1.68814422423026</v>
      </c>
      <c r="AB13" s="134">
        <v>-1.5495041990053799</v>
      </c>
      <c r="AC13" s="135">
        <v>6.7681182866535503E-2</v>
      </c>
      <c r="AD13" s="125"/>
      <c r="AE13" s="136">
        <v>0.41364233046895799</v>
      </c>
      <c r="AF13" s="30"/>
      <c r="AG13" s="131">
        <v>44.694658679039499</v>
      </c>
      <c r="AH13" s="125">
        <v>41.126768030431201</v>
      </c>
      <c r="AI13" s="125">
        <v>47.180760471224403</v>
      </c>
      <c r="AJ13" s="125">
        <v>50.347586554243101</v>
      </c>
      <c r="AK13" s="125">
        <v>48.640248468608902</v>
      </c>
      <c r="AL13" s="132">
        <v>46.397747863553597</v>
      </c>
      <c r="AM13" s="125"/>
      <c r="AN13" s="133">
        <v>49.685665183719003</v>
      </c>
      <c r="AO13" s="134">
        <v>52.342158859470402</v>
      </c>
      <c r="AP13" s="135">
        <v>51.013912021594699</v>
      </c>
      <c r="AQ13" s="125"/>
      <c r="AR13" s="136">
        <v>47.716528724824101</v>
      </c>
      <c r="AS13" s="130"/>
      <c r="AT13" s="131">
        <v>10.3644995548213</v>
      </c>
      <c r="AU13" s="125">
        <v>-2.3795970577966701</v>
      </c>
      <c r="AV13" s="125">
        <v>-4.2219290777200502</v>
      </c>
      <c r="AW13" s="125">
        <v>0.33823469139987</v>
      </c>
      <c r="AX13" s="125">
        <v>2.6636989615547999</v>
      </c>
      <c r="AY13" s="132">
        <v>1.1094378381491501</v>
      </c>
      <c r="AZ13" s="125"/>
      <c r="BA13" s="133">
        <v>2.5307621495175798</v>
      </c>
      <c r="BB13" s="134">
        <v>-7.0566526823112303</v>
      </c>
      <c r="BC13" s="135">
        <v>-2.6224166188044302</v>
      </c>
      <c r="BD13" s="125"/>
      <c r="BE13" s="136">
        <v>-6.0753108143964903E-2</v>
      </c>
    </row>
    <row r="14" spans="1:57" x14ac:dyDescent="0.25">
      <c r="A14" s="21" t="s">
        <v>23</v>
      </c>
      <c r="B14" s="3" t="str">
        <f t="shared" si="0"/>
        <v>Arlington, VA</v>
      </c>
      <c r="C14" s="3"/>
      <c r="D14" s="24" t="s">
        <v>16</v>
      </c>
      <c r="E14" s="27" t="s">
        <v>17</v>
      </c>
      <c r="F14" s="3"/>
      <c r="G14" s="131">
        <v>41.601320676846797</v>
      </c>
      <c r="H14" s="125">
        <v>56.881964506809702</v>
      </c>
      <c r="I14" s="125">
        <v>60.359059017746503</v>
      </c>
      <c r="J14" s="125">
        <v>64.269500619067202</v>
      </c>
      <c r="K14" s="125">
        <v>63.196450680973904</v>
      </c>
      <c r="L14" s="132">
        <v>57.261659100288803</v>
      </c>
      <c r="M14" s="125"/>
      <c r="N14" s="133">
        <v>55.138258357408098</v>
      </c>
      <c r="O14" s="134">
        <v>43.479158068510102</v>
      </c>
      <c r="P14" s="135">
        <v>49.308708212959097</v>
      </c>
      <c r="Q14" s="125"/>
      <c r="R14" s="136">
        <v>54.989387418194603</v>
      </c>
      <c r="S14" s="130"/>
      <c r="T14" s="131">
        <v>0.39840637450199201</v>
      </c>
      <c r="U14" s="125">
        <v>48.919502971366803</v>
      </c>
      <c r="V14" s="125">
        <v>8.4940652818991005</v>
      </c>
      <c r="W14" s="125">
        <v>1.9643149451628701</v>
      </c>
      <c r="X14" s="125">
        <v>3.2361368616214299</v>
      </c>
      <c r="Y14" s="132">
        <v>10.325222646310401</v>
      </c>
      <c r="Z14" s="125"/>
      <c r="AA14" s="133">
        <v>18.702798756108301</v>
      </c>
      <c r="AB14" s="134">
        <v>9.7395833333333304</v>
      </c>
      <c r="AC14" s="135">
        <v>14.576840086310201</v>
      </c>
      <c r="AD14" s="125"/>
      <c r="AE14" s="136">
        <v>11.3841285006269</v>
      </c>
      <c r="AF14" s="30"/>
      <c r="AG14" s="131">
        <v>41.8876392901361</v>
      </c>
      <c r="AH14" s="125">
        <v>45.663949649195203</v>
      </c>
      <c r="AI14" s="125">
        <v>51.975856376392898</v>
      </c>
      <c r="AJ14" s="125">
        <v>53.807263722657801</v>
      </c>
      <c r="AK14" s="125">
        <v>50.319851423854701</v>
      </c>
      <c r="AL14" s="132">
        <v>48.730912092447298</v>
      </c>
      <c r="AM14" s="125"/>
      <c r="AN14" s="133">
        <v>48.202125464300401</v>
      </c>
      <c r="AO14" s="134">
        <v>46.798906314486103</v>
      </c>
      <c r="AP14" s="135">
        <v>47.500515889393299</v>
      </c>
      <c r="AQ14" s="125"/>
      <c r="AR14" s="136">
        <v>48.379370320146201</v>
      </c>
      <c r="AS14" s="130"/>
      <c r="AT14" s="131">
        <v>17.733633002247501</v>
      </c>
      <c r="AU14" s="125">
        <v>8.1033219345383394</v>
      </c>
      <c r="AV14" s="125">
        <v>-0.474167736836906</v>
      </c>
      <c r="AW14" s="125">
        <v>-2.0979020979020899</v>
      </c>
      <c r="AX14" s="125">
        <v>1.16158473345778</v>
      </c>
      <c r="AY14" s="132">
        <v>3.7953541524734602</v>
      </c>
      <c r="AZ14" s="125"/>
      <c r="BA14" s="133">
        <v>4.5485062101376297</v>
      </c>
      <c r="BB14" s="134">
        <v>-5.8728923476005104</v>
      </c>
      <c r="BC14" s="135">
        <v>-0.85870413739266105</v>
      </c>
      <c r="BD14" s="125"/>
      <c r="BE14" s="136">
        <v>2.44625648628613</v>
      </c>
    </row>
    <row r="15" spans="1:57" x14ac:dyDescent="0.25">
      <c r="A15" s="21" t="s">
        <v>24</v>
      </c>
      <c r="B15" s="3" t="str">
        <f t="shared" si="0"/>
        <v>Suburban Virginia Area</v>
      </c>
      <c r="C15" s="3"/>
      <c r="D15" s="24" t="s">
        <v>16</v>
      </c>
      <c r="E15" s="27" t="s">
        <v>17</v>
      </c>
      <c r="F15" s="3"/>
      <c r="G15" s="131">
        <v>39.064064064063999</v>
      </c>
      <c r="H15" s="125">
        <v>46.6216216216216</v>
      </c>
      <c r="I15" s="125">
        <v>50.212712712712701</v>
      </c>
      <c r="J15" s="125">
        <v>53.440940940940898</v>
      </c>
      <c r="K15" s="125">
        <v>47.209709709709699</v>
      </c>
      <c r="L15" s="132">
        <v>47.309809809809799</v>
      </c>
      <c r="M15" s="125"/>
      <c r="N15" s="133">
        <v>41.3663663663663</v>
      </c>
      <c r="O15" s="134">
        <v>43.956456456456401</v>
      </c>
      <c r="P15" s="135">
        <v>42.6614114114114</v>
      </c>
      <c r="Q15" s="125"/>
      <c r="R15" s="136">
        <v>45.9816959816959</v>
      </c>
      <c r="S15" s="130"/>
      <c r="T15" s="131">
        <v>-15.2881775856853</v>
      </c>
      <c r="U15" s="125">
        <v>0.94342398385944204</v>
      </c>
      <c r="V15" s="125">
        <v>-3.4445598913830899</v>
      </c>
      <c r="W15" s="125">
        <v>0.56836709648280304</v>
      </c>
      <c r="X15" s="125">
        <v>3.8596435095674002E-2</v>
      </c>
      <c r="Y15" s="132">
        <v>-3.30507191083267</v>
      </c>
      <c r="Z15" s="125"/>
      <c r="AA15" s="133">
        <v>-13.1106589389631</v>
      </c>
      <c r="AB15" s="134">
        <v>-16.398663007269501</v>
      </c>
      <c r="AC15" s="135">
        <v>-14.8362245956883</v>
      </c>
      <c r="AD15" s="125"/>
      <c r="AE15" s="136">
        <v>-6.6554139024246899</v>
      </c>
      <c r="AF15" s="30"/>
      <c r="AG15" s="131">
        <v>39.996246246246201</v>
      </c>
      <c r="AH15" s="125">
        <v>40.149524524524502</v>
      </c>
      <c r="AI15" s="125">
        <v>44.2442442442442</v>
      </c>
      <c r="AJ15" s="125">
        <v>47.678928928928897</v>
      </c>
      <c r="AK15" s="125">
        <v>43.446571571571504</v>
      </c>
      <c r="AL15" s="132">
        <v>43.103103103103102</v>
      </c>
      <c r="AM15" s="125"/>
      <c r="AN15" s="133">
        <v>40.790790790790702</v>
      </c>
      <c r="AO15" s="134">
        <v>43.668668668668602</v>
      </c>
      <c r="AP15" s="135">
        <v>42.229729729729698</v>
      </c>
      <c r="AQ15" s="125"/>
      <c r="AR15" s="136">
        <v>42.853567853567803</v>
      </c>
      <c r="AS15" s="130"/>
      <c r="AT15" s="131">
        <v>0.69217725863295398</v>
      </c>
      <c r="AU15" s="125">
        <v>-8.1184054523825999</v>
      </c>
      <c r="AV15" s="125">
        <v>-10.2283220333209</v>
      </c>
      <c r="AW15" s="125">
        <v>-2.94106615754517</v>
      </c>
      <c r="AX15" s="125">
        <v>-5.3422270079155796</v>
      </c>
      <c r="AY15" s="132">
        <v>-5.3618784062892004</v>
      </c>
      <c r="AZ15" s="125"/>
      <c r="BA15" s="133">
        <v>-12.0301464813896</v>
      </c>
      <c r="BB15" s="134">
        <v>-19.433447494671899</v>
      </c>
      <c r="BC15" s="135">
        <v>-16.020098232718301</v>
      </c>
      <c r="BD15" s="125"/>
      <c r="BE15" s="136">
        <v>-8.6269354541225507</v>
      </c>
    </row>
    <row r="16" spans="1:57" x14ac:dyDescent="0.25">
      <c r="A16" s="21" t="s">
        <v>25</v>
      </c>
      <c r="B16" s="3" t="str">
        <f t="shared" si="0"/>
        <v>Alexandria, VA</v>
      </c>
      <c r="C16" s="3"/>
      <c r="D16" s="24" t="s">
        <v>16</v>
      </c>
      <c r="E16" s="27" t="s">
        <v>17</v>
      </c>
      <c r="F16" s="3"/>
      <c r="G16" s="131">
        <v>41.369991775349497</v>
      </c>
      <c r="H16" s="125">
        <v>41.252496768887298</v>
      </c>
      <c r="I16" s="125">
        <v>45.482317001527399</v>
      </c>
      <c r="J16" s="125">
        <v>54.752673011397</v>
      </c>
      <c r="K16" s="125">
        <v>61.696627893314499</v>
      </c>
      <c r="L16" s="132">
        <v>48.9108212900951</v>
      </c>
      <c r="M16" s="125"/>
      <c r="N16" s="133">
        <v>57.8310421807073</v>
      </c>
      <c r="O16" s="134">
        <v>58.336270708494801</v>
      </c>
      <c r="P16" s="135">
        <v>58.083656444601097</v>
      </c>
      <c r="Q16" s="125"/>
      <c r="R16" s="136">
        <v>51.531631334239698</v>
      </c>
      <c r="S16" s="130"/>
      <c r="T16" s="131">
        <v>-8.6032042902109307</v>
      </c>
      <c r="U16" s="125">
        <v>0.72224951938671</v>
      </c>
      <c r="V16" s="125">
        <v>-11.149839125793401</v>
      </c>
      <c r="W16" s="125">
        <v>2.48139509750122</v>
      </c>
      <c r="X16" s="125">
        <v>19.304753984218902</v>
      </c>
      <c r="Y16" s="132">
        <v>0.82578054404430301</v>
      </c>
      <c r="Z16" s="125"/>
      <c r="AA16" s="133">
        <v>18.050055498339599</v>
      </c>
      <c r="AB16" s="134">
        <v>14.895247019965</v>
      </c>
      <c r="AC16" s="135">
        <v>16.4444295707127</v>
      </c>
      <c r="AD16" s="125"/>
      <c r="AE16" s="136">
        <v>5.3776003938631201</v>
      </c>
      <c r="AF16" s="30"/>
      <c r="AG16" s="131">
        <v>45.409146661994001</v>
      </c>
      <c r="AH16" s="125">
        <v>40.175145710687403</v>
      </c>
      <c r="AI16" s="125">
        <v>44.114459772134801</v>
      </c>
      <c r="AJ16" s="125">
        <v>47.983481240664197</v>
      </c>
      <c r="AK16" s="125">
        <v>47.728670591336403</v>
      </c>
      <c r="AL16" s="132">
        <v>45.082370297516498</v>
      </c>
      <c r="AM16" s="125"/>
      <c r="AN16" s="133">
        <v>49.081803005008297</v>
      </c>
      <c r="AO16" s="134">
        <v>53.302287438127799</v>
      </c>
      <c r="AP16" s="135">
        <v>51.192045221568101</v>
      </c>
      <c r="AQ16" s="125"/>
      <c r="AR16" s="136">
        <v>46.827268925135897</v>
      </c>
      <c r="AS16" s="130"/>
      <c r="AT16" s="131">
        <v>12.3563870300008</v>
      </c>
      <c r="AU16" s="125">
        <v>0.88352119298332199</v>
      </c>
      <c r="AV16" s="125">
        <v>-2.0636851340585798</v>
      </c>
      <c r="AW16" s="125">
        <v>0.74403256424770003</v>
      </c>
      <c r="AX16" s="125">
        <v>0.98483072749028799</v>
      </c>
      <c r="AY16" s="132">
        <v>2.3785337855890698</v>
      </c>
      <c r="AZ16" s="125"/>
      <c r="BA16" s="133">
        <v>-2.1623642186693099</v>
      </c>
      <c r="BB16" s="134">
        <v>-9.29382937531099</v>
      </c>
      <c r="BC16" s="135">
        <v>-6.0095148742021003</v>
      </c>
      <c r="BD16" s="125"/>
      <c r="BE16" s="136">
        <v>-0.39935728079050198</v>
      </c>
    </row>
    <row r="17" spans="1:57" x14ac:dyDescent="0.25">
      <c r="A17" s="21" t="s">
        <v>26</v>
      </c>
      <c r="B17" s="3" t="str">
        <f t="shared" si="0"/>
        <v>Fairfax/Tysons Corner, VA</v>
      </c>
      <c r="C17" s="3"/>
      <c r="D17" s="24" t="s">
        <v>16</v>
      </c>
      <c r="E17" s="27" t="s">
        <v>17</v>
      </c>
      <c r="F17" s="3"/>
      <c r="G17" s="131">
        <v>41.652224147891303</v>
      </c>
      <c r="H17" s="125">
        <v>44.309647602541801</v>
      </c>
      <c r="I17" s="125">
        <v>56.406701328711698</v>
      </c>
      <c r="J17" s="125">
        <v>61.236279607163397</v>
      </c>
      <c r="K17" s="125">
        <v>53.021374927787399</v>
      </c>
      <c r="L17" s="132">
        <v>51.325245522819102</v>
      </c>
      <c r="M17" s="125"/>
      <c r="N17" s="133">
        <v>43.8821490467937</v>
      </c>
      <c r="O17" s="134">
        <v>46.2853841709994</v>
      </c>
      <c r="P17" s="135">
        <v>45.083766608896497</v>
      </c>
      <c r="Q17" s="125"/>
      <c r="R17" s="136">
        <v>49.541965833127001</v>
      </c>
      <c r="S17" s="130"/>
      <c r="T17" s="131">
        <v>-2.28833077369148</v>
      </c>
      <c r="U17" s="125">
        <v>8.5047227935476606</v>
      </c>
      <c r="V17" s="125">
        <v>-0.195544203911002</v>
      </c>
      <c r="W17" s="125">
        <v>4.71028723975357</v>
      </c>
      <c r="X17" s="125">
        <v>-0.63945893783624597</v>
      </c>
      <c r="Y17" s="132">
        <v>1.9062714528695399</v>
      </c>
      <c r="Z17" s="125"/>
      <c r="AA17" s="133">
        <v>-8.4042166302573005</v>
      </c>
      <c r="AB17" s="134">
        <v>-7.3864243662823101</v>
      </c>
      <c r="AC17" s="135">
        <v>-7.8845670562174197</v>
      </c>
      <c r="AD17" s="125"/>
      <c r="AE17" s="136">
        <v>-0.83421866775151599</v>
      </c>
      <c r="AF17" s="30"/>
      <c r="AG17" s="131">
        <v>44.988445984979698</v>
      </c>
      <c r="AH17" s="125">
        <v>43.954361640670101</v>
      </c>
      <c r="AI17" s="125">
        <v>51.051415366839898</v>
      </c>
      <c r="AJ17" s="125">
        <v>52.8538417099942</v>
      </c>
      <c r="AK17" s="125">
        <v>48.939919121894803</v>
      </c>
      <c r="AL17" s="132">
        <v>48.357596764875701</v>
      </c>
      <c r="AM17" s="125"/>
      <c r="AN17" s="133">
        <v>47.351242056614602</v>
      </c>
      <c r="AO17" s="134">
        <v>48.365106874638897</v>
      </c>
      <c r="AP17" s="135">
        <v>47.858174465626803</v>
      </c>
      <c r="AQ17" s="125"/>
      <c r="AR17" s="136">
        <v>48.214904679375998</v>
      </c>
      <c r="AS17" s="130"/>
      <c r="AT17" s="131">
        <v>16.191900784604901</v>
      </c>
      <c r="AU17" s="125">
        <v>7.7566701525097201</v>
      </c>
      <c r="AV17" s="125">
        <v>3.5567415375641702</v>
      </c>
      <c r="AW17" s="125">
        <v>6.8310513040499803</v>
      </c>
      <c r="AX17" s="125">
        <v>8.5964256617636092</v>
      </c>
      <c r="AY17" s="132">
        <v>8.2563681618426408</v>
      </c>
      <c r="AZ17" s="125"/>
      <c r="BA17" s="133">
        <v>4.0573003448307201</v>
      </c>
      <c r="BB17" s="134">
        <v>-5.9275979337808904</v>
      </c>
      <c r="BC17" s="135">
        <v>-1.2394666128863701</v>
      </c>
      <c r="BD17" s="125"/>
      <c r="BE17" s="136">
        <v>5.3827695684671797</v>
      </c>
    </row>
    <row r="18" spans="1:57" x14ac:dyDescent="0.25">
      <c r="A18" s="21" t="s">
        <v>27</v>
      </c>
      <c r="B18" s="3" t="str">
        <f t="shared" si="0"/>
        <v>I-95 Fredericksburg, VA</v>
      </c>
      <c r="C18" s="3"/>
      <c r="D18" s="24" t="s">
        <v>16</v>
      </c>
      <c r="E18" s="27" t="s">
        <v>17</v>
      </c>
      <c r="F18" s="3"/>
      <c r="G18" s="131">
        <v>44.125634667611202</v>
      </c>
      <c r="H18" s="125">
        <v>49.1085134018183</v>
      </c>
      <c r="I18" s="125">
        <v>48.281969535954602</v>
      </c>
      <c r="J18" s="125">
        <v>49.864210650608101</v>
      </c>
      <c r="K18" s="125">
        <v>49.073090093281301</v>
      </c>
      <c r="L18" s="132">
        <v>48.090683669854698</v>
      </c>
      <c r="M18" s="125"/>
      <c r="N18" s="133">
        <v>47.065769276183701</v>
      </c>
      <c r="O18" s="134">
        <v>51.635376077458901</v>
      </c>
      <c r="P18" s="135">
        <v>49.350572676821301</v>
      </c>
      <c r="Q18" s="125"/>
      <c r="R18" s="136">
        <v>48.450651957559501</v>
      </c>
      <c r="S18" s="130"/>
      <c r="T18" s="131">
        <v>2.4502332623558001</v>
      </c>
      <c r="U18" s="125">
        <v>9.3810201454487299</v>
      </c>
      <c r="V18" s="125">
        <v>-2.09197317775546</v>
      </c>
      <c r="W18" s="125">
        <v>-0.92208429313471096</v>
      </c>
      <c r="X18" s="125">
        <v>3.0288911557438798</v>
      </c>
      <c r="Y18" s="132">
        <v>2.21649677823337</v>
      </c>
      <c r="Z18" s="125"/>
      <c r="AA18" s="133">
        <v>-0.41173295615279099</v>
      </c>
      <c r="AB18" s="134">
        <v>2.3301503195821498</v>
      </c>
      <c r="AC18" s="135">
        <v>1.00409169648972</v>
      </c>
      <c r="AD18" s="125"/>
      <c r="AE18" s="136">
        <v>1.86066901403024</v>
      </c>
      <c r="AF18" s="30"/>
      <c r="AG18" s="131">
        <v>42.744125634667597</v>
      </c>
      <c r="AH18" s="125">
        <v>43.550005903884703</v>
      </c>
      <c r="AI18" s="125">
        <v>46.534419648128399</v>
      </c>
      <c r="AJ18" s="125">
        <v>49.220687212185602</v>
      </c>
      <c r="AK18" s="125">
        <v>48.261305939308002</v>
      </c>
      <c r="AL18" s="132">
        <v>46.062108867634898</v>
      </c>
      <c r="AM18" s="125"/>
      <c r="AN18" s="133">
        <v>49.8317392844491</v>
      </c>
      <c r="AO18" s="134">
        <v>51.6767032707521</v>
      </c>
      <c r="AP18" s="135">
        <v>50.7542212776006</v>
      </c>
      <c r="AQ18" s="125"/>
      <c r="AR18" s="136">
        <v>47.402712413339401</v>
      </c>
      <c r="AS18" s="130"/>
      <c r="AT18" s="131">
        <v>-2.7386824822462001</v>
      </c>
      <c r="AU18" s="125">
        <v>-4.0519693715977096</v>
      </c>
      <c r="AV18" s="125">
        <v>-6.3329528702175297</v>
      </c>
      <c r="AW18" s="125">
        <v>-2.3859619373866101</v>
      </c>
      <c r="AX18" s="125">
        <v>-0.36720846439931998</v>
      </c>
      <c r="AY18" s="132">
        <v>-3.1822539527085798</v>
      </c>
      <c r="AZ18" s="125"/>
      <c r="BA18" s="133">
        <v>0.48516097630876198</v>
      </c>
      <c r="BB18" s="134">
        <v>-3.6296208149842299</v>
      </c>
      <c r="BC18" s="135">
        <v>-1.65259814544785</v>
      </c>
      <c r="BD18" s="125"/>
      <c r="BE18" s="136">
        <v>-2.7193849823854399</v>
      </c>
    </row>
    <row r="19" spans="1:57" x14ac:dyDescent="0.25">
      <c r="A19" s="21" t="s">
        <v>28</v>
      </c>
      <c r="B19" s="3" t="str">
        <f t="shared" si="0"/>
        <v>Dulles Airport Area, VA</v>
      </c>
      <c r="C19" s="3"/>
      <c r="D19" s="24" t="s">
        <v>16</v>
      </c>
      <c r="E19" s="27" t="s">
        <v>17</v>
      </c>
      <c r="F19" s="3"/>
      <c r="G19" s="131">
        <v>55.634604439385299</v>
      </c>
      <c r="H19" s="125">
        <v>62.777461582242402</v>
      </c>
      <c r="I19" s="125">
        <v>71.893378865490405</v>
      </c>
      <c r="J19" s="125">
        <v>73.762094479225894</v>
      </c>
      <c r="K19" s="125">
        <v>64.930753177765098</v>
      </c>
      <c r="L19" s="132">
        <v>65.799658508821807</v>
      </c>
      <c r="M19" s="125"/>
      <c r="N19" s="133">
        <v>51.451337507114303</v>
      </c>
      <c r="O19" s="134">
        <v>48.283058243217603</v>
      </c>
      <c r="P19" s="135">
        <v>49.867197875165999</v>
      </c>
      <c r="Q19" s="125"/>
      <c r="R19" s="136">
        <v>61.247526899205802</v>
      </c>
      <c r="S19" s="130"/>
      <c r="T19" s="131">
        <v>4.4523597506678501</v>
      </c>
      <c r="U19" s="125">
        <v>22.419533851276299</v>
      </c>
      <c r="V19" s="125">
        <v>9.9361763852625398</v>
      </c>
      <c r="W19" s="125">
        <v>10.063694267515899</v>
      </c>
      <c r="X19" s="125">
        <v>15.332771693344499</v>
      </c>
      <c r="Y19" s="132">
        <v>12.188258127122699</v>
      </c>
      <c r="Z19" s="125"/>
      <c r="AA19" s="133">
        <v>13.544065312957899</v>
      </c>
      <c r="AB19" s="134">
        <v>1.6170892393691301</v>
      </c>
      <c r="AC19" s="135">
        <v>7.4391988555078603</v>
      </c>
      <c r="AD19" s="125"/>
      <c r="AE19" s="136">
        <v>11.0464116360777</v>
      </c>
      <c r="AF19" s="30"/>
      <c r="AG19" s="131">
        <v>46.627774615822403</v>
      </c>
      <c r="AH19" s="125">
        <v>50.554923164484897</v>
      </c>
      <c r="AI19" s="125">
        <v>58.435306393473702</v>
      </c>
      <c r="AJ19" s="125">
        <v>59.032915955226699</v>
      </c>
      <c r="AK19" s="125">
        <v>53.395940049326498</v>
      </c>
      <c r="AL19" s="132">
        <v>53.609372035666802</v>
      </c>
      <c r="AM19" s="125"/>
      <c r="AN19" s="133">
        <v>50.562037564029502</v>
      </c>
      <c r="AO19" s="134">
        <v>51.235534054259098</v>
      </c>
      <c r="AP19" s="135">
        <v>50.8987858091443</v>
      </c>
      <c r="AQ19" s="125"/>
      <c r="AR19" s="136">
        <v>52.834918828089002</v>
      </c>
      <c r="AS19" s="130"/>
      <c r="AT19" s="131">
        <v>7.0215545395166501</v>
      </c>
      <c r="AU19" s="125">
        <v>1.9414690130068799</v>
      </c>
      <c r="AV19" s="125">
        <v>2.39351755661749</v>
      </c>
      <c r="AW19" s="125">
        <v>1.8910400720396201</v>
      </c>
      <c r="AX19" s="125">
        <v>2.3873402755672699</v>
      </c>
      <c r="AY19" s="132">
        <v>2.9689079993805199</v>
      </c>
      <c r="AZ19" s="125"/>
      <c r="BA19" s="133">
        <v>6.0904612628750501</v>
      </c>
      <c r="BB19" s="134">
        <v>0.52109989298841397</v>
      </c>
      <c r="BC19" s="135">
        <v>3.2123106515989401</v>
      </c>
      <c r="BD19" s="125"/>
      <c r="BE19" s="136">
        <v>3.03578861133317</v>
      </c>
    </row>
    <row r="20" spans="1:57" x14ac:dyDescent="0.25">
      <c r="A20" s="21" t="s">
        <v>29</v>
      </c>
      <c r="B20" s="3" t="str">
        <f t="shared" si="0"/>
        <v>Williamsburg, VA</v>
      </c>
      <c r="C20" s="3"/>
      <c r="D20" s="24" t="s">
        <v>16</v>
      </c>
      <c r="E20" s="27" t="s">
        <v>17</v>
      </c>
      <c r="F20" s="3"/>
      <c r="G20" s="131">
        <v>30.432510126747601</v>
      </c>
      <c r="H20" s="125">
        <v>24.604730171174701</v>
      </c>
      <c r="I20" s="125">
        <v>24.879132366392199</v>
      </c>
      <c r="J20" s="125">
        <v>26.695413563308499</v>
      </c>
      <c r="K20" s="125">
        <v>32.052789755651297</v>
      </c>
      <c r="L20" s="132">
        <v>27.732915196654901</v>
      </c>
      <c r="M20" s="125"/>
      <c r="N20" s="133">
        <v>36.208022997517297</v>
      </c>
      <c r="O20" s="134">
        <v>35.136547759048703</v>
      </c>
      <c r="P20" s="135">
        <v>35.672285378283</v>
      </c>
      <c r="Q20" s="125"/>
      <c r="R20" s="136">
        <v>30.001306677119999</v>
      </c>
      <c r="S20" s="130"/>
      <c r="T20" s="131">
        <v>-5.8780783625135999</v>
      </c>
      <c r="U20" s="125">
        <v>-2.6684414914168202</v>
      </c>
      <c r="V20" s="125">
        <v>-2.48494859649304</v>
      </c>
      <c r="W20" s="125">
        <v>-2.55984181586112</v>
      </c>
      <c r="X20" s="125">
        <v>-4.0286365075829202</v>
      </c>
      <c r="Y20" s="132">
        <v>-3.6519626392953</v>
      </c>
      <c r="Z20" s="125"/>
      <c r="AA20" s="133">
        <v>-1.8558587905322901</v>
      </c>
      <c r="AB20" s="134">
        <v>2.4549790337716599</v>
      </c>
      <c r="AC20" s="135">
        <v>0.22089519781851599</v>
      </c>
      <c r="AD20" s="125"/>
      <c r="AE20" s="136">
        <v>-2.37028736014899</v>
      </c>
      <c r="AF20" s="30"/>
      <c r="AG20" s="131">
        <v>36.413824643930397</v>
      </c>
      <c r="AH20" s="125">
        <v>28.547628381027</v>
      </c>
      <c r="AI20" s="125">
        <v>30.945380896380499</v>
      </c>
      <c r="AJ20" s="125">
        <v>34.424408728603098</v>
      </c>
      <c r="AK20" s="125">
        <v>39.170913367306902</v>
      </c>
      <c r="AL20" s="132">
        <v>33.9004312034496</v>
      </c>
      <c r="AM20" s="125"/>
      <c r="AN20" s="133">
        <v>41.594799425062</v>
      </c>
      <c r="AO20" s="134">
        <v>40.967594407421899</v>
      </c>
      <c r="AP20" s="135">
        <v>41.281196916241903</v>
      </c>
      <c r="AQ20" s="125"/>
      <c r="AR20" s="136">
        <v>36.009221407104498</v>
      </c>
      <c r="AS20" s="130"/>
      <c r="AT20" s="131">
        <v>10.0671923467073</v>
      </c>
      <c r="AU20" s="125">
        <v>-9.1526898399560892</v>
      </c>
      <c r="AV20" s="125">
        <v>-10.021702685425</v>
      </c>
      <c r="AW20" s="125">
        <v>-3.3379177848669901</v>
      </c>
      <c r="AX20" s="125">
        <v>5.9979580284836302</v>
      </c>
      <c r="AY20" s="132">
        <v>-1.1456799863043099</v>
      </c>
      <c r="AZ20" s="125"/>
      <c r="BA20" s="133">
        <v>1.85185398779412</v>
      </c>
      <c r="BB20" s="134">
        <v>-2.4683650074736301</v>
      </c>
      <c r="BC20" s="135">
        <v>-0.33865573366862201</v>
      </c>
      <c r="BD20" s="125"/>
      <c r="BE20" s="136">
        <v>-0.88278673716332101</v>
      </c>
    </row>
    <row r="21" spans="1:57" x14ac:dyDescent="0.25">
      <c r="A21" s="21" t="s">
        <v>30</v>
      </c>
      <c r="B21" s="3" t="str">
        <f t="shared" si="0"/>
        <v>Virginia Beach, VA</v>
      </c>
      <c r="C21" s="3"/>
      <c r="D21" s="24" t="s">
        <v>16</v>
      </c>
      <c r="E21" s="27" t="s">
        <v>17</v>
      </c>
      <c r="F21" s="3"/>
      <c r="G21" s="131">
        <v>38.917076264468001</v>
      </c>
      <c r="H21" s="125">
        <v>32.606627556683002</v>
      </c>
      <c r="I21" s="125">
        <v>38.584112890439101</v>
      </c>
      <c r="J21" s="125">
        <v>41.572855557317197</v>
      </c>
      <c r="K21" s="125">
        <v>42.246710004756601</v>
      </c>
      <c r="L21" s="132">
        <v>38.785476454732802</v>
      </c>
      <c r="M21" s="125"/>
      <c r="N21" s="133">
        <v>50.103060091961297</v>
      </c>
      <c r="O21" s="134">
        <v>52.893610274298297</v>
      </c>
      <c r="P21" s="135">
        <v>51.498335183129797</v>
      </c>
      <c r="Q21" s="125"/>
      <c r="R21" s="136">
        <v>42.417721805703401</v>
      </c>
      <c r="S21" s="130"/>
      <c r="T21" s="131">
        <v>3.2703135578332798</v>
      </c>
      <c r="U21" s="125">
        <v>1.2784091134987301</v>
      </c>
      <c r="V21" s="125">
        <v>2.3104004224453498</v>
      </c>
      <c r="W21" s="125">
        <v>6.0220082420407302</v>
      </c>
      <c r="X21" s="125">
        <v>10.240151006724201</v>
      </c>
      <c r="Y21" s="132">
        <v>4.7684894911295501</v>
      </c>
      <c r="Z21" s="125"/>
      <c r="AA21" s="133">
        <v>-2.1865082176320199</v>
      </c>
      <c r="AB21" s="134">
        <v>0.21308511283791101</v>
      </c>
      <c r="AC21" s="135">
        <v>-0.968737419323213</v>
      </c>
      <c r="AD21" s="125"/>
      <c r="AE21" s="136">
        <v>2.67747946413329</v>
      </c>
      <c r="AF21" s="30"/>
      <c r="AG21" s="131">
        <v>39.552861685214602</v>
      </c>
      <c r="AH21" s="125">
        <v>31.203858061443199</v>
      </c>
      <c r="AI21" s="125">
        <v>34.456616654759003</v>
      </c>
      <c r="AJ21" s="125">
        <v>36.73096769072</v>
      </c>
      <c r="AK21" s="125">
        <v>38.8981503532587</v>
      </c>
      <c r="AL21" s="132">
        <v>36.167577182060697</v>
      </c>
      <c r="AM21" s="125"/>
      <c r="AN21" s="133">
        <v>48.259506231642398</v>
      </c>
      <c r="AO21" s="134">
        <v>51.192744304199401</v>
      </c>
      <c r="AP21" s="135">
        <v>49.726125267920899</v>
      </c>
      <c r="AQ21" s="125"/>
      <c r="AR21" s="136">
        <v>40.042195050021498</v>
      </c>
      <c r="AS21" s="130"/>
      <c r="AT21" s="131">
        <v>17.9885209009718</v>
      </c>
      <c r="AU21" s="125">
        <v>-2.4041152414532498</v>
      </c>
      <c r="AV21" s="125">
        <v>-3.3123130473198001</v>
      </c>
      <c r="AW21" s="125">
        <v>-0.24141181707323001</v>
      </c>
      <c r="AX21" s="125">
        <v>4.3074181378301004</v>
      </c>
      <c r="AY21" s="132">
        <v>3.1937906562748202</v>
      </c>
      <c r="AZ21" s="125"/>
      <c r="BA21" s="133">
        <v>-0.488399385661416</v>
      </c>
      <c r="BB21" s="134">
        <v>-6.1880305110259997</v>
      </c>
      <c r="BC21" s="135">
        <v>-3.5061404295653502</v>
      </c>
      <c r="BD21" s="125"/>
      <c r="BE21" s="136">
        <v>0.70923455266402602</v>
      </c>
    </row>
    <row r="22" spans="1:57" x14ac:dyDescent="0.25">
      <c r="A22" s="34" t="s">
        <v>31</v>
      </c>
      <c r="B22" s="3" t="str">
        <f t="shared" si="0"/>
        <v>Norfolk/Portsmouth, VA</v>
      </c>
      <c r="C22" s="3"/>
      <c r="D22" s="24" t="s">
        <v>16</v>
      </c>
      <c r="E22" s="27" t="s">
        <v>17</v>
      </c>
      <c r="F22" s="3"/>
      <c r="G22" s="131">
        <v>41.050412787633903</v>
      </c>
      <c r="H22" s="125">
        <v>45.125592833303998</v>
      </c>
      <c r="I22" s="125">
        <v>50.570876515018398</v>
      </c>
      <c r="J22" s="125">
        <v>61.022308097663696</v>
      </c>
      <c r="K22" s="125">
        <v>59.775162480238798</v>
      </c>
      <c r="L22" s="132">
        <v>51.508870542771803</v>
      </c>
      <c r="M22" s="125"/>
      <c r="N22" s="133">
        <v>59.634639030388101</v>
      </c>
      <c r="O22" s="134">
        <v>60.073774811171603</v>
      </c>
      <c r="P22" s="135">
        <v>59.854206920779902</v>
      </c>
      <c r="Q22" s="125"/>
      <c r="R22" s="136">
        <v>53.893252365059801</v>
      </c>
      <c r="S22" s="130"/>
      <c r="T22" s="131">
        <v>-16.535714285714199</v>
      </c>
      <c r="U22" s="125">
        <v>-14.3952015994668</v>
      </c>
      <c r="V22" s="125">
        <v>-15.148835838490999</v>
      </c>
      <c r="W22" s="125">
        <v>-3.7673130193905799</v>
      </c>
      <c r="X22" s="125">
        <v>-5.3670745272525</v>
      </c>
      <c r="Y22" s="132">
        <v>-10.597560975609699</v>
      </c>
      <c r="Z22" s="125"/>
      <c r="AA22" s="133">
        <v>-6.90978886756238</v>
      </c>
      <c r="AB22" s="134">
        <v>-5.4203539823008802</v>
      </c>
      <c r="AC22" s="135">
        <v>-6.16825003442103</v>
      </c>
      <c r="AD22" s="125"/>
      <c r="AE22" s="136">
        <v>-9.2380509656425591</v>
      </c>
      <c r="AF22" s="30"/>
      <c r="AG22" s="131">
        <v>40.396100474266603</v>
      </c>
      <c r="AH22" s="125">
        <v>38.876690672755998</v>
      </c>
      <c r="AI22" s="125">
        <v>43.610574389601197</v>
      </c>
      <c r="AJ22" s="125">
        <v>48.612330932724298</v>
      </c>
      <c r="AK22" s="125">
        <v>48.673809942033998</v>
      </c>
      <c r="AL22" s="132">
        <v>44.033901282276403</v>
      </c>
      <c r="AM22" s="125"/>
      <c r="AN22" s="133">
        <v>49.8770419813806</v>
      </c>
      <c r="AO22" s="134">
        <v>52.173722114877897</v>
      </c>
      <c r="AP22" s="135">
        <v>51.025382048129202</v>
      </c>
      <c r="AQ22" s="125"/>
      <c r="AR22" s="136">
        <v>46.031467215377198</v>
      </c>
      <c r="AS22" s="130"/>
      <c r="AT22" s="131">
        <v>-6.6362964069172197</v>
      </c>
      <c r="AU22" s="125">
        <v>-16.974090544114102</v>
      </c>
      <c r="AV22" s="125">
        <v>-17.1555527299899</v>
      </c>
      <c r="AW22" s="125">
        <v>-12.445512325471199</v>
      </c>
      <c r="AX22" s="125">
        <v>-7.4059042447737697</v>
      </c>
      <c r="AY22" s="132">
        <v>-12.221315917445301</v>
      </c>
      <c r="AZ22" s="125"/>
      <c r="BA22" s="133">
        <v>-10.816637380603099</v>
      </c>
      <c r="BB22" s="134">
        <v>-15.0362707374751</v>
      </c>
      <c r="BC22" s="135">
        <v>-13.0250037713936</v>
      </c>
      <c r="BD22" s="125"/>
      <c r="BE22" s="136">
        <v>-12.47750600254</v>
      </c>
    </row>
    <row r="23" spans="1:57" x14ac:dyDescent="0.25">
      <c r="A23" s="35" t="s">
        <v>32</v>
      </c>
      <c r="B23" s="3" t="str">
        <f t="shared" si="0"/>
        <v>Newport News/Hampton, VA</v>
      </c>
      <c r="C23" s="3"/>
      <c r="D23" s="24" t="s">
        <v>16</v>
      </c>
      <c r="E23" s="27" t="s">
        <v>17</v>
      </c>
      <c r="F23" s="3"/>
      <c r="G23" s="131">
        <v>52.310349791276799</v>
      </c>
      <c r="H23" s="125">
        <v>46.178206420037398</v>
      </c>
      <c r="I23" s="125">
        <v>50.568590758600799</v>
      </c>
      <c r="J23" s="125">
        <v>55.074132719159302</v>
      </c>
      <c r="K23" s="125">
        <v>56.787102346336503</v>
      </c>
      <c r="L23" s="132">
        <v>52.183676407082103</v>
      </c>
      <c r="M23" s="125"/>
      <c r="N23" s="133">
        <v>53.490715416726601</v>
      </c>
      <c r="O23" s="134">
        <v>54.0521088239527</v>
      </c>
      <c r="P23" s="135">
        <v>53.771412120339697</v>
      </c>
      <c r="Q23" s="125"/>
      <c r="R23" s="136">
        <v>52.6373151822986</v>
      </c>
      <c r="S23" s="130"/>
      <c r="T23" s="131">
        <v>8.2669974232324304</v>
      </c>
      <c r="U23" s="125">
        <v>-8.9281356212262093</v>
      </c>
      <c r="V23" s="125">
        <v>-9.7712972288755502</v>
      </c>
      <c r="W23" s="125">
        <v>-5.0954677250200398</v>
      </c>
      <c r="X23" s="125">
        <v>-7.8568923161264896</v>
      </c>
      <c r="Y23" s="132">
        <v>-5.0261463546712299</v>
      </c>
      <c r="Z23" s="125"/>
      <c r="AA23" s="133">
        <v>-8.7743027208108106</v>
      </c>
      <c r="AB23" s="134">
        <v>-9.8526039105079306</v>
      </c>
      <c r="AC23" s="135">
        <v>-9.3194729582232103</v>
      </c>
      <c r="AD23" s="125"/>
      <c r="AE23" s="136">
        <v>-6.3206798446181098</v>
      </c>
      <c r="AF23" s="30"/>
      <c r="AG23" s="131">
        <v>46.563264718583497</v>
      </c>
      <c r="AH23" s="125">
        <v>43.6771268173312</v>
      </c>
      <c r="AI23" s="125">
        <v>46.865553476320699</v>
      </c>
      <c r="AJ23" s="125">
        <v>49.064344321289703</v>
      </c>
      <c r="AK23" s="125">
        <v>52.152008061033499</v>
      </c>
      <c r="AL23" s="132">
        <v>47.664459478911702</v>
      </c>
      <c r="AM23" s="125"/>
      <c r="AN23" s="133">
        <v>52.922124658125803</v>
      </c>
      <c r="AO23" s="134">
        <v>52.259968331653901</v>
      </c>
      <c r="AP23" s="135">
        <v>52.591046494889802</v>
      </c>
      <c r="AQ23" s="125"/>
      <c r="AR23" s="136">
        <v>49.072055769191202</v>
      </c>
      <c r="AS23" s="130"/>
      <c r="AT23" s="131">
        <v>1.30626687481402</v>
      </c>
      <c r="AU23" s="125">
        <v>-8.3868144522815609</v>
      </c>
      <c r="AV23" s="125">
        <v>-8.9869707068754607</v>
      </c>
      <c r="AW23" s="125">
        <v>-9.0511400401997406</v>
      </c>
      <c r="AX23" s="125">
        <v>-6.9520056472848299</v>
      </c>
      <c r="AY23" s="132">
        <v>-6.5869361936453199</v>
      </c>
      <c r="AZ23" s="125"/>
      <c r="BA23" s="133">
        <v>-5.9823773652114198</v>
      </c>
      <c r="BB23" s="134">
        <v>-8.7453480853652508</v>
      </c>
      <c r="BC23" s="135">
        <v>-7.3757690629924202</v>
      </c>
      <c r="BD23" s="125"/>
      <c r="BE23" s="136">
        <v>-6.8299027222804103</v>
      </c>
    </row>
    <row r="24" spans="1:57" x14ac:dyDescent="0.25">
      <c r="A24" s="36" t="s">
        <v>33</v>
      </c>
      <c r="B24" s="3" t="str">
        <f t="shared" si="0"/>
        <v>Chesapeake/Suffolk, VA</v>
      </c>
      <c r="C24" s="3"/>
      <c r="D24" s="25" t="s">
        <v>16</v>
      </c>
      <c r="E24" s="28" t="s">
        <v>17</v>
      </c>
      <c r="F24" s="3"/>
      <c r="G24" s="137">
        <v>50.3697334479793</v>
      </c>
      <c r="H24" s="138">
        <v>53.568357695614701</v>
      </c>
      <c r="I24" s="138">
        <v>59.7764402407566</v>
      </c>
      <c r="J24" s="138">
        <v>62.115219260533102</v>
      </c>
      <c r="K24" s="138">
        <v>58.727429062768699</v>
      </c>
      <c r="L24" s="139">
        <v>56.911435941530499</v>
      </c>
      <c r="M24" s="125"/>
      <c r="N24" s="140">
        <v>53.035253654342199</v>
      </c>
      <c r="O24" s="141">
        <v>54.496990541702402</v>
      </c>
      <c r="P24" s="142">
        <v>53.766122098022301</v>
      </c>
      <c r="Q24" s="125"/>
      <c r="R24" s="143">
        <v>56.012774843385301</v>
      </c>
      <c r="S24" s="130"/>
      <c r="T24" s="137">
        <v>-11.8260184276582</v>
      </c>
      <c r="U24" s="138">
        <v>-10.1808444611741</v>
      </c>
      <c r="V24" s="138">
        <v>-11.2804829397167</v>
      </c>
      <c r="W24" s="138">
        <v>-9.0353592107896201</v>
      </c>
      <c r="X24" s="138">
        <v>-8.0718264588809205</v>
      </c>
      <c r="Y24" s="139">
        <v>-10.0389569895086</v>
      </c>
      <c r="Z24" s="125"/>
      <c r="AA24" s="140">
        <v>-9.7801953580619294</v>
      </c>
      <c r="AB24" s="141">
        <v>-10.8429234737747</v>
      </c>
      <c r="AC24" s="142">
        <v>-10.3219297601875</v>
      </c>
      <c r="AD24" s="125"/>
      <c r="AE24" s="143">
        <v>-10.1167410812486</v>
      </c>
      <c r="AF24" s="31"/>
      <c r="AG24" s="137">
        <v>47.949269131556299</v>
      </c>
      <c r="AH24" s="138">
        <v>47.815993121238101</v>
      </c>
      <c r="AI24" s="138">
        <v>51.7884780739466</v>
      </c>
      <c r="AJ24" s="138">
        <v>54.7162510748065</v>
      </c>
      <c r="AK24" s="138">
        <v>52.553740326741099</v>
      </c>
      <c r="AL24" s="139">
        <v>50.964746345657701</v>
      </c>
      <c r="AM24" s="125"/>
      <c r="AN24" s="140">
        <v>51.074806534823701</v>
      </c>
      <c r="AO24" s="141">
        <v>53.2588134135855</v>
      </c>
      <c r="AP24" s="142">
        <v>52.166809974204597</v>
      </c>
      <c r="AQ24" s="125"/>
      <c r="AR24" s="143">
        <v>51.308193096671097</v>
      </c>
      <c r="AS24" s="75"/>
      <c r="AT24" s="137">
        <v>-5.3739393254208201</v>
      </c>
      <c r="AU24" s="138">
        <v>-13.5681866901713</v>
      </c>
      <c r="AV24" s="138">
        <v>-15.2861518493304</v>
      </c>
      <c r="AW24" s="138">
        <v>-11.6703541995088</v>
      </c>
      <c r="AX24" s="138">
        <v>-10.452992973985999</v>
      </c>
      <c r="AY24" s="139">
        <v>-11.446346454888801</v>
      </c>
      <c r="AZ24" s="125"/>
      <c r="BA24" s="140">
        <v>-8.9848775481519603</v>
      </c>
      <c r="BB24" s="141">
        <v>-11.7337292022602</v>
      </c>
      <c r="BC24" s="142">
        <v>-10.409131657542501</v>
      </c>
      <c r="BD24" s="125"/>
      <c r="BE24" s="143">
        <v>-11.1475234624106</v>
      </c>
    </row>
    <row r="25" spans="1:57" ht="13" x14ac:dyDescent="0.3">
      <c r="A25" s="35" t="s">
        <v>109</v>
      </c>
      <c r="B25" s="3" t="s">
        <v>109</v>
      </c>
      <c r="C25" s="9"/>
      <c r="D25" s="23" t="s">
        <v>16</v>
      </c>
      <c r="E25" s="26" t="s">
        <v>17</v>
      </c>
      <c r="F25" s="3"/>
      <c r="G25" s="122">
        <v>68.186226964112507</v>
      </c>
      <c r="H25" s="123">
        <v>50.662786938247599</v>
      </c>
      <c r="I25" s="123">
        <v>66.731328806983498</v>
      </c>
      <c r="J25" s="123">
        <v>64.015518913676004</v>
      </c>
      <c r="K25" s="123">
        <v>47.365017782088501</v>
      </c>
      <c r="L25" s="124">
        <v>59.392175881021601</v>
      </c>
      <c r="M25" s="125"/>
      <c r="N25" s="126">
        <v>45.910119624959499</v>
      </c>
      <c r="O25" s="127">
        <v>48.528936307791703</v>
      </c>
      <c r="P25" s="128">
        <v>47.219527966375601</v>
      </c>
      <c r="Q25" s="125"/>
      <c r="R25" s="129">
        <v>55.914276476837003</v>
      </c>
      <c r="S25" s="130"/>
      <c r="T25" s="122">
        <v>8.9922480620155003</v>
      </c>
      <c r="U25" s="123">
        <v>5.0268096514745304</v>
      </c>
      <c r="V25" s="123">
        <v>-4.3558850787766401</v>
      </c>
      <c r="W25" s="123">
        <v>-12.234042553191401</v>
      </c>
      <c r="X25" s="123">
        <v>-12.117576484702999</v>
      </c>
      <c r="Y25" s="124">
        <v>-3.3971392511569198</v>
      </c>
      <c r="Z25" s="125"/>
      <c r="AA25" s="126">
        <v>8.0669710806697097</v>
      </c>
      <c r="AB25" s="127">
        <v>3.0906593406593399</v>
      </c>
      <c r="AC25" s="128">
        <v>5.4512635379061303</v>
      </c>
      <c r="AD25" s="125"/>
      <c r="AE25" s="129">
        <v>-1.40087962208828</v>
      </c>
      <c r="AF25" s="29"/>
      <c r="AG25" s="122">
        <v>45.271580989330701</v>
      </c>
      <c r="AH25" s="123">
        <v>40.559327513740698</v>
      </c>
      <c r="AI25" s="123">
        <v>48.7390882638215</v>
      </c>
      <c r="AJ25" s="123">
        <v>51.099256385386298</v>
      </c>
      <c r="AK25" s="123">
        <v>44.624959586162298</v>
      </c>
      <c r="AL25" s="124">
        <v>46.0588425476883</v>
      </c>
      <c r="AM25" s="125"/>
      <c r="AN25" s="126">
        <v>46.096023278370502</v>
      </c>
      <c r="AO25" s="127">
        <v>50.6870352408664</v>
      </c>
      <c r="AP25" s="128">
        <v>48.391529259618402</v>
      </c>
      <c r="AQ25" s="125"/>
      <c r="AR25" s="129">
        <v>46.725324465382599</v>
      </c>
      <c r="AS25" s="130"/>
      <c r="AT25" s="122">
        <v>24.743875278396398</v>
      </c>
      <c r="AU25" s="123">
        <v>6.2910400338911199</v>
      </c>
      <c r="AV25" s="123">
        <v>0.63417890520694198</v>
      </c>
      <c r="AW25" s="123">
        <v>-0.61311114604621897</v>
      </c>
      <c r="AX25" s="123">
        <v>4.0128108515448302</v>
      </c>
      <c r="AY25" s="124">
        <v>6.0285799345043101</v>
      </c>
      <c r="AZ25" s="125"/>
      <c r="BA25" s="126">
        <v>5.8856294095803898</v>
      </c>
      <c r="BB25" s="127">
        <v>-3.8337678270203899</v>
      </c>
      <c r="BC25" s="128">
        <v>0.56269421348786397</v>
      </c>
      <c r="BD25" s="125"/>
      <c r="BE25" s="129">
        <v>4.3502926841847298</v>
      </c>
    </row>
    <row r="26" spans="1:57" x14ac:dyDescent="0.25">
      <c r="A26" s="35" t="s">
        <v>43</v>
      </c>
      <c r="B26" s="3" t="str">
        <f t="shared" si="0"/>
        <v>Richmond North/Glen Allen, VA</v>
      </c>
      <c r="C26" s="10"/>
      <c r="D26" s="24" t="s">
        <v>16</v>
      </c>
      <c r="E26" s="27" t="s">
        <v>17</v>
      </c>
      <c r="F26" s="3"/>
      <c r="G26" s="131">
        <v>57.5424688561721</v>
      </c>
      <c r="H26" s="125">
        <v>46.828992072480098</v>
      </c>
      <c r="I26" s="125">
        <v>52.4235560588901</v>
      </c>
      <c r="J26" s="125">
        <v>55.549263873159603</v>
      </c>
      <c r="K26" s="125">
        <v>49.6375990939977</v>
      </c>
      <c r="L26" s="132">
        <v>52.396375990939902</v>
      </c>
      <c r="M26" s="125"/>
      <c r="N26" s="133">
        <v>49.399773499433699</v>
      </c>
      <c r="O26" s="134">
        <v>54.563986409965999</v>
      </c>
      <c r="P26" s="135">
        <v>51.981879954699799</v>
      </c>
      <c r="Q26" s="125"/>
      <c r="R26" s="136">
        <v>52.277948552014202</v>
      </c>
      <c r="S26" s="130"/>
      <c r="T26" s="131">
        <v>8.24299781786039</v>
      </c>
      <c r="U26" s="125">
        <v>-2.38686449756664</v>
      </c>
      <c r="V26" s="125">
        <v>-10.771492170109701</v>
      </c>
      <c r="W26" s="125">
        <v>-6.1172879404513099</v>
      </c>
      <c r="X26" s="125">
        <v>-5.5157379960439696</v>
      </c>
      <c r="Y26" s="132">
        <v>-3.53795911983386</v>
      </c>
      <c r="Z26" s="125"/>
      <c r="AA26" s="133">
        <v>-8.4302052600625004</v>
      </c>
      <c r="AB26" s="134">
        <v>-0.71124613244438095</v>
      </c>
      <c r="AC26" s="135">
        <v>-4.5350315618799497</v>
      </c>
      <c r="AD26" s="125"/>
      <c r="AE26" s="136">
        <v>-3.8233353471234701</v>
      </c>
      <c r="AF26" s="30"/>
      <c r="AG26" s="131">
        <v>45.370894677236599</v>
      </c>
      <c r="AH26" s="125">
        <v>42.381087202718</v>
      </c>
      <c r="AI26" s="125">
        <v>48.7485843714609</v>
      </c>
      <c r="AJ26" s="125">
        <v>51.367497168742901</v>
      </c>
      <c r="AK26" s="125">
        <v>48.0294450736126</v>
      </c>
      <c r="AL26" s="132">
        <v>47.179501698754201</v>
      </c>
      <c r="AM26" s="125"/>
      <c r="AN26" s="133">
        <v>50.857870894677198</v>
      </c>
      <c r="AO26" s="134">
        <v>55.690826727066799</v>
      </c>
      <c r="AP26" s="135">
        <v>53.274348810871999</v>
      </c>
      <c r="AQ26" s="125"/>
      <c r="AR26" s="136">
        <v>48.920886587930703</v>
      </c>
      <c r="AS26" s="130"/>
      <c r="AT26" s="131">
        <v>0.94366728189840399</v>
      </c>
      <c r="AU26" s="125">
        <v>-7.9950160198345896</v>
      </c>
      <c r="AV26" s="125">
        <v>-10.658193008926</v>
      </c>
      <c r="AW26" s="125">
        <v>-6.6310820046080501</v>
      </c>
      <c r="AX26" s="125">
        <v>-6.3109927068556697</v>
      </c>
      <c r="AY26" s="132">
        <v>-6.3360486149689796</v>
      </c>
      <c r="AZ26" s="125"/>
      <c r="BA26" s="133">
        <v>-5.10632059872081</v>
      </c>
      <c r="BB26" s="134">
        <v>-6.4409274530260703</v>
      </c>
      <c r="BC26" s="135">
        <v>-5.8086068766406402</v>
      </c>
      <c r="BD26" s="125"/>
      <c r="BE26" s="136">
        <v>-6.1725745507487</v>
      </c>
    </row>
    <row r="27" spans="1:57" x14ac:dyDescent="0.25">
      <c r="A27" s="21" t="s">
        <v>44</v>
      </c>
      <c r="B27" s="3" t="str">
        <f t="shared" si="0"/>
        <v>Richmond West/Midlothian, VA</v>
      </c>
      <c r="C27" s="3"/>
      <c r="D27" s="24" t="s">
        <v>16</v>
      </c>
      <c r="E27" s="27" t="s">
        <v>17</v>
      </c>
      <c r="F27" s="3"/>
      <c r="G27" s="131">
        <v>52.671232876712303</v>
      </c>
      <c r="H27" s="125">
        <v>50.9931506849315</v>
      </c>
      <c r="I27" s="125">
        <v>56.541095890410901</v>
      </c>
      <c r="J27" s="125">
        <v>56.643835616438302</v>
      </c>
      <c r="K27" s="125">
        <v>49.486301369863</v>
      </c>
      <c r="L27" s="132">
        <v>53.267123287671197</v>
      </c>
      <c r="M27" s="125"/>
      <c r="N27" s="133">
        <v>44.486301369863</v>
      </c>
      <c r="O27" s="134">
        <v>48.972602739726</v>
      </c>
      <c r="P27" s="135">
        <v>46.7294520547945</v>
      </c>
      <c r="Q27" s="125"/>
      <c r="R27" s="136">
        <v>51.399217221134997</v>
      </c>
      <c r="S27" s="130"/>
      <c r="T27" s="131">
        <v>1.71957671957671</v>
      </c>
      <c r="U27" s="125">
        <v>2.4071526822558398</v>
      </c>
      <c r="V27" s="125">
        <v>-2.5383707201889001</v>
      </c>
      <c r="W27" s="125">
        <v>-4.9971280873061401</v>
      </c>
      <c r="X27" s="125">
        <v>-6.8343004513217203</v>
      </c>
      <c r="Y27" s="132">
        <v>-2.2007042253521099</v>
      </c>
      <c r="Z27" s="125"/>
      <c r="AA27" s="133">
        <v>-19.616336633663298</v>
      </c>
      <c r="AB27" s="134">
        <v>-14.371257485029901</v>
      </c>
      <c r="AC27" s="135">
        <v>-16.950699939135699</v>
      </c>
      <c r="AD27" s="125"/>
      <c r="AE27" s="136">
        <v>-6.5136145221569599</v>
      </c>
      <c r="AF27" s="30"/>
      <c r="AG27" s="131">
        <v>45.556506849314999</v>
      </c>
      <c r="AH27" s="125">
        <v>45.025684931506802</v>
      </c>
      <c r="AI27" s="125">
        <v>49.272260273972599</v>
      </c>
      <c r="AJ27" s="125">
        <v>50.907534246575302</v>
      </c>
      <c r="AK27" s="125">
        <v>48.287671232876697</v>
      </c>
      <c r="AL27" s="132">
        <v>47.809931506849303</v>
      </c>
      <c r="AM27" s="125"/>
      <c r="AN27" s="133">
        <v>47.671232876712303</v>
      </c>
      <c r="AO27" s="134">
        <v>51.309931506849303</v>
      </c>
      <c r="AP27" s="135">
        <v>49.490582191780803</v>
      </c>
      <c r="AQ27" s="125"/>
      <c r="AR27" s="136">
        <v>48.290117416829702</v>
      </c>
      <c r="AS27" s="130"/>
      <c r="AT27" s="131">
        <v>-3.3248546511627901</v>
      </c>
      <c r="AU27" s="125">
        <v>-7.5096728807597604</v>
      </c>
      <c r="AV27" s="125">
        <v>-7.8905249679897498</v>
      </c>
      <c r="AW27" s="125">
        <v>-8.4385586695411092</v>
      </c>
      <c r="AX27" s="125">
        <v>-8.3075922614209006</v>
      </c>
      <c r="AY27" s="132">
        <v>-7.1867832330552099</v>
      </c>
      <c r="AZ27" s="125"/>
      <c r="BA27" s="133">
        <v>-9.4044907256752293</v>
      </c>
      <c r="BB27" s="134">
        <v>-9.1969696969696901</v>
      </c>
      <c r="BC27" s="135">
        <v>-9.2970343637219504</v>
      </c>
      <c r="BD27" s="125"/>
      <c r="BE27" s="136">
        <v>-7.8147983842723301</v>
      </c>
    </row>
    <row r="28" spans="1:57" x14ac:dyDescent="0.25">
      <c r="A28" s="21" t="s">
        <v>45</v>
      </c>
      <c r="B28" s="3" t="str">
        <f t="shared" si="0"/>
        <v>Petersburg/Chester, VA</v>
      </c>
      <c r="C28" s="3"/>
      <c r="D28" s="24" t="s">
        <v>16</v>
      </c>
      <c r="E28" s="27" t="s">
        <v>17</v>
      </c>
      <c r="F28" s="3"/>
      <c r="G28" s="131">
        <v>55.534603054874502</v>
      </c>
      <c r="H28" s="125">
        <v>60.248915708089697</v>
      </c>
      <c r="I28" s="125">
        <v>61.380350744861303</v>
      </c>
      <c r="J28" s="125">
        <v>63.6432208184046</v>
      </c>
      <c r="K28" s="125">
        <v>58.532905902319399</v>
      </c>
      <c r="L28" s="132">
        <v>59.867999245709903</v>
      </c>
      <c r="M28" s="125"/>
      <c r="N28" s="133">
        <v>53.611163492362799</v>
      </c>
      <c r="O28" s="134">
        <v>53.120874976428397</v>
      </c>
      <c r="P28" s="135">
        <v>53.366019234395601</v>
      </c>
      <c r="Q28" s="125"/>
      <c r="R28" s="136">
        <v>58.010290671048701</v>
      </c>
      <c r="S28" s="130"/>
      <c r="T28" s="131">
        <v>11.216960659876101</v>
      </c>
      <c r="U28" s="125">
        <v>5.9231020573656803</v>
      </c>
      <c r="V28" s="125">
        <v>3.5584591977824802</v>
      </c>
      <c r="W28" s="125">
        <v>6.6590745840248804</v>
      </c>
      <c r="X28" s="125">
        <v>0.198142040065347</v>
      </c>
      <c r="Y28" s="132">
        <v>5.3377706624076202</v>
      </c>
      <c r="Z28" s="125"/>
      <c r="AA28" s="133">
        <v>-3.8866211496224299</v>
      </c>
      <c r="AB28" s="134">
        <v>-8.6806230829359095</v>
      </c>
      <c r="AC28" s="135">
        <v>-6.3339256009225302</v>
      </c>
      <c r="AD28" s="125"/>
      <c r="AE28" s="136">
        <v>1.9971183114978499</v>
      </c>
      <c r="AF28" s="30"/>
      <c r="AG28" s="131">
        <v>47.359984914199501</v>
      </c>
      <c r="AH28" s="125">
        <v>50.612860644917902</v>
      </c>
      <c r="AI28" s="125">
        <v>56.062606072034598</v>
      </c>
      <c r="AJ28" s="125">
        <v>58.829907599471902</v>
      </c>
      <c r="AK28" s="125">
        <v>55.463888365076301</v>
      </c>
      <c r="AL28" s="132">
        <v>53.665849519140103</v>
      </c>
      <c r="AM28" s="125"/>
      <c r="AN28" s="133">
        <v>53.012445785404402</v>
      </c>
      <c r="AO28" s="134">
        <v>53.436733924193803</v>
      </c>
      <c r="AP28" s="135">
        <v>53.224589854799099</v>
      </c>
      <c r="AQ28" s="125"/>
      <c r="AR28" s="136">
        <v>53.5397753293284</v>
      </c>
      <c r="AS28" s="130"/>
      <c r="AT28" s="131">
        <v>5.7147894568596502</v>
      </c>
      <c r="AU28" s="125">
        <v>2.58863732951444</v>
      </c>
      <c r="AV28" s="125">
        <v>6.9105578695442702</v>
      </c>
      <c r="AW28" s="125">
        <v>10.3702272179519</v>
      </c>
      <c r="AX28" s="125">
        <v>7.6288473604962297</v>
      </c>
      <c r="AY28" s="132">
        <v>6.7300889336438097</v>
      </c>
      <c r="AZ28" s="125"/>
      <c r="BA28" s="133">
        <v>5.8842216995057699</v>
      </c>
      <c r="BB28" s="134">
        <v>2.67413658367304</v>
      </c>
      <c r="BC28" s="135">
        <v>4.2480791580082</v>
      </c>
      <c r="BD28" s="125"/>
      <c r="BE28" s="136">
        <v>6.0131815897149199</v>
      </c>
    </row>
    <row r="29" spans="1:57" x14ac:dyDescent="0.25">
      <c r="A29" s="77" t="s">
        <v>97</v>
      </c>
      <c r="B29" s="37" t="s">
        <v>70</v>
      </c>
      <c r="C29" s="3"/>
      <c r="D29" s="24" t="s">
        <v>16</v>
      </c>
      <c r="E29" s="27" t="s">
        <v>17</v>
      </c>
      <c r="F29" s="3"/>
      <c r="G29" s="131">
        <v>37.113510666315499</v>
      </c>
      <c r="H29" s="125">
        <v>43.7292599420595</v>
      </c>
      <c r="I29" s="125">
        <v>43.513299973663401</v>
      </c>
      <c r="J29" s="125">
        <v>46.099552278114302</v>
      </c>
      <c r="K29" s="125">
        <v>42.733737160916498</v>
      </c>
      <c r="L29" s="132">
        <v>42.637872004213797</v>
      </c>
      <c r="M29" s="125"/>
      <c r="N29" s="133">
        <v>41.053463260468703</v>
      </c>
      <c r="O29" s="134">
        <v>42.054253357914099</v>
      </c>
      <c r="P29" s="135">
        <v>41.553858309191398</v>
      </c>
      <c r="Q29" s="125"/>
      <c r="R29" s="136">
        <v>42.328153805635999</v>
      </c>
      <c r="S29" s="130"/>
      <c r="T29" s="131">
        <v>1.9066953338011701</v>
      </c>
      <c r="U29" s="125">
        <v>5.2818721909906099</v>
      </c>
      <c r="V29" s="125">
        <v>-6.68560410524299</v>
      </c>
      <c r="W29" s="125">
        <v>-3.4080630116311199</v>
      </c>
      <c r="X29" s="125">
        <v>1.4205565445492201</v>
      </c>
      <c r="Y29" s="132">
        <v>-0.58629337409450599</v>
      </c>
      <c r="Z29" s="125"/>
      <c r="AA29" s="133">
        <v>-0.106712619767943</v>
      </c>
      <c r="AB29" s="134">
        <v>4.6390155573119296</v>
      </c>
      <c r="AC29" s="135">
        <v>2.2396611344074402</v>
      </c>
      <c r="AD29" s="125"/>
      <c r="AE29" s="136">
        <v>0.19046535491070199</v>
      </c>
      <c r="AF29" s="30"/>
      <c r="AG29" s="131">
        <v>33.491677135678302</v>
      </c>
      <c r="AH29" s="125">
        <v>36.456719787865197</v>
      </c>
      <c r="AI29" s="125">
        <v>42.092205098584799</v>
      </c>
      <c r="AJ29" s="125">
        <v>46.179999474913998</v>
      </c>
      <c r="AK29" s="125">
        <v>43.204074667226699</v>
      </c>
      <c r="AL29" s="132">
        <v>40.280693100480597</v>
      </c>
      <c r="AM29" s="125"/>
      <c r="AN29" s="133">
        <v>41.194308067946103</v>
      </c>
      <c r="AO29" s="134">
        <v>40.687600094515403</v>
      </c>
      <c r="AP29" s="135">
        <v>40.940954081230799</v>
      </c>
      <c r="AQ29" s="125"/>
      <c r="AR29" s="136">
        <v>40.469254935480699</v>
      </c>
      <c r="AS29" s="130"/>
      <c r="AT29" s="131">
        <v>-3.39640968941782</v>
      </c>
      <c r="AU29" s="125">
        <v>-8.8403912814337602</v>
      </c>
      <c r="AV29" s="125">
        <v>-7.6353384547199701</v>
      </c>
      <c r="AW29" s="125">
        <v>-0.351291111126461</v>
      </c>
      <c r="AX29" s="125">
        <v>0.14820073512877699</v>
      </c>
      <c r="AY29" s="132">
        <v>-3.9637431295830798</v>
      </c>
      <c r="AZ29" s="125"/>
      <c r="BA29" s="133">
        <v>-0.308917532168072</v>
      </c>
      <c r="BB29" s="134">
        <v>-3.87415196600208</v>
      </c>
      <c r="BC29" s="135">
        <v>-2.1129619046211499</v>
      </c>
      <c r="BD29" s="125"/>
      <c r="BE29" s="136">
        <v>-3.4362174794514799</v>
      </c>
    </row>
    <row r="30" spans="1:57" x14ac:dyDescent="0.25">
      <c r="A30" s="21" t="s">
        <v>47</v>
      </c>
      <c r="B30" s="3" t="str">
        <f t="shared" si="0"/>
        <v>Roanoke, VA</v>
      </c>
      <c r="C30" s="3"/>
      <c r="D30" s="24" t="s">
        <v>16</v>
      </c>
      <c r="E30" s="27" t="s">
        <v>17</v>
      </c>
      <c r="F30" s="3"/>
      <c r="G30" s="131">
        <v>41.8923933209647</v>
      </c>
      <c r="H30" s="125">
        <v>54.267161410018502</v>
      </c>
      <c r="I30" s="125">
        <v>53.599257884972097</v>
      </c>
      <c r="J30" s="125">
        <v>55.083487940630697</v>
      </c>
      <c r="K30" s="125">
        <v>49.128014842300502</v>
      </c>
      <c r="L30" s="132">
        <v>50.794063079777303</v>
      </c>
      <c r="M30" s="125"/>
      <c r="N30" s="133">
        <v>51.094619666048203</v>
      </c>
      <c r="O30" s="134">
        <v>48.886827458256001</v>
      </c>
      <c r="P30" s="135">
        <v>49.990723562152098</v>
      </c>
      <c r="Q30" s="125"/>
      <c r="R30" s="136">
        <v>50.564537503312998</v>
      </c>
      <c r="S30" s="130"/>
      <c r="T30" s="131">
        <v>3.24351332964872</v>
      </c>
      <c r="U30" s="125">
        <v>17.985105067171901</v>
      </c>
      <c r="V30" s="125">
        <v>-0.71812520668800295</v>
      </c>
      <c r="W30" s="125">
        <v>2.4437770328280202</v>
      </c>
      <c r="X30" s="125">
        <v>-2.5212564186211801</v>
      </c>
      <c r="Y30" s="132">
        <v>3.7772660227382602</v>
      </c>
      <c r="Z30" s="125"/>
      <c r="AA30" s="133">
        <v>8.9834214600905096</v>
      </c>
      <c r="AB30" s="134">
        <v>6.2455746020704099</v>
      </c>
      <c r="AC30" s="135">
        <v>7.6273166663891798</v>
      </c>
      <c r="AD30" s="125"/>
      <c r="AE30" s="136">
        <v>4.8365982610289002</v>
      </c>
      <c r="AF30" s="30"/>
      <c r="AG30" s="131">
        <v>39.3923933209647</v>
      </c>
      <c r="AH30" s="125">
        <v>44.285714285714199</v>
      </c>
      <c r="AI30" s="125">
        <v>51.0482374768089</v>
      </c>
      <c r="AJ30" s="125">
        <v>54.948979591836697</v>
      </c>
      <c r="AK30" s="125">
        <v>52.908163265306101</v>
      </c>
      <c r="AL30" s="132">
        <v>48.5166975881261</v>
      </c>
      <c r="AM30" s="125"/>
      <c r="AN30" s="133">
        <v>51.734693877551003</v>
      </c>
      <c r="AO30" s="134">
        <v>49.230055658627002</v>
      </c>
      <c r="AP30" s="135">
        <v>50.482374768089002</v>
      </c>
      <c r="AQ30" s="125"/>
      <c r="AR30" s="136">
        <v>49.078319639544098</v>
      </c>
      <c r="AS30" s="130"/>
      <c r="AT30" s="131">
        <v>-6.53953315713298</v>
      </c>
      <c r="AU30" s="125">
        <v>-9.2836676217765</v>
      </c>
      <c r="AV30" s="125">
        <v>-5.3279465304569902</v>
      </c>
      <c r="AW30" s="125">
        <v>1.83804028385062</v>
      </c>
      <c r="AX30" s="125">
        <v>1.4492744666650099</v>
      </c>
      <c r="AY30" s="132">
        <v>-3.3521148430543302</v>
      </c>
      <c r="AZ30" s="125"/>
      <c r="BA30" s="133">
        <v>5.7697680548234</v>
      </c>
      <c r="BB30" s="134">
        <v>-1.84990162769939</v>
      </c>
      <c r="BC30" s="135">
        <v>1.9120413199480399</v>
      </c>
      <c r="BD30" s="125"/>
      <c r="BE30" s="136">
        <v>-1.86233870020057</v>
      </c>
    </row>
    <row r="31" spans="1:57" x14ac:dyDescent="0.25">
      <c r="A31" s="21" t="s">
        <v>48</v>
      </c>
      <c r="B31" s="3" t="str">
        <f t="shared" si="0"/>
        <v>Charlottesville, VA</v>
      </c>
      <c r="C31" s="3"/>
      <c r="D31" s="24" t="s">
        <v>16</v>
      </c>
      <c r="E31" s="27" t="s">
        <v>17</v>
      </c>
      <c r="F31" s="3"/>
      <c r="G31" s="131">
        <v>45.322245322245301</v>
      </c>
      <c r="H31" s="125">
        <v>49.457149457149399</v>
      </c>
      <c r="I31" s="125">
        <v>48.556248556248498</v>
      </c>
      <c r="J31" s="125">
        <v>56.040656040656003</v>
      </c>
      <c r="K31" s="125">
        <v>52.367752367752303</v>
      </c>
      <c r="L31" s="132">
        <v>50.348810348810296</v>
      </c>
      <c r="M31" s="125"/>
      <c r="N31" s="133">
        <v>47.170247170247102</v>
      </c>
      <c r="O31" s="134">
        <v>45.3684453684453</v>
      </c>
      <c r="P31" s="135">
        <v>46.269346269346201</v>
      </c>
      <c r="Q31" s="125"/>
      <c r="R31" s="136">
        <v>49.183249183249103</v>
      </c>
      <c r="S31" s="130"/>
      <c r="T31" s="131">
        <v>0.70282764009701204</v>
      </c>
      <c r="U31" s="125">
        <v>14.038230285495001</v>
      </c>
      <c r="V31" s="125">
        <v>-2.0743599690968102</v>
      </c>
      <c r="W31" s="125">
        <v>6.11471932226649</v>
      </c>
      <c r="X31" s="125">
        <v>17.534651879699801</v>
      </c>
      <c r="Y31" s="132">
        <v>6.9766285009757096</v>
      </c>
      <c r="Z31" s="125"/>
      <c r="AA31" s="133">
        <v>10.826416846483699</v>
      </c>
      <c r="AB31" s="134">
        <v>-1.4288674082488499</v>
      </c>
      <c r="AC31" s="135">
        <v>4.4591829273136101</v>
      </c>
      <c r="AD31" s="125"/>
      <c r="AE31" s="136">
        <v>6.2881247456066101</v>
      </c>
      <c r="AF31" s="30"/>
      <c r="AG31" s="131">
        <v>39.449064449064402</v>
      </c>
      <c r="AH31" s="125">
        <v>39.183414183414101</v>
      </c>
      <c r="AI31" s="125">
        <v>45.016170016170001</v>
      </c>
      <c r="AJ31" s="125">
        <v>50.704550704550698</v>
      </c>
      <c r="AK31" s="125">
        <v>46.072996072995998</v>
      </c>
      <c r="AL31" s="132">
        <v>44.085239085239003</v>
      </c>
      <c r="AM31" s="125"/>
      <c r="AN31" s="133">
        <v>45.293370293370202</v>
      </c>
      <c r="AO31" s="134">
        <v>47.817047817047801</v>
      </c>
      <c r="AP31" s="135">
        <v>46.555209055208998</v>
      </c>
      <c r="AQ31" s="125"/>
      <c r="AR31" s="136">
        <v>44.7909447909447</v>
      </c>
      <c r="AS31" s="130"/>
      <c r="AT31" s="131">
        <v>6.2817556106146704</v>
      </c>
      <c r="AU31" s="125">
        <v>-7.4096197431866599</v>
      </c>
      <c r="AV31" s="125">
        <v>-13.2503570153587</v>
      </c>
      <c r="AW31" s="125">
        <v>-3.64306527516626</v>
      </c>
      <c r="AX31" s="125">
        <v>-1.22193364817983</v>
      </c>
      <c r="AY31" s="132">
        <v>-4.4090319747503699</v>
      </c>
      <c r="AZ31" s="125"/>
      <c r="BA31" s="133">
        <v>7.1579497604920203E-2</v>
      </c>
      <c r="BB31" s="134">
        <v>-8.5531503861812297</v>
      </c>
      <c r="BC31" s="135">
        <v>-4.5514896733964001</v>
      </c>
      <c r="BD31" s="125"/>
      <c r="BE31" s="136">
        <v>-4.4513817582050699</v>
      </c>
    </row>
    <row r="32" spans="1:57" x14ac:dyDescent="0.25">
      <c r="A32" s="21" t="s">
        <v>49</v>
      </c>
      <c r="B32" t="s">
        <v>72</v>
      </c>
      <c r="C32" s="3"/>
      <c r="D32" s="24" t="s">
        <v>16</v>
      </c>
      <c r="E32" s="27" t="s">
        <v>17</v>
      </c>
      <c r="F32" s="3"/>
      <c r="G32" s="131">
        <v>31.744376582749801</v>
      </c>
      <c r="H32" s="125">
        <v>38.313719648443303</v>
      </c>
      <c r="I32" s="125">
        <v>38.000893788172199</v>
      </c>
      <c r="J32" s="125">
        <v>38.686131386861298</v>
      </c>
      <c r="K32" s="125">
        <v>36.406971547743098</v>
      </c>
      <c r="L32" s="132">
        <v>36.630418590793902</v>
      </c>
      <c r="M32" s="125"/>
      <c r="N32" s="133">
        <v>38.388201996126902</v>
      </c>
      <c r="O32" s="134">
        <v>41.263220616713802</v>
      </c>
      <c r="P32" s="135">
        <v>39.825711306420303</v>
      </c>
      <c r="Q32" s="125"/>
      <c r="R32" s="136">
        <v>37.543359366687199</v>
      </c>
      <c r="S32" s="130"/>
      <c r="T32" s="131">
        <v>-9.4577590206662396</v>
      </c>
      <c r="U32" s="125">
        <v>-9.1266755372197093</v>
      </c>
      <c r="V32" s="125">
        <v>-25.430323232499902</v>
      </c>
      <c r="W32" s="125">
        <v>-26.051580954596599</v>
      </c>
      <c r="X32" s="125">
        <v>-25.3523724401126</v>
      </c>
      <c r="Y32" s="132">
        <v>-20.114765690141802</v>
      </c>
      <c r="Z32" s="125"/>
      <c r="AA32" s="133">
        <v>-17.5923448999729</v>
      </c>
      <c r="AB32" s="134">
        <v>-8.5867239833552507</v>
      </c>
      <c r="AC32" s="135">
        <v>-13.160427578241899</v>
      </c>
      <c r="AD32" s="125"/>
      <c r="AE32" s="136">
        <v>-18.127581556408899</v>
      </c>
      <c r="AF32" s="30"/>
      <c r="AG32" s="131">
        <v>32.600923581111203</v>
      </c>
      <c r="AH32" s="125">
        <v>35.1258751675852</v>
      </c>
      <c r="AI32" s="125">
        <v>43.203485773871499</v>
      </c>
      <c r="AJ32" s="125">
        <v>46.506777893639203</v>
      </c>
      <c r="AK32" s="125">
        <v>42.972590496052398</v>
      </c>
      <c r="AL32" s="132">
        <v>40.081930582451903</v>
      </c>
      <c r="AM32" s="125"/>
      <c r="AN32" s="133">
        <v>43.173692834798103</v>
      </c>
      <c r="AO32" s="134">
        <v>41.315358260092303</v>
      </c>
      <c r="AP32" s="135">
        <v>42.2445255474452</v>
      </c>
      <c r="AQ32" s="125"/>
      <c r="AR32" s="136">
        <v>40.699814858164302</v>
      </c>
      <c r="AS32" s="130"/>
      <c r="AT32" s="131">
        <v>-3.5859532441059101</v>
      </c>
      <c r="AU32" s="125">
        <v>-18.246533783551499</v>
      </c>
      <c r="AV32" s="125">
        <v>-15.406554746218999</v>
      </c>
      <c r="AW32" s="125">
        <v>-10.4911097101505</v>
      </c>
      <c r="AX32" s="125">
        <v>-9.5717762023858892</v>
      </c>
      <c r="AY32" s="132">
        <v>-11.84193332493</v>
      </c>
      <c r="AZ32" s="125"/>
      <c r="BA32" s="133">
        <v>-7.79820530280925</v>
      </c>
      <c r="BB32" s="134">
        <v>-8.8993807359736099</v>
      </c>
      <c r="BC32" s="135">
        <v>-8.3399893072148004</v>
      </c>
      <c r="BD32" s="125"/>
      <c r="BE32" s="136">
        <v>-10.831634000068499</v>
      </c>
    </row>
    <row r="33" spans="1:57" x14ac:dyDescent="0.25">
      <c r="A33" s="21" t="s">
        <v>50</v>
      </c>
      <c r="B33" s="3" t="str">
        <f t="shared" si="0"/>
        <v>Staunton &amp; Harrisonburg, VA</v>
      </c>
      <c r="C33" s="3"/>
      <c r="D33" s="24" t="s">
        <v>16</v>
      </c>
      <c r="E33" s="27" t="s">
        <v>17</v>
      </c>
      <c r="F33" s="3"/>
      <c r="G33" s="131">
        <v>42.380522993687997</v>
      </c>
      <c r="H33" s="125">
        <v>38.719567177637501</v>
      </c>
      <c r="I33" s="125">
        <v>36.9702434625788</v>
      </c>
      <c r="J33" s="125">
        <v>41.677186654643798</v>
      </c>
      <c r="K33" s="125">
        <v>37.024346257889903</v>
      </c>
      <c r="L33" s="132">
        <v>39.354373309287602</v>
      </c>
      <c r="M33" s="125"/>
      <c r="N33" s="133">
        <v>41.027953110910701</v>
      </c>
      <c r="O33" s="134">
        <v>47.4661857529305</v>
      </c>
      <c r="P33" s="135">
        <v>44.2470694319206</v>
      </c>
      <c r="Q33" s="125"/>
      <c r="R33" s="136">
        <v>40.752286487182701</v>
      </c>
      <c r="S33" s="130"/>
      <c r="T33" s="131">
        <v>-12.635099791752801</v>
      </c>
      <c r="U33" s="125">
        <v>-4.8281739800001997</v>
      </c>
      <c r="V33" s="125">
        <v>-17.5070332530216</v>
      </c>
      <c r="W33" s="125">
        <v>-6.3547519251244502</v>
      </c>
      <c r="X33" s="125">
        <v>-8.9540693865106196</v>
      </c>
      <c r="Y33" s="132">
        <v>-10.223964449614501</v>
      </c>
      <c r="Z33" s="125"/>
      <c r="AA33" s="133">
        <v>-8.1155300722478305</v>
      </c>
      <c r="AB33" s="134">
        <v>3.05381892924862</v>
      </c>
      <c r="AC33" s="135">
        <v>-2.4441754794702502</v>
      </c>
      <c r="AD33" s="125"/>
      <c r="AE33" s="136">
        <v>-7.9466731420333501</v>
      </c>
      <c r="AF33" s="30"/>
      <c r="AG33" s="131">
        <v>34.296663660955801</v>
      </c>
      <c r="AH33" s="125">
        <v>34.477006311992703</v>
      </c>
      <c r="AI33" s="125">
        <v>40.148782687105502</v>
      </c>
      <c r="AJ33" s="125">
        <v>44.215509467989101</v>
      </c>
      <c r="AK33" s="125">
        <v>42.844905320108197</v>
      </c>
      <c r="AL33" s="132">
        <v>39.196573489630197</v>
      </c>
      <c r="AM33" s="125"/>
      <c r="AN33" s="133">
        <v>43.128944995491402</v>
      </c>
      <c r="AO33" s="134">
        <v>47.173128944995398</v>
      </c>
      <c r="AP33" s="135">
        <v>45.151036970243403</v>
      </c>
      <c r="AQ33" s="125"/>
      <c r="AR33" s="136">
        <v>40.8978487698054</v>
      </c>
      <c r="AS33" s="130"/>
      <c r="AT33" s="131">
        <v>-13.731882919734399</v>
      </c>
      <c r="AU33" s="125">
        <v>-18.9621800707903</v>
      </c>
      <c r="AV33" s="125">
        <v>-16.344911890359</v>
      </c>
      <c r="AW33" s="125">
        <v>-8.6371507394227507</v>
      </c>
      <c r="AX33" s="125">
        <v>-6.0187357081432697</v>
      </c>
      <c r="AY33" s="132">
        <v>-12.6159996678604</v>
      </c>
      <c r="AZ33" s="125"/>
      <c r="BA33" s="133">
        <v>-6.5482566638895898</v>
      </c>
      <c r="BB33" s="134">
        <v>-3.9412297495372401</v>
      </c>
      <c r="BC33" s="135">
        <v>-5.2042723008737397</v>
      </c>
      <c r="BD33" s="125"/>
      <c r="BE33" s="136">
        <v>-10.4064350402298</v>
      </c>
    </row>
    <row r="34" spans="1:57" x14ac:dyDescent="0.25">
      <c r="A34" s="21" t="s">
        <v>51</v>
      </c>
      <c r="B34" s="3" t="str">
        <f t="shared" si="0"/>
        <v>Blacksburg &amp; Wytheville, VA</v>
      </c>
      <c r="C34" s="3"/>
      <c r="D34" s="24" t="s">
        <v>16</v>
      </c>
      <c r="E34" s="27" t="s">
        <v>17</v>
      </c>
      <c r="F34" s="3"/>
      <c r="G34" s="131">
        <v>40.709617180205399</v>
      </c>
      <c r="H34" s="125">
        <v>37.217553688141898</v>
      </c>
      <c r="I34" s="125">
        <v>35.31279178338</v>
      </c>
      <c r="J34" s="125">
        <v>39.738562091503198</v>
      </c>
      <c r="K34" s="125">
        <v>39.887955182072801</v>
      </c>
      <c r="L34" s="132">
        <v>38.573295985060597</v>
      </c>
      <c r="M34" s="125"/>
      <c r="N34" s="133">
        <v>44.7992530345471</v>
      </c>
      <c r="O34" s="134">
        <v>40.317460317460302</v>
      </c>
      <c r="P34" s="135">
        <v>42.558356676003697</v>
      </c>
      <c r="Q34" s="125"/>
      <c r="R34" s="136">
        <v>39.711884753901501</v>
      </c>
      <c r="S34" s="130"/>
      <c r="T34" s="131">
        <v>-5.3900424523121497</v>
      </c>
      <c r="U34" s="125">
        <v>-2.3252293283725698</v>
      </c>
      <c r="V34" s="125">
        <v>-16.195091013856</v>
      </c>
      <c r="W34" s="125">
        <v>-8.0198542612736201</v>
      </c>
      <c r="X34" s="125">
        <v>-7.1321964451694804</v>
      </c>
      <c r="Y34" s="132">
        <v>-7.9062558356675998</v>
      </c>
      <c r="Z34" s="125"/>
      <c r="AA34" s="133">
        <v>-12.6211240926022</v>
      </c>
      <c r="AB34" s="134">
        <v>-1.4143466775045701</v>
      </c>
      <c r="AC34" s="135">
        <v>-7.6484555530606899</v>
      </c>
      <c r="AD34" s="125"/>
      <c r="AE34" s="136">
        <v>-7.8274720162610096</v>
      </c>
      <c r="AF34" s="30"/>
      <c r="AG34" s="131">
        <v>28.576097105508801</v>
      </c>
      <c r="AH34" s="125">
        <v>31.498599439775901</v>
      </c>
      <c r="AI34" s="125">
        <v>37.8197945845004</v>
      </c>
      <c r="AJ34" s="125">
        <v>42.310924369747802</v>
      </c>
      <c r="AK34" s="125">
        <v>41.596638655462101</v>
      </c>
      <c r="AL34" s="132">
        <v>36.360410830999001</v>
      </c>
      <c r="AM34" s="125"/>
      <c r="AN34" s="133">
        <v>41.619981325863598</v>
      </c>
      <c r="AO34" s="134">
        <v>39.7712418300653</v>
      </c>
      <c r="AP34" s="135">
        <v>40.695611577964499</v>
      </c>
      <c r="AQ34" s="125"/>
      <c r="AR34" s="136">
        <v>37.599039615846301</v>
      </c>
      <c r="AS34" s="130"/>
      <c r="AT34" s="131">
        <v>-17.707064674515401</v>
      </c>
      <c r="AU34" s="125">
        <v>-15.749109915007301</v>
      </c>
      <c r="AV34" s="125">
        <v>-11.0769193678383</v>
      </c>
      <c r="AW34" s="125">
        <v>-2.35394258408297</v>
      </c>
      <c r="AX34" s="125">
        <v>-1.8835004267031601</v>
      </c>
      <c r="AY34" s="132">
        <v>-9.2661431799163001</v>
      </c>
      <c r="AZ34" s="125"/>
      <c r="BA34" s="133">
        <v>-3.4809471849447999</v>
      </c>
      <c r="BB34" s="134">
        <v>-2.06503802428217</v>
      </c>
      <c r="BC34" s="135">
        <v>-2.7942246838522302</v>
      </c>
      <c r="BD34" s="125"/>
      <c r="BE34" s="136">
        <v>-7.3588358173400001</v>
      </c>
    </row>
    <row r="35" spans="1:57" x14ac:dyDescent="0.25">
      <c r="A35" s="21" t="s">
        <v>52</v>
      </c>
      <c r="B35" s="3" t="str">
        <f t="shared" si="0"/>
        <v>Lynchburg, VA</v>
      </c>
      <c r="C35" s="3"/>
      <c r="D35" s="24" t="s">
        <v>16</v>
      </c>
      <c r="E35" s="27" t="s">
        <v>17</v>
      </c>
      <c r="F35" s="3"/>
      <c r="G35" s="131">
        <v>38.186462324393297</v>
      </c>
      <c r="H35" s="125">
        <v>45.721583652618101</v>
      </c>
      <c r="I35" s="125">
        <v>49.425287356321803</v>
      </c>
      <c r="J35" s="125">
        <v>52.8097062579821</v>
      </c>
      <c r="K35" s="125">
        <v>47.062579821200501</v>
      </c>
      <c r="L35" s="132">
        <v>46.641123882503102</v>
      </c>
      <c r="M35" s="125"/>
      <c r="N35" s="133">
        <v>49.361430395913104</v>
      </c>
      <c r="O35" s="134">
        <v>45.178799489144303</v>
      </c>
      <c r="P35" s="135">
        <v>47.2701149425287</v>
      </c>
      <c r="Q35" s="125"/>
      <c r="R35" s="136">
        <v>46.820835613939003</v>
      </c>
      <c r="S35" s="130"/>
      <c r="T35" s="131">
        <v>-9.5628648969166203</v>
      </c>
      <c r="U35" s="125">
        <v>-0.66088684895322503</v>
      </c>
      <c r="V35" s="125">
        <v>-8.6407144859625902</v>
      </c>
      <c r="W35" s="125">
        <v>-6.1455639200686196</v>
      </c>
      <c r="X35" s="125">
        <v>-5.4888381256269803</v>
      </c>
      <c r="Y35" s="132">
        <v>-6.1219822195474398</v>
      </c>
      <c r="Z35" s="125"/>
      <c r="AA35" s="133">
        <v>-7.8490129324389599</v>
      </c>
      <c r="AB35" s="134">
        <v>-5.7640112883706598</v>
      </c>
      <c r="AC35" s="135">
        <v>-6.8642674948505302</v>
      </c>
      <c r="AD35" s="125"/>
      <c r="AE35" s="136">
        <v>-6.3373102608927701</v>
      </c>
      <c r="AF35" s="30"/>
      <c r="AG35" s="131">
        <v>32.966155810983302</v>
      </c>
      <c r="AH35" s="125">
        <v>35.959450830140398</v>
      </c>
      <c r="AI35" s="125">
        <v>42.832056194125101</v>
      </c>
      <c r="AJ35" s="125">
        <v>47.517560664112303</v>
      </c>
      <c r="AK35" s="125">
        <v>43.2151979565772</v>
      </c>
      <c r="AL35" s="132">
        <v>40.498084291187702</v>
      </c>
      <c r="AM35" s="125"/>
      <c r="AN35" s="133">
        <v>46.304278416347302</v>
      </c>
      <c r="AO35" s="134">
        <v>44.915389527458402</v>
      </c>
      <c r="AP35" s="135">
        <v>45.609833971902901</v>
      </c>
      <c r="AQ35" s="125"/>
      <c r="AR35" s="136">
        <v>41.958584199963497</v>
      </c>
      <c r="AS35" s="130"/>
      <c r="AT35" s="131">
        <v>-11.766849740289899</v>
      </c>
      <c r="AU35" s="125">
        <v>-14.0214595362725</v>
      </c>
      <c r="AV35" s="125">
        <v>-14.038817865132099</v>
      </c>
      <c r="AW35" s="125">
        <v>-5.8375747275519103</v>
      </c>
      <c r="AX35" s="125">
        <v>-6.8220321112376299</v>
      </c>
      <c r="AY35" s="132">
        <v>-10.34538718956</v>
      </c>
      <c r="AZ35" s="125"/>
      <c r="BA35" s="133">
        <v>-9.06276834845983</v>
      </c>
      <c r="BB35" s="134">
        <v>-6.90823059358594</v>
      </c>
      <c r="BC35" s="135">
        <v>-8.0145087707479394</v>
      </c>
      <c r="BD35" s="125"/>
      <c r="BE35" s="136">
        <v>-9.6342163685286302</v>
      </c>
    </row>
    <row r="36" spans="1:57" x14ac:dyDescent="0.25">
      <c r="A36" s="21" t="s">
        <v>77</v>
      </c>
      <c r="B36" s="3" t="str">
        <f t="shared" si="0"/>
        <v>Central Virginia</v>
      </c>
      <c r="C36" s="3"/>
      <c r="D36" s="24" t="s">
        <v>16</v>
      </c>
      <c r="E36" s="27" t="s">
        <v>17</v>
      </c>
      <c r="F36" s="3"/>
      <c r="G36" s="131">
        <v>52.9087683257073</v>
      </c>
      <c r="H36" s="125">
        <v>50.319046285056103</v>
      </c>
      <c r="I36" s="125">
        <v>54.723441342173203</v>
      </c>
      <c r="J36" s="125">
        <v>57.375416316493897</v>
      </c>
      <c r="K36" s="125">
        <v>51.199925296479499</v>
      </c>
      <c r="L36" s="132">
        <v>53.305319513181999</v>
      </c>
      <c r="M36" s="125"/>
      <c r="N36" s="133">
        <v>48.927693217542803</v>
      </c>
      <c r="O36" s="134">
        <v>50.032682790176402</v>
      </c>
      <c r="P36" s="135">
        <v>49.480188003859602</v>
      </c>
      <c r="Q36" s="125"/>
      <c r="R36" s="136">
        <v>52.212424796232803</v>
      </c>
      <c r="S36" s="130"/>
      <c r="T36" s="131">
        <v>4.3395648635612396</v>
      </c>
      <c r="U36" s="125">
        <v>2.3188219868376398</v>
      </c>
      <c r="V36" s="125">
        <v>-6.03787688650951</v>
      </c>
      <c r="W36" s="125">
        <v>-4.0054713557094104</v>
      </c>
      <c r="X36" s="125">
        <v>-3.1457179303301102</v>
      </c>
      <c r="Y36" s="132">
        <v>-1.56321018129597</v>
      </c>
      <c r="Z36" s="125"/>
      <c r="AA36" s="133">
        <v>-5.5415459402529903</v>
      </c>
      <c r="AB36" s="134">
        <v>-5.21298421061352</v>
      </c>
      <c r="AC36" s="135">
        <v>-5.3757159075687104</v>
      </c>
      <c r="AD36" s="125"/>
      <c r="AE36" s="136">
        <v>-2.6254989196201399</v>
      </c>
      <c r="AF36" s="30"/>
      <c r="AG36" s="131">
        <v>42.946742615245697</v>
      </c>
      <c r="AH36" s="125">
        <v>42.589566408316898</v>
      </c>
      <c r="AI36" s="125">
        <v>49.086438198400003</v>
      </c>
      <c r="AJ36" s="125">
        <v>52.241883773772798</v>
      </c>
      <c r="AK36" s="125">
        <v>48.383758209605602</v>
      </c>
      <c r="AL36" s="132">
        <v>47.049677841068203</v>
      </c>
      <c r="AM36" s="125"/>
      <c r="AN36" s="133">
        <v>48.718367728079102</v>
      </c>
      <c r="AO36" s="134">
        <v>51.108880380987898</v>
      </c>
      <c r="AP36" s="135">
        <v>49.9136240545335</v>
      </c>
      <c r="AQ36" s="125"/>
      <c r="AR36" s="136">
        <v>47.867948187772598</v>
      </c>
      <c r="AS36" s="130"/>
      <c r="AT36" s="131">
        <v>1.73589807870311</v>
      </c>
      <c r="AU36" s="125">
        <v>-5.5605247850120296</v>
      </c>
      <c r="AV36" s="125">
        <v>-6.4419936964719096</v>
      </c>
      <c r="AW36" s="125">
        <v>-2.6823270014390901</v>
      </c>
      <c r="AX36" s="125">
        <v>-2.0807273190018201</v>
      </c>
      <c r="AY36" s="132">
        <v>-3.1386085343377799</v>
      </c>
      <c r="AZ36" s="125"/>
      <c r="BA36" s="133">
        <v>-2.2285464800306798</v>
      </c>
      <c r="BB36" s="134">
        <v>-5.9172269628656604</v>
      </c>
      <c r="BC36" s="135">
        <v>-4.1524757231510296</v>
      </c>
      <c r="BD36" s="125"/>
      <c r="BE36" s="136">
        <v>-3.44290059889852</v>
      </c>
    </row>
    <row r="37" spans="1:57" x14ac:dyDescent="0.25">
      <c r="A37" s="21" t="s">
        <v>78</v>
      </c>
      <c r="B37" s="3" t="str">
        <f t="shared" si="0"/>
        <v>Chesapeake Bay</v>
      </c>
      <c r="C37" s="3"/>
      <c r="D37" s="24" t="s">
        <v>16</v>
      </c>
      <c r="E37" s="27" t="s">
        <v>17</v>
      </c>
      <c r="F37" s="3"/>
      <c r="G37" s="131">
        <v>39.277478862413503</v>
      </c>
      <c r="H37" s="125">
        <v>47.348193697155999</v>
      </c>
      <c r="I37" s="125">
        <v>50.653343581860099</v>
      </c>
      <c r="J37" s="125">
        <v>56.4181398923904</v>
      </c>
      <c r="K37" s="125">
        <v>49.730976172175197</v>
      </c>
      <c r="L37" s="132">
        <v>48.685626441198998</v>
      </c>
      <c r="M37" s="125"/>
      <c r="N37" s="133">
        <v>43.8124519600307</v>
      </c>
      <c r="O37" s="134">
        <v>47.425057647963101</v>
      </c>
      <c r="P37" s="135">
        <v>45.6187548039969</v>
      </c>
      <c r="Q37" s="125"/>
      <c r="R37" s="136">
        <v>47.809377401998397</v>
      </c>
      <c r="S37" s="130"/>
      <c r="T37" s="131">
        <v>23.132530120481899</v>
      </c>
      <c r="U37" s="125">
        <v>9.9999999999999893</v>
      </c>
      <c r="V37" s="125">
        <v>3.1298904538341099</v>
      </c>
      <c r="W37" s="125">
        <v>9.0638930163447196</v>
      </c>
      <c r="X37" s="125">
        <v>8.3752093802344998</v>
      </c>
      <c r="Y37" s="132">
        <v>9.8127600554785008</v>
      </c>
      <c r="Z37" s="125"/>
      <c r="AA37" s="133">
        <v>4.2047531992687297</v>
      </c>
      <c r="AB37" s="134">
        <v>12.1818181818181</v>
      </c>
      <c r="AC37" s="135">
        <v>8.20419325432999</v>
      </c>
      <c r="AD37" s="125"/>
      <c r="AE37" s="136">
        <v>9.3695051494599308</v>
      </c>
      <c r="AF37" s="30"/>
      <c r="AG37" s="131">
        <v>35.011529592621002</v>
      </c>
      <c r="AH37" s="125">
        <v>37.797847809377402</v>
      </c>
      <c r="AI37" s="125">
        <v>45.368946963873903</v>
      </c>
      <c r="AJ37" s="125">
        <v>50.787855495772398</v>
      </c>
      <c r="AK37" s="125">
        <v>46.195234435049898</v>
      </c>
      <c r="AL37" s="132">
        <v>43.032282859338899</v>
      </c>
      <c r="AM37" s="125"/>
      <c r="AN37" s="133">
        <v>40.238278247501903</v>
      </c>
      <c r="AO37" s="134">
        <v>39.892390468869998</v>
      </c>
      <c r="AP37" s="135">
        <v>40.065334358186</v>
      </c>
      <c r="AQ37" s="125"/>
      <c r="AR37" s="136">
        <v>42.184583287580899</v>
      </c>
      <c r="AS37" s="130"/>
      <c r="AT37" s="131">
        <v>6.11531741409435</v>
      </c>
      <c r="AU37" s="125">
        <v>-2.5272547076313101</v>
      </c>
      <c r="AV37" s="125">
        <v>-1.625</v>
      </c>
      <c r="AW37" s="125">
        <v>6.4009661835748703</v>
      </c>
      <c r="AX37" s="125">
        <v>6.5130704474966699</v>
      </c>
      <c r="AY37" s="132">
        <v>2.9514527399779298</v>
      </c>
      <c r="AZ37" s="125"/>
      <c r="BA37" s="133">
        <v>4.4910179640718502</v>
      </c>
      <c r="BB37" s="134">
        <v>-0.57471264367816</v>
      </c>
      <c r="BC37" s="135">
        <v>1.90615835777126</v>
      </c>
      <c r="BD37" s="125"/>
      <c r="BE37" s="136">
        <v>2.66568679850347</v>
      </c>
    </row>
    <row r="38" spans="1:57" x14ac:dyDescent="0.25">
      <c r="A38" s="21" t="s">
        <v>79</v>
      </c>
      <c r="B38" s="3" t="str">
        <f t="shared" si="0"/>
        <v>Coastal Virginia - Eastern Shore</v>
      </c>
      <c r="C38" s="3"/>
      <c r="D38" s="24" t="s">
        <v>16</v>
      </c>
      <c r="E38" s="27" t="s">
        <v>17</v>
      </c>
      <c r="F38" s="3"/>
      <c r="G38" s="131">
        <v>37.270155586987201</v>
      </c>
      <c r="H38" s="125">
        <v>43.4936350777934</v>
      </c>
      <c r="I38" s="125">
        <v>43.705799151343697</v>
      </c>
      <c r="J38" s="125">
        <v>47.029702970297002</v>
      </c>
      <c r="K38" s="125">
        <v>41.9377652050919</v>
      </c>
      <c r="L38" s="132">
        <v>42.687411598302603</v>
      </c>
      <c r="M38" s="125"/>
      <c r="N38" s="133">
        <v>40.452616690240397</v>
      </c>
      <c r="O38" s="134">
        <v>42.4328147100424</v>
      </c>
      <c r="P38" s="135">
        <v>41.442715700141399</v>
      </c>
      <c r="Q38" s="125"/>
      <c r="R38" s="136">
        <v>42.331784198827997</v>
      </c>
      <c r="S38" s="130"/>
      <c r="T38" s="131">
        <v>4.1501976284584901</v>
      </c>
      <c r="U38" s="125">
        <v>14.9532710280373</v>
      </c>
      <c r="V38" s="125">
        <v>-5.6488549618320603</v>
      </c>
      <c r="W38" s="125">
        <v>6.7415730337078603</v>
      </c>
      <c r="X38" s="125">
        <v>5.1418439716312001</v>
      </c>
      <c r="Y38" s="132">
        <v>4.6826222684703396</v>
      </c>
      <c r="Z38" s="125"/>
      <c r="AA38" s="133">
        <v>-3.5413153456998301</v>
      </c>
      <c r="AB38" s="134">
        <v>7.3345259391770998</v>
      </c>
      <c r="AC38" s="135">
        <v>1.7361111111111101</v>
      </c>
      <c r="AD38" s="125"/>
      <c r="AE38" s="136">
        <v>3.8413878562577399</v>
      </c>
      <c r="AF38" s="30"/>
      <c r="AG38" s="131">
        <v>31.647807637906599</v>
      </c>
      <c r="AH38" s="125">
        <v>33.132956152758098</v>
      </c>
      <c r="AI38" s="125">
        <v>38.136492220650602</v>
      </c>
      <c r="AJ38" s="125">
        <v>42.1852899575671</v>
      </c>
      <c r="AK38" s="125">
        <v>39.550919377652001</v>
      </c>
      <c r="AL38" s="132">
        <v>36.930693069306898</v>
      </c>
      <c r="AM38" s="125"/>
      <c r="AN38" s="133">
        <v>38.295615275813198</v>
      </c>
      <c r="AO38" s="134">
        <v>38.1011315417256</v>
      </c>
      <c r="AP38" s="135">
        <v>38.198373408769399</v>
      </c>
      <c r="AQ38" s="125"/>
      <c r="AR38" s="136">
        <v>37.292887452010497</v>
      </c>
      <c r="AS38" s="130"/>
      <c r="AT38" s="131">
        <v>1.93621867881548</v>
      </c>
      <c r="AU38" s="125">
        <v>-2.8008298755186698</v>
      </c>
      <c r="AV38" s="125">
        <v>-4.8522276135862299</v>
      </c>
      <c r="AW38" s="125">
        <v>2.66781411359724</v>
      </c>
      <c r="AX38" s="125">
        <v>1.1301989150090399</v>
      </c>
      <c r="AY38" s="132">
        <v>-0.41003146753122899</v>
      </c>
      <c r="AZ38" s="125"/>
      <c r="BA38" s="133">
        <v>-5.9895833333333304</v>
      </c>
      <c r="BB38" s="134">
        <v>-12.004899959167</v>
      </c>
      <c r="BC38" s="135">
        <v>-9.0889964233115901</v>
      </c>
      <c r="BD38" s="125"/>
      <c r="BE38" s="136">
        <v>-3.1167979002624602</v>
      </c>
    </row>
    <row r="39" spans="1:57" x14ac:dyDescent="0.25">
      <c r="A39" s="21" t="s">
        <v>80</v>
      </c>
      <c r="B39" s="3" t="str">
        <f t="shared" si="0"/>
        <v>Coastal Virginia - Hampton Roads</v>
      </c>
      <c r="C39" s="3"/>
      <c r="D39" s="24" t="s">
        <v>16</v>
      </c>
      <c r="E39" s="27" t="s">
        <v>17</v>
      </c>
      <c r="F39" s="3"/>
      <c r="G39" s="131">
        <v>41.677399412704098</v>
      </c>
      <c r="H39" s="125">
        <v>38.434392870022101</v>
      </c>
      <c r="I39" s="125">
        <v>42.900932460975703</v>
      </c>
      <c r="J39" s="125">
        <v>46.932151872649499</v>
      </c>
      <c r="K39" s="125">
        <v>47.833702539797002</v>
      </c>
      <c r="L39" s="132">
        <v>43.555715831229698</v>
      </c>
      <c r="M39" s="125"/>
      <c r="N39" s="133">
        <v>49.8325691618154</v>
      </c>
      <c r="O39" s="134">
        <v>50.909278244294399</v>
      </c>
      <c r="P39" s="135">
        <v>50.370923703054899</v>
      </c>
      <c r="Q39" s="125"/>
      <c r="R39" s="136">
        <v>45.502918080322601</v>
      </c>
      <c r="S39" s="130"/>
      <c r="T39" s="131">
        <v>-3.3709945779065502</v>
      </c>
      <c r="U39" s="125">
        <v>-6.8801713219523597</v>
      </c>
      <c r="V39" s="125">
        <v>-7.2337920089532401</v>
      </c>
      <c r="W39" s="125">
        <v>-2.5144117205169199</v>
      </c>
      <c r="X39" s="125">
        <v>-2.3260116358975198</v>
      </c>
      <c r="Y39" s="132">
        <v>-4.3815343920532497</v>
      </c>
      <c r="Z39" s="125"/>
      <c r="AA39" s="133">
        <v>-4.7192775714769697</v>
      </c>
      <c r="AB39" s="134">
        <v>-3.6402938494677599</v>
      </c>
      <c r="AC39" s="135">
        <v>-4.17705703781425</v>
      </c>
      <c r="AD39" s="125"/>
      <c r="AE39" s="136">
        <v>-4.3202467103580897</v>
      </c>
      <c r="AF39" s="30"/>
      <c r="AG39" s="131">
        <v>41.580514592141803</v>
      </c>
      <c r="AH39" s="125">
        <v>36.552634969720302</v>
      </c>
      <c r="AI39" s="125">
        <v>39.904651462440398</v>
      </c>
      <c r="AJ39" s="125">
        <v>42.875273804922003</v>
      </c>
      <c r="AK39" s="125">
        <v>44.792552506120302</v>
      </c>
      <c r="AL39" s="132">
        <v>41.141086965485897</v>
      </c>
      <c r="AM39" s="125"/>
      <c r="AN39" s="133">
        <v>48.481510114675899</v>
      </c>
      <c r="AO39" s="134">
        <v>49.854400206158999</v>
      </c>
      <c r="AP39" s="135">
        <v>49.167955160417399</v>
      </c>
      <c r="AQ39" s="125"/>
      <c r="AR39" s="136">
        <v>43.434621416842703</v>
      </c>
      <c r="AS39" s="130"/>
      <c r="AT39" s="131">
        <v>4.7929587672264198</v>
      </c>
      <c r="AU39" s="125">
        <v>-9.4959271205763098</v>
      </c>
      <c r="AV39" s="125">
        <v>-10.4495598568085</v>
      </c>
      <c r="AW39" s="125">
        <v>-7.0909119766414497</v>
      </c>
      <c r="AX39" s="125">
        <v>-2.6565447468399301</v>
      </c>
      <c r="AY39" s="132">
        <v>-5.1124272529998898</v>
      </c>
      <c r="AZ39" s="125"/>
      <c r="BA39" s="133">
        <v>-3.9535828344446302</v>
      </c>
      <c r="BB39" s="134">
        <v>-8.1448810841972499</v>
      </c>
      <c r="BC39" s="135">
        <v>-6.1252113106130297</v>
      </c>
      <c r="BD39" s="125"/>
      <c r="BE39" s="136">
        <v>-5.4428187453271297</v>
      </c>
    </row>
    <row r="40" spans="1:57" x14ac:dyDescent="0.25">
      <c r="A40" s="20" t="s">
        <v>81</v>
      </c>
      <c r="B40" s="3" t="str">
        <f t="shared" si="0"/>
        <v>Northern Virginia</v>
      </c>
      <c r="C40" s="3"/>
      <c r="D40" s="24" t="s">
        <v>16</v>
      </c>
      <c r="E40" s="27" t="s">
        <v>17</v>
      </c>
      <c r="F40" s="3"/>
      <c r="G40" s="131">
        <v>44.645987348525203</v>
      </c>
      <c r="H40" s="125">
        <v>51.158448289002301</v>
      </c>
      <c r="I40" s="125">
        <v>56.668699032085897</v>
      </c>
      <c r="J40" s="125">
        <v>60.780428321012103</v>
      </c>
      <c r="K40" s="125">
        <v>57.672814572059998</v>
      </c>
      <c r="L40" s="132">
        <v>54.185275512537103</v>
      </c>
      <c r="M40" s="125"/>
      <c r="N40" s="133">
        <v>50.308665498056499</v>
      </c>
      <c r="O40" s="134">
        <v>48.7843914335797</v>
      </c>
      <c r="P40" s="135">
        <v>49.546528465818099</v>
      </c>
      <c r="Q40" s="125"/>
      <c r="R40" s="136">
        <v>52.859919213474498</v>
      </c>
      <c r="S40" s="130"/>
      <c r="T40" s="131">
        <v>-1.27531324644208</v>
      </c>
      <c r="U40" s="125">
        <v>16.991966364279701</v>
      </c>
      <c r="V40" s="125">
        <v>1.68186638746331</v>
      </c>
      <c r="W40" s="125">
        <v>3.9710063659580102</v>
      </c>
      <c r="X40" s="125">
        <v>7.6205040873004402</v>
      </c>
      <c r="Y40" s="132">
        <v>5.5295528964473304</v>
      </c>
      <c r="Z40" s="125"/>
      <c r="AA40" s="133">
        <v>6.87072710125139</v>
      </c>
      <c r="AB40" s="134">
        <v>1.8927590425552501</v>
      </c>
      <c r="AC40" s="135">
        <v>4.3606716581834402</v>
      </c>
      <c r="AD40" s="125"/>
      <c r="AE40" s="136">
        <v>5.2139611875720604</v>
      </c>
      <c r="AF40" s="30"/>
      <c r="AG40" s="131">
        <v>43.772545137864398</v>
      </c>
      <c r="AH40" s="125">
        <v>44.572571238126898</v>
      </c>
      <c r="AI40" s="125">
        <v>50.2725736186826</v>
      </c>
      <c r="AJ40" s="125">
        <v>52.4731592353655</v>
      </c>
      <c r="AK40" s="125">
        <v>49.2779774799438</v>
      </c>
      <c r="AL40" s="132">
        <v>48.073359904177302</v>
      </c>
      <c r="AM40" s="125"/>
      <c r="AN40" s="133">
        <v>48.153403004261101</v>
      </c>
      <c r="AO40" s="134">
        <v>49.364153593448698</v>
      </c>
      <c r="AP40" s="135">
        <v>48.758778298854899</v>
      </c>
      <c r="AQ40" s="125"/>
      <c r="AR40" s="136">
        <v>48.269180545504902</v>
      </c>
      <c r="AS40" s="130"/>
      <c r="AT40" s="131">
        <v>8.5403254046282893</v>
      </c>
      <c r="AU40" s="125">
        <v>1.5718554401254701</v>
      </c>
      <c r="AV40" s="125">
        <v>-1.2912102639196501</v>
      </c>
      <c r="AW40" s="125">
        <v>0.58181387475698798</v>
      </c>
      <c r="AX40" s="125">
        <v>1.8014945798811099</v>
      </c>
      <c r="AY40" s="132">
        <v>1.97264821246248</v>
      </c>
      <c r="AZ40" s="125"/>
      <c r="BA40" s="133">
        <v>1.4044298245518401</v>
      </c>
      <c r="BB40" s="134">
        <v>-6.0792381047385398</v>
      </c>
      <c r="BC40" s="135">
        <v>-2.52713566053795</v>
      </c>
      <c r="BD40" s="125"/>
      <c r="BE40" s="136">
        <v>0.63183869631830902</v>
      </c>
    </row>
    <row r="41" spans="1:57" x14ac:dyDescent="0.25">
      <c r="A41" s="22" t="s">
        <v>82</v>
      </c>
      <c r="B41" s="3" t="str">
        <f t="shared" si="0"/>
        <v>Shenandoah Valley</v>
      </c>
      <c r="C41" s="3"/>
      <c r="D41" s="25" t="s">
        <v>16</v>
      </c>
      <c r="E41" s="28" t="s">
        <v>17</v>
      </c>
      <c r="F41" s="3"/>
      <c r="G41" s="137">
        <v>38.341171440786603</v>
      </c>
      <c r="H41" s="138">
        <v>39.076528430953303</v>
      </c>
      <c r="I41" s="138">
        <v>37.161179991449302</v>
      </c>
      <c r="J41" s="138">
        <v>40.6840530141085</v>
      </c>
      <c r="K41" s="138">
        <v>36.571184266780598</v>
      </c>
      <c r="L41" s="139">
        <v>38.3668234288157</v>
      </c>
      <c r="M41" s="125"/>
      <c r="N41" s="140">
        <v>38.606241983753698</v>
      </c>
      <c r="O41" s="141">
        <v>42.411286874732703</v>
      </c>
      <c r="P41" s="142">
        <v>40.5087644292432</v>
      </c>
      <c r="Q41" s="125"/>
      <c r="R41" s="143">
        <v>38.978806571794998</v>
      </c>
      <c r="S41" s="130"/>
      <c r="T41" s="137">
        <v>-10.8777382732251</v>
      </c>
      <c r="U41" s="138">
        <v>-3.7533662492717199</v>
      </c>
      <c r="V41" s="138">
        <v>-16.218951704584299</v>
      </c>
      <c r="W41" s="138">
        <v>-10.096777954836901</v>
      </c>
      <c r="X41" s="138">
        <v>-11.6001061717594</v>
      </c>
      <c r="Y41" s="139">
        <v>-10.6084054980444</v>
      </c>
      <c r="Z41" s="125"/>
      <c r="AA41" s="140">
        <v>-10.8288855641942</v>
      </c>
      <c r="AB41" s="141">
        <v>-3.6017173134961502</v>
      </c>
      <c r="AC41" s="142">
        <v>-7.1862681350750002</v>
      </c>
      <c r="AD41" s="125"/>
      <c r="AE41" s="143">
        <v>-9.6189068458511393</v>
      </c>
      <c r="AF41" s="31"/>
      <c r="AG41" s="137">
        <v>33.029072253099599</v>
      </c>
      <c r="AH41" s="138">
        <v>34.262505344164097</v>
      </c>
      <c r="AI41" s="138">
        <v>39.238991021804097</v>
      </c>
      <c r="AJ41" s="138">
        <v>43.044035912783201</v>
      </c>
      <c r="AK41" s="138">
        <v>41.088071825566402</v>
      </c>
      <c r="AL41" s="139">
        <v>38.132535271483498</v>
      </c>
      <c r="AM41" s="125"/>
      <c r="AN41" s="140">
        <v>41.618212911500599</v>
      </c>
      <c r="AO41" s="141">
        <v>43.484395040615603</v>
      </c>
      <c r="AP41" s="142">
        <v>42.551303976058101</v>
      </c>
      <c r="AQ41" s="125"/>
      <c r="AR41" s="143">
        <v>39.395040615647702</v>
      </c>
      <c r="AS41" s="75"/>
      <c r="AT41" s="137">
        <v>-11.229029875698901</v>
      </c>
      <c r="AU41" s="138">
        <v>-16.429078442898099</v>
      </c>
      <c r="AV41" s="138">
        <v>-14.708629294118801</v>
      </c>
      <c r="AW41" s="138">
        <v>-7.7624984389898399</v>
      </c>
      <c r="AX41" s="138">
        <v>-7.3656506393129</v>
      </c>
      <c r="AY41" s="139">
        <v>-11.4155369771139</v>
      </c>
      <c r="AZ41" s="125"/>
      <c r="BA41" s="140">
        <v>-7.2303235572631399</v>
      </c>
      <c r="BB41" s="141">
        <v>-6.3985737902373696</v>
      </c>
      <c r="BC41" s="142">
        <v>-6.8071843986003797</v>
      </c>
      <c r="BD41" s="125"/>
      <c r="BE41" s="143">
        <v>-10.042751404858199</v>
      </c>
    </row>
    <row r="42" spans="1:57" ht="13" x14ac:dyDescent="0.3">
      <c r="A42" s="19" t="s">
        <v>83</v>
      </c>
      <c r="B42" s="3" t="str">
        <f t="shared" si="0"/>
        <v>Southern Virginia</v>
      </c>
      <c r="C42" s="9"/>
      <c r="D42" s="23" t="s">
        <v>16</v>
      </c>
      <c r="E42" s="26" t="s">
        <v>17</v>
      </c>
      <c r="F42" s="3"/>
      <c r="G42" s="122">
        <v>40.473910962182799</v>
      </c>
      <c r="H42" s="123">
        <v>52.561033987553799</v>
      </c>
      <c r="I42" s="123">
        <v>56.270943034944899</v>
      </c>
      <c r="J42" s="123">
        <v>58.736237434179003</v>
      </c>
      <c r="K42" s="123">
        <v>52.656773575873601</v>
      </c>
      <c r="L42" s="124">
        <v>52.139779798946797</v>
      </c>
      <c r="M42" s="125"/>
      <c r="N42" s="126">
        <v>43.609382479655302</v>
      </c>
      <c r="O42" s="127">
        <v>45.763523216850103</v>
      </c>
      <c r="P42" s="128">
        <v>44.686452848252699</v>
      </c>
      <c r="Q42" s="125"/>
      <c r="R42" s="129">
        <v>50.010257813034201</v>
      </c>
      <c r="S42" s="130"/>
      <c r="T42" s="122">
        <v>9.0053323467070392</v>
      </c>
      <c r="U42" s="123">
        <v>12.205131232505501</v>
      </c>
      <c r="V42" s="123">
        <v>6.5128564590029399</v>
      </c>
      <c r="W42" s="123">
        <v>9.0162850432038795</v>
      </c>
      <c r="X42" s="123">
        <v>15.0995564975689</v>
      </c>
      <c r="Y42" s="124">
        <v>10.264076195506799</v>
      </c>
      <c r="Z42" s="125"/>
      <c r="AA42" s="126">
        <v>9.8035653871908206</v>
      </c>
      <c r="AB42" s="127">
        <v>16.112769012965501</v>
      </c>
      <c r="AC42" s="128">
        <v>12.946094835177499</v>
      </c>
      <c r="AD42" s="125"/>
      <c r="AE42" s="129">
        <v>10.9366101380004</v>
      </c>
      <c r="AF42" s="29"/>
      <c r="AG42" s="122">
        <v>37.140171542709403</v>
      </c>
      <c r="AH42" s="123">
        <v>42.858836781881699</v>
      </c>
      <c r="AI42" s="123">
        <v>50.530621924467802</v>
      </c>
      <c r="AJ42" s="123">
        <v>55.149107725143701</v>
      </c>
      <c r="AK42" s="123">
        <v>50.412047192743202</v>
      </c>
      <c r="AL42" s="124">
        <v>47.199668599834197</v>
      </c>
      <c r="AM42" s="125"/>
      <c r="AN42" s="126">
        <v>44.424023240647401</v>
      </c>
      <c r="AO42" s="127">
        <v>43.297563289263003</v>
      </c>
      <c r="AP42" s="128">
        <v>43.860793264955198</v>
      </c>
      <c r="AQ42" s="125"/>
      <c r="AR42" s="129">
        <v>46.246954933008503</v>
      </c>
      <c r="AS42" s="130"/>
      <c r="AT42" s="122">
        <v>-0.70511821089733495</v>
      </c>
      <c r="AU42" s="123">
        <v>-5.0113648401556601</v>
      </c>
      <c r="AV42" s="123">
        <v>-1.48594009003602</v>
      </c>
      <c r="AW42" s="123">
        <v>6.1920248773456796</v>
      </c>
      <c r="AX42" s="123">
        <v>5.1598243918594102</v>
      </c>
      <c r="AY42" s="124">
        <v>0.988401056138278</v>
      </c>
      <c r="AZ42" s="125"/>
      <c r="BA42" s="126">
        <v>6.63255900033512</v>
      </c>
      <c r="BB42" s="127">
        <v>2.8788925976512001</v>
      </c>
      <c r="BC42" s="128">
        <v>4.7461987269051296</v>
      </c>
      <c r="BD42" s="125"/>
      <c r="BE42" s="129">
        <v>1.9825531235985401</v>
      </c>
    </row>
    <row r="43" spans="1:57" x14ac:dyDescent="0.25">
      <c r="A43" s="20" t="s">
        <v>84</v>
      </c>
      <c r="B43" s="3" t="str">
        <f t="shared" si="0"/>
        <v>Southwest Virginia - Blue Ridge Highlands</v>
      </c>
      <c r="C43" s="10"/>
      <c r="D43" s="24" t="s">
        <v>16</v>
      </c>
      <c r="E43" s="27" t="s">
        <v>17</v>
      </c>
      <c r="F43" s="3"/>
      <c r="G43" s="131">
        <v>36.589516678012203</v>
      </c>
      <c r="H43" s="125">
        <v>37.100068073519402</v>
      </c>
      <c r="I43" s="125">
        <v>34.785568413886899</v>
      </c>
      <c r="J43" s="125">
        <v>38.166553210800899</v>
      </c>
      <c r="K43" s="125">
        <v>37.156796006353503</v>
      </c>
      <c r="L43" s="132">
        <v>36.759700476514602</v>
      </c>
      <c r="M43" s="125"/>
      <c r="N43" s="133">
        <v>41.127751304742397</v>
      </c>
      <c r="O43" s="134">
        <v>39.312457454050303</v>
      </c>
      <c r="P43" s="135">
        <v>40.220104379396403</v>
      </c>
      <c r="Q43" s="125"/>
      <c r="R43" s="136">
        <v>37.748387305909397</v>
      </c>
      <c r="S43" s="130"/>
      <c r="T43" s="131">
        <v>-4.69913068387135</v>
      </c>
      <c r="U43" s="125">
        <v>1.3488226130130401</v>
      </c>
      <c r="V43" s="125">
        <v>-16.444812530234</v>
      </c>
      <c r="W43" s="125">
        <v>-11.0513869450199</v>
      </c>
      <c r="X43" s="125">
        <v>-10.947717832895099</v>
      </c>
      <c r="Y43" s="132">
        <v>-8.6783982164667197</v>
      </c>
      <c r="Z43" s="125"/>
      <c r="AA43" s="133">
        <v>-15.001989627809699</v>
      </c>
      <c r="AB43" s="134">
        <v>-5.4657735349991503</v>
      </c>
      <c r="AC43" s="135">
        <v>-10.594319057564601</v>
      </c>
      <c r="AD43" s="125"/>
      <c r="AE43" s="136">
        <v>-9.2702851315502492</v>
      </c>
      <c r="AF43" s="30"/>
      <c r="AG43" s="131">
        <v>29.0702291808486</v>
      </c>
      <c r="AH43" s="125">
        <v>31.889607442704701</v>
      </c>
      <c r="AI43" s="125">
        <v>39.0004538234626</v>
      </c>
      <c r="AJ43" s="125">
        <v>43.348649875198497</v>
      </c>
      <c r="AK43" s="125">
        <v>41.303607896528199</v>
      </c>
      <c r="AL43" s="132">
        <v>36.922509643748498</v>
      </c>
      <c r="AM43" s="125"/>
      <c r="AN43" s="133">
        <v>41.473791695030599</v>
      </c>
      <c r="AO43" s="134">
        <v>39.7776265032902</v>
      </c>
      <c r="AP43" s="135">
        <v>40.625709099160403</v>
      </c>
      <c r="AQ43" s="125"/>
      <c r="AR43" s="136">
        <v>37.980566631009097</v>
      </c>
      <c r="AS43" s="130"/>
      <c r="AT43" s="131">
        <v>-13.4423502652146</v>
      </c>
      <c r="AU43" s="125">
        <v>-15.391511918508501</v>
      </c>
      <c r="AV43" s="125">
        <v>-10.013816305291099</v>
      </c>
      <c r="AW43" s="125">
        <v>-1.3353693944196301</v>
      </c>
      <c r="AX43" s="125">
        <v>-3.2224003718957999</v>
      </c>
      <c r="AY43" s="132">
        <v>-8.2580948734740893</v>
      </c>
      <c r="AZ43" s="125"/>
      <c r="BA43" s="133">
        <v>-4.7134037218031599</v>
      </c>
      <c r="BB43" s="134">
        <v>-3.82096973229286</v>
      </c>
      <c r="BC43" s="135">
        <v>-4.2785804749571597</v>
      </c>
      <c r="BD43" s="125"/>
      <c r="BE43" s="136">
        <v>-7.0775544956579601</v>
      </c>
    </row>
    <row r="44" spans="1:57" x14ac:dyDescent="0.25">
      <c r="A44" s="21" t="s">
        <v>85</v>
      </c>
      <c r="B44" s="3" t="str">
        <f t="shared" si="0"/>
        <v>Southwest Virginia - Heart of Appalachia</v>
      </c>
      <c r="C44" s="3"/>
      <c r="D44" s="24" t="s">
        <v>16</v>
      </c>
      <c r="E44" s="27" t="s">
        <v>17</v>
      </c>
      <c r="F44" s="3"/>
      <c r="G44" s="131">
        <v>34.014598540145897</v>
      </c>
      <c r="H44" s="125">
        <v>48.029197080291901</v>
      </c>
      <c r="I44" s="125">
        <v>43.868613138686101</v>
      </c>
      <c r="J44" s="125">
        <v>42.262773722627699</v>
      </c>
      <c r="K44" s="125">
        <v>39.124087591240801</v>
      </c>
      <c r="L44" s="132">
        <v>41.459854014598498</v>
      </c>
      <c r="M44" s="125"/>
      <c r="N44" s="133">
        <v>37.883211678832097</v>
      </c>
      <c r="O44" s="134">
        <v>34.598540145985403</v>
      </c>
      <c r="P44" s="135">
        <v>36.240875912408697</v>
      </c>
      <c r="Q44" s="125"/>
      <c r="R44" s="136">
        <v>39.968717413972797</v>
      </c>
      <c r="S44" s="130"/>
      <c r="T44" s="131">
        <v>-1.6877637130801599</v>
      </c>
      <c r="U44" s="125">
        <v>7.8688524590163897</v>
      </c>
      <c r="V44" s="125">
        <v>-9.21450151057401</v>
      </c>
      <c r="W44" s="125">
        <v>-12.272727272727201</v>
      </c>
      <c r="X44" s="125">
        <v>-5.6338028169014001</v>
      </c>
      <c r="Y44" s="132">
        <v>-4.5057162071284402</v>
      </c>
      <c r="Z44" s="125"/>
      <c r="AA44" s="133">
        <v>-1.7045454545454499</v>
      </c>
      <c r="AB44" s="134">
        <v>-5.3892215568862198</v>
      </c>
      <c r="AC44" s="135">
        <v>-3.4985422740524701</v>
      </c>
      <c r="AD44" s="125"/>
      <c r="AE44" s="136">
        <v>-4.2468148888333701</v>
      </c>
      <c r="AF44" s="30"/>
      <c r="AG44" s="131">
        <v>31.314204746723298</v>
      </c>
      <c r="AH44" s="125">
        <v>37.174186589969402</v>
      </c>
      <c r="AI44" s="125">
        <v>42.602912097788902</v>
      </c>
      <c r="AJ44" s="125">
        <v>46.305950026963799</v>
      </c>
      <c r="AK44" s="125">
        <v>42.728743483731698</v>
      </c>
      <c r="AL44" s="132">
        <v>39.999283102731297</v>
      </c>
      <c r="AM44" s="125"/>
      <c r="AN44" s="133">
        <v>37.335969800467304</v>
      </c>
      <c r="AO44" s="134">
        <v>35.071004853496298</v>
      </c>
      <c r="AP44" s="135">
        <v>36.203487326981801</v>
      </c>
      <c r="AQ44" s="125"/>
      <c r="AR44" s="136">
        <v>38.917076670766697</v>
      </c>
      <c r="AS44" s="130"/>
      <c r="AT44" s="131">
        <v>-4.3377699033377404</v>
      </c>
      <c r="AU44" s="125">
        <v>-11.4346895074946</v>
      </c>
      <c r="AV44" s="125">
        <v>-12.416851441241599</v>
      </c>
      <c r="AW44" s="125">
        <v>-4.1310011164867797</v>
      </c>
      <c r="AX44" s="125">
        <v>2.41275312365359</v>
      </c>
      <c r="AY44" s="132">
        <v>-6.2695821817629902</v>
      </c>
      <c r="AZ44" s="125"/>
      <c r="BA44" s="133">
        <v>-3.125</v>
      </c>
      <c r="BB44" s="134">
        <v>-8.3176691729323302</v>
      </c>
      <c r="BC44" s="135">
        <v>-5.71161048689138</v>
      </c>
      <c r="BD44" s="125"/>
      <c r="BE44" s="136">
        <v>-6.1163497313637398</v>
      </c>
    </row>
    <row r="45" spans="1:57" x14ac:dyDescent="0.25">
      <c r="A45" s="22" t="s">
        <v>86</v>
      </c>
      <c r="B45" s="3" t="str">
        <f t="shared" si="0"/>
        <v>Virginia Mountains</v>
      </c>
      <c r="C45" s="3"/>
      <c r="D45" s="25" t="s">
        <v>16</v>
      </c>
      <c r="E45" s="28" t="s">
        <v>17</v>
      </c>
      <c r="F45" s="3"/>
      <c r="G45" s="131">
        <v>40.909729046749902</v>
      </c>
      <c r="H45" s="125">
        <v>49.276990032289703</v>
      </c>
      <c r="I45" s="125">
        <v>48.911975291309801</v>
      </c>
      <c r="J45" s="125">
        <v>50.821283167204797</v>
      </c>
      <c r="K45" s="125">
        <v>47.845009125368499</v>
      </c>
      <c r="L45" s="132">
        <v>47.552997332584503</v>
      </c>
      <c r="M45" s="125"/>
      <c r="N45" s="133">
        <v>50.343956198230998</v>
      </c>
      <c r="O45" s="134">
        <v>48.476765407833703</v>
      </c>
      <c r="P45" s="135">
        <v>49.410360803032397</v>
      </c>
      <c r="Q45" s="125"/>
      <c r="R45" s="136">
        <v>48.083672609855299</v>
      </c>
      <c r="S45" s="130"/>
      <c r="T45" s="131">
        <v>5.4145150383738399</v>
      </c>
      <c r="U45" s="125">
        <v>15.111937733290199</v>
      </c>
      <c r="V45" s="125">
        <v>-1.51048796520753</v>
      </c>
      <c r="W45" s="125">
        <v>1.79699564790116</v>
      </c>
      <c r="X45" s="125">
        <v>4.0252357325478698</v>
      </c>
      <c r="Y45" s="132">
        <v>4.6518100214188403</v>
      </c>
      <c r="Z45" s="125"/>
      <c r="AA45" s="133">
        <v>16.590235194306398</v>
      </c>
      <c r="AB45" s="134">
        <v>14.683532127961699</v>
      </c>
      <c r="AC45" s="135">
        <v>15.6470387936695</v>
      </c>
      <c r="AD45" s="125"/>
      <c r="AE45" s="136">
        <v>7.6569462134287702</v>
      </c>
      <c r="AF45" s="31"/>
      <c r="AG45" s="131">
        <v>37.9615330619121</v>
      </c>
      <c r="AH45" s="125">
        <v>41.1132949599887</v>
      </c>
      <c r="AI45" s="125">
        <v>47.311526042397801</v>
      </c>
      <c r="AJ45" s="125">
        <v>51.481117506668497</v>
      </c>
      <c r="AK45" s="125">
        <v>49.750807244138699</v>
      </c>
      <c r="AL45" s="132">
        <v>45.523655763021097</v>
      </c>
      <c r="AM45" s="125"/>
      <c r="AN45" s="133">
        <v>49.722729187140203</v>
      </c>
      <c r="AO45" s="134">
        <v>47.827460339744398</v>
      </c>
      <c r="AP45" s="135">
        <v>48.775094763442297</v>
      </c>
      <c r="AQ45" s="125"/>
      <c r="AR45" s="136">
        <v>46.452638334570103</v>
      </c>
      <c r="AS45" s="130"/>
      <c r="AT45" s="131">
        <v>-2.5540106843769901</v>
      </c>
      <c r="AU45" s="125">
        <v>-8.1791507203567004</v>
      </c>
      <c r="AV45" s="125">
        <v>-5.1618066227419304</v>
      </c>
      <c r="AW45" s="125">
        <v>2.7785378946692099</v>
      </c>
      <c r="AX45" s="125">
        <v>3.9461390277178801</v>
      </c>
      <c r="AY45" s="132">
        <v>-1.70652629619144</v>
      </c>
      <c r="AZ45" s="125"/>
      <c r="BA45" s="133">
        <v>9.5602153113191708</v>
      </c>
      <c r="BB45" s="134">
        <v>2.24042109658531</v>
      </c>
      <c r="BC45" s="135">
        <v>5.8449024425741998</v>
      </c>
      <c r="BD45" s="125"/>
      <c r="BE45" s="136">
        <v>0.44328217208190501</v>
      </c>
    </row>
    <row r="46" spans="1:57" x14ac:dyDescent="0.25">
      <c r="A46" s="165" t="s">
        <v>130</v>
      </c>
      <c r="B46" s="3" t="s">
        <v>136</v>
      </c>
      <c r="D46" s="25" t="s">
        <v>16</v>
      </c>
      <c r="E46" s="28" t="s">
        <v>17</v>
      </c>
      <c r="G46" s="131">
        <v>41.762792073351001</v>
      </c>
      <c r="H46" s="125">
        <v>31.262939958592099</v>
      </c>
      <c r="I46" s="125">
        <v>42.058562555456902</v>
      </c>
      <c r="J46" s="125">
        <v>48.388050872522903</v>
      </c>
      <c r="K46" s="125">
        <v>41.437444543034601</v>
      </c>
      <c r="L46" s="132">
        <v>40.981958000591497</v>
      </c>
      <c r="M46" s="125"/>
      <c r="N46" s="133">
        <v>40.579710144927503</v>
      </c>
      <c r="O46" s="134">
        <v>48.742975451049901</v>
      </c>
      <c r="P46" s="135">
        <v>44.661342797988702</v>
      </c>
      <c r="Q46" s="125"/>
      <c r="R46" s="136">
        <v>42.033210799847801</v>
      </c>
      <c r="S46" s="130"/>
      <c r="T46" s="131">
        <v>-7.4219546905839202</v>
      </c>
      <c r="U46" s="125">
        <v>6.0091851773870903</v>
      </c>
      <c r="V46" s="125">
        <v>6.8487767777918602</v>
      </c>
      <c r="W46" s="125">
        <v>6.23467136004518</v>
      </c>
      <c r="X46" s="125">
        <v>3.11161253799178E-2</v>
      </c>
      <c r="Y46" s="132">
        <v>1.9770270210615</v>
      </c>
      <c r="Z46" s="125"/>
      <c r="AA46" s="133">
        <v>-17.474172697640999</v>
      </c>
      <c r="AB46" s="134">
        <v>-15.707042453370599</v>
      </c>
      <c r="AC46" s="135">
        <v>-16.5191484400805</v>
      </c>
      <c r="AD46" s="125"/>
      <c r="AE46" s="136">
        <v>-4.4498169430666801</v>
      </c>
      <c r="AG46" s="131">
        <v>44.106773144040197</v>
      </c>
      <c r="AH46" s="125">
        <v>32.9266489204377</v>
      </c>
      <c r="AI46" s="125">
        <v>39.440993788819803</v>
      </c>
      <c r="AJ46" s="125">
        <v>43.796214137828997</v>
      </c>
      <c r="AK46" s="125">
        <v>41.104702750665403</v>
      </c>
      <c r="AL46" s="132">
        <v>40.275066548358403</v>
      </c>
      <c r="AM46" s="125"/>
      <c r="AN46" s="133">
        <v>44.173321502514</v>
      </c>
      <c r="AO46" s="134">
        <v>49.940845903578797</v>
      </c>
      <c r="AP46" s="135">
        <v>47.057083703046402</v>
      </c>
      <c r="AQ46" s="125"/>
      <c r="AR46" s="136">
        <v>42.212785735412098</v>
      </c>
      <c r="AS46" s="130"/>
      <c r="AT46" s="131">
        <v>16.035159921161</v>
      </c>
      <c r="AU46" s="125">
        <v>-7.6062211752608304</v>
      </c>
      <c r="AV46" s="125">
        <v>-9.2375117771298108</v>
      </c>
      <c r="AW46" s="125">
        <v>-0.36127828344650098</v>
      </c>
      <c r="AX46" s="125">
        <v>-1.4779831487231601</v>
      </c>
      <c r="AY46" s="132">
        <v>-0.69289167979088295</v>
      </c>
      <c r="AZ46" s="125"/>
      <c r="BA46" s="133">
        <v>-9.7790383604737698</v>
      </c>
      <c r="BB46" s="134">
        <v>-14.877184378404699</v>
      </c>
      <c r="BC46" s="135">
        <v>-12.558029209229099</v>
      </c>
      <c r="BD46" s="125"/>
      <c r="BE46" s="136">
        <v>-4.8069553429733798</v>
      </c>
    </row>
    <row r="47" spans="1:57" x14ac:dyDescent="0.25">
      <c r="A47" s="165" t="s">
        <v>131</v>
      </c>
      <c r="B47" s="3" t="s">
        <v>137</v>
      </c>
      <c r="D47" s="25" t="s">
        <v>16</v>
      </c>
      <c r="E47" s="28" t="s">
        <v>17</v>
      </c>
      <c r="G47" s="131">
        <v>44.966763377281502</v>
      </c>
      <c r="H47" s="125">
        <v>42.487788754636597</v>
      </c>
      <c r="I47" s="125">
        <v>55.793455506996203</v>
      </c>
      <c r="J47" s="125">
        <v>62.668478460464897</v>
      </c>
      <c r="K47" s="125">
        <v>56.968673105879702</v>
      </c>
      <c r="L47" s="132">
        <v>52.577031841051799</v>
      </c>
      <c r="M47" s="125"/>
      <c r="N47" s="133">
        <v>53.196959124462801</v>
      </c>
      <c r="O47" s="134">
        <v>51.727937125858404</v>
      </c>
      <c r="P47" s="135">
        <v>52.462448125160599</v>
      </c>
      <c r="Q47" s="125"/>
      <c r="R47" s="136">
        <v>52.544293636511398</v>
      </c>
      <c r="S47" s="130"/>
      <c r="T47" s="131">
        <v>0.46726336578101302</v>
      </c>
      <c r="U47" s="125">
        <v>10.167112534359401</v>
      </c>
      <c r="V47" s="125">
        <v>1.2957520620482399</v>
      </c>
      <c r="W47" s="125">
        <v>6.4239241026292699</v>
      </c>
      <c r="X47" s="125">
        <v>7.62832923551038</v>
      </c>
      <c r="Y47" s="132">
        <v>5.0613194478071302</v>
      </c>
      <c r="Z47" s="125"/>
      <c r="AA47" s="133">
        <v>10.7683860260099</v>
      </c>
      <c r="AB47" s="134">
        <v>8.0143229110414893</v>
      </c>
      <c r="AC47" s="135">
        <v>9.3932999779316102</v>
      </c>
      <c r="AD47" s="125"/>
      <c r="AE47" s="136">
        <v>6.2617238513057201</v>
      </c>
      <c r="AG47" s="131">
        <v>43.298505270116401</v>
      </c>
      <c r="AH47" s="125">
        <v>39.197179477762603</v>
      </c>
      <c r="AI47" s="125">
        <v>46.791105071798398</v>
      </c>
      <c r="AJ47" s="125">
        <v>51.070549781482903</v>
      </c>
      <c r="AK47" s="125">
        <v>47.521943516104102</v>
      </c>
      <c r="AL47" s="132">
        <v>45.5758566234529</v>
      </c>
      <c r="AM47" s="125"/>
      <c r="AN47" s="133">
        <v>49.561129677916902</v>
      </c>
      <c r="AO47" s="134">
        <v>51.470858276102597</v>
      </c>
      <c r="AP47" s="135">
        <v>50.515993977009799</v>
      </c>
      <c r="AQ47" s="125"/>
      <c r="AR47" s="136">
        <v>46.987324438754797</v>
      </c>
      <c r="AS47" s="130"/>
      <c r="AT47" s="131">
        <v>22.5750856706929</v>
      </c>
      <c r="AU47" s="125">
        <v>2.51478421868811</v>
      </c>
      <c r="AV47" s="125">
        <v>-1.68833972915658</v>
      </c>
      <c r="AW47" s="125">
        <v>3.0870352667845902</v>
      </c>
      <c r="AX47" s="125">
        <v>4.4726354116643003</v>
      </c>
      <c r="AY47" s="132">
        <v>5.4103531223761099</v>
      </c>
      <c r="AZ47" s="125"/>
      <c r="BA47" s="133">
        <v>4.33539336291296</v>
      </c>
      <c r="BB47" s="134">
        <v>-5.9571782997184304</v>
      </c>
      <c r="BC47" s="135">
        <v>-1.17481949738518</v>
      </c>
      <c r="BD47" s="125"/>
      <c r="BE47" s="136">
        <v>3.2960683511059701</v>
      </c>
    </row>
    <row r="48" spans="1:57" x14ac:dyDescent="0.25">
      <c r="A48" s="165" t="s">
        <v>132</v>
      </c>
      <c r="B48" s="3" t="s">
        <v>138</v>
      </c>
      <c r="D48" s="25" t="s">
        <v>16</v>
      </c>
      <c r="E48" s="28" t="s">
        <v>17</v>
      </c>
      <c r="G48" s="131">
        <v>48.122228590389398</v>
      </c>
      <c r="H48" s="125">
        <v>48.260987602183903</v>
      </c>
      <c r="I48" s="125">
        <v>53.147718017556002</v>
      </c>
      <c r="J48" s="125">
        <v>57.425115381134802</v>
      </c>
      <c r="K48" s="125">
        <v>53.066272510633098</v>
      </c>
      <c r="L48" s="132">
        <v>52.004464420379399</v>
      </c>
      <c r="M48" s="125"/>
      <c r="N48" s="133">
        <v>51.464510874483402</v>
      </c>
      <c r="O48" s="134">
        <v>52.097975928327898</v>
      </c>
      <c r="P48" s="135">
        <v>51.781243401405597</v>
      </c>
      <c r="Q48" s="125"/>
      <c r="R48" s="136">
        <v>51.940686986386901</v>
      </c>
      <c r="S48" s="130"/>
      <c r="T48" s="131">
        <v>-3.1551079864155498</v>
      </c>
      <c r="U48" s="125">
        <v>4.0570781356368402</v>
      </c>
      <c r="V48" s="125">
        <v>-10.8840592471197</v>
      </c>
      <c r="W48" s="125">
        <v>-6.8529525391036303</v>
      </c>
      <c r="X48" s="125">
        <v>-4.1645847136483498</v>
      </c>
      <c r="Y48" s="132">
        <v>-4.6454545335621802</v>
      </c>
      <c r="Z48" s="125"/>
      <c r="AA48" s="133">
        <v>-4.5035274033515904</v>
      </c>
      <c r="AB48" s="134">
        <v>-4.0301963633295603</v>
      </c>
      <c r="AC48" s="135">
        <v>-4.2659993180811</v>
      </c>
      <c r="AD48" s="125"/>
      <c r="AE48" s="136">
        <v>-4.5374650230500704</v>
      </c>
      <c r="AG48" s="131">
        <v>41.519727522078497</v>
      </c>
      <c r="AH48" s="125">
        <v>40.817603425401003</v>
      </c>
      <c r="AI48" s="125">
        <v>47.1384633940417</v>
      </c>
      <c r="AJ48" s="125">
        <v>50.072367627547898</v>
      </c>
      <c r="AK48" s="125">
        <v>46.8580388372934</v>
      </c>
      <c r="AL48" s="132">
        <v>45.280945288332198</v>
      </c>
      <c r="AM48" s="125"/>
      <c r="AN48" s="133">
        <v>48.796888192015402</v>
      </c>
      <c r="AO48" s="134">
        <v>51.053099746713301</v>
      </c>
      <c r="AP48" s="135">
        <v>49.924993969364301</v>
      </c>
      <c r="AQ48" s="125"/>
      <c r="AR48" s="136">
        <v>46.607742041083497</v>
      </c>
      <c r="AS48" s="130"/>
      <c r="AT48" s="131">
        <v>1.64792062372741</v>
      </c>
      <c r="AU48" s="125">
        <v>-8.1242536877645897</v>
      </c>
      <c r="AV48" s="125">
        <v>-10.8074631135405</v>
      </c>
      <c r="AW48" s="125">
        <v>-7.5791567740721897</v>
      </c>
      <c r="AX48" s="125">
        <v>-6.0817133611359804</v>
      </c>
      <c r="AY48" s="132">
        <v>-6.5174665607908198</v>
      </c>
      <c r="AZ48" s="125"/>
      <c r="BA48" s="133">
        <v>-5.4925359051341598</v>
      </c>
      <c r="BB48" s="134">
        <v>-10.1441633702859</v>
      </c>
      <c r="BC48" s="135">
        <v>-7.9295224362836896</v>
      </c>
      <c r="BD48" s="125"/>
      <c r="BE48" s="136">
        <v>-6.9548534884069699</v>
      </c>
    </row>
    <row r="49" spans="1:57" x14ac:dyDescent="0.25">
      <c r="A49" s="165" t="s">
        <v>133</v>
      </c>
      <c r="B49" s="3" t="s">
        <v>139</v>
      </c>
      <c r="D49" s="25" t="s">
        <v>16</v>
      </c>
      <c r="E49" s="28" t="s">
        <v>17</v>
      </c>
      <c r="G49" s="131">
        <v>43.462340436352498</v>
      </c>
      <c r="H49" s="125">
        <v>47.942836800081302</v>
      </c>
      <c r="I49" s="125">
        <v>49.844886334740302</v>
      </c>
      <c r="J49" s="125">
        <v>52.527589889640403</v>
      </c>
      <c r="K49" s="125">
        <v>50.122056654630498</v>
      </c>
      <c r="L49" s="132">
        <v>48.779942023088999</v>
      </c>
      <c r="M49" s="125"/>
      <c r="N49" s="133">
        <v>46.190815236738999</v>
      </c>
      <c r="O49" s="134">
        <v>45.870416518333897</v>
      </c>
      <c r="P49" s="135">
        <v>46.030615877536398</v>
      </c>
      <c r="Q49" s="125"/>
      <c r="R49" s="136">
        <v>47.994420267216803</v>
      </c>
      <c r="S49" s="130"/>
      <c r="T49" s="131">
        <v>1.16916237009117E-2</v>
      </c>
      <c r="U49" s="125">
        <v>6.0880749955066804</v>
      </c>
      <c r="V49" s="125">
        <v>-5.84747289325745</v>
      </c>
      <c r="W49" s="125">
        <v>-3.2773654683873898</v>
      </c>
      <c r="X49" s="125">
        <v>-1.3152282954838801</v>
      </c>
      <c r="Y49" s="132">
        <v>-1.1298405694724101</v>
      </c>
      <c r="Z49" s="125"/>
      <c r="AA49" s="133">
        <v>-6.6081703984872302</v>
      </c>
      <c r="AB49" s="134">
        <v>-5.9762754734529802</v>
      </c>
      <c r="AC49" s="135">
        <v>-6.2943877519955098</v>
      </c>
      <c r="AD49" s="125"/>
      <c r="AE49" s="136">
        <v>-2.6008311406064699</v>
      </c>
      <c r="AG49" s="131">
        <v>38.269257671910502</v>
      </c>
      <c r="AH49" s="125">
        <v>40.034205858230003</v>
      </c>
      <c r="AI49" s="125">
        <v>47.049585778501097</v>
      </c>
      <c r="AJ49" s="125">
        <v>50.363993565738099</v>
      </c>
      <c r="AK49" s="125">
        <v>48.473134413763702</v>
      </c>
      <c r="AL49" s="132">
        <v>44.838210871395198</v>
      </c>
      <c r="AM49" s="125"/>
      <c r="AN49" s="133">
        <v>47.267664019633301</v>
      </c>
      <c r="AO49" s="134">
        <v>47.888201522097098</v>
      </c>
      <c r="AP49" s="135">
        <v>47.577932770865203</v>
      </c>
      <c r="AQ49" s="125"/>
      <c r="AR49" s="136">
        <v>45.621003487865103</v>
      </c>
      <c r="AS49" s="130"/>
      <c r="AT49" s="131">
        <v>-3.7385308291127402</v>
      </c>
      <c r="AU49" s="125">
        <v>-9.7888941260285094</v>
      </c>
      <c r="AV49" s="125">
        <v>-8.3796003359661704</v>
      </c>
      <c r="AW49" s="125">
        <v>-3.6985019124492098</v>
      </c>
      <c r="AX49" s="125">
        <v>-1.5666467785929601</v>
      </c>
      <c r="AY49" s="132">
        <v>-5.4163897421758502</v>
      </c>
      <c r="AZ49" s="125"/>
      <c r="BA49" s="133">
        <v>-2.5670421805101902</v>
      </c>
      <c r="BB49" s="134">
        <v>-5.9738587511045802</v>
      </c>
      <c r="BC49" s="135">
        <v>-4.31186444083521</v>
      </c>
      <c r="BD49" s="125"/>
      <c r="BE49" s="136">
        <v>-5.0899192512268696</v>
      </c>
    </row>
    <row r="50" spans="1:57" x14ac:dyDescent="0.25">
      <c r="A50" s="165" t="s">
        <v>134</v>
      </c>
      <c r="B50" s="3" t="s">
        <v>140</v>
      </c>
      <c r="D50" s="25" t="s">
        <v>16</v>
      </c>
      <c r="E50" s="28" t="s">
        <v>17</v>
      </c>
      <c r="G50" s="131">
        <v>43.129471497807501</v>
      </c>
      <c r="H50" s="125">
        <v>48.622201707823599</v>
      </c>
      <c r="I50" s="125">
        <v>47.994461112393203</v>
      </c>
      <c r="J50" s="125">
        <v>49.799215324255698</v>
      </c>
      <c r="K50" s="125">
        <v>48.391414724209497</v>
      </c>
      <c r="L50" s="132">
        <v>47.587352873297903</v>
      </c>
      <c r="M50" s="125"/>
      <c r="N50" s="133">
        <v>46.065081929379097</v>
      </c>
      <c r="O50" s="134">
        <v>46.568197553657903</v>
      </c>
      <c r="P50" s="135">
        <v>46.3166397415185</v>
      </c>
      <c r="Q50" s="125"/>
      <c r="R50" s="136">
        <v>47.2242919785038</v>
      </c>
      <c r="S50" s="130"/>
      <c r="T50" s="131">
        <v>1.93130286792914</v>
      </c>
      <c r="U50" s="125">
        <v>4.9714120303193701</v>
      </c>
      <c r="V50" s="125">
        <v>-1.7880242196403699</v>
      </c>
      <c r="W50" s="125">
        <v>-5.9358625383689996E-3</v>
      </c>
      <c r="X50" s="125">
        <v>2.1298951786987899</v>
      </c>
      <c r="Y50" s="132">
        <v>1.3858483517284601</v>
      </c>
      <c r="Z50" s="125"/>
      <c r="AA50" s="133">
        <v>-0.17242065633240999</v>
      </c>
      <c r="AB50" s="134">
        <v>2.6058126737262701</v>
      </c>
      <c r="AC50" s="135">
        <v>1.2051753125556901</v>
      </c>
      <c r="AD50" s="125"/>
      <c r="AE50" s="136">
        <v>1.3351546147479201</v>
      </c>
      <c r="AG50" s="131">
        <v>40.645695364238399</v>
      </c>
      <c r="AH50" s="125">
        <v>42.490036628348903</v>
      </c>
      <c r="AI50" s="125">
        <v>46.190882075145701</v>
      </c>
      <c r="AJ50" s="125">
        <v>48.7272224653873</v>
      </c>
      <c r="AK50" s="125">
        <v>47.187219240249703</v>
      </c>
      <c r="AL50" s="132">
        <v>45.046609310808499</v>
      </c>
      <c r="AM50" s="125"/>
      <c r="AN50" s="133">
        <v>46.178211891543199</v>
      </c>
      <c r="AO50" s="134">
        <v>46.065332073993801</v>
      </c>
      <c r="AP50" s="135">
        <v>46.1217719827685</v>
      </c>
      <c r="AQ50" s="125"/>
      <c r="AR50" s="136">
        <v>45.353718801613397</v>
      </c>
      <c r="AS50" s="130"/>
      <c r="AT50" s="131">
        <v>2.0710699888494002</v>
      </c>
      <c r="AU50" s="125">
        <v>-3.39167055974174</v>
      </c>
      <c r="AV50" s="125">
        <v>-2.6764019379792399</v>
      </c>
      <c r="AW50" s="125">
        <v>1.3596574681565501</v>
      </c>
      <c r="AX50" s="125">
        <v>1.61487958877619</v>
      </c>
      <c r="AY50" s="132">
        <v>-0.23993514793145901</v>
      </c>
      <c r="AZ50" s="125"/>
      <c r="BA50" s="133">
        <v>2.6579622010711499</v>
      </c>
      <c r="BB50" s="134">
        <v>-0.65354113935854197</v>
      </c>
      <c r="BC50" s="135">
        <v>0.97709309042512205</v>
      </c>
      <c r="BD50" s="125"/>
      <c r="BE50" s="136">
        <v>0.11046471016941301</v>
      </c>
    </row>
    <row r="51" spans="1:57" x14ac:dyDescent="0.25">
      <c r="A51" s="166" t="s">
        <v>135</v>
      </c>
      <c r="B51" s="3" t="s">
        <v>141</v>
      </c>
      <c r="D51" s="25" t="s">
        <v>16</v>
      </c>
      <c r="E51" s="28" t="s">
        <v>17</v>
      </c>
      <c r="G51" s="137">
        <v>41.549070383194099</v>
      </c>
      <c r="H51" s="138">
        <v>44.359742791469003</v>
      </c>
      <c r="I51" s="138">
        <v>42.9427681922662</v>
      </c>
      <c r="J51" s="138">
        <v>44.866012976810403</v>
      </c>
      <c r="K51" s="138">
        <v>44.857284180511499</v>
      </c>
      <c r="L51" s="139">
        <v>43.714975704850303</v>
      </c>
      <c r="M51" s="125"/>
      <c r="N51" s="140">
        <v>44.930024149669698</v>
      </c>
      <c r="O51" s="141">
        <v>45.6283278535889</v>
      </c>
      <c r="P51" s="142">
        <v>45.279176001629303</v>
      </c>
      <c r="Q51" s="125"/>
      <c r="R51" s="143">
        <v>44.161890075358599</v>
      </c>
      <c r="S51" s="130"/>
      <c r="T51" s="137">
        <v>-0.495895514549196</v>
      </c>
      <c r="U51" s="138">
        <v>4.42113771035564</v>
      </c>
      <c r="V51" s="138">
        <v>-0.75820296124726605</v>
      </c>
      <c r="W51" s="138">
        <v>1.6416341839891699</v>
      </c>
      <c r="X51" s="138">
        <v>2.5045903739001099</v>
      </c>
      <c r="Y51" s="139">
        <v>1.46868005257298</v>
      </c>
      <c r="Z51" s="125"/>
      <c r="AA51" s="140">
        <v>0.459254671116543</v>
      </c>
      <c r="AB51" s="141">
        <v>-7.9847843274844205E-2</v>
      </c>
      <c r="AC51" s="142">
        <v>0.18689973471277799</v>
      </c>
      <c r="AD51" s="125"/>
      <c r="AE51" s="143">
        <v>1.08980775669268</v>
      </c>
      <c r="AG51" s="137">
        <v>40.484320962538803</v>
      </c>
      <c r="AH51" s="138">
        <v>40.440984035592699</v>
      </c>
      <c r="AI51" s="138">
        <v>42.318764721277098</v>
      </c>
      <c r="AJ51" s="138">
        <v>44.285963534851199</v>
      </c>
      <c r="AK51" s="138">
        <v>44.740323940795001</v>
      </c>
      <c r="AL51" s="139">
        <v>42.453842351641299</v>
      </c>
      <c r="AM51" s="125"/>
      <c r="AN51" s="140">
        <v>44.642182093111103</v>
      </c>
      <c r="AO51" s="141">
        <v>45.007124371165098</v>
      </c>
      <c r="AP51" s="142">
        <v>44.824653232138097</v>
      </c>
      <c r="AQ51" s="125"/>
      <c r="AR51" s="143">
        <v>43.131160615261898</v>
      </c>
      <c r="AS51" s="130"/>
      <c r="AT51" s="137">
        <v>-2.2226133731358799</v>
      </c>
      <c r="AU51" s="138">
        <v>-3.8641477325683402</v>
      </c>
      <c r="AV51" s="138">
        <v>-3.42093296112898</v>
      </c>
      <c r="AW51" s="138">
        <v>-1.3583028375392201</v>
      </c>
      <c r="AX51" s="138">
        <v>0.50742793722514801</v>
      </c>
      <c r="AY51" s="139">
        <v>-2.04424573797009</v>
      </c>
      <c r="AZ51" s="125"/>
      <c r="BA51" s="140">
        <v>-1.6002986008378299</v>
      </c>
      <c r="BB51" s="141">
        <v>-4.0316475265143703</v>
      </c>
      <c r="BC51" s="142">
        <v>-2.8361276414759602</v>
      </c>
      <c r="BD51" s="125"/>
      <c r="BE51" s="143">
        <v>-2.2808835827104699</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9"/>
  <sheetViews>
    <sheetView topLeftCell="D1" zoomScale="80" zoomScaleNormal="80" workbookViewId="0">
      <selection activeCell="AG60" sqref="AG60"/>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4" t="s">
        <v>5</v>
      </c>
      <c r="E2" s="195"/>
      <c r="G2" s="188" t="s">
        <v>36</v>
      </c>
      <c r="H2" s="189"/>
      <c r="I2" s="189"/>
      <c r="J2" s="189"/>
      <c r="K2" s="189"/>
      <c r="L2" s="189"/>
      <c r="M2" s="189"/>
      <c r="N2" s="189"/>
      <c r="O2" s="189"/>
      <c r="P2" s="189"/>
      <c r="Q2" s="189"/>
      <c r="R2" s="189"/>
      <c r="T2" s="188" t="s">
        <v>37</v>
      </c>
      <c r="U2" s="189"/>
      <c r="V2" s="189"/>
      <c r="W2" s="189"/>
      <c r="X2" s="189"/>
      <c r="Y2" s="189"/>
      <c r="Z2" s="189"/>
      <c r="AA2" s="189"/>
      <c r="AB2" s="189"/>
      <c r="AC2" s="189"/>
      <c r="AD2" s="189"/>
      <c r="AE2" s="189"/>
      <c r="AF2" s="4"/>
      <c r="AG2" s="188" t="s">
        <v>38</v>
      </c>
      <c r="AH2" s="189"/>
      <c r="AI2" s="189"/>
      <c r="AJ2" s="189"/>
      <c r="AK2" s="189"/>
      <c r="AL2" s="189"/>
      <c r="AM2" s="189"/>
      <c r="AN2" s="189"/>
      <c r="AO2" s="189"/>
      <c r="AP2" s="189"/>
      <c r="AQ2" s="189"/>
      <c r="AR2" s="189"/>
      <c r="AT2" s="188" t="s">
        <v>39</v>
      </c>
      <c r="AU2" s="189"/>
      <c r="AV2" s="189"/>
      <c r="AW2" s="189"/>
      <c r="AX2" s="189"/>
      <c r="AY2" s="189"/>
      <c r="AZ2" s="189"/>
      <c r="BA2" s="189"/>
      <c r="BB2" s="189"/>
      <c r="BC2" s="189"/>
      <c r="BD2" s="189"/>
      <c r="BE2" s="189"/>
    </row>
    <row r="3" spans="1:57" ht="13" x14ac:dyDescent="0.25">
      <c r="A3" s="32"/>
      <c r="B3" s="32"/>
      <c r="C3" s="3"/>
      <c r="D3" s="196" t="s">
        <v>8</v>
      </c>
      <c r="E3" s="198" t="s">
        <v>9</v>
      </c>
      <c r="F3" s="5"/>
      <c r="G3" s="186" t="s">
        <v>0</v>
      </c>
      <c r="H3" s="182" t="s">
        <v>1</v>
      </c>
      <c r="I3" s="182" t="s">
        <v>10</v>
      </c>
      <c r="J3" s="182" t="s">
        <v>2</v>
      </c>
      <c r="K3" s="182" t="s">
        <v>11</v>
      </c>
      <c r="L3" s="184" t="s">
        <v>12</v>
      </c>
      <c r="M3" s="5"/>
      <c r="N3" s="186" t="s">
        <v>3</v>
      </c>
      <c r="O3" s="182" t="s">
        <v>4</v>
      </c>
      <c r="P3" s="184" t="s">
        <v>13</v>
      </c>
      <c r="Q3" s="2"/>
      <c r="R3" s="190" t="s">
        <v>14</v>
      </c>
      <c r="S3" s="2"/>
      <c r="T3" s="186" t="s">
        <v>0</v>
      </c>
      <c r="U3" s="182" t="s">
        <v>1</v>
      </c>
      <c r="V3" s="182" t="s">
        <v>10</v>
      </c>
      <c r="W3" s="182" t="s">
        <v>2</v>
      </c>
      <c r="X3" s="182" t="s">
        <v>11</v>
      </c>
      <c r="Y3" s="184" t="s">
        <v>12</v>
      </c>
      <c r="Z3" s="2"/>
      <c r="AA3" s="186" t="s">
        <v>3</v>
      </c>
      <c r="AB3" s="182" t="s">
        <v>4</v>
      </c>
      <c r="AC3" s="184" t="s">
        <v>13</v>
      </c>
      <c r="AD3" s="1"/>
      <c r="AE3" s="192" t="s">
        <v>14</v>
      </c>
      <c r="AF3" s="38"/>
      <c r="AG3" s="186" t="s">
        <v>0</v>
      </c>
      <c r="AH3" s="182" t="s">
        <v>1</v>
      </c>
      <c r="AI3" s="182" t="s">
        <v>10</v>
      </c>
      <c r="AJ3" s="182" t="s">
        <v>2</v>
      </c>
      <c r="AK3" s="182" t="s">
        <v>11</v>
      </c>
      <c r="AL3" s="184" t="s">
        <v>12</v>
      </c>
      <c r="AM3" s="5"/>
      <c r="AN3" s="186" t="s">
        <v>3</v>
      </c>
      <c r="AO3" s="182" t="s">
        <v>4</v>
      </c>
      <c r="AP3" s="184" t="s">
        <v>13</v>
      </c>
      <c r="AQ3" s="2"/>
      <c r="AR3" s="190" t="s">
        <v>14</v>
      </c>
      <c r="AS3" s="2"/>
      <c r="AT3" s="186" t="s">
        <v>0</v>
      </c>
      <c r="AU3" s="182" t="s">
        <v>1</v>
      </c>
      <c r="AV3" s="182" t="s">
        <v>10</v>
      </c>
      <c r="AW3" s="182" t="s">
        <v>2</v>
      </c>
      <c r="AX3" s="182" t="s">
        <v>11</v>
      </c>
      <c r="AY3" s="184" t="s">
        <v>12</v>
      </c>
      <c r="AZ3" s="2"/>
      <c r="BA3" s="186" t="s">
        <v>3</v>
      </c>
      <c r="BB3" s="182" t="s">
        <v>4</v>
      </c>
      <c r="BC3" s="184" t="s">
        <v>13</v>
      </c>
      <c r="BD3" s="1"/>
      <c r="BE3" s="192" t="s">
        <v>14</v>
      </c>
    </row>
    <row r="4" spans="1:57" ht="13" x14ac:dyDescent="0.25">
      <c r="A4" s="32"/>
      <c r="B4" s="32"/>
      <c r="C4" s="3"/>
      <c r="D4" s="197"/>
      <c r="E4" s="199"/>
      <c r="F4" s="5"/>
      <c r="G4" s="187"/>
      <c r="H4" s="183"/>
      <c r="I4" s="183"/>
      <c r="J4" s="183"/>
      <c r="K4" s="183"/>
      <c r="L4" s="185"/>
      <c r="M4" s="5"/>
      <c r="N4" s="187"/>
      <c r="O4" s="183"/>
      <c r="P4" s="185"/>
      <c r="Q4" s="2"/>
      <c r="R4" s="191"/>
      <c r="S4" s="2"/>
      <c r="T4" s="187"/>
      <c r="U4" s="183"/>
      <c r="V4" s="183"/>
      <c r="W4" s="183"/>
      <c r="X4" s="183"/>
      <c r="Y4" s="185"/>
      <c r="Z4" s="2"/>
      <c r="AA4" s="187"/>
      <c r="AB4" s="183"/>
      <c r="AC4" s="185"/>
      <c r="AD4" s="1"/>
      <c r="AE4" s="193"/>
      <c r="AF4" s="39"/>
      <c r="AG4" s="187"/>
      <c r="AH4" s="183"/>
      <c r="AI4" s="183"/>
      <c r="AJ4" s="183"/>
      <c r="AK4" s="183"/>
      <c r="AL4" s="185"/>
      <c r="AM4" s="5"/>
      <c r="AN4" s="187"/>
      <c r="AO4" s="183"/>
      <c r="AP4" s="185"/>
      <c r="AQ4" s="2"/>
      <c r="AR4" s="191"/>
      <c r="AS4" s="2"/>
      <c r="AT4" s="187"/>
      <c r="AU4" s="183"/>
      <c r="AV4" s="183"/>
      <c r="AW4" s="183"/>
      <c r="AX4" s="183"/>
      <c r="AY4" s="185"/>
      <c r="AZ4" s="2"/>
      <c r="BA4" s="187"/>
      <c r="BB4" s="183"/>
      <c r="BC4" s="185"/>
      <c r="BD4" s="1"/>
      <c r="BE4" s="193"/>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141.81345951911999</v>
      </c>
      <c r="H6" s="145">
        <v>135.63025342789601</v>
      </c>
      <c r="I6" s="145">
        <v>142.193278239683</v>
      </c>
      <c r="J6" s="145">
        <v>143.326652900347</v>
      </c>
      <c r="K6" s="145">
        <v>140.03171548152599</v>
      </c>
      <c r="L6" s="146">
        <v>140.705571418955</v>
      </c>
      <c r="M6" s="147"/>
      <c r="N6" s="148">
        <v>144.33651250956399</v>
      </c>
      <c r="O6" s="149">
        <v>147.496105744814</v>
      </c>
      <c r="P6" s="150">
        <v>145.93700479443899</v>
      </c>
      <c r="Q6" s="147"/>
      <c r="R6" s="151">
        <v>142.26582843680899</v>
      </c>
      <c r="S6" s="130"/>
      <c r="T6" s="122">
        <v>1.2703344474126701</v>
      </c>
      <c r="U6" s="123">
        <v>1.35298447574723</v>
      </c>
      <c r="V6" s="123">
        <v>1.79079704069859</v>
      </c>
      <c r="W6" s="123">
        <v>2.2687990722129801</v>
      </c>
      <c r="X6" s="123">
        <v>1.66478979208787</v>
      </c>
      <c r="Y6" s="124">
        <v>1.6796839459667201</v>
      </c>
      <c r="Z6" s="125"/>
      <c r="AA6" s="126">
        <v>1.3402914768338801</v>
      </c>
      <c r="AB6" s="127">
        <v>1.7924085734972</v>
      </c>
      <c r="AC6" s="128">
        <v>1.5672548623474301</v>
      </c>
      <c r="AD6" s="125"/>
      <c r="AE6" s="129">
        <v>1.6360301974514899</v>
      </c>
      <c r="AF6" s="29"/>
      <c r="AG6" s="144">
        <v>161.271266302312</v>
      </c>
      <c r="AH6" s="145">
        <v>149.06935153440401</v>
      </c>
      <c r="AI6" s="145">
        <v>149.18121543353499</v>
      </c>
      <c r="AJ6" s="145">
        <v>150.09452335637701</v>
      </c>
      <c r="AK6" s="145">
        <v>146.88470750888601</v>
      </c>
      <c r="AL6" s="146">
        <v>151.20023122887901</v>
      </c>
      <c r="AM6" s="147"/>
      <c r="AN6" s="148">
        <v>154.38333375554299</v>
      </c>
      <c r="AO6" s="149">
        <v>158.68145758069801</v>
      </c>
      <c r="AP6" s="150">
        <v>156.562773560865</v>
      </c>
      <c r="AQ6" s="147"/>
      <c r="AR6" s="151">
        <v>152.86884321368601</v>
      </c>
      <c r="AS6" s="130"/>
      <c r="AT6" s="122">
        <v>10.91252416983</v>
      </c>
      <c r="AU6" s="123">
        <v>4.9229162426505697</v>
      </c>
      <c r="AV6" s="123">
        <v>3.6134792086775498</v>
      </c>
      <c r="AW6" s="123">
        <v>3.0530776261108601</v>
      </c>
      <c r="AX6" s="123">
        <v>0.98282212434710603</v>
      </c>
      <c r="AY6" s="124">
        <v>4.6026758186865804</v>
      </c>
      <c r="AZ6" s="125"/>
      <c r="BA6" s="126">
        <v>-0.32702663950165101</v>
      </c>
      <c r="BB6" s="127">
        <v>-2.2869051028744098</v>
      </c>
      <c r="BC6" s="128">
        <v>-1.3958843654715101</v>
      </c>
      <c r="BD6" s="125"/>
      <c r="BE6" s="129">
        <v>2.5719935500398501</v>
      </c>
    </row>
    <row r="7" spans="1:57" x14ac:dyDescent="0.25">
      <c r="A7" s="20" t="s">
        <v>18</v>
      </c>
      <c r="B7" s="3" t="str">
        <f>TRIM(A7)</f>
        <v>Virginia</v>
      </c>
      <c r="C7" s="10"/>
      <c r="D7" s="24" t="s">
        <v>16</v>
      </c>
      <c r="E7" s="27" t="s">
        <v>17</v>
      </c>
      <c r="F7" s="3"/>
      <c r="G7" s="152">
        <v>106.38423929470299</v>
      </c>
      <c r="H7" s="147">
        <v>103.141095378042</v>
      </c>
      <c r="I7" s="147">
        <v>112.35855594617099</v>
      </c>
      <c r="J7" s="147">
        <v>114.36202396014301</v>
      </c>
      <c r="K7" s="147">
        <v>109.19441660321699</v>
      </c>
      <c r="L7" s="153">
        <v>109.31331997774301</v>
      </c>
      <c r="M7" s="147"/>
      <c r="N7" s="154">
        <v>108.359358190967</v>
      </c>
      <c r="O7" s="155">
        <v>108.617508560939</v>
      </c>
      <c r="P7" s="156">
        <v>108.488693514828</v>
      </c>
      <c r="Q7" s="147"/>
      <c r="R7" s="157">
        <v>109.07945501900601</v>
      </c>
      <c r="S7" s="130"/>
      <c r="T7" s="131">
        <v>2.7464367206067299</v>
      </c>
      <c r="U7" s="125">
        <v>2.8944338365375102</v>
      </c>
      <c r="V7" s="125">
        <v>3.24232138754657</v>
      </c>
      <c r="W7" s="125">
        <v>4.1829870429949203</v>
      </c>
      <c r="X7" s="125">
        <v>4.96579845821263</v>
      </c>
      <c r="Y7" s="132">
        <v>3.57066389021616</v>
      </c>
      <c r="Z7" s="125"/>
      <c r="AA7" s="133">
        <v>3.3762779880263198</v>
      </c>
      <c r="AB7" s="134">
        <v>2.3855147763737401</v>
      </c>
      <c r="AC7" s="135">
        <v>2.8770812390918499</v>
      </c>
      <c r="AD7" s="125"/>
      <c r="AE7" s="136">
        <v>3.3743052132390399</v>
      </c>
      <c r="AF7" s="30"/>
      <c r="AG7" s="152">
        <v>108.622936889933</v>
      </c>
      <c r="AH7" s="147">
        <v>104.005302172702</v>
      </c>
      <c r="AI7" s="147">
        <v>108.41171052881</v>
      </c>
      <c r="AJ7" s="147">
        <v>109.519303132339</v>
      </c>
      <c r="AK7" s="147">
        <v>105.384844325817</v>
      </c>
      <c r="AL7" s="153">
        <v>107.25669253564099</v>
      </c>
      <c r="AM7" s="147"/>
      <c r="AN7" s="154">
        <v>107.99090933653601</v>
      </c>
      <c r="AO7" s="155">
        <v>110.064357780687</v>
      </c>
      <c r="AP7" s="156">
        <v>109.039960925445</v>
      </c>
      <c r="AQ7" s="147"/>
      <c r="AR7" s="157">
        <v>107.792547717191</v>
      </c>
      <c r="AS7" s="130"/>
      <c r="AT7" s="131">
        <v>9.0056544448313591</v>
      </c>
      <c r="AU7" s="125">
        <v>2.8950008455006402</v>
      </c>
      <c r="AV7" s="125">
        <v>2.5584188761453701</v>
      </c>
      <c r="AW7" s="125">
        <v>3.5247763822052698</v>
      </c>
      <c r="AX7" s="125">
        <v>3.3299783685745101</v>
      </c>
      <c r="AY7" s="132">
        <v>4.0943612297766299</v>
      </c>
      <c r="AZ7" s="125"/>
      <c r="BA7" s="133">
        <v>2.1616289688433499</v>
      </c>
      <c r="BB7" s="134">
        <v>-2.5073939935598899</v>
      </c>
      <c r="BC7" s="135">
        <v>-0.35727384075902702</v>
      </c>
      <c r="BD7" s="125"/>
      <c r="BE7" s="136">
        <v>2.68173225320343</v>
      </c>
    </row>
    <row r="8" spans="1:57" x14ac:dyDescent="0.25">
      <c r="A8" s="21" t="s">
        <v>19</v>
      </c>
      <c r="B8" s="3" t="str">
        <f t="shared" ref="B8:B43" si="0">TRIM(A8)</f>
        <v>Norfolk/Virginia Beach, VA</v>
      </c>
      <c r="C8" s="3"/>
      <c r="D8" s="24" t="s">
        <v>16</v>
      </c>
      <c r="E8" s="27" t="s">
        <v>17</v>
      </c>
      <c r="F8" s="3"/>
      <c r="G8" s="152">
        <v>100.05423260627001</v>
      </c>
      <c r="H8" s="147">
        <v>89.500401612036498</v>
      </c>
      <c r="I8" s="147">
        <v>92.444065833283204</v>
      </c>
      <c r="J8" s="147">
        <v>94.323472960052698</v>
      </c>
      <c r="K8" s="147">
        <v>96.064984896198396</v>
      </c>
      <c r="L8" s="153">
        <v>94.580578204930703</v>
      </c>
      <c r="M8" s="147"/>
      <c r="N8" s="154">
        <v>104.942474852224</v>
      </c>
      <c r="O8" s="155">
        <v>105.421084404973</v>
      </c>
      <c r="P8" s="156">
        <v>105.184351214382</v>
      </c>
      <c r="Q8" s="147"/>
      <c r="R8" s="157">
        <v>97.931078313614194</v>
      </c>
      <c r="S8" s="130"/>
      <c r="T8" s="131">
        <v>0.73009354990849196</v>
      </c>
      <c r="U8" s="125">
        <v>1.46968124493673</v>
      </c>
      <c r="V8" s="125">
        <v>0.68054407366073</v>
      </c>
      <c r="W8" s="125">
        <v>2.9791715023075498</v>
      </c>
      <c r="X8" s="125">
        <v>3.5462342326274601</v>
      </c>
      <c r="Y8" s="132">
        <v>1.9790558341542099</v>
      </c>
      <c r="Z8" s="125"/>
      <c r="AA8" s="133">
        <v>-0.49936675498993799</v>
      </c>
      <c r="AB8" s="134">
        <v>-2.2757099002652499</v>
      </c>
      <c r="AC8" s="135">
        <v>-1.40028175899034</v>
      </c>
      <c r="AD8" s="125"/>
      <c r="AE8" s="136">
        <v>0.78330820784507504</v>
      </c>
      <c r="AF8" s="30"/>
      <c r="AG8" s="152">
        <v>106.706930255979</v>
      </c>
      <c r="AH8" s="147">
        <v>94.011231152119294</v>
      </c>
      <c r="AI8" s="147">
        <v>95.729954692326302</v>
      </c>
      <c r="AJ8" s="147">
        <v>98.377523305804999</v>
      </c>
      <c r="AK8" s="147">
        <v>98.463447975962296</v>
      </c>
      <c r="AL8" s="153">
        <v>98.789156527565893</v>
      </c>
      <c r="AM8" s="147"/>
      <c r="AN8" s="154">
        <v>107.94169851321401</v>
      </c>
      <c r="AO8" s="155">
        <v>110.140698528401</v>
      </c>
      <c r="AP8" s="156">
        <v>109.056615416017</v>
      </c>
      <c r="AQ8" s="147"/>
      <c r="AR8" s="157">
        <v>102.107122775465</v>
      </c>
      <c r="AS8" s="130"/>
      <c r="AT8" s="131">
        <v>10.5303321415324</v>
      </c>
      <c r="AU8" s="125">
        <v>0.52171231306926702</v>
      </c>
      <c r="AV8" s="125">
        <v>-0.92525154383158204</v>
      </c>
      <c r="AW8" s="125">
        <v>2.1263607572395098</v>
      </c>
      <c r="AX8" s="125">
        <v>2.6520685620609199</v>
      </c>
      <c r="AY8" s="132">
        <v>3.0997675710078001</v>
      </c>
      <c r="AZ8" s="125"/>
      <c r="BA8" s="133">
        <v>0.655865585301868</v>
      </c>
      <c r="BB8" s="134">
        <v>-6.0049690294619804</v>
      </c>
      <c r="BC8" s="135">
        <v>-2.96404295614848</v>
      </c>
      <c r="BD8" s="125"/>
      <c r="BE8" s="136">
        <v>0.87134224514497705</v>
      </c>
    </row>
    <row r="9" spans="1:57" ht="16" x14ac:dyDescent="0.45">
      <c r="A9" s="21" t="s">
        <v>20</v>
      </c>
      <c r="B9" s="81" t="s">
        <v>71</v>
      </c>
      <c r="C9" s="3"/>
      <c r="D9" s="24" t="s">
        <v>16</v>
      </c>
      <c r="E9" s="27" t="s">
        <v>17</v>
      </c>
      <c r="F9" s="3"/>
      <c r="G9" s="152">
        <v>108.918088682717</v>
      </c>
      <c r="H9" s="147">
        <v>97.804331462977103</v>
      </c>
      <c r="I9" s="147">
        <v>106.635595038079</v>
      </c>
      <c r="J9" s="147">
        <v>105.97108332959201</v>
      </c>
      <c r="K9" s="147">
        <v>98.178363691030697</v>
      </c>
      <c r="L9" s="153">
        <v>103.73720158926901</v>
      </c>
      <c r="M9" s="147"/>
      <c r="N9" s="154">
        <v>99.233311800356503</v>
      </c>
      <c r="O9" s="155">
        <v>100.491361616847</v>
      </c>
      <c r="P9" s="156">
        <v>99.877545347016806</v>
      </c>
      <c r="Q9" s="147"/>
      <c r="R9" s="157">
        <v>102.704162471193</v>
      </c>
      <c r="S9" s="130"/>
      <c r="T9" s="131">
        <v>4.3773773277624297</v>
      </c>
      <c r="U9" s="125">
        <v>0.40605236425980701</v>
      </c>
      <c r="V9" s="125">
        <v>0.32602708736387898</v>
      </c>
      <c r="W9" s="125">
        <v>-1.1789986464328399</v>
      </c>
      <c r="X9" s="125">
        <v>-0.28325317871754802</v>
      </c>
      <c r="Y9" s="132">
        <v>0.71763447124762503</v>
      </c>
      <c r="Z9" s="125"/>
      <c r="AA9" s="133">
        <v>-0.39503637747314402</v>
      </c>
      <c r="AB9" s="134">
        <v>-1.25268791065501</v>
      </c>
      <c r="AC9" s="135">
        <v>-0.83140765559825602</v>
      </c>
      <c r="AD9" s="125"/>
      <c r="AE9" s="136">
        <v>0.33102152827475301</v>
      </c>
      <c r="AF9" s="30"/>
      <c r="AG9" s="152">
        <v>99.620518165767706</v>
      </c>
      <c r="AH9" s="147">
        <v>95.765731065220606</v>
      </c>
      <c r="AI9" s="147">
        <v>100.165734841394</v>
      </c>
      <c r="AJ9" s="147">
        <v>100.905975408518</v>
      </c>
      <c r="AK9" s="147">
        <v>96.414115625138294</v>
      </c>
      <c r="AL9" s="153">
        <v>98.660700853826199</v>
      </c>
      <c r="AM9" s="147"/>
      <c r="AN9" s="154">
        <v>101.167952990871</v>
      </c>
      <c r="AO9" s="155">
        <v>104.27702010186501</v>
      </c>
      <c r="AP9" s="156">
        <v>102.76764653194201</v>
      </c>
      <c r="AQ9" s="147"/>
      <c r="AR9" s="157">
        <v>99.881885467348297</v>
      </c>
      <c r="AS9" s="130"/>
      <c r="AT9" s="131">
        <v>4.8934100420156401</v>
      </c>
      <c r="AU9" s="125">
        <v>0.81872984692025597</v>
      </c>
      <c r="AV9" s="125">
        <v>0.28630520141389898</v>
      </c>
      <c r="AW9" s="125">
        <v>0.85889502739156498</v>
      </c>
      <c r="AX9" s="125">
        <v>0.92133626606845798</v>
      </c>
      <c r="AY9" s="132">
        <v>1.44918917875136</v>
      </c>
      <c r="AZ9" s="125"/>
      <c r="BA9" s="133">
        <v>0.20836126662271601</v>
      </c>
      <c r="BB9" s="134">
        <v>-1.58468672017652</v>
      </c>
      <c r="BC9" s="135">
        <v>-0.77970574229877099</v>
      </c>
      <c r="BD9" s="125"/>
      <c r="BE9" s="136">
        <v>0.73665164420658602</v>
      </c>
    </row>
    <row r="10" spans="1:57" x14ac:dyDescent="0.25">
      <c r="A10" s="21" t="s">
        <v>21</v>
      </c>
      <c r="B10" s="3" t="str">
        <f t="shared" si="0"/>
        <v>Virginia Area</v>
      </c>
      <c r="C10" s="3"/>
      <c r="D10" s="24" t="s">
        <v>16</v>
      </c>
      <c r="E10" s="27" t="s">
        <v>17</v>
      </c>
      <c r="F10" s="3"/>
      <c r="G10" s="152">
        <v>101.313930084745</v>
      </c>
      <c r="H10" s="147">
        <v>92.428483632523694</v>
      </c>
      <c r="I10" s="147">
        <v>97.458917880582604</v>
      </c>
      <c r="J10" s="147">
        <v>98.589859683794401</v>
      </c>
      <c r="K10" s="147">
        <v>97.831900379861906</v>
      </c>
      <c r="L10" s="153">
        <v>97.459875325840699</v>
      </c>
      <c r="M10" s="147"/>
      <c r="N10" s="154">
        <v>106.96903296119</v>
      </c>
      <c r="O10" s="155">
        <v>108.286053541966</v>
      </c>
      <c r="P10" s="156">
        <v>107.62717545679401</v>
      </c>
      <c r="Q10" s="147"/>
      <c r="R10" s="157">
        <v>100.373530635732</v>
      </c>
      <c r="S10" s="130"/>
      <c r="T10" s="131">
        <v>3.6439342133275501</v>
      </c>
      <c r="U10" s="125">
        <v>1.6945370097624299</v>
      </c>
      <c r="V10" s="125">
        <v>3.2354376224816801</v>
      </c>
      <c r="W10" s="125">
        <v>3.5731782996108499</v>
      </c>
      <c r="X10" s="125">
        <v>4.8442626458947098</v>
      </c>
      <c r="Y10" s="132">
        <v>3.3446087095181598</v>
      </c>
      <c r="Z10" s="125"/>
      <c r="AA10" s="133">
        <v>4.8638709374081603</v>
      </c>
      <c r="AB10" s="134">
        <v>6.5632604930526703</v>
      </c>
      <c r="AC10" s="135">
        <v>5.70770464381767</v>
      </c>
      <c r="AD10" s="125"/>
      <c r="AE10" s="136">
        <v>4.0970514615472204</v>
      </c>
      <c r="AF10" s="30"/>
      <c r="AG10" s="152">
        <v>104.666223224159</v>
      </c>
      <c r="AH10" s="147">
        <v>95.173122817598795</v>
      </c>
      <c r="AI10" s="147">
        <v>97.624527567656102</v>
      </c>
      <c r="AJ10" s="147">
        <v>99.823393568070998</v>
      </c>
      <c r="AK10" s="147">
        <v>99.398732068729899</v>
      </c>
      <c r="AL10" s="153">
        <v>99.249962560764104</v>
      </c>
      <c r="AM10" s="147"/>
      <c r="AN10" s="154">
        <v>109.037935306723</v>
      </c>
      <c r="AO10" s="155">
        <v>111.779632473354</v>
      </c>
      <c r="AP10" s="156">
        <v>110.407295016023</v>
      </c>
      <c r="AQ10" s="147"/>
      <c r="AR10" s="157">
        <v>102.572207263319</v>
      </c>
      <c r="AS10" s="130"/>
      <c r="AT10" s="131">
        <v>9.2097267558975808</v>
      </c>
      <c r="AU10" s="125">
        <v>2.18714648460913</v>
      </c>
      <c r="AV10" s="125">
        <v>1.46518914516816</v>
      </c>
      <c r="AW10" s="125">
        <v>3.77651561897834</v>
      </c>
      <c r="AX10" s="125">
        <v>4.6261948848456198</v>
      </c>
      <c r="AY10" s="132">
        <v>4.1297841723418003</v>
      </c>
      <c r="AZ10" s="125"/>
      <c r="BA10" s="133">
        <v>4.9118602060498304</v>
      </c>
      <c r="BB10" s="134">
        <v>3.07142942271369</v>
      </c>
      <c r="BC10" s="135">
        <v>3.9415384421580502</v>
      </c>
      <c r="BD10" s="125"/>
      <c r="BE10" s="136">
        <v>4.1537057440934797</v>
      </c>
    </row>
    <row r="11" spans="1:57" x14ac:dyDescent="0.25">
      <c r="A11" s="34" t="s">
        <v>22</v>
      </c>
      <c r="B11" s="3" t="str">
        <f t="shared" si="0"/>
        <v>Washington, DC</v>
      </c>
      <c r="C11" s="3"/>
      <c r="D11" s="24" t="s">
        <v>16</v>
      </c>
      <c r="E11" s="27" t="s">
        <v>17</v>
      </c>
      <c r="F11" s="3"/>
      <c r="G11" s="152">
        <v>126.78914444844401</v>
      </c>
      <c r="H11" s="147">
        <v>131.350114098913</v>
      </c>
      <c r="I11" s="147">
        <v>153.339948400412</v>
      </c>
      <c r="J11" s="147">
        <v>162.976599688715</v>
      </c>
      <c r="K11" s="147">
        <v>154.41228886110801</v>
      </c>
      <c r="L11" s="153">
        <v>147.55628278610399</v>
      </c>
      <c r="M11" s="147"/>
      <c r="N11" s="154">
        <v>140.31124806601301</v>
      </c>
      <c r="O11" s="155">
        <v>137.92859617605501</v>
      </c>
      <c r="P11" s="156">
        <v>139.13798848188301</v>
      </c>
      <c r="Q11" s="147"/>
      <c r="R11" s="157">
        <v>145.15925330859</v>
      </c>
      <c r="S11" s="130"/>
      <c r="T11" s="131">
        <v>-2.1184642647101199</v>
      </c>
      <c r="U11" s="125">
        <v>-1.5266854414431299</v>
      </c>
      <c r="V11" s="125">
        <v>2.1588879481360501</v>
      </c>
      <c r="W11" s="125">
        <v>3.7828043724559501</v>
      </c>
      <c r="X11" s="125">
        <v>3.6235343733075198</v>
      </c>
      <c r="Y11" s="132">
        <v>1.7644231943806801</v>
      </c>
      <c r="Z11" s="125"/>
      <c r="AA11" s="133">
        <v>5.8371901921855498</v>
      </c>
      <c r="AB11" s="134">
        <v>3.9468380864979999</v>
      </c>
      <c r="AC11" s="135">
        <v>4.9051648714552396</v>
      </c>
      <c r="AD11" s="125"/>
      <c r="AE11" s="136">
        <v>2.6114942219427202</v>
      </c>
      <c r="AF11" s="30"/>
      <c r="AG11" s="152">
        <v>138.400466016732</v>
      </c>
      <c r="AH11" s="147">
        <v>135.42773308339301</v>
      </c>
      <c r="AI11" s="147">
        <v>145.860002434639</v>
      </c>
      <c r="AJ11" s="147">
        <v>146.52606576868999</v>
      </c>
      <c r="AK11" s="147">
        <v>139.40076111194301</v>
      </c>
      <c r="AL11" s="153">
        <v>141.363295561976</v>
      </c>
      <c r="AM11" s="147"/>
      <c r="AN11" s="154">
        <v>132.81426291968901</v>
      </c>
      <c r="AO11" s="155">
        <v>135.810056466655</v>
      </c>
      <c r="AP11" s="156">
        <v>134.35116036130401</v>
      </c>
      <c r="AQ11" s="147"/>
      <c r="AR11" s="157">
        <v>139.22158164361801</v>
      </c>
      <c r="AS11" s="130"/>
      <c r="AT11" s="131">
        <v>7.9129653190949103</v>
      </c>
      <c r="AU11" s="125">
        <v>-0.37332418382049398</v>
      </c>
      <c r="AV11" s="125">
        <v>2.0936280699485299</v>
      </c>
      <c r="AW11" s="125">
        <v>2.2052542883366701</v>
      </c>
      <c r="AX11" s="125">
        <v>2.12114574766772</v>
      </c>
      <c r="AY11" s="132">
        <v>2.5782702115694498</v>
      </c>
      <c r="AZ11" s="125"/>
      <c r="BA11" s="133">
        <v>0.46838542078369699</v>
      </c>
      <c r="BB11" s="134">
        <v>-5.9382264297420404</v>
      </c>
      <c r="BC11" s="135">
        <v>-3.1678912203003402</v>
      </c>
      <c r="BD11" s="125"/>
      <c r="BE11" s="136">
        <v>0.80944413103683699</v>
      </c>
    </row>
    <row r="12" spans="1:57" x14ac:dyDescent="0.25">
      <c r="A12" s="21" t="s">
        <v>23</v>
      </c>
      <c r="B12" s="3" t="str">
        <f t="shared" si="0"/>
        <v>Arlington, VA</v>
      </c>
      <c r="C12" s="3"/>
      <c r="D12" s="24" t="s">
        <v>16</v>
      </c>
      <c r="E12" s="27" t="s">
        <v>17</v>
      </c>
      <c r="F12" s="3"/>
      <c r="G12" s="152">
        <v>129.093586309523</v>
      </c>
      <c r="H12" s="147">
        <v>145.28283874478501</v>
      </c>
      <c r="I12" s="147">
        <v>169.388794871794</v>
      </c>
      <c r="J12" s="147">
        <v>172.45495264087299</v>
      </c>
      <c r="K12" s="147">
        <v>157.586215510204</v>
      </c>
      <c r="L12" s="153">
        <v>156.8276892861</v>
      </c>
      <c r="M12" s="147"/>
      <c r="N12" s="154">
        <v>130.86512537425099</v>
      </c>
      <c r="O12" s="155">
        <v>124.20394399620299</v>
      </c>
      <c r="P12" s="156">
        <v>127.928295668549</v>
      </c>
      <c r="Q12" s="147"/>
      <c r="R12" s="157">
        <v>149.42370600691501</v>
      </c>
      <c r="S12" s="130"/>
      <c r="T12" s="131">
        <v>1.37878684789697</v>
      </c>
      <c r="U12" s="125">
        <v>-2.81607443732356</v>
      </c>
      <c r="V12" s="125">
        <v>2.1113257142045998</v>
      </c>
      <c r="W12" s="125">
        <v>3.7900427746836098</v>
      </c>
      <c r="X12" s="125">
        <v>2.9924174123551799</v>
      </c>
      <c r="Y12" s="132">
        <v>1.60761682204585</v>
      </c>
      <c r="Z12" s="125"/>
      <c r="AA12" s="133">
        <v>3.8773236748361799</v>
      </c>
      <c r="AB12" s="134">
        <v>-0.812169625290457</v>
      </c>
      <c r="AC12" s="135">
        <v>1.8287361265765201</v>
      </c>
      <c r="AD12" s="125"/>
      <c r="AE12" s="136">
        <v>1.51445672587289</v>
      </c>
      <c r="AF12" s="30"/>
      <c r="AG12" s="152">
        <v>137.454535377794</v>
      </c>
      <c r="AH12" s="147">
        <v>150.60106705078201</v>
      </c>
      <c r="AI12" s="147">
        <v>160.793332506203</v>
      </c>
      <c r="AJ12" s="147">
        <v>159.839933844678</v>
      </c>
      <c r="AK12" s="147">
        <v>143.08819561205601</v>
      </c>
      <c r="AL12" s="153">
        <v>151.00387550285799</v>
      </c>
      <c r="AM12" s="147"/>
      <c r="AN12" s="154">
        <v>121.762860277198</v>
      </c>
      <c r="AO12" s="155">
        <v>118.313348398831</v>
      </c>
      <c r="AP12" s="156">
        <v>120.063579961987</v>
      </c>
      <c r="AQ12" s="147"/>
      <c r="AR12" s="157">
        <v>142.324379084469</v>
      </c>
      <c r="AS12" s="130"/>
      <c r="AT12" s="131">
        <v>10.8297080319293</v>
      </c>
      <c r="AU12" s="125">
        <v>5.5857388371794103</v>
      </c>
      <c r="AV12" s="125">
        <v>6.4393919552197199</v>
      </c>
      <c r="AW12" s="125">
        <v>5.5463643766466104</v>
      </c>
      <c r="AX12" s="125">
        <v>3.3434344933987199</v>
      </c>
      <c r="AY12" s="132">
        <v>5.6959938986880596</v>
      </c>
      <c r="AZ12" s="125"/>
      <c r="BA12" s="133">
        <v>3.3349095225962202</v>
      </c>
      <c r="BB12" s="134">
        <v>-7.2402582844855896</v>
      </c>
      <c r="BC12" s="135">
        <v>-2.2871471139119102</v>
      </c>
      <c r="BD12" s="125"/>
      <c r="BE12" s="136">
        <v>3.8326467179350701</v>
      </c>
    </row>
    <row r="13" spans="1:57" x14ac:dyDescent="0.25">
      <c r="A13" s="21" t="s">
        <v>24</v>
      </c>
      <c r="B13" s="3" t="str">
        <f t="shared" si="0"/>
        <v>Suburban Virginia Area</v>
      </c>
      <c r="C13" s="3"/>
      <c r="D13" s="24" t="s">
        <v>16</v>
      </c>
      <c r="E13" s="27" t="s">
        <v>17</v>
      </c>
      <c r="F13" s="3"/>
      <c r="G13" s="152">
        <v>119.224055092889</v>
      </c>
      <c r="H13" s="147">
        <v>107.66239667203401</v>
      </c>
      <c r="I13" s="147">
        <v>121.643889857961</v>
      </c>
      <c r="J13" s="147">
        <v>123.29416061812201</v>
      </c>
      <c r="K13" s="147">
        <v>116.66225284919101</v>
      </c>
      <c r="L13" s="153">
        <v>117.867260513091</v>
      </c>
      <c r="M13" s="147"/>
      <c r="N13" s="154">
        <v>114.45338475499</v>
      </c>
      <c r="O13" s="155">
        <v>124.59108738969501</v>
      </c>
      <c r="P13" s="156">
        <v>119.67610793371399</v>
      </c>
      <c r="Q13" s="147"/>
      <c r="R13" s="157">
        <v>118.346755559011</v>
      </c>
      <c r="S13" s="130"/>
      <c r="T13" s="131">
        <v>10.3404460933947</v>
      </c>
      <c r="U13" s="125">
        <v>11.9617813116237</v>
      </c>
      <c r="V13" s="125">
        <v>23.385679826926101</v>
      </c>
      <c r="W13" s="125">
        <v>17.9654668988514</v>
      </c>
      <c r="X13" s="125">
        <v>20.333429816060899</v>
      </c>
      <c r="Y13" s="132">
        <v>16.832989764742901</v>
      </c>
      <c r="Z13" s="125"/>
      <c r="AA13" s="133">
        <v>-1.8328618332532898E-2</v>
      </c>
      <c r="AB13" s="134">
        <v>1.65414361093511</v>
      </c>
      <c r="AC13" s="135">
        <v>0.80559778989464603</v>
      </c>
      <c r="AD13" s="125"/>
      <c r="AE13" s="136">
        <v>11.577355582891499</v>
      </c>
      <c r="AF13" s="30"/>
      <c r="AG13" s="152">
        <v>123.789798998905</v>
      </c>
      <c r="AH13" s="147">
        <v>111.099682119205</v>
      </c>
      <c r="AI13" s="147">
        <v>117.81177036199</v>
      </c>
      <c r="AJ13" s="147">
        <v>118.20246293137301</v>
      </c>
      <c r="AK13" s="147">
        <v>114.546265389876</v>
      </c>
      <c r="AL13" s="153">
        <v>117.098895291453</v>
      </c>
      <c r="AM13" s="147"/>
      <c r="AN13" s="154">
        <v>118.113220858895</v>
      </c>
      <c r="AO13" s="155">
        <v>127.512818767908</v>
      </c>
      <c r="AP13" s="156">
        <v>122.973161111111</v>
      </c>
      <c r="AQ13" s="147"/>
      <c r="AR13" s="157">
        <v>118.752824309668</v>
      </c>
      <c r="AS13" s="130"/>
      <c r="AT13" s="131">
        <v>16.120998191522201</v>
      </c>
      <c r="AU13" s="125">
        <v>7.0813147478624101</v>
      </c>
      <c r="AV13" s="125">
        <v>12.051298280617001</v>
      </c>
      <c r="AW13" s="125">
        <v>13.0161724267838</v>
      </c>
      <c r="AX13" s="125">
        <v>10.813284908090401</v>
      </c>
      <c r="AY13" s="132">
        <v>11.891998966684</v>
      </c>
      <c r="AZ13" s="125"/>
      <c r="BA13" s="133">
        <v>-0.98470775241272301</v>
      </c>
      <c r="BB13" s="134">
        <v>-3.9406773105358601</v>
      </c>
      <c r="BC13" s="135">
        <v>-2.8186265284440299</v>
      </c>
      <c r="BD13" s="125"/>
      <c r="BE13" s="136">
        <v>6.6403932942849302</v>
      </c>
    </row>
    <row r="14" spans="1:57" x14ac:dyDescent="0.25">
      <c r="A14" s="21" t="s">
        <v>25</v>
      </c>
      <c r="B14" s="3" t="str">
        <f t="shared" si="0"/>
        <v>Alexandria, VA</v>
      </c>
      <c r="C14" s="3"/>
      <c r="D14" s="24" t="s">
        <v>16</v>
      </c>
      <c r="E14" s="27" t="s">
        <v>17</v>
      </c>
      <c r="F14" s="3"/>
      <c r="G14" s="152">
        <v>110.982195399034</v>
      </c>
      <c r="H14" s="147">
        <v>118.511053830817</v>
      </c>
      <c r="I14" s="147">
        <v>129.57302247481201</v>
      </c>
      <c r="J14" s="147">
        <v>137.53360515021399</v>
      </c>
      <c r="K14" s="147">
        <v>138.80647686155001</v>
      </c>
      <c r="L14" s="153">
        <v>128.673834918804</v>
      </c>
      <c r="M14" s="147"/>
      <c r="N14" s="154">
        <v>130.946940268183</v>
      </c>
      <c r="O14" s="155">
        <v>132.39422155085501</v>
      </c>
      <c r="P14" s="156">
        <v>131.67372812784399</v>
      </c>
      <c r="Q14" s="147"/>
      <c r="R14" s="157">
        <v>129.63992540959501</v>
      </c>
      <c r="S14" s="130"/>
      <c r="T14" s="131">
        <v>-1.5244481984989799</v>
      </c>
      <c r="U14" s="125">
        <v>-0.43534260067995401</v>
      </c>
      <c r="V14" s="125">
        <v>-0.69707037582135001</v>
      </c>
      <c r="W14" s="125">
        <v>5.2819194577575104</v>
      </c>
      <c r="X14" s="125">
        <v>12.559058873967601</v>
      </c>
      <c r="Y14" s="132">
        <v>3.99060600554566</v>
      </c>
      <c r="Z14" s="125"/>
      <c r="AA14" s="133">
        <v>14.4446013880103</v>
      </c>
      <c r="AB14" s="134">
        <v>15.810863178944601</v>
      </c>
      <c r="AC14" s="135">
        <v>15.131086875307201</v>
      </c>
      <c r="AD14" s="125"/>
      <c r="AE14" s="136">
        <v>7.1351182904943702</v>
      </c>
      <c r="AF14" s="30"/>
      <c r="AG14" s="152">
        <v>121.490851501704</v>
      </c>
      <c r="AH14" s="147">
        <v>117.696930815776</v>
      </c>
      <c r="AI14" s="147">
        <v>122.151241534988</v>
      </c>
      <c r="AJ14" s="147">
        <v>124.11530610999201</v>
      </c>
      <c r="AK14" s="147">
        <v>122.31001656848299</v>
      </c>
      <c r="AL14" s="153">
        <v>121.67591439739201</v>
      </c>
      <c r="AM14" s="147"/>
      <c r="AN14" s="154">
        <v>117.420011337868</v>
      </c>
      <c r="AO14" s="155">
        <v>119.934818396615</v>
      </c>
      <c r="AP14" s="156">
        <v>118.72924764710901</v>
      </c>
      <c r="AQ14" s="147"/>
      <c r="AR14" s="157">
        <v>120.75591663391801</v>
      </c>
      <c r="AS14" s="130"/>
      <c r="AT14" s="131">
        <v>9.5658586134120203</v>
      </c>
      <c r="AU14" s="125">
        <v>1.91014563838166</v>
      </c>
      <c r="AV14" s="125">
        <v>1.61211418800624</v>
      </c>
      <c r="AW14" s="125">
        <v>2.0247976454141701</v>
      </c>
      <c r="AX14" s="125">
        <v>3.2395341787666601</v>
      </c>
      <c r="AY14" s="132">
        <v>3.4799005539610999</v>
      </c>
      <c r="AZ14" s="125"/>
      <c r="BA14" s="133">
        <v>2.0346534368189002</v>
      </c>
      <c r="BB14" s="134">
        <v>-4.9345596972257599</v>
      </c>
      <c r="BC14" s="135">
        <v>-1.92262756091287</v>
      </c>
      <c r="BD14" s="125"/>
      <c r="BE14" s="136">
        <v>1.7033226762938301</v>
      </c>
    </row>
    <row r="15" spans="1:57" x14ac:dyDescent="0.25">
      <c r="A15" s="21" t="s">
        <v>26</v>
      </c>
      <c r="B15" s="3" t="str">
        <f t="shared" si="0"/>
        <v>Fairfax/Tysons Corner, VA</v>
      </c>
      <c r="C15" s="3"/>
      <c r="D15" s="24" t="s">
        <v>16</v>
      </c>
      <c r="E15" s="27" t="s">
        <v>17</v>
      </c>
      <c r="F15" s="3"/>
      <c r="G15" s="152">
        <v>127.068077669902</v>
      </c>
      <c r="H15" s="147">
        <v>142.093898305084</v>
      </c>
      <c r="I15" s="147">
        <v>160.11882834903699</v>
      </c>
      <c r="J15" s="147">
        <v>164.24438867924499</v>
      </c>
      <c r="K15" s="147">
        <v>136.795739812595</v>
      </c>
      <c r="L15" s="153">
        <v>147.80791274593599</v>
      </c>
      <c r="M15" s="147"/>
      <c r="N15" s="154">
        <v>120.962996313849</v>
      </c>
      <c r="O15" s="155">
        <v>121.502423864203</v>
      </c>
      <c r="P15" s="156">
        <v>121.239898769861</v>
      </c>
      <c r="Q15" s="147"/>
      <c r="R15" s="157">
        <v>140.900140596368</v>
      </c>
      <c r="S15" s="130"/>
      <c r="T15" s="131">
        <v>0.242604962334421</v>
      </c>
      <c r="U15" s="125">
        <v>1.0811712525203301</v>
      </c>
      <c r="V15" s="125">
        <v>0.114222063748291</v>
      </c>
      <c r="W15" s="125">
        <v>2.0437906557721499</v>
      </c>
      <c r="X15" s="125">
        <v>0.203506595977795</v>
      </c>
      <c r="Y15" s="132">
        <v>0.923954711132141</v>
      </c>
      <c r="Z15" s="125"/>
      <c r="AA15" s="133">
        <v>4.1066894949477497</v>
      </c>
      <c r="AB15" s="134">
        <v>1.37660372425716</v>
      </c>
      <c r="AC15" s="135">
        <v>2.6929074699092199</v>
      </c>
      <c r="AD15" s="125"/>
      <c r="AE15" s="136">
        <v>1.7277178113673299</v>
      </c>
      <c r="AF15" s="30"/>
      <c r="AG15" s="152">
        <v>129.43010658105899</v>
      </c>
      <c r="AH15" s="147">
        <v>134.80759150949501</v>
      </c>
      <c r="AI15" s="147">
        <v>145.45088038927199</v>
      </c>
      <c r="AJ15" s="147">
        <v>144.963657230298</v>
      </c>
      <c r="AK15" s="147">
        <v>129.75026795726799</v>
      </c>
      <c r="AL15" s="153">
        <v>137.250692056817</v>
      </c>
      <c r="AM15" s="147"/>
      <c r="AN15" s="154">
        <v>119.003676569267</v>
      </c>
      <c r="AO15" s="155">
        <v>119.888913640707</v>
      </c>
      <c r="AP15" s="156">
        <v>119.450983492772</v>
      </c>
      <c r="AQ15" s="147"/>
      <c r="AR15" s="157">
        <v>132.202688370819</v>
      </c>
      <c r="AS15" s="130"/>
      <c r="AT15" s="131">
        <v>7.3740007508057399</v>
      </c>
      <c r="AU15" s="125">
        <v>0.601544523707912</v>
      </c>
      <c r="AV15" s="125">
        <v>2.0084034875060102</v>
      </c>
      <c r="AW15" s="125">
        <v>0.55277301625558695</v>
      </c>
      <c r="AX15" s="125">
        <v>0.31789372554073198</v>
      </c>
      <c r="AY15" s="132">
        <v>1.76207344710461</v>
      </c>
      <c r="AZ15" s="125"/>
      <c r="BA15" s="133">
        <v>2.9539600738503999</v>
      </c>
      <c r="BB15" s="134">
        <v>-4.5516839579619299</v>
      </c>
      <c r="BC15" s="135">
        <v>-1.20093945792787</v>
      </c>
      <c r="BD15" s="125"/>
      <c r="BE15" s="136">
        <v>1.19137257035301</v>
      </c>
    </row>
    <row r="16" spans="1:57" x14ac:dyDescent="0.25">
      <c r="A16" s="21" t="s">
        <v>27</v>
      </c>
      <c r="B16" s="3" t="str">
        <f t="shared" si="0"/>
        <v>I-95 Fredericksburg, VA</v>
      </c>
      <c r="C16" s="3"/>
      <c r="D16" s="24" t="s">
        <v>16</v>
      </c>
      <c r="E16" s="27" t="s">
        <v>17</v>
      </c>
      <c r="F16" s="3"/>
      <c r="G16" s="152">
        <v>86.143888145571296</v>
      </c>
      <c r="H16" s="147">
        <v>89.797412839624897</v>
      </c>
      <c r="I16" s="147">
        <v>89.742844216189695</v>
      </c>
      <c r="J16" s="147">
        <v>90.4582690030783</v>
      </c>
      <c r="K16" s="147">
        <v>90.723842637151094</v>
      </c>
      <c r="L16" s="153">
        <v>89.442113533686793</v>
      </c>
      <c r="M16" s="147"/>
      <c r="N16" s="154">
        <v>93.089460612142403</v>
      </c>
      <c r="O16" s="155">
        <v>94.329624971415498</v>
      </c>
      <c r="P16" s="156">
        <v>93.738250986960097</v>
      </c>
      <c r="Q16" s="147"/>
      <c r="R16" s="157">
        <v>90.692380322389695</v>
      </c>
      <c r="S16" s="130"/>
      <c r="T16" s="131">
        <v>3.0184536109826601</v>
      </c>
      <c r="U16" s="125">
        <v>4.2402565343607401</v>
      </c>
      <c r="V16" s="125">
        <v>0.51689247894806101</v>
      </c>
      <c r="W16" s="125">
        <v>2.5445776555878199</v>
      </c>
      <c r="X16" s="125">
        <v>5.6843465701379499</v>
      </c>
      <c r="Y16" s="132">
        <v>3.1369014800124702</v>
      </c>
      <c r="Z16" s="125"/>
      <c r="AA16" s="133">
        <v>6.5852290023436097</v>
      </c>
      <c r="AB16" s="134">
        <v>7.3654288706392403</v>
      </c>
      <c r="AC16" s="135">
        <v>6.9988545728155902</v>
      </c>
      <c r="AD16" s="125"/>
      <c r="AE16" s="136">
        <v>4.2663009763408102</v>
      </c>
      <c r="AF16" s="30"/>
      <c r="AG16" s="152">
        <v>89.419928176795494</v>
      </c>
      <c r="AH16" s="147">
        <v>87.927112451704701</v>
      </c>
      <c r="AI16" s="147">
        <v>89.0934045927429</v>
      </c>
      <c r="AJ16" s="147">
        <v>89.160653712366496</v>
      </c>
      <c r="AK16" s="147">
        <v>89.421041653923695</v>
      </c>
      <c r="AL16" s="153">
        <v>89.016496154831998</v>
      </c>
      <c r="AM16" s="147"/>
      <c r="AN16" s="154">
        <v>92.537449795628206</v>
      </c>
      <c r="AO16" s="155">
        <v>93.734144864617804</v>
      </c>
      <c r="AP16" s="156">
        <v>93.146672579753897</v>
      </c>
      <c r="AQ16" s="147"/>
      <c r="AR16" s="157">
        <v>90.279979538640802</v>
      </c>
      <c r="AS16" s="130"/>
      <c r="AT16" s="131">
        <v>5.8095280390394404</v>
      </c>
      <c r="AU16" s="125">
        <v>2.0258584833386002</v>
      </c>
      <c r="AV16" s="125">
        <v>1.8340702311803601</v>
      </c>
      <c r="AW16" s="125">
        <v>2.26414209234555</v>
      </c>
      <c r="AX16" s="125">
        <v>4.44979654318547</v>
      </c>
      <c r="AY16" s="132">
        <v>3.21626046661016</v>
      </c>
      <c r="AZ16" s="125"/>
      <c r="BA16" s="133">
        <v>4.3380789951886802</v>
      </c>
      <c r="BB16" s="134">
        <v>2.33569216510665</v>
      </c>
      <c r="BC16" s="135">
        <v>3.2678230773962098</v>
      </c>
      <c r="BD16" s="125"/>
      <c r="BE16" s="136">
        <v>3.2480293114693799</v>
      </c>
    </row>
    <row r="17" spans="1:57" x14ac:dyDescent="0.25">
      <c r="A17" s="21" t="s">
        <v>28</v>
      </c>
      <c r="B17" s="3" t="str">
        <f t="shared" si="0"/>
        <v>Dulles Airport Area, VA</v>
      </c>
      <c r="C17" s="3"/>
      <c r="D17" s="24" t="s">
        <v>16</v>
      </c>
      <c r="E17" s="27" t="s">
        <v>17</v>
      </c>
      <c r="F17" s="3"/>
      <c r="G17" s="152">
        <v>109.72821142369899</v>
      </c>
      <c r="H17" s="147">
        <v>116.048993653671</v>
      </c>
      <c r="I17" s="147">
        <v>128.21225359546099</v>
      </c>
      <c r="J17" s="147">
        <v>132.079421296296</v>
      </c>
      <c r="K17" s="147">
        <v>119.662651570489</v>
      </c>
      <c r="L17" s="153">
        <v>121.945313265865</v>
      </c>
      <c r="M17" s="147"/>
      <c r="N17" s="154">
        <v>102.436509955752</v>
      </c>
      <c r="O17" s="155">
        <v>98.457675834970502</v>
      </c>
      <c r="P17" s="156">
        <v>100.510291040517</v>
      </c>
      <c r="Q17" s="147"/>
      <c r="R17" s="157">
        <v>116.958968515609</v>
      </c>
      <c r="S17" s="130"/>
      <c r="T17" s="131">
        <v>6.0195348072364796</v>
      </c>
      <c r="U17" s="125">
        <v>2.7343686295476899</v>
      </c>
      <c r="V17" s="125">
        <v>4.1791866466330996</v>
      </c>
      <c r="W17" s="125">
        <v>7.6153483077569799</v>
      </c>
      <c r="X17" s="125">
        <v>5.4311107981997599</v>
      </c>
      <c r="Y17" s="132">
        <v>5.2772370706455396</v>
      </c>
      <c r="Z17" s="125"/>
      <c r="AA17" s="133">
        <v>5.5924145748297898</v>
      </c>
      <c r="AB17" s="134">
        <v>1.67125054628804</v>
      </c>
      <c r="AC17" s="135">
        <v>3.7009562555027098</v>
      </c>
      <c r="AD17" s="125"/>
      <c r="AE17" s="136">
        <v>5.0975914896562102</v>
      </c>
      <c r="AF17" s="30"/>
      <c r="AG17" s="152">
        <v>101.788338419285</v>
      </c>
      <c r="AH17" s="147">
        <v>110.68162163429901</v>
      </c>
      <c r="AI17" s="147">
        <v>118.63536341869199</v>
      </c>
      <c r="AJ17" s="147">
        <v>119.202401880046</v>
      </c>
      <c r="AK17" s="147">
        <v>109.393259459939</v>
      </c>
      <c r="AL17" s="153">
        <v>112.488464389984</v>
      </c>
      <c r="AM17" s="147"/>
      <c r="AN17" s="154">
        <v>98.899202664040104</v>
      </c>
      <c r="AO17" s="155">
        <v>98.029765332099004</v>
      </c>
      <c r="AP17" s="156">
        <v>98.461607883334096</v>
      </c>
      <c r="AQ17" s="147"/>
      <c r="AR17" s="157">
        <v>108.62765209417999</v>
      </c>
      <c r="AS17" s="130"/>
      <c r="AT17" s="131">
        <v>2.50129821665633</v>
      </c>
      <c r="AU17" s="125">
        <v>2.1420946261687499</v>
      </c>
      <c r="AV17" s="125">
        <v>3.0830313624687702</v>
      </c>
      <c r="AW17" s="125">
        <v>4.3245426736156398</v>
      </c>
      <c r="AX17" s="125">
        <v>1.3620054399713599</v>
      </c>
      <c r="AY17" s="132">
        <v>2.6868250390241499</v>
      </c>
      <c r="AZ17" s="125"/>
      <c r="BA17" s="133">
        <v>1.9746619588894001</v>
      </c>
      <c r="BB17" s="134">
        <v>-1.4205998168935201</v>
      </c>
      <c r="BC17" s="135">
        <v>0.21075884942189799</v>
      </c>
      <c r="BD17" s="125"/>
      <c r="BE17" s="136">
        <v>2.0526016843874699</v>
      </c>
    </row>
    <row r="18" spans="1:57" x14ac:dyDescent="0.25">
      <c r="A18" s="21" t="s">
        <v>29</v>
      </c>
      <c r="B18" s="3" t="str">
        <f t="shared" si="0"/>
        <v>Williamsburg, VA</v>
      </c>
      <c r="C18" s="3"/>
      <c r="D18" s="24" t="s">
        <v>16</v>
      </c>
      <c r="E18" s="27" t="s">
        <v>17</v>
      </c>
      <c r="F18" s="3"/>
      <c r="G18" s="152">
        <v>151.733812795191</v>
      </c>
      <c r="H18" s="147">
        <v>96.550440785979802</v>
      </c>
      <c r="I18" s="147">
        <v>89.889485294117605</v>
      </c>
      <c r="J18" s="147">
        <v>89.116201664219204</v>
      </c>
      <c r="K18" s="147">
        <v>103.56774154097</v>
      </c>
      <c r="L18" s="153">
        <v>107.65719751224999</v>
      </c>
      <c r="M18" s="147"/>
      <c r="N18" s="154">
        <v>135.21750992421499</v>
      </c>
      <c r="O18" s="155">
        <v>147.836712532539</v>
      </c>
      <c r="P18" s="156">
        <v>141.43235164835099</v>
      </c>
      <c r="Q18" s="147"/>
      <c r="R18" s="157">
        <v>119.131335241413</v>
      </c>
      <c r="S18" s="130"/>
      <c r="T18" s="131">
        <v>-5.3349024443649196</v>
      </c>
      <c r="U18" s="125">
        <v>-1.1491641274803399</v>
      </c>
      <c r="V18" s="125">
        <v>1.22657282024599</v>
      </c>
      <c r="W18" s="125">
        <v>1.2981904406132101</v>
      </c>
      <c r="X18" s="125">
        <v>9.9080633645423494E-2</v>
      </c>
      <c r="Y18" s="132">
        <v>-1.8302168887530199</v>
      </c>
      <c r="Z18" s="125"/>
      <c r="AA18" s="133">
        <v>-4.9925735121847596</v>
      </c>
      <c r="AB18" s="134">
        <v>-11.117144350787401</v>
      </c>
      <c r="AC18" s="135">
        <v>-8.0935546417235997</v>
      </c>
      <c r="AD18" s="125"/>
      <c r="AE18" s="136">
        <v>-4.1577251777660802</v>
      </c>
      <c r="AF18" s="30"/>
      <c r="AG18" s="152">
        <v>146.564850632457</v>
      </c>
      <c r="AH18" s="147">
        <v>123.80054010756299</v>
      </c>
      <c r="AI18" s="147">
        <v>123.37044653224901</v>
      </c>
      <c r="AJ18" s="147">
        <v>130.534358512051</v>
      </c>
      <c r="AK18" s="147">
        <v>131.81744558418799</v>
      </c>
      <c r="AL18" s="153">
        <v>131.83267055966601</v>
      </c>
      <c r="AM18" s="147"/>
      <c r="AN18" s="154">
        <v>150.987584229953</v>
      </c>
      <c r="AO18" s="155">
        <v>158.644253249342</v>
      </c>
      <c r="AP18" s="156">
        <v>154.78683587876799</v>
      </c>
      <c r="AQ18" s="147"/>
      <c r="AR18" s="157">
        <v>139.35118452087801</v>
      </c>
      <c r="AS18" s="130"/>
      <c r="AT18" s="131">
        <v>-4.9408389501173904</v>
      </c>
      <c r="AU18" s="125">
        <v>-8.3035568912450195</v>
      </c>
      <c r="AV18" s="125">
        <v>-9.7162102561313404</v>
      </c>
      <c r="AW18" s="125">
        <v>-3.0587214760189498</v>
      </c>
      <c r="AX18" s="125">
        <v>-1.7641039649142201</v>
      </c>
      <c r="AY18" s="132">
        <v>-5.0100219871863398</v>
      </c>
      <c r="AZ18" s="125"/>
      <c r="BA18" s="133">
        <v>-4.4508053964109102</v>
      </c>
      <c r="BB18" s="134">
        <v>-12.4300105762744</v>
      </c>
      <c r="BC18" s="135">
        <v>-8.8173166037285196</v>
      </c>
      <c r="BD18" s="125"/>
      <c r="BE18" s="136">
        <v>-6.3966514870607298</v>
      </c>
    </row>
    <row r="19" spans="1:57" x14ac:dyDescent="0.25">
      <c r="A19" s="21" t="s">
        <v>30</v>
      </c>
      <c r="B19" s="3" t="str">
        <f t="shared" si="0"/>
        <v>Virginia Beach, VA</v>
      </c>
      <c r="C19" s="3"/>
      <c r="D19" s="24" t="s">
        <v>16</v>
      </c>
      <c r="E19" s="27" t="s">
        <v>17</v>
      </c>
      <c r="F19" s="3"/>
      <c r="G19" s="152">
        <v>100.860924098594</v>
      </c>
      <c r="H19" s="147">
        <v>94.782793435448497</v>
      </c>
      <c r="I19" s="147">
        <v>100.38812317649401</v>
      </c>
      <c r="J19" s="147">
        <v>102.543752002288</v>
      </c>
      <c r="K19" s="147">
        <v>101.318062582097</v>
      </c>
      <c r="L19" s="153">
        <v>100.20522820292599</v>
      </c>
      <c r="M19" s="147"/>
      <c r="N19" s="154">
        <v>111.088860838607</v>
      </c>
      <c r="O19" s="155">
        <v>110.522372616906</v>
      </c>
      <c r="P19" s="156">
        <v>110.79794262623101</v>
      </c>
      <c r="Q19" s="147"/>
      <c r="R19" s="157">
        <v>103.879616673786</v>
      </c>
      <c r="S19" s="130"/>
      <c r="T19" s="131">
        <v>0.488483962003323</v>
      </c>
      <c r="U19" s="125">
        <v>-0.15634370721362501</v>
      </c>
      <c r="V19" s="125">
        <v>-1.08554822862975</v>
      </c>
      <c r="W19" s="125">
        <v>1.4573864360551401</v>
      </c>
      <c r="X19" s="125">
        <v>1.90261271971638</v>
      </c>
      <c r="Y19" s="132">
        <v>0.60835985918493796</v>
      </c>
      <c r="Z19" s="125"/>
      <c r="AA19" s="133">
        <v>-1.7148615475970701</v>
      </c>
      <c r="AB19" s="134">
        <v>-2.4635613623476398</v>
      </c>
      <c r="AC19" s="135">
        <v>-2.0983253291533099</v>
      </c>
      <c r="AD19" s="125"/>
      <c r="AE19" s="136">
        <v>-0.58738197491478905</v>
      </c>
      <c r="AF19" s="30"/>
      <c r="AG19" s="152">
        <v>118.187992252424</v>
      </c>
      <c r="AH19" s="147">
        <v>97.3516170069325</v>
      </c>
      <c r="AI19" s="147">
        <v>98.824966357562403</v>
      </c>
      <c r="AJ19" s="147">
        <v>100.667613718392</v>
      </c>
      <c r="AK19" s="147">
        <v>100.554510234693</v>
      </c>
      <c r="AL19" s="153">
        <v>103.547672183191</v>
      </c>
      <c r="AM19" s="147"/>
      <c r="AN19" s="154">
        <v>111.727511004646</v>
      </c>
      <c r="AO19" s="155">
        <v>114.294670699748</v>
      </c>
      <c r="AP19" s="156">
        <v>113.048948670977</v>
      </c>
      <c r="AQ19" s="147"/>
      <c r="AR19" s="157">
        <v>106.919492245481</v>
      </c>
      <c r="AS19" s="130"/>
      <c r="AT19" s="131">
        <v>22.280005155721799</v>
      </c>
      <c r="AU19" s="125">
        <v>1.7295378086661699</v>
      </c>
      <c r="AV19" s="125">
        <v>-0.62198988173061098</v>
      </c>
      <c r="AW19" s="125">
        <v>1.5136402636805699</v>
      </c>
      <c r="AX19" s="125">
        <v>1.5193825217277399</v>
      </c>
      <c r="AY19" s="132">
        <v>5.5710797180789102</v>
      </c>
      <c r="AZ19" s="125"/>
      <c r="BA19" s="133">
        <v>-0.898085026514579</v>
      </c>
      <c r="BB19" s="134">
        <v>-8.2056134289057194</v>
      </c>
      <c r="BC19" s="135">
        <v>-4.9790312005570199</v>
      </c>
      <c r="BD19" s="125"/>
      <c r="BE19" s="136">
        <v>1.0368058986205999</v>
      </c>
    </row>
    <row r="20" spans="1:57" x14ac:dyDescent="0.25">
      <c r="A20" s="34" t="s">
        <v>31</v>
      </c>
      <c r="B20" s="3" t="str">
        <f t="shared" si="0"/>
        <v>Norfolk/Portsmouth, VA</v>
      </c>
      <c r="C20" s="3"/>
      <c r="D20" s="24" t="s">
        <v>16</v>
      </c>
      <c r="E20" s="27" t="s">
        <v>17</v>
      </c>
      <c r="F20" s="3"/>
      <c r="G20" s="152">
        <v>92.164828797603704</v>
      </c>
      <c r="H20" s="147">
        <v>97.538934254573704</v>
      </c>
      <c r="I20" s="147">
        <v>102.660606703716</v>
      </c>
      <c r="J20" s="147">
        <v>104.937801093839</v>
      </c>
      <c r="K20" s="147">
        <v>102.547720452541</v>
      </c>
      <c r="L20" s="153">
        <v>100.603630296003</v>
      </c>
      <c r="M20" s="147"/>
      <c r="N20" s="154">
        <v>104.104413932253</v>
      </c>
      <c r="O20" s="155">
        <v>101.499559181286</v>
      </c>
      <c r="P20" s="156">
        <v>102.797208760088</v>
      </c>
      <c r="Q20" s="147"/>
      <c r="R20" s="157">
        <v>101.299688275829</v>
      </c>
      <c r="S20" s="130"/>
      <c r="T20" s="131">
        <v>2.7196053102830602</v>
      </c>
      <c r="U20" s="125">
        <v>2.86540053276756</v>
      </c>
      <c r="V20" s="125">
        <v>4.1621637896675301</v>
      </c>
      <c r="W20" s="125">
        <v>5.89936797105221</v>
      </c>
      <c r="X20" s="125">
        <v>5.57004127453202</v>
      </c>
      <c r="Y20" s="132">
        <v>4.6077005711172196</v>
      </c>
      <c r="Z20" s="125"/>
      <c r="AA20" s="133">
        <v>3.04237527005575</v>
      </c>
      <c r="AB20" s="134">
        <v>3.91486050288488</v>
      </c>
      <c r="AC20" s="135">
        <v>3.45898761444999</v>
      </c>
      <c r="AD20" s="125"/>
      <c r="AE20" s="136">
        <v>4.27054177952225</v>
      </c>
      <c r="AF20" s="30"/>
      <c r="AG20" s="152">
        <v>102.12061076203901</v>
      </c>
      <c r="AH20" s="147">
        <v>97.630286354907895</v>
      </c>
      <c r="AI20" s="147">
        <v>101.00805743631</v>
      </c>
      <c r="AJ20" s="147">
        <v>102.238160632339</v>
      </c>
      <c r="AK20" s="147">
        <v>96.328308516780893</v>
      </c>
      <c r="AL20" s="153">
        <v>99.852780415661002</v>
      </c>
      <c r="AM20" s="147"/>
      <c r="AN20" s="154">
        <v>100.24945887480099</v>
      </c>
      <c r="AO20" s="155">
        <v>102.514320890497</v>
      </c>
      <c r="AP20" s="156">
        <v>101.407375549722</v>
      </c>
      <c r="AQ20" s="147"/>
      <c r="AR20" s="157">
        <v>100.345138084659</v>
      </c>
      <c r="AS20" s="130"/>
      <c r="AT20" s="131">
        <v>19.454962095211702</v>
      </c>
      <c r="AU20" s="125">
        <v>7.6395555778478803</v>
      </c>
      <c r="AV20" s="125">
        <v>6.0704950034857497</v>
      </c>
      <c r="AW20" s="125">
        <v>6.4923914000214804</v>
      </c>
      <c r="AX20" s="125">
        <v>5.6545414353044796</v>
      </c>
      <c r="AY20" s="132">
        <v>8.5062040029391692</v>
      </c>
      <c r="AZ20" s="125"/>
      <c r="BA20" s="133">
        <v>5.2252360431758902</v>
      </c>
      <c r="BB20" s="134">
        <v>-1.3357639259993599</v>
      </c>
      <c r="BC20" s="135">
        <v>1.6224761037479201</v>
      </c>
      <c r="BD20" s="125"/>
      <c r="BE20" s="136">
        <v>6.1862197544013897</v>
      </c>
    </row>
    <row r="21" spans="1:57" x14ac:dyDescent="0.25">
      <c r="A21" s="35" t="s">
        <v>32</v>
      </c>
      <c r="B21" s="3" t="str">
        <f t="shared" si="0"/>
        <v>Newport News/Hampton, VA</v>
      </c>
      <c r="C21" s="3"/>
      <c r="D21" s="24" t="s">
        <v>16</v>
      </c>
      <c r="E21" s="27" t="s">
        <v>17</v>
      </c>
      <c r="F21" s="3"/>
      <c r="G21" s="152">
        <v>83.6051725921849</v>
      </c>
      <c r="H21" s="147">
        <v>78.293774158354097</v>
      </c>
      <c r="I21" s="147">
        <v>80.992415200683098</v>
      </c>
      <c r="J21" s="147">
        <v>83.372462571876596</v>
      </c>
      <c r="K21" s="147">
        <v>88.729363574144401</v>
      </c>
      <c r="L21" s="153">
        <v>83.224890235021505</v>
      </c>
      <c r="M21" s="147"/>
      <c r="N21" s="154">
        <v>90.389968406889096</v>
      </c>
      <c r="O21" s="155">
        <v>88.270906577896099</v>
      </c>
      <c r="P21" s="156">
        <v>89.324906545308494</v>
      </c>
      <c r="Q21" s="147"/>
      <c r="R21" s="157">
        <v>85.005302855803393</v>
      </c>
      <c r="S21" s="130"/>
      <c r="T21" s="131">
        <v>12.526658970962099</v>
      </c>
      <c r="U21" s="125">
        <v>5.6803058325112401</v>
      </c>
      <c r="V21" s="125">
        <v>0.62396124737504899</v>
      </c>
      <c r="W21" s="125">
        <v>4.4286272803484401</v>
      </c>
      <c r="X21" s="125">
        <v>6.8760188838182703</v>
      </c>
      <c r="Y21" s="132">
        <v>5.8184161387584803</v>
      </c>
      <c r="Z21" s="125"/>
      <c r="AA21" s="133">
        <v>1.1143950713728601</v>
      </c>
      <c r="AB21" s="134">
        <v>-1.5313210435951401</v>
      </c>
      <c r="AC21" s="135">
        <v>-0.218042572449546</v>
      </c>
      <c r="AD21" s="125"/>
      <c r="AE21" s="136">
        <v>3.7577244752071102</v>
      </c>
      <c r="AF21" s="30"/>
      <c r="AG21" s="152">
        <v>79.100154811036404</v>
      </c>
      <c r="AH21" s="147">
        <v>76.605165897668201</v>
      </c>
      <c r="AI21" s="147">
        <v>78.963674222529306</v>
      </c>
      <c r="AJ21" s="147">
        <v>80.194559586328197</v>
      </c>
      <c r="AK21" s="147">
        <v>83.425060260833504</v>
      </c>
      <c r="AL21" s="153">
        <v>79.787789047942596</v>
      </c>
      <c r="AM21" s="147"/>
      <c r="AN21" s="154">
        <v>89.632396042431594</v>
      </c>
      <c r="AO21" s="155">
        <v>88.411443954000802</v>
      </c>
      <c r="AP21" s="156">
        <v>89.025763148350805</v>
      </c>
      <c r="AQ21" s="147"/>
      <c r="AR21" s="157">
        <v>82.6164849192796</v>
      </c>
      <c r="AS21" s="130"/>
      <c r="AT21" s="131">
        <v>8.3795901612738106</v>
      </c>
      <c r="AU21" s="125">
        <v>3.4294766750641301</v>
      </c>
      <c r="AV21" s="125">
        <v>2.8316300517282298</v>
      </c>
      <c r="AW21" s="125">
        <v>4.0033037762435999</v>
      </c>
      <c r="AX21" s="125">
        <v>3.93343406879668</v>
      </c>
      <c r="AY21" s="132">
        <v>4.3984025488858798</v>
      </c>
      <c r="AZ21" s="125"/>
      <c r="BA21" s="133">
        <v>3.7201966369822199</v>
      </c>
      <c r="BB21" s="134">
        <v>-1.1936232943224401</v>
      </c>
      <c r="BC21" s="135">
        <v>1.20970231230074</v>
      </c>
      <c r="BD21" s="125"/>
      <c r="BE21" s="136">
        <v>3.2973909664971099</v>
      </c>
    </row>
    <row r="22" spans="1:57" x14ac:dyDescent="0.25">
      <c r="A22" s="36" t="s">
        <v>33</v>
      </c>
      <c r="B22" s="3" t="str">
        <f t="shared" si="0"/>
        <v>Chesapeake/Suffolk, VA</v>
      </c>
      <c r="C22" s="3"/>
      <c r="D22" s="25" t="s">
        <v>16</v>
      </c>
      <c r="E22" s="28" t="s">
        <v>17</v>
      </c>
      <c r="F22" s="3"/>
      <c r="G22" s="158">
        <v>84.312214851485095</v>
      </c>
      <c r="H22" s="159">
        <v>83.175576308186095</v>
      </c>
      <c r="I22" s="159">
        <v>85.831989240506303</v>
      </c>
      <c r="J22" s="159">
        <v>86.725383748615698</v>
      </c>
      <c r="K22" s="159">
        <v>84.492617101024805</v>
      </c>
      <c r="L22" s="160">
        <v>84.981493056143094</v>
      </c>
      <c r="M22" s="147"/>
      <c r="N22" s="161">
        <v>83.601699610894897</v>
      </c>
      <c r="O22" s="162">
        <v>83.243462133164996</v>
      </c>
      <c r="P22" s="163">
        <v>83.420146025907499</v>
      </c>
      <c r="Q22" s="147"/>
      <c r="R22" s="164">
        <v>84.553286785087707</v>
      </c>
      <c r="S22" s="130"/>
      <c r="T22" s="137">
        <v>-1.2390274845443201</v>
      </c>
      <c r="U22" s="138">
        <v>-0.62902371409319502</v>
      </c>
      <c r="V22" s="138">
        <v>-1.6342529862295501</v>
      </c>
      <c r="W22" s="138">
        <v>-0.41112836051642498</v>
      </c>
      <c r="X22" s="138">
        <v>0.87508195690133195</v>
      </c>
      <c r="Y22" s="139">
        <v>-0.60914347546163805</v>
      </c>
      <c r="Z22" s="125"/>
      <c r="AA22" s="140">
        <v>-0.93765650947513002</v>
      </c>
      <c r="AB22" s="141">
        <v>-3.0576251074487399</v>
      </c>
      <c r="AC22" s="142">
        <v>-2.02626587208833</v>
      </c>
      <c r="AD22" s="125"/>
      <c r="AE22" s="143">
        <v>-0.99635714069686399</v>
      </c>
      <c r="AF22" s="31"/>
      <c r="AG22" s="158">
        <v>82.192432376938896</v>
      </c>
      <c r="AH22" s="159">
        <v>81.9961493796079</v>
      </c>
      <c r="AI22" s="159">
        <v>83.307279985057207</v>
      </c>
      <c r="AJ22" s="159">
        <v>84.542019996856993</v>
      </c>
      <c r="AK22" s="159">
        <v>82.156968504581101</v>
      </c>
      <c r="AL22" s="160">
        <v>82.8793686378053</v>
      </c>
      <c r="AM22" s="147"/>
      <c r="AN22" s="161">
        <v>84.074879890572305</v>
      </c>
      <c r="AO22" s="162">
        <v>85.175121819502706</v>
      </c>
      <c r="AP22" s="163">
        <v>84.636516490852102</v>
      </c>
      <c r="AQ22" s="147"/>
      <c r="AR22" s="164">
        <v>83.389812306679403</v>
      </c>
      <c r="AS22" s="130"/>
      <c r="AT22" s="137">
        <v>1.35408940421194</v>
      </c>
      <c r="AU22" s="138">
        <v>0.17797909859078001</v>
      </c>
      <c r="AV22" s="138">
        <v>-1.1526131327185101</v>
      </c>
      <c r="AW22" s="138">
        <v>1.04331874155645</v>
      </c>
      <c r="AX22" s="138">
        <v>0.68820876182787105</v>
      </c>
      <c r="AY22" s="139">
        <v>0.37144753864702301</v>
      </c>
      <c r="AZ22" s="125"/>
      <c r="BA22" s="140">
        <v>-0.48216128063713098</v>
      </c>
      <c r="BB22" s="141">
        <v>-3.53208007158113</v>
      </c>
      <c r="BC22" s="142">
        <v>-2.10572517644668</v>
      </c>
      <c r="BD22" s="125"/>
      <c r="BE22" s="143">
        <v>-0.360783521299267</v>
      </c>
    </row>
    <row r="23" spans="1:57" ht="13" x14ac:dyDescent="0.3">
      <c r="A23" s="35" t="s">
        <v>109</v>
      </c>
      <c r="B23" s="3" t="s">
        <v>109</v>
      </c>
      <c r="C23" s="9"/>
      <c r="D23" s="23" t="s">
        <v>16</v>
      </c>
      <c r="E23" s="26" t="s">
        <v>17</v>
      </c>
      <c r="F23" s="3"/>
      <c r="G23" s="144">
        <v>162.81854433380701</v>
      </c>
      <c r="H23" s="145">
        <v>148.78067645181801</v>
      </c>
      <c r="I23" s="145">
        <v>167.59760174418599</v>
      </c>
      <c r="J23" s="145">
        <v>166.74274242424201</v>
      </c>
      <c r="K23" s="145">
        <v>146.18965870307099</v>
      </c>
      <c r="L23" s="146">
        <v>159.69118780620499</v>
      </c>
      <c r="M23" s="147"/>
      <c r="N23" s="148">
        <v>147.61319014084501</v>
      </c>
      <c r="O23" s="149">
        <v>144.56868087941299</v>
      </c>
      <c r="P23" s="150">
        <v>146.048723040054</v>
      </c>
      <c r="Q23" s="147"/>
      <c r="R23" s="151">
        <v>156.39946142408701</v>
      </c>
      <c r="S23" s="130"/>
      <c r="T23" s="122">
        <v>0.68757316726586704</v>
      </c>
      <c r="U23" s="123">
        <v>-2.7841530283220002</v>
      </c>
      <c r="V23" s="123">
        <v>-1.4764157368667401</v>
      </c>
      <c r="W23" s="123">
        <v>-5.4570865298304199</v>
      </c>
      <c r="X23" s="123">
        <v>-5.89331949975782</v>
      </c>
      <c r="Y23" s="124">
        <v>-2.99238215010873</v>
      </c>
      <c r="Z23" s="125"/>
      <c r="AA23" s="126">
        <v>-8.4848337171930801</v>
      </c>
      <c r="AB23" s="127">
        <v>-12.8130903133623</v>
      </c>
      <c r="AC23" s="128">
        <v>-10.7677897308293</v>
      </c>
      <c r="AD23" s="125"/>
      <c r="AE23" s="129">
        <v>-4.8688650693617497</v>
      </c>
      <c r="AF23" s="29"/>
      <c r="AG23" s="144">
        <v>163.914029637564</v>
      </c>
      <c r="AH23" s="145">
        <v>154.87085890793099</v>
      </c>
      <c r="AI23" s="145">
        <v>157.449446102819</v>
      </c>
      <c r="AJ23" s="145">
        <v>159.10055362227101</v>
      </c>
      <c r="AK23" s="145">
        <v>150.27948197790201</v>
      </c>
      <c r="AL23" s="146">
        <v>157.24313245823299</v>
      </c>
      <c r="AM23" s="147"/>
      <c r="AN23" s="148">
        <v>156.23279852709101</v>
      </c>
      <c r="AO23" s="149">
        <v>160.174882793812</v>
      </c>
      <c r="AP23" s="150">
        <v>158.29733923500899</v>
      </c>
      <c r="AQ23" s="147"/>
      <c r="AR23" s="151">
        <v>157.55507512479599</v>
      </c>
      <c r="AS23" s="130"/>
      <c r="AT23" s="122">
        <v>4.2225270752950896</v>
      </c>
      <c r="AU23" s="123">
        <v>-1.2757212344022599</v>
      </c>
      <c r="AV23" s="123">
        <v>-3.8229907509069001</v>
      </c>
      <c r="AW23" s="123">
        <v>-4.3608871868231596</v>
      </c>
      <c r="AX23" s="123">
        <v>-4.2718143496355898</v>
      </c>
      <c r="AY23" s="124">
        <v>-2.1697522284751898</v>
      </c>
      <c r="AZ23" s="125"/>
      <c r="BA23" s="126">
        <v>-7.3831408948469299</v>
      </c>
      <c r="BB23" s="127">
        <v>-8.0300170624324192</v>
      </c>
      <c r="BC23" s="128">
        <v>-7.7974940275788702</v>
      </c>
      <c r="BD23" s="125"/>
      <c r="BE23" s="129">
        <v>-3.9848282482465098</v>
      </c>
    </row>
    <row r="24" spans="1:57" x14ac:dyDescent="0.25">
      <c r="A24" s="35" t="s">
        <v>43</v>
      </c>
      <c r="B24" s="3" t="str">
        <f t="shared" si="0"/>
        <v>Richmond North/Glen Allen, VA</v>
      </c>
      <c r="C24" s="10"/>
      <c r="D24" s="24" t="s">
        <v>16</v>
      </c>
      <c r="E24" s="27" t="s">
        <v>17</v>
      </c>
      <c r="F24" s="3"/>
      <c r="G24" s="152">
        <v>105.84094272780899</v>
      </c>
      <c r="H24" s="147">
        <v>92.994607013301007</v>
      </c>
      <c r="I24" s="147">
        <v>98.624655433138898</v>
      </c>
      <c r="J24" s="147">
        <v>101.01767991845</v>
      </c>
      <c r="K24" s="147">
        <v>95.202922655715199</v>
      </c>
      <c r="L24" s="153">
        <v>99.062386633813105</v>
      </c>
      <c r="M24" s="147"/>
      <c r="N24" s="154">
        <v>95.928255387436906</v>
      </c>
      <c r="O24" s="155">
        <v>99.925987961809795</v>
      </c>
      <c r="P24" s="156">
        <v>98.026411764705799</v>
      </c>
      <c r="Q24" s="147"/>
      <c r="R24" s="157">
        <v>98.768070126574401</v>
      </c>
      <c r="S24" s="130"/>
      <c r="T24" s="131">
        <v>5.8299379814274799</v>
      </c>
      <c r="U24" s="125">
        <v>1.1049276223282201</v>
      </c>
      <c r="V24" s="125">
        <v>-1.0258067208071699</v>
      </c>
      <c r="W24" s="125">
        <v>2.2250272942282301</v>
      </c>
      <c r="X24" s="125">
        <v>3.22239272092227</v>
      </c>
      <c r="Y24" s="132">
        <v>2.39160245069854</v>
      </c>
      <c r="Z24" s="125"/>
      <c r="AA24" s="133">
        <v>-0.88110086847422098</v>
      </c>
      <c r="AB24" s="134">
        <v>1.8702614098367301</v>
      </c>
      <c r="AC24" s="135">
        <v>0.59947733106830203</v>
      </c>
      <c r="AD24" s="125"/>
      <c r="AE24" s="136">
        <v>1.8783142901360601</v>
      </c>
      <c r="AF24" s="30"/>
      <c r="AG24" s="152">
        <v>93.738352574102905</v>
      </c>
      <c r="AH24" s="147">
        <v>90.326158728037896</v>
      </c>
      <c r="AI24" s="147">
        <v>94.964499941921204</v>
      </c>
      <c r="AJ24" s="147">
        <v>95.992222895882705</v>
      </c>
      <c r="AK24" s="147">
        <v>92.111593963687795</v>
      </c>
      <c r="AL24" s="153">
        <v>93.538281904487505</v>
      </c>
      <c r="AM24" s="147"/>
      <c r="AN24" s="154">
        <v>99.425728441797006</v>
      </c>
      <c r="AO24" s="155">
        <v>102.719731062531</v>
      </c>
      <c r="AP24" s="156">
        <v>101.147436292615</v>
      </c>
      <c r="AQ24" s="147"/>
      <c r="AR24" s="157">
        <v>95.905793868642107</v>
      </c>
      <c r="AS24" s="130"/>
      <c r="AT24" s="131">
        <v>3.5109573628105402</v>
      </c>
      <c r="AU24" s="125">
        <v>0.94634887405212698</v>
      </c>
      <c r="AV24" s="125">
        <v>0.127171739347653</v>
      </c>
      <c r="AW24" s="125">
        <v>1.6207570794522399</v>
      </c>
      <c r="AX24" s="125">
        <v>2.1614972336851701</v>
      </c>
      <c r="AY24" s="132">
        <v>1.60403727415356</v>
      </c>
      <c r="AZ24" s="125"/>
      <c r="BA24" s="133">
        <v>1.67909263473964</v>
      </c>
      <c r="BB24" s="134">
        <v>-9.2816220268907498E-2</v>
      </c>
      <c r="BC24" s="135">
        <v>0.712975692640752</v>
      </c>
      <c r="BD24" s="125"/>
      <c r="BE24" s="136">
        <v>1.3206770982257701</v>
      </c>
    </row>
    <row r="25" spans="1:57" x14ac:dyDescent="0.25">
      <c r="A25" s="35" t="s">
        <v>44</v>
      </c>
      <c r="B25" s="3" t="str">
        <f t="shared" si="0"/>
        <v>Richmond West/Midlothian, VA</v>
      </c>
      <c r="C25" s="3"/>
      <c r="D25" s="24" t="s">
        <v>16</v>
      </c>
      <c r="E25" s="27" t="s">
        <v>17</v>
      </c>
      <c r="F25" s="3"/>
      <c r="G25" s="152">
        <v>97.586202145643597</v>
      </c>
      <c r="H25" s="147">
        <v>85.273662458025498</v>
      </c>
      <c r="I25" s="147">
        <v>91.488738764385204</v>
      </c>
      <c r="J25" s="147">
        <v>89.528195405078506</v>
      </c>
      <c r="K25" s="147">
        <v>85.857954186851202</v>
      </c>
      <c r="L25" s="153">
        <v>90.041449016330205</v>
      </c>
      <c r="M25" s="147"/>
      <c r="N25" s="154">
        <v>90.146293456505006</v>
      </c>
      <c r="O25" s="155">
        <v>91.567481398601302</v>
      </c>
      <c r="P25" s="156">
        <v>90.890998021253196</v>
      </c>
      <c r="Q25" s="147"/>
      <c r="R25" s="157">
        <v>90.262124747763096</v>
      </c>
      <c r="S25" s="130"/>
      <c r="T25" s="131">
        <v>7.3645433166921803</v>
      </c>
      <c r="U25" s="125">
        <v>-2.1060987037820702</v>
      </c>
      <c r="V25" s="125">
        <v>0.480448952218056</v>
      </c>
      <c r="W25" s="125">
        <v>-2.28221523980161</v>
      </c>
      <c r="X25" s="125">
        <v>-0.73059479332063004</v>
      </c>
      <c r="Y25" s="132">
        <v>0.56593754384970296</v>
      </c>
      <c r="Z25" s="125"/>
      <c r="AA25" s="133">
        <v>-2.3687817692631001</v>
      </c>
      <c r="AB25" s="134">
        <v>-3.95067639364833</v>
      </c>
      <c r="AC25" s="135">
        <v>-3.1614644858159999</v>
      </c>
      <c r="AD25" s="125"/>
      <c r="AE25" s="136">
        <v>-0.59122361710743498</v>
      </c>
      <c r="AF25" s="30"/>
      <c r="AG25" s="152">
        <v>90.312932907348198</v>
      </c>
      <c r="AH25" s="147">
        <v>85.247798155542796</v>
      </c>
      <c r="AI25" s="147">
        <v>87.240499999999997</v>
      </c>
      <c r="AJ25" s="147">
        <v>88.010381634712402</v>
      </c>
      <c r="AK25" s="147">
        <v>84.999132109928993</v>
      </c>
      <c r="AL25" s="153">
        <v>87.161892421474803</v>
      </c>
      <c r="AM25" s="147"/>
      <c r="AN25" s="154">
        <v>92.367707219827494</v>
      </c>
      <c r="AO25" s="155">
        <v>95.607801234773902</v>
      </c>
      <c r="AP25" s="156">
        <v>94.047309627194807</v>
      </c>
      <c r="AQ25" s="147"/>
      <c r="AR25" s="157">
        <v>89.1780594929334</v>
      </c>
      <c r="AS25" s="130"/>
      <c r="AT25" s="131">
        <v>4.2243724208434399</v>
      </c>
      <c r="AU25" s="125">
        <v>-0.92211963899346305</v>
      </c>
      <c r="AV25" s="125">
        <v>9.5640862522749795E-2</v>
      </c>
      <c r="AW25" s="125">
        <v>0.71551283830822998</v>
      </c>
      <c r="AX25" s="125">
        <v>-0.89495939376345701</v>
      </c>
      <c r="AY25" s="132">
        <v>0.62700406418821597</v>
      </c>
      <c r="AZ25" s="125"/>
      <c r="BA25" s="133">
        <v>0.79946858436847201</v>
      </c>
      <c r="BB25" s="134">
        <v>0.811659684203767</v>
      </c>
      <c r="BC25" s="135">
        <v>0.807869723601218</v>
      </c>
      <c r="BD25" s="125"/>
      <c r="BE25" s="136">
        <v>0.64649357731764001</v>
      </c>
    </row>
    <row r="26" spans="1:57" x14ac:dyDescent="0.25">
      <c r="A26" s="35" t="s">
        <v>45</v>
      </c>
      <c r="B26" s="3" t="str">
        <f t="shared" si="0"/>
        <v>Petersburg/Chester, VA</v>
      </c>
      <c r="C26" s="3"/>
      <c r="D26" s="24" t="s">
        <v>16</v>
      </c>
      <c r="E26" s="27" t="s">
        <v>17</v>
      </c>
      <c r="F26" s="3"/>
      <c r="G26" s="152">
        <v>85.138578505942206</v>
      </c>
      <c r="H26" s="147">
        <v>86.009710078247195</v>
      </c>
      <c r="I26" s="147">
        <v>89.214612043010703</v>
      </c>
      <c r="J26" s="147">
        <v>88.631346222222206</v>
      </c>
      <c r="K26" s="147">
        <v>85.221786823453598</v>
      </c>
      <c r="L26" s="153">
        <v>86.908587589769397</v>
      </c>
      <c r="M26" s="147"/>
      <c r="N26" s="154">
        <v>85.601861836088602</v>
      </c>
      <c r="O26" s="155">
        <v>85.047392971245998</v>
      </c>
      <c r="P26" s="156">
        <v>85.325900918727896</v>
      </c>
      <c r="Q26" s="147"/>
      <c r="R26" s="157">
        <v>86.492593972322794</v>
      </c>
      <c r="S26" s="130"/>
      <c r="T26" s="131">
        <v>3.8912646300881</v>
      </c>
      <c r="U26" s="125">
        <v>1.10921572490571</v>
      </c>
      <c r="V26" s="125">
        <v>2.81890951278677</v>
      </c>
      <c r="W26" s="125">
        <v>3.6224234093527201</v>
      </c>
      <c r="X26" s="125">
        <v>1.1176590804990101</v>
      </c>
      <c r="Y26" s="132">
        <v>2.4744301426716899</v>
      </c>
      <c r="Z26" s="125"/>
      <c r="AA26" s="133">
        <v>1.9890576393625099</v>
      </c>
      <c r="AB26" s="134">
        <v>0.15832636725534699</v>
      </c>
      <c r="AC26" s="135">
        <v>1.0575682516866001</v>
      </c>
      <c r="AD26" s="125"/>
      <c r="AE26" s="136">
        <v>2.1138696976393101</v>
      </c>
      <c r="AF26" s="30"/>
      <c r="AG26" s="152">
        <v>80.868081684252402</v>
      </c>
      <c r="AH26" s="147">
        <v>82.849550512294996</v>
      </c>
      <c r="AI26" s="147">
        <v>85.506381962663895</v>
      </c>
      <c r="AJ26" s="147">
        <v>86.067266720089705</v>
      </c>
      <c r="AK26" s="147">
        <v>83.718153846153797</v>
      </c>
      <c r="AL26" s="153">
        <v>83.939929698865001</v>
      </c>
      <c r="AM26" s="147"/>
      <c r="AN26" s="154">
        <v>83.687332138728294</v>
      </c>
      <c r="AO26" s="155">
        <v>84.774267410674895</v>
      </c>
      <c r="AP26" s="156">
        <v>84.232965943312607</v>
      </c>
      <c r="AQ26" s="147"/>
      <c r="AR26" s="157">
        <v>84.023161458149801</v>
      </c>
      <c r="AS26" s="130"/>
      <c r="AT26" s="131">
        <v>0.124580228996595</v>
      </c>
      <c r="AU26" s="125">
        <v>-1.6510110477040801E-2</v>
      </c>
      <c r="AV26" s="125">
        <v>0.208866495276915</v>
      </c>
      <c r="AW26" s="125">
        <v>3.5048577494624298</v>
      </c>
      <c r="AX26" s="125">
        <v>2.0662318284449799</v>
      </c>
      <c r="AY26" s="132">
        <v>1.2627858285648099</v>
      </c>
      <c r="AZ26" s="125"/>
      <c r="BA26" s="133">
        <v>1.0896274537717301</v>
      </c>
      <c r="BB26" s="134">
        <v>6.0717771030900897E-2</v>
      </c>
      <c r="BC26" s="135">
        <v>0.54927276107515499</v>
      </c>
      <c r="BD26" s="125"/>
      <c r="BE26" s="136">
        <v>1.05344819259981</v>
      </c>
    </row>
    <row r="27" spans="1:57" x14ac:dyDescent="0.25">
      <c r="A27" s="35" t="s">
        <v>97</v>
      </c>
      <c r="B27" s="3" t="s">
        <v>70</v>
      </c>
      <c r="C27" s="3"/>
      <c r="D27" s="24" t="s">
        <v>16</v>
      </c>
      <c r="E27" s="27" t="s">
        <v>17</v>
      </c>
      <c r="F27" s="3"/>
      <c r="G27" s="152">
        <v>102.56442378654501</v>
      </c>
      <c r="H27" s="147">
        <v>91.194139966273099</v>
      </c>
      <c r="I27" s="147">
        <v>94.089518218133307</v>
      </c>
      <c r="J27" s="147">
        <v>94.874798903107802</v>
      </c>
      <c r="K27" s="147">
        <v>96.006360162701796</v>
      </c>
      <c r="L27" s="153">
        <v>95.525029154518904</v>
      </c>
      <c r="M27" s="147"/>
      <c r="N27" s="154">
        <v>102.649985886579</v>
      </c>
      <c r="O27" s="155">
        <v>105.55018787575101</v>
      </c>
      <c r="P27" s="156">
        <v>104.11754911902599</v>
      </c>
      <c r="Q27" s="147"/>
      <c r="R27" s="157">
        <v>97.935126217734407</v>
      </c>
      <c r="S27" s="130"/>
      <c r="T27" s="131">
        <v>6.87852980193228</v>
      </c>
      <c r="U27" s="125">
        <v>1.99078252046224</v>
      </c>
      <c r="V27" s="125">
        <v>1.7670862616190399</v>
      </c>
      <c r="W27" s="125">
        <v>1.03710387183066</v>
      </c>
      <c r="X27" s="125">
        <v>5.6363209471909901</v>
      </c>
      <c r="Y27" s="132">
        <v>3.2980757000495999</v>
      </c>
      <c r="Z27" s="125"/>
      <c r="AA27" s="133">
        <v>4.2812637834285301</v>
      </c>
      <c r="AB27" s="134">
        <v>8.0834846638848106</v>
      </c>
      <c r="AC27" s="135">
        <v>6.1879143568877399</v>
      </c>
      <c r="AD27" s="125"/>
      <c r="AE27" s="136">
        <v>4.1779380825072101</v>
      </c>
      <c r="AF27" s="30"/>
      <c r="AG27" s="152">
        <v>106.88281326925301</v>
      </c>
      <c r="AH27" s="147">
        <v>95.715972202217998</v>
      </c>
      <c r="AI27" s="147">
        <v>97.680391080617397</v>
      </c>
      <c r="AJ27" s="147">
        <v>100.679795332442</v>
      </c>
      <c r="AK27" s="147">
        <v>101.430772362664</v>
      </c>
      <c r="AL27" s="153">
        <v>100.35045146918</v>
      </c>
      <c r="AM27" s="147"/>
      <c r="AN27" s="154">
        <v>109.526949746661</v>
      </c>
      <c r="AO27" s="155">
        <v>111.756330698499</v>
      </c>
      <c r="AP27" s="156">
        <v>110.634742208541</v>
      </c>
      <c r="AQ27" s="147"/>
      <c r="AR27" s="157">
        <v>103.321742960763</v>
      </c>
      <c r="AS27" s="130"/>
      <c r="AT27" s="131">
        <v>10.690371601189501</v>
      </c>
      <c r="AU27" s="125">
        <v>2.5014832686775499</v>
      </c>
      <c r="AV27" s="125">
        <v>1.9215601288759701</v>
      </c>
      <c r="AW27" s="125">
        <v>5.0412311181218801</v>
      </c>
      <c r="AX27" s="125">
        <v>6.7973873449769302</v>
      </c>
      <c r="AY27" s="132">
        <v>5.2846254447129697</v>
      </c>
      <c r="AZ27" s="125"/>
      <c r="BA27" s="133">
        <v>6.1265684600033401</v>
      </c>
      <c r="BB27" s="134">
        <v>4.9405921344425598</v>
      </c>
      <c r="BC27" s="135">
        <v>5.4977957261662604</v>
      </c>
      <c r="BD27" s="125"/>
      <c r="BE27" s="136">
        <v>5.3892792321322398</v>
      </c>
    </row>
    <row r="28" spans="1:57" x14ac:dyDescent="0.25">
      <c r="A28" s="35" t="s">
        <v>47</v>
      </c>
      <c r="B28" s="3" t="str">
        <f t="shared" si="0"/>
        <v>Roanoke, VA</v>
      </c>
      <c r="C28" s="3"/>
      <c r="D28" s="24" t="s">
        <v>16</v>
      </c>
      <c r="E28" s="27" t="s">
        <v>17</v>
      </c>
      <c r="F28" s="3"/>
      <c r="G28" s="152">
        <v>86.480938883968093</v>
      </c>
      <c r="H28" s="147">
        <v>92.262153846153794</v>
      </c>
      <c r="I28" s="147">
        <v>103.15595015576299</v>
      </c>
      <c r="J28" s="147">
        <v>103.24066352307101</v>
      </c>
      <c r="K28" s="147">
        <v>93.328625377643505</v>
      </c>
      <c r="L28" s="153">
        <v>96.195049309664597</v>
      </c>
      <c r="M28" s="147"/>
      <c r="N28" s="154">
        <v>98.393954248366001</v>
      </c>
      <c r="O28" s="155">
        <v>98.828925996204902</v>
      </c>
      <c r="P28" s="156">
        <v>98.606637595101105</v>
      </c>
      <c r="Q28" s="147"/>
      <c r="R28" s="157">
        <v>96.876255372680504</v>
      </c>
      <c r="S28" s="130"/>
      <c r="T28" s="131">
        <v>1.7236696946729999</v>
      </c>
      <c r="U28" s="125">
        <v>6.3283322742814097</v>
      </c>
      <c r="V28" s="125">
        <v>12.108717505837401</v>
      </c>
      <c r="W28" s="125">
        <v>9.6109003035510394</v>
      </c>
      <c r="X28" s="125">
        <v>3.7780901609947302</v>
      </c>
      <c r="Y28" s="132">
        <v>6.9820059968813704</v>
      </c>
      <c r="Z28" s="125"/>
      <c r="AA28" s="133">
        <v>9.8833762049349794</v>
      </c>
      <c r="AB28" s="134">
        <v>5.1156447183444103</v>
      </c>
      <c r="AC28" s="135">
        <v>7.4606921462244404</v>
      </c>
      <c r="AD28" s="125"/>
      <c r="AE28" s="136">
        <v>7.1351956439016799</v>
      </c>
      <c r="AF28" s="30"/>
      <c r="AG28" s="152">
        <v>92.637075238431606</v>
      </c>
      <c r="AH28" s="147">
        <v>90.362850858818604</v>
      </c>
      <c r="AI28" s="147">
        <v>95.126259313101897</v>
      </c>
      <c r="AJ28" s="147">
        <v>94.301354773360302</v>
      </c>
      <c r="AK28" s="147">
        <v>91.525675462435302</v>
      </c>
      <c r="AL28" s="153">
        <v>92.880295214240604</v>
      </c>
      <c r="AM28" s="147"/>
      <c r="AN28" s="154">
        <v>97.039210148825504</v>
      </c>
      <c r="AO28" s="155">
        <v>97.467132089692797</v>
      </c>
      <c r="AP28" s="156">
        <v>97.247863377434697</v>
      </c>
      <c r="AQ28" s="147"/>
      <c r="AR28" s="157">
        <v>94.163871660208699</v>
      </c>
      <c r="AS28" s="130"/>
      <c r="AT28" s="131">
        <v>5.7492794626077099</v>
      </c>
      <c r="AU28" s="125">
        <v>1.2237692816744301</v>
      </c>
      <c r="AV28" s="125">
        <v>4.9645709841545296</v>
      </c>
      <c r="AW28" s="125">
        <v>3.4389755023106598</v>
      </c>
      <c r="AX28" s="125">
        <v>3.0409199521079602</v>
      </c>
      <c r="AY28" s="132">
        <v>3.6652635152058601</v>
      </c>
      <c r="AZ28" s="125"/>
      <c r="BA28" s="133">
        <v>5.00811310950471</v>
      </c>
      <c r="BB28" s="134">
        <v>-2.0884590881160299</v>
      </c>
      <c r="BC28" s="135">
        <v>1.2750887775697799</v>
      </c>
      <c r="BD28" s="125"/>
      <c r="BE28" s="136">
        <v>3.0067387553934402</v>
      </c>
    </row>
    <row r="29" spans="1:57" x14ac:dyDescent="0.25">
      <c r="A29" s="35" t="s">
        <v>48</v>
      </c>
      <c r="B29" s="3" t="str">
        <f t="shared" si="0"/>
        <v>Charlottesville, VA</v>
      </c>
      <c r="C29" s="3"/>
      <c r="D29" s="24" t="s">
        <v>16</v>
      </c>
      <c r="E29" s="27" t="s">
        <v>17</v>
      </c>
      <c r="F29" s="3"/>
      <c r="G29" s="152">
        <v>125.522961264016</v>
      </c>
      <c r="H29" s="147">
        <v>107.396618402615</v>
      </c>
      <c r="I29" s="147">
        <v>113.651341579448</v>
      </c>
      <c r="J29" s="147">
        <v>119.041384995877</v>
      </c>
      <c r="K29" s="147">
        <v>119.16649316277</v>
      </c>
      <c r="L29" s="153">
        <v>116.906971003853</v>
      </c>
      <c r="M29" s="147"/>
      <c r="N29" s="154">
        <v>132.76791870714899</v>
      </c>
      <c r="O29" s="155">
        <v>140.88914460285099</v>
      </c>
      <c r="P29" s="156">
        <v>136.74946829755299</v>
      </c>
      <c r="Q29" s="147"/>
      <c r="R29" s="157">
        <v>122.240374396135</v>
      </c>
      <c r="S29" s="130"/>
      <c r="T29" s="131">
        <v>4.58168369536775</v>
      </c>
      <c r="U29" s="125">
        <v>2.3803668725412801</v>
      </c>
      <c r="V29" s="125">
        <v>2.2372651219209598</v>
      </c>
      <c r="W29" s="125">
        <v>9.2096782319965804</v>
      </c>
      <c r="X29" s="125">
        <v>8.8609281970583407</v>
      </c>
      <c r="Y29" s="132">
        <v>5.4188337640550204</v>
      </c>
      <c r="Z29" s="125"/>
      <c r="AA29" s="133">
        <v>4.2218228535418003</v>
      </c>
      <c r="AB29" s="134">
        <v>9.1166749356484207</v>
      </c>
      <c r="AC29" s="135">
        <v>6.5960116067762096</v>
      </c>
      <c r="AD29" s="125"/>
      <c r="AE29" s="136">
        <v>5.6952115374619003</v>
      </c>
      <c r="AF29" s="30"/>
      <c r="AG29" s="152">
        <v>133.980916410481</v>
      </c>
      <c r="AH29" s="147">
        <v>113.98248047162799</v>
      </c>
      <c r="AI29" s="147">
        <v>115.38225914047401</v>
      </c>
      <c r="AJ29" s="147">
        <v>119.456914578587</v>
      </c>
      <c r="AK29" s="147">
        <v>119.95977437954301</v>
      </c>
      <c r="AL29" s="153">
        <v>120.356055175666</v>
      </c>
      <c r="AM29" s="147"/>
      <c r="AN29" s="154">
        <v>137.50466785668701</v>
      </c>
      <c r="AO29" s="155">
        <v>146.62816425120701</v>
      </c>
      <c r="AP29" s="156">
        <v>142.19005830180399</v>
      </c>
      <c r="AQ29" s="147"/>
      <c r="AR29" s="157">
        <v>126.840060782435</v>
      </c>
      <c r="AS29" s="130"/>
      <c r="AT29" s="131">
        <v>16.443749092065001</v>
      </c>
      <c r="AU29" s="125">
        <v>4.3194896877125197</v>
      </c>
      <c r="AV29" s="125">
        <v>-1.7972410424498599</v>
      </c>
      <c r="AW29" s="125">
        <v>2.0642721822850501</v>
      </c>
      <c r="AX29" s="125">
        <v>4.4983018450267904</v>
      </c>
      <c r="AY29" s="132">
        <v>4.7097605558803997</v>
      </c>
      <c r="AZ29" s="125"/>
      <c r="BA29" s="133">
        <v>4.7161481655597299</v>
      </c>
      <c r="BB29" s="134">
        <v>5.7106644562287396</v>
      </c>
      <c r="BC29" s="135">
        <v>5.1111907268618397</v>
      </c>
      <c r="BD29" s="125"/>
      <c r="BE29" s="136">
        <v>4.8375704827096504</v>
      </c>
    </row>
    <row r="30" spans="1:57" x14ac:dyDescent="0.25">
      <c r="A30" s="21" t="s">
        <v>49</v>
      </c>
      <c r="B30" t="s">
        <v>72</v>
      </c>
      <c r="C30" s="3"/>
      <c r="D30" s="24" t="s">
        <v>16</v>
      </c>
      <c r="E30" s="27" t="s">
        <v>17</v>
      </c>
      <c r="F30" s="3"/>
      <c r="G30" s="152">
        <v>85.401858282496406</v>
      </c>
      <c r="H30" s="147">
        <v>88.087169517884902</v>
      </c>
      <c r="I30" s="147">
        <v>89.872026656213194</v>
      </c>
      <c r="J30" s="147">
        <v>91.4048286484405</v>
      </c>
      <c r="K30" s="147">
        <v>86.057234042553105</v>
      </c>
      <c r="L30" s="153">
        <v>88.289330622204105</v>
      </c>
      <c r="M30" s="147"/>
      <c r="N30" s="154">
        <v>92.289798214978603</v>
      </c>
      <c r="O30" s="155">
        <v>95.161566787003594</v>
      </c>
      <c r="P30" s="156">
        <v>93.777510753693605</v>
      </c>
      <c r="Q30" s="147"/>
      <c r="R30" s="157">
        <v>89.952707742886204</v>
      </c>
      <c r="S30" s="130"/>
      <c r="T30" s="131">
        <v>-6.5226688156517998</v>
      </c>
      <c r="U30" s="125">
        <v>-5.52090967834868</v>
      </c>
      <c r="V30" s="125">
        <v>-9.1845298143243905</v>
      </c>
      <c r="W30" s="125">
        <v>-8.4010775620110305</v>
      </c>
      <c r="X30" s="125">
        <v>-11.0935755866454</v>
      </c>
      <c r="Y30" s="132">
        <v>-8.4836051902435301</v>
      </c>
      <c r="Z30" s="125"/>
      <c r="AA30" s="133">
        <v>-2.7525589408114</v>
      </c>
      <c r="AB30" s="134">
        <v>-1.36238105972433</v>
      </c>
      <c r="AC30" s="135">
        <v>-1.98489919163669</v>
      </c>
      <c r="AD30" s="125"/>
      <c r="AE30" s="136">
        <v>-6.5387479246479501</v>
      </c>
      <c r="AF30" s="30"/>
      <c r="AG30" s="152">
        <v>91.632896961388994</v>
      </c>
      <c r="AH30" s="147">
        <v>91.541142917726802</v>
      </c>
      <c r="AI30" s="147">
        <v>92.727339884492693</v>
      </c>
      <c r="AJ30" s="147">
        <v>94.348987828315103</v>
      </c>
      <c r="AK30" s="147">
        <v>91.107117601178601</v>
      </c>
      <c r="AL30" s="153">
        <v>92.370303266807795</v>
      </c>
      <c r="AM30" s="147"/>
      <c r="AN30" s="154">
        <v>95.416678167859899</v>
      </c>
      <c r="AO30" s="155">
        <v>95.957068685775994</v>
      </c>
      <c r="AP30" s="156">
        <v>95.680930488826206</v>
      </c>
      <c r="AQ30" s="147"/>
      <c r="AR30" s="157">
        <v>93.352096966052699</v>
      </c>
      <c r="AS30" s="130"/>
      <c r="AT30" s="131">
        <v>1.9551493894477601</v>
      </c>
      <c r="AU30" s="125">
        <v>-0.40876861552205401</v>
      </c>
      <c r="AV30" s="125">
        <v>-2.8771215502354899</v>
      </c>
      <c r="AW30" s="125">
        <v>-0.91820559896537901</v>
      </c>
      <c r="AX30" s="125">
        <v>-2.0660838312883998</v>
      </c>
      <c r="AY30" s="132">
        <v>-1.1031935462584801</v>
      </c>
      <c r="AZ30" s="125"/>
      <c r="BA30" s="133">
        <v>4.6166826313772398E-2</v>
      </c>
      <c r="BB30" s="134">
        <v>-2.8591684372224901</v>
      </c>
      <c r="BC30" s="135">
        <v>-1.41045008446395</v>
      </c>
      <c r="BD30" s="125"/>
      <c r="BE30" s="136">
        <v>-1.1660167757345401</v>
      </c>
    </row>
    <row r="31" spans="1:57" x14ac:dyDescent="0.25">
      <c r="A31" s="21" t="s">
        <v>50</v>
      </c>
      <c r="B31" s="3" t="str">
        <f t="shared" si="0"/>
        <v>Staunton &amp; Harrisonburg, VA</v>
      </c>
      <c r="C31" s="3"/>
      <c r="D31" s="24" t="s">
        <v>16</v>
      </c>
      <c r="E31" s="27" t="s">
        <v>17</v>
      </c>
      <c r="F31" s="3"/>
      <c r="G31" s="152">
        <v>104.23985106382899</v>
      </c>
      <c r="H31" s="147">
        <v>88.3315649743828</v>
      </c>
      <c r="I31" s="147">
        <v>92.0463658536585</v>
      </c>
      <c r="J31" s="147">
        <v>89.972007788835995</v>
      </c>
      <c r="K31" s="147">
        <v>89.155046273745697</v>
      </c>
      <c r="L31" s="153">
        <v>92.958224727339299</v>
      </c>
      <c r="M31" s="147"/>
      <c r="N31" s="154">
        <v>104.914263736263</v>
      </c>
      <c r="O31" s="155">
        <v>105.187116261398</v>
      </c>
      <c r="P31" s="156">
        <v>105.06061544732</v>
      </c>
      <c r="Q31" s="147"/>
      <c r="R31" s="157">
        <v>96.712582500948201</v>
      </c>
      <c r="S31" s="130"/>
      <c r="T31" s="131">
        <v>2.9514714135817401</v>
      </c>
      <c r="U31" s="125">
        <v>-0.45677664342705299</v>
      </c>
      <c r="V31" s="125">
        <v>2.1897051462812001</v>
      </c>
      <c r="W31" s="125">
        <v>0.80463357560033399</v>
      </c>
      <c r="X31" s="125">
        <v>0.84842064786577398</v>
      </c>
      <c r="Y31" s="132">
        <v>1.23582743298699</v>
      </c>
      <c r="Z31" s="125"/>
      <c r="AA31" s="133">
        <v>6.2874611738321899</v>
      </c>
      <c r="AB31" s="134">
        <v>8.82846753360249</v>
      </c>
      <c r="AC31" s="135">
        <v>7.5723218282065003</v>
      </c>
      <c r="AD31" s="125"/>
      <c r="AE31" s="136">
        <v>3.39897208360106</v>
      </c>
      <c r="AF31" s="30"/>
      <c r="AG31" s="152">
        <v>101.353176022084</v>
      </c>
      <c r="AH31" s="147">
        <v>93.212420557081202</v>
      </c>
      <c r="AI31" s="147">
        <v>94.873226277372197</v>
      </c>
      <c r="AJ31" s="147">
        <v>96.304405016824703</v>
      </c>
      <c r="AK31" s="147">
        <v>95.9955382510786</v>
      </c>
      <c r="AL31" s="153">
        <v>96.283281648991206</v>
      </c>
      <c r="AM31" s="147"/>
      <c r="AN31" s="154">
        <v>107.603896090319</v>
      </c>
      <c r="AO31" s="155">
        <v>109.170535219344</v>
      </c>
      <c r="AP31" s="156">
        <v>108.422296669828</v>
      </c>
      <c r="AQ31" s="147"/>
      <c r="AR31" s="157">
        <v>100.112257866389</v>
      </c>
      <c r="AS31" s="130"/>
      <c r="AT31" s="131">
        <v>3.4919914729506001</v>
      </c>
      <c r="AU31" s="125">
        <v>3.22647809534087</v>
      </c>
      <c r="AV31" s="125">
        <v>2.5377148814788502</v>
      </c>
      <c r="AW31" s="125">
        <v>4.8655559007403797</v>
      </c>
      <c r="AX31" s="125">
        <v>4.6733367624440803</v>
      </c>
      <c r="AY31" s="132">
        <v>3.8127495091623702</v>
      </c>
      <c r="AZ31" s="125"/>
      <c r="BA31" s="133">
        <v>5.5630515536013503</v>
      </c>
      <c r="BB31" s="134">
        <v>2.1458821779127302</v>
      </c>
      <c r="BC31" s="135">
        <v>3.7713350487260202</v>
      </c>
      <c r="BD31" s="125"/>
      <c r="BE31" s="136">
        <v>4.0176686597642499</v>
      </c>
    </row>
    <row r="32" spans="1:57" x14ac:dyDescent="0.25">
      <c r="A32" s="21" t="s">
        <v>51</v>
      </c>
      <c r="B32" s="3" t="str">
        <f t="shared" si="0"/>
        <v>Blacksburg &amp; Wytheville, VA</v>
      </c>
      <c r="C32" s="3"/>
      <c r="D32" s="24" t="s">
        <v>16</v>
      </c>
      <c r="E32" s="27" t="s">
        <v>17</v>
      </c>
      <c r="F32" s="3"/>
      <c r="G32" s="152">
        <v>90.145100917431094</v>
      </c>
      <c r="H32" s="147">
        <v>84.122052182639194</v>
      </c>
      <c r="I32" s="147">
        <v>87.108239026969798</v>
      </c>
      <c r="J32" s="147">
        <v>88.701320488721805</v>
      </c>
      <c r="K32" s="147">
        <v>93.249096441947501</v>
      </c>
      <c r="L32" s="153">
        <v>88.771275174283502</v>
      </c>
      <c r="M32" s="147"/>
      <c r="N32" s="154">
        <v>106.655669028761</v>
      </c>
      <c r="O32" s="155">
        <v>101.138679944418</v>
      </c>
      <c r="P32" s="156">
        <v>104.04242211496199</v>
      </c>
      <c r="Q32" s="147"/>
      <c r="R32" s="157">
        <v>93.447204756146704</v>
      </c>
      <c r="S32" s="130"/>
      <c r="T32" s="131">
        <v>-1.33935132718797</v>
      </c>
      <c r="U32" s="125">
        <v>-0.67429630318363398</v>
      </c>
      <c r="V32" s="125">
        <v>0.47539707692713901</v>
      </c>
      <c r="W32" s="125">
        <v>1.8044223902313099</v>
      </c>
      <c r="X32" s="125">
        <v>2.3679756305933601</v>
      </c>
      <c r="Y32" s="132">
        <v>0.55346654492895597</v>
      </c>
      <c r="Z32" s="125"/>
      <c r="AA32" s="133">
        <v>3.6788088747343699</v>
      </c>
      <c r="AB32" s="134">
        <v>4.4123205699312003</v>
      </c>
      <c r="AC32" s="135">
        <v>3.8285196362280098</v>
      </c>
      <c r="AD32" s="125"/>
      <c r="AE32" s="136">
        <v>1.6543280066342601</v>
      </c>
      <c r="AF32" s="30"/>
      <c r="AG32" s="152">
        <v>87.4613674236235</v>
      </c>
      <c r="AH32" s="147">
        <v>84.125331258336999</v>
      </c>
      <c r="AI32" s="147">
        <v>86.526195531415794</v>
      </c>
      <c r="AJ32" s="147">
        <v>87.231276619221006</v>
      </c>
      <c r="AK32" s="147">
        <v>88.335644219977496</v>
      </c>
      <c r="AL32" s="153">
        <v>86.8353191926454</v>
      </c>
      <c r="AM32" s="147"/>
      <c r="AN32" s="154">
        <v>98.449763320246703</v>
      </c>
      <c r="AO32" s="155">
        <v>99.381311186759007</v>
      </c>
      <c r="AP32" s="156">
        <v>98.904957554204401</v>
      </c>
      <c r="AQ32" s="147"/>
      <c r="AR32" s="157">
        <v>90.567795338441798</v>
      </c>
      <c r="AS32" s="130"/>
      <c r="AT32" s="131">
        <v>2.4991757807004098</v>
      </c>
      <c r="AU32" s="125">
        <v>-0.46508221786265402</v>
      </c>
      <c r="AV32" s="125">
        <v>0.10989648341679401</v>
      </c>
      <c r="AW32" s="125">
        <v>1.11173808198802</v>
      </c>
      <c r="AX32" s="125">
        <v>0.86654390581213503</v>
      </c>
      <c r="AY32" s="132">
        <v>0.86428926284787999</v>
      </c>
      <c r="AZ32" s="125"/>
      <c r="BA32" s="133">
        <v>2.5635630433991801</v>
      </c>
      <c r="BB32" s="134">
        <v>2.51939347353265</v>
      </c>
      <c r="BC32" s="135">
        <v>2.54554588692231</v>
      </c>
      <c r="BD32" s="125"/>
      <c r="BE32" s="136">
        <v>1.5966564607154199</v>
      </c>
    </row>
    <row r="33" spans="1:64" x14ac:dyDescent="0.25">
      <c r="A33" s="21" t="s">
        <v>52</v>
      </c>
      <c r="B33" s="3" t="str">
        <f t="shared" si="0"/>
        <v>Lynchburg, VA</v>
      </c>
      <c r="C33" s="3"/>
      <c r="D33" s="24" t="s">
        <v>16</v>
      </c>
      <c r="E33" s="27" t="s">
        <v>17</v>
      </c>
      <c r="F33" s="3"/>
      <c r="G33" s="152">
        <v>96.845643812709</v>
      </c>
      <c r="H33" s="147">
        <v>95.248358938547398</v>
      </c>
      <c r="I33" s="147">
        <v>102.632222222222</v>
      </c>
      <c r="J33" s="147">
        <v>104.665580411124</v>
      </c>
      <c r="K33" s="147">
        <v>101.883602442333</v>
      </c>
      <c r="L33" s="153">
        <v>100.54641566265001</v>
      </c>
      <c r="M33" s="147"/>
      <c r="N33" s="154">
        <v>113.45250970245699</v>
      </c>
      <c r="O33" s="155">
        <v>112.75092579505301</v>
      </c>
      <c r="P33" s="156">
        <v>113.11723741979</v>
      </c>
      <c r="Q33" s="147"/>
      <c r="R33" s="157">
        <v>104.172543594739</v>
      </c>
      <c r="S33" s="130"/>
      <c r="T33" s="131">
        <v>-3.5943504242683</v>
      </c>
      <c r="U33" s="125">
        <v>-4.8750956557390204</v>
      </c>
      <c r="V33" s="125">
        <v>-1.5119622351419899</v>
      </c>
      <c r="W33" s="125">
        <v>0.305210424558022</v>
      </c>
      <c r="X33" s="125">
        <v>-0.56568126249256401</v>
      </c>
      <c r="Y33" s="132">
        <v>-1.9025141904127301</v>
      </c>
      <c r="Z33" s="125"/>
      <c r="AA33" s="133">
        <v>-0.57229062716098</v>
      </c>
      <c r="AB33" s="134">
        <v>-1.14298688244089</v>
      </c>
      <c r="AC33" s="135">
        <v>-0.84519799667928397</v>
      </c>
      <c r="AD33" s="125"/>
      <c r="AE33" s="136">
        <v>-1.5913511611509601</v>
      </c>
      <c r="AF33" s="30"/>
      <c r="AG33" s="152">
        <v>98.782196125907902</v>
      </c>
      <c r="AH33" s="147">
        <v>93.566887902330706</v>
      </c>
      <c r="AI33" s="147">
        <v>97.9396757361162</v>
      </c>
      <c r="AJ33" s="147">
        <v>101.762415588778</v>
      </c>
      <c r="AK33" s="147">
        <v>97.515857037310596</v>
      </c>
      <c r="AL33" s="153">
        <v>98.106910674865901</v>
      </c>
      <c r="AM33" s="147"/>
      <c r="AN33" s="154">
        <v>109.61283744182001</v>
      </c>
      <c r="AO33" s="155">
        <v>111.248187311178</v>
      </c>
      <c r="AP33" s="156">
        <v>110.418062653132</v>
      </c>
      <c r="AQ33" s="147"/>
      <c r="AR33" s="157">
        <v>101.93047423633</v>
      </c>
      <c r="AS33" s="130"/>
      <c r="AT33" s="131">
        <v>4.3137246697898197</v>
      </c>
      <c r="AU33" s="125">
        <v>-1.9346047205056001</v>
      </c>
      <c r="AV33" s="125">
        <v>-1.1731554938156701</v>
      </c>
      <c r="AW33" s="125">
        <v>2.1485322711825598</v>
      </c>
      <c r="AX33" s="125">
        <v>5.5409038698922899E-2</v>
      </c>
      <c r="AY33" s="132">
        <v>0.65384318793224006</v>
      </c>
      <c r="AZ33" s="125"/>
      <c r="BA33" s="133">
        <v>0.978205569139459</v>
      </c>
      <c r="BB33" s="134">
        <v>1.2136954622957501</v>
      </c>
      <c r="BC33" s="135">
        <v>1.1022758667455601</v>
      </c>
      <c r="BD33" s="125"/>
      <c r="BE33" s="136">
        <v>0.86833857733810105</v>
      </c>
    </row>
    <row r="34" spans="1:64" x14ac:dyDescent="0.25">
      <c r="A34" s="21" t="s">
        <v>77</v>
      </c>
      <c r="B34" s="3" t="str">
        <f t="shared" si="0"/>
        <v>Central Virginia</v>
      </c>
      <c r="C34" s="3"/>
      <c r="D34" s="24" t="s">
        <v>16</v>
      </c>
      <c r="E34" s="27" t="s">
        <v>17</v>
      </c>
      <c r="F34" s="3"/>
      <c r="G34" s="152">
        <v>110.781383692199</v>
      </c>
      <c r="H34" s="147">
        <v>99.088181368303793</v>
      </c>
      <c r="I34" s="147">
        <v>107.065204482111</v>
      </c>
      <c r="J34" s="147">
        <v>107.58842564965001</v>
      </c>
      <c r="K34" s="147">
        <v>101.885645327983</v>
      </c>
      <c r="L34" s="153">
        <v>105.414522171744</v>
      </c>
      <c r="M34" s="147"/>
      <c r="N34" s="154">
        <v>106.335810166041</v>
      </c>
      <c r="O34" s="155">
        <v>108.120380739081</v>
      </c>
      <c r="P34" s="156">
        <v>107.238058692164</v>
      </c>
      <c r="Q34" s="147"/>
      <c r="R34" s="157">
        <v>105.90826852324901</v>
      </c>
      <c r="S34" s="130"/>
      <c r="T34" s="131">
        <v>4.3909273852549902</v>
      </c>
      <c r="U34" s="125">
        <v>0.428288418806197</v>
      </c>
      <c r="V34" s="125">
        <v>0.62154823920615998</v>
      </c>
      <c r="W34" s="125">
        <v>0.61994459303350302</v>
      </c>
      <c r="X34" s="125">
        <v>1.7439195722724501</v>
      </c>
      <c r="Y34" s="132">
        <v>1.51868144690365</v>
      </c>
      <c r="Z34" s="125"/>
      <c r="AA34" s="133">
        <v>1.54936354871931</v>
      </c>
      <c r="AB34" s="134">
        <v>1.46130436021281</v>
      </c>
      <c r="AC34" s="135">
        <v>1.50599953446096</v>
      </c>
      <c r="AD34" s="125"/>
      <c r="AE34" s="136">
        <v>1.5013502432049299</v>
      </c>
      <c r="AF34" s="30"/>
      <c r="AG34" s="152">
        <v>105.306689074107</v>
      </c>
      <c r="AH34" s="147">
        <v>98.649593648937497</v>
      </c>
      <c r="AI34" s="147">
        <v>102.488856689917</v>
      </c>
      <c r="AJ34" s="147">
        <v>104.19236672376501</v>
      </c>
      <c r="AK34" s="147">
        <v>100.70673496630501</v>
      </c>
      <c r="AL34" s="153">
        <v>102.319984122416</v>
      </c>
      <c r="AM34" s="147"/>
      <c r="AN34" s="154">
        <v>108.263263532831</v>
      </c>
      <c r="AO34" s="155">
        <v>111.915334277318</v>
      </c>
      <c r="AP34" s="156">
        <v>110.133026051166</v>
      </c>
      <c r="AQ34" s="147"/>
      <c r="AR34" s="157">
        <v>104.647680881748</v>
      </c>
      <c r="AS34" s="130"/>
      <c r="AT34" s="131">
        <v>7.4266030819286399</v>
      </c>
      <c r="AU34" s="125">
        <v>1.3539582789708999</v>
      </c>
      <c r="AV34" s="125">
        <v>-3.1837848194856203E-2</v>
      </c>
      <c r="AW34" s="125">
        <v>1.4839343827915901</v>
      </c>
      <c r="AX34" s="125">
        <v>2.0761015459836401</v>
      </c>
      <c r="AY34" s="132">
        <v>2.2962244946886199</v>
      </c>
      <c r="AZ34" s="125"/>
      <c r="BA34" s="133">
        <v>1.80454768678265</v>
      </c>
      <c r="BB34" s="134">
        <v>0.369811435628561</v>
      </c>
      <c r="BC34" s="135">
        <v>1.0071183476661001</v>
      </c>
      <c r="BD34" s="125"/>
      <c r="BE34" s="136">
        <v>1.86879639423315</v>
      </c>
    </row>
    <row r="35" spans="1:64" x14ac:dyDescent="0.25">
      <c r="A35" s="21" t="s">
        <v>78</v>
      </c>
      <c r="B35" s="3" t="str">
        <f t="shared" si="0"/>
        <v>Chesapeake Bay</v>
      </c>
      <c r="C35" s="3"/>
      <c r="D35" s="24" t="s">
        <v>16</v>
      </c>
      <c r="E35" s="27" t="s">
        <v>17</v>
      </c>
      <c r="F35" s="3"/>
      <c r="G35" s="152">
        <v>88.350880626223002</v>
      </c>
      <c r="H35" s="147">
        <v>87.727889610389596</v>
      </c>
      <c r="I35" s="147">
        <v>89.8466160849772</v>
      </c>
      <c r="J35" s="147">
        <v>93.750844686648506</v>
      </c>
      <c r="K35" s="147">
        <v>90.106151468315304</v>
      </c>
      <c r="L35" s="153">
        <v>90.151057783391195</v>
      </c>
      <c r="M35" s="147"/>
      <c r="N35" s="154">
        <v>92.2487719298245</v>
      </c>
      <c r="O35" s="155">
        <v>97.593144246353305</v>
      </c>
      <c r="P35" s="156">
        <v>95.026764953664696</v>
      </c>
      <c r="Q35" s="147"/>
      <c r="R35" s="157">
        <v>91.480287092328794</v>
      </c>
      <c r="S35" s="130"/>
      <c r="T35" s="131">
        <v>-1.7994898965314099</v>
      </c>
      <c r="U35" s="125">
        <v>1.3144672273531799</v>
      </c>
      <c r="V35" s="125">
        <v>1.3914531399982799</v>
      </c>
      <c r="W35" s="125">
        <v>0.78154818249338898</v>
      </c>
      <c r="X35" s="125">
        <v>2.4593120258706098</v>
      </c>
      <c r="Y35" s="132">
        <v>0.94604357195330402</v>
      </c>
      <c r="Z35" s="125"/>
      <c r="AA35" s="133">
        <v>1.2203355182409601</v>
      </c>
      <c r="AB35" s="134">
        <v>6.1778975329002002</v>
      </c>
      <c r="AC35" s="135">
        <v>3.8240502515368799</v>
      </c>
      <c r="AD35" s="125"/>
      <c r="AE35" s="136">
        <v>1.7373717320405799</v>
      </c>
      <c r="AF35" s="30"/>
      <c r="AG35" s="152">
        <v>99.888682766190897</v>
      </c>
      <c r="AH35" s="147">
        <v>91.684687341128594</v>
      </c>
      <c r="AI35" s="147">
        <v>91.847653536636997</v>
      </c>
      <c r="AJ35" s="147">
        <v>96.8416155883465</v>
      </c>
      <c r="AK35" s="147">
        <v>93.523348585690499</v>
      </c>
      <c r="AL35" s="153">
        <v>94.666052514066195</v>
      </c>
      <c r="AM35" s="147"/>
      <c r="AN35" s="154">
        <v>98.718930276981794</v>
      </c>
      <c r="AO35" s="155">
        <v>99.917451830443099</v>
      </c>
      <c r="AP35" s="156">
        <v>99.315604316546697</v>
      </c>
      <c r="AQ35" s="147"/>
      <c r="AR35" s="157">
        <v>95.927758183119593</v>
      </c>
      <c r="AS35" s="130"/>
      <c r="AT35" s="131">
        <v>4.2156789088033797</v>
      </c>
      <c r="AU35" s="125">
        <v>-1.5544184327133701</v>
      </c>
      <c r="AV35" s="125">
        <v>-3.7142346451407802</v>
      </c>
      <c r="AW35" s="125">
        <v>1.55254150570528</v>
      </c>
      <c r="AX35" s="125">
        <v>1.0537708170029401</v>
      </c>
      <c r="AY35" s="132">
        <v>0.23170939970763699</v>
      </c>
      <c r="AZ35" s="125"/>
      <c r="BA35" s="133">
        <v>-2.3717632255257799</v>
      </c>
      <c r="BB35" s="134">
        <v>-4.7701508389933096</v>
      </c>
      <c r="BC35" s="135">
        <v>-3.63214974689904</v>
      </c>
      <c r="BD35" s="125"/>
      <c r="BE35" s="136">
        <v>-0.90260077734369604</v>
      </c>
    </row>
    <row r="36" spans="1:64" x14ac:dyDescent="0.25">
      <c r="A36" s="21" t="s">
        <v>79</v>
      </c>
      <c r="B36" s="3" t="str">
        <f t="shared" si="0"/>
        <v>Coastal Virginia - Eastern Shore</v>
      </c>
      <c r="C36" s="3"/>
      <c r="D36" s="24" t="s">
        <v>16</v>
      </c>
      <c r="E36" s="27" t="s">
        <v>17</v>
      </c>
      <c r="F36" s="3"/>
      <c r="G36" s="152">
        <v>82.2287286527514</v>
      </c>
      <c r="H36" s="147">
        <v>83.6318536585365</v>
      </c>
      <c r="I36" s="147">
        <v>84.541456310679607</v>
      </c>
      <c r="J36" s="147">
        <v>87.118090225563904</v>
      </c>
      <c r="K36" s="147">
        <v>84.606053962900504</v>
      </c>
      <c r="L36" s="153">
        <v>84.532693836978098</v>
      </c>
      <c r="M36" s="147"/>
      <c r="N36" s="154">
        <v>87.8329195804195</v>
      </c>
      <c r="O36" s="155">
        <v>95.192233333333306</v>
      </c>
      <c r="P36" s="156">
        <v>91.6004863481228</v>
      </c>
      <c r="Q36" s="147"/>
      <c r="R36" s="157">
        <v>86.509651551312601</v>
      </c>
      <c r="S36" s="130"/>
      <c r="T36" s="131">
        <v>-12.25080657665</v>
      </c>
      <c r="U36" s="125">
        <v>-6.8897102907822001</v>
      </c>
      <c r="V36" s="125">
        <v>-11.0868111517101</v>
      </c>
      <c r="W36" s="125">
        <v>-8.7942679654426801</v>
      </c>
      <c r="X36" s="125">
        <v>-10.301858906038801</v>
      </c>
      <c r="Y36" s="132">
        <v>-9.8900537122460008</v>
      </c>
      <c r="Z36" s="125"/>
      <c r="AA36" s="133">
        <v>-15.3791756078682</v>
      </c>
      <c r="AB36" s="134">
        <v>-8.5746858706508604</v>
      </c>
      <c r="AC36" s="135">
        <v>-11.8830034090363</v>
      </c>
      <c r="AD36" s="125"/>
      <c r="AE36" s="136">
        <v>-10.5439866160461</v>
      </c>
      <c r="AF36" s="30"/>
      <c r="AG36" s="152">
        <v>89.891653631284896</v>
      </c>
      <c r="AH36" s="147">
        <v>85.576366061899606</v>
      </c>
      <c r="AI36" s="147">
        <v>87.064969865554005</v>
      </c>
      <c r="AJ36" s="147">
        <v>87.985838222967303</v>
      </c>
      <c r="AK36" s="147">
        <v>87.492431828341495</v>
      </c>
      <c r="AL36" s="153">
        <v>87.584267522022202</v>
      </c>
      <c r="AM36" s="147"/>
      <c r="AN36" s="154">
        <v>90.479312096029503</v>
      </c>
      <c r="AO36" s="155">
        <v>94.433540603248204</v>
      </c>
      <c r="AP36" s="156">
        <v>92.451393196019396</v>
      </c>
      <c r="AQ36" s="147"/>
      <c r="AR36" s="157">
        <v>89.008639349813706</v>
      </c>
      <c r="AS36" s="130"/>
      <c r="AT36" s="131">
        <v>-1.3416656625586201</v>
      </c>
      <c r="AU36" s="125">
        <v>-5.7268853225802596</v>
      </c>
      <c r="AV36" s="125">
        <v>-6.6371830420025901</v>
      </c>
      <c r="AW36" s="125">
        <v>-4.2312891982659799</v>
      </c>
      <c r="AX36" s="125">
        <v>-5.3866010537527496</v>
      </c>
      <c r="AY36" s="132">
        <v>-4.7680601245990397</v>
      </c>
      <c r="AZ36" s="125"/>
      <c r="BA36" s="133">
        <v>-10.505623239319901</v>
      </c>
      <c r="BB36" s="134">
        <v>-11.2911198128349</v>
      </c>
      <c r="BC36" s="135">
        <v>-10.9833858100512</v>
      </c>
      <c r="BD36" s="125"/>
      <c r="BE36" s="136">
        <v>-6.9700239533146702</v>
      </c>
    </row>
    <row r="37" spans="1:64" x14ac:dyDescent="0.25">
      <c r="A37" s="21" t="s">
        <v>80</v>
      </c>
      <c r="B37" s="3" t="str">
        <f t="shared" si="0"/>
        <v>Coastal Virginia - Hampton Roads</v>
      </c>
      <c r="C37" s="3"/>
      <c r="D37" s="24" t="s">
        <v>16</v>
      </c>
      <c r="E37" s="27" t="s">
        <v>17</v>
      </c>
      <c r="F37" s="3"/>
      <c r="G37" s="152">
        <v>99.705736711990099</v>
      </c>
      <c r="H37" s="147">
        <v>89.0757764224917</v>
      </c>
      <c r="I37" s="147">
        <v>92.052497148003596</v>
      </c>
      <c r="J37" s="147">
        <v>93.840808452250201</v>
      </c>
      <c r="K37" s="147">
        <v>95.758911147011304</v>
      </c>
      <c r="L37" s="153">
        <v>94.191272561682297</v>
      </c>
      <c r="M37" s="147"/>
      <c r="N37" s="154">
        <v>104.64409852165799</v>
      </c>
      <c r="O37" s="155">
        <v>105.118078324225</v>
      </c>
      <c r="P37" s="156">
        <v>104.883621324469</v>
      </c>
      <c r="Q37" s="147"/>
      <c r="R37" s="157">
        <v>97.573055573526503</v>
      </c>
      <c r="S37" s="130"/>
      <c r="T37" s="131">
        <v>0.56978222581551896</v>
      </c>
      <c r="U37" s="125">
        <v>1.2104328134075999</v>
      </c>
      <c r="V37" s="125">
        <v>0.495709345608698</v>
      </c>
      <c r="W37" s="125">
        <v>2.82387241700643</v>
      </c>
      <c r="X37" s="125">
        <v>3.47624869742805</v>
      </c>
      <c r="Y37" s="132">
        <v>1.81749888721278</v>
      </c>
      <c r="Z37" s="125"/>
      <c r="AA37" s="133">
        <v>-0.17395742380350901</v>
      </c>
      <c r="AB37" s="134">
        <v>-1.9654075887081901</v>
      </c>
      <c r="AC37" s="135">
        <v>-1.0830875428973801</v>
      </c>
      <c r="AD37" s="125"/>
      <c r="AE37" s="136">
        <v>0.81549456973986101</v>
      </c>
      <c r="AF37" s="30"/>
      <c r="AG37" s="152">
        <v>106.328209198146</v>
      </c>
      <c r="AH37" s="147">
        <v>93.592810511658996</v>
      </c>
      <c r="AI37" s="147">
        <v>95.285237487891493</v>
      </c>
      <c r="AJ37" s="147">
        <v>97.841348890324696</v>
      </c>
      <c r="AK37" s="147">
        <v>98.104382613948502</v>
      </c>
      <c r="AL37" s="153">
        <v>98.362622248393095</v>
      </c>
      <c r="AM37" s="147"/>
      <c r="AN37" s="154">
        <v>107.559044955018</v>
      </c>
      <c r="AO37" s="155">
        <v>109.779168820427</v>
      </c>
      <c r="AP37" s="156">
        <v>108.684604715763</v>
      </c>
      <c r="AQ37" s="147"/>
      <c r="AR37" s="157">
        <v>101.701252773333</v>
      </c>
      <c r="AS37" s="130"/>
      <c r="AT37" s="131">
        <v>10.402724269603899</v>
      </c>
      <c r="AU37" s="125">
        <v>0.37894926619229402</v>
      </c>
      <c r="AV37" s="125">
        <v>-1.11604449012051</v>
      </c>
      <c r="AW37" s="125">
        <v>1.8681828894585999</v>
      </c>
      <c r="AX37" s="125">
        <v>2.5542912004860101</v>
      </c>
      <c r="AY37" s="132">
        <v>2.93890038369846</v>
      </c>
      <c r="AZ37" s="125"/>
      <c r="BA37" s="133">
        <v>0.59947416176442403</v>
      </c>
      <c r="BB37" s="134">
        <v>-6.0686676856679904</v>
      </c>
      <c r="BC37" s="135">
        <v>-3.0254158920769498</v>
      </c>
      <c r="BD37" s="125"/>
      <c r="BE37" s="136">
        <v>0.75682269361912002</v>
      </c>
    </row>
    <row r="38" spans="1:64" x14ac:dyDescent="0.25">
      <c r="A38" s="20" t="s">
        <v>81</v>
      </c>
      <c r="B38" s="3" t="str">
        <f t="shared" si="0"/>
        <v>Northern Virginia</v>
      </c>
      <c r="C38" s="3"/>
      <c r="D38" s="24" t="s">
        <v>16</v>
      </c>
      <c r="E38" s="27" t="s">
        <v>17</v>
      </c>
      <c r="F38" s="3"/>
      <c r="G38" s="152">
        <v>113.38002944691</v>
      </c>
      <c r="H38" s="147">
        <v>120.81923351955299</v>
      </c>
      <c r="I38" s="147">
        <v>135.58663035438099</v>
      </c>
      <c r="J38" s="147">
        <v>139.62943322884001</v>
      </c>
      <c r="K38" s="147">
        <v>128.948412236942</v>
      </c>
      <c r="L38" s="153">
        <v>128.632585570316</v>
      </c>
      <c r="M38" s="147"/>
      <c r="N38" s="154">
        <v>116.240741554309</v>
      </c>
      <c r="O38" s="155">
        <v>115.26864903921199</v>
      </c>
      <c r="P38" s="156">
        <v>115.762171781264</v>
      </c>
      <c r="Q38" s="147"/>
      <c r="R38" s="157">
        <v>125.185824326342</v>
      </c>
      <c r="S38" s="130"/>
      <c r="T38" s="131">
        <v>2.5658268344591502</v>
      </c>
      <c r="U38" s="125">
        <v>2.6442623907027598</v>
      </c>
      <c r="V38" s="125">
        <v>3.49491351376756</v>
      </c>
      <c r="W38" s="125">
        <v>5.4209948836218498</v>
      </c>
      <c r="X38" s="125">
        <v>6.0185740701066397</v>
      </c>
      <c r="Y38" s="132">
        <v>4.1492296019303803</v>
      </c>
      <c r="Z38" s="125"/>
      <c r="AA38" s="133">
        <v>6.4821044233508696</v>
      </c>
      <c r="AB38" s="134">
        <v>4.7543135717886296</v>
      </c>
      <c r="AC38" s="135">
        <v>5.6180324479770896</v>
      </c>
      <c r="AD38" s="125"/>
      <c r="AE38" s="136">
        <v>4.5357211742513401</v>
      </c>
      <c r="AF38" s="30"/>
      <c r="AG38" s="152">
        <v>116.46139224405</v>
      </c>
      <c r="AH38" s="147">
        <v>119.64863370291999</v>
      </c>
      <c r="AI38" s="147">
        <v>127.124397954351</v>
      </c>
      <c r="AJ38" s="147">
        <v>127.28287464159899</v>
      </c>
      <c r="AK38" s="147">
        <v>118.548190548883</v>
      </c>
      <c r="AL38" s="153">
        <v>122.072249149339</v>
      </c>
      <c r="AM38" s="147"/>
      <c r="AN38" s="154">
        <v>110.437612889192</v>
      </c>
      <c r="AO38" s="155">
        <v>111.486376130861</v>
      </c>
      <c r="AP38" s="156">
        <v>110.968505084927</v>
      </c>
      <c r="AQ38" s="147"/>
      <c r="AR38" s="157">
        <v>118.867787742541</v>
      </c>
      <c r="AS38" s="130"/>
      <c r="AT38" s="131">
        <v>8.8310228014154593</v>
      </c>
      <c r="AU38" s="125">
        <v>3.6893025148795999</v>
      </c>
      <c r="AV38" s="125">
        <v>4.3610989412024299</v>
      </c>
      <c r="AW38" s="125">
        <v>4.1094618539645902</v>
      </c>
      <c r="AX38" s="125">
        <v>3.3167095024725102</v>
      </c>
      <c r="AY38" s="132">
        <v>4.57516643560131</v>
      </c>
      <c r="AZ38" s="125"/>
      <c r="BA38" s="133">
        <v>2.2206708390579899</v>
      </c>
      <c r="BB38" s="134">
        <v>-3.8823118155312799</v>
      </c>
      <c r="BC38" s="135">
        <v>-1.1112691303467599</v>
      </c>
      <c r="BD38" s="125"/>
      <c r="BE38" s="136">
        <v>3.0175559216404899</v>
      </c>
    </row>
    <row r="39" spans="1:64" x14ac:dyDescent="0.25">
      <c r="A39" s="22" t="s">
        <v>82</v>
      </c>
      <c r="B39" s="3" t="str">
        <f t="shared" si="0"/>
        <v>Shenandoah Valley</v>
      </c>
      <c r="C39" s="3"/>
      <c r="D39" s="25" t="s">
        <v>16</v>
      </c>
      <c r="E39" s="28" t="s">
        <v>17</v>
      </c>
      <c r="F39" s="3"/>
      <c r="G39" s="158">
        <v>95.401962533452206</v>
      </c>
      <c r="H39" s="159">
        <v>86.608518599562302</v>
      </c>
      <c r="I39" s="159">
        <v>90.087827887712805</v>
      </c>
      <c r="J39" s="159">
        <v>88.471742328709496</v>
      </c>
      <c r="K39" s="159">
        <v>87.336301145662802</v>
      </c>
      <c r="L39" s="160">
        <v>89.573921996879804</v>
      </c>
      <c r="M39" s="147"/>
      <c r="N39" s="161">
        <v>97.900684385381993</v>
      </c>
      <c r="O39" s="162">
        <v>99.557286290322494</v>
      </c>
      <c r="P39" s="163">
        <v>98.767887071240096</v>
      </c>
      <c r="Q39" s="147"/>
      <c r="R39" s="164">
        <v>92.303875587589999</v>
      </c>
      <c r="S39" s="130"/>
      <c r="T39" s="137">
        <v>0.42287677726943601</v>
      </c>
      <c r="U39" s="138">
        <v>-1.3649895912857399</v>
      </c>
      <c r="V39" s="138">
        <v>0.97597410461600898</v>
      </c>
      <c r="W39" s="138">
        <v>-1.75649564078287</v>
      </c>
      <c r="X39" s="138">
        <v>-0.54236017175606899</v>
      </c>
      <c r="Y39" s="139">
        <v>-0.49033081728032801</v>
      </c>
      <c r="Z39" s="125"/>
      <c r="AA39" s="140">
        <v>1.4066043813462299</v>
      </c>
      <c r="AB39" s="141">
        <v>3.4370838177171801</v>
      </c>
      <c r="AC39" s="142">
        <v>2.4619079066472498</v>
      </c>
      <c r="AD39" s="125"/>
      <c r="AE39" s="143">
        <v>0.48333181511145401</v>
      </c>
      <c r="AF39" s="31"/>
      <c r="AG39" s="158">
        <v>94.672763575173093</v>
      </c>
      <c r="AH39" s="159">
        <v>89.010413651110497</v>
      </c>
      <c r="AI39" s="159">
        <v>91.002324035737601</v>
      </c>
      <c r="AJ39" s="159">
        <v>91.629521752085793</v>
      </c>
      <c r="AK39" s="159">
        <v>91.338004266167204</v>
      </c>
      <c r="AL39" s="160">
        <v>91.494150484348296</v>
      </c>
      <c r="AM39" s="147"/>
      <c r="AN39" s="161">
        <v>99.459240844419298</v>
      </c>
      <c r="AO39" s="162">
        <v>101.471162619211</v>
      </c>
      <c r="AP39" s="163">
        <v>100.48726105850101</v>
      </c>
      <c r="AQ39" s="147"/>
      <c r="AR39" s="164">
        <v>94.269471407641603</v>
      </c>
      <c r="AS39" s="130"/>
      <c r="AT39" s="137">
        <v>2.08492145190987</v>
      </c>
      <c r="AU39" s="138">
        <v>0.25731466117215301</v>
      </c>
      <c r="AV39" s="138">
        <v>0.21707288994820301</v>
      </c>
      <c r="AW39" s="138">
        <v>0.63329239287866701</v>
      </c>
      <c r="AX39" s="138">
        <v>0.73812844893121599</v>
      </c>
      <c r="AY39" s="139">
        <v>0.78698405939668603</v>
      </c>
      <c r="AZ39" s="125"/>
      <c r="BA39" s="140">
        <v>0.87194763929277797</v>
      </c>
      <c r="BB39" s="141">
        <v>-0.87284533723104396</v>
      </c>
      <c r="BC39" s="142">
        <v>-2.7556994672761601E-2</v>
      </c>
      <c r="BD39" s="125"/>
      <c r="BE39" s="143">
        <v>0.62949302923380801</v>
      </c>
    </row>
    <row r="40" spans="1:64" ht="13" x14ac:dyDescent="0.3">
      <c r="A40" s="19" t="s">
        <v>83</v>
      </c>
      <c r="B40" s="3" t="str">
        <f t="shared" si="0"/>
        <v>Southern Virginia</v>
      </c>
      <c r="C40" s="9"/>
      <c r="D40" s="23" t="s">
        <v>16</v>
      </c>
      <c r="E40" s="26" t="s">
        <v>17</v>
      </c>
      <c r="F40" s="3"/>
      <c r="G40" s="144">
        <v>89.809314015375506</v>
      </c>
      <c r="H40" s="145">
        <v>98.681748633879707</v>
      </c>
      <c r="I40" s="145">
        <v>102.648970650786</v>
      </c>
      <c r="J40" s="145">
        <v>104.336385493072</v>
      </c>
      <c r="K40" s="145">
        <v>98.312213636363595</v>
      </c>
      <c r="L40" s="146">
        <v>99.359966948218798</v>
      </c>
      <c r="M40" s="147"/>
      <c r="N40" s="148">
        <v>94.450625686059198</v>
      </c>
      <c r="O40" s="149">
        <v>94.393143305439295</v>
      </c>
      <c r="P40" s="150">
        <v>94.421191751472904</v>
      </c>
      <c r="Q40" s="147"/>
      <c r="R40" s="151">
        <v>98.099103651032394</v>
      </c>
      <c r="S40" s="130"/>
      <c r="T40" s="122">
        <v>4.8669517211983999</v>
      </c>
      <c r="U40" s="123">
        <v>8.6931260151766008</v>
      </c>
      <c r="V40" s="123">
        <v>7.5563475671209703</v>
      </c>
      <c r="W40" s="123">
        <v>11.1662618311804</v>
      </c>
      <c r="X40" s="123">
        <v>10.283410458718301</v>
      </c>
      <c r="Y40" s="124">
        <v>8.7087490762534898</v>
      </c>
      <c r="Z40" s="125"/>
      <c r="AA40" s="126">
        <v>8.8294539985518004</v>
      </c>
      <c r="AB40" s="127">
        <v>10.4152129446564</v>
      </c>
      <c r="AC40" s="128">
        <v>9.6123914789665807</v>
      </c>
      <c r="AD40" s="125"/>
      <c r="AE40" s="129">
        <v>8.9005288534463407</v>
      </c>
      <c r="AF40" s="29"/>
      <c r="AG40" s="144">
        <v>89.5059411578614</v>
      </c>
      <c r="AH40" s="145">
        <v>93.946493290911604</v>
      </c>
      <c r="AI40" s="145">
        <v>97.360140795494502</v>
      </c>
      <c r="AJ40" s="145">
        <v>98.967997204902105</v>
      </c>
      <c r="AK40" s="145">
        <v>94.629441373632801</v>
      </c>
      <c r="AL40" s="146">
        <v>95.289016524988</v>
      </c>
      <c r="AM40" s="147"/>
      <c r="AN40" s="148">
        <v>93.812898705458394</v>
      </c>
      <c r="AO40" s="149">
        <v>93.783509516636897</v>
      </c>
      <c r="AP40" s="150">
        <v>93.798392808867206</v>
      </c>
      <c r="AQ40" s="147"/>
      <c r="AR40" s="151">
        <v>94.885627983538996</v>
      </c>
      <c r="AS40" s="130"/>
      <c r="AT40" s="122">
        <v>4.2618800985301304</v>
      </c>
      <c r="AU40" s="123">
        <v>4.3331431686523301</v>
      </c>
      <c r="AV40" s="123">
        <v>5.7654344244070304</v>
      </c>
      <c r="AW40" s="123">
        <v>7.85210316729066</v>
      </c>
      <c r="AX40" s="123">
        <v>6.52719486161521</v>
      </c>
      <c r="AY40" s="124">
        <v>5.9396399743699</v>
      </c>
      <c r="AZ40" s="125"/>
      <c r="BA40" s="126">
        <v>5.95679107353536</v>
      </c>
      <c r="BB40" s="127">
        <v>5.4656049104668902</v>
      </c>
      <c r="BC40" s="128">
        <v>5.7097159724192004</v>
      </c>
      <c r="BD40" s="125"/>
      <c r="BE40" s="129">
        <v>5.8682860923756897</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2">
        <v>90.448933333333301</v>
      </c>
      <c r="H41" s="147">
        <v>85.718483180428095</v>
      </c>
      <c r="I41" s="147">
        <v>89.481457925635993</v>
      </c>
      <c r="J41" s="147">
        <v>90.555829369797806</v>
      </c>
      <c r="K41" s="147">
        <v>92.480748091603004</v>
      </c>
      <c r="L41" s="153">
        <v>89.743929629629605</v>
      </c>
      <c r="M41" s="147"/>
      <c r="N41" s="154">
        <v>105.57100965517201</v>
      </c>
      <c r="O41" s="155">
        <v>103.412692640692</v>
      </c>
      <c r="P41" s="156">
        <v>104.516204513399</v>
      </c>
      <c r="Q41" s="147"/>
      <c r="R41" s="157">
        <v>94.240942464577003</v>
      </c>
      <c r="S41" s="130"/>
      <c r="T41" s="131">
        <v>-5.1746232746505596</v>
      </c>
      <c r="U41" s="125">
        <v>-3.3888345914882301</v>
      </c>
      <c r="V41" s="125">
        <v>-2.81144642435576</v>
      </c>
      <c r="W41" s="125">
        <v>-4.3982934211115303</v>
      </c>
      <c r="X41" s="125">
        <v>-4.7513827294855497</v>
      </c>
      <c r="Y41" s="132">
        <v>-4.2229808826847801</v>
      </c>
      <c r="Z41" s="125"/>
      <c r="AA41" s="133">
        <v>-3.5769729644482999</v>
      </c>
      <c r="AB41" s="134">
        <v>-1.9453391441217101</v>
      </c>
      <c r="AC41" s="135">
        <v>-2.8911547311755599</v>
      </c>
      <c r="AD41" s="125"/>
      <c r="AE41" s="136">
        <v>-3.8390870496484801</v>
      </c>
      <c r="AF41" s="30"/>
      <c r="AG41" s="152">
        <v>98.139611669431105</v>
      </c>
      <c r="AH41" s="147">
        <v>90.4165436271457</v>
      </c>
      <c r="AI41" s="147">
        <v>92.349990545454503</v>
      </c>
      <c r="AJ41" s="147">
        <v>93.437480206765599</v>
      </c>
      <c r="AK41" s="147">
        <v>94.000610493064102</v>
      </c>
      <c r="AL41" s="153">
        <v>93.552327653755697</v>
      </c>
      <c r="AM41" s="147"/>
      <c r="AN41" s="154">
        <v>104.924301737108</v>
      </c>
      <c r="AO41" s="155">
        <v>106.104698374215</v>
      </c>
      <c r="AP41" s="156">
        <v>105.502179361865</v>
      </c>
      <c r="AQ41" s="147"/>
      <c r="AR41" s="157">
        <v>97.204354709653998</v>
      </c>
      <c r="AS41" s="130"/>
      <c r="AT41" s="131">
        <v>2.42332336594548</v>
      </c>
      <c r="AU41" s="125">
        <v>-2.55040531171709</v>
      </c>
      <c r="AV41" s="125">
        <v>-2.1825795280350402</v>
      </c>
      <c r="AW41" s="125">
        <v>-4.0152625836923E-2</v>
      </c>
      <c r="AX41" s="125">
        <v>-1.2597091968523</v>
      </c>
      <c r="AY41" s="132">
        <v>-0.79673096005785005</v>
      </c>
      <c r="AZ41" s="125"/>
      <c r="BA41" s="133">
        <v>-0.73959453226976701</v>
      </c>
      <c r="BB41" s="134">
        <v>-1.99037986591648</v>
      </c>
      <c r="BC41" s="135">
        <v>-1.35390813093456</v>
      </c>
      <c r="BD41" s="125"/>
      <c r="BE41" s="136">
        <v>-0.86835666000323197</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2">
        <v>80.865557939914098</v>
      </c>
      <c r="H42" s="147">
        <v>85.972522796352493</v>
      </c>
      <c r="I42" s="147">
        <v>85.502579034941704</v>
      </c>
      <c r="J42" s="147">
        <v>83.062538860103601</v>
      </c>
      <c r="K42" s="147">
        <v>81.041996268656703</v>
      </c>
      <c r="L42" s="153">
        <v>83.511281690140805</v>
      </c>
      <c r="M42" s="147"/>
      <c r="N42" s="154">
        <v>77.482620423892101</v>
      </c>
      <c r="O42" s="155">
        <v>79.238776371308006</v>
      </c>
      <c r="P42" s="156">
        <v>78.320906344410801</v>
      </c>
      <c r="Q42" s="147"/>
      <c r="R42" s="157">
        <v>82.166631881033098</v>
      </c>
      <c r="S42" s="130"/>
      <c r="T42" s="131">
        <v>4.1263243576142097</v>
      </c>
      <c r="U42" s="125">
        <v>3.26541729091733</v>
      </c>
      <c r="V42" s="125">
        <v>-0.147095484745115</v>
      </c>
      <c r="W42" s="125">
        <v>-2.25650696264724</v>
      </c>
      <c r="X42" s="125">
        <v>-2.8273220905005401</v>
      </c>
      <c r="Y42" s="132">
        <v>0.25113860989430598</v>
      </c>
      <c r="Z42" s="125"/>
      <c r="AA42" s="133">
        <v>-4.5982138612319501</v>
      </c>
      <c r="AB42" s="134">
        <v>1.41219957391433</v>
      </c>
      <c r="AC42" s="135">
        <v>-1.75092546722035</v>
      </c>
      <c r="AD42" s="125"/>
      <c r="AE42" s="136">
        <v>-0.259521959161505</v>
      </c>
      <c r="AF42" s="30"/>
      <c r="AG42" s="152">
        <v>80.277664027149299</v>
      </c>
      <c r="AH42" s="147">
        <v>84.140449709864598</v>
      </c>
      <c r="AI42" s="147">
        <v>84.914902953586406</v>
      </c>
      <c r="AJ42" s="147">
        <v>85.185155279503107</v>
      </c>
      <c r="AK42" s="147">
        <v>83.174644509886406</v>
      </c>
      <c r="AL42" s="153">
        <v>83.728360068106397</v>
      </c>
      <c r="AM42" s="147"/>
      <c r="AN42" s="154">
        <v>81.433818006740395</v>
      </c>
      <c r="AO42" s="155">
        <v>80.926130189646301</v>
      </c>
      <c r="AP42" s="156">
        <v>81.187914597815194</v>
      </c>
      <c r="AQ42" s="147"/>
      <c r="AR42" s="157">
        <v>83.054565747020405</v>
      </c>
      <c r="AS42" s="130"/>
      <c r="AT42" s="131">
        <v>3.9635973529481001</v>
      </c>
      <c r="AU42" s="125">
        <v>3.1134369187291799</v>
      </c>
      <c r="AV42" s="125">
        <v>2.4756416664567098</v>
      </c>
      <c r="AW42" s="125">
        <v>3.6682515743573099</v>
      </c>
      <c r="AX42" s="125">
        <v>2.9875884664258701</v>
      </c>
      <c r="AY42" s="132">
        <v>3.1379146345259299</v>
      </c>
      <c r="AZ42" s="125"/>
      <c r="BA42" s="133">
        <v>2.3459922520715701</v>
      </c>
      <c r="BB42" s="134">
        <v>-0.11019379171753001</v>
      </c>
      <c r="BC42" s="135">
        <v>1.1201287752553499</v>
      </c>
      <c r="BD42" s="125"/>
      <c r="BE42" s="136">
        <v>2.6064277824772599</v>
      </c>
      <c r="BF42" s="76"/>
      <c r="BG42" s="76"/>
      <c r="BH42" s="76"/>
      <c r="BI42" s="76"/>
      <c r="BJ42" s="76"/>
      <c r="BK42" s="76"/>
      <c r="BL42" s="76"/>
    </row>
    <row r="43" spans="1:64" x14ac:dyDescent="0.25">
      <c r="A43" s="22" t="s">
        <v>86</v>
      </c>
      <c r="B43" s="3" t="str">
        <f t="shared" si="0"/>
        <v>Virginia Mountains</v>
      </c>
      <c r="C43" s="3"/>
      <c r="D43" s="25" t="s">
        <v>16</v>
      </c>
      <c r="E43" s="28" t="s">
        <v>17</v>
      </c>
      <c r="F43" s="3"/>
      <c r="G43" s="152">
        <v>115.58676733013</v>
      </c>
      <c r="H43" s="147">
        <v>94.803393162393107</v>
      </c>
      <c r="I43" s="147">
        <v>104.37180826636001</v>
      </c>
      <c r="J43" s="147">
        <v>104.461546961325</v>
      </c>
      <c r="K43" s="147">
        <v>103.509806338028</v>
      </c>
      <c r="L43" s="153">
        <v>104.16410899858199</v>
      </c>
      <c r="M43" s="147"/>
      <c r="N43" s="154">
        <v>112.904107640825</v>
      </c>
      <c r="O43" s="155">
        <v>114.545907906168</v>
      </c>
      <c r="P43" s="156">
        <v>113.709497087654</v>
      </c>
      <c r="Q43" s="147"/>
      <c r="R43" s="157">
        <v>106.96661105318</v>
      </c>
      <c r="S43" s="130"/>
      <c r="T43" s="131">
        <v>16.562930091515099</v>
      </c>
      <c r="U43" s="125">
        <v>7.4628334542831603</v>
      </c>
      <c r="V43" s="125">
        <v>12.180730405202301</v>
      </c>
      <c r="W43" s="125">
        <v>10.248441998786101</v>
      </c>
      <c r="X43" s="125">
        <v>14.4719187364175</v>
      </c>
      <c r="Y43" s="132">
        <v>11.975861576358399</v>
      </c>
      <c r="Z43" s="125"/>
      <c r="AA43" s="133">
        <v>23.452640976550001</v>
      </c>
      <c r="AB43" s="134">
        <v>19.1746715920215</v>
      </c>
      <c r="AC43" s="135">
        <v>21.2760687794765</v>
      </c>
      <c r="AD43" s="125"/>
      <c r="AE43" s="136">
        <v>14.7400293959103</v>
      </c>
      <c r="AF43" s="31"/>
      <c r="AG43" s="152">
        <v>120.69280048076899</v>
      </c>
      <c r="AH43" s="147">
        <v>100.923356667235</v>
      </c>
      <c r="AI43" s="147">
        <v>105.52519955489601</v>
      </c>
      <c r="AJ43" s="147">
        <v>109.65167780201701</v>
      </c>
      <c r="AK43" s="147">
        <v>109.663578835978</v>
      </c>
      <c r="AL43" s="153">
        <v>109.061435245863</v>
      </c>
      <c r="AM43" s="147"/>
      <c r="AN43" s="154">
        <v>120.663631679254</v>
      </c>
      <c r="AO43" s="155">
        <v>123.906932560358</v>
      </c>
      <c r="AP43" s="156">
        <v>122.253775635029</v>
      </c>
      <c r="AQ43" s="147"/>
      <c r="AR43" s="157">
        <v>113.019123123252</v>
      </c>
      <c r="AS43" s="130"/>
      <c r="AT43" s="131">
        <v>22.640583772385</v>
      </c>
      <c r="AU43" s="125">
        <v>6.9324419467814797</v>
      </c>
      <c r="AV43" s="125">
        <v>8.1591261562598003</v>
      </c>
      <c r="AW43" s="125">
        <v>12.1031112217931</v>
      </c>
      <c r="AX43" s="125">
        <v>14.6221159315346</v>
      </c>
      <c r="AY43" s="132">
        <v>12.7197401667863</v>
      </c>
      <c r="AZ43" s="125"/>
      <c r="BA43" s="133">
        <v>17.1897232136056</v>
      </c>
      <c r="BB43" s="134">
        <v>11.608052385247399</v>
      </c>
      <c r="BC43" s="135">
        <v>14.199287613868201</v>
      </c>
      <c r="BD43" s="125"/>
      <c r="BE43" s="136">
        <v>13.3746871687786</v>
      </c>
      <c r="BF43" s="76"/>
      <c r="BG43" s="76"/>
      <c r="BH43" s="76"/>
      <c r="BI43" s="76"/>
      <c r="BJ43" s="76"/>
      <c r="BK43" s="76"/>
      <c r="BL43" s="76"/>
    </row>
    <row r="44" spans="1:64" x14ac:dyDescent="0.25">
      <c r="A44" s="165" t="s">
        <v>130</v>
      </c>
      <c r="B44" s="3" t="s">
        <v>136</v>
      </c>
      <c r="D44" s="25" t="s">
        <v>16</v>
      </c>
      <c r="E44" s="28" t="s">
        <v>17</v>
      </c>
      <c r="G44" s="152">
        <v>247.833682719546</v>
      </c>
      <c r="H44" s="147">
        <v>215.45623462629999</v>
      </c>
      <c r="I44" s="147">
        <v>230.63333333333301</v>
      </c>
      <c r="J44" s="147">
        <v>230.67149144254199</v>
      </c>
      <c r="K44" s="147">
        <v>220.744817987152</v>
      </c>
      <c r="L44" s="153">
        <v>229.83271506928401</v>
      </c>
      <c r="M44" s="147"/>
      <c r="N44" s="154">
        <v>249.051158892128</v>
      </c>
      <c r="O44" s="155">
        <v>255.57180825242699</v>
      </c>
      <c r="P44" s="156">
        <v>252.60944701986699</v>
      </c>
      <c r="Q44" s="147"/>
      <c r="R44" s="157">
        <v>236.74724366706801</v>
      </c>
      <c r="S44" s="130"/>
      <c r="T44" s="131">
        <v>1.8704440870500001</v>
      </c>
      <c r="U44" s="125">
        <v>1.0438724801852499</v>
      </c>
      <c r="V44" s="125">
        <v>4.7031041261161501</v>
      </c>
      <c r="W44" s="125">
        <v>-1.1714895492701101</v>
      </c>
      <c r="X44" s="125">
        <v>2.7899559556214601</v>
      </c>
      <c r="Y44" s="132">
        <v>1.58605028107095</v>
      </c>
      <c r="Z44" s="125"/>
      <c r="AA44" s="133">
        <v>-1.8083755470028</v>
      </c>
      <c r="AB44" s="134">
        <v>-2.4654044312824799</v>
      </c>
      <c r="AC44" s="135">
        <v>-2.15548597587313</v>
      </c>
      <c r="AD44" s="125"/>
      <c r="AE44" s="136">
        <v>-0.24934736069751701</v>
      </c>
      <c r="AG44" s="152">
        <v>289.78871919530502</v>
      </c>
      <c r="AH44" s="147">
        <v>252.318111385582</v>
      </c>
      <c r="AI44" s="147">
        <v>247.423892013498</v>
      </c>
      <c r="AJ44" s="147">
        <v>250.56466148910999</v>
      </c>
      <c r="AK44" s="147">
        <v>250.13814894765201</v>
      </c>
      <c r="AL44" s="153">
        <v>258.74031578174299</v>
      </c>
      <c r="AM44" s="147"/>
      <c r="AN44" s="154">
        <v>273.02982758620601</v>
      </c>
      <c r="AO44" s="155">
        <v>286.14707876813702</v>
      </c>
      <c r="AP44" s="156">
        <v>279.99038026398398</v>
      </c>
      <c r="AQ44" s="147"/>
      <c r="AR44" s="157">
        <v>265.50851609028501</v>
      </c>
      <c r="AS44" s="130"/>
      <c r="AT44" s="131">
        <v>7.6776743485316903</v>
      </c>
      <c r="AU44" s="125">
        <v>1.3926668931028801</v>
      </c>
      <c r="AV44" s="125">
        <v>-2.2562364203916201</v>
      </c>
      <c r="AW44" s="125">
        <v>-1.10911248353245</v>
      </c>
      <c r="AX44" s="125">
        <v>-0.55229996682049398</v>
      </c>
      <c r="AY44" s="132">
        <v>1.4265389581058101</v>
      </c>
      <c r="AZ44" s="125"/>
      <c r="BA44" s="133">
        <v>-3.2185483215319302</v>
      </c>
      <c r="BB44" s="134">
        <v>-4.2324420107083798</v>
      </c>
      <c r="BC44" s="135">
        <v>-3.8507463363441601</v>
      </c>
      <c r="BD44" s="125"/>
      <c r="BE44" s="136">
        <v>-0.78872094397708803</v>
      </c>
    </row>
    <row r="45" spans="1:64" x14ac:dyDescent="0.25">
      <c r="A45" s="165" t="s">
        <v>131</v>
      </c>
      <c r="B45" s="3" t="s">
        <v>137</v>
      </c>
      <c r="D45" s="25" t="s">
        <v>16</v>
      </c>
      <c r="E45" s="28" t="s">
        <v>17</v>
      </c>
      <c r="G45" s="152">
        <v>161.37819095066899</v>
      </c>
      <c r="H45" s="147">
        <v>156.14003198201999</v>
      </c>
      <c r="I45" s="147">
        <v>169.75600842548701</v>
      </c>
      <c r="J45" s="147">
        <v>171.297577941865</v>
      </c>
      <c r="K45" s="147">
        <v>157.71293127900901</v>
      </c>
      <c r="L45" s="153">
        <v>163.88003436666099</v>
      </c>
      <c r="M45" s="147"/>
      <c r="N45" s="154">
        <v>151.300768381083</v>
      </c>
      <c r="O45" s="155">
        <v>154.77881576144799</v>
      </c>
      <c r="P45" s="156">
        <v>153.01544452222601</v>
      </c>
      <c r="Q45" s="147"/>
      <c r="R45" s="157">
        <v>160.78070104142699</v>
      </c>
      <c r="S45" s="130"/>
      <c r="T45" s="131">
        <v>6.38377612528841</v>
      </c>
      <c r="U45" s="125">
        <v>4.3193369463431601</v>
      </c>
      <c r="V45" s="125">
        <v>4.3619761841707501</v>
      </c>
      <c r="W45" s="125">
        <v>5.1158314544966998</v>
      </c>
      <c r="X45" s="125">
        <v>5.53326586457404</v>
      </c>
      <c r="Y45" s="132">
        <v>5.0698837261330398</v>
      </c>
      <c r="Z45" s="125"/>
      <c r="AA45" s="133">
        <v>6.2100514104953497</v>
      </c>
      <c r="AB45" s="134">
        <v>6.0902036413081504</v>
      </c>
      <c r="AC45" s="135">
        <v>6.1343137002880903</v>
      </c>
      <c r="AD45" s="125"/>
      <c r="AE45" s="136">
        <v>5.2902598808739896</v>
      </c>
      <c r="AG45" s="152">
        <v>167.19846328378401</v>
      </c>
      <c r="AH45" s="147">
        <v>159.58037899372201</v>
      </c>
      <c r="AI45" s="147">
        <v>167.07916488432701</v>
      </c>
      <c r="AJ45" s="147">
        <v>168.0388127427</v>
      </c>
      <c r="AK45" s="147">
        <v>157.49344732316999</v>
      </c>
      <c r="AL45" s="153">
        <v>164.02804066930699</v>
      </c>
      <c r="AM45" s="147"/>
      <c r="AN45" s="154">
        <v>156.04065264912899</v>
      </c>
      <c r="AO45" s="155">
        <v>159.19760363895799</v>
      </c>
      <c r="AP45" s="156">
        <v>157.64896483096999</v>
      </c>
      <c r="AQ45" s="147"/>
      <c r="AR45" s="157">
        <v>162.06857387707001</v>
      </c>
      <c r="AS45" s="130"/>
      <c r="AT45" s="131">
        <v>13.412438241235201</v>
      </c>
      <c r="AU45" s="125">
        <v>4.8711071465247997</v>
      </c>
      <c r="AV45" s="125">
        <v>4.6257857692690303</v>
      </c>
      <c r="AW45" s="125">
        <v>5.37908004538113</v>
      </c>
      <c r="AX45" s="125">
        <v>5.4461329529325502</v>
      </c>
      <c r="AY45" s="132">
        <v>6.4219569037080202</v>
      </c>
      <c r="AZ45" s="125"/>
      <c r="BA45" s="133">
        <v>5.8119938915448097</v>
      </c>
      <c r="BB45" s="134">
        <v>-1.9081251962705701</v>
      </c>
      <c r="BC45" s="135">
        <v>1.4431459008804901</v>
      </c>
      <c r="BD45" s="125"/>
      <c r="BE45" s="136">
        <v>4.8718211303409102</v>
      </c>
    </row>
    <row r="46" spans="1:64" x14ac:dyDescent="0.25">
      <c r="A46" s="165" t="s">
        <v>132</v>
      </c>
      <c r="B46" s="3" t="s">
        <v>138</v>
      </c>
      <c r="D46" s="25" t="s">
        <v>16</v>
      </c>
      <c r="E46" s="28" t="s">
        <v>17</v>
      </c>
      <c r="G46" s="152">
        <v>118.90728326960399</v>
      </c>
      <c r="H46" s="147">
        <v>120.62864991561899</v>
      </c>
      <c r="I46" s="147">
        <v>129.11830013054001</v>
      </c>
      <c r="J46" s="147">
        <v>129.22738299101701</v>
      </c>
      <c r="K46" s="147">
        <v>126.168719872669</v>
      </c>
      <c r="L46" s="153">
        <v>125.07497447795799</v>
      </c>
      <c r="M46" s="147"/>
      <c r="N46" s="154">
        <v>122.153272375593</v>
      </c>
      <c r="O46" s="155">
        <v>120.79215621562101</v>
      </c>
      <c r="P46" s="156">
        <v>121.468551497145</v>
      </c>
      <c r="Q46" s="147"/>
      <c r="R46" s="157">
        <v>124.04773097600599</v>
      </c>
      <c r="S46" s="130"/>
      <c r="T46" s="131">
        <v>0.92860754148481806</v>
      </c>
      <c r="U46" s="125">
        <v>1.2586606016139401</v>
      </c>
      <c r="V46" s="125">
        <v>2.2296180514686799</v>
      </c>
      <c r="W46" s="125">
        <v>2.2893749031208701</v>
      </c>
      <c r="X46" s="125">
        <v>4.5860210249575504</v>
      </c>
      <c r="Y46" s="132">
        <v>2.19623158124128</v>
      </c>
      <c r="Z46" s="125"/>
      <c r="AA46" s="133">
        <v>2.38310843191586</v>
      </c>
      <c r="AB46" s="134">
        <v>0.93470817636310699</v>
      </c>
      <c r="AC46" s="135">
        <v>1.6537591663137099</v>
      </c>
      <c r="AD46" s="125"/>
      <c r="AE46" s="136">
        <v>2.0430374333979899</v>
      </c>
      <c r="AG46" s="152">
        <v>118.980167695099</v>
      </c>
      <c r="AH46" s="147">
        <v>119.44532180914899</v>
      </c>
      <c r="AI46" s="147">
        <v>123.974824090065</v>
      </c>
      <c r="AJ46" s="147">
        <v>123.65659084066</v>
      </c>
      <c r="AK46" s="147">
        <v>119.054843146718</v>
      </c>
      <c r="AL46" s="153">
        <v>121.153475028548</v>
      </c>
      <c r="AM46" s="147"/>
      <c r="AN46" s="154">
        <v>118.53094574553501</v>
      </c>
      <c r="AO46" s="155">
        <v>119.602531118493</v>
      </c>
      <c r="AP46" s="156">
        <v>119.078845210143</v>
      </c>
      <c r="AQ46" s="147"/>
      <c r="AR46" s="157">
        <v>120.518570814657</v>
      </c>
      <c r="AS46" s="130"/>
      <c r="AT46" s="131">
        <v>3.9670929823311001</v>
      </c>
      <c r="AU46" s="125">
        <v>1.3827610593023101</v>
      </c>
      <c r="AV46" s="125">
        <v>2.1838919360316802</v>
      </c>
      <c r="AW46" s="125">
        <v>1.9948428675543901</v>
      </c>
      <c r="AX46" s="125">
        <v>1.8319225772260099</v>
      </c>
      <c r="AY46" s="132">
        <v>2.1605112198848802</v>
      </c>
      <c r="AZ46" s="125"/>
      <c r="BA46" s="133">
        <v>0.56720235516372797</v>
      </c>
      <c r="BB46" s="134">
        <v>-3.8683250003854801</v>
      </c>
      <c r="BC46" s="135">
        <v>-1.82747199752328</v>
      </c>
      <c r="BD46" s="125"/>
      <c r="BE46" s="136">
        <v>0.913321414244467</v>
      </c>
    </row>
    <row r="47" spans="1:64" x14ac:dyDescent="0.25">
      <c r="A47" s="165" t="s">
        <v>133</v>
      </c>
      <c r="B47" s="3" t="s">
        <v>139</v>
      </c>
      <c r="D47" s="25" t="s">
        <v>16</v>
      </c>
      <c r="E47" s="28" t="s">
        <v>17</v>
      </c>
      <c r="G47" s="152">
        <v>100.16578867306301</v>
      </c>
      <c r="H47" s="147">
        <v>100.254769810119</v>
      </c>
      <c r="I47" s="147">
        <v>103.65332006938</v>
      </c>
      <c r="J47" s="147">
        <v>105.168394248922</v>
      </c>
      <c r="K47" s="147">
        <v>104.181510831515</v>
      </c>
      <c r="L47" s="153">
        <v>102.79864412611001</v>
      </c>
      <c r="M47" s="147"/>
      <c r="N47" s="154">
        <v>106.78921332232299</v>
      </c>
      <c r="O47" s="155">
        <v>105.35616553024001</v>
      </c>
      <c r="P47" s="156">
        <v>106.075183128936</v>
      </c>
      <c r="Q47" s="147"/>
      <c r="R47" s="157">
        <v>103.69649318801</v>
      </c>
      <c r="S47" s="130"/>
      <c r="T47" s="131">
        <v>3.0648109580946099</v>
      </c>
      <c r="U47" s="125">
        <v>2.9463921679363199</v>
      </c>
      <c r="V47" s="125">
        <v>3.3166916740614201</v>
      </c>
      <c r="W47" s="125">
        <v>5.07798105172433</v>
      </c>
      <c r="X47" s="125">
        <v>6.2701383680720797</v>
      </c>
      <c r="Y47" s="132">
        <v>4.1423712988202501</v>
      </c>
      <c r="Z47" s="125"/>
      <c r="AA47" s="133">
        <v>4.8680539981488602</v>
      </c>
      <c r="AB47" s="134">
        <v>3.2664795598194698</v>
      </c>
      <c r="AC47" s="135">
        <v>4.0696308672533998</v>
      </c>
      <c r="AD47" s="125"/>
      <c r="AE47" s="136">
        <v>4.08565153806361</v>
      </c>
      <c r="AG47" s="152">
        <v>100.258951032683</v>
      </c>
      <c r="AH47" s="147">
        <v>99.210404656407306</v>
      </c>
      <c r="AI47" s="147">
        <v>101.29865731544101</v>
      </c>
      <c r="AJ47" s="147">
        <v>102.259258843133</v>
      </c>
      <c r="AK47" s="147">
        <v>101.209389428121</v>
      </c>
      <c r="AL47" s="153">
        <v>100.94478728321999</v>
      </c>
      <c r="AM47" s="147"/>
      <c r="AN47" s="154">
        <v>104.99466937479799</v>
      </c>
      <c r="AO47" s="155">
        <v>105.121289166224</v>
      </c>
      <c r="AP47" s="156">
        <v>105.058392131708</v>
      </c>
      <c r="AQ47" s="147"/>
      <c r="AR47" s="157">
        <v>102.170541920763</v>
      </c>
      <c r="AS47" s="130"/>
      <c r="AT47" s="131">
        <v>5.3508654435650502</v>
      </c>
      <c r="AU47" s="125">
        <v>2.90316169050744</v>
      </c>
      <c r="AV47" s="125">
        <v>3.04125155373695</v>
      </c>
      <c r="AW47" s="125">
        <v>4.1466568232830303</v>
      </c>
      <c r="AX47" s="125">
        <v>4.6293920202100098</v>
      </c>
      <c r="AY47" s="132">
        <v>3.9894722017937498</v>
      </c>
      <c r="AZ47" s="125"/>
      <c r="BA47" s="133">
        <v>3.5682452846077699</v>
      </c>
      <c r="BB47" s="134">
        <v>0.34722926765103101</v>
      </c>
      <c r="BC47" s="135">
        <v>1.8911060663638699</v>
      </c>
      <c r="BD47" s="125"/>
      <c r="BE47" s="136">
        <v>3.3527346695024498</v>
      </c>
    </row>
    <row r="48" spans="1:64" x14ac:dyDescent="0.25">
      <c r="A48" s="165" t="s">
        <v>134</v>
      </c>
      <c r="B48" s="3" t="s">
        <v>140</v>
      </c>
      <c r="D48" s="25" t="s">
        <v>16</v>
      </c>
      <c r="E48" s="28" t="s">
        <v>17</v>
      </c>
      <c r="G48" s="152">
        <v>75.111592465753404</v>
      </c>
      <c r="H48" s="147">
        <v>75.430252515663497</v>
      </c>
      <c r="I48" s="147">
        <v>75.872559145989598</v>
      </c>
      <c r="J48" s="147">
        <v>76.337137825563005</v>
      </c>
      <c r="K48" s="147">
        <v>76.441848531095005</v>
      </c>
      <c r="L48" s="153">
        <v>75.857254068944101</v>
      </c>
      <c r="M48" s="147"/>
      <c r="N48" s="154">
        <v>77.695735470941798</v>
      </c>
      <c r="O48" s="155">
        <v>77.466621072455098</v>
      </c>
      <c r="P48" s="156">
        <v>77.580556081518694</v>
      </c>
      <c r="Q48" s="147"/>
      <c r="R48" s="157">
        <v>76.340162668602801</v>
      </c>
      <c r="S48" s="130"/>
      <c r="T48" s="131">
        <v>-1.1335237581523001</v>
      </c>
      <c r="U48" s="125">
        <v>-0.87031770507592898</v>
      </c>
      <c r="V48" s="125">
        <v>-1.26459508651388</v>
      </c>
      <c r="W48" s="125">
        <v>-0.22636175227890901</v>
      </c>
      <c r="X48" s="125">
        <v>-0.17054003371696599</v>
      </c>
      <c r="Y48" s="132">
        <v>-0.72733051211252497</v>
      </c>
      <c r="Z48" s="125"/>
      <c r="AA48" s="133">
        <v>-2.7186634831008201</v>
      </c>
      <c r="AB48" s="134">
        <v>-2.18355810844464</v>
      </c>
      <c r="AC48" s="135">
        <v>-2.4564353882682499</v>
      </c>
      <c r="AD48" s="125"/>
      <c r="AE48" s="136">
        <v>-1.2273852129404801</v>
      </c>
      <c r="AG48" s="152">
        <v>74.65373019914</v>
      </c>
      <c r="AH48" s="147">
        <v>74.481670145571798</v>
      </c>
      <c r="AI48" s="147">
        <v>75.277694129968495</v>
      </c>
      <c r="AJ48" s="147">
        <v>75.700524300302504</v>
      </c>
      <c r="AK48" s="147">
        <v>75.300180877291396</v>
      </c>
      <c r="AL48" s="153">
        <v>75.110966392998407</v>
      </c>
      <c r="AM48" s="147"/>
      <c r="AN48" s="154">
        <v>77.588163428200801</v>
      </c>
      <c r="AO48" s="155">
        <v>77.974854599554902</v>
      </c>
      <c r="AP48" s="156">
        <v>77.781272413965297</v>
      </c>
      <c r="AQ48" s="147"/>
      <c r="AR48" s="157">
        <v>75.886629572938503</v>
      </c>
      <c r="AS48" s="130"/>
      <c r="AT48" s="131">
        <v>-1.7447433157534</v>
      </c>
      <c r="AU48" s="125">
        <v>-2.3281776705063599</v>
      </c>
      <c r="AV48" s="125">
        <v>-1.5873572657311099</v>
      </c>
      <c r="AW48" s="125">
        <v>-0.84333449503295999</v>
      </c>
      <c r="AX48" s="125">
        <v>-1.7041572178448501</v>
      </c>
      <c r="AY48" s="132">
        <v>-1.6199221325534601</v>
      </c>
      <c r="AZ48" s="125"/>
      <c r="BA48" s="133">
        <v>-2.9190945673759399</v>
      </c>
      <c r="BB48" s="134">
        <v>-4.1861110550476903</v>
      </c>
      <c r="BC48" s="135">
        <v>-3.57187619382539</v>
      </c>
      <c r="BD48" s="125"/>
      <c r="BE48" s="136">
        <v>-2.19613881785064</v>
      </c>
    </row>
    <row r="49" spans="1:57" x14ac:dyDescent="0.25">
      <c r="A49" s="166" t="s">
        <v>135</v>
      </c>
      <c r="B49" s="3" t="s">
        <v>141</v>
      </c>
      <c r="D49" s="25" t="s">
        <v>16</v>
      </c>
      <c r="E49" s="28" t="s">
        <v>17</v>
      </c>
      <c r="G49" s="158">
        <v>59.160478179271699</v>
      </c>
      <c r="H49" s="159">
        <v>59.502082926669203</v>
      </c>
      <c r="I49" s="159">
        <v>59.141038776339798</v>
      </c>
      <c r="J49" s="159">
        <v>59.585168164721097</v>
      </c>
      <c r="K49" s="159">
        <v>59.552725887007803</v>
      </c>
      <c r="L49" s="160">
        <v>59.393661565187202</v>
      </c>
      <c r="M49" s="147"/>
      <c r="N49" s="161">
        <v>62.003393239217701</v>
      </c>
      <c r="O49" s="162">
        <v>62.098036130595503</v>
      </c>
      <c r="P49" s="163">
        <v>62.051079584886203</v>
      </c>
      <c r="Q49" s="147"/>
      <c r="R49" s="164">
        <v>60.172133022419601</v>
      </c>
      <c r="S49" s="130"/>
      <c r="T49" s="137">
        <v>-0.64689562061874795</v>
      </c>
      <c r="U49" s="138">
        <v>5.2599059432411499E-2</v>
      </c>
      <c r="V49" s="138">
        <v>-0.52391052944579397</v>
      </c>
      <c r="W49" s="138">
        <v>-8.0890452614733294E-2</v>
      </c>
      <c r="X49" s="138">
        <v>0.13853973757835999</v>
      </c>
      <c r="Y49" s="139">
        <v>-0.20365817186016399</v>
      </c>
      <c r="Z49" s="125"/>
      <c r="AA49" s="140">
        <v>-0.75216595058329105</v>
      </c>
      <c r="AB49" s="141">
        <v>-0.87159264809927905</v>
      </c>
      <c r="AC49" s="142">
        <v>-0.81278536466090501</v>
      </c>
      <c r="AD49" s="125"/>
      <c r="AE49" s="143">
        <v>-0.40171008863088897</v>
      </c>
      <c r="AG49" s="158">
        <v>59.997617849643703</v>
      </c>
      <c r="AH49" s="159">
        <v>59.4590890722464</v>
      </c>
      <c r="AI49" s="159">
        <v>59.462358280079698</v>
      </c>
      <c r="AJ49" s="159">
        <v>59.882261686201097</v>
      </c>
      <c r="AK49" s="159">
        <v>59.8770718619501</v>
      </c>
      <c r="AL49" s="160">
        <v>59.738862971067299</v>
      </c>
      <c r="AM49" s="147"/>
      <c r="AN49" s="161">
        <v>62.063402683689397</v>
      </c>
      <c r="AO49" s="162">
        <v>62.673341452107799</v>
      </c>
      <c r="AP49" s="163">
        <v>62.369613530060398</v>
      </c>
      <c r="AQ49" s="147"/>
      <c r="AR49" s="164">
        <v>60.519953442352097</v>
      </c>
      <c r="AS49" s="130"/>
      <c r="AT49" s="137">
        <v>0.25589588063533403</v>
      </c>
      <c r="AU49" s="138">
        <v>-0.213429543978678</v>
      </c>
      <c r="AV49" s="138">
        <v>-0.63398381245591495</v>
      </c>
      <c r="AW49" s="138">
        <v>-0.132417236228423</v>
      </c>
      <c r="AX49" s="138">
        <v>-1.28050935589439E-2</v>
      </c>
      <c r="AY49" s="139">
        <v>-0.14623318563695301</v>
      </c>
      <c r="AZ49" s="125"/>
      <c r="BA49" s="140">
        <v>-1.97538538190109</v>
      </c>
      <c r="BB49" s="141">
        <v>-2.5613140927059401</v>
      </c>
      <c r="BC49" s="142">
        <v>-2.2814931272644401</v>
      </c>
      <c r="BD49" s="125"/>
      <c r="BE49" s="143">
        <v>-0.82065292819972102</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C6" activePane="bottomRight" state="frozen"/>
      <selection activeCell="AG60" sqref="AG60"/>
      <selection pane="topRight" activeCell="AG60" sqref="AG60"/>
      <selection pane="bottomLeft" activeCell="AG60" sqref="AG60"/>
      <selection pane="bottomRight" activeCell="AG60" sqref="AG60"/>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4" t="s">
        <v>5</v>
      </c>
      <c r="E2" s="195"/>
      <c r="G2" s="188" t="s">
        <v>106</v>
      </c>
      <c r="H2" s="189"/>
      <c r="I2" s="189"/>
      <c r="J2" s="189"/>
      <c r="K2" s="189"/>
      <c r="L2" s="189"/>
      <c r="M2" s="189"/>
      <c r="N2" s="189"/>
      <c r="O2" s="189"/>
      <c r="P2" s="189"/>
      <c r="Q2" s="189"/>
      <c r="R2" s="189"/>
      <c r="T2" s="188" t="s">
        <v>40</v>
      </c>
      <c r="U2" s="189"/>
      <c r="V2" s="189"/>
      <c r="W2" s="189"/>
      <c r="X2" s="189"/>
      <c r="Y2" s="189"/>
      <c r="Z2" s="189"/>
      <c r="AA2" s="189"/>
      <c r="AB2" s="189"/>
      <c r="AC2" s="189"/>
      <c r="AD2" s="189"/>
      <c r="AE2" s="189"/>
      <c r="AF2" s="4"/>
      <c r="AG2" s="188" t="s">
        <v>41</v>
      </c>
      <c r="AH2" s="189"/>
      <c r="AI2" s="189"/>
      <c r="AJ2" s="189"/>
      <c r="AK2" s="189"/>
      <c r="AL2" s="189"/>
      <c r="AM2" s="189"/>
      <c r="AN2" s="189"/>
      <c r="AO2" s="189"/>
      <c r="AP2" s="189"/>
      <c r="AQ2" s="189"/>
      <c r="AR2" s="189"/>
      <c r="AT2" s="188" t="s">
        <v>42</v>
      </c>
      <c r="AU2" s="189"/>
      <c r="AV2" s="189"/>
      <c r="AW2" s="189"/>
      <c r="AX2" s="189"/>
      <c r="AY2" s="189"/>
      <c r="AZ2" s="189"/>
      <c r="BA2" s="189"/>
      <c r="BB2" s="189"/>
      <c r="BC2" s="189"/>
      <c r="BD2" s="189"/>
      <c r="BE2" s="189"/>
    </row>
    <row r="3" spans="1:57" ht="13" x14ac:dyDescent="0.25">
      <c r="A3" s="32"/>
      <c r="B3" s="32"/>
      <c r="C3" s="3"/>
      <c r="D3" s="196" t="s">
        <v>8</v>
      </c>
      <c r="E3" s="198" t="s">
        <v>9</v>
      </c>
      <c r="F3" s="5"/>
      <c r="G3" s="186" t="s">
        <v>0</v>
      </c>
      <c r="H3" s="182" t="s">
        <v>1</v>
      </c>
      <c r="I3" s="182" t="s">
        <v>10</v>
      </c>
      <c r="J3" s="182" t="s">
        <v>2</v>
      </c>
      <c r="K3" s="182" t="s">
        <v>11</v>
      </c>
      <c r="L3" s="184" t="s">
        <v>12</v>
      </c>
      <c r="M3" s="5"/>
      <c r="N3" s="186" t="s">
        <v>3</v>
      </c>
      <c r="O3" s="182" t="s">
        <v>4</v>
      </c>
      <c r="P3" s="184" t="s">
        <v>13</v>
      </c>
      <c r="Q3" s="2"/>
      <c r="R3" s="190" t="s">
        <v>14</v>
      </c>
      <c r="S3" s="2"/>
      <c r="T3" s="186" t="s">
        <v>0</v>
      </c>
      <c r="U3" s="182" t="s">
        <v>1</v>
      </c>
      <c r="V3" s="182" t="s">
        <v>10</v>
      </c>
      <c r="W3" s="182" t="s">
        <v>2</v>
      </c>
      <c r="X3" s="182" t="s">
        <v>11</v>
      </c>
      <c r="Y3" s="184" t="s">
        <v>12</v>
      </c>
      <c r="Z3" s="2"/>
      <c r="AA3" s="186" t="s">
        <v>3</v>
      </c>
      <c r="AB3" s="182" t="s">
        <v>4</v>
      </c>
      <c r="AC3" s="184" t="s">
        <v>13</v>
      </c>
      <c r="AD3" s="1"/>
      <c r="AE3" s="192" t="s">
        <v>14</v>
      </c>
      <c r="AF3" s="38"/>
      <c r="AG3" s="186" t="s">
        <v>0</v>
      </c>
      <c r="AH3" s="182" t="s">
        <v>1</v>
      </c>
      <c r="AI3" s="182" t="s">
        <v>10</v>
      </c>
      <c r="AJ3" s="182" t="s">
        <v>2</v>
      </c>
      <c r="AK3" s="182" t="s">
        <v>11</v>
      </c>
      <c r="AL3" s="184" t="s">
        <v>12</v>
      </c>
      <c r="AM3" s="5"/>
      <c r="AN3" s="186" t="s">
        <v>3</v>
      </c>
      <c r="AO3" s="182" t="s">
        <v>4</v>
      </c>
      <c r="AP3" s="184" t="s">
        <v>13</v>
      </c>
      <c r="AQ3" s="2"/>
      <c r="AR3" s="190" t="s">
        <v>14</v>
      </c>
      <c r="AS3" s="2"/>
      <c r="AT3" s="186" t="s">
        <v>0</v>
      </c>
      <c r="AU3" s="182" t="s">
        <v>1</v>
      </c>
      <c r="AV3" s="182" t="s">
        <v>10</v>
      </c>
      <c r="AW3" s="182" t="s">
        <v>2</v>
      </c>
      <c r="AX3" s="182" t="s">
        <v>11</v>
      </c>
      <c r="AY3" s="184" t="s">
        <v>12</v>
      </c>
      <c r="AZ3" s="2"/>
      <c r="BA3" s="186" t="s">
        <v>3</v>
      </c>
      <c r="BB3" s="182" t="s">
        <v>4</v>
      </c>
      <c r="BC3" s="184" t="s">
        <v>13</v>
      </c>
      <c r="BD3" s="1"/>
      <c r="BE3" s="192" t="s">
        <v>14</v>
      </c>
    </row>
    <row r="4" spans="1:57" ht="13" x14ac:dyDescent="0.25">
      <c r="A4" s="32"/>
      <c r="B4" s="32"/>
      <c r="C4" s="3"/>
      <c r="D4" s="197"/>
      <c r="E4" s="199"/>
      <c r="F4" s="5"/>
      <c r="G4" s="203"/>
      <c r="H4" s="201"/>
      <c r="I4" s="201"/>
      <c r="J4" s="201"/>
      <c r="K4" s="201"/>
      <c r="L4" s="202"/>
      <c r="M4" s="5"/>
      <c r="N4" s="203"/>
      <c r="O4" s="201"/>
      <c r="P4" s="202"/>
      <c r="Q4" s="2"/>
      <c r="R4" s="204"/>
      <c r="S4" s="2"/>
      <c r="T4" s="203"/>
      <c r="U4" s="201"/>
      <c r="V4" s="201"/>
      <c r="W4" s="201"/>
      <c r="X4" s="201"/>
      <c r="Y4" s="202"/>
      <c r="Z4" s="2"/>
      <c r="AA4" s="203"/>
      <c r="AB4" s="201"/>
      <c r="AC4" s="202"/>
      <c r="AD4" s="1"/>
      <c r="AE4" s="200"/>
      <c r="AF4" s="39"/>
      <c r="AG4" s="203"/>
      <c r="AH4" s="201"/>
      <c r="AI4" s="201"/>
      <c r="AJ4" s="201"/>
      <c r="AK4" s="201"/>
      <c r="AL4" s="202"/>
      <c r="AM4" s="5"/>
      <c r="AN4" s="203"/>
      <c r="AO4" s="201"/>
      <c r="AP4" s="202"/>
      <c r="AQ4" s="2"/>
      <c r="AR4" s="204"/>
      <c r="AS4" s="2"/>
      <c r="AT4" s="203"/>
      <c r="AU4" s="201"/>
      <c r="AV4" s="201"/>
      <c r="AW4" s="201"/>
      <c r="AX4" s="201"/>
      <c r="AY4" s="202"/>
      <c r="AZ4" s="2"/>
      <c r="BA4" s="203"/>
      <c r="BB4" s="201"/>
      <c r="BC4" s="202"/>
      <c r="BD4" s="1"/>
      <c r="BE4" s="200"/>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68.625322127989605</v>
      </c>
      <c r="H6" s="145">
        <v>64.451232787267401</v>
      </c>
      <c r="I6" s="145">
        <v>75.526408038165599</v>
      </c>
      <c r="J6" s="145">
        <v>78.745776416709006</v>
      </c>
      <c r="K6" s="145">
        <v>73.6900192945958</v>
      </c>
      <c r="L6" s="146">
        <v>72.207781362466093</v>
      </c>
      <c r="M6" s="147"/>
      <c r="N6" s="148">
        <v>77.669878815222205</v>
      </c>
      <c r="O6" s="149">
        <v>81.477242560368097</v>
      </c>
      <c r="P6" s="150">
        <v>79.573560687795094</v>
      </c>
      <c r="Q6" s="147"/>
      <c r="R6" s="151">
        <v>74.312290603304305</v>
      </c>
      <c r="S6" s="130"/>
      <c r="T6" s="122">
        <v>-1.58122261532105</v>
      </c>
      <c r="U6" s="123">
        <v>-1.03435821641064</v>
      </c>
      <c r="V6" s="123">
        <v>-3.2661559337219401</v>
      </c>
      <c r="W6" s="123">
        <v>-1.9852087791042901</v>
      </c>
      <c r="X6" s="123">
        <v>-1.18521181142257</v>
      </c>
      <c r="Y6" s="124">
        <v>-1.8495970877729799</v>
      </c>
      <c r="Z6" s="125"/>
      <c r="AA6" s="126">
        <v>-2.8365858921666001</v>
      </c>
      <c r="AB6" s="127">
        <v>-3.2914059252103498</v>
      </c>
      <c r="AC6" s="128">
        <v>-3.0699927057152401</v>
      </c>
      <c r="AD6" s="125"/>
      <c r="AE6" s="129">
        <v>-2.2262609778179798</v>
      </c>
      <c r="AG6" s="144">
        <v>75.836958153497704</v>
      </c>
      <c r="AH6" s="145">
        <v>65.637841662845801</v>
      </c>
      <c r="AI6" s="145">
        <v>73.388458937306197</v>
      </c>
      <c r="AJ6" s="145">
        <v>78.237262072730104</v>
      </c>
      <c r="AK6" s="145">
        <v>75.893585547282498</v>
      </c>
      <c r="AL6" s="146">
        <v>73.798947386796002</v>
      </c>
      <c r="AM6" s="147"/>
      <c r="AN6" s="148">
        <v>83.8960621909644</v>
      </c>
      <c r="AO6" s="149">
        <v>88.704672670690897</v>
      </c>
      <c r="AP6" s="150">
        <v>86.300366138588004</v>
      </c>
      <c r="AQ6" s="147"/>
      <c r="AR6" s="151">
        <v>77.370665266174996</v>
      </c>
      <c r="AS6" s="130"/>
      <c r="AT6" s="122">
        <v>15.6588927352664</v>
      </c>
      <c r="AU6" s="123">
        <v>-1.94055775565188</v>
      </c>
      <c r="AV6" s="123">
        <v>-3.12952353448479</v>
      </c>
      <c r="AW6" s="123">
        <v>-0.99271578675514605</v>
      </c>
      <c r="AX6" s="123">
        <v>-1.37961444164894</v>
      </c>
      <c r="AY6" s="124">
        <v>1.3047241734313799</v>
      </c>
      <c r="AZ6" s="125"/>
      <c r="BA6" s="126">
        <v>-3.1495259581171702</v>
      </c>
      <c r="BB6" s="127">
        <v>-9.1891621783631408</v>
      </c>
      <c r="BC6" s="128">
        <v>-6.3505421454564299</v>
      </c>
      <c r="BD6" s="125"/>
      <c r="BE6" s="129">
        <v>-1.2677262599825301</v>
      </c>
    </row>
    <row r="7" spans="1:57" x14ac:dyDescent="0.25">
      <c r="A7" s="20" t="s">
        <v>18</v>
      </c>
      <c r="B7" s="3" t="str">
        <f>TRIM(A7)</f>
        <v>Virginia</v>
      </c>
      <c r="C7" s="10"/>
      <c r="D7" s="24" t="s">
        <v>16</v>
      </c>
      <c r="E7" s="27" t="s">
        <v>17</v>
      </c>
      <c r="F7" s="3"/>
      <c r="G7" s="152">
        <v>47.017500068501299</v>
      </c>
      <c r="H7" s="147">
        <v>47.485960409373902</v>
      </c>
      <c r="I7" s="147">
        <v>55.777848626516899</v>
      </c>
      <c r="J7" s="147">
        <v>60.805112543913097</v>
      </c>
      <c r="K7" s="147">
        <v>54.979098139151901</v>
      </c>
      <c r="L7" s="153">
        <v>53.213103957491398</v>
      </c>
      <c r="M7" s="147"/>
      <c r="N7" s="154">
        <v>52.0989228222547</v>
      </c>
      <c r="O7" s="155">
        <v>52.433967248823201</v>
      </c>
      <c r="P7" s="156">
        <v>52.266445035538901</v>
      </c>
      <c r="Q7" s="147"/>
      <c r="R7" s="157">
        <v>52.942629979790702</v>
      </c>
      <c r="S7" s="130"/>
      <c r="T7" s="131">
        <v>2.0683046123383599</v>
      </c>
      <c r="U7" s="125">
        <v>8.6571408685887601</v>
      </c>
      <c r="V7" s="125">
        <v>-0.95063683753532302</v>
      </c>
      <c r="W7" s="125">
        <v>3.3899665145982398</v>
      </c>
      <c r="X7" s="125">
        <v>5.8937897050189498</v>
      </c>
      <c r="Y7" s="132">
        <v>3.6071236057832099</v>
      </c>
      <c r="Z7" s="125"/>
      <c r="AA7" s="133">
        <v>2.1451726337774999</v>
      </c>
      <c r="AB7" s="134">
        <v>1.2179332731921799</v>
      </c>
      <c r="AC7" s="135">
        <v>1.6779531458077901</v>
      </c>
      <c r="AD7" s="125"/>
      <c r="AE7" s="136">
        <v>3.0555941356563601</v>
      </c>
      <c r="AG7" s="152">
        <v>44.245692714223303</v>
      </c>
      <c r="AH7" s="147">
        <v>41.941175740043597</v>
      </c>
      <c r="AI7" s="147">
        <v>49.569329159344299</v>
      </c>
      <c r="AJ7" s="147">
        <v>53.388925262071702</v>
      </c>
      <c r="AK7" s="147">
        <v>49.357775076992098</v>
      </c>
      <c r="AL7" s="153">
        <v>47.700287707794502</v>
      </c>
      <c r="AM7" s="147"/>
      <c r="AN7" s="154">
        <v>50.9685859226419</v>
      </c>
      <c r="AO7" s="155">
        <v>53.197435864927201</v>
      </c>
      <c r="AP7" s="156">
        <v>52.083010893784497</v>
      </c>
      <c r="AQ7" s="147"/>
      <c r="AR7" s="157">
        <v>48.952418765215697</v>
      </c>
      <c r="AS7" s="130"/>
      <c r="AT7" s="131">
        <v>12.143844600416701</v>
      </c>
      <c r="AU7" s="125">
        <v>-2.6925071457702598</v>
      </c>
      <c r="AV7" s="125">
        <v>-3.7143174787290101</v>
      </c>
      <c r="AW7" s="125">
        <v>1.2027983238467601</v>
      </c>
      <c r="AX7" s="125">
        <v>2.5599024011152101</v>
      </c>
      <c r="AY7" s="132">
        <v>1.52597735723355</v>
      </c>
      <c r="AZ7" s="125"/>
      <c r="BA7" s="133">
        <v>0.79413589092422598</v>
      </c>
      <c r="BB7" s="134">
        <v>-8.3948796107301007</v>
      </c>
      <c r="BC7" s="135">
        <v>-4.1177909205349499</v>
      </c>
      <c r="BD7" s="125"/>
      <c r="BE7" s="136">
        <v>-0.25901597525978598</v>
      </c>
    </row>
    <row r="8" spans="1:57" x14ac:dyDescent="0.25">
      <c r="A8" s="21" t="s">
        <v>19</v>
      </c>
      <c r="B8" s="3" t="str">
        <f t="shared" ref="B8:B43" si="0">TRIM(A8)</f>
        <v>Norfolk/Virginia Beach, VA</v>
      </c>
      <c r="C8" s="3"/>
      <c r="D8" s="24" t="s">
        <v>16</v>
      </c>
      <c r="E8" s="27" t="s">
        <v>17</v>
      </c>
      <c r="F8" s="3"/>
      <c r="G8" s="152">
        <v>41.699168581168301</v>
      </c>
      <c r="H8" s="147">
        <v>34.411496802850998</v>
      </c>
      <c r="I8" s="147">
        <v>39.723588952016897</v>
      </c>
      <c r="J8" s="147">
        <v>44.331204080367698</v>
      </c>
      <c r="K8" s="147">
        <v>46.008087002220897</v>
      </c>
      <c r="L8" s="153">
        <v>41.234709083725001</v>
      </c>
      <c r="M8" s="147"/>
      <c r="N8" s="154">
        <v>52.267976085945897</v>
      </c>
      <c r="O8" s="155">
        <v>53.647086106089503</v>
      </c>
      <c r="P8" s="156">
        <v>52.957531096017703</v>
      </c>
      <c r="Q8" s="147"/>
      <c r="R8" s="157">
        <v>44.584086801522901</v>
      </c>
      <c r="S8" s="130"/>
      <c r="T8" s="131">
        <v>-2.66822901596217</v>
      </c>
      <c r="U8" s="125">
        <v>-5.4906463617850596</v>
      </c>
      <c r="V8" s="125">
        <v>-6.4894472745876302</v>
      </c>
      <c r="W8" s="125">
        <v>0.44526147447640702</v>
      </c>
      <c r="X8" s="125">
        <v>1.1390330126961601</v>
      </c>
      <c r="Y8" s="132">
        <v>-2.4501574125225201</v>
      </c>
      <c r="Z8" s="125"/>
      <c r="AA8" s="133">
        <v>-5.9989807626493103</v>
      </c>
      <c r="AB8" s="134">
        <v>-6.5381255029774001</v>
      </c>
      <c r="AC8" s="135">
        <v>-6.2728383409413402</v>
      </c>
      <c r="AD8" s="125"/>
      <c r="AE8" s="136">
        <v>-3.7888633642235798</v>
      </c>
      <c r="AG8" s="152">
        <v>44.365375566066902</v>
      </c>
      <c r="AH8" s="147">
        <v>34.353387102441502</v>
      </c>
      <c r="AI8" s="147">
        <v>38.234477124402503</v>
      </c>
      <c r="AJ8" s="147">
        <v>42.241587758687501</v>
      </c>
      <c r="AK8" s="147">
        <v>44.131747309779001</v>
      </c>
      <c r="AL8" s="153">
        <v>40.664989915791502</v>
      </c>
      <c r="AM8" s="147"/>
      <c r="AN8" s="154">
        <v>52.286395415966901</v>
      </c>
      <c r="AO8" s="155">
        <v>54.869019864358599</v>
      </c>
      <c r="AP8" s="156">
        <v>53.5777076401627</v>
      </c>
      <c r="AQ8" s="147"/>
      <c r="AR8" s="157">
        <v>44.354569342199397</v>
      </c>
      <c r="AS8" s="130"/>
      <c r="AT8" s="131">
        <v>15.8088336311137</v>
      </c>
      <c r="AU8" s="125">
        <v>-9.0325092323160696</v>
      </c>
      <c r="AV8" s="125">
        <v>-11.2324230221442</v>
      </c>
      <c r="AW8" s="125">
        <v>-5.0637512924784804</v>
      </c>
      <c r="AX8" s="125">
        <v>-0.121521509298411</v>
      </c>
      <c r="AY8" s="132">
        <v>-2.1650626516193499</v>
      </c>
      <c r="AZ8" s="125"/>
      <c r="BA8" s="133">
        <v>-3.6556498273799498</v>
      </c>
      <c r="BB8" s="134">
        <v>-13.943909761578601</v>
      </c>
      <c r="BC8" s="135">
        <v>-9.21335329443699</v>
      </c>
      <c r="BD8" s="125"/>
      <c r="BE8" s="136">
        <v>-4.71903489009396</v>
      </c>
    </row>
    <row r="9" spans="1:57" x14ac:dyDescent="0.25">
      <c r="A9" s="21" t="s">
        <v>20</v>
      </c>
      <c r="B9" s="3" t="s">
        <v>71</v>
      </c>
      <c r="C9" s="3"/>
      <c r="D9" s="24" t="s">
        <v>16</v>
      </c>
      <c r="E9" s="27" t="s">
        <v>17</v>
      </c>
      <c r="F9" s="3"/>
      <c r="G9" s="152">
        <v>62.671389420277002</v>
      </c>
      <c r="H9" s="147">
        <v>50.524614713668001</v>
      </c>
      <c r="I9" s="147">
        <v>61.155744282184699</v>
      </c>
      <c r="J9" s="147">
        <v>62.485817025500701</v>
      </c>
      <c r="K9" s="147">
        <v>51.142325072796197</v>
      </c>
      <c r="L9" s="153">
        <v>57.595978102885297</v>
      </c>
      <c r="M9" s="147"/>
      <c r="N9" s="154">
        <v>49.121934103944199</v>
      </c>
      <c r="O9" s="155">
        <v>52.209753569222599</v>
      </c>
      <c r="P9" s="156">
        <v>50.665843836583399</v>
      </c>
      <c r="Q9" s="147"/>
      <c r="R9" s="157">
        <v>55.615939741084802</v>
      </c>
      <c r="S9" s="130"/>
      <c r="T9" s="131">
        <v>11.3723242937004</v>
      </c>
      <c r="U9" s="125">
        <v>1.61796365989922</v>
      </c>
      <c r="V9" s="125">
        <v>-5.3767225800501697</v>
      </c>
      <c r="W9" s="125">
        <v>-5.9705368682625002</v>
      </c>
      <c r="X9" s="125">
        <v>-5.7783238011720401</v>
      </c>
      <c r="Y9" s="132">
        <v>-1.1584356454875</v>
      </c>
      <c r="Z9" s="125"/>
      <c r="AA9" s="133">
        <v>-7.4818499184686003</v>
      </c>
      <c r="AB9" s="134">
        <v>-6.9844288522149798</v>
      </c>
      <c r="AC9" s="135">
        <v>-7.2262268142331596</v>
      </c>
      <c r="AD9" s="125"/>
      <c r="AE9" s="136">
        <v>-2.81291711820871</v>
      </c>
      <c r="AG9" s="152">
        <v>45.4315887739345</v>
      </c>
      <c r="AH9" s="147">
        <v>42.658550414718</v>
      </c>
      <c r="AI9" s="147">
        <v>51.232965915909197</v>
      </c>
      <c r="AJ9" s="147">
        <v>54.011140922527098</v>
      </c>
      <c r="AK9" s="147">
        <v>48.056051851892697</v>
      </c>
      <c r="AL9" s="153">
        <v>48.278059575796298</v>
      </c>
      <c r="AM9" s="147"/>
      <c r="AN9" s="154">
        <v>50.851781894688003</v>
      </c>
      <c r="AO9" s="155">
        <v>55.550999226815399</v>
      </c>
      <c r="AP9" s="156">
        <v>53.201390560751697</v>
      </c>
      <c r="AQ9" s="147"/>
      <c r="AR9" s="157">
        <v>49.6847255714979</v>
      </c>
      <c r="AS9" s="130"/>
      <c r="AT9" s="131">
        <v>8.3331357264283401</v>
      </c>
      <c r="AU9" s="125">
        <v>-3.1179789425170799</v>
      </c>
      <c r="AV9" s="125">
        <v>-3.6010535439935301</v>
      </c>
      <c r="AW9" s="125">
        <v>-1.0601297241649099</v>
      </c>
      <c r="AX9" s="125">
        <v>-0.55367194069659498</v>
      </c>
      <c r="AY9" s="132">
        <v>-0.26375088969936999</v>
      </c>
      <c r="AZ9" s="125"/>
      <c r="BA9" s="133">
        <v>-1.0751709825792299</v>
      </c>
      <c r="BB9" s="134">
        <v>-6.34520747678891</v>
      </c>
      <c r="BC9" s="135">
        <v>-3.8984443423034598</v>
      </c>
      <c r="BD9" s="125"/>
      <c r="BE9" s="136">
        <v>-1.40459444302346</v>
      </c>
    </row>
    <row r="10" spans="1:57" x14ac:dyDescent="0.25">
      <c r="A10" s="21" t="s">
        <v>21</v>
      </c>
      <c r="B10" s="3" t="str">
        <f t="shared" si="0"/>
        <v>Virginia Area</v>
      </c>
      <c r="C10" s="3"/>
      <c r="D10" s="24" t="s">
        <v>16</v>
      </c>
      <c r="E10" s="27" t="s">
        <v>17</v>
      </c>
      <c r="F10" s="3"/>
      <c r="G10" s="152">
        <v>40.282813084986799</v>
      </c>
      <c r="H10" s="147">
        <v>40.963016660426803</v>
      </c>
      <c r="I10" s="147">
        <v>42.738618026956097</v>
      </c>
      <c r="J10" s="147">
        <v>46.692689067764803</v>
      </c>
      <c r="K10" s="147">
        <v>42.787721125046701</v>
      </c>
      <c r="L10" s="153">
        <v>42.692971593036297</v>
      </c>
      <c r="M10" s="147"/>
      <c r="N10" s="154">
        <v>47.081793101834499</v>
      </c>
      <c r="O10" s="155">
        <v>47.608261418944203</v>
      </c>
      <c r="P10" s="156">
        <v>47.345027260389301</v>
      </c>
      <c r="Q10" s="147"/>
      <c r="R10" s="157">
        <v>44.022130355137101</v>
      </c>
      <c r="S10" s="130"/>
      <c r="T10" s="131">
        <v>1.5456328535844299</v>
      </c>
      <c r="U10" s="125">
        <v>7.0443780325599503</v>
      </c>
      <c r="V10" s="125">
        <v>-4.9995136260945898</v>
      </c>
      <c r="W10" s="125">
        <v>0.75203502772102104</v>
      </c>
      <c r="X10" s="125">
        <v>4.39862595737989</v>
      </c>
      <c r="Y10" s="132">
        <v>1.5271871861780599</v>
      </c>
      <c r="Z10" s="125"/>
      <c r="AA10" s="133">
        <v>3.4834299792784802</v>
      </c>
      <c r="AB10" s="134">
        <v>9.1270017334468498</v>
      </c>
      <c r="AC10" s="135">
        <v>6.24599397452908</v>
      </c>
      <c r="AD10" s="125"/>
      <c r="AE10" s="136">
        <v>2.9319568894245198</v>
      </c>
      <c r="AG10" s="152">
        <v>35.887045093921301</v>
      </c>
      <c r="AH10" s="147">
        <v>35.028726326365998</v>
      </c>
      <c r="AI10" s="147">
        <v>41.767388802561001</v>
      </c>
      <c r="AJ10" s="147">
        <v>47.018146767767597</v>
      </c>
      <c r="AK10" s="147">
        <v>44.202247198887697</v>
      </c>
      <c r="AL10" s="153">
        <v>40.779350451090203</v>
      </c>
      <c r="AM10" s="147"/>
      <c r="AN10" s="154">
        <v>47.556239849984202</v>
      </c>
      <c r="AO10" s="155">
        <v>48.646230678459098</v>
      </c>
      <c r="AP10" s="156">
        <v>48.1012352642217</v>
      </c>
      <c r="AQ10" s="147"/>
      <c r="AR10" s="157">
        <v>42.870902118627001</v>
      </c>
      <c r="AS10" s="130"/>
      <c r="AT10" s="131">
        <v>1.92547681936955</v>
      </c>
      <c r="AU10" s="125">
        <v>-9.4028383396646102</v>
      </c>
      <c r="AV10" s="125">
        <v>-8.6794478820212309</v>
      </c>
      <c r="AW10" s="125">
        <v>1.50691832570285</v>
      </c>
      <c r="AX10" s="125">
        <v>3.1234207365721098</v>
      </c>
      <c r="AY10" s="132">
        <v>-2.3455236289480799</v>
      </c>
      <c r="AZ10" s="125"/>
      <c r="BA10" s="133">
        <v>3.4217480903773301</v>
      </c>
      <c r="BB10" s="134">
        <v>-1.25162790467844</v>
      </c>
      <c r="BC10" s="135">
        <v>1.00459107179629</v>
      </c>
      <c r="BD10" s="125"/>
      <c r="BE10" s="136">
        <v>-1.29704701024779</v>
      </c>
    </row>
    <row r="11" spans="1:57" x14ac:dyDescent="0.25">
      <c r="A11" s="34" t="s">
        <v>22</v>
      </c>
      <c r="B11" s="3" t="str">
        <f t="shared" si="0"/>
        <v>Washington, DC</v>
      </c>
      <c r="C11" s="3"/>
      <c r="D11" s="24" t="s">
        <v>16</v>
      </c>
      <c r="E11" s="27" t="s">
        <v>17</v>
      </c>
      <c r="F11" s="3"/>
      <c r="G11" s="152">
        <v>52.9420468131013</v>
      </c>
      <c r="H11" s="147">
        <v>55.071852539615101</v>
      </c>
      <c r="I11" s="147">
        <v>76.206244517543794</v>
      </c>
      <c r="J11" s="147">
        <v>92.593790057300495</v>
      </c>
      <c r="K11" s="147">
        <v>86.284802720005601</v>
      </c>
      <c r="L11" s="153">
        <v>72.619747329513203</v>
      </c>
      <c r="M11" s="147"/>
      <c r="N11" s="154">
        <v>69.761724802602998</v>
      </c>
      <c r="O11" s="155">
        <v>66.528226654995194</v>
      </c>
      <c r="P11" s="156">
        <v>68.144975728799096</v>
      </c>
      <c r="Q11" s="147"/>
      <c r="R11" s="157">
        <v>71.341168481899402</v>
      </c>
      <c r="S11" s="130"/>
      <c r="T11" s="131">
        <v>-8.4529199134248305</v>
      </c>
      <c r="U11" s="125">
        <v>4.6877703170800702</v>
      </c>
      <c r="V11" s="125">
        <v>-0.70877752838277797</v>
      </c>
      <c r="W11" s="125">
        <v>5.6364261656473298</v>
      </c>
      <c r="X11" s="125">
        <v>7.8497643096283101</v>
      </c>
      <c r="Y11" s="132">
        <v>2.3261974903404301</v>
      </c>
      <c r="Z11" s="125"/>
      <c r="AA11" s="133">
        <v>7.6238746055025297</v>
      </c>
      <c r="AB11" s="134">
        <v>2.3361774656143899</v>
      </c>
      <c r="AC11" s="135">
        <v>4.9761659279283297</v>
      </c>
      <c r="AD11" s="125"/>
      <c r="AE11" s="136">
        <v>3.0359387979713901</v>
      </c>
      <c r="AG11" s="152">
        <v>61.857615896378597</v>
      </c>
      <c r="AH11" s="147">
        <v>55.697049634078702</v>
      </c>
      <c r="AI11" s="147">
        <v>68.817858372009198</v>
      </c>
      <c r="AJ11" s="147">
        <v>73.772337787418806</v>
      </c>
      <c r="AK11" s="147">
        <v>67.804876571981396</v>
      </c>
      <c r="AL11" s="153">
        <v>65.589385446456106</v>
      </c>
      <c r="AM11" s="147"/>
      <c r="AN11" s="154">
        <v>65.989649990501405</v>
      </c>
      <c r="AO11" s="155">
        <v>71.085915502913593</v>
      </c>
      <c r="AP11" s="156">
        <v>68.537782746707506</v>
      </c>
      <c r="AQ11" s="147"/>
      <c r="AR11" s="157">
        <v>66.431705996131498</v>
      </c>
      <c r="AS11" s="130"/>
      <c r="AT11" s="131">
        <v>19.097604129187001</v>
      </c>
      <c r="AU11" s="125">
        <v>-2.7440376303229299</v>
      </c>
      <c r="AV11" s="125">
        <v>-2.2166925000359798</v>
      </c>
      <c r="AW11" s="125">
        <v>2.5509479147732801</v>
      </c>
      <c r="AX11" s="125">
        <v>4.8413456464762099</v>
      </c>
      <c r="AY11" s="132">
        <v>3.71631235501548</v>
      </c>
      <c r="AZ11" s="125"/>
      <c r="BA11" s="133">
        <v>3.0110012912443298</v>
      </c>
      <c r="BB11" s="134">
        <v>-12.5758390974171</v>
      </c>
      <c r="BC11" s="135">
        <v>-5.7072325332779696</v>
      </c>
      <c r="BD11" s="125"/>
      <c r="BE11" s="136">
        <v>0.74819926042457796</v>
      </c>
    </row>
    <row r="12" spans="1:57" x14ac:dyDescent="0.25">
      <c r="A12" s="21" t="s">
        <v>23</v>
      </c>
      <c r="B12" s="3" t="str">
        <f t="shared" si="0"/>
        <v>Arlington, VA</v>
      </c>
      <c r="C12" s="3"/>
      <c r="D12" s="24" t="s">
        <v>16</v>
      </c>
      <c r="E12" s="27" t="s">
        <v>17</v>
      </c>
      <c r="F12" s="3"/>
      <c r="G12" s="152">
        <v>53.704636813867097</v>
      </c>
      <c r="H12" s="147">
        <v>82.639732769294199</v>
      </c>
      <c r="I12" s="147">
        <v>102.241482666116</v>
      </c>
      <c r="J12" s="147">
        <v>110.835936855138</v>
      </c>
      <c r="K12" s="147">
        <v>99.588894964919504</v>
      </c>
      <c r="L12" s="153">
        <v>89.802136813867094</v>
      </c>
      <c r="M12" s="147"/>
      <c r="N12" s="154">
        <v>72.1567509286009</v>
      </c>
      <c r="O12" s="155">
        <v>54.002829137432897</v>
      </c>
      <c r="P12" s="156">
        <v>63.079790033016899</v>
      </c>
      <c r="Q12" s="147"/>
      <c r="R12" s="157">
        <v>82.167180590767003</v>
      </c>
      <c r="S12" s="130"/>
      <c r="T12" s="131">
        <v>1.7826863970917699</v>
      </c>
      <c r="U12" s="125">
        <v>44.725818916000797</v>
      </c>
      <c r="V12" s="125">
        <v>10.784728380581701</v>
      </c>
      <c r="W12" s="125">
        <v>5.8288060964976598</v>
      </c>
      <c r="X12" s="125">
        <v>6.32539299691142</v>
      </c>
      <c r="Y12" s="132">
        <v>12.098829484532001</v>
      </c>
      <c r="Z12" s="125"/>
      <c r="AA12" s="133">
        <v>23.3052904749721</v>
      </c>
      <c r="AB12" s="134">
        <v>8.8483117705796897</v>
      </c>
      <c r="AC12" s="135">
        <v>16.672148153658402</v>
      </c>
      <c r="AD12" s="125"/>
      <c r="AE12" s="136">
        <v>13.070992926259599</v>
      </c>
      <c r="AG12" s="152">
        <v>57.576459966983002</v>
      </c>
      <c r="AH12" s="147">
        <v>68.770395429219903</v>
      </c>
      <c r="AI12" s="147">
        <v>83.573711566240107</v>
      </c>
      <c r="AJ12" s="147">
        <v>86.005494737928103</v>
      </c>
      <c r="AK12" s="147">
        <v>72.001767437061403</v>
      </c>
      <c r="AL12" s="153">
        <v>73.585565827486505</v>
      </c>
      <c r="AM12" s="147"/>
      <c r="AN12" s="154">
        <v>58.692286679735801</v>
      </c>
      <c r="AO12" s="155">
        <v>55.369353074700697</v>
      </c>
      <c r="AP12" s="156">
        <v>57.030819877218299</v>
      </c>
      <c r="AQ12" s="147"/>
      <c r="AR12" s="157">
        <v>68.855638413124197</v>
      </c>
      <c r="AS12" s="130"/>
      <c r="AT12" s="131">
        <v>30.483841711774101</v>
      </c>
      <c r="AU12" s="125">
        <v>14.1416911721169</v>
      </c>
      <c r="AV12" s="125">
        <v>5.9346906992826902</v>
      </c>
      <c r="AW12" s="125">
        <v>3.33210498412955</v>
      </c>
      <c r="AX12" s="125">
        <v>4.5438560515049904</v>
      </c>
      <c r="AY12" s="132">
        <v>9.70753119212001</v>
      </c>
      <c r="AZ12" s="125"/>
      <c r="BA12" s="133">
        <v>8.0351042994716106</v>
      </c>
      <c r="BB12" s="134">
        <v>-12.687938057349999</v>
      </c>
      <c r="BC12" s="135">
        <v>-3.1262114244091599</v>
      </c>
      <c r="BD12" s="125"/>
      <c r="BE12" s="136">
        <v>6.3726595731551203</v>
      </c>
    </row>
    <row r="13" spans="1:57" x14ac:dyDescent="0.25">
      <c r="A13" s="21" t="s">
        <v>24</v>
      </c>
      <c r="B13" s="3" t="str">
        <f t="shared" si="0"/>
        <v>Suburban Virginia Area</v>
      </c>
      <c r="C13" s="3"/>
      <c r="D13" s="24" t="s">
        <v>16</v>
      </c>
      <c r="E13" s="27" t="s">
        <v>17</v>
      </c>
      <c r="F13" s="3"/>
      <c r="G13" s="152">
        <v>46.573761261261197</v>
      </c>
      <c r="H13" s="147">
        <v>50.193955205205199</v>
      </c>
      <c r="I13" s="147">
        <v>61.080696946946901</v>
      </c>
      <c r="J13" s="147">
        <v>65.889559559559501</v>
      </c>
      <c r="K13" s="147">
        <v>55.075910910910899</v>
      </c>
      <c r="L13" s="153">
        <v>55.762776776776697</v>
      </c>
      <c r="M13" s="147"/>
      <c r="N13" s="154">
        <v>47.345206456456403</v>
      </c>
      <c r="O13" s="155">
        <v>54.765827077076999</v>
      </c>
      <c r="P13" s="156">
        <v>51.055516766766701</v>
      </c>
      <c r="Q13" s="147"/>
      <c r="R13" s="157">
        <v>54.417845345345299</v>
      </c>
      <c r="S13" s="130"/>
      <c r="T13" s="131">
        <v>-6.5285972542008297</v>
      </c>
      <c r="U13" s="125">
        <v>13.0180556092738</v>
      </c>
      <c r="V13" s="125">
        <v>19.135586187897399</v>
      </c>
      <c r="W13" s="125">
        <v>18.635943797916799</v>
      </c>
      <c r="X13" s="125">
        <v>20.379874230198201</v>
      </c>
      <c r="Y13" s="132">
        <v>12.971575437442301</v>
      </c>
      <c r="Z13" s="125"/>
      <c r="AA13" s="133">
        <v>-13.1265845546578</v>
      </c>
      <c r="AB13" s="134">
        <v>-15.0157768327479</v>
      </c>
      <c r="AC13" s="135">
        <v>-14.1501471032403</v>
      </c>
      <c r="AD13" s="125"/>
      <c r="AE13" s="136">
        <v>4.1514207474699898</v>
      </c>
      <c r="AG13" s="152">
        <v>49.511272835335298</v>
      </c>
      <c r="AH13" s="147">
        <v>44.605994119119103</v>
      </c>
      <c r="AI13" s="147">
        <v>52.124927427427401</v>
      </c>
      <c r="AJ13" s="147">
        <v>56.357668293293202</v>
      </c>
      <c r="AK13" s="147">
        <v>49.766425175175101</v>
      </c>
      <c r="AL13" s="153">
        <v>50.473257570069997</v>
      </c>
      <c r="AM13" s="147"/>
      <c r="AN13" s="154">
        <v>48.179316816816801</v>
      </c>
      <c r="AO13" s="155">
        <v>55.683150337837802</v>
      </c>
      <c r="AP13" s="156">
        <v>51.931233577327298</v>
      </c>
      <c r="AQ13" s="147"/>
      <c r="AR13" s="157">
        <v>50.889822143572097</v>
      </c>
      <c r="AS13" s="130"/>
      <c r="AT13" s="131">
        <v>16.9247613335015</v>
      </c>
      <c r="AU13" s="125">
        <v>-1.61198054711102</v>
      </c>
      <c r="AV13" s="125">
        <v>0.59033064995851503</v>
      </c>
      <c r="AW13" s="125">
        <v>9.69229202698682</v>
      </c>
      <c r="AX13" s="125">
        <v>4.8933876733720396</v>
      </c>
      <c r="AY13" s="132">
        <v>5.8924860357240298</v>
      </c>
      <c r="AZ13" s="125"/>
      <c r="BA13" s="133">
        <v>-12.896392448773399</v>
      </c>
      <c r="BB13" s="134">
        <v>-22.6083153491304</v>
      </c>
      <c r="BC13" s="135">
        <v>-18.387178022492101</v>
      </c>
      <c r="BD13" s="125"/>
      <c r="BE13" s="136">
        <v>-2.55940460323546</v>
      </c>
    </row>
    <row r="14" spans="1:57" x14ac:dyDescent="0.25">
      <c r="A14" s="21" t="s">
        <v>25</v>
      </c>
      <c r="B14" s="3" t="str">
        <f t="shared" si="0"/>
        <v>Alexandria, VA</v>
      </c>
      <c r="C14" s="3"/>
      <c r="D14" s="24" t="s">
        <v>16</v>
      </c>
      <c r="E14" s="27" t="s">
        <v>17</v>
      </c>
      <c r="F14" s="3"/>
      <c r="G14" s="152">
        <v>45.913325108682798</v>
      </c>
      <c r="H14" s="147">
        <v>48.888768652332203</v>
      </c>
      <c r="I14" s="147">
        <v>58.932812830454701</v>
      </c>
      <c r="J14" s="147">
        <v>75.303325108682799</v>
      </c>
      <c r="K14" s="147">
        <v>85.638915521090297</v>
      </c>
      <c r="L14" s="153">
        <v>62.935429444248598</v>
      </c>
      <c r="M14" s="147"/>
      <c r="N14" s="154">
        <v>75.727980260838905</v>
      </c>
      <c r="O14" s="155">
        <v>77.233851486311806</v>
      </c>
      <c r="P14" s="156">
        <v>76.480915873575299</v>
      </c>
      <c r="Q14" s="147"/>
      <c r="R14" s="157">
        <v>66.805568424056204</v>
      </c>
      <c r="S14" s="130"/>
      <c r="T14" s="131">
        <v>-9.9965010958945992</v>
      </c>
      <c r="U14" s="125">
        <v>0.28376265886565899</v>
      </c>
      <c r="V14" s="125">
        <v>-11.769187276117099</v>
      </c>
      <c r="W14" s="125">
        <v>7.8943798457374896</v>
      </c>
      <c r="X14" s="125">
        <v>34.288308276539198</v>
      </c>
      <c r="Y14" s="132">
        <v>4.8493401975732198</v>
      </c>
      <c r="Z14" s="125"/>
      <c r="AA14" s="133">
        <v>35.101915453399798</v>
      </c>
      <c r="AB14" s="134">
        <v>33.061177325402198</v>
      </c>
      <c r="AC14" s="135">
        <v>34.063737370513202</v>
      </c>
      <c r="AD14" s="125"/>
      <c r="AE14" s="136">
        <v>12.896416833649701</v>
      </c>
      <c r="AG14" s="152">
        <v>55.167958939314197</v>
      </c>
      <c r="AH14" s="147">
        <v>47.284913452244901</v>
      </c>
      <c r="AI14" s="147">
        <v>53.886360308115798</v>
      </c>
      <c r="AJ14" s="147">
        <v>59.554844624080999</v>
      </c>
      <c r="AK14" s="147">
        <v>58.376944908180299</v>
      </c>
      <c r="AL14" s="153">
        <v>54.854386291521699</v>
      </c>
      <c r="AM14" s="147"/>
      <c r="AN14" s="154">
        <v>57.631858653310999</v>
      </c>
      <c r="AO14" s="155">
        <v>63.928001640160502</v>
      </c>
      <c r="AP14" s="156">
        <v>60.779930146735701</v>
      </c>
      <c r="AQ14" s="147"/>
      <c r="AR14" s="157">
        <v>56.546697825177702</v>
      </c>
      <c r="AS14" s="130"/>
      <c r="AT14" s="131">
        <v>23.104240156428698</v>
      </c>
      <c r="AU14" s="125">
        <v>2.8105433728969298</v>
      </c>
      <c r="AV14" s="125">
        <v>-0.48483990689427298</v>
      </c>
      <c r="AW14" s="125">
        <v>2.7838953635038699</v>
      </c>
      <c r="AX14" s="125">
        <v>4.2562688342769901</v>
      </c>
      <c r="AY14" s="132">
        <v>5.9412049499310404</v>
      </c>
      <c r="AZ14" s="125"/>
      <c r="BA14" s="133">
        <v>-0.17170739974211599</v>
      </c>
      <c r="BB14" s="134">
        <v>-13.769779513853701</v>
      </c>
      <c r="BC14" s="135">
        <v>-7.8166018458664102</v>
      </c>
      <c r="BD14" s="125"/>
      <c r="BE14" s="136">
        <v>1.2971630523802</v>
      </c>
    </row>
    <row r="15" spans="1:57" x14ac:dyDescent="0.25">
      <c r="A15" s="21" t="s">
        <v>26</v>
      </c>
      <c r="B15" s="3" t="str">
        <f t="shared" si="0"/>
        <v>Fairfax/Tysons Corner, VA</v>
      </c>
      <c r="C15" s="3"/>
      <c r="D15" s="24" t="s">
        <v>16</v>
      </c>
      <c r="E15" s="27" t="s">
        <v>17</v>
      </c>
      <c r="F15" s="3"/>
      <c r="G15" s="152">
        <v>52.9266805314846</v>
      </c>
      <c r="H15" s="147">
        <v>62.961305603697198</v>
      </c>
      <c r="I15" s="147">
        <v>90.317749277874</v>
      </c>
      <c r="J15" s="147">
        <v>100.577153090699</v>
      </c>
      <c r="K15" s="147">
        <v>72.530982091276698</v>
      </c>
      <c r="L15" s="153">
        <v>75.862774119006303</v>
      </c>
      <c r="M15" s="147"/>
      <c r="N15" s="154">
        <v>53.081162333911003</v>
      </c>
      <c r="O15" s="155">
        <v>56.237863662622701</v>
      </c>
      <c r="P15" s="156">
        <v>54.659512998266798</v>
      </c>
      <c r="Q15" s="147"/>
      <c r="R15" s="157">
        <v>69.804699513080706</v>
      </c>
      <c r="S15" s="130"/>
      <c r="T15" s="131">
        <v>-2.0512774153686602</v>
      </c>
      <c r="U15" s="125">
        <v>9.6778446640183802</v>
      </c>
      <c r="V15" s="125">
        <v>-8.1545494787958195E-2</v>
      </c>
      <c r="W15" s="125">
        <v>6.8503463059918301</v>
      </c>
      <c r="X15" s="125">
        <v>-0.43725368297551698</v>
      </c>
      <c r="Y15" s="132">
        <v>2.8478392488974298</v>
      </c>
      <c r="Z15" s="125"/>
      <c r="AA15" s="133">
        <v>-4.64266221679698</v>
      </c>
      <c r="AB15" s="134">
        <v>-6.1115024349408298</v>
      </c>
      <c r="AC15" s="135">
        <v>-5.4039836815350704</v>
      </c>
      <c r="AD15" s="125"/>
      <c r="AE15" s="136">
        <v>0.87908619910732799</v>
      </c>
      <c r="AG15" s="152">
        <v>58.228593587521601</v>
      </c>
      <c r="AH15" s="147">
        <v>59.253816291161101</v>
      </c>
      <c r="AI15" s="147">
        <v>74.254733102252999</v>
      </c>
      <c r="AJ15" s="147">
        <v>76.618861929520506</v>
      </c>
      <c r="AK15" s="147">
        <v>63.499676198728999</v>
      </c>
      <c r="AL15" s="153">
        <v>66.371136221837006</v>
      </c>
      <c r="AM15" s="147"/>
      <c r="AN15" s="154">
        <v>56.349718948584602</v>
      </c>
      <c r="AO15" s="155">
        <v>57.984401213171502</v>
      </c>
      <c r="AP15" s="156">
        <v>57.167060080878102</v>
      </c>
      <c r="AQ15" s="147"/>
      <c r="AR15" s="157">
        <v>63.741400181563002</v>
      </c>
      <c r="AS15" s="130"/>
      <c r="AT15" s="131">
        <v>24.759892420837101</v>
      </c>
      <c r="AU15" s="125">
        <v>8.4048745007421406</v>
      </c>
      <c r="AV15" s="125">
        <v>5.6365787461521997</v>
      </c>
      <c r="AW15" s="125">
        <v>7.4215845286409303</v>
      </c>
      <c r="AX15" s="125">
        <v>8.9416468851038609</v>
      </c>
      <c r="AY15" s="132">
        <v>10.163924880022201</v>
      </c>
      <c r="AZ15" s="125"/>
      <c r="BA15" s="133">
        <v>7.13111145094362</v>
      </c>
      <c r="BB15" s="134">
        <v>-10.2094763674984</v>
      </c>
      <c r="BC15" s="135">
        <v>-2.4255208271922601</v>
      </c>
      <c r="BD15" s="125"/>
      <c r="BE15" s="136">
        <v>6.63827097898423</v>
      </c>
    </row>
    <row r="16" spans="1:57" x14ac:dyDescent="0.25">
      <c r="A16" s="21" t="s">
        <v>27</v>
      </c>
      <c r="B16" s="3" t="str">
        <f t="shared" si="0"/>
        <v>I-95 Fredericksburg, VA</v>
      </c>
      <c r="C16" s="3"/>
      <c r="D16" s="24" t="s">
        <v>16</v>
      </c>
      <c r="E16" s="27" t="s">
        <v>17</v>
      </c>
      <c r="F16" s="3"/>
      <c r="G16" s="152">
        <v>38.011537371590499</v>
      </c>
      <c r="H16" s="147">
        <v>44.098174518833297</v>
      </c>
      <c r="I16" s="147">
        <v>43.329612705159903</v>
      </c>
      <c r="J16" s="147">
        <v>45.106301806588696</v>
      </c>
      <c r="K16" s="147">
        <v>44.520993033415898</v>
      </c>
      <c r="L16" s="153">
        <v>43.0133238871177</v>
      </c>
      <c r="M16" s="147"/>
      <c r="N16" s="154">
        <v>43.813270752154899</v>
      </c>
      <c r="O16" s="155">
        <v>48.707456606447003</v>
      </c>
      <c r="P16" s="156">
        <v>46.260363679300902</v>
      </c>
      <c r="Q16" s="147"/>
      <c r="R16" s="157">
        <v>43.941049542027201</v>
      </c>
      <c r="S16" s="130"/>
      <c r="T16" s="131">
        <v>5.5426460277235403</v>
      </c>
      <c r="U16" s="125">
        <v>14.0190559995165</v>
      </c>
      <c r="V16" s="125">
        <v>-1.58589395082483</v>
      </c>
      <c r="W16" s="125">
        <v>1.59903021156432</v>
      </c>
      <c r="X16" s="125">
        <v>8.8854103964065807</v>
      </c>
      <c r="Y16" s="132">
        <v>5.4229275784866697</v>
      </c>
      <c r="Z16" s="125"/>
      <c r="AA16" s="133">
        <v>6.1463824881500404</v>
      </c>
      <c r="AB16" s="134">
        <v>9.8672047545891992</v>
      </c>
      <c r="AC16" s="135">
        <v>8.0732211869203496</v>
      </c>
      <c r="AD16" s="125"/>
      <c r="AE16" s="136">
        <v>6.2063517306831004</v>
      </c>
      <c r="AG16" s="152">
        <v>38.221766442319002</v>
      </c>
      <c r="AH16" s="147">
        <v>38.292262663832801</v>
      </c>
      <c r="AI16" s="147">
        <v>41.459098771991897</v>
      </c>
      <c r="AJ16" s="147">
        <v>43.8854864801039</v>
      </c>
      <c r="AK16" s="147">
        <v>43.155762486716199</v>
      </c>
      <c r="AL16" s="153">
        <v>41.002875368992697</v>
      </c>
      <c r="AM16" s="147"/>
      <c r="AN16" s="154">
        <v>46.113020722635397</v>
      </c>
      <c r="AO16" s="155">
        <v>48.4387159050655</v>
      </c>
      <c r="AP16" s="156">
        <v>47.275868313850502</v>
      </c>
      <c r="AQ16" s="147"/>
      <c r="AR16" s="157">
        <v>42.7951590675235</v>
      </c>
      <c r="AS16" s="130"/>
      <c r="AT16" s="131">
        <v>2.9117410300868798</v>
      </c>
      <c r="AU16" s="125">
        <v>-2.1081980535158902</v>
      </c>
      <c r="AV16" s="125">
        <v>-4.6150334423845001</v>
      </c>
      <c r="AW16" s="125">
        <v>-0.17584141357277699</v>
      </c>
      <c r="AX16" s="125">
        <v>4.06624804923102</v>
      </c>
      <c r="AY16" s="132">
        <v>-6.8343061926518303E-2</v>
      </c>
      <c r="AZ16" s="125"/>
      <c r="BA16" s="133">
        <v>4.8442866379035401</v>
      </c>
      <c r="BB16" s="134">
        <v>-1.37870541887625</v>
      </c>
      <c r="BC16" s="135">
        <v>1.5612209483747901</v>
      </c>
      <c r="BD16" s="125"/>
      <c r="BE16" s="136">
        <v>0.44031790776436602</v>
      </c>
    </row>
    <row r="17" spans="1:70" x14ac:dyDescent="0.25">
      <c r="A17" s="21" t="s">
        <v>28</v>
      </c>
      <c r="B17" s="3" t="str">
        <f t="shared" si="0"/>
        <v>Dulles Airport Area, VA</v>
      </c>
      <c r="C17" s="3"/>
      <c r="D17" s="24" t="s">
        <v>16</v>
      </c>
      <c r="E17" s="27" t="s">
        <v>17</v>
      </c>
      <c r="F17" s="3"/>
      <c r="G17" s="152">
        <v>61.046856383987802</v>
      </c>
      <c r="H17" s="147">
        <v>72.852612407512794</v>
      </c>
      <c r="I17" s="147">
        <v>92.176121229368206</v>
      </c>
      <c r="J17" s="147">
        <v>97.424547524188895</v>
      </c>
      <c r="K17" s="147">
        <v>77.697860937203501</v>
      </c>
      <c r="L17" s="153">
        <v>80.239599696452203</v>
      </c>
      <c r="M17" s="147"/>
      <c r="N17" s="154">
        <v>52.704954467842903</v>
      </c>
      <c r="O17" s="155">
        <v>47.538376968317202</v>
      </c>
      <c r="P17" s="156">
        <v>50.121665718080003</v>
      </c>
      <c r="Q17" s="147"/>
      <c r="R17" s="157">
        <v>71.634475702631605</v>
      </c>
      <c r="S17" s="130"/>
      <c r="T17" s="131">
        <v>10.7399059028391</v>
      </c>
      <c r="U17" s="125">
        <v>25.766935181344099</v>
      </c>
      <c r="V17" s="125">
        <v>14.530614388574399</v>
      </c>
      <c r="W17" s="125">
        <v>18.445427946372</v>
      </c>
      <c r="X17" s="125">
        <v>21.596622310644801</v>
      </c>
      <c r="Y17" s="132">
        <v>18.1086984739187</v>
      </c>
      <c r="Z17" s="125"/>
      <c r="AA17" s="133">
        <v>19.893920170373999</v>
      </c>
      <c r="AB17" s="134">
        <v>3.3153653984040901</v>
      </c>
      <c r="AC17" s="135">
        <v>11.4154766064127</v>
      </c>
      <c r="AD17" s="125"/>
      <c r="AE17" s="136">
        <v>16.707104065207002</v>
      </c>
      <c r="AG17" s="152">
        <v>47.4616370233352</v>
      </c>
      <c r="AH17" s="147">
        <v>55.955008774426098</v>
      </c>
      <c r="AI17" s="147">
        <v>69.324938104723898</v>
      </c>
      <c r="AJ17" s="147">
        <v>70.368653718459399</v>
      </c>
      <c r="AK17" s="147">
        <v>58.411559239233497</v>
      </c>
      <c r="AL17" s="153">
        <v>60.304359372035599</v>
      </c>
      <c r="AM17" s="147"/>
      <c r="AN17" s="154">
        <v>50.005452001517703</v>
      </c>
      <c r="AO17" s="155">
        <v>50.226073800037902</v>
      </c>
      <c r="AP17" s="156">
        <v>50.115762900777803</v>
      </c>
      <c r="AQ17" s="147"/>
      <c r="AR17" s="157">
        <v>57.393331808819099</v>
      </c>
      <c r="AS17" s="130"/>
      <c r="AT17" s="131">
        <v>9.6984827746514704</v>
      </c>
      <c r="AU17" s="125">
        <v>4.1251517425719904</v>
      </c>
      <c r="AV17" s="125">
        <v>5.5503418160229803</v>
      </c>
      <c r="AW17" s="125">
        <v>6.2973615805457896</v>
      </c>
      <c r="AX17" s="125">
        <v>3.7818614199624898</v>
      </c>
      <c r="AY17" s="132">
        <v>5.7355024019176204</v>
      </c>
      <c r="AZ17" s="125"/>
      <c r="BA17" s="133">
        <v>8.1853892434433497</v>
      </c>
      <c r="BB17" s="134">
        <v>-0.90690266803073205</v>
      </c>
      <c r="BC17" s="135">
        <v>3.4298397299899999</v>
      </c>
      <c r="BD17" s="125"/>
      <c r="BE17" s="136">
        <v>5.1507029438913001</v>
      </c>
    </row>
    <row r="18" spans="1:70" x14ac:dyDescent="0.25">
      <c r="A18" s="21" t="s">
        <v>29</v>
      </c>
      <c r="B18" s="3" t="str">
        <f t="shared" si="0"/>
        <v>Williamsburg, VA</v>
      </c>
      <c r="C18" s="3"/>
      <c r="D18" s="24" t="s">
        <v>16</v>
      </c>
      <c r="E18" s="27" t="s">
        <v>17</v>
      </c>
      <c r="F18" s="3"/>
      <c r="G18" s="152">
        <v>46.176407944596797</v>
      </c>
      <c r="H18" s="147">
        <v>23.755975434470098</v>
      </c>
      <c r="I18" s="147">
        <v>22.363724029792198</v>
      </c>
      <c r="J18" s="147">
        <v>23.7899385861753</v>
      </c>
      <c r="K18" s="147">
        <v>33.1963504508036</v>
      </c>
      <c r="L18" s="153">
        <v>29.856479289167599</v>
      </c>
      <c r="M18" s="147"/>
      <c r="N18" s="154">
        <v>48.959587090029999</v>
      </c>
      <c r="O18" s="155">
        <v>51.944717104403502</v>
      </c>
      <c r="P18" s="156">
        <v>50.452152097216697</v>
      </c>
      <c r="Q18" s="147"/>
      <c r="R18" s="157">
        <v>35.740957234324497</v>
      </c>
      <c r="S18" s="130"/>
      <c r="T18" s="131">
        <v>-10.8993910606351</v>
      </c>
      <c r="U18" s="125">
        <v>-3.7869408465149998</v>
      </c>
      <c r="V18" s="125">
        <v>-1.28885548032872</v>
      </c>
      <c r="W18" s="125">
        <v>-1.2948829969962401</v>
      </c>
      <c r="X18" s="125">
        <v>-3.9335474725164801</v>
      </c>
      <c r="Y18" s="132">
        <v>-5.4153406910529798</v>
      </c>
      <c r="Z18" s="125"/>
      <c r="AA18" s="133">
        <v>-6.7557771883173796</v>
      </c>
      <c r="AB18" s="134">
        <v>-8.9350888799817891</v>
      </c>
      <c r="AC18" s="135">
        <v>-7.8905377174414699</v>
      </c>
      <c r="AD18" s="125"/>
      <c r="AE18" s="136">
        <v>-6.4294625035567501</v>
      </c>
      <c r="AG18" s="152">
        <v>53.369867698941498</v>
      </c>
      <c r="AH18" s="147">
        <v>35.342118123611598</v>
      </c>
      <c r="AI18" s="147">
        <v>38.177454592970001</v>
      </c>
      <c r="AJ18" s="147">
        <v>44.935681105448801</v>
      </c>
      <c r="AK18" s="147">
        <v>51.634097412779298</v>
      </c>
      <c r="AL18" s="153">
        <v>44.691843786750198</v>
      </c>
      <c r="AM18" s="147"/>
      <c r="AN18" s="154">
        <v>62.802982817195797</v>
      </c>
      <c r="AO18" s="155">
        <v>64.992734221873704</v>
      </c>
      <c r="AP18" s="156">
        <v>63.8978585195348</v>
      </c>
      <c r="AQ18" s="147"/>
      <c r="AR18" s="157">
        <v>50.179276567545799</v>
      </c>
      <c r="AS18" s="130"/>
      <c r="AT18" s="131">
        <v>4.62894963594057</v>
      </c>
      <c r="AU18" s="125">
        <v>-16.696247923261101</v>
      </c>
      <c r="AV18" s="125">
        <v>-18.7641832373961</v>
      </c>
      <c r="AW18" s="125">
        <v>-6.29454165274836</v>
      </c>
      <c r="AX18" s="125">
        <v>4.1280438481750403</v>
      </c>
      <c r="AY18" s="132">
        <v>-6.09830315427401</v>
      </c>
      <c r="AZ18" s="125"/>
      <c r="BA18" s="133">
        <v>-2.6813738258391702</v>
      </c>
      <c r="BB18" s="134">
        <v>-14.591557552257999</v>
      </c>
      <c r="BC18" s="135">
        <v>-9.1261119891629008</v>
      </c>
      <c r="BD18" s="125"/>
      <c r="BE18" s="136">
        <v>-7.22296943327372</v>
      </c>
    </row>
    <row r="19" spans="1:70" x14ac:dyDescent="0.25">
      <c r="A19" s="21" t="s">
        <v>30</v>
      </c>
      <c r="B19" s="3" t="str">
        <f t="shared" si="0"/>
        <v>Virginia Beach, VA</v>
      </c>
      <c r="C19" s="3"/>
      <c r="D19" s="24" t="s">
        <v>16</v>
      </c>
      <c r="E19" s="27" t="s">
        <v>17</v>
      </c>
      <c r="F19" s="3"/>
      <c r="G19" s="152">
        <v>39.252122752497201</v>
      </c>
      <c r="H19" s="147">
        <v>30.905472443316899</v>
      </c>
      <c r="I19" s="147">
        <v>38.733866775011798</v>
      </c>
      <c r="J19" s="147">
        <v>42.630365902964897</v>
      </c>
      <c r="K19" s="147">
        <v>42.8035480814967</v>
      </c>
      <c r="L19" s="153">
        <v>38.8650751910575</v>
      </c>
      <c r="M19" s="147"/>
      <c r="N19" s="154">
        <v>55.658918701442801</v>
      </c>
      <c r="O19" s="155">
        <v>58.459273037894398</v>
      </c>
      <c r="P19" s="156">
        <v>57.059095869668603</v>
      </c>
      <c r="Q19" s="147"/>
      <c r="R19" s="157">
        <v>44.063366813517803</v>
      </c>
      <c r="S19" s="130"/>
      <c r="T19" s="131">
        <v>3.7747724770738298</v>
      </c>
      <c r="U19" s="125">
        <v>1.1200666940837001</v>
      </c>
      <c r="V19" s="125">
        <v>1.1997716829554801</v>
      </c>
      <c r="W19" s="125">
        <v>7.5671586093934904</v>
      </c>
      <c r="X19" s="125">
        <v>12.3375941420127</v>
      </c>
      <c r="Y19" s="132">
        <v>5.4058589262679799</v>
      </c>
      <c r="Z19" s="125"/>
      <c r="AA19" s="133">
        <v>-3.8638741765698699</v>
      </c>
      <c r="AB19" s="134">
        <v>-2.25572573201852</v>
      </c>
      <c r="AC19" s="135">
        <v>-3.04673548583387</v>
      </c>
      <c r="AD19" s="125"/>
      <c r="AE19" s="136">
        <v>2.0743704574641302</v>
      </c>
      <c r="AG19" s="152">
        <v>46.746733104133497</v>
      </c>
      <c r="AH19" s="147">
        <v>30.377460391363002</v>
      </c>
      <c r="AI19" s="147">
        <v>34.0517398170199</v>
      </c>
      <c r="AJ19" s="147">
        <v>36.976188669921399</v>
      </c>
      <c r="AK19" s="147">
        <v>39.113844578074101</v>
      </c>
      <c r="AL19" s="153">
        <v>37.450684257082898</v>
      </c>
      <c r="AM19" s="147"/>
      <c r="AN19" s="154">
        <v>53.919145135746597</v>
      </c>
      <c r="AO19" s="155">
        <v>58.5105785246487</v>
      </c>
      <c r="AP19" s="156">
        <v>56.214861830197599</v>
      </c>
      <c r="AQ19" s="147"/>
      <c r="AR19" s="157">
        <v>42.812911631428499</v>
      </c>
      <c r="AS19" s="130"/>
      <c r="AT19" s="131">
        <v>44.276369440868301</v>
      </c>
      <c r="AU19" s="125">
        <v>-0.71615751485191403</v>
      </c>
      <c r="AV19" s="125">
        <v>-3.9137006770448401</v>
      </c>
      <c r="AW19" s="125">
        <v>1.26857434014284</v>
      </c>
      <c r="AX19" s="125">
        <v>5.8922468178817704</v>
      </c>
      <c r="AY19" s="132">
        <v>8.9427989978433597</v>
      </c>
      <c r="AZ19" s="125"/>
      <c r="BA19" s="133">
        <v>-1.38209817042378</v>
      </c>
      <c r="BB19" s="134">
        <v>-13.8858780773341</v>
      </c>
      <c r="BC19" s="135">
        <v>-8.3105998041989793</v>
      </c>
      <c r="BD19" s="125"/>
      <c r="BE19" s="136">
        <v>1.7533938369616999</v>
      </c>
    </row>
    <row r="20" spans="1:70" x14ac:dyDescent="0.25">
      <c r="A20" s="34" t="s">
        <v>31</v>
      </c>
      <c r="B20" s="3" t="str">
        <f t="shared" si="0"/>
        <v>Norfolk/Portsmouth, VA</v>
      </c>
      <c r="C20" s="3"/>
      <c r="D20" s="24" t="s">
        <v>16</v>
      </c>
      <c r="E20" s="27" t="s">
        <v>17</v>
      </c>
      <c r="F20" s="3"/>
      <c r="G20" s="152">
        <v>37.834042666432403</v>
      </c>
      <c r="H20" s="147">
        <v>44.015022325662997</v>
      </c>
      <c r="I20" s="147">
        <v>51.916368645705198</v>
      </c>
      <c r="J20" s="147">
        <v>64.035468294396594</v>
      </c>
      <c r="K20" s="147">
        <v>61.298066520288003</v>
      </c>
      <c r="L20" s="153">
        <v>51.8197936904971</v>
      </c>
      <c r="M20" s="147"/>
      <c r="N20" s="154">
        <v>62.082291463200399</v>
      </c>
      <c r="O20" s="155">
        <v>60.974616616897897</v>
      </c>
      <c r="P20" s="156">
        <v>61.528454040049098</v>
      </c>
      <c r="Q20" s="147"/>
      <c r="R20" s="157">
        <v>54.593696647511898</v>
      </c>
      <c r="S20" s="130"/>
      <c r="T20" s="131">
        <v>-14.2658151392387</v>
      </c>
      <c r="U20" s="125">
        <v>-11.942281250023299</v>
      </c>
      <c r="V20" s="125">
        <v>-11.617191408649299</v>
      </c>
      <c r="W20" s="125">
        <v>1.9098072940264199</v>
      </c>
      <c r="X20" s="125">
        <v>-9.5981519123337106E-2</v>
      </c>
      <c r="Y20" s="132">
        <v>-6.4781642820901997</v>
      </c>
      <c r="Z20" s="125"/>
      <c r="AA20" s="133">
        <v>-4.0776353052263996</v>
      </c>
      <c r="AB20" s="134">
        <v>-1.71769277658564</v>
      </c>
      <c r="AC20" s="135">
        <v>-2.9226214246899702</v>
      </c>
      <c r="AD20" s="125"/>
      <c r="AE20" s="136">
        <v>-5.3620240122216298</v>
      </c>
      <c r="AG20" s="152">
        <v>41.252744528368098</v>
      </c>
      <c r="AH20" s="147">
        <v>37.955424429123397</v>
      </c>
      <c r="AI20" s="147">
        <v>44.0501940277533</v>
      </c>
      <c r="AJ20" s="147">
        <v>49.700352986123299</v>
      </c>
      <c r="AK20" s="147">
        <v>46.886657807834098</v>
      </c>
      <c r="AL20" s="153">
        <v>43.969074755840502</v>
      </c>
      <c r="AM20" s="147"/>
      <c r="AN20" s="154">
        <v>50.001464689091797</v>
      </c>
      <c r="AO20" s="155">
        <v>53.485536909362303</v>
      </c>
      <c r="AP20" s="156">
        <v>51.7435007992271</v>
      </c>
      <c r="AQ20" s="147"/>
      <c r="AR20" s="157">
        <v>46.190339339665201</v>
      </c>
      <c r="AS20" s="130"/>
      <c r="AT20" s="131">
        <v>11.527576737802899</v>
      </c>
      <c r="AU20" s="125">
        <v>-10.6312800472181</v>
      </c>
      <c r="AV20" s="125">
        <v>-12.126484697798601</v>
      </c>
      <c r="AW20" s="125">
        <v>-6.7611322973572401</v>
      </c>
      <c r="AX20" s="125">
        <v>-2.1701327336489902</v>
      </c>
      <c r="AY20" s="132">
        <v>-4.75468197828779</v>
      </c>
      <c r="AZ20" s="125"/>
      <c r="BA20" s="133">
        <v>-6.1565961724981904</v>
      </c>
      <c r="BB20" s="134">
        <v>-16.1711855831477</v>
      </c>
      <c r="BC20" s="135">
        <v>-11.6138552413488</v>
      </c>
      <c r="BD20" s="125"/>
      <c r="BE20" s="136">
        <v>-7.0631721893244102</v>
      </c>
    </row>
    <row r="21" spans="1:70" x14ac:dyDescent="0.25">
      <c r="A21" s="35" t="s">
        <v>32</v>
      </c>
      <c r="B21" s="3" t="str">
        <f t="shared" si="0"/>
        <v>Newport News/Hampton, VA</v>
      </c>
      <c r="C21" s="3"/>
      <c r="D21" s="24" t="s">
        <v>16</v>
      </c>
      <c r="E21" s="27" t="s">
        <v>17</v>
      </c>
      <c r="F21" s="3"/>
      <c r="G21" s="152">
        <v>43.734158226572603</v>
      </c>
      <c r="H21" s="147">
        <v>36.154660644882597</v>
      </c>
      <c r="I21" s="147">
        <v>40.956722988340204</v>
      </c>
      <c r="J21" s="147">
        <v>45.916660688066699</v>
      </c>
      <c r="K21" s="147">
        <v>50.386834504102403</v>
      </c>
      <c r="L21" s="153">
        <v>43.429807410392897</v>
      </c>
      <c r="M21" s="147"/>
      <c r="N21" s="154">
        <v>48.350240765798098</v>
      </c>
      <c r="O21" s="155">
        <v>47.7122864833741</v>
      </c>
      <c r="P21" s="156">
        <v>48.031263624586103</v>
      </c>
      <c r="Q21" s="147"/>
      <c r="R21" s="157">
        <v>44.744509185876701</v>
      </c>
      <c r="S21" s="130"/>
      <c r="T21" s="131">
        <v>21.829234968541101</v>
      </c>
      <c r="U21" s="125">
        <v>-3.7549751971419898</v>
      </c>
      <c r="V21" s="125">
        <v>-9.2083050895745107</v>
      </c>
      <c r="W21" s="125">
        <v>-0.89249971840319098</v>
      </c>
      <c r="X21" s="125">
        <v>-1.5211148316463401</v>
      </c>
      <c r="Y21" s="132">
        <v>0.49982767342943202</v>
      </c>
      <c r="Z21" s="125"/>
      <c r="AA21" s="133">
        <v>-7.7576880465059999</v>
      </c>
      <c r="AB21" s="134">
        <v>-11.233049957079301</v>
      </c>
      <c r="AC21" s="135">
        <v>-9.5171951120959104</v>
      </c>
      <c r="AD21" s="125"/>
      <c r="AE21" s="136">
        <v>-2.8004691029317001</v>
      </c>
      <c r="AG21" s="152">
        <v>36.831614477472201</v>
      </c>
      <c r="AH21" s="147">
        <v>33.458935457751501</v>
      </c>
      <c r="AI21" s="147">
        <v>37.006762969627097</v>
      </c>
      <c r="AJ21" s="147">
        <v>39.346934842377998</v>
      </c>
      <c r="AK21" s="147">
        <v>43.507844152152003</v>
      </c>
      <c r="AL21" s="153">
        <v>38.030418379876203</v>
      </c>
      <c r="AM21" s="147"/>
      <c r="AN21" s="154">
        <v>47.435368367640699</v>
      </c>
      <c r="AO21" s="155">
        <v>46.2037926119188</v>
      </c>
      <c r="AP21" s="156">
        <v>46.819580489779703</v>
      </c>
      <c r="AQ21" s="147"/>
      <c r="AR21" s="157">
        <v>40.541607554134302</v>
      </c>
      <c r="AS21" s="130"/>
      <c r="AT21" s="131">
        <v>9.7953168466097296</v>
      </c>
      <c r="AU21" s="125">
        <v>-5.2449616226393303</v>
      </c>
      <c r="AV21" s="125">
        <v>-6.4098184184231197</v>
      </c>
      <c r="AW21" s="125">
        <v>-5.4101808949785504</v>
      </c>
      <c r="AX21" s="125">
        <v>-3.2920241370831098</v>
      </c>
      <c r="AY21" s="132">
        <v>-2.4782536141942102</v>
      </c>
      <c r="AZ21" s="125"/>
      <c r="BA21" s="133">
        <v>-2.48473692978137</v>
      </c>
      <c r="BB21" s="134">
        <v>-9.8345848677712002</v>
      </c>
      <c r="BC21" s="135">
        <v>-6.25529159959666</v>
      </c>
      <c r="BD21" s="125"/>
      <c r="BE21" s="136">
        <v>-3.7577203511683099</v>
      </c>
    </row>
    <row r="22" spans="1:70" x14ac:dyDescent="0.25">
      <c r="A22" s="36" t="s">
        <v>33</v>
      </c>
      <c r="B22" s="3" t="str">
        <f t="shared" si="0"/>
        <v>Chesapeake/Suffolk, VA</v>
      </c>
      <c r="C22" s="3"/>
      <c r="D22" s="25" t="s">
        <v>16</v>
      </c>
      <c r="E22" s="28" t="s">
        <v>17</v>
      </c>
      <c r="F22" s="3"/>
      <c r="G22" s="158">
        <v>42.4678378847807</v>
      </c>
      <c r="H22" s="159">
        <v>44.555790232158202</v>
      </c>
      <c r="I22" s="159">
        <v>51.307307755803897</v>
      </c>
      <c r="J22" s="159">
        <v>53.869662269991402</v>
      </c>
      <c r="K22" s="159">
        <v>49.620341771281097</v>
      </c>
      <c r="L22" s="160">
        <v>48.364187982803003</v>
      </c>
      <c r="M22" s="147"/>
      <c r="N22" s="161">
        <v>44.338373447979301</v>
      </c>
      <c r="O22" s="162">
        <v>45.365181685296598</v>
      </c>
      <c r="P22" s="163">
        <v>44.851777566637999</v>
      </c>
      <c r="Q22" s="147"/>
      <c r="R22" s="164">
        <v>47.360642149613</v>
      </c>
      <c r="S22" s="130"/>
      <c r="T22" s="137">
        <v>-12.9185182935566</v>
      </c>
      <c r="U22" s="138">
        <v>-10.7458282493116</v>
      </c>
      <c r="V22" s="138">
        <v>-12.730384296642899</v>
      </c>
      <c r="W22" s="138">
        <v>-9.4093406471159593</v>
      </c>
      <c r="X22" s="138">
        <v>-7.2673795989136396</v>
      </c>
      <c r="Y22" s="139">
        <v>-10.5869488134643</v>
      </c>
      <c r="Z22" s="125"/>
      <c r="AA22" s="140">
        <v>-10.6261472291228</v>
      </c>
      <c r="AB22" s="141">
        <v>-13.5690126307078</v>
      </c>
      <c r="AC22" s="142">
        <v>-12.139045892204299</v>
      </c>
      <c r="AD22" s="125"/>
      <c r="AE22" s="143">
        <v>-11.012299349776599</v>
      </c>
      <c r="AG22" s="158">
        <v>39.410670606190799</v>
      </c>
      <c r="AH22" s="159">
        <v>39.207273147033497</v>
      </c>
      <c r="AI22" s="159">
        <v>43.143572429062701</v>
      </c>
      <c r="AJ22" s="159">
        <v>46.258223925193398</v>
      </c>
      <c r="AK22" s="159">
        <v>43.176559888220098</v>
      </c>
      <c r="AL22" s="160">
        <v>42.239259999140103</v>
      </c>
      <c r="AM22" s="147"/>
      <c r="AN22" s="161">
        <v>42.941082248495199</v>
      </c>
      <c r="AO22" s="162">
        <v>45.3632592046431</v>
      </c>
      <c r="AP22" s="163">
        <v>44.152170726569203</v>
      </c>
      <c r="AQ22" s="147"/>
      <c r="AR22" s="164">
        <v>42.7858059212627</v>
      </c>
      <c r="AS22" s="130"/>
      <c r="AT22" s="137">
        <v>-4.0926178642031701</v>
      </c>
      <c r="AU22" s="138">
        <v>-13.4143561279468</v>
      </c>
      <c r="AV22" s="138">
        <v>-16.2625747883462</v>
      </c>
      <c r="AW22" s="138">
        <v>-10.7487944505218</v>
      </c>
      <c r="AX22" s="138">
        <v>-9.83672262567835</v>
      </c>
      <c r="AY22" s="139">
        <v>-11.117416088413499</v>
      </c>
      <c r="AZ22" s="125"/>
      <c r="BA22" s="140">
        <v>-9.4237172281392496</v>
      </c>
      <c r="BB22" s="141">
        <v>-14.851364563035</v>
      </c>
      <c r="BC22" s="142">
        <v>-12.295669128026899</v>
      </c>
      <c r="BD22" s="125"/>
      <c r="BE22" s="143">
        <v>-11.468088556024499</v>
      </c>
    </row>
    <row r="23" spans="1:70" ht="13" x14ac:dyDescent="0.3">
      <c r="A23" s="35" t="s">
        <v>109</v>
      </c>
      <c r="B23" s="3" t="s">
        <v>109</v>
      </c>
      <c r="C23" s="9"/>
      <c r="D23" s="23" t="s">
        <v>16</v>
      </c>
      <c r="E23" s="26" t="s">
        <v>17</v>
      </c>
      <c r="F23" s="3"/>
      <c r="G23" s="144">
        <v>111.019822179114</v>
      </c>
      <c r="H23" s="145">
        <v>75.376437116068502</v>
      </c>
      <c r="I23" s="145">
        <v>111.84010669253099</v>
      </c>
      <c r="J23" s="145">
        <v>106.741231813773</v>
      </c>
      <c r="K23" s="145">
        <v>69.242757840284497</v>
      </c>
      <c r="L23" s="146">
        <v>94.844071128354301</v>
      </c>
      <c r="M23" s="147"/>
      <c r="N23" s="148">
        <v>67.769392175880995</v>
      </c>
      <c r="O23" s="149">
        <v>70.157643064985393</v>
      </c>
      <c r="P23" s="150">
        <v>68.963517620433194</v>
      </c>
      <c r="Q23" s="147"/>
      <c r="R23" s="151">
        <v>87.449627268948305</v>
      </c>
      <c r="S23" s="130"/>
      <c r="T23" s="122">
        <v>9.7416495140897705</v>
      </c>
      <c r="U23" s="123">
        <v>2.1027025500130101</v>
      </c>
      <c r="V23" s="123">
        <v>-5.7679898428604996</v>
      </c>
      <c r="W23" s="123">
        <v>-17.0235067947979</v>
      </c>
      <c r="X23" s="123">
        <v>-17.296768486589801</v>
      </c>
      <c r="Y23" s="124">
        <v>-6.2878660126997001</v>
      </c>
      <c r="Z23" s="125"/>
      <c r="AA23" s="126">
        <v>-1.1023317187322501</v>
      </c>
      <c r="AB23" s="127">
        <v>-10.1184399453</v>
      </c>
      <c r="AC23" s="128">
        <v>-5.9035067883582997</v>
      </c>
      <c r="AD23" s="125"/>
      <c r="AE23" s="129">
        <v>-6.20153775286638</v>
      </c>
      <c r="AF23" s="75"/>
      <c r="AG23" s="144">
        <v>74.206472680245696</v>
      </c>
      <c r="AH23" s="145">
        <v>62.814578887811102</v>
      </c>
      <c r="AI23" s="145">
        <v>76.739424506951096</v>
      </c>
      <c r="AJ23" s="145">
        <v>81.299199806013505</v>
      </c>
      <c r="AK23" s="145">
        <v>67.062158098932997</v>
      </c>
      <c r="AL23" s="146">
        <v>72.424366795990906</v>
      </c>
      <c r="AM23" s="147"/>
      <c r="AN23" s="148">
        <v>72.017107177497493</v>
      </c>
      <c r="AO23" s="149">
        <v>81.187899288716395</v>
      </c>
      <c r="AP23" s="150">
        <v>76.602503233107001</v>
      </c>
      <c r="AQ23" s="147"/>
      <c r="AR23" s="151">
        <v>73.618120063738303</v>
      </c>
      <c r="AS23" s="130"/>
      <c r="AT23" s="122">
        <v>30.011219186799</v>
      </c>
      <c r="AU23" s="123">
        <v>4.93506266591175</v>
      </c>
      <c r="AV23" s="123">
        <v>-3.2130564465902198</v>
      </c>
      <c r="AW23" s="123">
        <v>-4.94726124746047</v>
      </c>
      <c r="AX23" s="123">
        <v>-0.43042332787078103</v>
      </c>
      <c r="AY23" s="124">
        <v>3.7280224585548001</v>
      </c>
      <c r="AZ23" s="125"/>
      <c r="BA23" s="126">
        <v>-1.9320557971244099</v>
      </c>
      <c r="BB23" s="127">
        <v>-11.555932678809</v>
      </c>
      <c r="BC23" s="128">
        <v>-7.2786758617812604</v>
      </c>
      <c r="BD23" s="125"/>
      <c r="BE23" s="129">
        <v>0.19211274417743199</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2">
        <v>60.903491506228697</v>
      </c>
      <c r="H24" s="147">
        <v>43.548437146092802</v>
      </c>
      <c r="I24" s="147">
        <v>51.7025515288788</v>
      </c>
      <c r="J24" s="147">
        <v>56.114577576443899</v>
      </c>
      <c r="K24" s="147">
        <v>47.256445073612603</v>
      </c>
      <c r="L24" s="153">
        <v>51.905100566251399</v>
      </c>
      <c r="M24" s="147"/>
      <c r="N24" s="154">
        <v>47.3883408833522</v>
      </c>
      <c r="O24" s="155">
        <v>54.523602491506203</v>
      </c>
      <c r="P24" s="156">
        <v>50.955971687429198</v>
      </c>
      <c r="Q24" s="147"/>
      <c r="R24" s="157">
        <v>51.633920886587902</v>
      </c>
      <c r="S24" s="130"/>
      <c r="T24" s="131">
        <v>14.5534974598795</v>
      </c>
      <c r="U24" s="125">
        <v>-1.30831000037958</v>
      </c>
      <c r="V24" s="125">
        <v>-11.686804200304699</v>
      </c>
      <c r="W24" s="125">
        <v>-4.0283719725646403</v>
      </c>
      <c r="X24" s="125">
        <v>-2.47108401481136</v>
      </c>
      <c r="Y24" s="132">
        <v>-1.23097058614997</v>
      </c>
      <c r="Z24" s="125"/>
      <c r="AA24" s="133">
        <v>-9.2370275167761502</v>
      </c>
      <c r="AB24" s="134">
        <v>1.14571311544829</v>
      </c>
      <c r="AC24" s="135">
        <v>-3.96274071698191</v>
      </c>
      <c r="AD24" s="125"/>
      <c r="AE24" s="136">
        <v>-2.0168353111722501</v>
      </c>
      <c r="AF24" s="75"/>
      <c r="AG24" s="152">
        <v>42.529929218573002</v>
      </c>
      <c r="AH24" s="147">
        <v>38.281208097395201</v>
      </c>
      <c r="AI24" s="147">
        <v>46.293849377123401</v>
      </c>
      <c r="AJ24" s="147">
        <v>49.308802378255898</v>
      </c>
      <c r="AK24" s="147">
        <v>44.240687429218497</v>
      </c>
      <c r="AL24" s="153">
        <v>44.130895300113202</v>
      </c>
      <c r="AM24" s="147"/>
      <c r="AN24" s="154">
        <v>50.565808607021502</v>
      </c>
      <c r="AO24" s="155">
        <v>57.2054674405436</v>
      </c>
      <c r="AP24" s="156">
        <v>53.885638023782498</v>
      </c>
      <c r="AQ24" s="147"/>
      <c r="AR24" s="157">
        <v>46.917964649733001</v>
      </c>
      <c r="AS24" s="130"/>
      <c r="AT24" s="131">
        <v>4.4877564006231898</v>
      </c>
      <c r="AU24" s="125">
        <v>-7.1243278898664597</v>
      </c>
      <c r="AV24" s="125">
        <v>-10.544575479010801</v>
      </c>
      <c r="AW24" s="125">
        <v>-5.1177986561897804</v>
      </c>
      <c r="AX24" s="125">
        <v>-4.2859074059472499</v>
      </c>
      <c r="AY24" s="132">
        <v>-4.8336439223080099</v>
      </c>
      <c r="AZ24" s="125"/>
      <c r="BA24" s="133">
        <v>-3.5129678170604799</v>
      </c>
      <c r="BB24" s="134">
        <v>-6.5277654478828202</v>
      </c>
      <c r="BC24" s="135">
        <v>-5.1370451391113896</v>
      </c>
      <c r="BD24" s="125"/>
      <c r="BE24" s="136">
        <v>-4.9334172309855697</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2">
        <v>51.3998557876712</v>
      </c>
      <c r="H25" s="147">
        <v>43.483727191780801</v>
      </c>
      <c r="I25" s="147">
        <v>51.728735513698602</v>
      </c>
      <c r="J25" s="147">
        <v>50.7122038356164</v>
      </c>
      <c r="K25" s="147">
        <v>42.4879259589041</v>
      </c>
      <c r="L25" s="153">
        <v>47.962489657534199</v>
      </c>
      <c r="M25" s="147"/>
      <c r="N25" s="154">
        <v>40.102751780821897</v>
      </c>
      <c r="O25" s="155">
        <v>44.842978904109501</v>
      </c>
      <c r="P25" s="156">
        <v>42.472865342465703</v>
      </c>
      <c r="Q25" s="147"/>
      <c r="R25" s="157">
        <v>46.394025567514603</v>
      </c>
      <c r="S25" s="130"/>
      <c r="T25" s="131">
        <v>9.2107590086458799</v>
      </c>
      <c r="U25" s="125">
        <v>0.25035696703472698</v>
      </c>
      <c r="V25" s="125">
        <v>-2.0701173434993998</v>
      </c>
      <c r="W25" s="125">
        <v>-7.1652981083468497</v>
      </c>
      <c r="X25" s="125">
        <v>-7.5149642013851103</v>
      </c>
      <c r="Y25" s="132">
        <v>-1.6472212929427601</v>
      </c>
      <c r="Z25" s="125"/>
      <c r="AA25" s="133">
        <v>-21.5204501969509</v>
      </c>
      <c r="AB25" s="134">
        <v>-17.754172001746699</v>
      </c>
      <c r="AC25" s="135">
        <v>-19.5762740662787</v>
      </c>
      <c r="AD25" s="125"/>
      <c r="AE25" s="136">
        <v>-7.0663281118820702</v>
      </c>
      <c r="AF25" s="75"/>
      <c r="AG25" s="152">
        <v>41.143417465753402</v>
      </c>
      <c r="AH25" s="147">
        <v>38.383405008561603</v>
      </c>
      <c r="AI25" s="147">
        <v>42.985366224315001</v>
      </c>
      <c r="AJ25" s="147">
        <v>44.803915171232802</v>
      </c>
      <c r="AK25" s="147">
        <v>41.044101464040999</v>
      </c>
      <c r="AL25" s="153">
        <v>41.6720410667808</v>
      </c>
      <c r="AM25" s="147"/>
      <c r="AN25" s="154">
        <v>44.032824811643799</v>
      </c>
      <c r="AO25" s="155">
        <v>49.056297328767101</v>
      </c>
      <c r="AP25" s="156">
        <v>46.544561070205397</v>
      </c>
      <c r="AQ25" s="147"/>
      <c r="AR25" s="157">
        <v>43.064189639187802</v>
      </c>
      <c r="AS25" s="130"/>
      <c r="AT25" s="131">
        <v>0.75906352676380295</v>
      </c>
      <c r="AU25" s="125">
        <v>-8.3625443512955702</v>
      </c>
      <c r="AV25" s="125">
        <v>-7.8024306716039602</v>
      </c>
      <c r="AW25" s="125">
        <v>-7.7834248018816199</v>
      </c>
      <c r="AX25" s="125">
        <v>-9.1282020778452093</v>
      </c>
      <c r="AY25" s="132">
        <v>-6.6048405918226498</v>
      </c>
      <c r="AZ25" s="125"/>
      <c r="BA25" s="133">
        <v>-8.6802080901783807</v>
      </c>
      <c r="BB25" s="134">
        <v>-8.4599581079646704</v>
      </c>
      <c r="BC25" s="135">
        <v>-8.5642725659380403</v>
      </c>
      <c r="BD25" s="125"/>
      <c r="BE25" s="136">
        <v>-7.21882697658934</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2">
        <v>47.281371619837799</v>
      </c>
      <c r="H26" s="147">
        <v>51.8199177258155</v>
      </c>
      <c r="I26" s="147">
        <v>54.760241787667297</v>
      </c>
      <c r="J26" s="147">
        <v>56.4078433905336</v>
      </c>
      <c r="K26" s="147">
        <v>49.882788289647301</v>
      </c>
      <c r="L26" s="153">
        <v>52.030432562700298</v>
      </c>
      <c r="M26" s="147"/>
      <c r="N26" s="154">
        <v>45.892154101452</v>
      </c>
      <c r="O26" s="155">
        <v>45.177919290967303</v>
      </c>
      <c r="P26" s="156">
        <v>45.535036696209602</v>
      </c>
      <c r="Q26" s="147"/>
      <c r="R26" s="157">
        <v>50.174605172274397</v>
      </c>
      <c r="S26" s="130"/>
      <c r="T26" s="131">
        <v>15.544706912692901</v>
      </c>
      <c r="U26" s="125">
        <v>7.0980177616939004</v>
      </c>
      <c r="V26" s="125">
        <v>6.47767845540419</v>
      </c>
      <c r="W26" s="125">
        <v>10.5227178699555</v>
      </c>
      <c r="X26" s="125">
        <v>1.3180156730674299</v>
      </c>
      <c r="Y26" s="132">
        <v>7.9442802112966104</v>
      </c>
      <c r="Z26" s="125"/>
      <c r="AA26" s="133">
        <v>-1.9748706451495599</v>
      </c>
      <c r="AB26" s="134">
        <v>-8.5360404308629008</v>
      </c>
      <c r="AC26" s="135">
        <v>-5.3433429354767297</v>
      </c>
      <c r="AD26" s="125"/>
      <c r="AE26" s="136">
        <v>4.1532044879499104</v>
      </c>
      <c r="AF26" s="75"/>
      <c r="AG26" s="152">
        <v>38.299111286064402</v>
      </c>
      <c r="AH26" s="147">
        <v>41.932527545728803</v>
      </c>
      <c r="AI26" s="147">
        <v>47.9371060861776</v>
      </c>
      <c r="AJ26" s="147">
        <v>50.633293484819902</v>
      </c>
      <c r="AK26" s="147">
        <v>46.433343390533601</v>
      </c>
      <c r="AL26" s="153">
        <v>45.047076358664903</v>
      </c>
      <c r="AM26" s="147"/>
      <c r="AN26" s="154">
        <v>44.364701579294703</v>
      </c>
      <c r="AO26" s="155">
        <v>45.300599712426902</v>
      </c>
      <c r="AP26" s="156">
        <v>44.832650645860802</v>
      </c>
      <c r="AQ26" s="147"/>
      <c r="AR26" s="157">
        <v>44.985811869292299</v>
      </c>
      <c r="AS26" s="130"/>
      <c r="AT26" s="131">
        <v>5.8464891836482797</v>
      </c>
      <c r="AU26" s="125">
        <v>2.5716998321544402</v>
      </c>
      <c r="AV26" s="125">
        <v>7.13385820484738</v>
      </c>
      <c r="AW26" s="125">
        <v>14.2385466796995</v>
      </c>
      <c r="AX26" s="125">
        <v>9.8527088612472706</v>
      </c>
      <c r="AY26" s="132">
        <v>8.0778613715124798</v>
      </c>
      <c r="AZ26" s="125"/>
      <c r="BA26" s="133">
        <v>7.0379652483561204</v>
      </c>
      <c r="BB26" s="134">
        <v>2.7364780308318699</v>
      </c>
      <c r="BC26" s="135">
        <v>4.8206854607672103</v>
      </c>
      <c r="BD26" s="125"/>
      <c r="BE26" s="136">
        <v>7.1299755350893301</v>
      </c>
      <c r="BF26" s="75"/>
      <c r="BG26" s="76"/>
      <c r="BH26" s="76"/>
      <c r="BI26" s="76"/>
      <c r="BJ26" s="76"/>
      <c r="BK26" s="76"/>
      <c r="BL26" s="76"/>
      <c r="BM26" s="76"/>
      <c r="BN26" s="76"/>
      <c r="BO26" s="76"/>
      <c r="BP26" s="76"/>
      <c r="BQ26" s="76"/>
      <c r="BR26" s="76"/>
    </row>
    <row r="27" spans="1:70" x14ac:dyDescent="0.25">
      <c r="A27" s="21" t="s">
        <v>97</v>
      </c>
      <c r="B27" s="117" t="s">
        <v>70</v>
      </c>
      <c r="C27" s="3"/>
      <c r="D27" s="24" t="s">
        <v>16</v>
      </c>
      <c r="E27" s="27" t="s">
        <v>17</v>
      </c>
      <c r="F27" s="3"/>
      <c r="G27" s="152">
        <v>38.065258361864601</v>
      </c>
      <c r="H27" s="147">
        <v>39.8785225177771</v>
      </c>
      <c r="I27" s="147">
        <v>40.941454306030998</v>
      </c>
      <c r="J27" s="147">
        <v>43.736857519094002</v>
      </c>
      <c r="K27" s="147">
        <v>41.027105609691802</v>
      </c>
      <c r="L27" s="153">
        <v>40.729839662891699</v>
      </c>
      <c r="M27" s="147"/>
      <c r="N27" s="154">
        <v>42.141374242823197</v>
      </c>
      <c r="O27" s="155">
        <v>44.388343429022903</v>
      </c>
      <c r="P27" s="156">
        <v>43.264858835923</v>
      </c>
      <c r="Q27" s="147"/>
      <c r="R27" s="157">
        <v>41.454130855186399</v>
      </c>
      <c r="S27" s="130"/>
      <c r="T27" s="131">
        <v>8.9163777425010196</v>
      </c>
      <c r="U27" s="125">
        <v>7.3778052997842503</v>
      </c>
      <c r="V27" s="125">
        <v>-5.0366582352739302</v>
      </c>
      <c r="W27" s="125">
        <v>-2.4063042932485099</v>
      </c>
      <c r="X27" s="125">
        <v>7.1369446178273401</v>
      </c>
      <c r="Y27" s="132">
        <v>2.6924459266530798</v>
      </c>
      <c r="Z27" s="125"/>
      <c r="AA27" s="133">
        <v>4.16998251491811</v>
      </c>
      <c r="AB27" s="134">
        <v>13.0974943323272</v>
      </c>
      <c r="AC27" s="135">
        <v>8.5661638041768207</v>
      </c>
      <c r="AD27" s="125"/>
      <c r="AE27" s="136">
        <v>4.3763609620147097</v>
      </c>
      <c r="AF27" s="75"/>
      <c r="AG27" s="152">
        <v>35.796846733668303</v>
      </c>
      <c r="AH27" s="147">
        <v>34.894903777993598</v>
      </c>
      <c r="AI27" s="147">
        <v>41.115830554753302</v>
      </c>
      <c r="AJ27" s="147">
        <v>46.493928955866501</v>
      </c>
      <c r="AK27" s="147">
        <v>43.822226627110098</v>
      </c>
      <c r="AL27" s="153">
        <v>40.4218573812472</v>
      </c>
      <c r="AM27" s="147"/>
      <c r="AN27" s="154">
        <v>45.118869096064401</v>
      </c>
      <c r="AO27" s="155">
        <v>45.470968914909797</v>
      </c>
      <c r="AP27" s="156">
        <v>45.294919005487102</v>
      </c>
      <c r="AQ27" s="147"/>
      <c r="AR27" s="157">
        <v>41.813539562573503</v>
      </c>
      <c r="AS27" s="130"/>
      <c r="AT27" s="131">
        <v>6.9308730948741797</v>
      </c>
      <c r="AU27" s="125">
        <v>-6.5600489215469002</v>
      </c>
      <c r="AV27" s="125">
        <v>-5.8604959452946197</v>
      </c>
      <c r="AW27" s="125">
        <v>4.6722306101861202</v>
      </c>
      <c r="AX27" s="125">
        <v>6.9556618581205099</v>
      </c>
      <c r="AY27" s="132">
        <v>1.1114133371408801</v>
      </c>
      <c r="AZ27" s="125"/>
      <c r="BA27" s="133">
        <v>5.7987248837420404</v>
      </c>
      <c r="BB27" s="134">
        <v>0.87503412113182999</v>
      </c>
      <c r="BC27" s="135">
        <v>3.26866749225732</v>
      </c>
      <c r="BD27" s="125"/>
      <c r="BE27" s="136">
        <v>1.7678743976897799</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2">
        <v>36.228935064935001</v>
      </c>
      <c r="H28" s="147">
        <v>50.068051948051902</v>
      </c>
      <c r="I28" s="147">
        <v>55.290823747680797</v>
      </c>
      <c r="J28" s="147">
        <v>56.868558441558399</v>
      </c>
      <c r="K28" s="147">
        <v>45.850500927643701</v>
      </c>
      <c r="L28" s="153">
        <v>48.861374025974001</v>
      </c>
      <c r="M28" s="147"/>
      <c r="N28" s="154">
        <v>50.274016697588102</v>
      </c>
      <c r="O28" s="155">
        <v>48.314326530612199</v>
      </c>
      <c r="P28" s="156">
        <v>49.294171614100101</v>
      </c>
      <c r="Q28" s="147"/>
      <c r="R28" s="157">
        <v>48.985030479724301</v>
      </c>
      <c r="S28" s="130"/>
      <c r="T28" s="131">
        <v>5.02309048062755</v>
      </c>
      <c r="U28" s="125">
        <v>25.451594549982602</v>
      </c>
      <c r="V28" s="125">
        <v>11.3036365465333</v>
      </c>
      <c r="W28" s="125">
        <v>12.2895463106452</v>
      </c>
      <c r="X28" s="125">
        <v>1.1615784016881701</v>
      </c>
      <c r="Y28" s="132">
        <v>11.0230009598453</v>
      </c>
      <c r="Z28" s="125"/>
      <c r="AA28" s="133">
        <v>19.754663004001099</v>
      </c>
      <c r="AB28" s="134">
        <v>11.680720727675901</v>
      </c>
      <c r="AC28" s="135">
        <v>15.6570594281105</v>
      </c>
      <c r="AD28" s="125"/>
      <c r="AE28" s="136">
        <v>12.3168946533645</v>
      </c>
      <c r="AF28" s="75"/>
      <c r="AG28" s="152">
        <v>36.491961038961001</v>
      </c>
      <c r="AH28" s="147">
        <v>40.017833951762498</v>
      </c>
      <c r="AI28" s="147">
        <v>48.560278756957302</v>
      </c>
      <c r="AJ28" s="147">
        <v>51.817632189239298</v>
      </c>
      <c r="AK28" s="147">
        <v>48.424553803339499</v>
      </c>
      <c r="AL28" s="153">
        <v>45.062451948051901</v>
      </c>
      <c r="AM28" s="147"/>
      <c r="AN28" s="154">
        <v>50.2029383116883</v>
      </c>
      <c r="AO28" s="155">
        <v>47.983123376623297</v>
      </c>
      <c r="AP28" s="156">
        <v>49.093030844155798</v>
      </c>
      <c r="AQ28" s="147"/>
      <c r="AR28" s="157">
        <v>46.214045918367297</v>
      </c>
      <c r="AS28" s="130"/>
      <c r="AT28" s="131">
        <v>-1.16622973127873</v>
      </c>
      <c r="AU28" s="125">
        <v>-8.1735090126701202</v>
      </c>
      <c r="AV28" s="125">
        <v>-0.627885233804792</v>
      </c>
      <c r="AW28" s="125">
        <v>5.3402255412455002</v>
      </c>
      <c r="AX28" s="125">
        <v>4.5342656951905997</v>
      </c>
      <c r="AY28" s="132">
        <v>0.19028482982125899</v>
      </c>
      <c r="AZ28" s="125"/>
      <c r="BA28" s="133">
        <v>11.066837674669699</v>
      </c>
      <c r="BB28" s="134">
        <v>-3.8997262771505299</v>
      </c>
      <c r="BC28" s="135">
        <v>3.2115103218109802</v>
      </c>
      <c r="BD28" s="125"/>
      <c r="BE28" s="136">
        <v>1.08840439573725</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2">
        <v>56.889824439824402</v>
      </c>
      <c r="H29" s="147">
        <v>53.115306075306002</v>
      </c>
      <c r="I29" s="147">
        <v>55.184827904827898</v>
      </c>
      <c r="J29" s="147">
        <v>66.711573111573102</v>
      </c>
      <c r="K29" s="147">
        <v>62.404814044814003</v>
      </c>
      <c r="L29" s="153">
        <v>58.861269115269103</v>
      </c>
      <c r="M29" s="147"/>
      <c r="N29" s="154">
        <v>62.626955416955397</v>
      </c>
      <c r="O29" s="155">
        <v>63.919214599214499</v>
      </c>
      <c r="P29" s="156">
        <v>63.273085008084998</v>
      </c>
      <c r="Q29" s="147"/>
      <c r="R29" s="157">
        <v>60.1217879417879</v>
      </c>
      <c r="S29" s="130"/>
      <c r="T29" s="131">
        <v>5.3167126748576203</v>
      </c>
      <c r="U29" s="125">
        <v>16.752758541243299</v>
      </c>
      <c r="V29" s="125">
        <v>0.116496220732465</v>
      </c>
      <c r="W29" s="125">
        <v>15.887543528633501</v>
      </c>
      <c r="X29" s="125">
        <v>27.949312989422399</v>
      </c>
      <c r="Y29" s="132">
        <v>12.7735141658342</v>
      </c>
      <c r="Z29" s="125"/>
      <c r="AA29" s="133">
        <v>15.50531184067</v>
      </c>
      <c r="AB29" s="134">
        <v>7.55754233052809</v>
      </c>
      <c r="AC29" s="135">
        <v>11.349322757542801</v>
      </c>
      <c r="AD29" s="125"/>
      <c r="AE29" s="136">
        <v>12.3414582890703</v>
      </c>
      <c r="AF29" s="75"/>
      <c r="AG29" s="152">
        <v>52.854218064218003</v>
      </c>
      <c r="AH29" s="147">
        <v>44.662227419727401</v>
      </c>
      <c r="AI29" s="147">
        <v>51.940673943173898</v>
      </c>
      <c r="AJ29" s="147">
        <v>60.570091822591799</v>
      </c>
      <c r="AK29" s="147">
        <v>55.2690621390621</v>
      </c>
      <c r="AL29" s="153">
        <v>53.059254677754602</v>
      </c>
      <c r="AM29" s="147"/>
      <c r="AN29" s="154">
        <v>62.280498382998303</v>
      </c>
      <c r="AO29" s="155">
        <v>70.113259413259399</v>
      </c>
      <c r="AP29" s="156">
        <v>66.196878898128801</v>
      </c>
      <c r="AQ29" s="147"/>
      <c r="AR29" s="157">
        <v>56.812861597861499</v>
      </c>
      <c r="AS29" s="130"/>
      <c r="AT29" s="131">
        <v>23.758460833865801</v>
      </c>
      <c r="AU29" s="125">
        <v>-3.4101878161797998</v>
      </c>
      <c r="AV29" s="125">
        <v>-14.8094572032574</v>
      </c>
      <c r="AW29" s="125">
        <v>-1.6539958759389499</v>
      </c>
      <c r="AX29" s="125">
        <v>3.2214019330058798</v>
      </c>
      <c r="AY29" s="132">
        <v>9.3073732287076202E-2</v>
      </c>
      <c r="AZ29" s="125"/>
      <c r="BA29" s="133">
        <v>4.7911034583278598</v>
      </c>
      <c r="BB29" s="134">
        <v>-3.3309276489439301</v>
      </c>
      <c r="BC29" s="135">
        <v>0.32706573534472599</v>
      </c>
      <c r="BD29" s="125"/>
      <c r="BE29" s="136">
        <v>0.170849994496933</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2">
        <v>27.110287501862</v>
      </c>
      <c r="H30" s="147">
        <v>33.749471175331401</v>
      </c>
      <c r="I30" s="147">
        <v>34.152173394905397</v>
      </c>
      <c r="J30" s="147">
        <v>35.360992104871102</v>
      </c>
      <c r="K30" s="147">
        <v>31.330832712647101</v>
      </c>
      <c r="L30" s="153">
        <v>32.340751377923397</v>
      </c>
      <c r="M30" s="147"/>
      <c r="N30" s="154">
        <v>35.428394160583899</v>
      </c>
      <c r="O30" s="155">
        <v>39.266727245642699</v>
      </c>
      <c r="P30" s="156">
        <v>37.347560703113302</v>
      </c>
      <c r="Q30" s="147"/>
      <c r="R30" s="157">
        <v>33.771268327977602</v>
      </c>
      <c r="S30" s="130"/>
      <c r="T30" s="131">
        <v>-15.363529538017501</v>
      </c>
      <c r="U30" s="125">
        <v>-14.1437097025225</v>
      </c>
      <c r="V30" s="125">
        <v>-32.2791974276563</v>
      </c>
      <c r="W30" s="125">
        <v>-32.2640449944819</v>
      </c>
      <c r="X30" s="125">
        <v>-33.6334634271063</v>
      </c>
      <c r="Y30" s="132">
        <v>-26.891913574291099</v>
      </c>
      <c r="Z30" s="125"/>
      <c r="AA30" s="133">
        <v>-19.8606641783418</v>
      </c>
      <c r="AB30" s="134">
        <v>-9.8321211418795507</v>
      </c>
      <c r="AC30" s="135">
        <v>-14.884105549262101</v>
      </c>
      <c r="AD30" s="125"/>
      <c r="AE30" s="136">
        <v>-23.4810126182483</v>
      </c>
      <c r="AF30" s="75"/>
      <c r="AG30" s="152">
        <v>29.873170713540802</v>
      </c>
      <c r="AH30" s="147">
        <v>32.154627588261498</v>
      </c>
      <c r="AI30" s="147">
        <v>40.061443095486297</v>
      </c>
      <c r="AJ30" s="147">
        <v>43.878674214211202</v>
      </c>
      <c r="AK30" s="147">
        <v>39.151088559511301</v>
      </c>
      <c r="AL30" s="153">
        <v>37.023800834202198</v>
      </c>
      <c r="AM30" s="147"/>
      <c r="AN30" s="154">
        <v>41.194903545359701</v>
      </c>
      <c r="AO30" s="155">
        <v>39.645006703411198</v>
      </c>
      <c r="AP30" s="156">
        <v>40.419955124385503</v>
      </c>
      <c r="AQ30" s="147"/>
      <c r="AR30" s="157">
        <v>37.994130631397503</v>
      </c>
      <c r="AS30" s="130"/>
      <c r="AT30" s="131">
        <v>-1.7009145976161599</v>
      </c>
      <c r="AU30" s="125">
        <v>-18.580716295545699</v>
      </c>
      <c r="AV30" s="125">
        <v>-17.8404109897022</v>
      </c>
      <c r="AW30" s="125">
        <v>-11.3129853523637</v>
      </c>
      <c r="AX30" s="125">
        <v>-11.4400991131896</v>
      </c>
      <c r="AY30" s="132">
        <v>-12.8144874269956</v>
      </c>
      <c r="AZ30" s="125"/>
      <c r="BA30" s="133">
        <v>-7.7556386603932204</v>
      </c>
      <c r="BB30" s="134">
        <v>-11.5041008880848</v>
      </c>
      <c r="BC30" s="135">
        <v>-9.6328080054508494</v>
      </c>
      <c r="BD30" s="125"/>
      <c r="BE30" s="136">
        <v>-11.871352106276101</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2">
        <v>44.177394048692499</v>
      </c>
      <c r="H31" s="147">
        <v>34.201599639314601</v>
      </c>
      <c r="I31" s="147">
        <v>34.029765554553599</v>
      </c>
      <c r="J31" s="147">
        <v>37.497801623083802</v>
      </c>
      <c r="K31" s="147">
        <v>33.0090730387736</v>
      </c>
      <c r="L31" s="153">
        <v>36.583126780883603</v>
      </c>
      <c r="M31" s="147"/>
      <c r="N31" s="154">
        <v>43.044174932371497</v>
      </c>
      <c r="O31" s="155">
        <v>49.928311992786199</v>
      </c>
      <c r="P31" s="156">
        <v>46.486243462578798</v>
      </c>
      <c r="Q31" s="147"/>
      <c r="R31" s="157">
        <v>39.412588689939398</v>
      </c>
      <c r="S31" s="130"/>
      <c r="T31" s="131">
        <v>-10.0565497366022</v>
      </c>
      <c r="U31" s="125">
        <v>-5.2628966523825902</v>
      </c>
      <c r="V31" s="125">
        <v>-15.700680514842899</v>
      </c>
      <c r="W31" s="125">
        <v>-5.6012508171597801</v>
      </c>
      <c r="X31" s="125">
        <v>-8.1816169121442304</v>
      </c>
      <c r="Y31" s="132">
        <v>-9.1144875740346993</v>
      </c>
      <c r="Z31" s="125"/>
      <c r="AA31" s="133">
        <v>-2.3383297007589001</v>
      </c>
      <c r="AB31" s="134">
        <v>12.151891875554799</v>
      </c>
      <c r="AC31" s="135">
        <v>4.9430655153846503</v>
      </c>
      <c r="AD31" s="125"/>
      <c r="AE31" s="136">
        <v>-4.8178062601050202</v>
      </c>
      <c r="AF31" s="75"/>
      <c r="AG31" s="152">
        <v>34.760757889990899</v>
      </c>
      <c r="AH31" s="147">
        <v>32.136852119026102</v>
      </c>
      <c r="AI31" s="147">
        <v>38.090445446347999</v>
      </c>
      <c r="AJ31" s="147">
        <v>42.581483318304699</v>
      </c>
      <c r="AK31" s="147">
        <v>41.129197475202801</v>
      </c>
      <c r="AL31" s="153">
        <v>37.739747249774503</v>
      </c>
      <c r="AM31" s="147"/>
      <c r="AN31" s="154">
        <v>46.408425157799797</v>
      </c>
      <c r="AO31" s="155">
        <v>51.499157348963003</v>
      </c>
      <c r="AP31" s="156">
        <v>48.953791253381397</v>
      </c>
      <c r="AQ31" s="147"/>
      <c r="AR31" s="157">
        <v>40.943759822233602</v>
      </c>
      <c r="AS31" s="130"/>
      <c r="AT31" s="131">
        <v>-10.7194076274165</v>
      </c>
      <c r="AU31" s="125">
        <v>-16.347512561832598</v>
      </c>
      <c r="AV31" s="125">
        <v>-14.2219842702864</v>
      </c>
      <c r="AW31" s="125">
        <v>-4.1918402361401901</v>
      </c>
      <c r="AX31" s="125">
        <v>-1.6266747341822001</v>
      </c>
      <c r="AY31" s="132">
        <v>-9.2842666241103693</v>
      </c>
      <c r="AZ31" s="125"/>
      <c r="BA31" s="133">
        <v>-1.3494880043625599</v>
      </c>
      <c r="BB31" s="134">
        <v>-1.87992171841042</v>
      </c>
      <c r="BC31" s="135">
        <v>-1.6292077974617101</v>
      </c>
      <c r="BD31" s="125"/>
      <c r="BE31" s="136">
        <v>-6.8068624596756102</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2">
        <v>36.697725490195999</v>
      </c>
      <c r="H32" s="147">
        <v>31.3081699346405</v>
      </c>
      <c r="I32" s="147">
        <v>30.760351073762799</v>
      </c>
      <c r="J32" s="147">
        <v>35.248629318394002</v>
      </c>
      <c r="K32" s="147">
        <v>37.195157796451902</v>
      </c>
      <c r="L32" s="153">
        <v>34.242006722688998</v>
      </c>
      <c r="M32" s="147"/>
      <c r="N32" s="154">
        <v>47.7809430438842</v>
      </c>
      <c r="O32" s="155">
        <v>40.776547152194198</v>
      </c>
      <c r="P32" s="156">
        <v>44.278745098039202</v>
      </c>
      <c r="Q32" s="147"/>
      <c r="R32" s="157">
        <v>37.109646258503403</v>
      </c>
      <c r="S32" s="130"/>
      <c r="T32" s="131">
        <v>-6.6572021743790897</v>
      </c>
      <c r="U32" s="125">
        <v>-2.9838466961544401</v>
      </c>
      <c r="V32" s="125">
        <v>-15.7966849262144</v>
      </c>
      <c r="W32" s="125">
        <v>-6.36014391699665</v>
      </c>
      <c r="X32" s="125">
        <v>-4.9331094883237796</v>
      </c>
      <c r="Y32" s="132">
        <v>-7.3965477717455501</v>
      </c>
      <c r="Z32" s="125"/>
      <c r="AA32" s="133">
        <v>-9.40662225107776</v>
      </c>
      <c r="AB32" s="134">
        <v>2.9355683830449499</v>
      </c>
      <c r="AC32" s="135">
        <v>-4.1127585395497803</v>
      </c>
      <c r="AD32" s="125"/>
      <c r="AE32" s="136">
        <v>-6.3026360714032101</v>
      </c>
      <c r="AF32" s="75"/>
      <c r="AG32" s="152">
        <v>24.9930452847805</v>
      </c>
      <c r="AH32" s="147">
        <v>26.498301120448101</v>
      </c>
      <c r="AI32" s="147">
        <v>32.724029411764697</v>
      </c>
      <c r="AJ32" s="147">
        <v>36.908359477124101</v>
      </c>
      <c r="AK32" s="147">
        <v>36.744658730158697</v>
      </c>
      <c r="AL32" s="153">
        <v>31.573678804855199</v>
      </c>
      <c r="AM32" s="147"/>
      <c r="AN32" s="154">
        <v>40.9747731092436</v>
      </c>
      <c r="AO32" s="155">
        <v>39.525181605975703</v>
      </c>
      <c r="AP32" s="156">
        <v>40.249977357609701</v>
      </c>
      <c r="AQ32" s="147"/>
      <c r="AR32" s="157">
        <v>34.0526212484993</v>
      </c>
      <c r="AS32" s="130"/>
      <c r="AT32" s="131">
        <v>-15.650419565633401</v>
      </c>
      <c r="AU32" s="125">
        <v>-16.1409458231836</v>
      </c>
      <c r="AV32" s="125">
        <v>-10.9791960292777</v>
      </c>
      <c r="AW32" s="125">
        <v>-1.2683741782303299</v>
      </c>
      <c r="AX32" s="125">
        <v>-1.03327787905456</v>
      </c>
      <c r="AY32" s="132">
        <v>-8.4819401976525501</v>
      </c>
      <c r="AZ32" s="125"/>
      <c r="BA32" s="133">
        <v>-1.0066204171391</v>
      </c>
      <c r="BB32" s="134">
        <v>0.402329016040748</v>
      </c>
      <c r="BC32" s="135">
        <v>-0.31980706844108903</v>
      </c>
      <c r="BD32" s="125"/>
      <c r="BE32" s="136">
        <v>-5.8796746841355798</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2">
        <v>36.981925287356297</v>
      </c>
      <c r="H33" s="147">
        <v>43.549058109833901</v>
      </c>
      <c r="I33" s="147">
        <v>50.726270753512097</v>
      </c>
      <c r="J33" s="147">
        <v>55.273585568326901</v>
      </c>
      <c r="K33" s="147">
        <v>47.949051724137902</v>
      </c>
      <c r="L33" s="153">
        <v>46.895978288633401</v>
      </c>
      <c r="M33" s="147"/>
      <c r="N33" s="154">
        <v>56.001781609195397</v>
      </c>
      <c r="O33" s="155">
        <v>50.939514687100797</v>
      </c>
      <c r="P33" s="156">
        <v>53.470648148148101</v>
      </c>
      <c r="Q33" s="147"/>
      <c r="R33" s="157">
        <v>48.7744553913519</v>
      </c>
      <c r="S33" s="130"/>
      <c r="T33" s="131">
        <v>-12.813492446190301</v>
      </c>
      <c r="U33" s="125">
        <v>-5.5037636386295796</v>
      </c>
      <c r="V33" s="125">
        <v>-10.0220323812303</v>
      </c>
      <c r="W33" s="125">
        <v>-5.8591103972425298</v>
      </c>
      <c r="X33" s="125">
        <v>-6.02347005931433</v>
      </c>
      <c r="Y33" s="132">
        <v>-7.9080248294987401</v>
      </c>
      <c r="Z33" s="125"/>
      <c r="AA33" s="133">
        <v>-8.3763843942629403</v>
      </c>
      <c r="AB33" s="134">
        <v>-6.8411162778830699</v>
      </c>
      <c r="AC33" s="135">
        <v>-7.6514488401766299</v>
      </c>
      <c r="AD33" s="125"/>
      <c r="AE33" s="136">
        <v>-7.8278125616212799</v>
      </c>
      <c r="AF33" s="75"/>
      <c r="AG33" s="152">
        <v>32.564692688378003</v>
      </c>
      <c r="AH33" s="147">
        <v>33.646139048531197</v>
      </c>
      <c r="AI33" s="147">
        <v>41.949576947637198</v>
      </c>
      <c r="AJ33" s="147">
        <v>48.355017560664102</v>
      </c>
      <c r="AK33" s="147">
        <v>42.1416706577266</v>
      </c>
      <c r="AL33" s="153">
        <v>39.731419380587397</v>
      </c>
      <c r="AM33" s="147"/>
      <c r="AN33" s="154">
        <v>50.755433429118703</v>
      </c>
      <c r="AO33" s="155">
        <v>49.9675566730523</v>
      </c>
      <c r="AP33" s="156">
        <v>50.361495051085498</v>
      </c>
      <c r="AQ33" s="147"/>
      <c r="AR33" s="157">
        <v>42.768583857872599</v>
      </c>
      <c r="AS33" s="130"/>
      <c r="AT33" s="131">
        <v>-7.9607145706041296</v>
      </c>
      <c r="AU33" s="125">
        <v>-15.6848044387056</v>
      </c>
      <c r="AV33" s="125">
        <v>-15.047276195896201</v>
      </c>
      <c r="AW33" s="125">
        <v>-3.8144646332451999</v>
      </c>
      <c r="AX33" s="125">
        <v>-6.7704030949512797</v>
      </c>
      <c r="AY33" s="132">
        <v>-9.7591866110319501</v>
      </c>
      <c r="AZ33" s="125"/>
      <c r="BA33" s="133">
        <v>-8.17321528402322</v>
      </c>
      <c r="BB33" s="134">
        <v>-5.7783800125294604</v>
      </c>
      <c r="BC33" s="135">
        <v>-7.0005749000205402</v>
      </c>
      <c r="BD33" s="125"/>
      <c r="BE33" s="136">
        <v>-8.8495354085426907</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2">
        <v>58.6130656457185</v>
      </c>
      <c r="H34" s="147">
        <v>49.860227845737199</v>
      </c>
      <c r="I34" s="147">
        <v>58.589764372646002</v>
      </c>
      <c r="J34" s="147">
        <v>61.729307124848198</v>
      </c>
      <c r="K34" s="147">
        <v>52.165374295763598</v>
      </c>
      <c r="L34" s="153">
        <v>56.191547856942698</v>
      </c>
      <c r="M34" s="147"/>
      <c r="N34" s="154">
        <v>52.027658978429301</v>
      </c>
      <c r="O34" s="155">
        <v>54.095527126715801</v>
      </c>
      <c r="P34" s="156">
        <v>53.061593052572597</v>
      </c>
      <c r="Q34" s="147"/>
      <c r="R34" s="157">
        <v>55.297275055694101</v>
      </c>
      <c r="S34" s="130"/>
      <c r="T34" s="131">
        <v>8.9210393908112504</v>
      </c>
      <c r="U34" s="125">
        <v>2.75704165166619</v>
      </c>
      <c r="V34" s="125">
        <v>-5.4538569647768798</v>
      </c>
      <c r="W34" s="125">
        <v>-3.4103584657711399</v>
      </c>
      <c r="X34" s="125">
        <v>-1.4566571487331601</v>
      </c>
      <c r="Y34" s="132">
        <v>-6.8268917391773001E-2</v>
      </c>
      <c r="Z34" s="125"/>
      <c r="AA34" s="133">
        <v>-4.0780410843674897</v>
      </c>
      <c r="AB34" s="134">
        <v>-3.8278574159676002</v>
      </c>
      <c r="AC34" s="135">
        <v>-3.95067462964967</v>
      </c>
      <c r="AD34" s="125"/>
      <c r="AE34" s="136">
        <v>-1.16356661083027</v>
      </c>
      <c r="AF34" s="75"/>
      <c r="AG34" s="152">
        <v>45.225792713294098</v>
      </c>
      <c r="AH34" s="147">
        <v>42.014434198649099</v>
      </c>
      <c r="AI34" s="147">
        <v>50.3081292993432</v>
      </c>
      <c r="AJ34" s="147">
        <v>54.432055124972699</v>
      </c>
      <c r="AK34" s="147">
        <v>48.725703146885699</v>
      </c>
      <c r="AL34" s="153">
        <v>48.141222896629003</v>
      </c>
      <c r="AM34" s="147"/>
      <c r="AN34" s="154">
        <v>52.744094842344403</v>
      </c>
      <c r="AO34" s="155">
        <v>57.198674323777503</v>
      </c>
      <c r="AP34" s="156">
        <v>54.971384583060903</v>
      </c>
      <c r="AQ34" s="147"/>
      <c r="AR34" s="157">
        <v>50.092697664180903</v>
      </c>
      <c r="AS34" s="130"/>
      <c r="AT34" s="131">
        <v>9.2914194208438605</v>
      </c>
      <c r="AU34" s="125">
        <v>-4.2818536917220298</v>
      </c>
      <c r="AV34" s="125">
        <v>-6.4717805524929597</v>
      </c>
      <c r="AW34" s="125">
        <v>-1.23819659128075</v>
      </c>
      <c r="AX34" s="125">
        <v>-4.7823785055678102E-2</v>
      </c>
      <c r="AY34" s="132">
        <v>-0.91445353760700698</v>
      </c>
      <c r="AZ34" s="125"/>
      <c r="BA34" s="133">
        <v>-0.46421397720230101</v>
      </c>
      <c r="BB34" s="134">
        <v>-5.5692981092178702</v>
      </c>
      <c r="BC34" s="135">
        <v>-3.1871777203751601</v>
      </c>
      <c r="BD34" s="125"/>
      <c r="BE34" s="136">
        <v>-1.6384450069146099</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2">
        <v>34.701998462720901</v>
      </c>
      <c r="H35" s="147">
        <v>41.537571099154398</v>
      </c>
      <c r="I35" s="147">
        <v>45.510315142198301</v>
      </c>
      <c r="J35" s="147">
        <v>52.892482705611002</v>
      </c>
      <c r="K35" s="147">
        <v>44.810668716372</v>
      </c>
      <c r="L35" s="153">
        <v>43.890607225211298</v>
      </c>
      <c r="M35" s="147"/>
      <c r="N35" s="154">
        <v>40.416448885472697</v>
      </c>
      <c r="O35" s="155">
        <v>46.283604919292799</v>
      </c>
      <c r="P35" s="156">
        <v>43.350026902382702</v>
      </c>
      <c r="Q35" s="147"/>
      <c r="R35" s="157">
        <v>43.736155704403203</v>
      </c>
      <c r="S35" s="130"/>
      <c r="T35" s="131">
        <v>20.916772681620301</v>
      </c>
      <c r="U35" s="125">
        <v>11.445913950088499</v>
      </c>
      <c r="V35" s="125">
        <v>4.5648945528307801</v>
      </c>
      <c r="W35" s="125">
        <v>9.9162798899705002</v>
      </c>
      <c r="X35" s="125">
        <v>11.040493937585</v>
      </c>
      <c r="Y35" s="132">
        <v>10.8516366131678</v>
      </c>
      <c r="Z35" s="125"/>
      <c r="AA35" s="133">
        <v>5.4764008142547498</v>
      </c>
      <c r="AB35" s="134">
        <v>19.112295959635301</v>
      </c>
      <c r="AC35" s="135">
        <v>12.3419759786456</v>
      </c>
      <c r="AD35" s="125"/>
      <c r="AE35" s="136">
        <v>11.2696600153993</v>
      </c>
      <c r="AF35" s="75"/>
      <c r="AG35" s="152">
        <v>34.972555726364298</v>
      </c>
      <c r="AH35" s="147">
        <v>34.654838585703303</v>
      </c>
      <c r="AI35" s="147">
        <v>41.670313220599503</v>
      </c>
      <c r="AJ35" s="147">
        <v>49.183779784780903</v>
      </c>
      <c r="AK35" s="147">
        <v>43.203330130668697</v>
      </c>
      <c r="AL35" s="153">
        <v>40.736963489623299</v>
      </c>
      <c r="AM35" s="147"/>
      <c r="AN35" s="154">
        <v>39.722797847809304</v>
      </c>
      <c r="AO35" s="155">
        <v>39.859460030745502</v>
      </c>
      <c r="AP35" s="156">
        <v>39.791128939277399</v>
      </c>
      <c r="AQ35" s="147"/>
      <c r="AR35" s="157">
        <v>40.4667250466673</v>
      </c>
      <c r="AS35" s="130"/>
      <c r="AT35" s="131">
        <v>10.588798469329999</v>
      </c>
      <c r="AU35" s="125">
        <v>-4.0423890273276504</v>
      </c>
      <c r="AV35" s="125">
        <v>-5.2788783321572401</v>
      </c>
      <c r="AW35" s="125">
        <v>8.0528853460463097</v>
      </c>
      <c r="AX35" s="125">
        <v>7.6354741001661797</v>
      </c>
      <c r="AY35" s="132">
        <v>3.19000093311202</v>
      </c>
      <c r="AZ35" s="125"/>
      <c r="BA35" s="133">
        <v>2.0127384260224499</v>
      </c>
      <c r="BB35" s="134">
        <v>-5.3174488226772496</v>
      </c>
      <c r="BC35" s="135">
        <v>-1.79522591509506</v>
      </c>
      <c r="BD35" s="125"/>
      <c r="BE35" s="136">
        <v>1.73902551139493</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2">
        <v>30.646775106082</v>
      </c>
      <c r="H36" s="147">
        <v>36.374533239038101</v>
      </c>
      <c r="I36" s="147">
        <v>36.9495190947666</v>
      </c>
      <c r="J36" s="147">
        <v>40.971379066478001</v>
      </c>
      <c r="K36" s="147">
        <v>35.4818882602545</v>
      </c>
      <c r="L36" s="153">
        <v>36.084818953323897</v>
      </c>
      <c r="M36" s="147"/>
      <c r="N36" s="154">
        <v>35.530714285714197</v>
      </c>
      <c r="O36" s="155">
        <v>40.392743988684501</v>
      </c>
      <c r="P36" s="156">
        <v>37.961729137199399</v>
      </c>
      <c r="Q36" s="147"/>
      <c r="R36" s="157">
        <v>36.621079005859698</v>
      </c>
      <c r="S36" s="130"/>
      <c r="T36" s="131">
        <v>-8.6090416322026808</v>
      </c>
      <c r="U36" s="125">
        <v>7.0333236844279297</v>
      </c>
      <c r="V36" s="125">
        <v>-16.109388231689799</v>
      </c>
      <c r="W36" s="125">
        <v>-2.6455669294051098</v>
      </c>
      <c r="X36" s="125">
        <v>-5.6897204455337</v>
      </c>
      <c r="Y36" s="132">
        <v>-5.6705453012689597</v>
      </c>
      <c r="Z36" s="125"/>
      <c r="AA36" s="133">
        <v>-18.375865847724501</v>
      </c>
      <c r="AB36" s="134">
        <v>-1.8690724908595999</v>
      </c>
      <c r="AC36" s="135">
        <v>-10.353194440443101</v>
      </c>
      <c r="AD36" s="125"/>
      <c r="AE36" s="136">
        <v>-7.1076341812225996</v>
      </c>
      <c r="AF36" s="75"/>
      <c r="AG36" s="152">
        <v>28.448737623762302</v>
      </c>
      <c r="AH36" s="147">
        <v>28.353979844413001</v>
      </c>
      <c r="AI36" s="147">
        <v>33.203525459688798</v>
      </c>
      <c r="AJ36" s="147">
        <v>37.1170809759547</v>
      </c>
      <c r="AK36" s="147">
        <v>34.6040611739745</v>
      </c>
      <c r="AL36" s="153">
        <v>32.3454770155586</v>
      </c>
      <c r="AM36" s="147"/>
      <c r="AN36" s="154">
        <v>34.649609264497798</v>
      </c>
      <c r="AO36" s="155">
        <v>35.9802475247524</v>
      </c>
      <c r="AP36" s="156">
        <v>35.314928394625099</v>
      </c>
      <c r="AQ36" s="147"/>
      <c r="AR36" s="157">
        <v>33.193891695291903</v>
      </c>
      <c r="AS36" s="130"/>
      <c r="AT36" s="131">
        <v>0.56857543509114805</v>
      </c>
      <c r="AU36" s="125">
        <v>-8.3673148830474098</v>
      </c>
      <c r="AV36" s="125">
        <v>-11.1673594272605</v>
      </c>
      <c r="AW36" s="125">
        <v>-1.67635801508719</v>
      </c>
      <c r="AX36" s="125">
        <v>-4.3172814454090904</v>
      </c>
      <c r="AY36" s="132">
        <v>-5.1585410452286</v>
      </c>
      <c r="AZ36" s="125"/>
      <c r="BA36" s="133">
        <v>-15.865963514048101</v>
      </c>
      <c r="BB36" s="134">
        <v>-21.940532134201401</v>
      </c>
      <c r="BC36" s="135">
        <v>-19.074102689928701</v>
      </c>
      <c r="BD36" s="125"/>
      <c r="BE36" s="136">
        <v>-9.8695802933524401</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2">
        <v>41.554758126835203</v>
      </c>
      <c r="H37" s="147">
        <v>34.235733862243002</v>
      </c>
      <c r="I37" s="147">
        <v>39.4913796301066</v>
      </c>
      <c r="J37" s="147">
        <v>44.041510741332203</v>
      </c>
      <c r="K37" s="147">
        <v>45.805032713409901</v>
      </c>
      <c r="L37" s="153">
        <v>41.0256830147854</v>
      </c>
      <c r="M37" s="147"/>
      <c r="N37" s="154">
        <v>52.146842769563598</v>
      </c>
      <c r="O37" s="155">
        <v>53.514854979135499</v>
      </c>
      <c r="P37" s="156">
        <v>52.830848874349499</v>
      </c>
      <c r="Q37" s="147"/>
      <c r="R37" s="157">
        <v>44.398587546089402</v>
      </c>
      <c r="S37" s="130"/>
      <c r="T37" s="131">
        <v>-2.8204196800291399</v>
      </c>
      <c r="U37" s="125">
        <v>-5.7530183598443196</v>
      </c>
      <c r="V37" s="125">
        <v>-6.7739412463748199</v>
      </c>
      <c r="W37" s="125">
        <v>0.238456917463854</v>
      </c>
      <c r="X37" s="125">
        <v>1.06937911233562</v>
      </c>
      <c r="Y37" s="132">
        <v>-2.6436698436588801</v>
      </c>
      <c r="Z37" s="125"/>
      <c r="AA37" s="133">
        <v>-4.8850254615950002</v>
      </c>
      <c r="AB37" s="134">
        <v>-5.5341548266072396</v>
      </c>
      <c r="AC37" s="135">
        <v>-5.2149033962753499</v>
      </c>
      <c r="AD37" s="125"/>
      <c r="AE37" s="136">
        <v>-3.5399835179405601</v>
      </c>
      <c r="AF37" s="75"/>
      <c r="AG37" s="152">
        <v>44.211816541198303</v>
      </c>
      <c r="AH37" s="147">
        <v>34.210638384228801</v>
      </c>
      <c r="AI37" s="147">
        <v>38.0232419147017</v>
      </c>
      <c r="AJ37" s="147">
        <v>41.9497462311557</v>
      </c>
      <c r="AK37" s="147">
        <v>43.943457093158003</v>
      </c>
      <c r="AL37" s="153">
        <v>40.467451960743801</v>
      </c>
      <c r="AM37" s="147"/>
      <c r="AN37" s="154">
        <v>52.146249259115997</v>
      </c>
      <c r="AO37" s="155">
        <v>54.729746166730997</v>
      </c>
      <c r="AP37" s="156">
        <v>53.437997712923497</v>
      </c>
      <c r="AQ37" s="147"/>
      <c r="AR37" s="157">
        <v>44.173554118283697</v>
      </c>
      <c r="AS37" s="130"/>
      <c r="AT37" s="131">
        <v>15.6942813217407</v>
      </c>
      <c r="AU37" s="125">
        <v>-9.1529626005255995</v>
      </c>
      <c r="AV37" s="125">
        <v>-11.448982609905199</v>
      </c>
      <c r="AW37" s="125">
        <v>-5.3552002914370398</v>
      </c>
      <c r="AX37" s="125">
        <v>-0.17010943505942899</v>
      </c>
      <c r="AY37" s="132">
        <v>-2.3237760134561398</v>
      </c>
      <c r="AZ37" s="125"/>
      <c r="BA37" s="133">
        <v>-3.3778093802366498</v>
      </c>
      <c r="BB37" s="134">
        <v>-13.719263003472401</v>
      </c>
      <c r="BC37" s="135">
        <v>-8.9653140862754004</v>
      </c>
      <c r="BD37" s="125"/>
      <c r="BE37" s="136">
        <v>-4.7271885391452004</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2">
        <v>50.619633602621697</v>
      </c>
      <c r="H38" s="147">
        <v>61.809245103269497</v>
      </c>
      <c r="I38" s="147">
        <v>76.835179483271006</v>
      </c>
      <c r="J38" s="147">
        <v>84.867367578690605</v>
      </c>
      <c r="K38" s="147">
        <v>74.368178683027196</v>
      </c>
      <c r="L38" s="153">
        <v>69.699920890176003</v>
      </c>
      <c r="M38" s="147"/>
      <c r="N38" s="154">
        <v>58.479165841018201</v>
      </c>
      <c r="O38" s="155">
        <v>56.233108947488702</v>
      </c>
      <c r="P38" s="156">
        <v>57.356137394253402</v>
      </c>
      <c r="Q38" s="147"/>
      <c r="R38" s="157">
        <v>66.173125605626694</v>
      </c>
      <c r="S38" s="130"/>
      <c r="T38" s="131">
        <v>1.2577912585164399</v>
      </c>
      <c r="U38" s="125">
        <v>20.085540930994</v>
      </c>
      <c r="V38" s="125">
        <v>5.2355596768898396</v>
      </c>
      <c r="W38" s="125">
        <v>9.6072693015067507</v>
      </c>
      <c r="X38" s="125">
        <v>14.0977238404167</v>
      </c>
      <c r="Y38" s="132">
        <v>9.9082163440115103</v>
      </c>
      <c r="Z38" s="125"/>
      <c r="AA38" s="133">
        <v>13.7981992299488</v>
      </c>
      <c r="AB38" s="134">
        <v>6.7370603143853396</v>
      </c>
      <c r="AC38" s="135">
        <v>10.223688054867001</v>
      </c>
      <c r="AD38" s="125"/>
      <c r="AE38" s="136">
        <v>9.9861731034253598</v>
      </c>
      <c r="AF38" s="75"/>
      <c r="AG38" s="152">
        <v>50.978115488212197</v>
      </c>
      <c r="AH38" s="147">
        <v>53.330472492679696</v>
      </c>
      <c r="AI38" s="147">
        <v>63.908706548908498</v>
      </c>
      <c r="AJ38" s="147">
        <v>66.789345490037306</v>
      </c>
      <c r="AK38" s="147">
        <v>58.418150641559698</v>
      </c>
      <c r="AL38" s="153">
        <v>58.684231676686203</v>
      </c>
      <c r="AM38" s="147"/>
      <c r="AN38" s="154">
        <v>53.179468802818498</v>
      </c>
      <c r="AO38" s="155">
        <v>55.034305949008399</v>
      </c>
      <c r="AP38" s="156">
        <v>54.106887375913502</v>
      </c>
      <c r="AQ38" s="147"/>
      <c r="AR38" s="157">
        <v>57.376507075895098</v>
      </c>
      <c r="AS38" s="130"/>
      <c r="AT38" s="131">
        <v>18.125546289841498</v>
      </c>
      <c r="AU38" s="125">
        <v>5.3191484572879002</v>
      </c>
      <c r="AV38" s="125">
        <v>3.0135777201342799</v>
      </c>
      <c r="AW38" s="125">
        <v>4.7151851479657898</v>
      </c>
      <c r="AX38" s="125">
        <v>5.1779544242710704</v>
      </c>
      <c r="AY38" s="132">
        <v>6.6380665869728599</v>
      </c>
      <c r="AZ38" s="125"/>
      <c r="BA38" s="133">
        <v>3.6562884271787</v>
      </c>
      <c r="BB38" s="134">
        <v>-9.7255349410352903</v>
      </c>
      <c r="BC38" s="135">
        <v>-3.6103215124071699</v>
      </c>
      <c r="BD38" s="125"/>
      <c r="BE38" s="136">
        <v>3.6684607039547701</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8">
        <v>36.578230012825898</v>
      </c>
      <c r="H39" s="159">
        <v>33.843602394185503</v>
      </c>
      <c r="I39" s="159">
        <v>33.477699871740001</v>
      </c>
      <c r="J39" s="159">
        <v>35.993890551517701</v>
      </c>
      <c r="K39" s="159">
        <v>31.939919623770798</v>
      </c>
      <c r="L39" s="160">
        <v>34.366668490808003</v>
      </c>
      <c r="M39" s="147"/>
      <c r="N39" s="161">
        <v>37.795775117571601</v>
      </c>
      <c r="O39" s="162">
        <v>42.223526293287698</v>
      </c>
      <c r="P39" s="163">
        <v>40.0096507054296</v>
      </c>
      <c r="Q39" s="147"/>
      <c r="R39" s="164">
        <v>35.978949123557001</v>
      </c>
      <c r="S39" s="130"/>
      <c r="T39" s="137">
        <v>-10.5008609250053</v>
      </c>
      <c r="U39" s="138">
        <v>-5.0671227819320697</v>
      </c>
      <c r="V39" s="138">
        <v>-15.4012703686452</v>
      </c>
      <c r="W39" s="138">
        <v>-11.6759241309835</v>
      </c>
      <c r="X39" s="138">
        <v>-12.0795519877584</v>
      </c>
      <c r="Y39" s="139">
        <v>-11.0467200339457</v>
      </c>
      <c r="Z39" s="125"/>
      <c r="AA39" s="140">
        <v>-9.5746007616449305</v>
      </c>
      <c r="AB39" s="141">
        <v>-0.28842753872106303</v>
      </c>
      <c r="AC39" s="142">
        <v>-4.9012795318380196</v>
      </c>
      <c r="AD39" s="125"/>
      <c r="AE39" s="143">
        <v>-9.1820662677916101</v>
      </c>
      <c r="AF39" s="75"/>
      <c r="AG39" s="158">
        <v>31.269535485250099</v>
      </c>
      <c r="AH39" s="159">
        <v>30.497197734074302</v>
      </c>
      <c r="AI39" s="159">
        <v>35.7083937580162</v>
      </c>
      <c r="AJ39" s="159">
        <v>39.441044249679301</v>
      </c>
      <c r="AK39" s="159">
        <v>37.529024796921703</v>
      </c>
      <c r="AL39" s="160">
        <v>34.889039204788297</v>
      </c>
      <c r="AM39" s="147"/>
      <c r="AN39" s="161">
        <v>41.393158614792597</v>
      </c>
      <c r="AO39" s="162">
        <v>44.124121205643398</v>
      </c>
      <c r="AP39" s="163">
        <v>42.758639910218001</v>
      </c>
      <c r="AQ39" s="147"/>
      <c r="AR39" s="164">
        <v>37.137496549196797</v>
      </c>
      <c r="AS39" s="130"/>
      <c r="AT39" s="137">
        <v>-9.3782248765088703</v>
      </c>
      <c r="AU39" s="138">
        <v>-16.214038209255001</v>
      </c>
      <c r="AV39" s="138">
        <v>-14.5234848508511</v>
      </c>
      <c r="AW39" s="138">
        <v>-7.1783653582226199</v>
      </c>
      <c r="AX39" s="138">
        <v>-6.6818901531993298</v>
      </c>
      <c r="AY39" s="139">
        <v>-10.7183913740216</v>
      </c>
      <c r="AZ39" s="125"/>
      <c r="BA39" s="140">
        <v>-6.4214205535411502</v>
      </c>
      <c r="BB39" s="141">
        <v>-7.2155694744910397</v>
      </c>
      <c r="BC39" s="142">
        <v>-6.8328655378310597</v>
      </c>
      <c r="BD39" s="125"/>
      <c r="BE39" s="143">
        <v>-9.4764767956612808</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4">
        <v>36.3493417903303</v>
      </c>
      <c r="H40" s="145">
        <v>51.868147438965998</v>
      </c>
      <c r="I40" s="145">
        <v>57.761543800861602</v>
      </c>
      <c r="J40" s="145">
        <v>61.283267113451402</v>
      </c>
      <c r="K40" s="145">
        <v>51.7680397319291</v>
      </c>
      <c r="L40" s="146">
        <v>51.806067975107702</v>
      </c>
      <c r="M40" s="147"/>
      <c r="N40" s="148">
        <v>41.189334609861099</v>
      </c>
      <c r="O40" s="149">
        <v>43.197628051699297</v>
      </c>
      <c r="P40" s="150">
        <v>42.193481330780202</v>
      </c>
      <c r="Q40" s="147"/>
      <c r="R40" s="151">
        <v>49.059614648157002</v>
      </c>
      <c r="S40" s="130"/>
      <c r="T40" s="122">
        <v>14.310569245553101</v>
      </c>
      <c r="U40" s="123">
        <v>21.9592646860415</v>
      </c>
      <c r="V40" s="123">
        <v>14.561338096713801</v>
      </c>
      <c r="W40" s="123">
        <v>21.189328869754</v>
      </c>
      <c r="X40" s="123">
        <v>26.935716328378302</v>
      </c>
      <c r="Y40" s="124">
        <v>19.866697912622399</v>
      </c>
      <c r="Z40" s="125"/>
      <c r="AA40" s="126">
        <v>19.498620681822501</v>
      </c>
      <c r="AB40" s="127">
        <v>28.206161161602999</v>
      </c>
      <c r="AC40" s="128">
        <v>23.802915630939601</v>
      </c>
      <c r="AD40" s="125"/>
      <c r="AE40" s="129">
        <v>20.810555132368499</v>
      </c>
      <c r="AF40" s="75"/>
      <c r="AG40" s="144">
        <v>33.242660086946302</v>
      </c>
      <c r="AH40" s="145">
        <v>40.264374221853302</v>
      </c>
      <c r="AI40" s="145">
        <v>49.196684650500899</v>
      </c>
      <c r="AJ40" s="145">
        <v>54.579967391948699</v>
      </c>
      <c r="AK40" s="145">
        <v>47.704638643505</v>
      </c>
      <c r="AL40" s="146">
        <v>44.976100011835698</v>
      </c>
      <c r="AM40" s="147"/>
      <c r="AN40" s="148">
        <v>41.6754639236378</v>
      </c>
      <c r="AO40" s="149">
        <v>40.605974387857898</v>
      </c>
      <c r="AP40" s="150">
        <v>41.140719155747902</v>
      </c>
      <c r="AQ40" s="147"/>
      <c r="AR40" s="151">
        <v>43.881713611449399</v>
      </c>
      <c r="AS40" s="130"/>
      <c r="AT40" s="122">
        <v>3.5267105949314499</v>
      </c>
      <c r="AU40" s="123">
        <v>-0.89537128473077299</v>
      </c>
      <c r="AV40" s="123">
        <v>4.1938234328939998</v>
      </c>
      <c r="AW40" s="123">
        <v>14.530332226149801</v>
      </c>
      <c r="AX40" s="123">
        <v>12.023811046048399</v>
      </c>
      <c r="AY40" s="124">
        <v>6.98674849474566</v>
      </c>
      <c r="AZ40" s="125"/>
      <c r="BA40" s="126">
        <v>12.984437756349401</v>
      </c>
      <c r="BB40" s="127">
        <v>8.5018464033023804</v>
      </c>
      <c r="BC40" s="128">
        <v>10.7269091661171</v>
      </c>
      <c r="BD40" s="125"/>
      <c r="BE40" s="129">
        <v>7.9671811052003303</v>
      </c>
      <c r="BF40" s="75"/>
    </row>
    <row r="41" spans="1:70" x14ac:dyDescent="0.25">
      <c r="A41" s="20" t="s">
        <v>84</v>
      </c>
      <c r="B41" s="3" t="str">
        <f t="shared" si="0"/>
        <v>Southwest Virginia - Blue Ridge Highlands</v>
      </c>
      <c r="C41" s="10"/>
      <c r="D41" s="24" t="s">
        <v>16</v>
      </c>
      <c r="E41" s="27" t="s">
        <v>17</v>
      </c>
      <c r="F41" s="3"/>
      <c r="G41" s="152">
        <v>33.094827547084101</v>
      </c>
      <c r="H41" s="147">
        <v>31.801615611527101</v>
      </c>
      <c r="I41" s="147">
        <v>31.126633764465598</v>
      </c>
      <c r="J41" s="147">
        <v>34.562038801905999</v>
      </c>
      <c r="K41" s="147">
        <v>34.362882913546599</v>
      </c>
      <c r="L41" s="153">
        <v>32.989599727705901</v>
      </c>
      <c r="M41" s="147"/>
      <c r="N41" s="154">
        <v>43.418982300884899</v>
      </c>
      <c r="O41" s="155">
        <v>40.654070796460097</v>
      </c>
      <c r="P41" s="156">
        <v>42.036526548672498</v>
      </c>
      <c r="Q41" s="147"/>
      <c r="R41" s="157">
        <v>35.574435962267799</v>
      </c>
      <c r="S41" s="130"/>
      <c r="T41" s="131">
        <v>-9.6305916484480498</v>
      </c>
      <c r="U41" s="125">
        <v>-2.0857213457627801</v>
      </c>
      <c r="V41" s="125">
        <v>-18.793921860716502</v>
      </c>
      <c r="W41" s="125">
        <v>-14.963607941187</v>
      </c>
      <c r="X41" s="125">
        <v>-15.1789325879956</v>
      </c>
      <c r="Y41" s="132">
        <v>-12.534892001546799</v>
      </c>
      <c r="Z41" s="125"/>
      <c r="AA41" s="133">
        <v>-18.0423454791419</v>
      </c>
      <c r="AB41" s="134">
        <v>-7.3047848470154797</v>
      </c>
      <c r="AC41" s="135">
        <v>-13.1791756320715</v>
      </c>
      <c r="AD41" s="125"/>
      <c r="AE41" s="136">
        <v>-12.7534778652479</v>
      </c>
      <c r="AF41" s="75"/>
      <c r="AG41" s="152">
        <v>28.5294100294985</v>
      </c>
      <c r="AH41" s="147">
        <v>28.833480825958699</v>
      </c>
      <c r="AI41" s="147">
        <v>36.016915418652097</v>
      </c>
      <c r="AJ41" s="147">
        <v>40.503886147038799</v>
      </c>
      <c r="AK41" s="147">
        <v>38.825643578398001</v>
      </c>
      <c r="AL41" s="153">
        <v>34.541867199909198</v>
      </c>
      <c r="AM41" s="147"/>
      <c r="AN41" s="154">
        <v>43.516086339913699</v>
      </c>
      <c r="AO41" s="155">
        <v>42.205930621738098</v>
      </c>
      <c r="AP41" s="156">
        <v>42.861008480825902</v>
      </c>
      <c r="AQ41" s="147"/>
      <c r="AR41" s="157">
        <v>36.918764708742501</v>
      </c>
      <c r="AS41" s="130"/>
      <c r="AT41" s="131">
        <v>-11.3447785141782</v>
      </c>
      <c r="AU41" s="125">
        <v>-17.5493712927024</v>
      </c>
      <c r="AV41" s="125">
        <v>-11.9778363286719</v>
      </c>
      <c r="AW41" s="125">
        <v>-1.37498583438007</v>
      </c>
      <c r="AX41" s="125">
        <v>-4.44151669490393</v>
      </c>
      <c r="AY41" s="132">
        <v>-8.9890310349640306</v>
      </c>
      <c r="AZ41" s="125"/>
      <c r="BA41" s="133">
        <v>-5.4181381778626703</v>
      </c>
      <c r="BB41" s="134">
        <v>-5.73529778597503</v>
      </c>
      <c r="BC41" s="135">
        <v>-5.5745605569526999</v>
      </c>
      <c r="BD41" s="125"/>
      <c r="BE41" s="136">
        <v>-7.8844527398327902</v>
      </c>
      <c r="BF41" s="75"/>
    </row>
    <row r="42" spans="1:70" x14ac:dyDescent="0.25">
      <c r="A42" s="21" t="s">
        <v>85</v>
      </c>
      <c r="B42" s="3" t="str">
        <f t="shared" si="0"/>
        <v>Southwest Virginia - Heart of Appalachia</v>
      </c>
      <c r="C42" s="3"/>
      <c r="D42" s="24" t="s">
        <v>16</v>
      </c>
      <c r="E42" s="27" t="s">
        <v>17</v>
      </c>
      <c r="F42" s="3"/>
      <c r="G42" s="152">
        <v>27.506094890510902</v>
      </c>
      <c r="H42" s="147">
        <v>41.291912408759103</v>
      </c>
      <c r="I42" s="147">
        <v>37.508795620437901</v>
      </c>
      <c r="J42" s="147">
        <v>35.104532846715301</v>
      </c>
      <c r="K42" s="147">
        <v>31.7069416058394</v>
      </c>
      <c r="L42" s="153">
        <v>34.623655474452498</v>
      </c>
      <c r="M42" s="147"/>
      <c r="N42" s="154">
        <v>29.352905109489001</v>
      </c>
      <c r="O42" s="155">
        <v>27.4154598540145</v>
      </c>
      <c r="P42" s="156">
        <v>28.3841824817518</v>
      </c>
      <c r="Q42" s="147"/>
      <c r="R42" s="157">
        <v>32.8409489051094</v>
      </c>
      <c r="S42" s="130"/>
      <c r="T42" s="131">
        <v>2.36891803934224</v>
      </c>
      <c r="U42" s="125">
        <v>11.3912206187272</v>
      </c>
      <c r="V42" s="125">
        <v>-9.3480428796552992</v>
      </c>
      <c r="W42" s="125">
        <v>-14.2522992899587</v>
      </c>
      <c r="X42" s="125">
        <v>-8.3018391558244495</v>
      </c>
      <c r="Y42" s="132">
        <v>-4.2658931902825001</v>
      </c>
      <c r="Z42" s="125"/>
      <c r="AA42" s="133">
        <v>-6.2243806704155</v>
      </c>
      <c r="AB42" s="134">
        <v>-4.0531285468355298</v>
      </c>
      <c r="AC42" s="135">
        <v>-5.1882108736149704</v>
      </c>
      <c r="AD42" s="125"/>
      <c r="AE42" s="136">
        <v>-4.4953154307934096</v>
      </c>
      <c r="AF42" s="75"/>
      <c r="AG42" s="152">
        <v>25.1383120793482</v>
      </c>
      <c r="AH42" s="147">
        <v>31.2785277727844</v>
      </c>
      <c r="AI42" s="147">
        <v>36.176221463239202</v>
      </c>
      <c r="AJ42" s="147">
        <v>39.445795434118203</v>
      </c>
      <c r="AK42" s="147">
        <v>35.539480496135099</v>
      </c>
      <c r="AL42" s="153">
        <v>33.490743780916098</v>
      </c>
      <c r="AM42" s="147"/>
      <c r="AN42" s="154">
        <v>30.404105698364098</v>
      </c>
      <c r="AO42" s="155">
        <v>28.381607046557601</v>
      </c>
      <c r="AP42" s="156">
        <v>29.392856372460901</v>
      </c>
      <c r="AQ42" s="147"/>
      <c r="AR42" s="157">
        <v>32.322409030340303</v>
      </c>
      <c r="AS42" s="130"/>
      <c r="AT42" s="131">
        <v>-0.54610428345531903</v>
      </c>
      <c r="AU42" s="125">
        <v>-8.6772644334338498</v>
      </c>
      <c r="AV42" s="125">
        <v>-10.2486065227263</v>
      </c>
      <c r="AW42" s="125">
        <v>-0.61428505562171498</v>
      </c>
      <c r="AX42" s="125">
        <v>5.4724247241250703</v>
      </c>
      <c r="AY42" s="132">
        <v>-3.3284016840422201</v>
      </c>
      <c r="AZ42" s="125"/>
      <c r="BA42" s="133">
        <v>-0.85232000580566303</v>
      </c>
      <c r="BB42" s="134">
        <v>-8.4186974096056808</v>
      </c>
      <c r="BC42" s="135">
        <v>-4.6554591042302</v>
      </c>
      <c r="BD42" s="125"/>
      <c r="BE42" s="136">
        <v>-3.6693401875582201</v>
      </c>
      <c r="BF42" s="75"/>
    </row>
    <row r="43" spans="1:70" x14ac:dyDescent="0.25">
      <c r="A43" s="22" t="s">
        <v>86</v>
      </c>
      <c r="B43" s="3" t="str">
        <f t="shared" si="0"/>
        <v>Virginia Mountains</v>
      </c>
      <c r="C43" s="3"/>
      <c r="D43" s="25" t="s">
        <v>16</v>
      </c>
      <c r="E43" s="28" t="s">
        <v>17</v>
      </c>
      <c r="F43" s="3"/>
      <c r="G43" s="152">
        <v>47.286233328653601</v>
      </c>
      <c r="H43" s="147">
        <v>46.716258598904901</v>
      </c>
      <c r="I43" s="147">
        <v>51.050313070335498</v>
      </c>
      <c r="J43" s="147">
        <v>53.0886985820581</v>
      </c>
      <c r="K43" s="147">
        <v>49.524276288080799</v>
      </c>
      <c r="L43" s="153">
        <v>49.533155973606597</v>
      </c>
      <c r="M43" s="147"/>
      <c r="N43" s="154">
        <v>56.840394496700803</v>
      </c>
      <c r="O43" s="155">
        <v>55.528151059946602</v>
      </c>
      <c r="P43" s="156">
        <v>56.184272778323702</v>
      </c>
      <c r="Q43" s="147"/>
      <c r="R43" s="157">
        <v>51.433475060668599</v>
      </c>
      <c r="S43" s="130"/>
      <c r="T43" s="131">
        <v>22.874247470489401</v>
      </c>
      <c r="U43" s="125">
        <v>23.702549932323802</v>
      </c>
      <c r="V43" s="125">
        <v>10.4862539731498</v>
      </c>
      <c r="W43" s="125">
        <v>12.229601703383199</v>
      </c>
      <c r="X43" s="125">
        <v>19.0796833131289</v>
      </c>
      <c r="Y43" s="132">
        <v>17.184765926737501</v>
      </c>
      <c r="Z43" s="125"/>
      <c r="AA43" s="133">
        <v>43.933724468142401</v>
      </c>
      <c r="AB43" s="134">
        <v>36.673722783628797</v>
      </c>
      <c r="AC43" s="135">
        <v>40.252182308838499</v>
      </c>
      <c r="AD43" s="125"/>
      <c r="AE43" s="136">
        <v>23.5256117320275</v>
      </c>
      <c r="AF43" s="75"/>
      <c r="AG43" s="152">
        <v>45.816837357854801</v>
      </c>
      <c r="AH43" s="147">
        <v>41.492917310122102</v>
      </c>
      <c r="AI43" s="147">
        <v>49.925582268706997</v>
      </c>
      <c r="AJ43" s="147">
        <v>56.449909097290401</v>
      </c>
      <c r="AK43" s="147">
        <v>54.558515723711899</v>
      </c>
      <c r="AL43" s="153">
        <v>49.648752351537198</v>
      </c>
      <c r="AM43" s="147"/>
      <c r="AN43" s="154">
        <v>59.9972508072441</v>
      </c>
      <c r="AO43" s="155">
        <v>59.2615390284992</v>
      </c>
      <c r="AP43" s="156">
        <v>59.629394917871601</v>
      </c>
      <c r="AQ43" s="147"/>
      <c r="AR43" s="157">
        <v>52.500364513347101</v>
      </c>
      <c r="AS43" s="130"/>
      <c r="AT43" s="131">
        <v>19.508330159456001</v>
      </c>
      <c r="AU43" s="125">
        <v>-1.8137236490037001</v>
      </c>
      <c r="AV43" s="125">
        <v>2.57616121922617</v>
      </c>
      <c r="AW43" s="125">
        <v>15.217938648193799</v>
      </c>
      <c r="AX43" s="125">
        <v>19.1452639827049</v>
      </c>
      <c r="AY43" s="132">
        <v>10.796148159841399</v>
      </c>
      <c r="AZ43" s="125"/>
      <c r="BA43" s="133">
        <v>28.393313075565299</v>
      </c>
      <c r="BB43" s="134">
        <v>14.108542736374501</v>
      </c>
      <c r="BC43" s="135">
        <v>20.874124565013499</v>
      </c>
      <c r="BD43" s="125"/>
      <c r="BE43" s="136">
        <v>13.8772569446514</v>
      </c>
      <c r="BF43" s="75"/>
    </row>
    <row r="44" spans="1:70" x14ac:dyDescent="0.25">
      <c r="A44" s="165" t="s">
        <v>130</v>
      </c>
      <c r="B44" s="3" t="s">
        <v>136</v>
      </c>
      <c r="D44" s="25" t="s">
        <v>16</v>
      </c>
      <c r="E44" s="28" t="s">
        <v>17</v>
      </c>
      <c r="G44" s="152">
        <v>103.50226560189201</v>
      </c>
      <c r="H44" s="147">
        <v>67.357953268263799</v>
      </c>
      <c r="I44" s="147">
        <v>97.001064773735493</v>
      </c>
      <c r="J44" s="147">
        <v>111.617438627624</v>
      </c>
      <c r="K44" s="147">
        <v>91.471011535048802</v>
      </c>
      <c r="L44" s="153">
        <v>94.189946761313195</v>
      </c>
      <c r="M44" s="147"/>
      <c r="N44" s="154">
        <v>101.064238391008</v>
      </c>
      <c r="O44" s="155">
        <v>124.573303756285</v>
      </c>
      <c r="P44" s="156">
        <v>112.818771073646</v>
      </c>
      <c r="Q44" s="147"/>
      <c r="R44" s="157">
        <v>99.512467993408507</v>
      </c>
      <c r="S44" s="130"/>
      <c r="T44" s="131">
        <v>-5.6903341161874801</v>
      </c>
      <c r="U44" s="125">
        <v>7.1157858879224598</v>
      </c>
      <c r="V44" s="125">
        <v>11.8739860071328</v>
      </c>
      <c r="W44" s="125">
        <v>4.99014328736079</v>
      </c>
      <c r="X44" s="125">
        <v>2.8219402071945701</v>
      </c>
      <c r="Y44" s="132">
        <v>3.5944339447568501</v>
      </c>
      <c r="Z44" s="125"/>
      <c r="AA44" s="133">
        <v>-18.966549578538601</v>
      </c>
      <c r="AB44" s="134">
        <v>-17.785204763984201</v>
      </c>
      <c r="AC44" s="135">
        <v>-18.318566487994001</v>
      </c>
      <c r="AD44" s="125"/>
      <c r="AE44" s="136">
        <v>-4.6880688026607897</v>
      </c>
      <c r="AF44" s="78"/>
      <c r="AG44" s="152">
        <v>127.816452972493</v>
      </c>
      <c r="AH44" s="147">
        <v>83.079898698609796</v>
      </c>
      <c r="AI44" s="147">
        <v>97.5864418811002</v>
      </c>
      <c r="AJ44" s="147">
        <v>109.737835699497</v>
      </c>
      <c r="AK44" s="147">
        <v>102.81854259094899</v>
      </c>
      <c r="AL44" s="153">
        <v>104.20783436853</v>
      </c>
      <c r="AM44" s="147"/>
      <c r="AN44" s="154">
        <v>120.60634353741401</v>
      </c>
      <c r="AO44" s="155">
        <v>142.904271665187</v>
      </c>
      <c r="AP44" s="156">
        <v>131.75530760130101</v>
      </c>
      <c r="AQ44" s="147"/>
      <c r="AR44" s="157">
        <v>112.07854100646399</v>
      </c>
      <c r="AS44" s="130"/>
      <c r="AT44" s="131">
        <v>24.9439616297058</v>
      </c>
      <c r="AU44" s="125">
        <v>-6.3194836062819801</v>
      </c>
      <c r="AV44" s="125">
        <v>-11.2853280924678</v>
      </c>
      <c r="AW44" s="125">
        <v>-1.4663837844369501</v>
      </c>
      <c r="AX44" s="125">
        <v>-2.0221202151036399</v>
      </c>
      <c r="AY44" s="132">
        <v>0.72376290856524295</v>
      </c>
      <c r="AZ44" s="125"/>
      <c r="BA44" s="133">
        <v>-12.6828436069927</v>
      </c>
      <c r="BB44" s="134">
        <v>-18.479958187470999</v>
      </c>
      <c r="BC44" s="135">
        <v>-15.925197695881799</v>
      </c>
      <c r="BD44" s="125"/>
      <c r="BE44" s="136">
        <v>-5.55776282339282</v>
      </c>
    </row>
    <row r="45" spans="1:70" x14ac:dyDescent="0.25">
      <c r="A45" s="165" t="s">
        <v>131</v>
      </c>
      <c r="B45" s="3" t="s">
        <v>137</v>
      </c>
      <c r="D45" s="25" t="s">
        <v>16</v>
      </c>
      <c r="E45" s="28" t="s">
        <v>17</v>
      </c>
      <c r="G45" s="152">
        <v>72.5665492673252</v>
      </c>
      <c r="H45" s="147">
        <v>66.340446949943001</v>
      </c>
      <c r="I45" s="147">
        <v>94.712743031326795</v>
      </c>
      <c r="J45" s="147">
        <v>107.349585735796</v>
      </c>
      <c r="K45" s="147">
        <v>89.846964266039805</v>
      </c>
      <c r="L45" s="153">
        <v>86.163257850086296</v>
      </c>
      <c r="M45" s="147"/>
      <c r="N45" s="154">
        <v>80.487407910683402</v>
      </c>
      <c r="O45" s="155">
        <v>80.063888501230295</v>
      </c>
      <c r="P45" s="156">
        <v>80.275648205956799</v>
      </c>
      <c r="Q45" s="147"/>
      <c r="R45" s="157">
        <v>84.481083666049301</v>
      </c>
      <c r="S45" s="130"/>
      <c r="T45" s="131">
        <v>6.8808685382563697</v>
      </c>
      <c r="U45" s="125">
        <v>14.9256013287754</v>
      </c>
      <c r="V45" s="125">
        <v>5.7142486425714303</v>
      </c>
      <c r="W45" s="125">
        <v>11.868392686981201</v>
      </c>
      <c r="X45" s="125">
        <v>13.583690837710201</v>
      </c>
      <c r="Y45" s="132">
        <v>10.387806184952099</v>
      </c>
      <c r="Z45" s="125"/>
      <c r="AA45" s="133">
        <v>17.647159744801101</v>
      </c>
      <c r="AB45" s="134">
        <v>14.592615138104</v>
      </c>
      <c r="AC45" s="135">
        <v>16.1038281656751</v>
      </c>
      <c r="AD45" s="125"/>
      <c r="AE45" s="136">
        <v>11.8832451969364</v>
      </c>
      <c r="AF45" s="78"/>
      <c r="AG45" s="152">
        <v>72.394435436483107</v>
      </c>
      <c r="AH45" s="147">
        <v>62.551007565463202</v>
      </c>
      <c r="AI45" s="147">
        <v>78.178187594109204</v>
      </c>
      <c r="AJ45" s="147">
        <v>85.818345513973995</v>
      </c>
      <c r="AK45" s="147">
        <v>74.843947078482501</v>
      </c>
      <c r="AL45" s="153">
        <v>74.757184637702395</v>
      </c>
      <c r="AM45" s="147"/>
      <c r="AN45" s="154">
        <v>77.335510209702804</v>
      </c>
      <c r="AO45" s="155">
        <v>81.940372947959801</v>
      </c>
      <c r="AP45" s="156">
        <v>79.637941578831303</v>
      </c>
      <c r="AQ45" s="147"/>
      <c r="AR45" s="157">
        <v>76.151686620882103</v>
      </c>
      <c r="AS45" s="130"/>
      <c r="AT45" s="131">
        <v>39.015393335415801</v>
      </c>
      <c r="AU45" s="125">
        <v>7.5083891990091098</v>
      </c>
      <c r="AV45" s="125">
        <v>2.8593470611842098</v>
      </c>
      <c r="AW45" s="125">
        <v>8.6321694101952193</v>
      </c>
      <c r="AX45" s="125">
        <v>10.162354035616</v>
      </c>
      <c r="AY45" s="132">
        <v>12.1797605719415</v>
      </c>
      <c r="AZ45" s="125"/>
      <c r="BA45" s="133">
        <v>10.399360051884701</v>
      </c>
      <c r="BB45" s="134">
        <v>-7.7516330758653202</v>
      </c>
      <c r="BC45" s="135">
        <v>0.25137204407604802</v>
      </c>
      <c r="BD45" s="125"/>
      <c r="BE45" s="136">
        <v>8.3284680358465408</v>
      </c>
    </row>
    <row r="46" spans="1:70" x14ac:dyDescent="0.25">
      <c r="A46" s="165" t="s">
        <v>132</v>
      </c>
      <c r="B46" s="3" t="s">
        <v>138</v>
      </c>
      <c r="D46" s="25" t="s">
        <v>16</v>
      </c>
      <c r="E46" s="28" t="s">
        <v>17</v>
      </c>
      <c r="G46" s="152">
        <v>57.220834665620899</v>
      </c>
      <c r="H46" s="147">
        <v>58.216577780459097</v>
      </c>
      <c r="I46" s="147">
        <v>68.6234300624415</v>
      </c>
      <c r="J46" s="147">
        <v>74.208973786612702</v>
      </c>
      <c r="K46" s="147">
        <v>66.953036710808107</v>
      </c>
      <c r="L46" s="153">
        <v>65.044570601188497</v>
      </c>
      <c r="M46" s="147"/>
      <c r="N46" s="154">
        <v>62.865584145274603</v>
      </c>
      <c r="O46" s="155">
        <v>62.930268468522797</v>
      </c>
      <c r="P46" s="156">
        <v>62.897926306898697</v>
      </c>
      <c r="Q46" s="147"/>
      <c r="R46" s="157">
        <v>64.431243659962803</v>
      </c>
      <c r="S46" s="130"/>
      <c r="T46" s="131">
        <v>-2.2557990156345702</v>
      </c>
      <c r="U46" s="125">
        <v>5.36680358132074</v>
      </c>
      <c r="V46" s="125">
        <v>-8.8971141453573601</v>
      </c>
      <c r="W46" s="125">
        <v>-4.7204674115357701</v>
      </c>
      <c r="X46" s="125">
        <v>0.23044758073911201</v>
      </c>
      <c r="Y46" s="132">
        <v>-2.5512478918791999</v>
      </c>
      <c r="Z46" s="125"/>
      <c r="AA46" s="133">
        <v>-2.2277429127186399</v>
      </c>
      <c r="AB46" s="134">
        <v>-3.1331587618979801</v>
      </c>
      <c r="AC46" s="135">
        <v>-2.6827895065250398</v>
      </c>
      <c r="AD46" s="125"/>
      <c r="AE46" s="136">
        <v>-2.58712969860033</v>
      </c>
      <c r="AF46" s="78"/>
      <c r="AG46" s="152">
        <v>49.4002414323175</v>
      </c>
      <c r="AH46" s="147">
        <v>48.754717766252497</v>
      </c>
      <c r="AI46" s="147">
        <v>58.439827071523297</v>
      </c>
      <c r="AJ46" s="147">
        <v>61.917782761428001</v>
      </c>
      <c r="AK46" s="147">
        <v>55.786764639367902</v>
      </c>
      <c r="AL46" s="153">
        <v>54.859438742590399</v>
      </c>
      <c r="AM46" s="147"/>
      <c r="AN46" s="154">
        <v>57.839413068387401</v>
      </c>
      <c r="AO46" s="155">
        <v>61.060799511518503</v>
      </c>
      <c r="AP46" s="156">
        <v>59.450106289952899</v>
      </c>
      <c r="AQ46" s="147"/>
      <c r="AR46" s="157">
        <v>56.170984596896098</v>
      </c>
      <c r="AS46" s="130"/>
      <c r="AT46" s="131">
        <v>5.6803881494767996</v>
      </c>
      <c r="AU46" s="125">
        <v>-6.85383164481562</v>
      </c>
      <c r="AV46" s="125">
        <v>-8.8595944929350896</v>
      </c>
      <c r="AW46" s="125">
        <v>-5.73550617484615</v>
      </c>
      <c r="AX46" s="125">
        <v>-4.3612030640547799</v>
      </c>
      <c r="AY46" s="132">
        <v>-4.4977659372040701</v>
      </c>
      <c r="AZ46" s="125"/>
      <c r="BA46" s="133">
        <v>-4.9564873429825704</v>
      </c>
      <c r="BB46" s="134">
        <v>-13.620079162938699</v>
      </c>
      <c r="BC46" s="135">
        <v>-9.6120846317465602</v>
      </c>
      <c r="BD46" s="125"/>
      <c r="BE46" s="136">
        <v>-6.1050522404014496</v>
      </c>
    </row>
    <row r="47" spans="1:70" x14ac:dyDescent="0.25">
      <c r="A47" s="165" t="s">
        <v>133</v>
      </c>
      <c r="B47" s="3" t="s">
        <v>139</v>
      </c>
      <c r="D47" s="25" t="s">
        <v>16</v>
      </c>
      <c r="E47" s="28" t="s">
        <v>17</v>
      </c>
      <c r="G47" s="152">
        <v>43.534396073844199</v>
      </c>
      <c r="H47" s="147">
        <v>48.064980674362999</v>
      </c>
      <c r="I47" s="147">
        <v>51.665879570767402</v>
      </c>
      <c r="J47" s="147">
        <v>55.242422824594399</v>
      </c>
      <c r="K47" s="147">
        <v>52.217915882622101</v>
      </c>
      <c r="L47" s="153">
        <v>50.1451190052382</v>
      </c>
      <c r="M47" s="147"/>
      <c r="N47" s="154">
        <v>49.326808218481403</v>
      </c>
      <c r="O47" s="155">
        <v>48.327311956466403</v>
      </c>
      <c r="P47" s="156">
        <v>48.827060087473903</v>
      </c>
      <c r="Q47" s="147"/>
      <c r="R47" s="157">
        <v>49.768530743019802</v>
      </c>
      <c r="S47" s="130"/>
      <c r="T47" s="131">
        <v>3.0768609079598899</v>
      </c>
      <c r="U47" s="125">
        <v>9.2138457282886996</v>
      </c>
      <c r="V47" s="125">
        <v>-2.7247238657896902</v>
      </c>
      <c r="W47" s="125">
        <v>1.63419158585646</v>
      </c>
      <c r="X47" s="125">
        <v>4.8724434386053304</v>
      </c>
      <c r="Y47" s="132">
        <v>2.96572853787558</v>
      </c>
      <c r="Z47" s="125"/>
      <c r="AA47" s="133">
        <v>-2.0618057036264199</v>
      </c>
      <c r="AB47" s="134">
        <v>-2.9050097304123499</v>
      </c>
      <c r="AC47" s="135">
        <v>-2.4809152316019301</v>
      </c>
      <c r="AD47" s="125"/>
      <c r="AE47" s="136">
        <v>1.37855949995851</v>
      </c>
      <c r="AF47" s="78"/>
      <c r="AG47" s="152">
        <v>38.368356309852302</v>
      </c>
      <c r="AH47" s="147">
        <v>39.718097632929101</v>
      </c>
      <c r="AI47" s="147">
        <v>47.660598666098601</v>
      </c>
      <c r="AJ47" s="147">
        <v>51.501846544127403</v>
      </c>
      <c r="AK47" s="147">
        <v>49.059363376843002</v>
      </c>
      <c r="AL47" s="153">
        <v>45.2618365857318</v>
      </c>
      <c r="AM47" s="147"/>
      <c r="AN47" s="154">
        <v>49.628527558604503</v>
      </c>
      <c r="AO47" s="155">
        <v>50.340694798547801</v>
      </c>
      <c r="AP47" s="156">
        <v>49.984611178576102</v>
      </c>
      <c r="AQ47" s="147"/>
      <c r="AR47" s="157">
        <v>46.611226493242199</v>
      </c>
      <c r="AS47" s="130"/>
      <c r="AT47" s="131">
        <v>1.4122908602202899</v>
      </c>
      <c r="AU47" s="125">
        <v>-7.16991985971225</v>
      </c>
      <c r="AV47" s="125">
        <v>-5.59319350764373</v>
      </c>
      <c r="AW47" s="125">
        <v>0.29479072892198999</v>
      </c>
      <c r="AX47" s="125">
        <v>2.99021902066398</v>
      </c>
      <c r="AY47" s="132">
        <v>-1.6430029034870099</v>
      </c>
      <c r="AZ47" s="125"/>
      <c r="BA47" s="133">
        <v>0.90960474253762502</v>
      </c>
      <c r="BB47" s="134">
        <v>-5.6473724694455099</v>
      </c>
      <c r="BC47" s="135">
        <v>-2.50230030448536</v>
      </c>
      <c r="BD47" s="125"/>
      <c r="BE47" s="136">
        <v>-1.90783606910998</v>
      </c>
    </row>
    <row r="48" spans="1:70" x14ac:dyDescent="0.25">
      <c r="A48" s="165" t="s">
        <v>134</v>
      </c>
      <c r="B48" s="3" t="s">
        <v>140</v>
      </c>
      <c r="D48" s="25" t="s">
        <v>16</v>
      </c>
      <c r="E48" s="28" t="s">
        <v>17</v>
      </c>
      <c r="G48" s="152">
        <v>32.395232864066401</v>
      </c>
      <c r="H48" s="147">
        <v>36.675849526886601</v>
      </c>
      <c r="I48" s="147">
        <v>36.414625894299498</v>
      </c>
      <c r="J48" s="147">
        <v>38.015295638125998</v>
      </c>
      <c r="K48" s="147">
        <v>36.991291945534201</v>
      </c>
      <c r="L48" s="153">
        <v>36.098459173782501</v>
      </c>
      <c r="M48" s="147"/>
      <c r="N48" s="154">
        <v>35.790604200323102</v>
      </c>
      <c r="O48" s="155">
        <v>36.0748091391645</v>
      </c>
      <c r="P48" s="156">
        <v>35.932706669743801</v>
      </c>
      <c r="Q48" s="147"/>
      <c r="R48" s="157">
        <v>36.051101315485802</v>
      </c>
      <c r="S48" s="130"/>
      <c r="T48" s="131">
        <v>0.77588733292698897</v>
      </c>
      <c r="U48" s="125">
        <v>4.0578272461512999</v>
      </c>
      <c r="V48" s="125">
        <v>-3.0300080397270102</v>
      </c>
      <c r="W48" s="125">
        <v>-0.23228417829482301</v>
      </c>
      <c r="X48" s="125">
        <v>1.9557228210259301</v>
      </c>
      <c r="Y48" s="132">
        <v>0.64843814170221004</v>
      </c>
      <c r="Z48" s="125"/>
      <c r="AA48" s="133">
        <v>-2.8863966020122001</v>
      </c>
      <c r="AB48" s="134">
        <v>0.36535513135359898</v>
      </c>
      <c r="AC48" s="135">
        <v>-1.2808644285808399</v>
      </c>
      <c r="AD48" s="125"/>
      <c r="AE48" s="136">
        <v>9.1381911496126997E-2</v>
      </c>
      <c r="AF48" s="78"/>
      <c r="AG48" s="152">
        <v>30.343527754782901</v>
      </c>
      <c r="AH48" s="147">
        <v>31.647288926259499</v>
      </c>
      <c r="AI48" s="147">
        <v>34.771430924462599</v>
      </c>
      <c r="AJ48" s="147">
        <v>36.886762883273001</v>
      </c>
      <c r="AK48" s="147">
        <v>35.532061438872098</v>
      </c>
      <c r="AL48" s="153">
        <v>33.8349435806267</v>
      </c>
      <c r="AM48" s="147"/>
      <c r="AN48" s="154">
        <v>35.828826510631401</v>
      </c>
      <c r="AO48" s="155">
        <v>35.919375705498801</v>
      </c>
      <c r="AP48" s="156">
        <v>35.874101108065098</v>
      </c>
      <c r="AQ48" s="147"/>
      <c r="AR48" s="157">
        <v>34.417408584532502</v>
      </c>
      <c r="AS48" s="130"/>
      <c r="AT48" s="131">
        <v>0.29019181790097698</v>
      </c>
      <c r="AU48" s="125">
        <v>-5.6408841136190597</v>
      </c>
      <c r="AV48" s="125">
        <v>-4.22127514308767</v>
      </c>
      <c r="AW48" s="125">
        <v>0.50485651268034204</v>
      </c>
      <c r="AX48" s="125">
        <v>-0.11679771614029701</v>
      </c>
      <c r="AY48" s="132">
        <v>-1.8559705179198001</v>
      </c>
      <c r="AZ48" s="125"/>
      <c r="BA48" s="133">
        <v>-0.33872079651916298</v>
      </c>
      <c r="BB48" s="134">
        <v>-4.8122942365222601</v>
      </c>
      <c r="BC48" s="135">
        <v>-2.6296836588886698</v>
      </c>
      <c r="BD48" s="125"/>
      <c r="BE48" s="136">
        <v>-2.0881000660612798</v>
      </c>
    </row>
    <row r="49" spans="1:57" x14ac:dyDescent="0.25">
      <c r="A49" s="166" t="s">
        <v>135</v>
      </c>
      <c r="B49" s="3" t="s">
        <v>141</v>
      </c>
      <c r="D49" s="25" t="s">
        <v>16</v>
      </c>
      <c r="E49" s="28" t="s">
        <v>17</v>
      </c>
      <c r="G49" s="158">
        <v>24.580628717739799</v>
      </c>
      <c r="H49" s="159">
        <v>26.394970941837101</v>
      </c>
      <c r="I49" s="159">
        <v>25.396799188221902</v>
      </c>
      <c r="J49" s="159">
        <v>26.7334892810381</v>
      </c>
      <c r="K49" s="159">
        <v>26.713735488376098</v>
      </c>
      <c r="L49" s="160">
        <v>25.963924723442599</v>
      </c>
      <c r="M49" s="147"/>
      <c r="N49" s="161">
        <v>27.858139555995201</v>
      </c>
      <c r="O49" s="162">
        <v>28.334295516308298</v>
      </c>
      <c r="P49" s="163">
        <v>28.096217536151698</v>
      </c>
      <c r="Q49" s="147"/>
      <c r="R49" s="164">
        <v>26.573151241359501</v>
      </c>
      <c r="S49" s="130"/>
      <c r="T49" s="137">
        <v>-1.1395832088014799</v>
      </c>
      <c r="U49" s="138">
        <v>4.47606224663991</v>
      </c>
      <c r="V49" s="138">
        <v>-1.27814118554451</v>
      </c>
      <c r="W49" s="138">
        <v>1.5594158060527299</v>
      </c>
      <c r="X49" s="138">
        <v>2.6465999644098801</v>
      </c>
      <c r="Y49" s="139">
        <v>1.2620307937672699</v>
      </c>
      <c r="Z49" s="125"/>
      <c r="AA49" s="140">
        <v>-0.29636563672935001</v>
      </c>
      <c r="AB49" s="141">
        <v>-0.95074454344247405</v>
      </c>
      <c r="AC49" s="142">
        <v>-0.627404723638461</v>
      </c>
      <c r="AD49" s="125"/>
      <c r="AE49" s="143">
        <v>0.68371980035647695</v>
      </c>
      <c r="AG49" s="158">
        <v>24.289628180127199</v>
      </c>
      <c r="AH49" s="159">
        <v>24.045840719415999</v>
      </c>
      <c r="AI49" s="159">
        <v>25.163735498269698</v>
      </c>
      <c r="AJ49" s="159">
        <v>26.519436574195201</v>
      </c>
      <c r="AK49" s="159">
        <v>26.7891959172991</v>
      </c>
      <c r="AL49" s="160">
        <v>25.361442708399899</v>
      </c>
      <c r="AM49" s="147"/>
      <c r="AN49" s="161">
        <v>27.706457239233401</v>
      </c>
      <c r="AO49" s="162">
        <v>28.207468734915199</v>
      </c>
      <c r="AP49" s="163">
        <v>27.956962987074299</v>
      </c>
      <c r="AQ49" s="147"/>
      <c r="AR49" s="164">
        <v>26.102958323502602</v>
      </c>
      <c r="AS49" s="130"/>
      <c r="AT49" s="137">
        <v>-1.97240506856485</v>
      </c>
      <c r="AU49" s="138">
        <v>-4.06933004366274</v>
      </c>
      <c r="AV49" s="138">
        <v>-4.0332286123763703</v>
      </c>
      <c r="AW49" s="138">
        <v>-1.48892144669056</v>
      </c>
      <c r="AX49" s="138">
        <v>0.49455786704409799</v>
      </c>
      <c r="AY49" s="139">
        <v>-2.1874895579421598</v>
      </c>
      <c r="AZ49" s="125"/>
      <c r="BA49" s="140">
        <v>-3.5440719181112001</v>
      </c>
      <c r="BB49" s="141">
        <v>-6.4896984629554701</v>
      </c>
      <c r="BC49" s="142">
        <v>-5.0529147115196897</v>
      </c>
      <c r="BD49" s="125"/>
      <c r="BE49" s="143">
        <v>-3.0828183729998502</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3" sqref="G23"/>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6" t="str">
        <f>HYPERLINK("http://www.str.com/data-insights/resources/glossary", "For all STR definitions, please visit www.str.com/data-insights/resources/glossary")</f>
        <v>For all STR definitions, please visit www.str.com/data-insights/resources/glossary</v>
      </c>
      <c r="B5" s="206"/>
      <c r="C5" s="206"/>
      <c r="D5" s="206"/>
      <c r="E5" s="206"/>
      <c r="F5" s="206"/>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6" t="str">
        <f>HYPERLINK("http://www.str.com/data-insights/resources/FAQ", "For all STR FAQs, please click here or visit http://www.str.com/data-insights/resources/FAQ")</f>
        <v>For all STR FAQs, please click here or visit http://www.str.com/data-insights/resources/FAQ</v>
      </c>
      <c r="B9" s="206"/>
      <c r="C9" s="206"/>
      <c r="D9" s="206"/>
      <c r="E9" s="206"/>
      <c r="F9" s="206"/>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6" t="str">
        <f>HYPERLINK("http://www.str.com/contact", "For additional support, please contact your regional office")</f>
        <v>For additional support, please contact your regional office</v>
      </c>
      <c r="B12" s="206"/>
      <c r="C12" s="206"/>
      <c r="D12" s="206"/>
      <c r="E12" s="206"/>
      <c r="F12" s="206"/>
      <c r="G12" s="206"/>
      <c r="H12" s="206"/>
      <c r="I12" s="206"/>
      <c r="J12" s="206"/>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5" t="str">
        <f>HYPERLINK("http://www.hotelnewsnow.com/", "For the latest in industry news, visit HotelNewsNow.com.")</f>
        <v>For the latest in industry news, visit HotelNewsNow.com.</v>
      </c>
      <c r="B14" s="205"/>
      <c r="C14" s="205"/>
      <c r="D14" s="205"/>
      <c r="E14" s="205"/>
      <c r="F14" s="205"/>
      <c r="G14" s="205"/>
      <c r="H14" s="205"/>
      <c r="I14" s="205"/>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5" t="str">
        <f>HYPERLINK("http://www.hoteldataconference.com/", "To learn more about the Hotel Data Conference, visit HotelDataConference.com.")</f>
        <v>To learn more about the Hotel Data Conference, visit HotelDataConference.com.</v>
      </c>
      <c r="B15" s="205"/>
      <c r="C15" s="205"/>
      <c r="D15" s="205"/>
      <c r="E15" s="205"/>
      <c r="F15" s="205"/>
      <c r="G15" s="205"/>
      <c r="H15" s="205"/>
      <c r="I15" s="205"/>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D363C2C6-E6CD-45D9-B20E-9739EC41248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2024-02-01T17:22:18Z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