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checkCompatibility="1"/>
  <xr:revisionPtr revIDLastSave="0" documentId="13_ncr:1_{38B7567B-B1F4-46F1-9179-F6BD82D2ED71}" xr6:coauthVersionLast="47" xr6:coauthVersionMax="47" xr10:uidLastSave="{00000000-0000-0000-0000-000000000000}"/>
  <workbookProtection workbookAlgorithmName="SHA-512" workbookHashValue="OBSRi5dnDd3BZk858TfOLul7Zdn63fGrWvMnAoQcpxVQgNZ6xjEQkZb/7ga4/K12tH/LnmtPxhhmSVvdB8oHww==" workbookSaltValue="u+VDhEIWGn3HRvh1tCuv9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<sst xmlns="http://schemas.openxmlformats.org/spreadsheetml/2006/main" count="859" uniqueCount="143">
  <si>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</si>
  <si>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</si>
  <si>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</si>
  <si>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</si>
  <si>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</si>
  <si>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</si>
  <si>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</si>
  <si>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</si>
  <si>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</si>
  <si>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</si>
  <si>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</si>
  <si>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</si>
  <si>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</si>
  <si>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</si>
  <si>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</si>
  <si>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</si>
  <si>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</si>
  <si>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</si>
  <si>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</si>
  <si>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</si>
  <si>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</si>
  <si>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</si>
  <si>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</si>
  <si>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</si>
  <si>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</si>
  <si>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</si>
  <si>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</si>
  <si>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</si>
  <si>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</si>
  <si>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</si>
  <si>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</si>
  <si>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</si>
  <si>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</si>
  <si>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</si>
  <si>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</si>
  <si>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</si>
  <si>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</si>
  <si>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</si>
  <si>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</si>
  <si>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</si>
  <si>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</si>
  <si>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</si>
  <si>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</si>
  <si>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</si>
  <si>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</si>
  <si>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</si>
  <si>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</si>
  <si>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</si>
  <si>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</si>
  <si>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</si>
  <si>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</si>
  <si>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</si>
  <si>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</si>
  <si>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</si>
  <si>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</si>
  <si>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</si>
  <si>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</si>
  <si>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</si>
  <si>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</si>
  <si>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</si>
  <si>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</si>
  <si>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</si>
  <si>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</si>
  <si>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</si>
  <si>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</si>
  <si>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</si>
  <si>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</si>
  <si>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</si>
  <si>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</si>
  <si>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</si>
  <si>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</si>
  <si>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</si>
  <si>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</si>
  <si>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</si>
  <si>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</si>
  <si>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</si>
  <si>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</si>
  <si>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</si>
  <si>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</si>
  <si>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</si>
  <si>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</si>
  <si>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</si>
  <si>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</si>
  <si>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</si>
  <si>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</si>
  <si>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</si>
  <si>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</si>
  <si>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</si>
  <si>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</si>
  <si>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</si>
  <si>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</si>
  <si>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</si>
  <si>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</si>
  <si>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</si>
  <si>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</si>
  <si>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</si>
  <si>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</si>
  <si>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</si>
  <si>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</si>
  <si>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</si>
  <si>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</si>
  <si>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</si>
  <si>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</si>
  <si>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</si>
  <si>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</si>
  <si>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</si>
  <si>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</si>
  <si>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</si>
  <si>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</si>
  <si>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</si>
  <si>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</si>
  <si>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</si>
  <si>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</si>
  <si>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</si>
  <si>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</si>
  <si>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</si>
  <si>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</si>
  <si>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</si>
  <si>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</si>
  <si>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</si>
  <si>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</si>
  <si>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</si>
  <si>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</si>
  <si>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</si>
  <si>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</si>
  <si>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May</t>
  </si>
  <si>
    <t>Sunday, May 12th</t>
  </si>
  <si>
    <t xml:space="preserve"> - Mother's Day</t>
  </si>
  <si>
    <t>Sunday, May 14th</t>
  </si>
  <si>
    <t>May / Jun</t>
  </si>
  <si>
    <t>Monday, May 29th</t>
  </si>
  <si>
    <t xml:space="preserve"> - Memorial Day</t>
  </si>
  <si>
    <t>Monday, May 27th</t>
  </si>
  <si>
    <t>Jun</t>
  </si>
  <si>
    <t>Week of June 02, 2024 to June 08, 2024</t>
  </si>
  <si>
    <t>May 12, 2024 - June 08, 2024
Rolling-28 Day Period</t>
  </si>
  <si>
    <t>For the Week of June 02, 2024 to June 08, 2024</t>
  </si>
  <si>
    <t>Sunday, June 16th</t>
  </si>
  <si>
    <t xml:space="preserve"> - Father's Day</t>
  </si>
  <si>
    <t>Sunday, June 18th</t>
  </si>
  <si>
    <t>Wednesday, June 19th</t>
  </si>
  <si>
    <t xml:space="preserve"> - Juneteenth</t>
  </si>
  <si>
    <r>
      <t>Note:</t>
    </r>
    <r>
      <rPr>
        <sz val="10"/>
        <rFont val="Arial"/>
        <family val="2"/>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</si>
</sst>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June 02, 2024 to June 08,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55.552384341285197</v>
      </c>
      <c r="C4" s="48">
        <f>VLOOKUP($A4,'Occupancy Raw Data'!$B$8:$BE$45,'Occupancy Raw Data'!H$3,FALSE)</f>
        <v>66.337248429052096</v>
      </c>
      <c r="D4" s="48">
        <f>VLOOKUP($A4,'Occupancy Raw Data'!$B$8:$BE$45,'Occupancy Raw Data'!I$3,FALSE)</f>
        <v>71.039267972545701</v>
      </c>
      <c r="E4" s="48">
        <f>VLOOKUP($A4,'Occupancy Raw Data'!$B$8:$BE$45,'Occupancy Raw Data'!J$3,FALSE)</f>
        <v>71.316088328521104</v>
      </c>
      <c r="F4" s="48">
        <f>VLOOKUP($A4,'Occupancy Raw Data'!$B$8:$BE$45,'Occupancy Raw Data'!K$3,FALSE)</f>
        <v>68.756731264448703</v>
      </c>
      <c r="G4" s="49">
        <f>VLOOKUP($A4,'Occupancy Raw Data'!$B$8:$BE$45,'Occupancy Raw Data'!L$3,FALSE)</f>
        <v>66.600340737127297</v>
      </c>
      <c r="H4" s="48">
        <f>VLOOKUP($A4,'Occupancy Raw Data'!$B$8:$BE$45,'Occupancy Raw Data'!N$3,FALSE)</f>
        <v>74.131440741218498</v>
      </c>
      <c r="I4" s="48">
        <f>VLOOKUP($A4,'Occupancy Raw Data'!$B$8:$BE$45,'Occupancy Raw Data'!O$3,FALSE)</f>
        <v>76.907987461098301</v>
      </c>
      <c r="J4" s="49">
        <f>VLOOKUP($A4,'Occupancy Raw Data'!$B$8:$BE$45,'Occupancy Raw Data'!P$3,FALSE)</f>
        <v>75.519714101158399</v>
      </c>
      <c r="K4" s="50">
        <f>VLOOKUP($A4,'Occupancy Raw Data'!$B$8:$BE$45,'Occupancy Raw Data'!R$3,FALSE)</f>
        <v>69.148721750509097</v>
      </c>
      <c r="M4" s="47">
        <f>VLOOKUP($A4,'Occupancy Raw Data'!$B$8:$BE$45,'Occupancy Raw Data'!T$3,FALSE)</f>
        <v>-0.489651569421586</v>
      </c>
      <c r="N4" s="48">
        <f>VLOOKUP($A4,'Occupancy Raw Data'!$B$8:$BE$45,'Occupancy Raw Data'!U$3,FALSE)</f>
        <v>-0.138015836770748</v>
      </c>
      <c r="O4" s="48">
        <f>VLOOKUP($A4,'Occupancy Raw Data'!$B$8:$BE$45,'Occupancy Raw Data'!V$3,FALSE)</f>
        <v>3.0231976769278301E-2</v>
      </c>
      <c r="P4" s="48">
        <f>VLOOKUP($A4,'Occupancy Raw Data'!$B$8:$BE$45,'Occupancy Raw Data'!W$3,FALSE)</f>
        <v>0.21052957987874901</v>
      </c>
      <c r="Q4" s="48">
        <f>VLOOKUP($A4,'Occupancy Raw Data'!$B$8:$BE$45,'Occupancy Raw Data'!X$3,FALSE)</f>
        <v>0.17776738410662399</v>
      </c>
      <c r="R4" s="49">
        <f>VLOOKUP($A4,'Occupancy Raw Data'!$B$8:$BE$45,'Occupancy Raw Data'!Y$3,FALSE)</f>
        <v>-2.1419421239152001E-2</v>
      </c>
      <c r="S4" s="48">
        <f>VLOOKUP($A4,'Occupancy Raw Data'!$B$8:$BE$45,'Occupancy Raw Data'!AA$3,FALSE)</f>
        <v>6.9627448049454893E-2</v>
      </c>
      <c r="T4" s="48">
        <f>VLOOKUP($A4,'Occupancy Raw Data'!$B$8:$BE$45,'Occupancy Raw Data'!AB$3,FALSE)</f>
        <v>-0.45858011330916598</v>
      </c>
      <c r="U4" s="49">
        <f>VLOOKUP($A4,'Occupancy Raw Data'!$B$8:$BE$45,'Occupancy Raw Data'!AC$3,FALSE)</f>
        <v>-0.20006884090663299</v>
      </c>
      <c r="V4" s="50">
        <f>VLOOKUP($A4,'Occupancy Raw Data'!$B$8:$BE$45,'Occupancy Raw Data'!AE$3,FALSE)</f>
        <v>-7.7258146728401506E-2</v>
      </c>
      <c r="X4" s="51">
        <f>VLOOKUP($A4,'ADR Raw Data'!$B$6:$BE$43,'ADR Raw Data'!G$1,FALSE)</f>
        <v>148.20909219087901</v>
      </c>
      <c r="Y4" s="52">
        <f>VLOOKUP($A4,'ADR Raw Data'!$B$6:$BE$43,'ADR Raw Data'!H$1,FALSE)</f>
        <v>156.51109319776899</v>
      </c>
      <c r="Z4" s="52">
        <f>VLOOKUP($A4,'ADR Raw Data'!$B$6:$BE$43,'ADR Raw Data'!I$1,FALSE)</f>
        <v>162.112967127687</v>
      </c>
      <c r="AA4" s="52">
        <f>VLOOKUP($A4,'ADR Raw Data'!$B$6:$BE$43,'ADR Raw Data'!J$1,FALSE)</f>
        <v>160.391185465532</v>
      </c>
      <c r="AB4" s="52">
        <f>VLOOKUP($A4,'ADR Raw Data'!$B$6:$BE$43,'ADR Raw Data'!K$1,FALSE)</f>
        <v>154.29495887617</v>
      </c>
      <c r="AC4" s="53">
        <f>VLOOKUP($A4,'ADR Raw Data'!$B$6:$BE$43,'ADR Raw Data'!L$1,FALSE)</f>
        <v>156.69456699687601</v>
      </c>
      <c r="AD4" s="52">
        <f>VLOOKUP($A4,'ADR Raw Data'!$B$6:$BE$43,'ADR Raw Data'!N$1,FALSE)</f>
        <v>167.88840568928001</v>
      </c>
      <c r="AE4" s="52">
        <f>VLOOKUP($A4,'ADR Raw Data'!$B$6:$BE$43,'ADR Raw Data'!O$1,FALSE)</f>
        <v>172.38526511991299</v>
      </c>
      <c r="AF4" s="53">
        <f>VLOOKUP($A4,'ADR Raw Data'!$B$6:$BE$43,'ADR Raw Data'!P$1,FALSE)</f>
        <v>170.17816812298099</v>
      </c>
      <c r="AG4" s="54">
        <f>VLOOKUP($A4,'ADR Raw Data'!$B$6:$BE$43,'ADR Raw Data'!R$1,FALSE)</f>
        <v>160.90195044767299</v>
      </c>
      <c r="AI4" s="47">
        <f>VLOOKUP($A4,'ADR Raw Data'!$B$6:$BE$43,'ADR Raw Data'!T$1,FALSE)</f>
        <v>0.77280057388778101</v>
      </c>
      <c r="AJ4" s="48">
        <f>VLOOKUP($A4,'ADR Raw Data'!$B$6:$BE$43,'ADR Raw Data'!U$1,FALSE)</f>
        <v>2.5408386401607701</v>
      </c>
      <c r="AK4" s="48">
        <f>VLOOKUP($A4,'ADR Raw Data'!$B$6:$BE$43,'ADR Raw Data'!V$1,FALSE)</f>
        <v>3.0234920997655599</v>
      </c>
      <c r="AL4" s="48">
        <f>VLOOKUP($A4,'ADR Raw Data'!$B$6:$BE$43,'ADR Raw Data'!W$1,FALSE)</f>
        <v>2.5542188742085901</v>
      </c>
      <c r="AM4" s="48">
        <f>VLOOKUP($A4,'ADR Raw Data'!$B$6:$BE$43,'ADR Raw Data'!X$1,FALSE)</f>
        <v>1.5800680958381901</v>
      </c>
      <c r="AN4" s="49">
        <f>VLOOKUP($A4,'ADR Raw Data'!$B$6:$BE$43,'ADR Raw Data'!Y$1,FALSE)</f>
        <v>2.17441032994545</v>
      </c>
      <c r="AO4" s="48">
        <f>VLOOKUP($A4,'ADR Raw Data'!$B$6:$BE$43,'ADR Raw Data'!AA$1,FALSE)</f>
        <v>0.98890953666239001</v>
      </c>
      <c r="AP4" s="48">
        <f>VLOOKUP($A4,'ADR Raw Data'!$B$6:$BE$43,'ADR Raw Data'!AB$1,FALSE)</f>
        <v>1.0348173085638199</v>
      </c>
      <c r="AQ4" s="49">
        <f>VLOOKUP($A4,'ADR Raw Data'!$B$6:$BE$43,'ADR Raw Data'!AC$1,FALSE)</f>
        <v>1.0090895990192501</v>
      </c>
      <c r="AR4" s="50">
        <f>VLOOKUP($A4,'ADR Raw Data'!$B$6:$BE$43,'ADR Raw Data'!AE$1,FALSE)</f>
        <v>1.7831042920743501</v>
      </c>
      <c r="AS4" s="40"/>
      <c r="AT4" s="51">
        <f>VLOOKUP($A4,'RevPAR Raw Data'!$B$6:$BE$43,'RevPAR Raw Data'!G$1,FALSE)</f>
        <v>82.333684522607101</v>
      </c>
      <c r="AU4" s="52">
        <f>VLOOKUP($A4,'RevPAR Raw Data'!$B$6:$BE$43,'RevPAR Raw Data'!H$1,FALSE)</f>
        <v>103.825152713629</v>
      </c>
      <c r="AV4" s="52">
        <f>VLOOKUP($A4,'RevPAR Raw Data'!$B$6:$BE$43,'RevPAR Raw Data'!I$1,FALSE)</f>
        <v>115.163865136083</v>
      </c>
      <c r="AW4" s="52">
        <f>VLOOKUP($A4,'RevPAR Raw Data'!$B$6:$BE$43,'RevPAR Raw Data'!J$1,FALSE)</f>
        <v>114.384719497761</v>
      </c>
      <c r="AX4" s="52">
        <f>VLOOKUP($A4,'RevPAR Raw Data'!$B$6:$BE$43,'RevPAR Raw Data'!K$1,FALSE)</f>
        <v>106.08817022908001</v>
      </c>
      <c r="AY4" s="53">
        <f>VLOOKUP($A4,'RevPAR Raw Data'!$B$6:$BE$43,'RevPAR Raw Data'!L$1,FALSE)</f>
        <v>104.359115536486</v>
      </c>
      <c r="AZ4" s="52">
        <f>VLOOKUP($A4,'RevPAR Raw Data'!$B$6:$BE$43,'RevPAR Raw Data'!N$1,FALSE)</f>
        <v>124.45809397492501</v>
      </c>
      <c r="BA4" s="52">
        <f>VLOOKUP($A4,'RevPAR Raw Data'!$B$6:$BE$43,'RevPAR Raw Data'!O$1,FALSE)</f>
        <v>132.57803808320301</v>
      </c>
      <c r="BB4" s="53">
        <f>VLOOKUP($A4,'RevPAR Raw Data'!$B$6:$BE$43,'RevPAR Raw Data'!P$1,FALSE)</f>
        <v>128.51806602906399</v>
      </c>
      <c r="BC4" s="54">
        <f>VLOOKUP($A4,'RevPAR Raw Data'!$B$6:$BE$43,'RevPAR Raw Data'!R$1,FALSE)</f>
        <v>111.261642006203</v>
      </c>
      <c r="BE4" s="47">
        <f>VLOOKUP($A4,'RevPAR Raw Data'!$B$6:$BE$43,'RevPAR Raw Data'!T$1,FALSE)</f>
        <v>0.279364974327654</v>
      </c>
      <c r="BF4" s="48">
        <f>VLOOKUP($A4,'RevPAR Raw Data'!$B$6:$BE$43,'RevPAR Raw Data'!U$1,FALSE)</f>
        <v>2.3993160436798</v>
      </c>
      <c r="BG4" s="48">
        <f>VLOOKUP($A4,'RevPAR Raw Data'!$B$6:$BE$43,'RevPAR Raw Data'!V$1,FALSE)</f>
        <v>3.0546381379640599</v>
      </c>
      <c r="BH4" s="48">
        <f>VLOOKUP($A4,'RevPAR Raw Data'!$B$6:$BE$43,'RevPAR Raw Data'!W$1,FALSE)</f>
        <v>2.7701258403523998</v>
      </c>
      <c r="BI4" s="48">
        <f>VLOOKUP($A4,'RevPAR Raw Data'!$B$6:$BE$43,'RevPAR Raw Data'!X$1,FALSE)</f>
        <v>1.7606443256658899</v>
      </c>
      <c r="BJ4" s="49">
        <f>VLOOKUP($A4,'RevPAR Raw Data'!$B$6:$BE$43,'RevPAR Raw Data'!Y$1,FALSE)</f>
        <v>2.15252516259826</v>
      </c>
      <c r="BK4" s="48">
        <f>VLOOKUP($A4,'RevPAR Raw Data'!$B$6:$BE$43,'RevPAR Raw Data'!AA$1,FALSE)</f>
        <v>1.05922553718574</v>
      </c>
      <c r="BL4" s="48">
        <f>VLOOKUP($A4,'RevPAR Raw Data'!$B$6:$BE$43,'RevPAR Raw Data'!AB$1,FALSE)</f>
        <v>0.57149172886850597</v>
      </c>
      <c r="BM4" s="49">
        <f>VLOOKUP($A4,'RevPAR Raw Data'!$B$6:$BE$43,'RevPAR Raw Data'!AC$1,FALSE)</f>
        <v>0.807001884248153</v>
      </c>
      <c r="BN4" s="50">
        <f>VLOOKUP($A4,'RevPAR Raw Data'!$B$6:$BE$43,'RevPAR Raw Data'!AE$1,FALSE)</f>
        <v>1.7044685520156599</v>
      </c>
    </row>
    <row r="5" spans="1:66" x14ac:dyDescent="0.25">
      <c r="A5" s="46" t="s">
        <v>69</v>
      </c>
      <c r="B5" s="47">
        <f>VLOOKUP($A5,'Occupancy Raw Data'!$B$8:$BE$45,'Occupancy Raw Data'!G$3,FALSE)</f>
        <v>56.948426305894401</v>
      </c>
      <c r="C5" s="48">
        <f>VLOOKUP($A5,'Occupancy Raw Data'!$B$8:$BE$45,'Occupancy Raw Data'!H$3,FALSE)</f>
        <v>70.798433488860098</v>
      </c>
      <c r="D5" s="48">
        <f>VLOOKUP($A5,'Occupancy Raw Data'!$B$8:$BE$45,'Occupancy Raw Data'!I$3,FALSE)</f>
        <v>76.263108912498893</v>
      </c>
      <c r="E5" s="48">
        <f>VLOOKUP($A5,'Occupancy Raw Data'!$B$8:$BE$45,'Occupancy Raw Data'!J$3,FALSE)</f>
        <v>76.922692550327596</v>
      </c>
      <c r="F5" s="48">
        <f>VLOOKUP($A5,'Occupancy Raw Data'!$B$8:$BE$45,'Occupancy Raw Data'!K$3,FALSE)</f>
        <v>72.919594505968107</v>
      </c>
      <c r="G5" s="49">
        <f>VLOOKUP($A5,'Occupancy Raw Data'!$B$8:$BE$45,'Occupancy Raw Data'!L$3,FALSE)</f>
        <v>70.770451152709796</v>
      </c>
      <c r="H5" s="48">
        <f>VLOOKUP($A5,'Occupancy Raw Data'!$B$8:$BE$45,'Occupancy Raw Data'!N$3,FALSE)</f>
        <v>77.569784073803405</v>
      </c>
      <c r="I5" s="48">
        <f>VLOOKUP($A5,'Occupancy Raw Data'!$B$8:$BE$45,'Occupancy Raw Data'!O$3,FALSE)</f>
        <v>78.832736834872904</v>
      </c>
      <c r="J5" s="49">
        <f>VLOOKUP($A5,'Occupancy Raw Data'!$B$8:$BE$45,'Occupancy Raw Data'!P$3,FALSE)</f>
        <v>78.201260454338097</v>
      </c>
      <c r="K5" s="50">
        <f>VLOOKUP($A5,'Occupancy Raw Data'!$B$8:$BE$45,'Occupancy Raw Data'!R$3,FALSE)</f>
        <v>72.893539524603597</v>
      </c>
      <c r="M5" s="47">
        <f>VLOOKUP($A5,'Occupancy Raw Data'!$B$8:$BE$45,'Occupancy Raw Data'!T$3,FALSE)</f>
        <v>1.8788966284161099</v>
      </c>
      <c r="N5" s="48">
        <f>VLOOKUP($A5,'Occupancy Raw Data'!$B$8:$BE$45,'Occupancy Raw Data'!U$3,FALSE)</f>
        <v>1.1040261692684401</v>
      </c>
      <c r="O5" s="48">
        <f>VLOOKUP($A5,'Occupancy Raw Data'!$B$8:$BE$45,'Occupancy Raw Data'!V$3,FALSE)</f>
        <v>1.7055651745075699</v>
      </c>
      <c r="P5" s="48">
        <f>VLOOKUP($A5,'Occupancy Raw Data'!$B$8:$BE$45,'Occupancy Raw Data'!W$3,FALSE)</f>
        <v>2.6785659095720402</v>
      </c>
      <c r="Q5" s="48">
        <f>VLOOKUP($A5,'Occupancy Raw Data'!$B$8:$BE$45,'Occupancy Raw Data'!X$3,FALSE)</f>
        <v>1.97770683479753</v>
      </c>
      <c r="R5" s="49">
        <f>VLOOKUP($A5,'Occupancy Raw Data'!$B$8:$BE$45,'Occupancy Raw Data'!Y$3,FALSE)</f>
        <v>1.87807843890142</v>
      </c>
      <c r="S5" s="48">
        <f>VLOOKUP($A5,'Occupancy Raw Data'!$B$8:$BE$45,'Occupancy Raw Data'!AA$3,FALSE)</f>
        <v>7.6816189290453502E-2</v>
      </c>
      <c r="T5" s="48">
        <f>VLOOKUP($A5,'Occupancy Raw Data'!$B$8:$BE$45,'Occupancy Raw Data'!AB$3,FALSE)</f>
        <v>0.189276091100502</v>
      </c>
      <c r="U5" s="49">
        <f>VLOOKUP($A5,'Occupancy Raw Data'!$B$8:$BE$45,'Occupancy Raw Data'!AC$3,FALSE)</f>
        <v>0.133468623766303</v>
      </c>
      <c r="V5" s="50">
        <f>VLOOKUP($A5,'Occupancy Raw Data'!$B$8:$BE$45,'Occupancy Raw Data'!AE$3,FALSE)</f>
        <v>1.33689646746597</v>
      </c>
      <c r="X5" s="51">
        <f>VLOOKUP($A5,'ADR Raw Data'!$B$6:$BE$43,'ADR Raw Data'!G$1,FALSE)</f>
        <v>132.73401132986001</v>
      </c>
      <c r="Y5" s="52">
        <f>VLOOKUP($A5,'ADR Raw Data'!$B$6:$BE$43,'ADR Raw Data'!H$1,FALSE)</f>
        <v>147.066568147932</v>
      </c>
      <c r="Z5" s="52">
        <f>VLOOKUP($A5,'ADR Raw Data'!$B$6:$BE$43,'ADR Raw Data'!I$1,FALSE)</f>
        <v>153.80662644596899</v>
      </c>
      <c r="AA5" s="52">
        <f>VLOOKUP($A5,'ADR Raw Data'!$B$6:$BE$43,'ADR Raw Data'!J$1,FALSE)</f>
        <v>150.45120302466799</v>
      </c>
      <c r="AB5" s="52">
        <f>VLOOKUP($A5,'ADR Raw Data'!$B$6:$BE$43,'ADR Raw Data'!K$1,FALSE)</f>
        <v>140.33792608163</v>
      </c>
      <c r="AC5" s="53">
        <f>VLOOKUP($A5,'ADR Raw Data'!$B$6:$BE$43,'ADR Raw Data'!L$1,FALSE)</f>
        <v>145.56172150635101</v>
      </c>
      <c r="AD5" s="52">
        <f>VLOOKUP($A5,'ADR Raw Data'!$B$6:$BE$43,'ADR Raw Data'!N$1,FALSE)</f>
        <v>154.04973983895599</v>
      </c>
      <c r="AE5" s="52">
        <f>VLOOKUP($A5,'ADR Raw Data'!$B$6:$BE$43,'ADR Raw Data'!O$1,FALSE)</f>
        <v>154.59130637657199</v>
      </c>
      <c r="AF5" s="53">
        <f>VLOOKUP($A5,'ADR Raw Data'!$B$6:$BE$43,'ADR Raw Data'!P$1,FALSE)</f>
        <v>154.322709686823</v>
      </c>
      <c r="AG5" s="54">
        <f>VLOOKUP($A5,'ADR Raw Data'!$B$6:$BE$43,'ADR Raw Data'!R$1,FALSE)</f>
        <v>148.24712632708301</v>
      </c>
      <c r="AI5" s="47">
        <f>VLOOKUP($A5,'ADR Raw Data'!$B$6:$BE$43,'ADR Raw Data'!T$1,FALSE)</f>
        <v>3.5886469999310302</v>
      </c>
      <c r="AJ5" s="48">
        <f>VLOOKUP($A5,'ADR Raw Data'!$B$6:$BE$43,'ADR Raw Data'!U$1,FALSE)</f>
        <v>5.2919962382001096</v>
      </c>
      <c r="AK5" s="48">
        <f>VLOOKUP($A5,'ADR Raw Data'!$B$6:$BE$43,'ADR Raw Data'!V$1,FALSE)</f>
        <v>6.2545930449959402</v>
      </c>
      <c r="AL5" s="48">
        <f>VLOOKUP($A5,'ADR Raw Data'!$B$6:$BE$43,'ADR Raw Data'!W$1,FALSE)</f>
        <v>5.6213659043316202</v>
      </c>
      <c r="AM5" s="48">
        <f>VLOOKUP($A5,'ADR Raw Data'!$B$6:$BE$43,'ADR Raw Data'!X$1,FALSE)</f>
        <v>3.3870813366493602</v>
      </c>
      <c r="AN5" s="49">
        <f>VLOOKUP($A5,'ADR Raw Data'!$B$6:$BE$43,'ADR Raw Data'!Y$1,FALSE)</f>
        <v>4.9461577939299799</v>
      </c>
      <c r="AO5" s="48">
        <f>VLOOKUP($A5,'ADR Raw Data'!$B$6:$BE$43,'ADR Raw Data'!AA$1,FALSE)</f>
        <v>2.7624056657465701</v>
      </c>
      <c r="AP5" s="48">
        <f>VLOOKUP($A5,'ADR Raw Data'!$B$6:$BE$43,'ADR Raw Data'!AB$1,FALSE)</f>
        <v>0.89793685778688404</v>
      </c>
      <c r="AQ5" s="49">
        <f>VLOOKUP($A5,'ADR Raw Data'!$B$6:$BE$43,'ADR Raw Data'!AC$1,FALSE)</f>
        <v>1.81309861654952</v>
      </c>
      <c r="AR5" s="50">
        <f>VLOOKUP($A5,'ADR Raw Data'!$B$6:$BE$43,'ADR Raw Data'!AE$1,FALSE)</f>
        <v>3.8911779790375198</v>
      </c>
      <c r="AS5" s="40"/>
      <c r="AT5" s="51">
        <f>VLOOKUP($A5,'RevPAR Raw Data'!$B$6:$BE$43,'RevPAR Raw Data'!G$1,FALSE)</f>
        <v>75.589930625042896</v>
      </c>
      <c r="AU5" s="52">
        <f>VLOOKUP($A5,'RevPAR Raw Data'!$B$6:$BE$43,'RevPAR Raw Data'!H$1,FALSE)</f>
        <v>104.120826434563</v>
      </c>
      <c r="AV5" s="52">
        <f>VLOOKUP($A5,'RevPAR Raw Data'!$B$6:$BE$43,'RevPAR Raw Data'!I$1,FALSE)</f>
        <v>117.29771504113</v>
      </c>
      <c r="AW5" s="52">
        <f>VLOOKUP($A5,'RevPAR Raw Data'!$B$6:$BE$43,'RevPAR Raw Data'!J$1,FALSE)</f>
        <v>115.73111634093399</v>
      </c>
      <c r="AX5" s="52">
        <f>VLOOKUP($A5,'RevPAR Raw Data'!$B$6:$BE$43,'RevPAR Raw Data'!K$1,FALSE)</f>
        <v>102.33384663680999</v>
      </c>
      <c r="AY5" s="53">
        <f>VLOOKUP($A5,'RevPAR Raw Data'!$B$6:$BE$43,'RevPAR Raw Data'!L$1,FALSE)</f>
        <v>103.014687015696</v>
      </c>
      <c r="AZ5" s="52">
        <f>VLOOKUP($A5,'RevPAR Raw Data'!$B$6:$BE$43,'RevPAR Raw Data'!N$1,FALSE)</f>
        <v>119.49605055933399</v>
      </c>
      <c r="BA5" s="52">
        <f>VLOOKUP($A5,'RevPAR Raw Data'!$B$6:$BE$43,'RevPAR Raw Data'!O$1,FALSE)</f>
        <v>121.868557725435</v>
      </c>
      <c r="BB5" s="53">
        <f>VLOOKUP($A5,'RevPAR Raw Data'!$B$6:$BE$43,'RevPAR Raw Data'!P$1,FALSE)</f>
        <v>120.68230414238499</v>
      </c>
      <c r="BC5" s="54">
        <f>VLOOKUP($A5,'RevPAR Raw Data'!$B$6:$BE$43,'RevPAR Raw Data'!R$1,FALSE)</f>
        <v>108.062577623321</v>
      </c>
      <c r="BE5" s="47">
        <f>VLOOKUP($A5,'RevPAR Raw Data'!$B$6:$BE$43,'RevPAR Raw Data'!T$1,FALSE)</f>
        <v>5.5349705958345998</v>
      </c>
      <c r="BF5" s="48">
        <f>VLOOKUP($A5,'RevPAR Raw Data'!$B$6:$BE$43,'RevPAR Raw Data'!U$1,FALSE)</f>
        <v>6.4544474308149802</v>
      </c>
      <c r="BG5" s="48">
        <f>VLOOKUP($A5,'RevPAR Raw Data'!$B$6:$BE$43,'RevPAR Raw Data'!V$1,FALSE)</f>
        <v>8.0668343802861404</v>
      </c>
      <c r="BH5" s="48">
        <f>VLOOKUP($A5,'RevPAR Raw Data'!$B$6:$BE$43,'RevPAR Raw Data'!W$1,FALSE)</f>
        <v>8.4505038046693901</v>
      </c>
      <c r="BI5" s="48">
        <f>VLOOKUP($A5,'RevPAR Raw Data'!$B$6:$BE$43,'RevPAR Raw Data'!X$1,FALSE)</f>
        <v>5.4317747105419496</v>
      </c>
      <c r="BJ5" s="49">
        <f>VLOOKUP($A5,'RevPAR Raw Data'!$B$6:$BE$43,'RevPAR Raw Data'!Y$1,FALSE)</f>
        <v>6.9171289559132498</v>
      </c>
      <c r="BK5" s="48">
        <f>VLOOKUP($A5,'RevPAR Raw Data'!$B$6:$BE$43,'RevPAR Raw Data'!AA$1,FALSE)</f>
        <v>2.8413438298022</v>
      </c>
      <c r="BL5" s="48">
        <f>VLOOKUP($A5,'RevPAR Raw Data'!$B$6:$BE$43,'RevPAR Raw Data'!AB$1,FALSE)</f>
        <v>1.08891252867235</v>
      </c>
      <c r="BM5" s="49">
        <f>VLOOKUP($A5,'RevPAR Raw Data'!$B$6:$BE$43,'RevPAR Raw Data'!AC$1,FALSE)</f>
        <v>1.9489871580868601</v>
      </c>
      <c r="BN5" s="50">
        <f>VLOOKUP($A5,'RevPAR Raw Data'!$B$6:$BE$43,'RevPAR Raw Data'!AE$1,FALSE)</f>
        <v>5.28009546744806</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58.129584352078197</v>
      </c>
      <c r="C8" s="48">
        <f>VLOOKUP($A8,'Occupancy Raw Data'!$B$8:$BE$51,'Occupancy Raw Data'!H$3,FALSE)</f>
        <v>73.471882640586699</v>
      </c>
      <c r="D8" s="48">
        <f>VLOOKUP($A8,'Occupancy Raw Data'!$B$8:$BE$51,'Occupancy Raw Data'!I$3,FALSE)</f>
        <v>81.387530562347095</v>
      </c>
      <c r="E8" s="48">
        <f>VLOOKUP($A8,'Occupancy Raw Data'!$B$8:$BE$51,'Occupancy Raw Data'!J$3,FALSE)</f>
        <v>80.684596577017103</v>
      </c>
      <c r="F8" s="48">
        <f>VLOOKUP($A8,'Occupancy Raw Data'!$B$8:$BE$51,'Occupancy Raw Data'!K$3,FALSE)</f>
        <v>72.9523227383863</v>
      </c>
      <c r="G8" s="49">
        <f>VLOOKUP($A8,'Occupancy Raw Data'!$B$8:$BE$51,'Occupancy Raw Data'!L$3,FALSE)</f>
        <v>73.325183374083096</v>
      </c>
      <c r="H8" s="48">
        <f>VLOOKUP($A8,'Occupancy Raw Data'!$B$8:$BE$51,'Occupancy Raw Data'!N$3,FALSE)</f>
        <v>84.290953545232199</v>
      </c>
      <c r="I8" s="48">
        <f>VLOOKUP($A8,'Occupancy Raw Data'!$B$8:$BE$51,'Occupancy Raw Data'!O$3,FALSE)</f>
        <v>77.903422982885004</v>
      </c>
      <c r="J8" s="49">
        <f>VLOOKUP($A8,'Occupancy Raw Data'!$B$8:$BE$51,'Occupancy Raw Data'!P$3,FALSE)</f>
        <v>81.097188264058602</v>
      </c>
      <c r="K8" s="50">
        <f>VLOOKUP($A8,'Occupancy Raw Data'!$B$8:$BE$51,'Occupancy Raw Data'!R$3,FALSE)</f>
        <v>75.545756199790404</v>
      </c>
      <c r="M8" s="47">
        <f>VLOOKUP($A8,'Occupancy Raw Data'!$B$8:$BE$51,'Occupancy Raw Data'!T$3,FALSE)</f>
        <v>1.7112299465240599</v>
      </c>
      <c r="N8" s="48">
        <f>VLOOKUP($A8,'Occupancy Raw Data'!$B$8:$BE$51,'Occupancy Raw Data'!U$3,FALSE)</f>
        <v>5.2078774617067802</v>
      </c>
      <c r="O8" s="48">
        <f>VLOOKUP($A8,'Occupancy Raw Data'!$B$8:$BE$51,'Occupancy Raw Data'!V$3,FALSE)</f>
        <v>10.4979253112033</v>
      </c>
      <c r="P8" s="48">
        <f>VLOOKUP($A8,'Occupancy Raw Data'!$B$8:$BE$51,'Occupancy Raw Data'!W$3,FALSE)</f>
        <v>11.9592875318066</v>
      </c>
      <c r="Q8" s="48">
        <f>VLOOKUP($A8,'Occupancy Raw Data'!$B$8:$BE$51,'Occupancy Raw Data'!X$3,FALSE)</f>
        <v>7.9113924050632898</v>
      </c>
      <c r="R8" s="49">
        <f>VLOOKUP($A8,'Occupancy Raw Data'!$B$8:$BE$51,'Occupancy Raw Data'!Y$3,FALSE)</f>
        <v>7.7323753929052499</v>
      </c>
      <c r="S8" s="48">
        <f>VLOOKUP($A8,'Occupancy Raw Data'!$B$8:$BE$51,'Occupancy Raw Data'!AA$3,FALSE)</f>
        <v>25.534820209376399</v>
      </c>
      <c r="T8" s="48">
        <f>VLOOKUP($A8,'Occupancy Raw Data'!$B$8:$BE$51,'Occupancy Raw Data'!AB$3,FALSE)</f>
        <v>9.6344086021505309</v>
      </c>
      <c r="U8" s="49">
        <f>VLOOKUP($A8,'Occupancy Raw Data'!$B$8:$BE$51,'Occupancy Raw Data'!AC$3,FALSE)</f>
        <v>17.359575409110999</v>
      </c>
      <c r="V8" s="50">
        <f>VLOOKUP($A8,'Occupancy Raw Data'!$B$8:$BE$51,'Occupancy Raw Data'!AE$3,FALSE)</f>
        <v>10.512869642971101</v>
      </c>
      <c r="X8" s="51">
        <f>VLOOKUP($A8,'ADR Raw Data'!$B$6:$BE$49,'ADR Raw Data'!G$1,FALSE)</f>
        <v>301.321146161934</v>
      </c>
      <c r="Y8" s="52">
        <f>VLOOKUP($A8,'ADR Raw Data'!$B$6:$BE$49,'ADR Raw Data'!H$1,FALSE)</f>
        <v>316.17226289517401</v>
      </c>
      <c r="Z8" s="52">
        <f>VLOOKUP($A8,'ADR Raw Data'!$B$6:$BE$49,'ADR Raw Data'!I$1,FALSE)</f>
        <v>314.44904243334503</v>
      </c>
      <c r="AA8" s="52">
        <f>VLOOKUP($A8,'ADR Raw Data'!$B$6:$BE$49,'ADR Raw Data'!J$1,FALSE)</f>
        <v>316.09203787878698</v>
      </c>
      <c r="AB8" s="52">
        <f>VLOOKUP($A8,'ADR Raw Data'!$B$6:$BE$49,'ADR Raw Data'!K$1,FALSE)</f>
        <v>315.79297444490902</v>
      </c>
      <c r="AC8" s="53">
        <f>VLOOKUP($A8,'ADR Raw Data'!$B$6:$BE$49,'ADR Raw Data'!L$1,FALSE)</f>
        <v>313.34190980326701</v>
      </c>
      <c r="AD8" s="52">
        <f>VLOOKUP($A8,'ADR Raw Data'!$B$6:$BE$49,'ADR Raw Data'!N$1,FALSE)</f>
        <v>367.26949601160197</v>
      </c>
      <c r="AE8" s="52">
        <f>VLOOKUP($A8,'ADR Raw Data'!$B$6:$BE$49,'ADR Raw Data'!O$1,FALSE)</f>
        <v>386.10993330717901</v>
      </c>
      <c r="AF8" s="53">
        <f>VLOOKUP($A8,'ADR Raw Data'!$B$6:$BE$49,'ADR Raw Data'!P$1,FALSE)</f>
        <v>376.31872809496798</v>
      </c>
      <c r="AG8" s="54">
        <f>VLOOKUP($A8,'ADR Raw Data'!$B$6:$BE$49,'ADR Raw Data'!R$1,FALSE)</f>
        <v>332.65751834941898</v>
      </c>
      <c r="AI8" s="47">
        <f>VLOOKUP($A8,'ADR Raw Data'!$B$6:$BE$49,'ADR Raw Data'!T$1,FALSE)</f>
        <v>-0.87635803008771995</v>
      </c>
      <c r="AJ8" s="48">
        <f>VLOOKUP($A8,'ADR Raw Data'!$B$6:$BE$49,'ADR Raw Data'!U$1,FALSE)</f>
        <v>6.2736925695363102</v>
      </c>
      <c r="AK8" s="48">
        <f>VLOOKUP($A8,'ADR Raw Data'!$B$6:$BE$49,'ADR Raw Data'!V$1,FALSE)</f>
        <v>3.7647342346219301</v>
      </c>
      <c r="AL8" s="48">
        <f>VLOOKUP($A8,'ADR Raw Data'!$B$6:$BE$49,'ADR Raw Data'!W$1,FALSE)</f>
        <v>9.2374547956290805</v>
      </c>
      <c r="AM8" s="48">
        <f>VLOOKUP($A8,'ADR Raw Data'!$B$6:$BE$49,'ADR Raw Data'!X$1,FALSE)</f>
        <v>-0.81295341645998598</v>
      </c>
      <c r="AN8" s="49">
        <f>VLOOKUP($A8,'ADR Raw Data'!$B$6:$BE$49,'ADR Raw Data'!Y$1,FALSE)</f>
        <v>3.68190978411711</v>
      </c>
      <c r="AO8" s="48">
        <f>VLOOKUP($A8,'ADR Raw Data'!$B$6:$BE$49,'ADR Raw Data'!AA$1,FALSE)</f>
        <v>-2.1616793464028499</v>
      </c>
      <c r="AP8" s="48">
        <f>VLOOKUP($A8,'ADR Raw Data'!$B$6:$BE$49,'ADR Raw Data'!AB$1,FALSE)</f>
        <v>2.5534368539554798E-2</v>
      </c>
      <c r="AQ8" s="49">
        <f>VLOOKUP($A8,'ADR Raw Data'!$B$6:$BE$49,'ADR Raw Data'!AC$1,FALSE)</f>
        <v>-1.18929610790833</v>
      </c>
      <c r="AR8" s="50">
        <f>VLOOKUP($A8,'ADR Raw Data'!$B$6:$BE$49,'ADR Raw Data'!AE$1,FALSE)</f>
        <v>2.3796935275359199</v>
      </c>
      <c r="AS8" s="40"/>
      <c r="AT8" s="51">
        <f>VLOOKUP($A8,'RevPAR Raw Data'!$B$6:$BE$49,'RevPAR Raw Data'!G$1,FALSE)</f>
        <v>175.15672982884999</v>
      </c>
      <c r="AU8" s="52">
        <f>VLOOKUP($A8,'RevPAR Raw Data'!$B$6:$BE$49,'RevPAR Raw Data'!H$1,FALSE)</f>
        <v>232.29771393643</v>
      </c>
      <c r="AV8" s="52">
        <f>VLOOKUP($A8,'RevPAR Raw Data'!$B$6:$BE$49,'RevPAR Raw Data'!I$1,FALSE)</f>
        <v>255.922310513447</v>
      </c>
      <c r="AW8" s="52">
        <f>VLOOKUP($A8,'RevPAR Raw Data'!$B$6:$BE$49,'RevPAR Raw Data'!J$1,FALSE)</f>
        <v>255.03758557457201</v>
      </c>
      <c r="AX8" s="52">
        <f>VLOOKUP($A8,'RevPAR Raw Data'!$B$6:$BE$49,'RevPAR Raw Data'!K$1,FALSE)</f>
        <v>230.37830990219999</v>
      </c>
      <c r="AY8" s="53">
        <f>VLOOKUP($A8,'RevPAR Raw Data'!$B$6:$BE$49,'RevPAR Raw Data'!L$1,FALSE)</f>
        <v>229.7585299511</v>
      </c>
      <c r="AZ8" s="52">
        <f>VLOOKUP($A8,'RevPAR Raw Data'!$B$6:$BE$49,'RevPAR Raw Data'!N$1,FALSE)</f>
        <v>309.57496026894802</v>
      </c>
      <c r="BA8" s="52">
        <f>VLOOKUP($A8,'RevPAR Raw Data'!$B$6:$BE$49,'RevPAR Raw Data'!O$1,FALSE)</f>
        <v>300.79285452322699</v>
      </c>
      <c r="BB8" s="53">
        <f>VLOOKUP($A8,'RevPAR Raw Data'!$B$6:$BE$49,'RevPAR Raw Data'!P$1,FALSE)</f>
        <v>305.18390739608799</v>
      </c>
      <c r="BC8" s="54">
        <f>VLOOKUP($A8,'RevPAR Raw Data'!$B$6:$BE$49,'RevPAR Raw Data'!R$1,FALSE)</f>
        <v>251.30863779252499</v>
      </c>
      <c r="BE8" s="47">
        <f>VLOOKUP($A8,'RevPAR Raw Data'!$B$6:$BE$49,'RevPAR Raw Data'!T$1,FALSE)</f>
        <v>0.81987541538671405</v>
      </c>
      <c r="BF8" s="48">
        <f>VLOOKUP($A8,'RevPAR Raw Data'!$B$6:$BE$49,'RevPAR Raw Data'!U$1,FALSE)</f>
        <v>11.808296252588701</v>
      </c>
      <c r="BG8" s="48">
        <f>VLOOKUP($A8,'RevPAR Raw Data'!$B$6:$BE$49,'RevPAR Raw Data'!V$1,FALSE)</f>
        <v>14.6578785339411</v>
      </c>
      <c r="BH8" s="48">
        <f>VLOOKUP($A8,'RevPAR Raw Data'!$B$6:$BE$49,'RevPAR Raw Data'!W$1,FALSE)</f>
        <v>22.3014761070656</v>
      </c>
      <c r="BI8" s="48">
        <f>VLOOKUP($A8,'RevPAR Raw Data'!$B$6:$BE$49,'RevPAR Raw Data'!X$1,FALSE)</f>
        <v>7.0341230537567796</v>
      </c>
      <c r="BJ8" s="49">
        <f>VLOOKUP($A8,'RevPAR Raw Data'!$B$6:$BE$49,'RevPAR Raw Data'!Y$1,FALSE)</f>
        <v>11.698984263158399</v>
      </c>
      <c r="BK8" s="48">
        <f>VLOOKUP($A8,'RevPAR Raw Data'!$B$6:$BE$49,'RevPAR Raw Data'!AA$1,FALSE)</f>
        <v>22.821159928366299</v>
      </c>
      <c r="BL8" s="48">
        <f>VLOOKUP($A8,'RevPAR Raw Data'!$B$6:$BE$49,'RevPAR Raw Data'!AB$1,FALSE)</f>
        <v>9.6624030560891701</v>
      </c>
      <c r="BM8" s="49">
        <f>VLOOKUP($A8,'RevPAR Raw Data'!$B$6:$BE$49,'RevPAR Raw Data'!AC$1,FALSE)</f>
        <v>15.9638225465127</v>
      </c>
      <c r="BN8" s="50">
        <f>VLOOKUP($A8,'RevPAR Raw Data'!$B$6:$BE$49,'RevPAR Raw Data'!AE$1,FALSE)</f>
        <v>13.142737248959101</v>
      </c>
    </row>
    <row r="9" spans="1:66" x14ac:dyDescent="0.25">
      <c r="A9" s="63" t="s">
        <v>118</v>
      </c>
      <c r="B9" s="47">
        <f>VLOOKUP($A9,'Occupancy Raw Data'!$B$8:$BE$51,'Occupancy Raw Data'!G$3,FALSE)</f>
        <v>62.0114217904027</v>
      </c>
      <c r="C9" s="48">
        <f>VLOOKUP($A9,'Occupancy Raw Data'!$B$8:$BE$51,'Occupancy Raw Data'!H$3,FALSE)</f>
        <v>83.979826448119795</v>
      </c>
      <c r="D9" s="48">
        <f>VLOOKUP($A9,'Occupancy Raw Data'!$B$8:$BE$51,'Occupancy Raw Data'!I$3,FALSE)</f>
        <v>91.073944967737106</v>
      </c>
      <c r="E9" s="48">
        <f>VLOOKUP($A9,'Occupancy Raw Data'!$B$8:$BE$51,'Occupancy Raw Data'!J$3,FALSE)</f>
        <v>89.664763034932804</v>
      </c>
      <c r="F9" s="48">
        <f>VLOOKUP($A9,'Occupancy Raw Data'!$B$8:$BE$51,'Occupancy Raw Data'!K$3,FALSE)</f>
        <v>79.522361492249402</v>
      </c>
      <c r="G9" s="49">
        <f>VLOOKUP($A9,'Occupancy Raw Data'!$B$8:$BE$51,'Occupancy Raw Data'!L$3,FALSE)</f>
        <v>81.250463546688394</v>
      </c>
      <c r="H9" s="48">
        <f>VLOOKUP($A9,'Occupancy Raw Data'!$B$8:$BE$51,'Occupancy Raw Data'!N$3,FALSE)</f>
        <v>80.634873544463304</v>
      </c>
      <c r="I9" s="48">
        <f>VLOOKUP($A9,'Occupancy Raw Data'!$B$8:$BE$51,'Occupancy Raw Data'!O$3,FALSE)</f>
        <v>81.836386560854393</v>
      </c>
      <c r="J9" s="49">
        <f>VLOOKUP($A9,'Occupancy Raw Data'!$B$8:$BE$51,'Occupancy Raw Data'!P$3,FALSE)</f>
        <v>81.235630052658905</v>
      </c>
      <c r="K9" s="50">
        <f>VLOOKUP($A9,'Occupancy Raw Data'!$B$8:$BE$51,'Occupancy Raw Data'!R$3,FALSE)</f>
        <v>81.246225405537103</v>
      </c>
      <c r="M9" s="47">
        <f>VLOOKUP($A9,'Occupancy Raw Data'!$B$8:$BE$51,'Occupancy Raw Data'!T$3,FALSE)</f>
        <v>1.76165608931218</v>
      </c>
      <c r="N9" s="48">
        <f>VLOOKUP($A9,'Occupancy Raw Data'!$B$8:$BE$51,'Occupancy Raw Data'!U$3,FALSE)</f>
        <v>2.77451313120556</v>
      </c>
      <c r="O9" s="48">
        <f>VLOOKUP($A9,'Occupancy Raw Data'!$B$8:$BE$51,'Occupancy Raw Data'!V$3,FALSE)</f>
        <v>5.0104580254203697</v>
      </c>
      <c r="P9" s="48">
        <f>VLOOKUP($A9,'Occupancy Raw Data'!$B$8:$BE$51,'Occupancy Raw Data'!W$3,FALSE)</f>
        <v>4.5520438690807596</v>
      </c>
      <c r="Q9" s="48">
        <f>VLOOKUP($A9,'Occupancy Raw Data'!$B$8:$BE$51,'Occupancy Raw Data'!X$3,FALSE)</f>
        <v>4.1267754600956303</v>
      </c>
      <c r="R9" s="49">
        <f>VLOOKUP($A9,'Occupancy Raw Data'!$B$8:$BE$51,'Occupancy Raw Data'!Y$3,FALSE)</f>
        <v>3.7653278180058698</v>
      </c>
      <c r="S9" s="48">
        <f>VLOOKUP($A9,'Occupancy Raw Data'!$B$8:$BE$51,'Occupancy Raw Data'!AA$3,FALSE)</f>
        <v>7.0593942935423604</v>
      </c>
      <c r="T9" s="48">
        <f>VLOOKUP($A9,'Occupancy Raw Data'!$B$8:$BE$51,'Occupancy Raw Data'!AB$3,FALSE)</f>
        <v>9.0949605870544907</v>
      </c>
      <c r="U9" s="49">
        <f>VLOOKUP($A9,'Occupancy Raw Data'!$B$8:$BE$51,'Occupancy Raw Data'!AC$3,FALSE)</f>
        <v>8.0751193859969295</v>
      </c>
      <c r="V9" s="50">
        <f>VLOOKUP($A9,'Occupancy Raw Data'!$B$8:$BE$51,'Occupancy Raw Data'!AE$3,FALSE)</f>
        <v>4.9610604137911896</v>
      </c>
      <c r="X9" s="51">
        <f>VLOOKUP($A9,'ADR Raw Data'!$B$6:$BE$49,'ADR Raw Data'!G$1,FALSE)</f>
        <v>203.118840449706</v>
      </c>
      <c r="Y9" s="52">
        <f>VLOOKUP($A9,'ADR Raw Data'!$B$6:$BE$49,'ADR Raw Data'!H$1,FALSE)</f>
        <v>228.69873531749499</v>
      </c>
      <c r="Z9" s="52">
        <f>VLOOKUP($A9,'ADR Raw Data'!$B$6:$BE$49,'ADR Raw Data'!I$1,FALSE)</f>
        <v>240.92735616271</v>
      </c>
      <c r="AA9" s="52">
        <f>VLOOKUP($A9,'ADR Raw Data'!$B$6:$BE$49,'ADR Raw Data'!J$1,FALSE)</f>
        <v>233.24313040241501</v>
      </c>
      <c r="AB9" s="52">
        <f>VLOOKUP($A9,'ADR Raw Data'!$B$6:$BE$49,'ADR Raw Data'!K$1,FALSE)</f>
        <v>208.71588789404899</v>
      </c>
      <c r="AC9" s="53">
        <f>VLOOKUP($A9,'ADR Raw Data'!$B$6:$BE$49,'ADR Raw Data'!L$1,FALSE)</f>
        <v>224.62700958466399</v>
      </c>
      <c r="AD9" s="52">
        <f>VLOOKUP($A9,'ADR Raw Data'!$B$6:$BE$49,'ADR Raw Data'!N$1,FALSE)</f>
        <v>207.279893303899</v>
      </c>
      <c r="AE9" s="52">
        <f>VLOOKUP($A9,'ADR Raw Data'!$B$6:$BE$49,'ADR Raw Data'!O$1,FALSE)</f>
        <v>209.03185064346499</v>
      </c>
      <c r="AF9" s="53">
        <f>VLOOKUP($A9,'ADR Raw Data'!$B$6:$BE$49,'ADR Raw Data'!P$1,FALSE)</f>
        <v>208.16235004108401</v>
      </c>
      <c r="AG9" s="54">
        <f>VLOOKUP($A9,'ADR Raw Data'!$B$6:$BE$49,'ADR Raw Data'!R$1,FALSE)</f>
        <v>219.92343461874501</v>
      </c>
      <c r="AI9" s="47">
        <f>VLOOKUP($A9,'ADR Raw Data'!$B$6:$BE$49,'ADR Raw Data'!T$1,FALSE)</f>
        <v>7.6104297096644702</v>
      </c>
      <c r="AJ9" s="48">
        <f>VLOOKUP($A9,'ADR Raw Data'!$B$6:$BE$49,'ADR Raw Data'!U$1,FALSE)</f>
        <v>9.4214679484409292</v>
      </c>
      <c r="AK9" s="48">
        <f>VLOOKUP($A9,'ADR Raw Data'!$B$6:$BE$49,'ADR Raw Data'!V$1,FALSE)</f>
        <v>10.4392780592558</v>
      </c>
      <c r="AL9" s="48">
        <f>VLOOKUP($A9,'ADR Raw Data'!$B$6:$BE$49,'ADR Raw Data'!W$1,FALSE)</f>
        <v>8.7250932382866004</v>
      </c>
      <c r="AM9" s="48">
        <f>VLOOKUP($A9,'ADR Raw Data'!$B$6:$BE$49,'ADR Raw Data'!X$1,FALSE)</f>
        <v>6.4633313885749004</v>
      </c>
      <c r="AN9" s="49">
        <f>VLOOKUP($A9,'ADR Raw Data'!$B$6:$BE$49,'ADR Raw Data'!Y$1,FALSE)</f>
        <v>8.7459622657301193</v>
      </c>
      <c r="AO9" s="48">
        <f>VLOOKUP($A9,'ADR Raw Data'!$B$6:$BE$49,'ADR Raw Data'!AA$1,FALSE)</f>
        <v>5.3648976551582601</v>
      </c>
      <c r="AP9" s="48">
        <f>VLOOKUP($A9,'ADR Raw Data'!$B$6:$BE$49,'ADR Raw Data'!AB$1,FALSE)</f>
        <v>3.4612866754645899</v>
      </c>
      <c r="AQ9" s="49">
        <f>VLOOKUP($A9,'ADR Raw Data'!$B$6:$BE$49,'ADR Raw Data'!AC$1,FALSE)</f>
        <v>4.4064726804697498</v>
      </c>
      <c r="AR9" s="50">
        <f>VLOOKUP($A9,'ADR Raw Data'!$B$6:$BE$49,'ADR Raw Data'!AE$1,FALSE)</f>
        <v>7.5062911472103098</v>
      </c>
      <c r="AS9" s="40"/>
      <c r="AT9" s="51">
        <f>VLOOKUP($A9,'RevPAR Raw Data'!$B$6:$BE$49,'RevPAR Raw Data'!G$1,FALSE)</f>
        <v>125.956880887042</v>
      </c>
      <c r="AU9" s="52">
        <f>VLOOKUP($A9,'RevPAR Raw Data'!$B$6:$BE$49,'RevPAR Raw Data'!H$1,FALSE)</f>
        <v>192.060801008677</v>
      </c>
      <c r="AV9" s="52">
        <f>VLOOKUP($A9,'RevPAR Raw Data'!$B$6:$BE$49,'RevPAR Raw Data'!I$1,FALSE)</f>
        <v>219.42204776385</v>
      </c>
      <c r="AW9" s="52">
        <f>VLOOKUP($A9,'RevPAR Raw Data'!$B$6:$BE$49,'RevPAR Raw Data'!J$1,FALSE)</f>
        <v>209.13690017058499</v>
      </c>
      <c r="AX9" s="52">
        <f>VLOOKUP($A9,'RevPAR Raw Data'!$B$6:$BE$49,'RevPAR Raw Data'!K$1,FALSE)</f>
        <v>165.97580286286399</v>
      </c>
      <c r="AY9" s="53">
        <f>VLOOKUP($A9,'RevPAR Raw Data'!$B$6:$BE$49,'RevPAR Raw Data'!L$1,FALSE)</f>
        <v>182.510486538604</v>
      </c>
      <c r="AZ9" s="52">
        <f>VLOOKUP($A9,'RevPAR Raw Data'!$B$6:$BE$49,'RevPAR Raw Data'!N$1,FALSE)</f>
        <v>167.139879848698</v>
      </c>
      <c r="BA9" s="52">
        <f>VLOOKUP($A9,'RevPAR Raw Data'!$B$6:$BE$49,'RevPAR Raw Data'!O$1,FALSE)</f>
        <v>171.06411332789401</v>
      </c>
      <c r="BB9" s="53">
        <f>VLOOKUP($A9,'RevPAR Raw Data'!$B$6:$BE$49,'RevPAR Raw Data'!P$1,FALSE)</f>
        <v>169.101996588296</v>
      </c>
      <c r="BC9" s="54">
        <f>VLOOKUP($A9,'RevPAR Raw Data'!$B$6:$BE$49,'RevPAR Raw Data'!R$1,FALSE)</f>
        <v>178.67948940994401</v>
      </c>
      <c r="BE9" s="47">
        <f>VLOOKUP($A9,'RevPAR Raw Data'!$B$6:$BE$49,'RevPAR Raw Data'!T$1,FALSE)</f>
        <v>9.5061553973797803</v>
      </c>
      <c r="BF9" s="48">
        <f>VLOOKUP($A9,'RevPAR Raw Data'!$B$6:$BE$49,'RevPAR Raw Data'!U$1,FALSE)</f>
        <v>12.4573809450283</v>
      </c>
      <c r="BG9" s="48">
        <f>VLOOKUP($A9,'RevPAR Raw Data'!$B$6:$BE$49,'RevPAR Raw Data'!V$1,FALSE)</f>
        <v>15.9727917299921</v>
      </c>
      <c r="BH9" s="48">
        <f>VLOOKUP($A9,'RevPAR Raw Data'!$B$6:$BE$49,'RevPAR Raw Data'!W$1,FALSE)</f>
        <v>13.674307179192301</v>
      </c>
      <c r="BI9" s="48">
        <f>VLOOKUP($A9,'RevPAR Raw Data'!$B$6:$BE$49,'RevPAR Raw Data'!X$1,FALSE)</f>
        <v>10.8568340223189</v>
      </c>
      <c r="BJ9" s="49">
        <f>VLOOKUP($A9,'RevPAR Raw Data'!$B$6:$BE$49,'RevPAR Raw Data'!Y$1,FALSE)</f>
        <v>12.8406042338798</v>
      </c>
      <c r="BK9" s="48">
        <f>VLOOKUP($A9,'RevPAR Raw Data'!$B$6:$BE$49,'RevPAR Raw Data'!AA$1,FALSE)</f>
        <v>12.8030212276232</v>
      </c>
      <c r="BL9" s="48">
        <f>VLOOKUP($A9,'RevPAR Raw Data'!$B$6:$BE$49,'RevPAR Raw Data'!AB$1,FALSE)</f>
        <v>12.8710499214575</v>
      </c>
      <c r="BM9" s="49">
        <f>VLOOKUP($A9,'RevPAR Raw Data'!$B$6:$BE$49,'RevPAR Raw Data'!AC$1,FALSE)</f>
        <v>12.837419996125901</v>
      </c>
      <c r="BN9" s="50">
        <f>VLOOKUP($A9,'RevPAR Raw Data'!$B$6:$BE$49,'RevPAR Raw Data'!AE$1,FALSE)</f>
        <v>12.8397431996496</v>
      </c>
    </row>
    <row r="10" spans="1:66" x14ac:dyDescent="0.25">
      <c r="A10" s="63" t="s">
        <v>119</v>
      </c>
      <c r="B10" s="47">
        <f>VLOOKUP($A10,'Occupancy Raw Data'!$B$8:$BE$51,'Occupancy Raw Data'!G$3,FALSE)</f>
        <v>60.121987503719097</v>
      </c>
      <c r="C10" s="48">
        <f>VLOOKUP($A10,'Occupancy Raw Data'!$B$8:$BE$51,'Occupancy Raw Data'!H$3,FALSE)</f>
        <v>78.491520380839006</v>
      </c>
      <c r="D10" s="48">
        <f>VLOOKUP($A10,'Occupancy Raw Data'!$B$8:$BE$51,'Occupancy Raw Data'!I$3,FALSE)</f>
        <v>84.105920856887806</v>
      </c>
      <c r="E10" s="48">
        <f>VLOOKUP($A10,'Occupancy Raw Data'!$B$8:$BE$51,'Occupancy Raw Data'!J$3,FALSE)</f>
        <v>84.454031538232599</v>
      </c>
      <c r="F10" s="48">
        <f>VLOOKUP($A10,'Occupancy Raw Data'!$B$8:$BE$51,'Occupancy Raw Data'!K$3,FALSE)</f>
        <v>80.229098482594395</v>
      </c>
      <c r="G10" s="49">
        <f>VLOOKUP($A10,'Occupancy Raw Data'!$B$8:$BE$51,'Occupancy Raw Data'!L$3,FALSE)</f>
        <v>77.480511752454603</v>
      </c>
      <c r="H10" s="48">
        <f>VLOOKUP($A10,'Occupancy Raw Data'!$B$8:$BE$51,'Occupancy Raw Data'!N$3,FALSE)</f>
        <v>83.936328473668496</v>
      </c>
      <c r="I10" s="48">
        <f>VLOOKUP($A10,'Occupancy Raw Data'!$B$8:$BE$51,'Occupancy Raw Data'!O$3,FALSE)</f>
        <v>85.554894376673602</v>
      </c>
      <c r="J10" s="49">
        <f>VLOOKUP($A10,'Occupancy Raw Data'!$B$8:$BE$51,'Occupancy Raw Data'!P$3,FALSE)</f>
        <v>84.745611425171006</v>
      </c>
      <c r="K10" s="50">
        <f>VLOOKUP($A10,'Occupancy Raw Data'!$B$8:$BE$51,'Occupancy Raw Data'!R$3,FALSE)</f>
        <v>79.556254516087805</v>
      </c>
      <c r="M10" s="47">
        <f>VLOOKUP($A10,'Occupancy Raw Data'!$B$8:$BE$51,'Occupancy Raw Data'!T$3,FALSE)</f>
        <v>4.1763040819987198</v>
      </c>
      <c r="N10" s="48">
        <f>VLOOKUP($A10,'Occupancy Raw Data'!$B$8:$BE$51,'Occupancy Raw Data'!U$3,FALSE)</f>
        <v>1.91521493876294</v>
      </c>
      <c r="O10" s="48">
        <f>VLOOKUP($A10,'Occupancy Raw Data'!$B$8:$BE$51,'Occupancy Raw Data'!V$3,FALSE)</f>
        <v>0.32630579243475599</v>
      </c>
      <c r="P10" s="48">
        <f>VLOOKUP($A10,'Occupancy Raw Data'!$B$8:$BE$51,'Occupancy Raw Data'!W$3,FALSE)</f>
        <v>0.60938735671883104</v>
      </c>
      <c r="Q10" s="48">
        <f>VLOOKUP($A10,'Occupancy Raw Data'!$B$8:$BE$51,'Occupancy Raw Data'!X$3,FALSE)</f>
        <v>2.5777171328947701</v>
      </c>
      <c r="R10" s="49">
        <f>VLOOKUP($A10,'Occupancy Raw Data'!$B$8:$BE$51,'Occupancy Raw Data'!Y$3,FALSE)</f>
        <v>1.75628098234622</v>
      </c>
      <c r="S10" s="48">
        <f>VLOOKUP($A10,'Occupancy Raw Data'!$B$8:$BE$51,'Occupancy Raw Data'!AA$3,FALSE)</f>
        <v>-0.27607892576413601</v>
      </c>
      <c r="T10" s="48">
        <f>VLOOKUP($A10,'Occupancy Raw Data'!$B$8:$BE$51,'Occupancy Raw Data'!AB$3,FALSE)</f>
        <v>-0.609476115366691</v>
      </c>
      <c r="U10" s="49">
        <f>VLOOKUP($A10,'Occupancy Raw Data'!$B$8:$BE$51,'Occupancy Raw Data'!AC$3,FALSE)</f>
        <v>-0.44464850829028102</v>
      </c>
      <c r="V10" s="50">
        <f>VLOOKUP($A10,'Occupancy Raw Data'!$B$8:$BE$51,'Occupancy Raw Data'!AE$3,FALSE)</f>
        <v>1.07619278289827</v>
      </c>
      <c r="X10" s="51">
        <f>VLOOKUP($A10,'ADR Raw Data'!$B$6:$BE$49,'ADR Raw Data'!G$1,FALSE)</f>
        <v>153.90038056119101</v>
      </c>
      <c r="Y10" s="52">
        <f>VLOOKUP($A10,'ADR Raw Data'!$B$6:$BE$49,'ADR Raw Data'!H$1,FALSE)</f>
        <v>168.770849854061</v>
      </c>
      <c r="Z10" s="52">
        <f>VLOOKUP($A10,'ADR Raw Data'!$B$6:$BE$49,'ADR Raw Data'!I$1,FALSE)</f>
        <v>176.25526531767301</v>
      </c>
      <c r="AA10" s="52">
        <f>VLOOKUP($A10,'ADR Raw Data'!$B$6:$BE$49,'ADR Raw Data'!J$1,FALSE)</f>
        <v>174.14198590805</v>
      </c>
      <c r="AB10" s="52">
        <f>VLOOKUP($A10,'ADR Raw Data'!$B$6:$BE$49,'ADR Raw Data'!K$1,FALSE)</f>
        <v>161.83006489894299</v>
      </c>
      <c r="AC10" s="53">
        <f>VLOOKUP($A10,'ADR Raw Data'!$B$6:$BE$49,'ADR Raw Data'!L$1,FALSE)</f>
        <v>167.82145669170299</v>
      </c>
      <c r="AD10" s="52">
        <f>VLOOKUP($A10,'ADR Raw Data'!$B$6:$BE$49,'ADR Raw Data'!N$1,FALSE)</f>
        <v>172.68761192442599</v>
      </c>
      <c r="AE10" s="52">
        <f>VLOOKUP($A10,'ADR Raw Data'!$B$6:$BE$49,'ADR Raw Data'!O$1,FALSE)</f>
        <v>172.292536254564</v>
      </c>
      <c r="AF10" s="53">
        <f>VLOOKUP($A10,'ADR Raw Data'!$B$6:$BE$49,'ADR Raw Data'!P$1,FALSE)</f>
        <v>172.488187690903</v>
      </c>
      <c r="AG10" s="54">
        <f>VLOOKUP($A10,'ADR Raw Data'!$B$6:$BE$49,'ADR Raw Data'!R$1,FALSE)</f>
        <v>169.241781302758</v>
      </c>
      <c r="AI10" s="47">
        <f>VLOOKUP($A10,'ADR Raw Data'!$B$6:$BE$49,'ADR Raw Data'!T$1,FALSE)</f>
        <v>2.06963164622214</v>
      </c>
      <c r="AJ10" s="48">
        <f>VLOOKUP($A10,'ADR Raw Data'!$B$6:$BE$49,'ADR Raw Data'!U$1,FALSE)</f>
        <v>4.2655809889741096</v>
      </c>
      <c r="AK10" s="48">
        <f>VLOOKUP($A10,'ADR Raw Data'!$B$6:$BE$49,'ADR Raw Data'!V$1,FALSE)</f>
        <v>3.82499181911923</v>
      </c>
      <c r="AL10" s="48">
        <f>VLOOKUP($A10,'ADR Raw Data'!$B$6:$BE$49,'ADR Raw Data'!W$1,FALSE)</f>
        <v>4.1081492809332003</v>
      </c>
      <c r="AM10" s="48">
        <f>VLOOKUP($A10,'ADR Raw Data'!$B$6:$BE$49,'ADR Raw Data'!X$1,FALSE)</f>
        <v>1.8064387361666201</v>
      </c>
      <c r="AN10" s="49">
        <f>VLOOKUP($A10,'ADR Raw Data'!$B$6:$BE$49,'ADR Raw Data'!Y$1,FALSE)</f>
        <v>3.2630149512303102</v>
      </c>
      <c r="AO10" s="48">
        <f>VLOOKUP($A10,'ADR Raw Data'!$B$6:$BE$49,'ADR Raw Data'!AA$1,FALSE)</f>
        <v>0.78093298898176899</v>
      </c>
      <c r="AP10" s="48">
        <f>VLOOKUP($A10,'ADR Raw Data'!$B$6:$BE$49,'ADR Raw Data'!AB$1,FALSE)</f>
        <v>-1.08857418951375</v>
      </c>
      <c r="AQ10" s="49">
        <f>VLOOKUP($A10,'ADR Raw Data'!$B$6:$BE$49,'ADR Raw Data'!AC$1,FALSE)</f>
        <v>-0.171799677411198</v>
      </c>
      <c r="AR10" s="50">
        <f>VLOOKUP($A10,'ADR Raw Data'!$B$6:$BE$49,'ADR Raw Data'!AE$1,FALSE)</f>
        <v>2.1431175654418602</v>
      </c>
      <c r="AS10" s="40"/>
      <c r="AT10" s="51">
        <f>VLOOKUP($A10,'RevPAR Raw Data'!$B$6:$BE$49,'RevPAR Raw Data'!G$1,FALSE)</f>
        <v>92.5279675691758</v>
      </c>
      <c r="AU10" s="52">
        <f>VLOOKUP($A10,'RevPAR Raw Data'!$B$6:$BE$49,'RevPAR Raw Data'!H$1,FALSE)</f>
        <v>132.47080601011601</v>
      </c>
      <c r="AV10" s="52">
        <f>VLOOKUP($A10,'RevPAR Raw Data'!$B$6:$BE$49,'RevPAR Raw Data'!I$1,FALSE)</f>
        <v>148.24111395418001</v>
      </c>
      <c r="AW10" s="52">
        <f>VLOOKUP($A10,'RevPAR Raw Data'!$B$6:$BE$49,'RevPAR Raw Data'!J$1,FALSE)</f>
        <v>147.06992770008901</v>
      </c>
      <c r="AX10" s="52">
        <f>VLOOKUP($A10,'RevPAR Raw Data'!$B$6:$BE$49,'RevPAR Raw Data'!K$1,FALSE)</f>
        <v>129.83480214221899</v>
      </c>
      <c r="AY10" s="53">
        <f>VLOOKUP($A10,'RevPAR Raw Data'!$B$6:$BE$49,'RevPAR Raw Data'!L$1,FALSE)</f>
        <v>130.02892347515601</v>
      </c>
      <c r="AZ10" s="52">
        <f>VLOOKUP($A10,'RevPAR Raw Data'!$B$6:$BE$49,'RevPAR Raw Data'!N$1,FALSE)</f>
        <v>144.94764117822001</v>
      </c>
      <c r="BA10" s="52">
        <f>VLOOKUP($A10,'RevPAR Raw Data'!$B$6:$BE$49,'RevPAR Raw Data'!O$1,FALSE)</f>
        <v>147.40469741148399</v>
      </c>
      <c r="BB10" s="53">
        <f>VLOOKUP($A10,'RevPAR Raw Data'!$B$6:$BE$49,'RevPAR Raw Data'!P$1,FALSE)</f>
        <v>146.176169294852</v>
      </c>
      <c r="BC10" s="54">
        <f>VLOOKUP($A10,'RevPAR Raw Data'!$B$6:$BE$49,'RevPAR Raw Data'!R$1,FALSE)</f>
        <v>134.64242228078299</v>
      </c>
      <c r="BE10" s="47">
        <f>VLOOKUP($A10,'RevPAR Raw Data'!$B$6:$BE$49,'RevPAR Raw Data'!T$1,FALSE)</f>
        <v>6.3323698391443903</v>
      </c>
      <c r="BF10" s="48">
        <f>VLOOKUP($A10,'RevPAR Raw Data'!$B$6:$BE$49,'RevPAR Raw Data'!U$1,FALSE)</f>
        <v>6.2624909720629196</v>
      </c>
      <c r="BG10" s="48">
        <f>VLOOKUP($A10,'RevPAR Raw Data'!$B$6:$BE$49,'RevPAR Raw Data'!V$1,FALSE)</f>
        <v>4.1637787814199303</v>
      </c>
      <c r="BH10" s="48">
        <f>VLOOKUP($A10,'RevPAR Raw Data'!$B$6:$BE$49,'RevPAR Raw Data'!W$1,FALSE)</f>
        <v>4.7425711799651804</v>
      </c>
      <c r="BI10" s="48">
        <f>VLOOKUP($A10,'RevPAR Raw Data'!$B$6:$BE$49,'RevPAR Raw Data'!X$1,FALSE)</f>
        <v>4.4307207498588097</v>
      </c>
      <c r="BJ10" s="49">
        <f>VLOOKUP($A10,'RevPAR Raw Data'!$B$6:$BE$49,'RevPAR Raw Data'!Y$1,FALSE)</f>
        <v>5.0766036446161102</v>
      </c>
      <c r="BK10" s="48">
        <f>VLOOKUP($A10,'RevPAR Raw Data'!$B$6:$BE$49,'RevPAR Raw Data'!AA$1,FALSE)</f>
        <v>0.50269807181071402</v>
      </c>
      <c r="BL10" s="48">
        <f>VLOOKUP($A10,'RevPAR Raw Data'!$B$6:$BE$49,'RevPAR Raw Data'!AB$1,FALSE)</f>
        <v>-1.69141570519731</v>
      </c>
      <c r="BM10" s="49">
        <f>VLOOKUP($A10,'RevPAR Raw Data'!$B$6:$BE$49,'RevPAR Raw Data'!AC$1,FALSE)</f>
        <v>-0.61568428099862305</v>
      </c>
      <c r="BN10" s="50">
        <f>VLOOKUP($A10,'RevPAR Raw Data'!$B$6:$BE$49,'RevPAR Raw Data'!AE$1,FALSE)</f>
        <v>3.2423744249084399</v>
      </c>
    </row>
    <row r="11" spans="1:66" x14ac:dyDescent="0.25">
      <c r="A11" s="63" t="s">
        <v>120</v>
      </c>
      <c r="B11" s="47">
        <f>VLOOKUP($A11,'Occupancy Raw Data'!$B$8:$BE$51,'Occupancy Raw Data'!G$3,FALSE)</f>
        <v>55.908131595282399</v>
      </c>
      <c r="C11" s="48">
        <f>VLOOKUP($A11,'Occupancy Raw Data'!$B$8:$BE$51,'Occupancy Raw Data'!H$3,FALSE)</f>
        <v>72.739913097454902</v>
      </c>
      <c r="D11" s="48">
        <f>VLOOKUP($A11,'Occupancy Raw Data'!$B$8:$BE$51,'Occupancy Raw Data'!I$3,FALSE)</f>
        <v>79.520794537554295</v>
      </c>
      <c r="E11" s="48">
        <f>VLOOKUP($A11,'Occupancy Raw Data'!$B$8:$BE$51,'Occupancy Raw Data'!J$3,FALSE)</f>
        <v>80.4196151458721</v>
      </c>
      <c r="F11" s="48">
        <f>VLOOKUP($A11,'Occupancy Raw Data'!$B$8:$BE$51,'Occupancy Raw Data'!K$3,FALSE)</f>
        <v>76.126629422718807</v>
      </c>
      <c r="G11" s="49">
        <f>VLOOKUP($A11,'Occupancy Raw Data'!$B$8:$BE$51,'Occupancy Raw Data'!L$3,FALSE)</f>
        <v>72.943016759776498</v>
      </c>
      <c r="H11" s="48">
        <f>VLOOKUP($A11,'Occupancy Raw Data'!$B$8:$BE$51,'Occupancy Raw Data'!N$3,FALSE)</f>
        <v>80.792054624456796</v>
      </c>
      <c r="I11" s="48">
        <f>VLOOKUP($A11,'Occupancy Raw Data'!$B$8:$BE$51,'Occupancy Raw Data'!O$3,FALSE)</f>
        <v>82.2222222222222</v>
      </c>
      <c r="J11" s="49">
        <f>VLOOKUP($A11,'Occupancy Raw Data'!$B$8:$BE$51,'Occupancy Raw Data'!P$3,FALSE)</f>
        <v>81.507138423339498</v>
      </c>
      <c r="K11" s="50">
        <f>VLOOKUP($A11,'Occupancy Raw Data'!$B$8:$BE$51,'Occupancy Raw Data'!R$3,FALSE)</f>
        <v>75.389908663651596</v>
      </c>
      <c r="M11" s="47">
        <f>VLOOKUP($A11,'Occupancy Raw Data'!$B$8:$BE$51,'Occupancy Raw Data'!T$3,FALSE)</f>
        <v>-0.95293934039891104</v>
      </c>
      <c r="N11" s="48">
        <f>VLOOKUP($A11,'Occupancy Raw Data'!$B$8:$BE$51,'Occupancy Raw Data'!U$3,FALSE)</f>
        <v>-0.15923348305650001</v>
      </c>
      <c r="O11" s="48">
        <f>VLOOKUP($A11,'Occupancy Raw Data'!$B$8:$BE$51,'Occupancy Raw Data'!V$3,FALSE)</f>
        <v>-4.03171266459664E-2</v>
      </c>
      <c r="P11" s="48">
        <f>VLOOKUP($A11,'Occupancy Raw Data'!$B$8:$BE$51,'Occupancy Raw Data'!W$3,FALSE)</f>
        <v>1.50251273193526</v>
      </c>
      <c r="Q11" s="48">
        <f>VLOOKUP($A11,'Occupancy Raw Data'!$B$8:$BE$51,'Occupancy Raw Data'!X$3,FALSE)</f>
        <v>-0.45440353654979299</v>
      </c>
      <c r="R11" s="49">
        <f>VLOOKUP($A11,'Occupancy Raw Data'!$B$8:$BE$51,'Occupancy Raw Data'!Y$3,FALSE)</f>
        <v>4.3051185005749698E-2</v>
      </c>
      <c r="S11" s="48">
        <f>VLOOKUP($A11,'Occupancy Raw Data'!$B$8:$BE$51,'Occupancy Raw Data'!AA$3,FALSE)</f>
        <v>-2.5841362356486899</v>
      </c>
      <c r="T11" s="48">
        <f>VLOOKUP($A11,'Occupancy Raw Data'!$B$8:$BE$51,'Occupancy Raw Data'!AB$3,FALSE)</f>
        <v>-1.6836350301696801</v>
      </c>
      <c r="U11" s="49">
        <f>VLOOKUP($A11,'Occupancy Raw Data'!$B$8:$BE$51,'Occupancy Raw Data'!AC$3,FALSE)</f>
        <v>-2.1320068474225602</v>
      </c>
      <c r="V11" s="50">
        <f>VLOOKUP($A11,'Occupancy Raw Data'!$B$8:$BE$51,'Occupancy Raw Data'!AE$3,FALSE)</f>
        <v>-0.63906791023829801</v>
      </c>
      <c r="X11" s="51">
        <f>VLOOKUP($A11,'ADR Raw Data'!$B$6:$BE$49,'ADR Raw Data'!G$1,FALSE)</f>
        <v>122.53138251099099</v>
      </c>
      <c r="Y11" s="52">
        <f>VLOOKUP($A11,'ADR Raw Data'!$B$6:$BE$49,'ADR Raw Data'!H$1,FALSE)</f>
        <v>128.78693405243001</v>
      </c>
      <c r="Z11" s="52">
        <f>VLOOKUP($A11,'ADR Raw Data'!$B$6:$BE$49,'ADR Raw Data'!I$1,FALSE)</f>
        <v>134.28278764792199</v>
      </c>
      <c r="AA11" s="52">
        <f>VLOOKUP($A11,'ADR Raw Data'!$B$6:$BE$49,'ADR Raw Data'!J$1,FALSE)</f>
        <v>132.545549723671</v>
      </c>
      <c r="AB11" s="52">
        <f>VLOOKUP($A11,'ADR Raw Data'!$B$6:$BE$49,'ADR Raw Data'!K$1,FALSE)</f>
        <v>130.41941030658799</v>
      </c>
      <c r="AC11" s="53">
        <f>VLOOKUP($A11,'ADR Raw Data'!$B$6:$BE$49,'ADR Raw Data'!L$1,FALSE)</f>
        <v>130.195814050065</v>
      </c>
      <c r="AD11" s="52">
        <f>VLOOKUP($A11,'ADR Raw Data'!$B$6:$BE$49,'ADR Raw Data'!N$1,FALSE)</f>
        <v>154.774457420326</v>
      </c>
      <c r="AE11" s="52">
        <f>VLOOKUP($A11,'ADR Raw Data'!$B$6:$BE$49,'ADR Raw Data'!O$1,FALSE)</f>
        <v>154.94424248829799</v>
      </c>
      <c r="AF11" s="53">
        <f>VLOOKUP($A11,'ADR Raw Data'!$B$6:$BE$49,'ADR Raw Data'!P$1,FALSE)</f>
        <v>154.86009473908601</v>
      </c>
      <c r="AG11" s="54">
        <f>VLOOKUP($A11,'ADR Raw Data'!$B$6:$BE$49,'ADR Raw Data'!R$1,FALSE)</f>
        <v>137.81454853841299</v>
      </c>
      <c r="AI11" s="47">
        <f>VLOOKUP($A11,'ADR Raw Data'!$B$6:$BE$49,'ADR Raw Data'!T$1,FALSE)</f>
        <v>3.3535718097525602</v>
      </c>
      <c r="AJ11" s="48">
        <f>VLOOKUP($A11,'ADR Raw Data'!$B$6:$BE$49,'ADR Raw Data'!U$1,FALSE)</f>
        <v>2.8931321255386901</v>
      </c>
      <c r="AK11" s="48">
        <f>VLOOKUP($A11,'ADR Raw Data'!$B$6:$BE$49,'ADR Raw Data'!V$1,FALSE)</f>
        <v>4.6124490961811002</v>
      </c>
      <c r="AL11" s="48">
        <f>VLOOKUP($A11,'ADR Raw Data'!$B$6:$BE$49,'ADR Raw Data'!W$1,FALSE)</f>
        <v>4.4782461338015302</v>
      </c>
      <c r="AM11" s="48">
        <f>VLOOKUP($A11,'ADR Raw Data'!$B$6:$BE$49,'ADR Raw Data'!X$1,FALSE)</f>
        <v>3.05428092698306</v>
      </c>
      <c r="AN11" s="49">
        <f>VLOOKUP($A11,'ADR Raw Data'!$B$6:$BE$49,'ADR Raw Data'!Y$1,FALSE)</f>
        <v>3.7415698027076498</v>
      </c>
      <c r="AO11" s="48">
        <f>VLOOKUP($A11,'ADR Raw Data'!$B$6:$BE$49,'ADR Raw Data'!AA$1,FALSE)</f>
        <v>0.84520625190600895</v>
      </c>
      <c r="AP11" s="48">
        <f>VLOOKUP($A11,'ADR Raw Data'!$B$6:$BE$49,'ADR Raw Data'!AB$1,FALSE)</f>
        <v>-0.67548679442774096</v>
      </c>
      <c r="AQ11" s="49">
        <f>VLOOKUP($A11,'ADR Raw Data'!$B$6:$BE$49,'ADR Raw Data'!AC$1,FALSE)</f>
        <v>7.5746536987646607E-2</v>
      </c>
      <c r="AR11" s="50">
        <f>VLOOKUP($A11,'ADR Raw Data'!$B$6:$BE$49,'ADR Raw Data'!AE$1,FALSE)</f>
        <v>2.3342855924144801</v>
      </c>
      <c r="AS11" s="40"/>
      <c r="AT11" s="51">
        <f>VLOOKUP($A11,'RevPAR Raw Data'!$B$6:$BE$49,'RevPAR Raw Data'!G$1,FALSE)</f>
        <v>68.5050065797641</v>
      </c>
      <c r="AU11" s="52">
        <f>VLOOKUP($A11,'RevPAR Raw Data'!$B$6:$BE$49,'RevPAR Raw Data'!H$1,FALSE)</f>
        <v>93.6795039106145</v>
      </c>
      <c r="AV11" s="52">
        <f>VLOOKUP($A11,'RevPAR Raw Data'!$B$6:$BE$49,'RevPAR Raw Data'!I$1,FALSE)</f>
        <v>106.782739664804</v>
      </c>
      <c r="AW11" s="52">
        <f>VLOOKUP($A11,'RevPAR Raw Data'!$B$6:$BE$49,'RevPAR Raw Data'!J$1,FALSE)</f>
        <v>106.592620980757</v>
      </c>
      <c r="AX11" s="52">
        <f>VLOOKUP($A11,'RevPAR Raw Data'!$B$6:$BE$49,'RevPAR Raw Data'!K$1,FALSE)</f>
        <v>99.283901179391606</v>
      </c>
      <c r="AY11" s="53">
        <f>VLOOKUP($A11,'RevPAR Raw Data'!$B$6:$BE$49,'RevPAR Raw Data'!L$1,FALSE)</f>
        <v>94.968754463066404</v>
      </c>
      <c r="AZ11" s="52">
        <f>VLOOKUP($A11,'RevPAR Raw Data'!$B$6:$BE$49,'RevPAR Raw Data'!N$1,FALSE)</f>
        <v>125.045464183736</v>
      </c>
      <c r="BA11" s="52">
        <f>VLOOKUP($A11,'RevPAR Raw Data'!$B$6:$BE$49,'RevPAR Raw Data'!O$1,FALSE)</f>
        <v>127.398599379267</v>
      </c>
      <c r="BB11" s="53">
        <f>VLOOKUP($A11,'RevPAR Raw Data'!$B$6:$BE$49,'RevPAR Raw Data'!P$1,FALSE)</f>
        <v>126.222031781502</v>
      </c>
      <c r="BC11" s="54">
        <f>VLOOKUP($A11,'RevPAR Raw Data'!$B$6:$BE$49,'RevPAR Raw Data'!R$1,FALSE)</f>
        <v>103.898262268333</v>
      </c>
      <c r="BE11" s="47">
        <f>VLOOKUP($A11,'RevPAR Raw Data'!$B$6:$BE$49,'RevPAR Raw Data'!T$1,FALSE)</f>
        <v>2.36867496426999</v>
      </c>
      <c r="BF11" s="48">
        <f>VLOOKUP($A11,'RevPAR Raw Data'!$B$6:$BE$49,'RevPAR Raw Data'!U$1,FALSE)</f>
        <v>2.7292918074292598</v>
      </c>
      <c r="BG11" s="48">
        <f>VLOOKUP($A11,'RevPAR Raw Data'!$B$6:$BE$49,'RevPAR Raw Data'!V$1,FALSE)</f>
        <v>4.57027236259154</v>
      </c>
      <c r="BH11" s="48">
        <f>VLOOKUP($A11,'RevPAR Raw Data'!$B$6:$BE$49,'RevPAR Raw Data'!W$1,FALSE)</f>
        <v>6.0480450840645599</v>
      </c>
      <c r="BI11" s="48">
        <f>VLOOKUP($A11,'RevPAR Raw Data'!$B$6:$BE$49,'RevPAR Raw Data'!X$1,FALSE)</f>
        <v>2.58599862988489</v>
      </c>
      <c r="BJ11" s="49">
        <f>VLOOKUP($A11,'RevPAR Raw Data'!$B$6:$BE$49,'RevPAR Raw Data'!Y$1,FALSE)</f>
        <v>3.7862317778512899</v>
      </c>
      <c r="BK11" s="48">
        <f>VLOOKUP($A11,'RevPAR Raw Data'!$B$6:$BE$49,'RevPAR Raw Data'!AA$1,FALSE)</f>
        <v>-1.76077126476415</v>
      </c>
      <c r="BL11" s="48">
        <f>VLOOKUP($A11,'RevPAR Raw Data'!$B$6:$BE$49,'RevPAR Raw Data'!AB$1,FALSE)</f>
        <v>-2.3477490923022599</v>
      </c>
      <c r="BM11" s="49">
        <f>VLOOKUP($A11,'RevPAR Raw Data'!$B$6:$BE$49,'RevPAR Raw Data'!AC$1,FALSE)</f>
        <v>-2.0578752317901698</v>
      </c>
      <c r="BN11" s="50">
        <f>VLOOKUP($A11,'RevPAR Raw Data'!$B$6:$BE$49,'RevPAR Raw Data'!AE$1,FALSE)</f>
        <v>1.68030001202174</v>
      </c>
    </row>
    <row r="12" spans="1:66" x14ac:dyDescent="0.25">
      <c r="A12" s="63" t="s">
        <v>121</v>
      </c>
      <c r="B12" s="47">
        <f>VLOOKUP($A12,'Occupancy Raw Data'!$B$8:$BE$51,'Occupancy Raw Data'!G$3,FALSE)</f>
        <v>55.570519667487098</v>
      </c>
      <c r="C12" s="48">
        <f>VLOOKUP($A12,'Occupancy Raw Data'!$B$8:$BE$51,'Occupancy Raw Data'!H$3,FALSE)</f>
        <v>65.518042074954707</v>
      </c>
      <c r="D12" s="48">
        <f>VLOOKUP($A12,'Occupancy Raw Data'!$B$8:$BE$51,'Occupancy Raw Data'!I$3,FALSE)</f>
        <v>70.524311521850095</v>
      </c>
      <c r="E12" s="48">
        <f>VLOOKUP($A12,'Occupancy Raw Data'!$B$8:$BE$51,'Occupancy Raw Data'!J$3,FALSE)</f>
        <v>71.295221288255206</v>
      </c>
      <c r="F12" s="48">
        <f>VLOOKUP($A12,'Occupancy Raw Data'!$B$8:$BE$51,'Occupancy Raw Data'!K$3,FALSE)</f>
        <v>69.493335810151805</v>
      </c>
      <c r="G12" s="49">
        <f>VLOOKUP($A12,'Occupancy Raw Data'!$B$8:$BE$51,'Occupancy Raw Data'!L$3,FALSE)</f>
        <v>66.480286072539798</v>
      </c>
      <c r="H12" s="48">
        <f>VLOOKUP($A12,'Occupancy Raw Data'!$B$8:$BE$51,'Occupancy Raw Data'!N$3,FALSE)</f>
        <v>74.016625644359806</v>
      </c>
      <c r="I12" s="48">
        <f>VLOOKUP($A12,'Occupancy Raw Data'!$B$8:$BE$51,'Occupancy Raw Data'!O$3,FALSE)</f>
        <v>75.516648864533494</v>
      </c>
      <c r="J12" s="49">
        <f>VLOOKUP($A12,'Occupancy Raw Data'!$B$8:$BE$51,'Occupancy Raw Data'!P$3,FALSE)</f>
        <v>74.766637254446593</v>
      </c>
      <c r="K12" s="50">
        <f>VLOOKUP($A12,'Occupancy Raw Data'!$B$8:$BE$51,'Occupancy Raw Data'!R$3,FALSE)</f>
        <v>68.847814981656001</v>
      </c>
      <c r="M12" s="47">
        <f>VLOOKUP($A12,'Occupancy Raw Data'!$B$8:$BE$51,'Occupancy Raw Data'!T$3,FALSE)</f>
        <v>0.274389183184926</v>
      </c>
      <c r="N12" s="48">
        <f>VLOOKUP($A12,'Occupancy Raw Data'!$B$8:$BE$51,'Occupancy Raw Data'!U$3,FALSE)</f>
        <v>0.51364143636619597</v>
      </c>
      <c r="O12" s="48">
        <f>VLOOKUP($A12,'Occupancy Raw Data'!$B$8:$BE$51,'Occupancy Raw Data'!V$3,FALSE)</f>
        <v>3.0366333820347098</v>
      </c>
      <c r="P12" s="48">
        <f>VLOOKUP($A12,'Occupancy Raw Data'!$B$8:$BE$51,'Occupancy Raw Data'!W$3,FALSE)</f>
        <v>3.9173712418533602</v>
      </c>
      <c r="Q12" s="48">
        <f>VLOOKUP($A12,'Occupancy Raw Data'!$B$8:$BE$51,'Occupancy Raw Data'!X$3,FALSE)</f>
        <v>2.4712976896678698</v>
      </c>
      <c r="R12" s="49">
        <f>VLOOKUP($A12,'Occupancy Raw Data'!$B$8:$BE$51,'Occupancy Raw Data'!Y$3,FALSE)</f>
        <v>2.1288752022383601</v>
      </c>
      <c r="S12" s="48">
        <f>VLOOKUP($A12,'Occupancy Raw Data'!$B$8:$BE$51,'Occupancy Raw Data'!AA$3,FALSE)</f>
        <v>0.28462602957248301</v>
      </c>
      <c r="T12" s="48">
        <f>VLOOKUP($A12,'Occupancy Raw Data'!$B$8:$BE$51,'Occupancy Raw Data'!AB$3,FALSE)</f>
        <v>0.57267139214922103</v>
      </c>
      <c r="U12" s="49">
        <f>VLOOKUP($A12,'Occupancy Raw Data'!$B$8:$BE$51,'Occupancy Raw Data'!AC$3,FALSE)</f>
        <v>0.42988693311222198</v>
      </c>
      <c r="V12" s="50">
        <f>VLOOKUP($A12,'Occupancy Raw Data'!$B$8:$BE$51,'Occupancy Raw Data'!AE$3,FALSE)</f>
        <v>1.5955993172432801</v>
      </c>
      <c r="X12" s="51">
        <f>VLOOKUP($A12,'ADR Raw Data'!$B$6:$BE$49,'ADR Raw Data'!G$1,FALSE)</f>
        <v>87.076119839545299</v>
      </c>
      <c r="Y12" s="52">
        <f>VLOOKUP($A12,'ADR Raw Data'!$B$6:$BE$49,'ADR Raw Data'!H$1,FALSE)</f>
        <v>90.161426850014095</v>
      </c>
      <c r="Z12" s="52">
        <f>VLOOKUP($A12,'ADR Raw Data'!$B$6:$BE$49,'ADR Raw Data'!I$1,FALSE)</f>
        <v>93.740227182931605</v>
      </c>
      <c r="AA12" s="52">
        <f>VLOOKUP($A12,'ADR Raw Data'!$B$6:$BE$49,'ADR Raw Data'!J$1,FALSE)</f>
        <v>93.930512636789899</v>
      </c>
      <c r="AB12" s="52">
        <f>VLOOKUP($A12,'ADR Raw Data'!$B$6:$BE$49,'ADR Raw Data'!K$1,FALSE)</f>
        <v>92.812710505212493</v>
      </c>
      <c r="AC12" s="53">
        <f>VLOOKUP($A12,'ADR Raw Data'!$B$6:$BE$49,'ADR Raw Data'!L$1,FALSE)</f>
        <v>91.767631328937</v>
      </c>
      <c r="AD12" s="52">
        <f>VLOOKUP($A12,'ADR Raw Data'!$B$6:$BE$49,'ADR Raw Data'!N$1,FALSE)</f>
        <v>108.4132337809</v>
      </c>
      <c r="AE12" s="52">
        <f>VLOOKUP($A12,'ADR Raw Data'!$B$6:$BE$49,'ADR Raw Data'!O$1,FALSE)</f>
        <v>108.230099624869</v>
      </c>
      <c r="AF12" s="53">
        <f>VLOOKUP($A12,'ADR Raw Data'!$B$6:$BE$49,'ADR Raw Data'!P$1,FALSE)</f>
        <v>108.32074815988</v>
      </c>
      <c r="AG12" s="54">
        <f>VLOOKUP($A12,'ADR Raw Data'!$B$6:$BE$49,'ADR Raw Data'!R$1,FALSE)</f>
        <v>96.903683449771094</v>
      </c>
      <c r="AI12" s="47">
        <f>VLOOKUP($A12,'ADR Raw Data'!$B$6:$BE$49,'ADR Raw Data'!T$1,FALSE)</f>
        <v>-0.71235133411057205</v>
      </c>
      <c r="AJ12" s="48">
        <f>VLOOKUP($A12,'ADR Raw Data'!$B$6:$BE$49,'ADR Raw Data'!U$1,FALSE)</f>
        <v>-1.1530550299962701</v>
      </c>
      <c r="AK12" s="48">
        <f>VLOOKUP($A12,'ADR Raw Data'!$B$6:$BE$49,'ADR Raw Data'!V$1,FALSE)</f>
        <v>1.8173431914365801</v>
      </c>
      <c r="AL12" s="48">
        <f>VLOOKUP($A12,'ADR Raw Data'!$B$6:$BE$49,'ADR Raw Data'!W$1,FALSE)</f>
        <v>2.01034784904863</v>
      </c>
      <c r="AM12" s="48">
        <f>VLOOKUP($A12,'ADR Raw Data'!$B$6:$BE$49,'ADR Raw Data'!X$1,FALSE)</f>
        <v>0.251515013343097</v>
      </c>
      <c r="AN12" s="49">
        <f>VLOOKUP($A12,'ADR Raw Data'!$B$6:$BE$49,'ADR Raw Data'!Y$1,FALSE)</f>
        <v>0.55397730095868503</v>
      </c>
      <c r="AO12" s="48">
        <f>VLOOKUP($A12,'ADR Raw Data'!$B$6:$BE$49,'ADR Raw Data'!AA$1,FALSE)</f>
        <v>-1.0938873196272301</v>
      </c>
      <c r="AP12" s="48">
        <f>VLOOKUP($A12,'ADR Raw Data'!$B$6:$BE$49,'ADR Raw Data'!AB$1,FALSE)</f>
        <v>-3.0539215186881998</v>
      </c>
      <c r="AQ12" s="49">
        <f>VLOOKUP($A12,'ADR Raw Data'!$B$6:$BE$49,'ADR Raw Data'!AC$1,FALSE)</f>
        <v>-2.0914267209837401</v>
      </c>
      <c r="AR12" s="50">
        <f>VLOOKUP($A12,'ADR Raw Data'!$B$6:$BE$49,'ADR Raw Data'!AE$1,FALSE)</f>
        <v>-0.45098117773235902</v>
      </c>
      <c r="AS12" s="40"/>
      <c r="AT12" s="51">
        <f>VLOOKUP($A12,'RevPAR Raw Data'!$B$6:$BE$49,'RevPAR Raw Data'!G$1,FALSE)</f>
        <v>48.388652301119201</v>
      </c>
      <c r="AU12" s="52">
        <f>VLOOKUP($A12,'RevPAR Raw Data'!$B$6:$BE$49,'RevPAR Raw Data'!H$1,FALSE)</f>
        <v>59.0720015789718</v>
      </c>
      <c r="AV12" s="52">
        <f>VLOOKUP($A12,'RevPAR Raw Data'!$B$6:$BE$49,'RevPAR Raw Data'!I$1,FALSE)</f>
        <v>66.109649839780801</v>
      </c>
      <c r="AW12" s="52">
        <f>VLOOKUP($A12,'RevPAR Raw Data'!$B$6:$BE$49,'RevPAR Raw Data'!J$1,FALSE)</f>
        <v>66.967966841591902</v>
      </c>
      <c r="AX12" s="52">
        <f>VLOOKUP($A12,'RevPAR Raw Data'!$B$6:$BE$49,'RevPAR Raw Data'!K$1,FALSE)</f>
        <v>64.498648585891402</v>
      </c>
      <c r="AY12" s="53">
        <f>VLOOKUP($A12,'RevPAR Raw Data'!$B$6:$BE$49,'RevPAR Raw Data'!L$1,FALSE)</f>
        <v>61.007383829471003</v>
      </c>
      <c r="AZ12" s="52">
        <f>VLOOKUP($A12,'RevPAR Raw Data'!$B$6:$BE$49,'RevPAR Raw Data'!N$1,FALSE)</f>
        <v>80.243817396554107</v>
      </c>
      <c r="BA12" s="52">
        <f>VLOOKUP($A12,'RevPAR Raw Data'!$B$6:$BE$49,'RevPAR Raw Data'!O$1,FALSE)</f>
        <v>81.7317442994473</v>
      </c>
      <c r="BB12" s="53">
        <f>VLOOKUP($A12,'RevPAR Raw Data'!$B$6:$BE$49,'RevPAR Raw Data'!P$1,FALSE)</f>
        <v>80.987780848000696</v>
      </c>
      <c r="BC12" s="54">
        <f>VLOOKUP($A12,'RevPAR Raw Data'!$B$6:$BE$49,'RevPAR Raw Data'!R$1,FALSE)</f>
        <v>66.716068691908106</v>
      </c>
      <c r="BE12" s="47">
        <f>VLOOKUP($A12,'RevPAR Raw Data'!$B$6:$BE$49,'RevPAR Raw Data'!T$1,FALSE)</f>
        <v>-0.439916765932718</v>
      </c>
      <c r="BF12" s="48">
        <f>VLOOKUP($A12,'RevPAR Raw Data'!$B$6:$BE$49,'RevPAR Raw Data'!U$1,FALSE)</f>
        <v>-0.64533616204824096</v>
      </c>
      <c r="BG12" s="48">
        <f>VLOOKUP($A12,'RevPAR Raw Data'!$B$6:$BE$49,'RevPAR Raw Data'!V$1,FALSE)</f>
        <v>4.9091626234885899</v>
      </c>
      <c r="BH12" s="48">
        <f>VLOOKUP($A12,'RevPAR Raw Data'!$B$6:$BE$49,'RevPAR Raw Data'!W$1,FALSE)</f>
        <v>6.0064718794018397</v>
      </c>
      <c r="BI12" s="48">
        <f>VLOOKUP($A12,'RevPAR Raw Data'!$B$6:$BE$49,'RevPAR Raw Data'!X$1,FALSE)</f>
        <v>2.72902838772489</v>
      </c>
      <c r="BJ12" s="49">
        <f>VLOOKUP($A12,'RevPAR Raw Data'!$B$6:$BE$49,'RevPAR Raw Data'!Y$1,FALSE)</f>
        <v>2.6946459885831899</v>
      </c>
      <c r="BK12" s="48">
        <f>VLOOKUP($A12,'RevPAR Raw Data'!$B$6:$BE$49,'RevPAR Raw Data'!AA$1,FALSE)</f>
        <v>-0.81237477810060399</v>
      </c>
      <c r="BL12" s="48">
        <f>VLOOKUP($A12,'RevPAR Raw Data'!$B$6:$BE$49,'RevPAR Raw Data'!AB$1,FALSE)</f>
        <v>-2.4987390614152001</v>
      </c>
      <c r="BM12" s="49">
        <f>VLOOKUP($A12,'RevPAR Raw Data'!$B$6:$BE$49,'RevPAR Raw Data'!AC$1,FALSE)</f>
        <v>-1.67053055806064</v>
      </c>
      <c r="BN12" s="50">
        <f>VLOOKUP($A12,'RevPAR Raw Data'!$B$6:$BE$49,'RevPAR Raw Data'!AE$1,FALSE)</f>
        <v>1.1374222869181301</v>
      </c>
    </row>
    <row r="13" spans="1:66" x14ac:dyDescent="0.25">
      <c r="A13" s="63" t="s">
        <v>122</v>
      </c>
      <c r="B13" s="47">
        <f>VLOOKUP($A13,'Occupancy Raw Data'!$B$8:$BE$51,'Occupancy Raw Data'!G$3,FALSE)</f>
        <v>51.853679779358302</v>
      </c>
      <c r="C13" s="48">
        <f>VLOOKUP($A13,'Occupancy Raw Data'!$B$8:$BE$51,'Occupancy Raw Data'!H$3,FALSE)</f>
        <v>53.749455653940998</v>
      </c>
      <c r="D13" s="48">
        <f>VLOOKUP($A13,'Occupancy Raw Data'!$B$8:$BE$51,'Occupancy Raw Data'!I$3,FALSE)</f>
        <v>56.3071563361881</v>
      </c>
      <c r="E13" s="48">
        <f>VLOOKUP($A13,'Occupancy Raw Data'!$B$8:$BE$51,'Occupancy Raw Data'!J$3,FALSE)</f>
        <v>58.670344026709202</v>
      </c>
      <c r="F13" s="48">
        <f>VLOOKUP($A13,'Occupancy Raw Data'!$B$8:$BE$51,'Occupancy Raw Data'!K$3,FALSE)</f>
        <v>59.007112788503399</v>
      </c>
      <c r="G13" s="49">
        <f>VLOOKUP($A13,'Occupancy Raw Data'!$B$8:$BE$51,'Occupancy Raw Data'!L$3,FALSE)</f>
        <v>55.917549716940002</v>
      </c>
      <c r="H13" s="48">
        <f>VLOOKUP($A13,'Occupancy Raw Data'!$B$8:$BE$51,'Occupancy Raw Data'!N$3,FALSE)</f>
        <v>66.773116562636005</v>
      </c>
      <c r="I13" s="48">
        <f>VLOOKUP($A13,'Occupancy Raw Data'!$B$8:$BE$51,'Occupancy Raw Data'!O$3,FALSE)</f>
        <v>68.120191609812693</v>
      </c>
      <c r="J13" s="49">
        <f>VLOOKUP($A13,'Occupancy Raw Data'!$B$8:$BE$51,'Occupancy Raw Data'!P$3,FALSE)</f>
        <v>67.446654086224399</v>
      </c>
      <c r="K13" s="50">
        <f>VLOOKUP($A13,'Occupancy Raw Data'!$B$8:$BE$51,'Occupancy Raw Data'!R$3,FALSE)</f>
        <v>59.211579536735499</v>
      </c>
      <c r="M13" s="47">
        <f>VLOOKUP($A13,'Occupancy Raw Data'!$B$8:$BE$51,'Occupancy Raw Data'!T$3,FALSE)</f>
        <v>4.2419024428720897</v>
      </c>
      <c r="N13" s="48">
        <f>VLOOKUP($A13,'Occupancy Raw Data'!$B$8:$BE$51,'Occupancy Raw Data'!U$3,FALSE)</f>
        <v>-0.22748261322485799</v>
      </c>
      <c r="O13" s="48">
        <f>VLOOKUP($A13,'Occupancy Raw Data'!$B$8:$BE$51,'Occupancy Raw Data'!V$3,FALSE)</f>
        <v>0.29176506817717801</v>
      </c>
      <c r="P13" s="48">
        <f>VLOOKUP($A13,'Occupancy Raw Data'!$B$8:$BE$51,'Occupancy Raw Data'!W$3,FALSE)</f>
        <v>3.1122334404237799</v>
      </c>
      <c r="Q13" s="48">
        <f>VLOOKUP($A13,'Occupancy Raw Data'!$B$8:$BE$51,'Occupancy Raw Data'!X$3,FALSE)</f>
        <v>1.5277659199826601</v>
      </c>
      <c r="R13" s="49">
        <f>VLOOKUP($A13,'Occupancy Raw Data'!$B$8:$BE$51,'Occupancy Raw Data'!Y$3,FALSE)</f>
        <v>1.7505437070810099</v>
      </c>
      <c r="S13" s="48">
        <f>VLOOKUP($A13,'Occupancy Raw Data'!$B$8:$BE$51,'Occupancy Raw Data'!AA$3,FALSE)</f>
        <v>-4.3132119237551398</v>
      </c>
      <c r="T13" s="48">
        <f>VLOOKUP($A13,'Occupancy Raw Data'!$B$8:$BE$51,'Occupancy Raw Data'!AB$3,FALSE)</f>
        <v>-4.8863454635368102</v>
      </c>
      <c r="U13" s="49">
        <f>VLOOKUP($A13,'Occupancy Raw Data'!$B$8:$BE$51,'Occupancy Raw Data'!AC$3,FALSE)</f>
        <v>-4.60350110251564</v>
      </c>
      <c r="V13" s="50">
        <f>VLOOKUP($A13,'Occupancy Raw Data'!$B$8:$BE$51,'Occupancy Raw Data'!AE$3,FALSE)</f>
        <v>-0.40832675901989701</v>
      </c>
      <c r="X13" s="51">
        <f>VLOOKUP($A13,'ADR Raw Data'!$B$6:$BE$49,'ADR Raw Data'!G$1,FALSE)</f>
        <v>68.389252169531304</v>
      </c>
      <c r="Y13" s="52">
        <f>VLOOKUP($A13,'ADR Raw Data'!$B$6:$BE$49,'ADR Raw Data'!H$1,FALSE)</f>
        <v>66.618533704223793</v>
      </c>
      <c r="Z13" s="52">
        <f>VLOOKUP($A13,'ADR Raw Data'!$B$6:$BE$49,'ADR Raw Data'!I$1,FALSE)</f>
        <v>67.985097489043497</v>
      </c>
      <c r="AA13" s="52">
        <f>VLOOKUP($A13,'ADR Raw Data'!$B$6:$BE$49,'ADR Raw Data'!J$1,FALSE)</f>
        <v>68.115172314315402</v>
      </c>
      <c r="AB13" s="52">
        <f>VLOOKUP($A13,'ADR Raw Data'!$B$6:$BE$49,'ADR Raw Data'!K$1,FALSE)</f>
        <v>69.027976895448901</v>
      </c>
      <c r="AC13" s="53">
        <f>VLOOKUP($A13,'ADR Raw Data'!$B$6:$BE$49,'ADR Raw Data'!L$1,FALSE)</f>
        <v>68.044734169920204</v>
      </c>
      <c r="AD13" s="52">
        <f>VLOOKUP($A13,'ADR Raw Data'!$B$6:$BE$49,'ADR Raw Data'!N$1,FALSE)</f>
        <v>85.896848286956498</v>
      </c>
      <c r="AE13" s="52">
        <f>VLOOKUP($A13,'ADR Raw Data'!$B$6:$BE$49,'ADR Raw Data'!O$1,FALSE)</f>
        <v>88.177153954994793</v>
      </c>
      <c r="AF13" s="53">
        <f>VLOOKUP($A13,'ADR Raw Data'!$B$6:$BE$49,'ADR Raw Data'!P$1,FALSE)</f>
        <v>87.048386944731405</v>
      </c>
      <c r="AG13" s="54">
        <f>VLOOKUP($A13,'ADR Raw Data'!$B$6:$BE$49,'ADR Raw Data'!R$1,FALSE)</f>
        <v>74.229493517454799</v>
      </c>
      <c r="AI13" s="47">
        <f>VLOOKUP($A13,'ADR Raw Data'!$B$6:$BE$49,'ADR Raw Data'!T$1,FALSE)</f>
        <v>3.35295826144444</v>
      </c>
      <c r="AJ13" s="48">
        <f>VLOOKUP($A13,'ADR Raw Data'!$B$6:$BE$49,'ADR Raw Data'!U$1,FALSE)</f>
        <v>-1.9183614354574299E-2</v>
      </c>
      <c r="AK13" s="48">
        <f>VLOOKUP($A13,'ADR Raw Data'!$B$6:$BE$49,'ADR Raw Data'!V$1,FALSE)</f>
        <v>1.1829386910919699</v>
      </c>
      <c r="AL13" s="48">
        <f>VLOOKUP($A13,'ADR Raw Data'!$B$6:$BE$49,'ADR Raw Data'!W$1,FALSE)</f>
        <v>1.1093362525434201</v>
      </c>
      <c r="AM13" s="48">
        <f>VLOOKUP($A13,'ADR Raw Data'!$B$6:$BE$49,'ADR Raw Data'!X$1,FALSE)</f>
        <v>0.34741030803398998</v>
      </c>
      <c r="AN13" s="49">
        <f>VLOOKUP($A13,'ADR Raw Data'!$B$6:$BE$49,'ADR Raw Data'!Y$1,FALSE)</f>
        <v>1.1501597950301199</v>
      </c>
      <c r="AO13" s="48">
        <f>VLOOKUP($A13,'ADR Raw Data'!$B$6:$BE$49,'ADR Raw Data'!AA$1,FALSE)</f>
        <v>-0.70047210939763704</v>
      </c>
      <c r="AP13" s="48">
        <f>VLOOKUP($A13,'ADR Raw Data'!$B$6:$BE$49,'ADR Raw Data'!AB$1,FALSE)</f>
        <v>-2.4544479495928799</v>
      </c>
      <c r="AQ13" s="49">
        <f>VLOOKUP($A13,'ADR Raw Data'!$B$6:$BE$49,'ADR Raw Data'!AC$1,FALSE)</f>
        <v>-1.6120138363773699</v>
      </c>
      <c r="AR13" s="50">
        <f>VLOOKUP($A13,'ADR Raw Data'!$B$6:$BE$49,'ADR Raw Data'!AE$1,FALSE)</f>
        <v>-0.32993398378823602</v>
      </c>
      <c r="AS13" s="40"/>
      <c r="AT13" s="51">
        <f>VLOOKUP($A13,'RevPAR Raw Data'!$B$6:$BE$49,'RevPAR Raw Data'!G$1,FALSE)</f>
        <v>35.462343823486698</v>
      </c>
      <c r="AU13" s="52">
        <f>VLOOKUP($A13,'RevPAR Raw Data'!$B$6:$BE$49,'RevPAR Raw Data'!H$1,FALSE)</f>
        <v>35.807099230657499</v>
      </c>
      <c r="AV13" s="52">
        <f>VLOOKUP($A13,'RevPAR Raw Data'!$B$6:$BE$49,'RevPAR Raw Data'!I$1,FALSE)</f>
        <v>38.280475128465604</v>
      </c>
      <c r="AW13" s="52">
        <f>VLOOKUP($A13,'RevPAR Raw Data'!$B$6:$BE$49,'RevPAR Raw Data'!J$1,FALSE)</f>
        <v>39.9634059311946</v>
      </c>
      <c r="AX13" s="52">
        <f>VLOOKUP($A13,'RevPAR Raw Data'!$B$6:$BE$49,'RevPAR Raw Data'!K$1,FALSE)</f>
        <v>40.731416182319599</v>
      </c>
      <c r="AY13" s="53">
        <f>VLOOKUP($A13,'RevPAR Raw Data'!$B$6:$BE$49,'RevPAR Raw Data'!L$1,FALSE)</f>
        <v>38.048948059224799</v>
      </c>
      <c r="AZ13" s="52">
        <f>VLOOKUP($A13,'RevPAR Raw Data'!$B$6:$BE$49,'RevPAR Raw Data'!N$1,FALSE)</f>
        <v>57.356002630280102</v>
      </c>
      <c r="BA13" s="52">
        <f>VLOOKUP($A13,'RevPAR Raw Data'!$B$6:$BE$49,'RevPAR Raw Data'!O$1,FALSE)</f>
        <v>60.066446230221999</v>
      </c>
      <c r="BB13" s="53">
        <f>VLOOKUP($A13,'RevPAR Raw Data'!$B$6:$BE$49,'RevPAR Raw Data'!P$1,FALSE)</f>
        <v>58.7112244302511</v>
      </c>
      <c r="BC13" s="54">
        <f>VLOOKUP($A13,'RevPAR Raw Data'!$B$6:$BE$49,'RevPAR Raw Data'!R$1,FALSE)</f>
        <v>43.952455593803698</v>
      </c>
      <c r="BE13" s="47">
        <f>VLOOKUP($A13,'RevPAR Raw Data'!$B$6:$BE$49,'RevPAR Raw Data'!T$1,FALSE)</f>
        <v>7.7370899227172298</v>
      </c>
      <c r="BF13" s="48">
        <f>VLOOKUP($A13,'RevPAR Raw Data'!$B$6:$BE$49,'RevPAR Raw Data'!U$1,FALSE)</f>
        <v>-0.24662258819218799</v>
      </c>
      <c r="BG13" s="48">
        <f>VLOOKUP($A13,'RevPAR Raw Data'!$B$6:$BE$49,'RevPAR Raw Data'!V$1,FALSE)</f>
        <v>1.4781551611477</v>
      </c>
      <c r="BH13" s="48">
        <f>VLOOKUP($A13,'RevPAR Raw Data'!$B$6:$BE$49,'RevPAR Raw Data'!W$1,FALSE)</f>
        <v>4.2560948267856</v>
      </c>
      <c r="BI13" s="48">
        <f>VLOOKUP($A13,'RevPAR Raw Data'!$B$6:$BE$49,'RevPAR Raw Data'!X$1,FALSE)</f>
        <v>1.8804838443053</v>
      </c>
      <c r="BJ13" s="49">
        <f>VLOOKUP($A13,'RevPAR Raw Data'!$B$6:$BE$49,'RevPAR Raw Data'!Y$1,FALSE)</f>
        <v>2.9208375520244001</v>
      </c>
      <c r="BK13" s="48">
        <f>VLOOKUP($A13,'RevPAR Raw Data'!$B$6:$BE$49,'RevPAR Raw Data'!AA$1,FALSE)</f>
        <v>-4.9834711866076598</v>
      </c>
      <c r="BL13" s="48">
        <f>VLOOKUP($A13,'RevPAR Raw Data'!$B$6:$BE$49,'RevPAR Raw Data'!AB$1,FALSE)</f>
        <v>-7.2208606070898904</v>
      </c>
      <c r="BM13" s="49">
        <f>VLOOKUP($A13,'RevPAR Raw Data'!$B$6:$BE$49,'RevPAR Raw Data'!AC$1,FALSE)</f>
        <v>-6.1413058641626801</v>
      </c>
      <c r="BN13" s="50">
        <f>VLOOKUP($A13,'RevPAR Raw Data'!$B$6:$BE$49,'RevPAR Raw Data'!AE$1,FALSE)</f>
        <v>-0.73691353406522597</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64.054115867067694</v>
      </c>
      <c r="C15" s="48">
        <f>VLOOKUP($A15,'Occupancy Raw Data'!$B$8:$BE$45,'Occupancy Raw Data'!H$3,FALSE)</f>
        <v>83.519818440914094</v>
      </c>
      <c r="D15" s="48">
        <f>VLOOKUP($A15,'Occupancy Raw Data'!$B$8:$BE$45,'Occupancy Raw Data'!I$3,FALSE)</f>
        <v>91.7339596418078</v>
      </c>
      <c r="E15" s="48">
        <f>VLOOKUP($A15,'Occupancy Raw Data'!$B$8:$BE$45,'Occupancy Raw Data'!J$3,FALSE)</f>
        <v>89.731883675515903</v>
      </c>
      <c r="F15" s="48">
        <f>VLOOKUP($A15,'Occupancy Raw Data'!$B$8:$BE$45,'Occupancy Raw Data'!K$3,FALSE)</f>
        <v>80.837775549339298</v>
      </c>
      <c r="G15" s="49">
        <f>VLOOKUP($A15,'Occupancy Raw Data'!$B$8:$BE$45,'Occupancy Raw Data'!L$3,FALSE)</f>
        <v>81.975510634928995</v>
      </c>
      <c r="H15" s="48">
        <f>VLOOKUP($A15,'Occupancy Raw Data'!$B$8:$BE$45,'Occupancy Raw Data'!N$3,FALSE)</f>
        <v>79.2139476786122</v>
      </c>
      <c r="I15" s="48">
        <f>VLOOKUP($A15,'Occupancy Raw Data'!$B$8:$BE$45,'Occupancy Raw Data'!O$3,FALSE)</f>
        <v>82.808184233211904</v>
      </c>
      <c r="J15" s="49">
        <f>VLOOKUP($A15,'Occupancy Raw Data'!$B$8:$BE$45,'Occupancy Raw Data'!P$3,FALSE)</f>
        <v>81.011065955912102</v>
      </c>
      <c r="K15" s="50">
        <f>VLOOKUP($A15,'Occupancy Raw Data'!$B$8:$BE$45,'Occupancy Raw Data'!R$3,FALSE)</f>
        <v>81.699955012352703</v>
      </c>
      <c r="M15" s="47">
        <f>VLOOKUP($A15,'Occupancy Raw Data'!$B$8:$BE$45,'Occupancy Raw Data'!T$3,FALSE)</f>
        <v>0.28530647803362003</v>
      </c>
      <c r="N15" s="48">
        <f>VLOOKUP($A15,'Occupancy Raw Data'!$B$8:$BE$45,'Occupancy Raw Data'!U$3,FALSE)</f>
        <v>0.89271066630738705</v>
      </c>
      <c r="O15" s="48">
        <f>VLOOKUP($A15,'Occupancy Raw Data'!$B$8:$BE$45,'Occupancy Raw Data'!V$3,FALSE)</f>
        <v>0.25188532906699801</v>
      </c>
      <c r="P15" s="48">
        <f>VLOOKUP($A15,'Occupancy Raw Data'!$B$8:$BE$45,'Occupancy Raw Data'!W$3,FALSE)</f>
        <v>1.47068624556837</v>
      </c>
      <c r="Q15" s="48">
        <f>VLOOKUP($A15,'Occupancy Raw Data'!$B$8:$BE$45,'Occupancy Raw Data'!X$3,FALSE)</f>
        <v>4.6090805019861802</v>
      </c>
      <c r="R15" s="49">
        <f>VLOOKUP($A15,'Occupancy Raw Data'!$B$8:$BE$45,'Occupancy Raw Data'!Y$3,FALSE)</f>
        <v>1.4891095111188499</v>
      </c>
      <c r="S15" s="48">
        <f>VLOOKUP($A15,'Occupancy Raw Data'!$B$8:$BE$45,'Occupancy Raw Data'!AA$3,FALSE)</f>
        <v>5.5232126921618301</v>
      </c>
      <c r="T15" s="48">
        <f>VLOOKUP($A15,'Occupancy Raw Data'!$B$8:$BE$45,'Occupancy Raw Data'!AB$3,FALSE)</f>
        <v>7.6857385991494898</v>
      </c>
      <c r="U15" s="49">
        <f>VLOOKUP($A15,'Occupancy Raw Data'!$B$8:$BE$45,'Occupancy Raw Data'!AC$3,FALSE)</f>
        <v>6.6174979125418796</v>
      </c>
      <c r="V15" s="50">
        <f>VLOOKUP($A15,'Occupancy Raw Data'!$B$8:$BE$45,'Occupancy Raw Data'!AE$3,FALSE)</f>
        <v>2.8912297751712601</v>
      </c>
      <c r="X15" s="51">
        <f>VLOOKUP($A15,'ADR Raw Data'!$B$6:$BE$43,'ADR Raw Data'!G$1,FALSE)</f>
        <v>188.425119063967</v>
      </c>
      <c r="Y15" s="52">
        <f>VLOOKUP($A15,'ADR Raw Data'!$B$6:$BE$43,'ADR Raw Data'!H$1,FALSE)</f>
        <v>224.72325486850499</v>
      </c>
      <c r="Z15" s="52">
        <f>VLOOKUP($A15,'ADR Raw Data'!$B$6:$BE$43,'ADR Raw Data'!I$1,FALSE)</f>
        <v>245.64788694443101</v>
      </c>
      <c r="AA15" s="52">
        <f>VLOOKUP($A15,'ADR Raw Data'!$B$6:$BE$43,'ADR Raw Data'!J$1,FALSE)</f>
        <v>238.31590153809901</v>
      </c>
      <c r="AB15" s="52">
        <f>VLOOKUP($A15,'ADR Raw Data'!$B$6:$BE$43,'ADR Raw Data'!K$1,FALSE)</f>
        <v>210.102347929225</v>
      </c>
      <c r="AC15" s="53">
        <f>VLOOKUP($A15,'ADR Raw Data'!$B$6:$BE$43,'ADR Raw Data'!L$1,FALSE)</f>
        <v>223.82597849157699</v>
      </c>
      <c r="AD15" s="52">
        <f>VLOOKUP($A15,'ADR Raw Data'!$B$6:$BE$43,'ADR Raw Data'!N$1,FALSE)</f>
        <v>180.09833307422301</v>
      </c>
      <c r="AE15" s="52">
        <f>VLOOKUP($A15,'ADR Raw Data'!$B$6:$BE$43,'ADR Raw Data'!O$1,FALSE)</f>
        <v>178.714241114109</v>
      </c>
      <c r="AF15" s="53">
        <f>VLOOKUP($A15,'ADR Raw Data'!$B$6:$BE$43,'ADR Raw Data'!P$1,FALSE)</f>
        <v>179.39093501275801</v>
      </c>
      <c r="AG15" s="54">
        <f>VLOOKUP($A15,'ADR Raw Data'!$B$6:$BE$43,'ADR Raw Data'!R$1,FALSE)</f>
        <v>211.23730137953399</v>
      </c>
      <c r="AI15" s="47">
        <f>VLOOKUP($A15,'ADR Raw Data'!$B$6:$BE$43,'ADR Raw Data'!T$1,FALSE)</f>
        <v>2.7325765887028499</v>
      </c>
      <c r="AJ15" s="48">
        <f>VLOOKUP($A15,'ADR Raw Data'!$B$6:$BE$43,'ADR Raw Data'!U$1,FALSE)</f>
        <v>5.37034195541092</v>
      </c>
      <c r="AK15" s="48">
        <f>VLOOKUP($A15,'ADR Raw Data'!$B$6:$BE$43,'ADR Raw Data'!V$1,FALSE)</f>
        <v>6.4485949314234503</v>
      </c>
      <c r="AL15" s="48">
        <f>VLOOKUP($A15,'ADR Raw Data'!$B$6:$BE$43,'ADR Raw Data'!W$1,FALSE)</f>
        <v>6.2137657416801302</v>
      </c>
      <c r="AM15" s="48">
        <f>VLOOKUP($A15,'ADR Raw Data'!$B$6:$BE$43,'ADR Raw Data'!X$1,FALSE)</f>
        <v>6.9980739703949597</v>
      </c>
      <c r="AN15" s="49">
        <f>VLOOKUP($A15,'ADR Raw Data'!$B$6:$BE$43,'ADR Raw Data'!Y$1,FALSE)</f>
        <v>5.7238089893007196</v>
      </c>
      <c r="AO15" s="48">
        <f>VLOOKUP($A15,'ADR Raw Data'!$B$6:$BE$43,'ADR Raw Data'!AA$1,FALSE)</f>
        <v>4.3485592967468998</v>
      </c>
      <c r="AP15" s="48">
        <f>VLOOKUP($A15,'ADR Raw Data'!$B$6:$BE$43,'ADR Raw Data'!AB$1,FALSE)</f>
        <v>4.2340303923012401</v>
      </c>
      <c r="AQ15" s="49">
        <f>VLOOKUP($A15,'ADR Raw Data'!$B$6:$BE$43,'ADR Raw Data'!AC$1,FALSE)</f>
        <v>4.2867151411899602</v>
      </c>
      <c r="AR15" s="50">
        <f>VLOOKUP($A15,'ADR Raw Data'!$B$6:$BE$43,'ADR Raw Data'!AE$1,FALSE)</f>
        <v>5.1682684408888404</v>
      </c>
      <c r="AS15" s="40"/>
      <c r="AT15" s="51">
        <f>VLOOKUP($A15,'RevPAR Raw Data'!$B$6:$BE$43,'RevPAR Raw Data'!G$1,FALSE)</f>
        <v>120.694044087894</v>
      </c>
      <c r="AU15" s="52">
        <f>VLOOKUP($A15,'RevPAR Raw Data'!$B$6:$BE$43,'RevPAR Raw Data'!H$1,FALSE)</f>
        <v>187.68845446068801</v>
      </c>
      <c r="AV15" s="52">
        <f>VLOOKUP($A15,'RevPAR Raw Data'!$B$6:$BE$43,'RevPAR Raw Data'!I$1,FALSE)</f>
        <v>225.34253347055801</v>
      </c>
      <c r="AW15" s="52">
        <f>VLOOKUP($A15,'RevPAR Raw Data'!$B$6:$BE$43,'RevPAR Raw Data'!J$1,FALSE)</f>
        <v>213.845347548424</v>
      </c>
      <c r="AX15" s="52">
        <f>VLOOKUP($A15,'RevPAR Raw Data'!$B$6:$BE$43,'RevPAR Raw Data'!K$1,FALSE)</f>
        <v>169.842064442919</v>
      </c>
      <c r="AY15" s="53">
        <f>VLOOKUP($A15,'RevPAR Raw Data'!$B$6:$BE$43,'RevPAR Raw Data'!L$1,FALSE)</f>
        <v>183.48248880209701</v>
      </c>
      <c r="AZ15" s="52">
        <f>VLOOKUP($A15,'RevPAR Raw Data'!$B$6:$BE$43,'RevPAR Raw Data'!N$1,FALSE)</f>
        <v>142.662999331468</v>
      </c>
      <c r="BA15" s="52">
        <f>VLOOKUP($A15,'RevPAR Raw Data'!$B$6:$BE$43,'RevPAR Raw Data'!O$1,FALSE)</f>
        <v>147.990018032758</v>
      </c>
      <c r="BB15" s="53">
        <f>VLOOKUP($A15,'RevPAR Raw Data'!$B$6:$BE$43,'RevPAR Raw Data'!P$1,FALSE)</f>
        <v>145.326508682113</v>
      </c>
      <c r="BC15" s="54">
        <f>VLOOKUP($A15,'RevPAR Raw Data'!$B$6:$BE$43,'RevPAR Raw Data'!R$1,FALSE)</f>
        <v>172.580780196387</v>
      </c>
      <c r="BE15" s="47">
        <f>VLOOKUP($A15,'RevPAR Raw Data'!$B$6:$BE$43,'RevPAR Raw Data'!T$1,FALSE)</f>
        <v>3.0256792847612699</v>
      </c>
      <c r="BF15" s="48">
        <f>VLOOKUP($A15,'RevPAR Raw Data'!$B$6:$BE$43,'RevPAR Raw Data'!U$1,FALSE)</f>
        <v>6.3109942371714398</v>
      </c>
      <c r="BG15" s="48">
        <f>VLOOKUP($A15,'RevPAR Raw Data'!$B$6:$BE$43,'RevPAR Raw Data'!V$1,FALSE)</f>
        <v>6.7167233250536604</v>
      </c>
      <c r="BH15" s="48">
        <f>VLOOKUP($A15,'RevPAR Raw Data'!$B$6:$BE$43,'RevPAR Raw Data'!W$1,FALSE)</f>
        <v>7.7758369853432301</v>
      </c>
      <c r="BI15" s="48">
        <f>VLOOKUP($A15,'RevPAR Raw Data'!$B$6:$BE$43,'RevPAR Raw Data'!X$1,FALSE)</f>
        <v>11.929701335265101</v>
      </c>
      <c r="BJ15" s="49">
        <f>VLOOKUP($A15,'RevPAR Raw Data'!$B$6:$BE$43,'RevPAR Raw Data'!Y$1,FALSE)</f>
        <v>7.2981522844775402</v>
      </c>
      <c r="BK15" s="48">
        <f>VLOOKUP($A15,'RevPAR Raw Data'!$B$6:$BE$43,'RevPAR Raw Data'!AA$1,FALSE)</f>
        <v>10.111952167912801</v>
      </c>
      <c r="BL15" s="48">
        <f>VLOOKUP($A15,'RevPAR Raw Data'!$B$6:$BE$43,'RevPAR Raw Data'!AB$1,FALSE)</f>
        <v>12.2451854996115</v>
      </c>
      <c r="BM15" s="49">
        <f>VLOOKUP($A15,'RevPAR Raw Data'!$B$6:$BE$43,'RevPAR Raw Data'!AC$1,FALSE)</f>
        <v>11.1878863387167</v>
      </c>
      <c r="BN15" s="50">
        <f>VLOOKUP($A15,'RevPAR Raw Data'!$B$6:$BE$43,'RevPAR Raw Data'!AE$1,FALSE)</f>
        <v>8.2089247320838599</v>
      </c>
    </row>
    <row r="16" spans="1:66" x14ac:dyDescent="0.25">
      <c r="A16" s="63" t="s">
        <v>88</v>
      </c>
      <c r="B16" s="47">
        <f>VLOOKUP($A16,'Occupancy Raw Data'!$B$8:$BE$45,'Occupancy Raw Data'!G$3,FALSE)</f>
        <v>63.199174406604698</v>
      </c>
      <c r="C16" s="48">
        <f>VLOOKUP($A16,'Occupancy Raw Data'!$B$8:$BE$45,'Occupancy Raw Data'!H$3,FALSE)</f>
        <v>92.187822497420001</v>
      </c>
      <c r="D16" s="48">
        <f>VLOOKUP($A16,'Occupancy Raw Data'!$B$8:$BE$45,'Occupancy Raw Data'!I$3,FALSE)</f>
        <v>97.956656346749199</v>
      </c>
      <c r="E16" s="48">
        <f>VLOOKUP($A16,'Occupancy Raw Data'!$B$8:$BE$45,'Occupancy Raw Data'!J$3,FALSE)</f>
        <v>97.110423116614996</v>
      </c>
      <c r="F16" s="48">
        <f>VLOOKUP($A16,'Occupancy Raw Data'!$B$8:$BE$45,'Occupancy Raw Data'!K$3,FALSE)</f>
        <v>85.644994840041207</v>
      </c>
      <c r="G16" s="49">
        <f>VLOOKUP($A16,'Occupancy Raw Data'!$B$8:$BE$45,'Occupancy Raw Data'!L$3,FALSE)</f>
        <v>87.219814241486006</v>
      </c>
      <c r="H16" s="48">
        <f>VLOOKUP($A16,'Occupancy Raw Data'!$B$8:$BE$45,'Occupancy Raw Data'!N$3,FALSE)</f>
        <v>79.040247678018503</v>
      </c>
      <c r="I16" s="48">
        <f>VLOOKUP($A16,'Occupancy Raw Data'!$B$8:$BE$45,'Occupancy Raw Data'!O$3,FALSE)</f>
        <v>82.208462332301295</v>
      </c>
      <c r="J16" s="49">
        <f>VLOOKUP($A16,'Occupancy Raw Data'!$B$8:$BE$45,'Occupancy Raw Data'!P$3,FALSE)</f>
        <v>80.624355005159899</v>
      </c>
      <c r="K16" s="50">
        <f>VLOOKUP($A16,'Occupancy Raw Data'!$B$8:$BE$45,'Occupancy Raw Data'!R$3,FALSE)</f>
        <v>85.3353973168214</v>
      </c>
      <c r="M16" s="47">
        <f>VLOOKUP($A16,'Occupancy Raw Data'!$B$8:$BE$45,'Occupancy Raw Data'!T$3,FALSE)</f>
        <v>-4.4617784711388397</v>
      </c>
      <c r="N16" s="48">
        <f>VLOOKUP($A16,'Occupancy Raw Data'!$B$8:$BE$45,'Occupancy Raw Data'!U$3,FALSE)</f>
        <v>0.88085827216261903</v>
      </c>
      <c r="O16" s="48">
        <f>VLOOKUP($A16,'Occupancy Raw Data'!$B$8:$BE$45,'Occupancy Raw Data'!V$3,FALSE)</f>
        <v>0.47634169577643598</v>
      </c>
      <c r="P16" s="48">
        <f>VLOOKUP($A16,'Occupancy Raw Data'!$B$8:$BE$45,'Occupancy Raw Data'!W$3,FALSE)</f>
        <v>0.37333333333333302</v>
      </c>
      <c r="Q16" s="48">
        <f>VLOOKUP($A16,'Occupancy Raw Data'!$B$8:$BE$45,'Occupancy Raw Data'!X$3,FALSE)</f>
        <v>4.1018564977420899</v>
      </c>
      <c r="R16" s="49">
        <f>VLOOKUP($A16,'Occupancy Raw Data'!$B$8:$BE$45,'Occupancy Raw Data'!Y$3,FALSE)</f>
        <v>0.47314486792363097</v>
      </c>
      <c r="S16" s="48">
        <f>VLOOKUP($A16,'Occupancy Raw Data'!$B$8:$BE$45,'Occupancy Raw Data'!AA$3,FALSE)</f>
        <v>12.269129287598901</v>
      </c>
      <c r="T16" s="48">
        <f>VLOOKUP($A16,'Occupancy Raw Data'!$B$8:$BE$45,'Occupancy Raw Data'!AB$3,FALSE)</f>
        <v>20.569093385802901</v>
      </c>
      <c r="U16" s="49">
        <f>VLOOKUP($A16,'Occupancy Raw Data'!$B$8:$BE$45,'Occupancy Raw Data'!AC$3,FALSE)</f>
        <v>16.3526695956512</v>
      </c>
      <c r="V16" s="50">
        <f>VLOOKUP($A16,'Occupancy Raw Data'!$B$8:$BE$45,'Occupancy Raw Data'!AE$3,FALSE)</f>
        <v>4.3162485582468202</v>
      </c>
      <c r="X16" s="51">
        <f>VLOOKUP($A16,'ADR Raw Data'!$B$6:$BE$43,'ADR Raw Data'!G$1,FALSE)</f>
        <v>215.00485956890901</v>
      </c>
      <c r="Y16" s="52">
        <f>VLOOKUP($A16,'ADR Raw Data'!$B$6:$BE$43,'ADR Raw Data'!H$1,FALSE)</f>
        <v>253.92305272584699</v>
      </c>
      <c r="Z16" s="52">
        <f>VLOOKUP($A16,'ADR Raw Data'!$B$6:$BE$43,'ADR Raw Data'!I$1,FALSE)</f>
        <v>273.567201854193</v>
      </c>
      <c r="AA16" s="52">
        <f>VLOOKUP($A16,'ADR Raw Data'!$B$6:$BE$43,'ADR Raw Data'!J$1,FALSE)</f>
        <v>268.12840595111498</v>
      </c>
      <c r="AB16" s="52">
        <f>VLOOKUP($A16,'ADR Raw Data'!$B$6:$BE$43,'ADR Raw Data'!K$1,FALSE)</f>
        <v>226.999528858898</v>
      </c>
      <c r="AC16" s="53">
        <f>VLOOKUP($A16,'ADR Raw Data'!$B$6:$BE$43,'ADR Raw Data'!L$1,FALSE)</f>
        <v>250.571292063041</v>
      </c>
      <c r="AD16" s="52">
        <f>VLOOKUP($A16,'ADR Raw Data'!$B$6:$BE$43,'ADR Raw Data'!N$1,FALSE)</f>
        <v>166.43611437524399</v>
      </c>
      <c r="AE16" s="52">
        <f>VLOOKUP($A16,'ADR Raw Data'!$B$6:$BE$43,'ADR Raw Data'!O$1,FALSE)</f>
        <v>166.66524730102901</v>
      </c>
      <c r="AF16" s="53">
        <f>VLOOKUP($A16,'ADR Raw Data'!$B$6:$BE$43,'ADR Raw Data'!P$1,FALSE)</f>
        <v>166.55293184000001</v>
      </c>
      <c r="AG16" s="54">
        <f>VLOOKUP($A16,'ADR Raw Data'!$B$6:$BE$43,'ADR Raw Data'!R$1,FALSE)</f>
        <v>227.891284487673</v>
      </c>
      <c r="AI16" s="47">
        <f>VLOOKUP($A16,'ADR Raw Data'!$B$6:$BE$43,'ADR Raw Data'!T$1,FALSE)</f>
        <v>8.4126452719784499</v>
      </c>
      <c r="AJ16" s="48">
        <f>VLOOKUP($A16,'ADR Raw Data'!$B$6:$BE$43,'ADR Raw Data'!U$1,FALSE)</f>
        <v>8.1780634402278896</v>
      </c>
      <c r="AK16" s="48">
        <f>VLOOKUP($A16,'ADR Raw Data'!$B$6:$BE$43,'ADR Raw Data'!V$1,FALSE)</f>
        <v>9.5859744740360906</v>
      </c>
      <c r="AL16" s="48">
        <f>VLOOKUP($A16,'ADR Raw Data'!$B$6:$BE$43,'ADR Raw Data'!W$1,FALSE)</f>
        <v>10.3762955595873</v>
      </c>
      <c r="AM16" s="48">
        <f>VLOOKUP($A16,'ADR Raw Data'!$B$6:$BE$43,'ADR Raw Data'!X$1,FALSE)</f>
        <v>4.3825743964191402</v>
      </c>
      <c r="AN16" s="49">
        <f>VLOOKUP($A16,'ADR Raw Data'!$B$6:$BE$43,'ADR Raw Data'!Y$1,FALSE)</f>
        <v>8.4334511306783604</v>
      </c>
      <c r="AO16" s="48">
        <f>VLOOKUP($A16,'ADR Raw Data'!$B$6:$BE$43,'ADR Raw Data'!AA$1,FALSE)</f>
        <v>0.83138364032813306</v>
      </c>
      <c r="AP16" s="48">
        <f>VLOOKUP($A16,'ADR Raw Data'!$B$6:$BE$43,'ADR Raw Data'!AB$1,FALSE)</f>
        <v>4.83627174447125</v>
      </c>
      <c r="AQ16" s="49">
        <f>VLOOKUP($A16,'ADR Raw Data'!$B$6:$BE$43,'ADR Raw Data'!AC$1,FALSE)</f>
        <v>2.76669402772341</v>
      </c>
      <c r="AR16" s="50">
        <f>VLOOKUP($A16,'ADR Raw Data'!$B$6:$BE$43,'ADR Raw Data'!AE$1,FALSE)</f>
        <v>6.3022467121264398</v>
      </c>
      <c r="AS16" s="40"/>
      <c r="AT16" s="51">
        <f>VLOOKUP($A16,'RevPAR Raw Data'!$B$6:$BE$43,'RevPAR Raw Data'!G$1,FALSE)</f>
        <v>135.88129618163001</v>
      </c>
      <c r="AU16" s="52">
        <f>VLOOKUP($A16,'RevPAR Raw Data'!$B$6:$BE$43,'RevPAR Raw Data'!H$1,FALSE)</f>
        <v>234.08613312693399</v>
      </c>
      <c r="AV16" s="52">
        <f>VLOOKUP($A16,'RevPAR Raw Data'!$B$6:$BE$43,'RevPAR Raw Data'!I$1,FALSE)</f>
        <v>267.977283797729</v>
      </c>
      <c r="AW16" s="52">
        <f>VLOOKUP($A16,'RevPAR Raw Data'!$B$6:$BE$43,'RevPAR Raw Data'!J$1,FALSE)</f>
        <v>260.380629514963</v>
      </c>
      <c r="AX16" s="52">
        <f>VLOOKUP($A16,'RevPAR Raw Data'!$B$6:$BE$43,'RevPAR Raw Data'!K$1,FALSE)</f>
        <v>194.41373477812101</v>
      </c>
      <c r="AY16" s="53">
        <f>VLOOKUP($A16,'RevPAR Raw Data'!$B$6:$BE$43,'RevPAR Raw Data'!L$1,FALSE)</f>
        <v>218.54781547987599</v>
      </c>
      <c r="AZ16" s="52">
        <f>VLOOKUP($A16,'RevPAR Raw Data'!$B$6:$BE$43,'RevPAR Raw Data'!N$1,FALSE)</f>
        <v>131.55151702786301</v>
      </c>
      <c r="BA16" s="52">
        <f>VLOOKUP($A16,'RevPAR Raw Data'!$B$6:$BE$43,'RevPAR Raw Data'!O$1,FALSE)</f>
        <v>137.01293704850301</v>
      </c>
      <c r="BB16" s="53">
        <f>VLOOKUP($A16,'RevPAR Raw Data'!$B$6:$BE$43,'RevPAR Raw Data'!P$1,FALSE)</f>
        <v>134.28222703818301</v>
      </c>
      <c r="BC16" s="54">
        <f>VLOOKUP($A16,'RevPAR Raw Data'!$B$6:$BE$43,'RevPAR Raw Data'!R$1,FALSE)</f>
        <v>194.47193306796399</v>
      </c>
      <c r="BE16" s="47">
        <f>VLOOKUP($A16,'RevPAR Raw Data'!$B$6:$BE$43,'RevPAR Raw Data'!T$1,FALSE)</f>
        <v>3.5755132052411902</v>
      </c>
      <c r="BF16" s="48">
        <f>VLOOKUP($A16,'RevPAR Raw Data'!$B$6:$BE$43,'RevPAR Raw Data'!U$1,FALSE)</f>
        <v>9.1309588607064605</v>
      </c>
      <c r="BG16" s="48">
        <f>VLOOKUP($A16,'RevPAR Raw Data'!$B$6:$BE$43,'RevPAR Raw Data'!V$1,FALSE)</f>
        <v>10.107978163178799</v>
      </c>
      <c r="BH16" s="48">
        <f>VLOOKUP($A16,'RevPAR Raw Data'!$B$6:$BE$43,'RevPAR Raw Data'!W$1,FALSE)</f>
        <v>10.7883670630097</v>
      </c>
      <c r="BI16" s="48">
        <f>VLOOKUP($A16,'RevPAR Raw Data'!$B$6:$BE$43,'RevPAR Raw Data'!X$1,FALSE)</f>
        <v>8.6641978068091401</v>
      </c>
      <c r="BJ16" s="49">
        <f>VLOOKUP($A16,'RevPAR Raw Data'!$B$6:$BE$43,'RevPAR Raw Data'!Y$1,FALSE)</f>
        <v>8.94649843981564</v>
      </c>
      <c r="BK16" s="48">
        <f>VLOOKUP($A16,'RevPAR Raw Data'!$B$6:$BE$43,'RevPAR Raw Data'!AA$1,FALSE)</f>
        <v>13.202516461634801</v>
      </c>
      <c r="BL16" s="48">
        <f>VLOOKUP($A16,'RevPAR Raw Data'!$B$6:$BE$43,'RevPAR Raw Data'!AB$1,FALSE)</f>
        <v>26.400142381785599</v>
      </c>
      <c r="BM16" s="49">
        <f>VLOOKUP($A16,'RevPAR Raw Data'!$B$6:$BE$43,'RevPAR Raw Data'!AC$1,FALSE)</f>
        <v>19.571791956450799</v>
      </c>
      <c r="BN16" s="50">
        <f>VLOOKUP($A16,'RevPAR Raw Data'!$B$6:$BE$43,'RevPAR Raw Data'!AE$1,FALSE)</f>
        <v>10.8905159032225</v>
      </c>
    </row>
    <row r="17" spans="1:66" x14ac:dyDescent="0.25">
      <c r="A17" s="63" t="s">
        <v>89</v>
      </c>
      <c r="B17" s="47">
        <f>VLOOKUP($A17,'Occupancy Raw Data'!$B$8:$BE$45,'Occupancy Raw Data'!G$3,FALSE)</f>
        <v>68.915747477118003</v>
      </c>
      <c r="C17" s="48">
        <f>VLOOKUP($A17,'Occupancy Raw Data'!$B$8:$BE$45,'Occupancy Raw Data'!H$3,FALSE)</f>
        <v>89.263083783149398</v>
      </c>
      <c r="D17" s="48">
        <f>VLOOKUP($A17,'Occupancy Raw Data'!$B$8:$BE$45,'Occupancy Raw Data'!I$3,FALSE)</f>
        <v>94.402722365641793</v>
      </c>
      <c r="E17" s="48">
        <f>VLOOKUP($A17,'Occupancy Raw Data'!$B$8:$BE$45,'Occupancy Raw Data'!J$3,FALSE)</f>
        <v>91.973715090354304</v>
      </c>
      <c r="F17" s="48">
        <f>VLOOKUP($A17,'Occupancy Raw Data'!$B$8:$BE$45,'Occupancy Raw Data'!K$3,FALSE)</f>
        <v>80.743956817648396</v>
      </c>
      <c r="G17" s="49">
        <f>VLOOKUP($A17,'Occupancy Raw Data'!$B$8:$BE$45,'Occupancy Raw Data'!L$3,FALSE)</f>
        <v>85.059845106782404</v>
      </c>
      <c r="H17" s="48">
        <f>VLOOKUP($A17,'Occupancy Raw Data'!$B$8:$BE$45,'Occupancy Raw Data'!N$3,FALSE)</f>
        <v>74.1257920675897</v>
      </c>
      <c r="I17" s="48">
        <f>VLOOKUP($A17,'Occupancy Raw Data'!$B$8:$BE$45,'Occupancy Raw Data'!O$3,FALSE)</f>
        <v>78.960337948838301</v>
      </c>
      <c r="J17" s="49">
        <f>VLOOKUP($A17,'Occupancy Raw Data'!$B$8:$BE$45,'Occupancy Raw Data'!P$3,FALSE)</f>
        <v>76.543065008214</v>
      </c>
      <c r="K17" s="50">
        <f>VLOOKUP($A17,'Occupancy Raw Data'!$B$8:$BE$45,'Occupancy Raw Data'!R$3,FALSE)</f>
        <v>82.626479364334301</v>
      </c>
      <c r="M17" s="47">
        <f>VLOOKUP($A17,'Occupancy Raw Data'!$B$8:$BE$45,'Occupancy Raw Data'!T$3,FALSE)</f>
        <v>-7.5880591585361596</v>
      </c>
      <c r="N17" s="48">
        <f>VLOOKUP($A17,'Occupancy Raw Data'!$B$8:$BE$45,'Occupancy Raw Data'!U$3,FALSE)</f>
        <v>-0.92967686519375503</v>
      </c>
      <c r="O17" s="48">
        <f>VLOOKUP($A17,'Occupancy Raw Data'!$B$8:$BE$45,'Occupancy Raw Data'!V$3,FALSE)</f>
        <v>-0.188968898023158</v>
      </c>
      <c r="P17" s="48">
        <f>VLOOKUP($A17,'Occupancy Raw Data'!$B$8:$BE$45,'Occupancy Raw Data'!W$3,FALSE)</f>
        <v>0.173641517703751</v>
      </c>
      <c r="Q17" s="48">
        <f>VLOOKUP($A17,'Occupancy Raw Data'!$B$8:$BE$45,'Occupancy Raw Data'!X$3,FALSE)</f>
        <v>-2.4635587364993601</v>
      </c>
      <c r="R17" s="49">
        <f>VLOOKUP($A17,'Occupancy Raw Data'!$B$8:$BE$45,'Occupancy Raw Data'!Y$3,FALSE)</f>
        <v>-1.9718880514410699</v>
      </c>
      <c r="S17" s="48">
        <f>VLOOKUP($A17,'Occupancy Raw Data'!$B$8:$BE$45,'Occupancy Raw Data'!AA$3,FALSE)</f>
        <v>-6.2628892990083704</v>
      </c>
      <c r="T17" s="48">
        <f>VLOOKUP($A17,'Occupancy Raw Data'!$B$8:$BE$45,'Occupancy Raw Data'!AB$3,FALSE)</f>
        <v>3.5972108254771902</v>
      </c>
      <c r="U17" s="49">
        <f>VLOOKUP($A17,'Occupancy Raw Data'!$B$8:$BE$45,'Occupancy Raw Data'!AC$3,FALSE)</f>
        <v>-1.42362596347653</v>
      </c>
      <c r="V17" s="50">
        <f>VLOOKUP($A17,'Occupancy Raw Data'!$B$8:$BE$45,'Occupancy Raw Data'!AE$3,FALSE)</f>
        <v>-1.8273692465699201</v>
      </c>
      <c r="X17" s="51">
        <f>VLOOKUP($A17,'ADR Raw Data'!$B$6:$BE$43,'ADR Raw Data'!G$1,FALSE)</f>
        <v>182.26273965605299</v>
      </c>
      <c r="Y17" s="52">
        <f>VLOOKUP($A17,'ADR Raw Data'!$B$6:$BE$43,'ADR Raw Data'!H$1,FALSE)</f>
        <v>219.33015380570501</v>
      </c>
      <c r="Z17" s="52">
        <f>VLOOKUP($A17,'ADR Raw Data'!$B$6:$BE$43,'ADR Raw Data'!I$1,FALSE)</f>
        <v>222.07465506525699</v>
      </c>
      <c r="AA17" s="52">
        <f>VLOOKUP($A17,'ADR Raw Data'!$B$6:$BE$43,'ADR Raw Data'!J$1,FALSE)</f>
        <v>198.53123883643701</v>
      </c>
      <c r="AB17" s="52">
        <f>VLOOKUP($A17,'ADR Raw Data'!$B$6:$BE$43,'ADR Raw Data'!K$1,FALSE)</f>
        <v>172.31851039093101</v>
      </c>
      <c r="AC17" s="53">
        <f>VLOOKUP($A17,'ADR Raw Data'!$B$6:$BE$43,'ADR Raw Data'!L$1,FALSE)</f>
        <v>200.509758028915</v>
      </c>
      <c r="AD17" s="52">
        <f>VLOOKUP($A17,'ADR Raw Data'!$B$6:$BE$43,'ADR Raw Data'!N$1,FALSE)</f>
        <v>157.43256925755799</v>
      </c>
      <c r="AE17" s="52">
        <f>VLOOKUP($A17,'ADR Raw Data'!$B$6:$BE$43,'ADR Raw Data'!O$1,FALSE)</f>
        <v>154.84268687769301</v>
      </c>
      <c r="AF17" s="53">
        <f>VLOOKUP($A17,'ADR Raw Data'!$B$6:$BE$43,'ADR Raw Data'!P$1,FALSE)</f>
        <v>156.09673309826701</v>
      </c>
      <c r="AG17" s="54">
        <f>VLOOKUP($A17,'ADR Raw Data'!$B$6:$BE$43,'ADR Raw Data'!R$1,FALSE)</f>
        <v>188.75458815175401</v>
      </c>
      <c r="AI17" s="47">
        <f>VLOOKUP($A17,'ADR Raw Data'!$B$6:$BE$43,'ADR Raw Data'!T$1,FALSE)</f>
        <v>6.7679340936304797</v>
      </c>
      <c r="AJ17" s="48">
        <f>VLOOKUP($A17,'ADR Raw Data'!$B$6:$BE$43,'ADR Raw Data'!U$1,FALSE)</f>
        <v>11.2888254851773</v>
      </c>
      <c r="AK17" s="48">
        <f>VLOOKUP($A17,'ADR Raw Data'!$B$6:$BE$43,'ADR Raw Data'!V$1,FALSE)</f>
        <v>10.9455214378145</v>
      </c>
      <c r="AL17" s="48">
        <f>VLOOKUP($A17,'ADR Raw Data'!$B$6:$BE$43,'ADR Raw Data'!W$1,FALSE)</f>
        <v>3.5460778244721101</v>
      </c>
      <c r="AM17" s="48">
        <f>VLOOKUP($A17,'ADR Raw Data'!$B$6:$BE$43,'ADR Raw Data'!X$1,FALSE)</f>
        <v>-1.5271965731153601</v>
      </c>
      <c r="AN17" s="49">
        <f>VLOOKUP($A17,'ADR Raw Data'!$B$6:$BE$43,'ADR Raw Data'!Y$1,FALSE)</f>
        <v>6.7258152627766803</v>
      </c>
      <c r="AO17" s="48">
        <f>VLOOKUP($A17,'ADR Raw Data'!$B$6:$BE$43,'ADR Raw Data'!AA$1,FALSE)</f>
        <v>-1.17361721399392</v>
      </c>
      <c r="AP17" s="48">
        <f>VLOOKUP($A17,'ADR Raw Data'!$B$6:$BE$43,'ADR Raw Data'!AB$1,FALSE)</f>
        <v>-2.4209430726193899</v>
      </c>
      <c r="AQ17" s="49">
        <f>VLOOKUP($A17,'ADR Raw Data'!$B$6:$BE$43,'ADR Raw Data'!AC$1,FALSE)</f>
        <v>-1.82530218809244</v>
      </c>
      <c r="AR17" s="50">
        <f>VLOOKUP($A17,'ADR Raw Data'!$B$6:$BE$43,'ADR Raw Data'!AE$1,FALSE)</f>
        <v>4.7109621139293001</v>
      </c>
      <c r="AS17" s="40"/>
      <c r="AT17" s="51">
        <f>VLOOKUP($A17,'RevPAR Raw Data'!$B$6:$BE$43,'RevPAR Raw Data'!G$1,FALSE)</f>
        <v>125.607729406242</v>
      </c>
      <c r="AU17" s="52">
        <f>VLOOKUP($A17,'RevPAR Raw Data'!$B$6:$BE$43,'RevPAR Raw Data'!H$1,FALSE)</f>
        <v>195.78085895329701</v>
      </c>
      <c r="AV17" s="52">
        <f>VLOOKUP($A17,'RevPAR Raw Data'!$B$6:$BE$43,'RevPAR Raw Data'!I$1,FALSE)</f>
        <v>209.64452006571199</v>
      </c>
      <c r="AW17" s="52">
        <f>VLOOKUP($A17,'RevPAR Raw Data'!$B$6:$BE$43,'RevPAR Raw Data'!J$1,FALSE)</f>
        <v>182.596555972776</v>
      </c>
      <c r="AX17" s="52">
        <f>VLOOKUP($A17,'RevPAR Raw Data'!$B$6:$BE$43,'RevPAR Raw Data'!K$1,FALSE)</f>
        <v>139.13678361886801</v>
      </c>
      <c r="AY17" s="53">
        <f>VLOOKUP($A17,'RevPAR Raw Data'!$B$6:$BE$43,'RevPAR Raw Data'!L$1,FALSE)</f>
        <v>170.553289603379</v>
      </c>
      <c r="AZ17" s="52">
        <f>VLOOKUP($A17,'RevPAR Raw Data'!$B$6:$BE$43,'RevPAR Raw Data'!N$1,FALSE)</f>
        <v>116.69813893452201</v>
      </c>
      <c r="BA17" s="52">
        <f>VLOOKUP($A17,'RevPAR Raw Data'!$B$6:$BE$43,'RevPAR Raw Data'!O$1,FALSE)</f>
        <v>122.264308847688</v>
      </c>
      <c r="BB17" s="53">
        <f>VLOOKUP($A17,'RevPAR Raw Data'!$B$6:$BE$43,'RevPAR Raw Data'!P$1,FALSE)</f>
        <v>119.481223891105</v>
      </c>
      <c r="BC17" s="54">
        <f>VLOOKUP($A17,'RevPAR Raw Data'!$B$6:$BE$43,'RevPAR Raw Data'!R$1,FALSE)</f>
        <v>155.96127082844399</v>
      </c>
      <c r="BE17" s="47">
        <f>VLOOKUP($A17,'RevPAR Raw Data'!$B$6:$BE$43,'RevPAR Raw Data'!T$1,FALSE)</f>
        <v>-1.3336799077410999</v>
      </c>
      <c r="BF17" s="48">
        <f>VLOOKUP($A17,'RevPAR Raw Data'!$B$6:$BE$43,'RevPAR Raw Data'!U$1,FALSE)</f>
        <v>10.254199021095699</v>
      </c>
      <c r="BG17" s="48">
        <f>VLOOKUP($A17,'RevPAR Raw Data'!$B$6:$BE$43,'RevPAR Raw Data'!V$1,FALSE)</f>
        <v>10.735868908547401</v>
      </c>
      <c r="BH17" s="48">
        <f>VLOOKUP($A17,'RevPAR Raw Data'!$B$6:$BE$43,'RevPAR Raw Data'!W$1,FALSE)</f>
        <v>3.72587680552923</v>
      </c>
      <c r="BI17" s="48">
        <f>VLOOKUP($A17,'RevPAR Raw Data'!$B$6:$BE$43,'RevPAR Raw Data'!X$1,FALSE)</f>
        <v>-3.9531319250142198</v>
      </c>
      <c r="BJ17" s="49">
        <f>VLOOKUP($A17,'RevPAR Raw Data'!$B$6:$BE$43,'RevPAR Raw Data'!Y$1,FALSE)</f>
        <v>4.6213016638069098</v>
      </c>
      <c r="BK17" s="48">
        <f>VLOOKUP($A17,'RevPAR Raw Data'!$B$6:$BE$43,'RevPAR Raw Data'!AA$1,FALSE)</f>
        <v>-7.3630041660957497</v>
      </c>
      <c r="BL17" s="48">
        <f>VLOOKUP($A17,'RevPAR Raw Data'!$B$6:$BE$43,'RevPAR Raw Data'!AB$1,FALSE)</f>
        <v>1.0891813265708901</v>
      </c>
      <c r="BM17" s="49">
        <f>VLOOKUP($A17,'RevPAR Raw Data'!$B$6:$BE$43,'RevPAR Raw Data'!AC$1,FALSE)</f>
        <v>-3.2229426757073898</v>
      </c>
      <c r="BN17" s="50">
        <f>VLOOKUP($A17,'RevPAR Raw Data'!$B$6:$BE$43,'RevPAR Raw Data'!AE$1,FALSE)</f>
        <v>2.79750619447187</v>
      </c>
    </row>
    <row r="18" spans="1:66" x14ac:dyDescent="0.25">
      <c r="A18" s="63" t="s">
        <v>26</v>
      </c>
      <c r="B18" s="47">
        <f>VLOOKUP($A18,'Occupancy Raw Data'!$B$8:$BE$45,'Occupancy Raw Data'!G$3,FALSE)</f>
        <v>63.113636363636303</v>
      </c>
      <c r="C18" s="48">
        <f>VLOOKUP($A18,'Occupancy Raw Data'!$B$8:$BE$45,'Occupancy Raw Data'!H$3,FALSE)</f>
        <v>85.772727272727195</v>
      </c>
      <c r="D18" s="48">
        <f>VLOOKUP($A18,'Occupancy Raw Data'!$B$8:$BE$45,'Occupancy Raw Data'!I$3,FALSE)</f>
        <v>95.545454545454504</v>
      </c>
      <c r="E18" s="48">
        <f>VLOOKUP($A18,'Occupancy Raw Data'!$B$8:$BE$45,'Occupancy Raw Data'!J$3,FALSE)</f>
        <v>95.045454545454504</v>
      </c>
      <c r="F18" s="48">
        <f>VLOOKUP($A18,'Occupancy Raw Data'!$B$8:$BE$45,'Occupancy Raw Data'!K$3,FALSE)</f>
        <v>83.125</v>
      </c>
      <c r="G18" s="49">
        <f>VLOOKUP($A18,'Occupancy Raw Data'!$B$8:$BE$45,'Occupancy Raw Data'!L$3,FALSE)</f>
        <v>84.520454545454498</v>
      </c>
      <c r="H18" s="48">
        <f>VLOOKUP($A18,'Occupancy Raw Data'!$B$8:$BE$45,'Occupancy Raw Data'!N$3,FALSE)</f>
        <v>77.181818181818102</v>
      </c>
      <c r="I18" s="48">
        <f>VLOOKUP($A18,'Occupancy Raw Data'!$B$8:$BE$45,'Occupancy Raw Data'!O$3,FALSE)</f>
        <v>80.613636363636303</v>
      </c>
      <c r="J18" s="49">
        <f>VLOOKUP($A18,'Occupancy Raw Data'!$B$8:$BE$45,'Occupancy Raw Data'!P$3,FALSE)</f>
        <v>78.897727272727195</v>
      </c>
      <c r="K18" s="50">
        <f>VLOOKUP($A18,'Occupancy Raw Data'!$B$8:$BE$45,'Occupancy Raw Data'!R$3,FALSE)</f>
        <v>82.913961038961006</v>
      </c>
      <c r="M18" s="47">
        <f>VLOOKUP($A18,'Occupancy Raw Data'!$B$8:$BE$45,'Occupancy Raw Data'!T$3,FALSE)</f>
        <v>-1.11359110657626</v>
      </c>
      <c r="N18" s="48">
        <f>VLOOKUP($A18,'Occupancy Raw Data'!$B$8:$BE$45,'Occupancy Raw Data'!U$3,FALSE)</f>
        <v>-0.35396583282489302</v>
      </c>
      <c r="O18" s="48">
        <f>VLOOKUP($A18,'Occupancy Raw Data'!$B$8:$BE$45,'Occupancy Raw Data'!V$3,FALSE)</f>
        <v>4.2281206315741198</v>
      </c>
      <c r="P18" s="48">
        <f>VLOOKUP($A18,'Occupancy Raw Data'!$B$8:$BE$45,'Occupancy Raw Data'!W$3,FALSE)</f>
        <v>5.6671045717288404</v>
      </c>
      <c r="Q18" s="48">
        <f>VLOOKUP($A18,'Occupancy Raw Data'!$B$8:$BE$45,'Occupancy Raw Data'!X$3,FALSE)</f>
        <v>9.5048515981735093</v>
      </c>
      <c r="R18" s="49">
        <f>VLOOKUP($A18,'Occupancy Raw Data'!$B$8:$BE$45,'Occupancy Raw Data'!Y$3,FALSE)</f>
        <v>3.7240924043486201</v>
      </c>
      <c r="S18" s="48">
        <f>VLOOKUP($A18,'Occupancy Raw Data'!$B$8:$BE$45,'Occupancy Raw Data'!AA$3,FALSE)</f>
        <v>8.3023081004598502</v>
      </c>
      <c r="T18" s="48">
        <f>VLOOKUP($A18,'Occupancy Raw Data'!$B$8:$BE$45,'Occupancy Raw Data'!AB$3,FALSE)</f>
        <v>10.3798485567588</v>
      </c>
      <c r="U18" s="49">
        <f>VLOOKUP($A18,'Occupancy Raw Data'!$B$8:$BE$45,'Occupancy Raw Data'!AC$3,FALSE)</f>
        <v>9.3538040748585995</v>
      </c>
      <c r="V18" s="50">
        <f>VLOOKUP($A18,'Occupancy Raw Data'!$B$8:$BE$45,'Occupancy Raw Data'!AE$3,FALSE)</f>
        <v>5.19648034732481</v>
      </c>
      <c r="X18" s="51">
        <f>VLOOKUP($A18,'ADR Raw Data'!$B$6:$BE$43,'ADR Raw Data'!G$1,FALSE)</f>
        <v>151.49123334533601</v>
      </c>
      <c r="Y18" s="52">
        <f>VLOOKUP($A18,'ADR Raw Data'!$B$6:$BE$43,'ADR Raw Data'!H$1,FALSE)</f>
        <v>190.90038288288201</v>
      </c>
      <c r="Z18" s="52">
        <f>VLOOKUP($A18,'ADR Raw Data'!$B$6:$BE$43,'ADR Raw Data'!I$1,FALSE)</f>
        <v>212.43325404376699</v>
      </c>
      <c r="AA18" s="52">
        <f>VLOOKUP($A18,'ADR Raw Data'!$B$6:$BE$43,'ADR Raw Data'!J$1,FALSE)</f>
        <v>207.275950502152</v>
      </c>
      <c r="AB18" s="52">
        <f>VLOOKUP($A18,'ADR Raw Data'!$B$6:$BE$43,'ADR Raw Data'!K$1,FALSE)</f>
        <v>169.17227204374501</v>
      </c>
      <c r="AC18" s="53">
        <f>VLOOKUP($A18,'ADR Raw Data'!$B$6:$BE$43,'ADR Raw Data'!L$1,FALSE)</f>
        <v>189.292221355777</v>
      </c>
      <c r="AD18" s="52">
        <f>VLOOKUP($A18,'ADR Raw Data'!$B$6:$BE$43,'ADR Raw Data'!N$1,FALSE)</f>
        <v>144.599639281507</v>
      </c>
      <c r="AE18" s="52">
        <f>VLOOKUP($A18,'ADR Raw Data'!$B$6:$BE$43,'ADR Raw Data'!O$1,FALSE)</f>
        <v>144.33006907245499</v>
      </c>
      <c r="AF18" s="53">
        <f>VLOOKUP($A18,'ADR Raw Data'!$B$6:$BE$43,'ADR Raw Data'!P$1,FALSE)</f>
        <v>144.46192279994199</v>
      </c>
      <c r="AG18" s="54">
        <f>VLOOKUP($A18,'ADR Raw Data'!$B$6:$BE$43,'ADR Raw Data'!R$1,FALSE)</f>
        <v>177.10399765051301</v>
      </c>
      <c r="AI18" s="47">
        <f>VLOOKUP($A18,'ADR Raw Data'!$B$6:$BE$43,'ADR Raw Data'!T$1,FALSE)</f>
        <v>-5.7739749540680103</v>
      </c>
      <c r="AJ18" s="48">
        <f>VLOOKUP($A18,'ADR Raw Data'!$B$6:$BE$43,'ADR Raw Data'!U$1,FALSE)</f>
        <v>3.0916331958965202</v>
      </c>
      <c r="AK18" s="48">
        <f>VLOOKUP($A18,'ADR Raw Data'!$B$6:$BE$43,'ADR Raw Data'!V$1,FALSE)</f>
        <v>5.6752696905924802</v>
      </c>
      <c r="AL18" s="48">
        <f>VLOOKUP($A18,'ADR Raw Data'!$B$6:$BE$43,'ADR Raw Data'!W$1,FALSE)</f>
        <v>6.3886900211524802</v>
      </c>
      <c r="AM18" s="48">
        <f>VLOOKUP($A18,'ADR Raw Data'!$B$6:$BE$43,'ADR Raw Data'!X$1,FALSE)</f>
        <v>2.3652043947291599</v>
      </c>
      <c r="AN18" s="49">
        <f>VLOOKUP($A18,'ADR Raw Data'!$B$6:$BE$43,'ADR Raw Data'!Y$1,FALSE)</f>
        <v>3.24640616657513</v>
      </c>
      <c r="AO18" s="48">
        <f>VLOOKUP($A18,'ADR Raw Data'!$B$6:$BE$43,'ADR Raw Data'!AA$1,FALSE)</f>
        <v>2.7919500396038601</v>
      </c>
      <c r="AP18" s="48">
        <f>VLOOKUP($A18,'ADR Raw Data'!$B$6:$BE$43,'ADR Raw Data'!AB$1,FALSE)</f>
        <v>4.2517068359890802</v>
      </c>
      <c r="AQ18" s="49">
        <f>VLOOKUP($A18,'ADR Raw Data'!$B$6:$BE$43,'ADR Raw Data'!AC$1,FALSE)</f>
        <v>3.5240260140041402</v>
      </c>
      <c r="AR18" s="50">
        <f>VLOOKUP($A18,'ADR Raw Data'!$B$6:$BE$43,'ADR Raw Data'!AE$1,FALSE)</f>
        <v>3.03577746337821</v>
      </c>
      <c r="AS18" s="40"/>
      <c r="AT18" s="51">
        <f>VLOOKUP($A18,'RevPAR Raw Data'!$B$6:$BE$43,'RevPAR Raw Data'!G$1,FALSE)</f>
        <v>95.611626136363597</v>
      </c>
      <c r="AU18" s="52">
        <f>VLOOKUP($A18,'RevPAR Raw Data'!$B$6:$BE$43,'RevPAR Raw Data'!H$1,FALSE)</f>
        <v>163.74046477272699</v>
      </c>
      <c r="AV18" s="52">
        <f>VLOOKUP($A18,'RevPAR Raw Data'!$B$6:$BE$43,'RevPAR Raw Data'!I$1,FALSE)</f>
        <v>202.97031818181799</v>
      </c>
      <c r="AW18" s="52">
        <f>VLOOKUP($A18,'RevPAR Raw Data'!$B$6:$BE$43,'RevPAR Raw Data'!J$1,FALSE)</f>
        <v>197.00636931818099</v>
      </c>
      <c r="AX18" s="52">
        <f>VLOOKUP($A18,'RevPAR Raw Data'!$B$6:$BE$43,'RevPAR Raw Data'!K$1,FALSE)</f>
        <v>140.62445113636301</v>
      </c>
      <c r="AY18" s="53">
        <f>VLOOKUP($A18,'RevPAR Raw Data'!$B$6:$BE$43,'RevPAR Raw Data'!L$1,FALSE)</f>
        <v>159.99064590909001</v>
      </c>
      <c r="AZ18" s="52">
        <f>VLOOKUP($A18,'RevPAR Raw Data'!$B$6:$BE$43,'RevPAR Raw Data'!N$1,FALSE)</f>
        <v>111.60463068181799</v>
      </c>
      <c r="BA18" s="52">
        <f>VLOOKUP($A18,'RevPAR Raw Data'!$B$6:$BE$43,'RevPAR Raw Data'!O$1,FALSE)</f>
        <v>116.349717045454</v>
      </c>
      <c r="BB18" s="53">
        <f>VLOOKUP($A18,'RevPAR Raw Data'!$B$6:$BE$43,'RevPAR Raw Data'!P$1,FALSE)</f>
        <v>113.977173863636</v>
      </c>
      <c r="BC18" s="54">
        <f>VLOOKUP($A18,'RevPAR Raw Data'!$B$6:$BE$43,'RevPAR Raw Data'!R$1,FALSE)</f>
        <v>146.84393961038899</v>
      </c>
      <c r="BE18" s="47">
        <f>VLOOKUP($A18,'RevPAR Raw Data'!$B$6:$BE$43,'RevPAR Raw Data'!T$1,FALSE)</f>
        <v>-6.8232675890598298</v>
      </c>
      <c r="BF18" s="48">
        <f>VLOOKUP($A18,'RevPAR Raw Data'!$B$6:$BE$43,'RevPAR Raw Data'!U$1,FALSE)</f>
        <v>2.7267240378818798</v>
      </c>
      <c r="BG18" s="48">
        <f>VLOOKUP($A18,'RevPAR Raw Data'!$B$6:$BE$43,'RevPAR Raw Data'!V$1,FALSE)</f>
        <v>10.143347570852001</v>
      </c>
      <c r="BH18" s="48">
        <f>VLOOKUP($A18,'RevPAR Raw Data'!$B$6:$BE$43,'RevPAR Raw Data'!W$1,FALSE)</f>
        <v>12.417848337143599</v>
      </c>
      <c r="BI18" s="48">
        <f>VLOOKUP($A18,'RevPAR Raw Data'!$B$6:$BE$43,'RevPAR Raw Data'!X$1,FALSE)</f>
        <v>12.0948651606151</v>
      </c>
      <c r="BJ18" s="49">
        <f>VLOOKUP($A18,'RevPAR Raw Data'!$B$6:$BE$43,'RevPAR Raw Data'!Y$1,FALSE)</f>
        <v>7.0913977363874796</v>
      </c>
      <c r="BK18" s="48">
        <f>VLOOKUP($A18,'RevPAR Raw Data'!$B$6:$BE$43,'RevPAR Raw Data'!AA$1,FALSE)</f>
        <v>11.326054434362501</v>
      </c>
      <c r="BL18" s="48">
        <f>VLOOKUP($A18,'RevPAR Raw Data'!$B$6:$BE$43,'RevPAR Raw Data'!AB$1,FALSE)</f>
        <v>15.072876123400899</v>
      </c>
      <c r="BM18" s="49">
        <f>VLOOKUP($A18,'RevPAR Raw Data'!$B$6:$BE$43,'RevPAR Raw Data'!AC$1,FALSE)</f>
        <v>13.207460577759701</v>
      </c>
      <c r="BN18" s="50">
        <f>VLOOKUP($A18,'RevPAR Raw Data'!$B$6:$BE$43,'RevPAR Raw Data'!AE$1,FALSE)</f>
        <v>8.3900113899759905</v>
      </c>
    </row>
    <row r="19" spans="1:66" x14ac:dyDescent="0.25">
      <c r="A19" s="63" t="s">
        <v>24</v>
      </c>
      <c r="B19" s="47">
        <f>VLOOKUP($A19,'Occupancy Raw Data'!$B$8:$BE$45,'Occupancy Raw Data'!G$3,FALSE)</f>
        <v>56.762192056309701</v>
      </c>
      <c r="C19" s="48">
        <f>VLOOKUP($A19,'Occupancy Raw Data'!$B$8:$BE$45,'Occupancy Raw Data'!H$3,FALSE)</f>
        <v>70.349421820009994</v>
      </c>
      <c r="D19" s="48">
        <f>VLOOKUP($A19,'Occupancy Raw Data'!$B$8:$BE$45,'Occupancy Raw Data'!I$3,FALSE)</f>
        <v>79.097536450477605</v>
      </c>
      <c r="E19" s="48">
        <f>VLOOKUP($A19,'Occupancy Raw Data'!$B$8:$BE$45,'Occupancy Raw Data'!J$3,FALSE)</f>
        <v>79.487179487179404</v>
      </c>
      <c r="F19" s="48">
        <f>VLOOKUP($A19,'Occupancy Raw Data'!$B$8:$BE$45,'Occupancy Raw Data'!K$3,FALSE)</f>
        <v>70.512820512820497</v>
      </c>
      <c r="G19" s="49">
        <f>VLOOKUP($A19,'Occupancy Raw Data'!$B$8:$BE$45,'Occupancy Raw Data'!L$3,FALSE)</f>
        <v>71.241830065359395</v>
      </c>
      <c r="H19" s="48">
        <f>VLOOKUP($A19,'Occupancy Raw Data'!$B$8:$BE$45,'Occupancy Raw Data'!N$3,FALSE)</f>
        <v>78.381096028154801</v>
      </c>
      <c r="I19" s="48">
        <f>VLOOKUP($A19,'Occupancy Raw Data'!$B$8:$BE$45,'Occupancy Raw Data'!O$3,FALSE)</f>
        <v>80.882352941176407</v>
      </c>
      <c r="J19" s="49">
        <f>VLOOKUP($A19,'Occupancy Raw Data'!$B$8:$BE$45,'Occupancy Raw Data'!P$3,FALSE)</f>
        <v>79.631724484665597</v>
      </c>
      <c r="K19" s="50">
        <f>VLOOKUP($A19,'Occupancy Raw Data'!$B$8:$BE$45,'Occupancy Raw Data'!R$3,FALSE)</f>
        <v>73.638942756589799</v>
      </c>
      <c r="M19" s="47">
        <f>VLOOKUP($A19,'Occupancy Raw Data'!$B$8:$BE$45,'Occupancy Raw Data'!T$3,FALSE)</f>
        <v>4.0420383671531699</v>
      </c>
      <c r="N19" s="48">
        <f>VLOOKUP($A19,'Occupancy Raw Data'!$B$8:$BE$45,'Occupancy Raw Data'!U$3,FALSE)</f>
        <v>-6.89706614023497</v>
      </c>
      <c r="O19" s="48">
        <f>VLOOKUP($A19,'Occupancy Raw Data'!$B$8:$BE$45,'Occupancy Raw Data'!V$3,FALSE)</f>
        <v>-4.2062534452228997</v>
      </c>
      <c r="P19" s="48">
        <f>VLOOKUP($A19,'Occupancy Raw Data'!$B$8:$BE$45,'Occupancy Raw Data'!W$3,FALSE)</f>
        <v>0.52490525398508703</v>
      </c>
      <c r="Q19" s="48">
        <f>VLOOKUP($A19,'Occupancy Raw Data'!$B$8:$BE$45,'Occupancy Raw Data'!X$3,FALSE)</f>
        <v>-1.52670543005115</v>
      </c>
      <c r="R19" s="49">
        <f>VLOOKUP($A19,'Occupancy Raw Data'!$B$8:$BE$45,'Occupancy Raw Data'!Y$3,FALSE)</f>
        <v>-1.9697904511231199</v>
      </c>
      <c r="S19" s="48">
        <f>VLOOKUP($A19,'Occupancy Raw Data'!$B$8:$BE$45,'Occupancy Raw Data'!AA$3,FALSE)</f>
        <v>5.7729159367282898</v>
      </c>
      <c r="T19" s="48">
        <f>VLOOKUP($A19,'Occupancy Raw Data'!$B$8:$BE$45,'Occupancy Raw Data'!AB$3,FALSE)</f>
        <v>1.9950259515570901</v>
      </c>
      <c r="U19" s="49">
        <f>VLOOKUP($A19,'Occupancy Raw Data'!$B$8:$BE$45,'Occupancy Raw Data'!AC$3,FALSE)</f>
        <v>3.81997594769912</v>
      </c>
      <c r="V19" s="50">
        <f>VLOOKUP($A19,'Occupancy Raw Data'!$B$8:$BE$45,'Occupancy Raw Data'!AE$3,FALSE)</f>
        <v>-0.25109556889816997</v>
      </c>
      <c r="X19" s="51">
        <f>VLOOKUP($A19,'ADR Raw Data'!$B$6:$BE$43,'ADR Raw Data'!G$1,FALSE)</f>
        <v>146.394583702391</v>
      </c>
      <c r="Y19" s="52">
        <f>VLOOKUP($A19,'ADR Raw Data'!$B$6:$BE$43,'ADR Raw Data'!H$1,FALSE)</f>
        <v>155.38889226371199</v>
      </c>
      <c r="Z19" s="52">
        <f>VLOOKUP($A19,'ADR Raw Data'!$B$6:$BE$43,'ADR Raw Data'!I$1,FALSE)</f>
        <v>164.375882726839</v>
      </c>
      <c r="AA19" s="52">
        <f>VLOOKUP($A19,'ADR Raw Data'!$B$6:$BE$43,'ADR Raw Data'!J$1,FALSE)</f>
        <v>162.104032258064</v>
      </c>
      <c r="AB19" s="52">
        <f>VLOOKUP($A19,'ADR Raw Data'!$B$6:$BE$43,'ADR Raw Data'!K$1,FALSE)</f>
        <v>155.14628698752199</v>
      </c>
      <c r="AC19" s="53">
        <f>VLOOKUP($A19,'ADR Raw Data'!$B$6:$BE$43,'ADR Raw Data'!L$1,FALSE)</f>
        <v>157.40167854622399</v>
      </c>
      <c r="AD19" s="52">
        <f>VLOOKUP($A19,'ADR Raw Data'!$B$6:$BE$43,'ADR Raw Data'!N$1,FALSE)</f>
        <v>180.91783675432899</v>
      </c>
      <c r="AE19" s="52">
        <f>VLOOKUP($A19,'ADR Raw Data'!$B$6:$BE$43,'ADR Raw Data'!O$1,FALSE)</f>
        <v>181.050814296814</v>
      </c>
      <c r="AF19" s="53">
        <f>VLOOKUP($A19,'ADR Raw Data'!$B$6:$BE$43,'ADR Raw Data'!P$1,FALSE)</f>
        <v>180.98536974192999</v>
      </c>
      <c r="AG19" s="54">
        <f>VLOOKUP($A19,'ADR Raw Data'!$B$6:$BE$43,'ADR Raw Data'!R$1,FALSE)</f>
        <v>164.68823461997999</v>
      </c>
      <c r="AI19" s="47">
        <f>VLOOKUP($A19,'ADR Raw Data'!$B$6:$BE$43,'ADR Raw Data'!T$1,FALSE)</f>
        <v>2.8216278645555501</v>
      </c>
      <c r="AJ19" s="48">
        <f>VLOOKUP($A19,'ADR Raw Data'!$B$6:$BE$43,'ADR Raw Data'!U$1,FALSE)</f>
        <v>5.03523258822133</v>
      </c>
      <c r="AK19" s="48">
        <f>VLOOKUP($A19,'ADR Raw Data'!$B$6:$BE$43,'ADR Raw Data'!V$1,FALSE)</f>
        <v>7.01524168549581</v>
      </c>
      <c r="AL19" s="48">
        <f>VLOOKUP($A19,'ADR Raw Data'!$B$6:$BE$43,'ADR Raw Data'!W$1,FALSE)</f>
        <v>7.64583972858546</v>
      </c>
      <c r="AM19" s="48">
        <f>VLOOKUP($A19,'ADR Raw Data'!$B$6:$BE$43,'ADR Raw Data'!X$1,FALSE)</f>
        <v>4.1003113873334103</v>
      </c>
      <c r="AN19" s="49">
        <f>VLOOKUP($A19,'ADR Raw Data'!$B$6:$BE$43,'ADR Raw Data'!Y$1,FALSE)</f>
        <v>5.5087259136910403</v>
      </c>
      <c r="AO19" s="48">
        <f>VLOOKUP($A19,'ADR Raw Data'!$B$6:$BE$43,'ADR Raw Data'!AA$1,FALSE)</f>
        <v>9.5769295474714209</v>
      </c>
      <c r="AP19" s="48">
        <f>VLOOKUP($A19,'ADR Raw Data'!$B$6:$BE$43,'ADR Raw Data'!AB$1,FALSE)</f>
        <v>7.54193147615472</v>
      </c>
      <c r="AQ19" s="49">
        <f>VLOOKUP($A19,'ADR Raw Data'!$B$6:$BE$43,'ADR Raw Data'!AC$1,FALSE)</f>
        <v>8.5143386023604695</v>
      </c>
      <c r="AR19" s="50">
        <f>VLOOKUP($A19,'ADR Raw Data'!$B$6:$BE$43,'ADR Raw Data'!AE$1,FALSE)</f>
        <v>6.6575028349438803</v>
      </c>
      <c r="AS19" s="40"/>
      <c r="AT19" s="51">
        <f>VLOOKUP($A19,'RevPAR Raw Data'!$B$6:$BE$43,'RevPAR Raw Data'!G$1,FALSE)</f>
        <v>83.096774761186495</v>
      </c>
      <c r="AU19" s="52">
        <f>VLOOKUP($A19,'RevPAR Raw Data'!$B$6:$BE$43,'RevPAR Raw Data'!H$1,FALSE)</f>
        <v>109.31518728004001</v>
      </c>
      <c r="AV19" s="52">
        <f>VLOOKUP($A19,'RevPAR Raw Data'!$B$6:$BE$43,'RevPAR Raw Data'!I$1,FALSE)</f>
        <v>130.01727375565599</v>
      </c>
      <c r="AW19" s="52">
        <f>VLOOKUP($A19,'RevPAR Raw Data'!$B$6:$BE$43,'RevPAR Raw Data'!J$1,FALSE)</f>
        <v>128.85192307692299</v>
      </c>
      <c r="AX19" s="52">
        <f>VLOOKUP($A19,'RevPAR Raw Data'!$B$6:$BE$43,'RevPAR Raw Data'!K$1,FALSE)</f>
        <v>109.398022875816</v>
      </c>
      <c r="AY19" s="53">
        <f>VLOOKUP($A19,'RevPAR Raw Data'!$B$6:$BE$43,'RevPAR Raw Data'!L$1,FALSE)</f>
        <v>112.13583634992401</v>
      </c>
      <c r="AZ19" s="52">
        <f>VLOOKUP($A19,'RevPAR Raw Data'!$B$6:$BE$43,'RevPAR Raw Data'!N$1,FALSE)</f>
        <v>141.805383358471</v>
      </c>
      <c r="BA19" s="52">
        <f>VLOOKUP($A19,'RevPAR Raw Data'!$B$6:$BE$43,'RevPAR Raw Data'!O$1,FALSE)</f>
        <v>146.438158622423</v>
      </c>
      <c r="BB19" s="53">
        <f>VLOOKUP($A19,'RevPAR Raw Data'!$B$6:$BE$43,'RevPAR Raw Data'!P$1,FALSE)</f>
        <v>144.121770990447</v>
      </c>
      <c r="BC19" s="54">
        <f>VLOOKUP($A19,'RevPAR Raw Data'!$B$6:$BE$43,'RevPAR Raw Data'!R$1,FALSE)</f>
        <v>121.274674818645</v>
      </c>
      <c r="BE19" s="47">
        <f>VLOOKUP($A19,'RevPAR Raw Data'!$B$6:$BE$43,'RevPAR Raw Data'!T$1,FALSE)</f>
        <v>6.9777175125723403</v>
      </c>
      <c r="BF19" s="48">
        <f>VLOOKUP($A19,'RevPAR Raw Data'!$B$6:$BE$43,'RevPAR Raw Data'!U$1,FALSE)</f>
        <v>-2.2091168739379201</v>
      </c>
      <c r="BG19" s="48">
        <f>VLOOKUP($A19,'RevPAR Raw Data'!$B$6:$BE$43,'RevPAR Raw Data'!V$1,FALSE)</f>
        <v>2.5139093951860199</v>
      </c>
      <c r="BH19" s="48">
        <f>VLOOKUP($A19,'RevPAR Raw Data'!$B$6:$BE$43,'RevPAR Raw Data'!W$1,FALSE)</f>
        <v>8.2108783970171704</v>
      </c>
      <c r="BI19" s="48">
        <f>VLOOKUP($A19,'RevPAR Raw Data'!$B$6:$BE$43,'RevPAR Raw Data'!X$1,FALSE)</f>
        <v>2.5110062806828299</v>
      </c>
      <c r="BJ19" s="49">
        <f>VLOOKUP($A19,'RevPAR Raw Data'!$B$6:$BE$43,'RevPAR Raw Data'!Y$1,FALSE)</f>
        <v>3.4304251055414898</v>
      </c>
      <c r="BK19" s="48">
        <f>VLOOKUP($A19,'RevPAR Raw Data'!$B$6:$BE$43,'RevPAR Raw Data'!AA$1,FALSE)</f>
        <v>15.9027135762949</v>
      </c>
      <c r="BL19" s="48">
        <f>VLOOKUP($A19,'RevPAR Raw Data'!$B$6:$BE$43,'RevPAR Raw Data'!AB$1,FALSE)</f>
        <v>9.6874209179097495</v>
      </c>
      <c r="BM19" s="49">
        <f>VLOOKUP($A19,'RevPAR Raw Data'!$B$6:$BE$43,'RevPAR Raw Data'!AC$1,FALSE)</f>
        <v>12.6595602367754</v>
      </c>
      <c r="BN19" s="50">
        <f>VLOOKUP($A19,'RevPAR Raw Data'!$B$6:$BE$43,'RevPAR Raw Data'!AE$1,FALSE)</f>
        <v>6.3896905714278898</v>
      </c>
    </row>
    <row r="20" spans="1:66" x14ac:dyDescent="0.25">
      <c r="A20" s="63" t="s">
        <v>27</v>
      </c>
      <c r="B20" s="47">
        <f>VLOOKUP($A20,'Occupancy Raw Data'!$B$8:$BE$45,'Occupancy Raw Data'!G$3,FALSE)</f>
        <v>58.013355592654399</v>
      </c>
      <c r="C20" s="48">
        <f>VLOOKUP($A20,'Occupancy Raw Data'!$B$8:$BE$45,'Occupancy Raw Data'!H$3,FALSE)</f>
        <v>67.588838540424504</v>
      </c>
      <c r="D20" s="48">
        <f>VLOOKUP($A20,'Occupancy Raw Data'!$B$8:$BE$45,'Occupancy Raw Data'!I$3,FALSE)</f>
        <v>74.564750775101302</v>
      </c>
      <c r="E20" s="48">
        <f>VLOOKUP($A20,'Occupancy Raw Data'!$B$8:$BE$45,'Occupancy Raw Data'!J$3,FALSE)</f>
        <v>76.508466491771998</v>
      </c>
      <c r="F20" s="48">
        <f>VLOOKUP($A20,'Occupancy Raw Data'!$B$8:$BE$45,'Occupancy Raw Data'!K$3,FALSE)</f>
        <v>71.583591700453098</v>
      </c>
      <c r="G20" s="49">
        <f>VLOOKUP($A20,'Occupancy Raw Data'!$B$8:$BE$45,'Occupancy Raw Data'!L$3,FALSE)</f>
        <v>69.651800620081005</v>
      </c>
      <c r="H20" s="48">
        <f>VLOOKUP($A20,'Occupancy Raw Data'!$B$8:$BE$45,'Occupancy Raw Data'!N$3,FALSE)</f>
        <v>75.160982590030997</v>
      </c>
      <c r="I20" s="48">
        <f>VLOOKUP($A20,'Occupancy Raw Data'!$B$8:$BE$45,'Occupancy Raw Data'!O$3,FALSE)</f>
        <v>76.234199856904297</v>
      </c>
      <c r="J20" s="49">
        <f>VLOOKUP($A20,'Occupancy Raw Data'!$B$8:$BE$45,'Occupancy Raw Data'!P$3,FALSE)</f>
        <v>75.697591223467597</v>
      </c>
      <c r="K20" s="50">
        <f>VLOOKUP($A20,'Occupancy Raw Data'!$B$8:$BE$45,'Occupancy Raw Data'!R$3,FALSE)</f>
        <v>71.379169363905802</v>
      </c>
      <c r="M20" s="47">
        <f>VLOOKUP($A20,'Occupancy Raw Data'!$B$8:$BE$45,'Occupancy Raw Data'!T$3,FALSE)</f>
        <v>-5.93239354505259</v>
      </c>
      <c r="N20" s="48">
        <f>VLOOKUP($A20,'Occupancy Raw Data'!$B$8:$BE$45,'Occupancy Raw Data'!U$3,FALSE)</f>
        <v>-1.76593897393937</v>
      </c>
      <c r="O20" s="48">
        <f>VLOOKUP($A20,'Occupancy Raw Data'!$B$8:$BE$45,'Occupancy Raw Data'!V$3,FALSE)</f>
        <v>-2.0491896518794102</v>
      </c>
      <c r="P20" s="48">
        <f>VLOOKUP($A20,'Occupancy Raw Data'!$B$8:$BE$45,'Occupancy Raw Data'!W$3,FALSE)</f>
        <v>-0.72771522616560802</v>
      </c>
      <c r="Q20" s="48">
        <f>VLOOKUP($A20,'Occupancy Raw Data'!$B$8:$BE$45,'Occupancy Raw Data'!X$3,FALSE)</f>
        <v>-3.92370235956614</v>
      </c>
      <c r="R20" s="49">
        <f>VLOOKUP($A20,'Occupancy Raw Data'!$B$8:$BE$45,'Occupancy Raw Data'!Y$3,FALSE)</f>
        <v>-2.7689886840728599</v>
      </c>
      <c r="S20" s="48">
        <f>VLOOKUP($A20,'Occupancy Raw Data'!$B$8:$BE$45,'Occupancy Raw Data'!AA$3,FALSE)</f>
        <v>-8.1871683895899903</v>
      </c>
      <c r="T20" s="48">
        <f>VLOOKUP($A20,'Occupancy Raw Data'!$B$8:$BE$45,'Occupancy Raw Data'!AB$3,FALSE)</f>
        <v>-4.4081376091023001</v>
      </c>
      <c r="U20" s="49">
        <f>VLOOKUP($A20,'Occupancy Raw Data'!$B$8:$BE$45,'Occupancy Raw Data'!AC$3,FALSE)</f>
        <v>-6.3223642768250397</v>
      </c>
      <c r="V20" s="50">
        <f>VLOOKUP($A20,'Occupancy Raw Data'!$B$8:$BE$45,'Occupancy Raw Data'!AE$3,FALSE)</f>
        <v>-3.87380347106087</v>
      </c>
      <c r="X20" s="51">
        <f>VLOOKUP($A20,'ADR Raw Data'!$B$6:$BE$43,'ADR Raw Data'!G$1,FALSE)</f>
        <v>98.338910585817004</v>
      </c>
      <c r="Y20" s="52">
        <f>VLOOKUP($A20,'ADR Raw Data'!$B$6:$BE$43,'ADR Raw Data'!H$1,FALSE)</f>
        <v>105.239724770642</v>
      </c>
      <c r="Z20" s="52">
        <f>VLOOKUP($A20,'ADR Raw Data'!$B$6:$BE$43,'ADR Raw Data'!I$1,FALSE)</f>
        <v>107.43229489844801</v>
      </c>
      <c r="AA20" s="52">
        <f>VLOOKUP($A20,'ADR Raw Data'!$B$6:$BE$43,'ADR Raw Data'!J$1,FALSE)</f>
        <v>108.687537406483</v>
      </c>
      <c r="AB20" s="52">
        <f>VLOOKUP($A20,'ADR Raw Data'!$B$6:$BE$43,'ADR Raw Data'!K$1,FALSE)</f>
        <v>105.77047809428601</v>
      </c>
      <c r="AC20" s="53">
        <f>VLOOKUP($A20,'ADR Raw Data'!$B$6:$BE$43,'ADR Raw Data'!L$1,FALSE)</f>
        <v>105.426164013011</v>
      </c>
      <c r="AD20" s="52">
        <f>VLOOKUP($A20,'ADR Raw Data'!$B$6:$BE$43,'ADR Raw Data'!N$1,FALSE)</f>
        <v>115.873520545771</v>
      </c>
      <c r="AE20" s="52">
        <f>VLOOKUP($A20,'ADR Raw Data'!$B$6:$BE$43,'ADR Raw Data'!O$1,FALSE)</f>
        <v>117.609383700922</v>
      </c>
      <c r="AF20" s="53">
        <f>VLOOKUP($A20,'ADR Raw Data'!$B$6:$BE$43,'ADR Raw Data'!P$1,FALSE)</f>
        <v>116.747604757403</v>
      </c>
      <c r="AG20" s="54">
        <f>VLOOKUP($A20,'ADR Raw Data'!$B$6:$BE$43,'ADR Raw Data'!R$1,FALSE)</f>
        <v>108.856559747977</v>
      </c>
      <c r="AI20" s="47">
        <f>VLOOKUP($A20,'ADR Raw Data'!$B$6:$BE$43,'ADR Raw Data'!T$1,FALSE)</f>
        <v>0.59547726859025296</v>
      </c>
      <c r="AJ20" s="48">
        <f>VLOOKUP($A20,'ADR Raw Data'!$B$6:$BE$43,'ADR Raw Data'!U$1,FALSE)</f>
        <v>4.6183970620566397</v>
      </c>
      <c r="AK20" s="48">
        <f>VLOOKUP($A20,'ADR Raw Data'!$B$6:$BE$43,'ADR Raw Data'!V$1,FALSE)</f>
        <v>2.3024528876480699</v>
      </c>
      <c r="AL20" s="48">
        <f>VLOOKUP($A20,'ADR Raw Data'!$B$6:$BE$43,'ADR Raw Data'!W$1,FALSE)</f>
        <v>3.24522637699424</v>
      </c>
      <c r="AM20" s="48">
        <f>VLOOKUP($A20,'ADR Raw Data'!$B$6:$BE$43,'ADR Raw Data'!X$1,FALSE)</f>
        <v>0.89026869898475502</v>
      </c>
      <c r="AN20" s="49">
        <f>VLOOKUP($A20,'ADR Raw Data'!$B$6:$BE$43,'ADR Raw Data'!Y$1,FALSE)</f>
        <v>2.42112831095484</v>
      </c>
      <c r="AO20" s="48">
        <f>VLOOKUP($A20,'ADR Raw Data'!$B$6:$BE$43,'ADR Raw Data'!AA$1,FALSE)</f>
        <v>-3.0756323135780801</v>
      </c>
      <c r="AP20" s="48">
        <f>VLOOKUP($A20,'ADR Raw Data'!$B$6:$BE$43,'ADR Raw Data'!AB$1,FALSE)</f>
        <v>-2.5858443351646199</v>
      </c>
      <c r="AQ20" s="49">
        <f>VLOOKUP($A20,'ADR Raw Data'!$B$6:$BE$43,'ADR Raw Data'!AC$1,FALSE)</f>
        <v>-2.8181675710627498</v>
      </c>
      <c r="AR20" s="50">
        <f>VLOOKUP($A20,'ADR Raw Data'!$B$6:$BE$43,'ADR Raw Data'!AE$1,FALSE)</f>
        <v>0.53102410163955205</v>
      </c>
      <c r="AS20" s="40"/>
      <c r="AT20" s="51">
        <f>VLOOKUP($A20,'RevPAR Raw Data'!$B$6:$BE$43,'RevPAR Raw Data'!G$1,FALSE)</f>
        <v>57.049701884092499</v>
      </c>
      <c r="AU20" s="52">
        <f>VLOOKUP($A20,'RevPAR Raw Data'!$B$6:$BE$43,'RevPAR Raw Data'!H$1,FALSE)</f>
        <v>71.130307655616505</v>
      </c>
      <c r="AV20" s="52">
        <f>VLOOKUP($A20,'RevPAR Raw Data'!$B$6:$BE$43,'RevPAR Raw Data'!I$1,FALSE)</f>
        <v>80.106622943000204</v>
      </c>
      <c r="AW20" s="52">
        <f>VLOOKUP($A20,'RevPAR Raw Data'!$B$6:$BE$43,'RevPAR Raw Data'!J$1,FALSE)</f>
        <v>83.155168137371803</v>
      </c>
      <c r="AX20" s="52">
        <f>VLOOKUP($A20,'RevPAR Raw Data'!$B$6:$BE$43,'RevPAR Raw Data'!K$1,FALSE)</f>
        <v>75.714307178631003</v>
      </c>
      <c r="AY20" s="53">
        <f>VLOOKUP($A20,'RevPAR Raw Data'!$B$6:$BE$43,'RevPAR Raw Data'!L$1,FALSE)</f>
        <v>73.431221559742397</v>
      </c>
      <c r="AZ20" s="52">
        <f>VLOOKUP($A20,'RevPAR Raw Data'!$B$6:$BE$43,'RevPAR Raw Data'!N$1,FALSE)</f>
        <v>87.091676603863505</v>
      </c>
      <c r="BA20" s="52">
        <f>VLOOKUP($A20,'RevPAR Raw Data'!$B$6:$BE$43,'RevPAR Raw Data'!O$1,FALSE)</f>
        <v>89.658572621035006</v>
      </c>
      <c r="BB20" s="53">
        <f>VLOOKUP($A20,'RevPAR Raw Data'!$B$6:$BE$43,'RevPAR Raw Data'!P$1,FALSE)</f>
        <v>88.375124612449298</v>
      </c>
      <c r="BC20" s="54">
        <f>VLOOKUP($A20,'RevPAR Raw Data'!$B$6:$BE$43,'RevPAR Raw Data'!R$1,FALSE)</f>
        <v>77.700908146230105</v>
      </c>
      <c r="BE20" s="47">
        <f>VLOOKUP($A20,'RevPAR Raw Data'!$B$6:$BE$43,'RevPAR Raw Data'!T$1,FALSE)</f>
        <v>-5.37224233150644</v>
      </c>
      <c r="BF20" s="48">
        <f>VLOOKUP($A20,'RevPAR Raw Data'!$B$6:$BE$43,'RevPAR Raw Data'!U$1,FALSE)</f>
        <v>2.7709000144271299</v>
      </c>
      <c r="BG20" s="48">
        <f>VLOOKUP($A20,'RevPAR Raw Data'!$B$6:$BE$43,'RevPAR Raw Data'!V$1,FALSE)</f>
        <v>0.20608160945557299</v>
      </c>
      <c r="BH20" s="48">
        <f>VLOOKUP($A20,'RevPAR Raw Data'!$B$6:$BE$43,'RevPAR Raw Data'!W$1,FALSE)</f>
        <v>2.4938951443596999</v>
      </c>
      <c r="BI20" s="48">
        <f>VLOOKUP($A20,'RevPAR Raw Data'!$B$6:$BE$43,'RevPAR Raw Data'!X$1,FALSE)</f>
        <v>-3.0683651545299302</v>
      </c>
      <c r="BJ20" s="49">
        <f>VLOOKUP($A20,'RevPAR Raw Data'!$B$6:$BE$43,'RevPAR Raw Data'!Y$1,FALSE)</f>
        <v>-0.41490114207524498</v>
      </c>
      <c r="BK20" s="48">
        <f>VLOOKUP($A20,'RevPAR Raw Data'!$B$6:$BE$43,'RevPAR Raw Data'!AA$1,FALSE)</f>
        <v>-11.0109935066108</v>
      </c>
      <c r="BL20" s="48">
        <f>VLOOKUP($A20,'RevPAR Raw Data'!$B$6:$BE$43,'RevPAR Raw Data'!AB$1,FALSE)</f>
        <v>-6.8799943676156801</v>
      </c>
      <c r="BM20" s="49">
        <f>VLOOKUP($A20,'RevPAR Raw Data'!$B$6:$BE$43,'RevPAR Raw Data'!AC$1,FALSE)</f>
        <v>-8.9623570281138498</v>
      </c>
      <c r="BN20" s="50">
        <f>VLOOKUP($A20,'RevPAR Raw Data'!$B$6:$BE$43,'RevPAR Raw Data'!AE$1,FALSE)</f>
        <v>-3.3633501995028001</v>
      </c>
    </row>
    <row r="21" spans="1:66" x14ac:dyDescent="0.25">
      <c r="A21" s="63" t="s">
        <v>90</v>
      </c>
      <c r="B21" s="47">
        <f>VLOOKUP($A21,'Occupancy Raw Data'!$B$8:$BE$45,'Occupancy Raw Data'!G$3,FALSE)</f>
        <v>64.835894517169393</v>
      </c>
      <c r="C21" s="48">
        <f>VLOOKUP($A21,'Occupancy Raw Data'!$B$8:$BE$45,'Occupancy Raw Data'!H$3,FALSE)</f>
        <v>85.818630240940905</v>
      </c>
      <c r="D21" s="48">
        <f>VLOOKUP($A21,'Occupancy Raw Data'!$B$8:$BE$45,'Occupancy Raw Data'!I$3,FALSE)</f>
        <v>97.021438057294603</v>
      </c>
      <c r="E21" s="48">
        <f>VLOOKUP($A21,'Occupancy Raw Data'!$B$8:$BE$45,'Occupancy Raw Data'!J$3,FALSE)</f>
        <v>96.518687156137304</v>
      </c>
      <c r="F21" s="48">
        <f>VLOOKUP($A21,'Occupancy Raw Data'!$B$8:$BE$45,'Occupancy Raw Data'!K$3,FALSE)</f>
        <v>85.107190286473099</v>
      </c>
      <c r="G21" s="49">
        <f>VLOOKUP($A21,'Occupancy Raw Data'!$B$8:$BE$45,'Occupancy Raw Data'!L$3,FALSE)</f>
        <v>85.860368051603103</v>
      </c>
      <c r="H21" s="48">
        <f>VLOOKUP($A21,'Occupancy Raw Data'!$B$8:$BE$45,'Occupancy Raw Data'!N$3,FALSE)</f>
        <v>84.557010055017997</v>
      </c>
      <c r="I21" s="48">
        <f>VLOOKUP($A21,'Occupancy Raw Data'!$B$8:$BE$45,'Occupancy Raw Data'!O$3,FALSE)</f>
        <v>87.260481881995801</v>
      </c>
      <c r="J21" s="49">
        <f>VLOOKUP($A21,'Occupancy Raw Data'!$B$8:$BE$45,'Occupancy Raw Data'!P$3,FALSE)</f>
        <v>85.908745968506906</v>
      </c>
      <c r="K21" s="50">
        <f>VLOOKUP($A21,'Occupancy Raw Data'!$B$8:$BE$45,'Occupancy Raw Data'!R$3,FALSE)</f>
        <v>85.874190313575596</v>
      </c>
      <c r="M21" s="47">
        <f>VLOOKUP($A21,'Occupancy Raw Data'!$B$8:$BE$45,'Occupancy Raw Data'!T$3,FALSE)</f>
        <v>-1.0710667245621599</v>
      </c>
      <c r="N21" s="48">
        <f>VLOOKUP($A21,'Occupancy Raw Data'!$B$8:$BE$45,'Occupancy Raw Data'!U$3,FALSE)</f>
        <v>-1.4809974953718801</v>
      </c>
      <c r="O21" s="48">
        <f>VLOOKUP($A21,'Occupancy Raw Data'!$B$8:$BE$45,'Occupancy Raw Data'!V$3,FALSE)</f>
        <v>1.41794744670302</v>
      </c>
      <c r="P21" s="48">
        <f>VLOOKUP($A21,'Occupancy Raw Data'!$B$8:$BE$45,'Occupancy Raw Data'!W$3,FALSE)</f>
        <v>4.2841037204058603</v>
      </c>
      <c r="Q21" s="48">
        <f>VLOOKUP($A21,'Occupancy Raw Data'!$B$8:$BE$45,'Occupancy Raw Data'!X$3,FALSE)</f>
        <v>3.1027350034474801</v>
      </c>
      <c r="R21" s="49">
        <f>VLOOKUP($A21,'Occupancy Raw Data'!$B$8:$BE$45,'Occupancy Raw Data'!Y$3,FALSE)</f>
        <v>1.39125369656779</v>
      </c>
      <c r="S21" s="48">
        <f>VLOOKUP($A21,'Occupancy Raw Data'!$B$8:$BE$45,'Occupancy Raw Data'!AA$3,FALSE)</f>
        <v>4.9323131253678598</v>
      </c>
      <c r="T21" s="48">
        <f>VLOOKUP($A21,'Occupancy Raw Data'!$B$8:$BE$45,'Occupancy Raw Data'!AB$3,FALSE)</f>
        <v>10.352687140115099</v>
      </c>
      <c r="U21" s="49">
        <f>VLOOKUP($A21,'Occupancy Raw Data'!$B$8:$BE$45,'Occupancy Raw Data'!AC$3,FALSE)</f>
        <v>7.6168973917176599</v>
      </c>
      <c r="V21" s="50">
        <f>VLOOKUP($A21,'Occupancy Raw Data'!$B$8:$BE$45,'Occupancy Raw Data'!AE$3,FALSE)</f>
        <v>3.0959701953893899</v>
      </c>
      <c r="X21" s="51">
        <f>VLOOKUP($A21,'ADR Raw Data'!$B$6:$BE$43,'ADR Raw Data'!G$1,FALSE)</f>
        <v>122.166020482809</v>
      </c>
      <c r="Y21" s="52">
        <f>VLOOKUP($A21,'ADR Raw Data'!$B$6:$BE$43,'ADR Raw Data'!H$1,FALSE)</f>
        <v>150.25140599093601</v>
      </c>
      <c r="Z21" s="52">
        <f>VLOOKUP($A21,'ADR Raw Data'!$B$6:$BE$43,'ADR Raw Data'!I$1,FALSE)</f>
        <v>172.28912886194701</v>
      </c>
      <c r="AA21" s="52">
        <f>VLOOKUP($A21,'ADR Raw Data'!$B$6:$BE$43,'ADR Raw Data'!J$1,FALSE)</f>
        <v>170.58775135135099</v>
      </c>
      <c r="AB21" s="52">
        <f>VLOOKUP($A21,'ADR Raw Data'!$B$6:$BE$43,'ADR Raw Data'!K$1,FALSE)</f>
        <v>144.89886424431501</v>
      </c>
      <c r="AC21" s="53">
        <f>VLOOKUP($A21,'ADR Raw Data'!$B$6:$BE$43,'ADR Raw Data'!L$1,FALSE)</f>
        <v>154.50130167708801</v>
      </c>
      <c r="AD21" s="52">
        <f>VLOOKUP($A21,'ADR Raw Data'!$B$6:$BE$43,'ADR Raw Data'!N$1,FALSE)</f>
        <v>121.312840475656</v>
      </c>
      <c r="AE21" s="52">
        <f>VLOOKUP($A21,'ADR Raw Data'!$B$6:$BE$43,'ADR Raw Data'!O$1,FALSE)</f>
        <v>121.931181650179</v>
      </c>
      <c r="AF21" s="53">
        <f>VLOOKUP($A21,'ADR Raw Data'!$B$6:$BE$43,'ADR Raw Data'!P$1,FALSE)</f>
        <v>121.62687572461699</v>
      </c>
      <c r="AG21" s="54">
        <f>VLOOKUP($A21,'ADR Raw Data'!$B$6:$BE$43,'ADR Raw Data'!R$1,FALSE)</f>
        <v>145.104828941139</v>
      </c>
      <c r="AI21" s="47">
        <f>VLOOKUP($A21,'ADR Raw Data'!$B$6:$BE$43,'ADR Raw Data'!T$1,FALSE)</f>
        <v>-4.8383052291088999</v>
      </c>
      <c r="AJ21" s="48">
        <f>VLOOKUP($A21,'ADR Raw Data'!$B$6:$BE$43,'ADR Raw Data'!U$1,FALSE)</f>
        <v>-1.36080688399752</v>
      </c>
      <c r="AK21" s="48">
        <f>VLOOKUP($A21,'ADR Raw Data'!$B$6:$BE$43,'ADR Raw Data'!V$1,FALSE)</f>
        <v>6.7175072855531202</v>
      </c>
      <c r="AL21" s="48">
        <f>VLOOKUP($A21,'ADR Raw Data'!$B$6:$BE$43,'ADR Raw Data'!W$1,FALSE)</f>
        <v>8.2633684712786106</v>
      </c>
      <c r="AM21" s="48">
        <f>VLOOKUP($A21,'ADR Raw Data'!$B$6:$BE$43,'ADR Raw Data'!X$1,FALSE)</f>
        <v>4.8499690694636897</v>
      </c>
      <c r="AN21" s="49">
        <f>VLOOKUP($A21,'ADR Raw Data'!$B$6:$BE$43,'ADR Raw Data'!Y$1,FALSE)</f>
        <v>3.6434961604365999</v>
      </c>
      <c r="AO21" s="48">
        <f>VLOOKUP($A21,'ADR Raw Data'!$B$6:$BE$43,'ADR Raw Data'!AA$1,FALSE)</f>
        <v>-2.9256454090171502</v>
      </c>
      <c r="AP21" s="48">
        <f>VLOOKUP($A21,'ADR Raw Data'!$B$6:$BE$43,'ADR Raw Data'!AB$1,FALSE)</f>
        <v>-0.46943324573790701</v>
      </c>
      <c r="AQ21" s="49">
        <f>VLOOKUP($A21,'ADR Raw Data'!$B$6:$BE$43,'ADR Raw Data'!AC$1,FALSE)</f>
        <v>-1.71506896106396</v>
      </c>
      <c r="AR21" s="50">
        <f>VLOOKUP($A21,'ADR Raw Data'!$B$6:$BE$43,'ADR Raw Data'!AE$1,FALSE)</f>
        <v>2.0882997612959699</v>
      </c>
      <c r="AS21" s="40"/>
      <c r="AT21" s="51">
        <f>VLOOKUP($A21,'RevPAR Raw Data'!$B$6:$BE$43,'RevPAR Raw Data'!G$1,FALSE)</f>
        <v>79.207432176057594</v>
      </c>
      <c r="AU21" s="52">
        <f>VLOOKUP($A21,'RevPAR Raw Data'!$B$6:$BE$43,'RevPAR Raw Data'!H$1,FALSE)</f>
        <v>128.94369853917601</v>
      </c>
      <c r="AV21" s="52">
        <f>VLOOKUP($A21,'RevPAR Raw Data'!$B$6:$BE$43,'RevPAR Raw Data'!I$1,FALSE)</f>
        <v>167.15739043824701</v>
      </c>
      <c r="AW21" s="52">
        <f>VLOOKUP($A21,'RevPAR Raw Data'!$B$6:$BE$43,'RevPAR Raw Data'!J$1,FALSE)</f>
        <v>164.6490580535</v>
      </c>
      <c r="AX21" s="52">
        <f>VLOOKUP($A21,'RevPAR Raw Data'!$B$6:$BE$43,'RevPAR Raw Data'!K$1,FALSE)</f>
        <v>123.319352115348</v>
      </c>
      <c r="AY21" s="53">
        <f>VLOOKUP($A21,'RevPAR Raw Data'!$B$6:$BE$43,'RevPAR Raw Data'!L$1,FALSE)</f>
        <v>132.65538626446499</v>
      </c>
      <c r="AZ21" s="52">
        <f>VLOOKUP($A21,'RevPAR Raw Data'!$B$6:$BE$43,'RevPAR Raw Data'!N$1,FALSE)</f>
        <v>102.578510719028</v>
      </c>
      <c r="BA21" s="52">
        <f>VLOOKUP($A21,'RevPAR Raw Data'!$B$6:$BE$43,'RevPAR Raw Data'!O$1,FALSE)</f>
        <v>106.39773667235799</v>
      </c>
      <c r="BB21" s="53">
        <f>VLOOKUP($A21,'RevPAR Raw Data'!$B$6:$BE$43,'RevPAR Raw Data'!P$1,FALSE)</f>
        <v>104.48812369569301</v>
      </c>
      <c r="BC21" s="54">
        <f>VLOOKUP($A21,'RevPAR Raw Data'!$B$6:$BE$43,'RevPAR Raw Data'!R$1,FALSE)</f>
        <v>124.607596959102</v>
      </c>
      <c r="BE21" s="47">
        <f>VLOOKUP($A21,'RevPAR Raw Data'!$B$6:$BE$43,'RevPAR Raw Data'!T$1,FALSE)</f>
        <v>-5.8575504763293296</v>
      </c>
      <c r="BF21" s="48">
        <f>VLOOKUP($A21,'RevPAR Raw Data'!$B$6:$BE$43,'RevPAR Raw Data'!U$1,FALSE)</f>
        <v>-2.8216508635005502</v>
      </c>
      <c r="BG21" s="48">
        <f>VLOOKUP($A21,'RevPAR Raw Data'!$B$6:$BE$43,'RevPAR Raw Data'!V$1,FALSE)</f>
        <v>8.2307054552937302</v>
      </c>
      <c r="BH21" s="48">
        <f>VLOOKUP($A21,'RevPAR Raw Data'!$B$6:$BE$43,'RevPAR Raw Data'!W$1,FALSE)</f>
        <v>12.9014834677933</v>
      </c>
      <c r="BI21" s="48">
        <f>VLOOKUP($A21,'RevPAR Raw Data'!$B$6:$BE$43,'RevPAR Raw Data'!X$1,FALSE)</f>
        <v>8.1031857608858004</v>
      </c>
      <c r="BJ21" s="49">
        <f>VLOOKUP($A21,'RevPAR Raw Data'!$B$6:$BE$43,'RevPAR Raw Data'!Y$1,FALSE)</f>
        <v>5.0854401320207696</v>
      </c>
      <c r="BK21" s="48">
        <f>VLOOKUP($A21,'RevPAR Raw Data'!$B$6:$BE$43,'RevPAR Raw Data'!AA$1,FALSE)</f>
        <v>1.86236572384002</v>
      </c>
      <c r="BL21" s="48">
        <f>VLOOKUP($A21,'RevPAR Raw Data'!$B$6:$BE$43,'RevPAR Raw Data'!AB$1,FALSE)</f>
        <v>9.8346549391143192</v>
      </c>
      <c r="BM21" s="49">
        <f>VLOOKUP($A21,'RevPAR Raw Data'!$B$6:$BE$43,'RevPAR Raw Data'!AC$1,FALSE)</f>
        <v>5.7711933876922501</v>
      </c>
      <c r="BN21" s="50">
        <f>VLOOKUP($A21,'RevPAR Raw Data'!$B$6:$BE$43,'RevPAR Raw Data'!AE$1,FALSE)</f>
        <v>5.2489230948854804</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65.634150100169506</v>
      </c>
      <c r="C23" s="48">
        <f>VLOOKUP($A23,'Occupancy Raw Data'!$B$8:$BE$45,'Occupancy Raw Data'!H$3,FALSE)</f>
        <v>72.8412184722864</v>
      </c>
      <c r="D23" s="48">
        <f>VLOOKUP($A23,'Occupancy Raw Data'!$B$8:$BE$45,'Occupancy Raw Data'!I$3,FALSE)</f>
        <v>76.817177788051495</v>
      </c>
      <c r="E23" s="48">
        <f>VLOOKUP($A23,'Occupancy Raw Data'!$B$8:$BE$45,'Occupancy Raw Data'!J$3,FALSE)</f>
        <v>76.768377253814094</v>
      </c>
      <c r="F23" s="48">
        <f>VLOOKUP($A23,'Occupancy Raw Data'!$B$8:$BE$45,'Occupancy Raw Data'!K$3,FALSE)</f>
        <v>76.639954795294599</v>
      </c>
      <c r="G23" s="49">
        <f>VLOOKUP($A23,'Occupancy Raw Data'!$B$8:$BE$45,'Occupancy Raw Data'!L$3,FALSE)</f>
        <v>73.740175681923205</v>
      </c>
      <c r="H23" s="48">
        <f>VLOOKUP($A23,'Occupancy Raw Data'!$B$8:$BE$45,'Occupancy Raw Data'!N$3,FALSE)</f>
        <v>85.483125288950504</v>
      </c>
      <c r="I23" s="48">
        <f>VLOOKUP($A23,'Occupancy Raw Data'!$B$8:$BE$45,'Occupancy Raw Data'!O$3,FALSE)</f>
        <v>86.019931165562198</v>
      </c>
      <c r="J23" s="49">
        <f>VLOOKUP($A23,'Occupancy Raw Data'!$B$8:$BE$45,'Occupancy Raw Data'!P$3,FALSE)</f>
        <v>85.751528227256301</v>
      </c>
      <c r="K23" s="50">
        <f>VLOOKUP($A23,'Occupancy Raw Data'!$B$8:$BE$45,'Occupancy Raw Data'!R$3,FALSE)</f>
        <v>77.171990694875504</v>
      </c>
      <c r="M23" s="47">
        <f>VLOOKUP($A23,'Occupancy Raw Data'!$B$8:$BE$45,'Occupancy Raw Data'!T$3,FALSE)</f>
        <v>12.3255222559931</v>
      </c>
      <c r="N23" s="48">
        <f>VLOOKUP($A23,'Occupancy Raw Data'!$B$8:$BE$45,'Occupancy Raw Data'!U$3,FALSE)</f>
        <v>6.5618187246172699</v>
      </c>
      <c r="O23" s="48">
        <f>VLOOKUP($A23,'Occupancy Raw Data'!$B$8:$BE$45,'Occupancy Raw Data'!V$3,FALSE)</f>
        <v>6.09270852236292</v>
      </c>
      <c r="P23" s="48">
        <f>VLOOKUP($A23,'Occupancy Raw Data'!$B$8:$BE$45,'Occupancy Raw Data'!W$3,FALSE)</f>
        <v>6.0177653781637996</v>
      </c>
      <c r="Q23" s="48">
        <f>VLOOKUP($A23,'Occupancy Raw Data'!$B$8:$BE$45,'Occupancy Raw Data'!X$3,FALSE)</f>
        <v>6.8977140872526901</v>
      </c>
      <c r="R23" s="49">
        <f>VLOOKUP($A23,'Occupancy Raw Data'!$B$8:$BE$45,'Occupancy Raw Data'!Y$3,FALSE)</f>
        <v>7.3992968094830598</v>
      </c>
      <c r="S23" s="48">
        <f>VLOOKUP($A23,'Occupancy Raw Data'!$B$8:$BE$45,'Occupancy Raw Data'!AA$3,FALSE)</f>
        <v>2.7502242348466801</v>
      </c>
      <c r="T23" s="48">
        <f>VLOOKUP($A23,'Occupancy Raw Data'!$B$8:$BE$45,'Occupancy Raw Data'!AB$3,FALSE)</f>
        <v>-2.1983114199629799</v>
      </c>
      <c r="U23" s="49">
        <f>VLOOKUP($A23,'Occupancy Raw Data'!$B$8:$BE$45,'Occupancy Raw Data'!AC$3,FALSE)</f>
        <v>0.20716570587460201</v>
      </c>
      <c r="V23" s="50">
        <f>VLOOKUP($A23,'Occupancy Raw Data'!$B$8:$BE$45,'Occupancy Raw Data'!AE$3,FALSE)</f>
        <v>5.0065899587658302</v>
      </c>
      <c r="X23" s="51">
        <f>VLOOKUP($A23,'ADR Raw Data'!$B$6:$BE$43,'ADR Raw Data'!G$1,FALSE)</f>
        <v>137.71692696251</v>
      </c>
      <c r="Y23" s="52">
        <f>VLOOKUP($A23,'ADR Raw Data'!$B$6:$BE$43,'ADR Raw Data'!H$1,FALSE)</f>
        <v>136.93341767983</v>
      </c>
      <c r="Z23" s="52">
        <f>VLOOKUP($A23,'ADR Raw Data'!$B$6:$BE$43,'ADR Raw Data'!I$1,FALSE)</f>
        <v>140.70863075765601</v>
      </c>
      <c r="AA23" s="52">
        <f>VLOOKUP($A23,'ADR Raw Data'!$B$6:$BE$43,'ADR Raw Data'!J$1,FALSE)</f>
        <v>139.79449673123801</v>
      </c>
      <c r="AB23" s="52">
        <f>VLOOKUP($A23,'ADR Raw Data'!$B$6:$BE$43,'ADR Raw Data'!K$1,FALSE)</f>
        <v>140.34736209993599</v>
      </c>
      <c r="AC23" s="53">
        <f>VLOOKUP($A23,'ADR Raw Data'!$B$6:$BE$43,'ADR Raw Data'!L$1,FALSE)</f>
        <v>139.164795933124</v>
      </c>
      <c r="AD23" s="52">
        <f>VLOOKUP($A23,'ADR Raw Data'!$B$6:$BE$43,'ADR Raw Data'!N$1,FALSE)</f>
        <v>186.534478664142</v>
      </c>
      <c r="AE23" s="52">
        <f>VLOOKUP($A23,'ADR Raw Data'!$B$6:$BE$43,'ADR Raw Data'!O$1,FALSE)</f>
        <v>188.60618413902199</v>
      </c>
      <c r="AF23" s="53">
        <f>VLOOKUP($A23,'ADR Raw Data'!$B$6:$BE$43,'ADR Raw Data'!P$1,FALSE)</f>
        <v>187.573573628562</v>
      </c>
      <c r="AG23" s="54">
        <f>VLOOKUP($A23,'ADR Raw Data'!$B$6:$BE$43,'ADR Raw Data'!R$1,FALSE)</f>
        <v>154.53353502992999</v>
      </c>
      <c r="AI23" s="47">
        <f>VLOOKUP($A23,'ADR Raw Data'!$B$6:$BE$43,'ADR Raw Data'!T$1,FALSE)</f>
        <v>11.2336289408745</v>
      </c>
      <c r="AJ23" s="48">
        <f>VLOOKUP($A23,'ADR Raw Data'!$B$6:$BE$43,'ADR Raw Data'!U$1,FALSE)</f>
        <v>7.3976750979371202</v>
      </c>
      <c r="AK23" s="48">
        <f>VLOOKUP($A23,'ADR Raw Data'!$B$6:$BE$43,'ADR Raw Data'!V$1,FALSE)</f>
        <v>7.5641685411149098</v>
      </c>
      <c r="AL23" s="48">
        <f>VLOOKUP($A23,'ADR Raw Data'!$B$6:$BE$43,'ADR Raw Data'!W$1,FALSE)</f>
        <v>5.8548651099765596</v>
      </c>
      <c r="AM23" s="48">
        <f>VLOOKUP($A23,'ADR Raw Data'!$B$6:$BE$43,'ADR Raw Data'!X$1,FALSE)</f>
        <v>5.11313227722456</v>
      </c>
      <c r="AN23" s="49">
        <f>VLOOKUP($A23,'ADR Raw Data'!$B$6:$BE$43,'ADR Raw Data'!Y$1,FALSE)</f>
        <v>7.22265653875077</v>
      </c>
      <c r="AO23" s="48">
        <f>VLOOKUP($A23,'ADR Raw Data'!$B$6:$BE$43,'ADR Raw Data'!AA$1,FALSE)</f>
        <v>3.1620961075948002</v>
      </c>
      <c r="AP23" s="48">
        <f>VLOOKUP($A23,'ADR Raw Data'!$B$6:$BE$43,'ADR Raw Data'!AB$1,FALSE)</f>
        <v>-6.9850756049408E-3</v>
      </c>
      <c r="AQ23" s="49">
        <f>VLOOKUP($A23,'ADR Raw Data'!$B$6:$BE$43,'ADR Raw Data'!AC$1,FALSE)</f>
        <v>1.48625387894493</v>
      </c>
      <c r="AR23" s="50">
        <f>VLOOKUP($A23,'ADR Raw Data'!$B$6:$BE$43,'ADR Raw Data'!AE$1,FALSE)</f>
        <v>4.3439727549111202</v>
      </c>
      <c r="AS23" s="40"/>
      <c r="AT23" s="51">
        <f>VLOOKUP($A23,'RevPAR Raw Data'!$B$6:$BE$43,'RevPAR Raw Data'!G$1,FALSE)</f>
        <v>90.389334555915099</v>
      </c>
      <c r="AU23" s="52">
        <f>VLOOKUP($A23,'RevPAR Raw Data'!$B$6:$BE$43,'RevPAR Raw Data'!H$1,FALSE)</f>
        <v>99.743969933733993</v>
      </c>
      <c r="AV23" s="52">
        <f>VLOOKUP($A23,'RevPAR Raw Data'!$B$6:$BE$43,'RevPAR Raw Data'!I$1,FALSE)</f>
        <v>108.088399052242</v>
      </c>
      <c r="AW23" s="52">
        <f>VLOOKUP($A23,'RevPAR Raw Data'!$B$6:$BE$43,'RevPAR Raw Data'!J$1,FALSE)</f>
        <v>107.317966630708</v>
      </c>
      <c r="AX23" s="52">
        <f>VLOOKUP($A23,'RevPAR Raw Data'!$B$6:$BE$43,'RevPAR Raw Data'!K$1,FALSE)</f>
        <v>107.56215486977899</v>
      </c>
      <c r="AY23" s="53">
        <f>VLOOKUP($A23,'RevPAR Raw Data'!$B$6:$BE$43,'RevPAR Raw Data'!L$1,FALSE)</f>
        <v>102.62036500847501</v>
      </c>
      <c r="AZ23" s="52">
        <f>VLOOKUP($A23,'RevPAR Raw Data'!$B$6:$BE$43,'RevPAR Raw Data'!N$1,FALSE)</f>
        <v>159.45550210355901</v>
      </c>
      <c r="BA23" s="52">
        <f>VLOOKUP($A23,'RevPAR Raw Data'!$B$6:$BE$43,'RevPAR Raw Data'!O$1,FALSE)</f>
        <v>162.23890977037999</v>
      </c>
      <c r="BB23" s="53">
        <f>VLOOKUP($A23,'RevPAR Raw Data'!$B$6:$BE$43,'RevPAR Raw Data'!P$1,FALSE)</f>
        <v>160.84720593697</v>
      </c>
      <c r="BC23" s="54">
        <f>VLOOKUP($A23,'RevPAR Raw Data'!$B$6:$BE$43,'RevPAR Raw Data'!R$1,FALSE)</f>
        <v>119.25660527375901</v>
      </c>
      <c r="BE23" s="47">
        <f>VLOOKUP($A23,'RevPAR Raw Data'!$B$6:$BE$43,'RevPAR Raw Data'!T$1,FALSE)</f>
        <v>24.943754632130801</v>
      </c>
      <c r="BF23" s="48">
        <f>VLOOKUP($A23,'RevPAR Raw Data'!$B$6:$BE$43,'RevPAR Raw Data'!U$1,FALSE)</f>
        <v>14.4449158523171</v>
      </c>
      <c r="BG23" s="48">
        <f>VLOOKUP($A23,'RevPAR Raw Data'!$B$6:$BE$43,'RevPAR Raw Data'!V$1,FALSE)</f>
        <v>14.117739804828201</v>
      </c>
      <c r="BH23" s="48">
        <f>VLOOKUP($A23,'RevPAR Raw Data'!$B$6:$BE$43,'RevPAR Raw Data'!W$1,FALSE)</f>
        <v>12.2249625336667</v>
      </c>
      <c r="BI23" s="48">
        <f>VLOOKUP($A23,'RevPAR Raw Data'!$B$6:$BE$43,'RevPAR Raw Data'!X$1,FALSE)</f>
        <v>12.363535609863201</v>
      </c>
      <c r="BJ23" s="49">
        <f>VLOOKUP($A23,'RevPAR Raw Data'!$B$6:$BE$43,'RevPAR Raw Data'!Y$1,FALSE)</f>
        <v>15.1563791430655</v>
      </c>
      <c r="BK23" s="48">
        <f>VLOOKUP($A23,'RevPAR Raw Data'!$B$6:$BE$43,'RevPAR Raw Data'!AA$1,FALSE)</f>
        <v>5.9992850759216996</v>
      </c>
      <c r="BL23" s="48">
        <f>VLOOKUP($A23,'RevPAR Raw Data'!$B$6:$BE$43,'RevPAR Raw Data'!AB$1,FALSE)</f>
        <v>-2.20514294185321</v>
      </c>
      <c r="BM23" s="49">
        <f>VLOOKUP($A23,'RevPAR Raw Data'!$B$6:$BE$43,'RevPAR Raw Data'!AC$1,FALSE)</f>
        <v>1.69649859315893</v>
      </c>
      <c r="BN23" s="50">
        <f>VLOOKUP($A23,'RevPAR Raw Data'!$B$6:$BE$43,'RevPAR Raw Data'!AE$1,FALSE)</f>
        <v>9.5680476174358606</v>
      </c>
    </row>
    <row r="24" spans="1:66" x14ac:dyDescent="0.25">
      <c r="A24" s="63" t="s">
        <v>91</v>
      </c>
      <c r="B24" s="47">
        <f>VLOOKUP($A24,'Occupancy Raw Data'!$B$8:$BE$45,'Occupancy Raw Data'!G$3,FALSE)</f>
        <v>67.8761822871883</v>
      </c>
      <c r="C24" s="48">
        <f>VLOOKUP($A24,'Occupancy Raw Data'!$B$8:$BE$45,'Occupancy Raw Data'!H$3,FALSE)</f>
        <v>79.363714531384304</v>
      </c>
      <c r="D24" s="48">
        <f>VLOOKUP($A24,'Occupancy Raw Data'!$B$8:$BE$45,'Occupancy Raw Data'!I$3,FALSE)</f>
        <v>83.576956147893299</v>
      </c>
      <c r="E24" s="48">
        <f>VLOOKUP($A24,'Occupancy Raw Data'!$B$8:$BE$45,'Occupancy Raw Data'!J$3,FALSE)</f>
        <v>84.092863284608697</v>
      </c>
      <c r="F24" s="48">
        <f>VLOOKUP($A24,'Occupancy Raw Data'!$B$8:$BE$45,'Occupancy Raw Data'!K$3,FALSE)</f>
        <v>84.178847807394604</v>
      </c>
      <c r="G24" s="49">
        <f>VLOOKUP($A24,'Occupancy Raw Data'!$B$8:$BE$45,'Occupancy Raw Data'!L$3,FALSE)</f>
        <v>79.817712811693795</v>
      </c>
      <c r="H24" s="48">
        <f>VLOOKUP($A24,'Occupancy Raw Data'!$B$8:$BE$45,'Occupancy Raw Data'!N$3,FALSE)</f>
        <v>88.770421324161603</v>
      </c>
      <c r="I24" s="48">
        <f>VLOOKUP($A24,'Occupancy Raw Data'!$B$8:$BE$45,'Occupancy Raw Data'!O$3,FALSE)</f>
        <v>85.623387790197697</v>
      </c>
      <c r="J24" s="49">
        <f>VLOOKUP($A24,'Occupancy Raw Data'!$B$8:$BE$45,'Occupancy Raw Data'!P$3,FALSE)</f>
        <v>87.196904557179707</v>
      </c>
      <c r="K24" s="50">
        <f>VLOOKUP($A24,'Occupancy Raw Data'!$B$8:$BE$45,'Occupancy Raw Data'!R$3,FALSE)</f>
        <v>81.9260533104041</v>
      </c>
      <c r="M24" s="47">
        <f>VLOOKUP($A24,'Occupancy Raw Data'!$B$8:$BE$45,'Occupancy Raw Data'!T$3,FALSE)</f>
        <v>9.1622847398841394</v>
      </c>
      <c r="N24" s="48">
        <f>VLOOKUP($A24,'Occupancy Raw Data'!$B$8:$BE$45,'Occupancy Raw Data'!U$3,FALSE)</f>
        <v>2.9015153093135999</v>
      </c>
      <c r="O24" s="48">
        <f>VLOOKUP($A24,'Occupancy Raw Data'!$B$8:$BE$45,'Occupancy Raw Data'!V$3,FALSE)</f>
        <v>2.36211032057001</v>
      </c>
      <c r="P24" s="48">
        <f>VLOOKUP($A24,'Occupancy Raw Data'!$B$8:$BE$45,'Occupancy Raw Data'!W$3,FALSE)</f>
        <v>4.1522119444105501</v>
      </c>
      <c r="Q24" s="48">
        <f>VLOOKUP($A24,'Occupancy Raw Data'!$B$8:$BE$45,'Occupancy Raw Data'!X$3,FALSE)</f>
        <v>6.7284173993688796</v>
      </c>
      <c r="R24" s="49">
        <f>VLOOKUP($A24,'Occupancy Raw Data'!$B$8:$BE$45,'Occupancy Raw Data'!Y$3,FALSE)</f>
        <v>4.8671808379378101</v>
      </c>
      <c r="S24" s="48">
        <f>VLOOKUP($A24,'Occupancy Raw Data'!$B$8:$BE$45,'Occupancy Raw Data'!AA$3,FALSE)</f>
        <v>-8.0934960009085094E-2</v>
      </c>
      <c r="T24" s="48">
        <f>VLOOKUP($A24,'Occupancy Raw Data'!$B$8:$BE$45,'Occupancy Raw Data'!AB$3,FALSE)</f>
        <v>-7.0397835309075596</v>
      </c>
      <c r="U24" s="49">
        <f>VLOOKUP($A24,'Occupancy Raw Data'!$B$8:$BE$45,'Occupancy Raw Data'!AC$3,FALSE)</f>
        <v>-3.6231453442114798</v>
      </c>
      <c r="V24" s="50">
        <f>VLOOKUP($A24,'Occupancy Raw Data'!$B$8:$BE$45,'Occupancy Raw Data'!AE$3,FALSE)</f>
        <v>2.13115091612634</v>
      </c>
      <c r="X24" s="51">
        <f>VLOOKUP($A24,'ADR Raw Data'!$B$6:$BE$43,'ADR Raw Data'!G$1,FALSE)</f>
        <v>103.61390420572501</v>
      </c>
      <c r="Y24" s="52">
        <f>VLOOKUP($A24,'ADR Raw Data'!$B$6:$BE$43,'ADR Raw Data'!H$1,FALSE)</f>
        <v>107.851398981581</v>
      </c>
      <c r="Z24" s="52">
        <f>VLOOKUP($A24,'ADR Raw Data'!$B$6:$BE$43,'ADR Raw Data'!I$1,FALSE)</f>
        <v>111.033210514403</v>
      </c>
      <c r="AA24" s="52">
        <f>VLOOKUP($A24,'ADR Raw Data'!$B$6:$BE$43,'ADR Raw Data'!J$1,FALSE)</f>
        <v>111.69598901840401</v>
      </c>
      <c r="AB24" s="52">
        <f>VLOOKUP($A24,'ADR Raw Data'!$B$6:$BE$43,'ADR Raw Data'!K$1,FALSE)</f>
        <v>111.783853360572</v>
      </c>
      <c r="AC24" s="53">
        <f>VLOOKUP($A24,'ADR Raw Data'!$B$6:$BE$43,'ADR Raw Data'!L$1,FALSE)</f>
        <v>109.436594036282</v>
      </c>
      <c r="AD24" s="52">
        <f>VLOOKUP($A24,'ADR Raw Data'!$B$6:$BE$43,'ADR Raw Data'!N$1,FALSE)</f>
        <v>137.92365763270001</v>
      </c>
      <c r="AE24" s="52">
        <f>VLOOKUP($A24,'ADR Raw Data'!$B$6:$BE$43,'ADR Raw Data'!O$1,FALSE)</f>
        <v>134.62316684073099</v>
      </c>
      <c r="AF24" s="53">
        <f>VLOOKUP($A24,'ADR Raw Data'!$B$6:$BE$43,'ADR Raw Data'!P$1,FALSE)</f>
        <v>136.30319183512401</v>
      </c>
      <c r="AG24" s="54">
        <f>VLOOKUP($A24,'ADR Raw Data'!$B$6:$BE$43,'ADR Raw Data'!R$1,FALSE)</f>
        <v>117.60662427132</v>
      </c>
      <c r="AI24" s="47">
        <f>VLOOKUP($A24,'ADR Raw Data'!$B$6:$BE$43,'ADR Raw Data'!T$1,FALSE)</f>
        <v>9.0728128732839295</v>
      </c>
      <c r="AJ24" s="48">
        <f>VLOOKUP($A24,'ADR Raw Data'!$B$6:$BE$43,'ADR Raw Data'!U$1,FALSE)</f>
        <v>7.04674688281718</v>
      </c>
      <c r="AK24" s="48">
        <f>VLOOKUP($A24,'ADR Raw Data'!$B$6:$BE$43,'ADR Raw Data'!V$1,FALSE)</f>
        <v>7.2707338683524698</v>
      </c>
      <c r="AL24" s="48">
        <f>VLOOKUP($A24,'ADR Raw Data'!$B$6:$BE$43,'ADR Raw Data'!W$1,FALSE)</f>
        <v>7.6909450486858901</v>
      </c>
      <c r="AM24" s="48">
        <f>VLOOKUP($A24,'ADR Raw Data'!$B$6:$BE$43,'ADR Raw Data'!X$1,FALSE)</f>
        <v>9.4415628153729294</v>
      </c>
      <c r="AN24" s="49">
        <f>VLOOKUP($A24,'ADR Raw Data'!$B$6:$BE$43,'ADR Raw Data'!Y$1,FALSE)</f>
        <v>8.0111653938099305</v>
      </c>
      <c r="AO24" s="48">
        <f>VLOOKUP($A24,'ADR Raw Data'!$B$6:$BE$43,'ADR Raw Data'!AA$1,FALSE)</f>
        <v>1.71296042861328</v>
      </c>
      <c r="AP24" s="48">
        <f>VLOOKUP($A24,'ADR Raw Data'!$B$6:$BE$43,'ADR Raw Data'!AB$1,FALSE)</f>
        <v>-4.0393616389959099</v>
      </c>
      <c r="AQ24" s="49">
        <f>VLOOKUP($A24,'ADR Raw Data'!$B$6:$BE$43,'ADR Raw Data'!AC$1,FALSE)</f>
        <v>-1.22079200782153</v>
      </c>
      <c r="AR24" s="50">
        <f>VLOOKUP($A24,'ADR Raw Data'!$B$6:$BE$43,'ADR Raw Data'!AE$1,FALSE)</f>
        <v>3.95148084855958</v>
      </c>
      <c r="AS24" s="40"/>
      <c r="AT24" s="51">
        <f>VLOOKUP($A24,'RevPAR Raw Data'!$B$6:$BE$43,'RevPAR Raw Data'!G$1,FALSE)</f>
        <v>70.329162493551095</v>
      </c>
      <c r="AU24" s="52">
        <f>VLOOKUP($A24,'RevPAR Raw Data'!$B$6:$BE$43,'RevPAR Raw Data'!H$1,FALSE)</f>
        <v>85.594876405846904</v>
      </c>
      <c r="AV24" s="52">
        <f>VLOOKUP($A24,'RevPAR Raw Data'!$B$6:$BE$43,'RevPAR Raw Data'!I$1,FALSE)</f>
        <v>92.798177661220905</v>
      </c>
      <c r="AW24" s="52">
        <f>VLOOKUP($A24,'RevPAR Raw Data'!$B$6:$BE$43,'RevPAR Raw Data'!J$1,FALSE)</f>
        <v>93.928355339638799</v>
      </c>
      <c r="AX24" s="52">
        <f>VLOOKUP($A24,'RevPAR Raw Data'!$B$6:$BE$43,'RevPAR Raw Data'!K$1,FALSE)</f>
        <v>94.098359793637101</v>
      </c>
      <c r="AY24" s="53">
        <f>VLOOKUP($A24,'RevPAR Raw Data'!$B$6:$BE$43,'RevPAR Raw Data'!L$1,FALSE)</f>
        <v>87.349786338778998</v>
      </c>
      <c r="AZ24" s="52">
        <f>VLOOKUP($A24,'RevPAR Raw Data'!$B$6:$BE$43,'RevPAR Raw Data'!N$1,FALSE)</f>
        <v>122.435411986242</v>
      </c>
      <c r="BA24" s="52">
        <f>VLOOKUP($A24,'RevPAR Raw Data'!$B$6:$BE$43,'RevPAR Raw Data'!O$1,FALSE)</f>
        <v>115.268916199484</v>
      </c>
      <c r="BB24" s="53">
        <f>VLOOKUP($A24,'RevPAR Raw Data'!$B$6:$BE$43,'RevPAR Raw Data'!P$1,FALSE)</f>
        <v>118.85216409286301</v>
      </c>
      <c r="BC24" s="54">
        <f>VLOOKUP($A24,'RevPAR Raw Data'!$B$6:$BE$43,'RevPAR Raw Data'!R$1,FALSE)</f>
        <v>96.350465697088794</v>
      </c>
      <c r="BE24" s="47">
        <f>VLOOKUP($A24,'RevPAR Raw Data'!$B$6:$BE$43,'RevPAR Raw Data'!T$1,FALSE)</f>
        <v>19.066374562535199</v>
      </c>
      <c r="BF24" s="48">
        <f>VLOOKUP($A24,'RevPAR Raw Data'!$B$6:$BE$43,'RevPAR Raw Data'!U$1,FALSE)</f>
        <v>10.152724631744301</v>
      </c>
      <c r="BG24" s="48">
        <f>VLOOKUP($A24,'RevPAR Raw Data'!$B$6:$BE$43,'RevPAR Raw Data'!V$1,FALSE)</f>
        <v>9.80458694400801</v>
      </c>
      <c r="BH24" s="48">
        <f>VLOOKUP($A24,'RevPAR Raw Data'!$B$6:$BE$43,'RevPAR Raw Data'!W$1,FALSE)</f>
        <v>12.162501332046</v>
      </c>
      <c r="BI24" s="48">
        <f>VLOOKUP($A24,'RevPAR Raw Data'!$B$6:$BE$43,'RevPAR Raw Data'!X$1,FALSE)</f>
        <v>16.8052479699837</v>
      </c>
      <c r="BJ24" s="49">
        <f>VLOOKUP($A24,'RevPAR Raw Data'!$B$6:$BE$43,'RevPAR Raw Data'!Y$1,FALSE)</f>
        <v>13.2682641386907</v>
      </c>
      <c r="BK24" s="48">
        <f>VLOOKUP($A24,'RevPAR Raw Data'!$B$6:$BE$43,'RevPAR Raw Data'!AA$1,FALSE)</f>
        <v>1.6306390847663199</v>
      </c>
      <c r="BL24" s="48">
        <f>VLOOKUP($A24,'RevPAR Raw Data'!$B$6:$BE$43,'RevPAR Raw Data'!AB$1,FALSE)</f>
        <v>-10.7947828544876</v>
      </c>
      <c r="BM24" s="49">
        <f>VLOOKUP($A24,'RevPAR Raw Data'!$B$6:$BE$43,'RevPAR Raw Data'!AC$1,FALSE)</f>
        <v>-4.7997062832391304</v>
      </c>
      <c r="BN24" s="50">
        <f>VLOOKUP($A24,'RevPAR Raw Data'!$B$6:$BE$43,'RevPAR Raw Data'!AE$1,FALSE)</f>
        <v>6.1668437849905597</v>
      </c>
    </row>
    <row r="25" spans="1:66" x14ac:dyDescent="0.25">
      <c r="A25" s="63" t="s">
        <v>32</v>
      </c>
      <c r="B25" s="47">
        <f>VLOOKUP($A25,'Occupancy Raw Data'!$B$8:$BE$45,'Occupancy Raw Data'!G$3,FALSE)</f>
        <v>63.134813976517101</v>
      </c>
      <c r="C25" s="48">
        <f>VLOOKUP($A25,'Occupancy Raw Data'!$B$8:$BE$45,'Occupancy Raw Data'!H$3,FALSE)</f>
        <v>78.851322676474695</v>
      </c>
      <c r="D25" s="48">
        <f>VLOOKUP($A25,'Occupancy Raw Data'!$B$8:$BE$45,'Occupancy Raw Data'!I$3,FALSE)</f>
        <v>81.638138350544594</v>
      </c>
      <c r="E25" s="48">
        <f>VLOOKUP($A25,'Occupancy Raw Data'!$B$8:$BE$45,'Occupancy Raw Data'!J$3,FALSE)</f>
        <v>82.458622153062606</v>
      </c>
      <c r="F25" s="48">
        <f>VLOOKUP($A25,'Occupancy Raw Data'!$B$8:$BE$45,'Occupancy Raw Data'!K$3,FALSE)</f>
        <v>75.6401188286886</v>
      </c>
      <c r="G25" s="49">
        <f>VLOOKUP($A25,'Occupancy Raw Data'!$B$8:$BE$45,'Occupancy Raw Data'!L$3,FALSE)</f>
        <v>76.344603197057495</v>
      </c>
      <c r="H25" s="48">
        <f>VLOOKUP($A25,'Occupancy Raw Data'!$B$8:$BE$45,'Occupancy Raw Data'!N$3,FALSE)</f>
        <v>80.619606733625602</v>
      </c>
      <c r="I25" s="48">
        <f>VLOOKUP($A25,'Occupancy Raw Data'!$B$8:$BE$45,'Occupancy Raw Data'!O$3,FALSE)</f>
        <v>84.905927288159504</v>
      </c>
      <c r="J25" s="49">
        <f>VLOOKUP($A25,'Occupancy Raw Data'!$B$8:$BE$45,'Occupancy Raw Data'!P$3,FALSE)</f>
        <v>82.762767010892603</v>
      </c>
      <c r="K25" s="50">
        <f>VLOOKUP($A25,'Occupancy Raw Data'!$B$8:$BE$45,'Occupancy Raw Data'!R$3,FALSE)</f>
        <v>78.178364286724701</v>
      </c>
      <c r="M25" s="47">
        <f>VLOOKUP($A25,'Occupancy Raw Data'!$B$8:$BE$45,'Occupancy Raw Data'!T$3,FALSE)</f>
        <v>-4.9283295386125996</v>
      </c>
      <c r="N25" s="48">
        <f>VLOOKUP($A25,'Occupancy Raw Data'!$B$8:$BE$45,'Occupancy Raw Data'!U$3,FALSE)</f>
        <v>2.96165945426546</v>
      </c>
      <c r="O25" s="48">
        <f>VLOOKUP($A25,'Occupancy Raw Data'!$B$8:$BE$45,'Occupancy Raw Data'!V$3,FALSE)</f>
        <v>3.2062928056011799</v>
      </c>
      <c r="P25" s="48">
        <f>VLOOKUP($A25,'Occupancy Raw Data'!$B$8:$BE$45,'Occupancy Raw Data'!W$3,FALSE)</f>
        <v>4.28149012003629</v>
      </c>
      <c r="Q25" s="48">
        <f>VLOOKUP($A25,'Occupancy Raw Data'!$B$8:$BE$45,'Occupancy Raw Data'!X$3,FALSE)</f>
        <v>2.5858960807590599</v>
      </c>
      <c r="R25" s="49">
        <f>VLOOKUP($A25,'Occupancy Raw Data'!$B$8:$BE$45,'Occupancy Raw Data'!Y$3,FALSE)</f>
        <v>1.8201595157317301</v>
      </c>
      <c r="S25" s="48">
        <f>VLOOKUP($A25,'Occupancy Raw Data'!$B$8:$BE$45,'Occupancy Raw Data'!AA$3,FALSE)</f>
        <v>0.94522032532551603</v>
      </c>
      <c r="T25" s="48">
        <f>VLOOKUP($A25,'Occupancy Raw Data'!$B$8:$BE$45,'Occupancy Raw Data'!AB$3,FALSE)</f>
        <v>0.567061506671103</v>
      </c>
      <c r="U25" s="49">
        <f>VLOOKUP($A25,'Occupancy Raw Data'!$B$8:$BE$45,'Occupancy Raw Data'!AC$3,FALSE)</f>
        <v>0.75089009052684896</v>
      </c>
      <c r="V25" s="50">
        <f>VLOOKUP($A25,'Occupancy Raw Data'!$B$8:$BE$45,'Occupancy Raw Data'!AE$3,FALSE)</f>
        <v>1.4943524397176899</v>
      </c>
      <c r="X25" s="51">
        <f>VLOOKUP($A25,'ADR Raw Data'!$B$6:$BE$43,'ADR Raw Data'!G$1,FALSE)</f>
        <v>103.54328308312699</v>
      </c>
      <c r="Y25" s="52">
        <f>VLOOKUP($A25,'ADR Raw Data'!$B$6:$BE$43,'ADR Raw Data'!H$1,FALSE)</f>
        <v>115.53966628991699</v>
      </c>
      <c r="Z25" s="52">
        <f>VLOOKUP($A25,'ADR Raw Data'!$B$6:$BE$43,'ADR Raw Data'!I$1,FALSE)</f>
        <v>116.691018003812</v>
      </c>
      <c r="AA25" s="52">
        <f>VLOOKUP($A25,'ADR Raw Data'!$B$6:$BE$43,'ADR Raw Data'!J$1,FALSE)</f>
        <v>114.85524776119399</v>
      </c>
      <c r="AB25" s="52">
        <f>VLOOKUP($A25,'ADR Raw Data'!$B$6:$BE$43,'ADR Raw Data'!K$1,FALSE)</f>
        <v>103.850544436132</v>
      </c>
      <c r="AC25" s="53">
        <f>VLOOKUP($A25,'ADR Raw Data'!$B$6:$BE$43,'ADR Raw Data'!L$1,FALSE)</f>
        <v>111.337671861102</v>
      </c>
      <c r="AD25" s="52">
        <f>VLOOKUP($A25,'ADR Raw Data'!$B$6:$BE$43,'ADR Raw Data'!N$1,FALSE)</f>
        <v>119.02342386383501</v>
      </c>
      <c r="AE25" s="52">
        <f>VLOOKUP($A25,'ADR Raw Data'!$B$6:$BE$43,'ADR Raw Data'!O$1,FALSE)</f>
        <v>123.647899683438</v>
      </c>
      <c r="AF25" s="53">
        <f>VLOOKUP($A25,'ADR Raw Data'!$B$6:$BE$43,'ADR Raw Data'!P$1,FALSE)</f>
        <v>121.395537689086</v>
      </c>
      <c r="AG25" s="54">
        <f>VLOOKUP($A25,'ADR Raw Data'!$B$6:$BE$43,'ADR Raw Data'!R$1,FALSE)</f>
        <v>114.379861031407</v>
      </c>
      <c r="AI25" s="47">
        <f>VLOOKUP($A25,'ADR Raw Data'!$B$6:$BE$43,'ADR Raw Data'!T$1,FALSE)</f>
        <v>4.2102752128680603</v>
      </c>
      <c r="AJ25" s="48">
        <f>VLOOKUP($A25,'ADR Raw Data'!$B$6:$BE$43,'ADR Raw Data'!U$1,FALSE)</f>
        <v>5.6236679296944603</v>
      </c>
      <c r="AK25" s="48">
        <f>VLOOKUP($A25,'ADR Raw Data'!$B$6:$BE$43,'ADR Raw Data'!V$1,FALSE)</f>
        <v>7.2783383264616797</v>
      </c>
      <c r="AL25" s="48">
        <f>VLOOKUP($A25,'ADR Raw Data'!$B$6:$BE$43,'ADR Raw Data'!W$1,FALSE)</f>
        <v>6.31593439747971</v>
      </c>
      <c r="AM25" s="48">
        <f>VLOOKUP($A25,'ADR Raw Data'!$B$6:$BE$43,'ADR Raw Data'!X$1,FALSE)</f>
        <v>2.35903816333543</v>
      </c>
      <c r="AN25" s="49">
        <f>VLOOKUP($A25,'ADR Raw Data'!$B$6:$BE$43,'ADR Raw Data'!Y$1,FALSE)</f>
        <v>5.3971184460716399</v>
      </c>
      <c r="AO25" s="48">
        <f>VLOOKUP($A25,'ADR Raw Data'!$B$6:$BE$43,'ADR Raw Data'!AA$1,FALSE)</f>
        <v>-3.5176804209511201</v>
      </c>
      <c r="AP25" s="48">
        <f>VLOOKUP($A25,'ADR Raw Data'!$B$6:$BE$43,'ADR Raw Data'!AB$1,FALSE)</f>
        <v>-2.17339565961435</v>
      </c>
      <c r="AQ25" s="49">
        <f>VLOOKUP($A25,'ADR Raw Data'!$B$6:$BE$43,'ADR Raw Data'!AC$1,FALSE)</f>
        <v>-2.8221926759358902</v>
      </c>
      <c r="AR25" s="50">
        <f>VLOOKUP($A25,'ADR Raw Data'!$B$6:$BE$43,'ADR Raw Data'!AE$1,FALSE)</f>
        <v>2.5714165027236202</v>
      </c>
      <c r="AS25" s="40"/>
      <c r="AT25" s="51">
        <f>VLOOKUP($A25,'RevPAR Raw Data'!$B$6:$BE$43,'RevPAR Raw Data'!G$1,FALSE)</f>
        <v>65.371859159711406</v>
      </c>
      <c r="AU25" s="52">
        <f>VLOOKUP($A25,'RevPAR Raw Data'!$B$6:$BE$43,'RevPAR Raw Data'!H$1,FALSE)</f>
        <v>91.104555085584906</v>
      </c>
      <c r="AV25" s="52">
        <f>VLOOKUP($A25,'RevPAR Raw Data'!$B$6:$BE$43,'RevPAR Raw Data'!I$1,FALSE)</f>
        <v>95.264374720611102</v>
      </c>
      <c r="AW25" s="52">
        <f>VLOOKUP($A25,'RevPAR Raw Data'!$B$6:$BE$43,'RevPAR Raw Data'!J$1,FALSE)</f>
        <v>94.7080547743669</v>
      </c>
      <c r="AX25" s="52">
        <f>VLOOKUP($A25,'RevPAR Raw Data'!$B$6:$BE$43,'RevPAR Raw Data'!K$1,FALSE)</f>
        <v>78.552675215730602</v>
      </c>
      <c r="AY25" s="53">
        <f>VLOOKUP($A25,'RevPAR Raw Data'!$B$6:$BE$43,'RevPAR Raw Data'!L$1,FALSE)</f>
        <v>85.000303791201006</v>
      </c>
      <c r="AZ25" s="52">
        <f>VLOOKUP($A25,'RevPAR Raw Data'!$B$6:$BE$43,'RevPAR Raw Data'!N$1,FALSE)</f>
        <v>95.956216239920707</v>
      </c>
      <c r="BA25" s="52">
        <f>VLOOKUP($A25,'RevPAR Raw Data'!$B$6:$BE$43,'RevPAR Raw Data'!O$1,FALSE)</f>
        <v>104.984395798557</v>
      </c>
      <c r="BB25" s="53">
        <f>VLOOKUP($A25,'RevPAR Raw Data'!$B$6:$BE$43,'RevPAR Raw Data'!P$1,FALSE)</f>
        <v>100.470306019238</v>
      </c>
      <c r="BC25" s="54">
        <f>VLOOKUP($A25,'RevPAR Raw Data'!$B$6:$BE$43,'RevPAR Raw Data'!R$1,FALSE)</f>
        <v>89.420304427783194</v>
      </c>
      <c r="BE25" s="47">
        <f>VLOOKUP($A25,'RevPAR Raw Data'!$B$6:$BE$43,'RevPAR Raw Data'!T$1,FALSE)</f>
        <v>-0.92555056271720804</v>
      </c>
      <c r="BF25" s="48">
        <f>VLOOKUP($A25,'RevPAR Raw Data'!$B$6:$BE$43,'RevPAR Raw Data'!U$1,FALSE)</f>
        <v>8.7518812768762206</v>
      </c>
      <c r="BG25" s="48">
        <f>VLOOKUP($A25,'RevPAR Raw Data'!$B$6:$BE$43,'RevPAR Raw Data'!V$1,FALSE)</f>
        <v>10.717995970191501</v>
      </c>
      <c r="BH25" s="48">
        <f>VLOOKUP($A25,'RevPAR Raw Data'!$B$6:$BE$43,'RevPAR Raw Data'!W$1,FALSE)</f>
        <v>10.867840624732001</v>
      </c>
      <c r="BI25" s="48">
        <f>VLOOKUP($A25,'RevPAR Raw Data'!$B$6:$BE$43,'RevPAR Raw Data'!X$1,FALSE)</f>
        <v>5.0059365195037904</v>
      </c>
      <c r="BJ25" s="49">
        <f>VLOOKUP($A25,'RevPAR Raw Data'!$B$6:$BE$43,'RevPAR Raw Data'!Y$1,FALSE)</f>
        <v>7.3155141267748602</v>
      </c>
      <c r="BK25" s="48">
        <f>VLOOKUP($A25,'RevPAR Raw Data'!$B$6:$BE$43,'RevPAR Raw Data'!AA$1,FALSE)</f>
        <v>-2.6057099259444301</v>
      </c>
      <c r="BL25" s="48">
        <f>VLOOKUP($A25,'RevPAR Raw Data'!$B$6:$BE$43,'RevPAR Raw Data'!AB$1,FALSE)</f>
        <v>-1.6186586431165799</v>
      </c>
      <c r="BM25" s="49">
        <f>VLOOKUP($A25,'RevPAR Raw Data'!$B$6:$BE$43,'RevPAR Raw Data'!AC$1,FALSE)</f>
        <v>-2.09249415054822</v>
      </c>
      <c r="BN25" s="50">
        <f>VLOOKUP($A25,'RevPAR Raw Data'!$B$6:$BE$43,'RevPAR Raw Data'!AE$1,FALSE)</f>
        <v>4.1041949676850802</v>
      </c>
    </row>
    <row r="26" spans="1:66" x14ac:dyDescent="0.25">
      <c r="A26" s="63" t="s">
        <v>92</v>
      </c>
      <c r="B26" s="47">
        <f>VLOOKUP($A26,'Occupancy Raw Data'!$B$8:$BE$45,'Occupancy Raw Data'!G$3,FALSE)</f>
        <v>66.028119507908599</v>
      </c>
      <c r="C26" s="48">
        <f>VLOOKUP($A26,'Occupancy Raw Data'!$B$8:$BE$45,'Occupancy Raw Data'!H$3,FALSE)</f>
        <v>79.261862917398901</v>
      </c>
      <c r="D26" s="48">
        <f>VLOOKUP($A26,'Occupancy Raw Data'!$B$8:$BE$45,'Occupancy Raw Data'!I$3,FALSE)</f>
        <v>80.228471001757399</v>
      </c>
      <c r="E26" s="48">
        <f>VLOOKUP($A26,'Occupancy Raw Data'!$B$8:$BE$45,'Occupancy Raw Data'!J$3,FALSE)</f>
        <v>80.597539543057906</v>
      </c>
      <c r="F26" s="48">
        <f>VLOOKUP($A26,'Occupancy Raw Data'!$B$8:$BE$45,'Occupancy Raw Data'!K$3,FALSE)</f>
        <v>79.244288224955994</v>
      </c>
      <c r="G26" s="49">
        <f>VLOOKUP($A26,'Occupancy Raw Data'!$B$8:$BE$45,'Occupancy Raw Data'!L$3,FALSE)</f>
        <v>77.072056239015794</v>
      </c>
      <c r="H26" s="48">
        <f>VLOOKUP($A26,'Occupancy Raw Data'!$B$8:$BE$45,'Occupancy Raw Data'!N$3,FALSE)</f>
        <v>83.163444639718804</v>
      </c>
      <c r="I26" s="48">
        <f>VLOOKUP($A26,'Occupancy Raw Data'!$B$8:$BE$45,'Occupancy Raw Data'!O$3,FALSE)</f>
        <v>83.005272407732804</v>
      </c>
      <c r="J26" s="49">
        <f>VLOOKUP($A26,'Occupancy Raw Data'!$B$8:$BE$45,'Occupancy Raw Data'!P$3,FALSE)</f>
        <v>83.084358523725797</v>
      </c>
      <c r="K26" s="50">
        <f>VLOOKUP($A26,'Occupancy Raw Data'!$B$8:$BE$45,'Occupancy Raw Data'!R$3,FALSE)</f>
        <v>78.789856891790095</v>
      </c>
      <c r="M26" s="47">
        <f>VLOOKUP($A26,'Occupancy Raw Data'!$B$8:$BE$45,'Occupancy Raw Data'!T$3,FALSE)</f>
        <v>11.7746310908485</v>
      </c>
      <c r="N26" s="48">
        <f>VLOOKUP($A26,'Occupancy Raw Data'!$B$8:$BE$45,'Occupancy Raw Data'!U$3,FALSE)</f>
        <v>8.6272955196803505</v>
      </c>
      <c r="O26" s="48">
        <f>VLOOKUP($A26,'Occupancy Raw Data'!$B$8:$BE$45,'Occupancy Raw Data'!V$3,FALSE)</f>
        <v>2.0877705438098499</v>
      </c>
      <c r="P26" s="48">
        <f>VLOOKUP($A26,'Occupancy Raw Data'!$B$8:$BE$45,'Occupancy Raw Data'!W$3,FALSE)</f>
        <v>1.7838936598556201</v>
      </c>
      <c r="Q26" s="48">
        <f>VLOOKUP($A26,'Occupancy Raw Data'!$B$8:$BE$45,'Occupancy Raw Data'!X$3,FALSE)</f>
        <v>1.40205279044164</v>
      </c>
      <c r="R26" s="49">
        <f>VLOOKUP($A26,'Occupancy Raw Data'!$B$8:$BE$45,'Occupancy Raw Data'!Y$3,FALSE)</f>
        <v>4.7286653066443201</v>
      </c>
      <c r="S26" s="48">
        <f>VLOOKUP($A26,'Occupancy Raw Data'!$B$8:$BE$45,'Occupancy Raw Data'!AA$3,FALSE)</f>
        <v>-1.91640970915285</v>
      </c>
      <c r="T26" s="48">
        <f>VLOOKUP($A26,'Occupancy Raw Data'!$B$8:$BE$45,'Occupancy Raw Data'!AB$3,FALSE)</f>
        <v>-6.7030570943290799</v>
      </c>
      <c r="U26" s="49">
        <f>VLOOKUP($A26,'Occupancy Raw Data'!$B$8:$BE$45,'Occupancy Raw Data'!AC$3,FALSE)</f>
        <v>-4.3673164020276598</v>
      </c>
      <c r="V26" s="50">
        <f>VLOOKUP($A26,'Occupancy Raw Data'!$B$8:$BE$45,'Occupancy Raw Data'!AE$3,FALSE)</f>
        <v>1.8111085277148999</v>
      </c>
      <c r="X26" s="51">
        <f>VLOOKUP($A26,'ADR Raw Data'!$B$6:$BE$43,'ADR Raw Data'!G$1,FALSE)</f>
        <v>117.429734468991</v>
      </c>
      <c r="Y26" s="52">
        <f>VLOOKUP($A26,'ADR Raw Data'!$B$6:$BE$43,'ADR Raw Data'!H$1,FALSE)</f>
        <v>130.20549689578701</v>
      </c>
      <c r="Z26" s="52">
        <f>VLOOKUP($A26,'ADR Raw Data'!$B$6:$BE$43,'ADR Raw Data'!I$1,FALSE)</f>
        <v>137.959943570646</v>
      </c>
      <c r="AA26" s="52">
        <f>VLOOKUP($A26,'ADR Raw Data'!$B$6:$BE$43,'ADR Raw Data'!J$1,FALSE)</f>
        <v>136.68552950283399</v>
      </c>
      <c r="AB26" s="52">
        <f>VLOOKUP($A26,'ADR Raw Data'!$B$6:$BE$43,'ADR Raw Data'!K$1,FALSE)</f>
        <v>128.00981266356101</v>
      </c>
      <c r="AC26" s="53">
        <f>VLOOKUP($A26,'ADR Raw Data'!$B$6:$BE$43,'ADR Raw Data'!L$1,FALSE)</f>
        <v>130.53466180507999</v>
      </c>
      <c r="AD26" s="52">
        <f>VLOOKUP($A26,'ADR Raw Data'!$B$6:$BE$43,'ADR Raw Data'!N$1,FALSE)</f>
        <v>152.982608284023</v>
      </c>
      <c r="AE26" s="52">
        <f>VLOOKUP($A26,'ADR Raw Data'!$B$6:$BE$43,'ADR Raw Data'!O$1,FALSE)</f>
        <v>155.54604662290899</v>
      </c>
      <c r="AF26" s="53">
        <f>VLOOKUP($A26,'ADR Raw Data'!$B$6:$BE$43,'ADR Raw Data'!P$1,FALSE)</f>
        <v>154.26310741406601</v>
      </c>
      <c r="AG26" s="54">
        <f>VLOOKUP($A26,'ADR Raw Data'!$B$6:$BE$43,'ADR Raw Data'!R$1,FALSE)</f>
        <v>137.68374259129399</v>
      </c>
      <c r="AI26" s="47">
        <f>VLOOKUP($A26,'ADR Raw Data'!$B$6:$BE$43,'ADR Raw Data'!T$1,FALSE)</f>
        <v>14.1137059834246</v>
      </c>
      <c r="AJ26" s="48">
        <f>VLOOKUP($A26,'ADR Raw Data'!$B$6:$BE$43,'ADR Raw Data'!U$1,FALSE)</f>
        <v>16.617526693888198</v>
      </c>
      <c r="AK26" s="48">
        <f>VLOOKUP($A26,'ADR Raw Data'!$B$6:$BE$43,'ADR Raw Data'!V$1,FALSE)</f>
        <v>12.240249112944801</v>
      </c>
      <c r="AL26" s="48">
        <f>VLOOKUP($A26,'ADR Raw Data'!$B$6:$BE$43,'ADR Raw Data'!W$1,FALSE)</f>
        <v>9.3023217450715592</v>
      </c>
      <c r="AM26" s="48">
        <f>VLOOKUP($A26,'ADR Raw Data'!$B$6:$BE$43,'ADR Raw Data'!X$1,FALSE)</f>
        <v>5.6199642950698001</v>
      </c>
      <c r="AN26" s="49">
        <f>VLOOKUP($A26,'ADR Raw Data'!$B$6:$BE$43,'ADR Raw Data'!Y$1,FALSE)</f>
        <v>11.0322173951847</v>
      </c>
      <c r="AO26" s="48">
        <f>VLOOKUP($A26,'ADR Raw Data'!$B$6:$BE$43,'ADR Raw Data'!AA$1,FALSE)</f>
        <v>3.0939504908765199</v>
      </c>
      <c r="AP26" s="48">
        <f>VLOOKUP($A26,'ADR Raw Data'!$B$6:$BE$43,'ADR Raw Data'!AB$1,FALSE)</f>
        <v>6.2513121734657298E-2</v>
      </c>
      <c r="AQ26" s="49">
        <f>VLOOKUP($A26,'ADR Raw Data'!$B$6:$BE$43,'ADR Raw Data'!AC$1,FALSE)</f>
        <v>1.48550758636842</v>
      </c>
      <c r="AR26" s="50">
        <f>VLOOKUP($A26,'ADR Raw Data'!$B$6:$BE$43,'ADR Raw Data'!AE$1,FALSE)</f>
        <v>7.05398635047995</v>
      </c>
      <c r="AS26" s="40"/>
      <c r="AT26" s="51">
        <f>VLOOKUP($A26,'RevPAR Raw Data'!$B$6:$BE$43,'RevPAR Raw Data'!G$1,FALSE)</f>
        <v>77.536645413005203</v>
      </c>
      <c r="AU26" s="52">
        <f>VLOOKUP($A26,'RevPAR Raw Data'!$B$6:$BE$43,'RevPAR Raw Data'!H$1,FALSE)</f>
        <v>103.203302460456</v>
      </c>
      <c r="AV26" s="52">
        <f>VLOOKUP($A26,'RevPAR Raw Data'!$B$6:$BE$43,'RevPAR Raw Data'!I$1,FALSE)</f>
        <v>110.683153321616</v>
      </c>
      <c r="AW26" s="52">
        <f>VLOOKUP($A26,'RevPAR Raw Data'!$B$6:$BE$43,'RevPAR Raw Data'!J$1,FALSE)</f>
        <v>110.16517369068499</v>
      </c>
      <c r="AX26" s="52">
        <f>VLOOKUP($A26,'RevPAR Raw Data'!$B$6:$BE$43,'RevPAR Raw Data'!K$1,FALSE)</f>
        <v>101.44046490333901</v>
      </c>
      <c r="AY26" s="53">
        <f>VLOOKUP($A26,'RevPAR Raw Data'!$B$6:$BE$43,'RevPAR Raw Data'!L$1,FALSE)</f>
        <v>100.60574795782</v>
      </c>
      <c r="AZ26" s="52">
        <f>VLOOKUP($A26,'RevPAR Raw Data'!$B$6:$BE$43,'RevPAR Raw Data'!N$1,FALSE)</f>
        <v>127.225606748681</v>
      </c>
      <c r="BA26" s="52">
        <f>VLOOKUP($A26,'RevPAR Raw Data'!$B$6:$BE$43,'RevPAR Raw Data'!O$1,FALSE)</f>
        <v>129.111419718804</v>
      </c>
      <c r="BB26" s="53">
        <f>VLOOKUP($A26,'RevPAR Raw Data'!$B$6:$BE$43,'RevPAR Raw Data'!P$1,FALSE)</f>
        <v>128.168513233743</v>
      </c>
      <c r="BC26" s="54">
        <f>VLOOKUP($A26,'RevPAR Raw Data'!$B$6:$BE$43,'RevPAR Raw Data'!R$1,FALSE)</f>
        <v>108.480823750941</v>
      </c>
      <c r="BE26" s="47">
        <f>VLOOKUP($A26,'RevPAR Raw Data'!$B$6:$BE$43,'RevPAR Raw Data'!T$1,FALSE)</f>
        <v>27.5501738870685</v>
      </c>
      <c r="BF26" s="48">
        <f>VLOOKUP($A26,'RevPAR Raw Data'!$B$6:$BE$43,'RevPAR Raw Data'!U$1,FALSE)</f>
        <v>26.678465349511999</v>
      </c>
      <c r="BG26" s="48">
        <f>VLOOKUP($A26,'RevPAR Raw Data'!$B$6:$BE$43,'RevPAR Raw Data'!V$1,FALSE)</f>
        <v>14.583567972223699</v>
      </c>
      <c r="BH26" s="48">
        <f>VLOOKUP($A26,'RevPAR Raw Data'!$B$6:$BE$43,'RevPAR Raw Data'!W$1,FALSE)</f>
        <v>11.252158932756799</v>
      </c>
      <c r="BI26" s="48">
        <f>VLOOKUP($A26,'RevPAR Raw Data'!$B$6:$BE$43,'RevPAR Raw Data'!X$1,FALSE)</f>
        <v>7.1008119517323003</v>
      </c>
      <c r="BJ26" s="49">
        <f>VLOOKUP($A26,'RevPAR Raw Data'!$B$6:$BE$43,'RevPAR Raw Data'!Y$1,FALSE)</f>
        <v>16.282559338348701</v>
      </c>
      <c r="BK26" s="48">
        <f>VLOOKUP($A26,'RevPAR Raw Data'!$B$6:$BE$43,'RevPAR Raw Data'!AA$1,FALSE)</f>
        <v>1.1182480141201201</v>
      </c>
      <c r="BL26" s="48">
        <f>VLOOKUP($A26,'RevPAR Raw Data'!$B$6:$BE$43,'RevPAR Raw Data'!AB$1,FALSE)</f>
        <v>-6.6447342628357404</v>
      </c>
      <c r="BM26" s="49">
        <f>VLOOKUP($A26,'RevPAR Raw Data'!$B$6:$BE$43,'RevPAR Raw Data'!AC$1,FALSE)</f>
        <v>-2.9466856321320698</v>
      </c>
      <c r="BN26" s="50">
        <f>VLOOKUP($A26,'RevPAR Raw Data'!$B$6:$BE$43,'RevPAR Raw Data'!AE$1,FALSE)</f>
        <v>8.9928502265322408</v>
      </c>
    </row>
    <row r="27" spans="1:66" x14ac:dyDescent="0.25">
      <c r="A27" s="63" t="s">
        <v>93</v>
      </c>
      <c r="B27" s="47">
        <f>VLOOKUP($A27,'Occupancy Raw Data'!$B$8:$BE$45,'Occupancy Raw Data'!G$3,FALSE)</f>
        <v>72.146226415094304</v>
      </c>
      <c r="C27" s="48">
        <f>VLOOKUP($A27,'Occupancy Raw Data'!$B$8:$BE$45,'Occupancy Raw Data'!H$3,FALSE)</f>
        <v>70.306603773584897</v>
      </c>
      <c r="D27" s="48">
        <f>VLOOKUP($A27,'Occupancy Raw Data'!$B$8:$BE$45,'Occupancy Raw Data'!I$3,FALSE)</f>
        <v>77.539308176100604</v>
      </c>
      <c r="E27" s="48">
        <f>VLOOKUP($A27,'Occupancy Raw Data'!$B$8:$BE$45,'Occupancy Raw Data'!J$3,FALSE)</f>
        <v>77.358490566037702</v>
      </c>
      <c r="F27" s="48">
        <f>VLOOKUP($A27,'Occupancy Raw Data'!$B$8:$BE$45,'Occupancy Raw Data'!K$3,FALSE)</f>
        <v>82.893081761006201</v>
      </c>
      <c r="G27" s="49">
        <f>VLOOKUP($A27,'Occupancy Raw Data'!$B$8:$BE$45,'Occupancy Raw Data'!L$3,FALSE)</f>
        <v>76.048742138364702</v>
      </c>
      <c r="H27" s="48">
        <f>VLOOKUP($A27,'Occupancy Raw Data'!$B$8:$BE$45,'Occupancy Raw Data'!N$3,FALSE)</f>
        <v>91.721698113207495</v>
      </c>
      <c r="I27" s="48">
        <f>VLOOKUP($A27,'Occupancy Raw Data'!$B$8:$BE$45,'Occupancy Raw Data'!O$3,FALSE)</f>
        <v>90.511006289308099</v>
      </c>
      <c r="J27" s="49">
        <f>VLOOKUP($A27,'Occupancy Raw Data'!$B$8:$BE$45,'Occupancy Raw Data'!P$3,FALSE)</f>
        <v>91.116352201257797</v>
      </c>
      <c r="K27" s="50">
        <f>VLOOKUP($A27,'Occupancy Raw Data'!$B$8:$BE$45,'Occupancy Raw Data'!R$3,FALSE)</f>
        <v>80.353773584905596</v>
      </c>
      <c r="M27" s="47">
        <f>VLOOKUP($A27,'Occupancy Raw Data'!$B$8:$BE$45,'Occupancy Raw Data'!T$3,FALSE)</f>
        <v>33.9572822481868</v>
      </c>
      <c r="N27" s="48">
        <f>VLOOKUP($A27,'Occupancy Raw Data'!$B$8:$BE$45,'Occupancy Raw Data'!U$3,FALSE)</f>
        <v>11.4537866272498</v>
      </c>
      <c r="O27" s="48">
        <f>VLOOKUP($A27,'Occupancy Raw Data'!$B$8:$BE$45,'Occupancy Raw Data'!V$3,FALSE)</f>
        <v>12.405502786493001</v>
      </c>
      <c r="P27" s="48">
        <f>VLOOKUP($A27,'Occupancy Raw Data'!$B$8:$BE$45,'Occupancy Raw Data'!W$3,FALSE)</f>
        <v>9.9273046694795397</v>
      </c>
      <c r="Q27" s="48">
        <f>VLOOKUP($A27,'Occupancy Raw Data'!$B$8:$BE$45,'Occupancy Raw Data'!X$3,FALSE)</f>
        <v>17.660660717529598</v>
      </c>
      <c r="R27" s="49">
        <f>VLOOKUP($A27,'Occupancy Raw Data'!$B$8:$BE$45,'Occupancy Raw Data'!Y$3,FALSE)</f>
        <v>16.3735199982094</v>
      </c>
      <c r="S27" s="48">
        <f>VLOOKUP($A27,'Occupancy Raw Data'!$B$8:$BE$45,'Occupancy Raw Data'!AA$3,FALSE)</f>
        <v>6.2075849331245996</v>
      </c>
      <c r="T27" s="48">
        <f>VLOOKUP($A27,'Occupancy Raw Data'!$B$8:$BE$45,'Occupancy Raw Data'!AB$3,FALSE)</f>
        <v>-2.61842028315177</v>
      </c>
      <c r="U27" s="49">
        <f>VLOOKUP($A27,'Occupancy Raw Data'!$B$8:$BE$45,'Occupancy Raw Data'!AC$3,FALSE)</f>
        <v>1.63254147906494</v>
      </c>
      <c r="V27" s="50">
        <f>VLOOKUP($A27,'Occupancy Raw Data'!$B$8:$BE$45,'Occupancy Raw Data'!AE$3,FALSE)</f>
        <v>11.150439548529</v>
      </c>
      <c r="X27" s="51">
        <f>VLOOKUP($A27,'ADR Raw Data'!$B$6:$BE$43,'ADR Raw Data'!G$1,FALSE)</f>
        <v>178.92631327231101</v>
      </c>
      <c r="Y27" s="52">
        <f>VLOOKUP($A27,'ADR Raw Data'!$B$6:$BE$43,'ADR Raw Data'!H$1,FALSE)</f>
        <v>169.066100659733</v>
      </c>
      <c r="Z27" s="52">
        <f>VLOOKUP($A27,'ADR Raw Data'!$B$6:$BE$43,'ADR Raw Data'!I$1,FALSE)</f>
        <v>174.028940312278</v>
      </c>
      <c r="AA27" s="52">
        <f>VLOOKUP($A27,'ADR Raw Data'!$B$6:$BE$43,'ADR Raw Data'!J$1,FALSE)</f>
        <v>175.317367784552</v>
      </c>
      <c r="AB27" s="52">
        <f>VLOOKUP($A27,'ADR Raw Data'!$B$6:$BE$43,'ADR Raw Data'!K$1,FALSE)</f>
        <v>186.02974099962</v>
      </c>
      <c r="AC27" s="53">
        <f>VLOOKUP($A27,'ADR Raw Data'!$B$6:$BE$43,'ADR Raw Data'!L$1,FALSE)</f>
        <v>176.91882567659701</v>
      </c>
      <c r="AD27" s="52">
        <f>VLOOKUP($A27,'ADR Raw Data'!$B$6:$BE$43,'ADR Raw Data'!N$1,FALSE)</f>
        <v>267.39788233478998</v>
      </c>
      <c r="AE27" s="52">
        <f>VLOOKUP($A27,'ADR Raw Data'!$B$6:$BE$43,'ADR Raw Data'!O$1,FALSE)</f>
        <v>268.69838645009901</v>
      </c>
      <c r="AF27" s="53">
        <f>VLOOKUP($A27,'ADR Raw Data'!$B$6:$BE$43,'ADR Raw Data'!P$1,FALSE)</f>
        <v>268.04381433994803</v>
      </c>
      <c r="AG27" s="54">
        <f>VLOOKUP($A27,'ADR Raw Data'!$B$6:$BE$43,'ADR Raw Data'!R$1,FALSE)</f>
        <v>206.44175797587499</v>
      </c>
      <c r="AI27" s="47">
        <f>VLOOKUP($A27,'ADR Raw Data'!$B$6:$BE$43,'ADR Raw Data'!T$1,FALSE)</f>
        <v>9.5375527101662207</v>
      </c>
      <c r="AJ27" s="48">
        <f>VLOOKUP($A27,'ADR Raw Data'!$B$6:$BE$43,'ADR Raw Data'!U$1,FALSE)</f>
        <v>2.8481343506397701</v>
      </c>
      <c r="AK27" s="48">
        <f>VLOOKUP($A27,'ADR Raw Data'!$B$6:$BE$43,'ADR Raw Data'!V$1,FALSE)</f>
        <v>3.5148816045618299</v>
      </c>
      <c r="AL27" s="48">
        <f>VLOOKUP($A27,'ADR Raw Data'!$B$6:$BE$43,'ADR Raw Data'!W$1,FALSE)</f>
        <v>2.7567645369296501</v>
      </c>
      <c r="AM27" s="48">
        <f>VLOOKUP($A27,'ADR Raw Data'!$B$6:$BE$43,'ADR Raw Data'!X$1,FALSE)</f>
        <v>3.7859923898397301</v>
      </c>
      <c r="AN27" s="49">
        <f>VLOOKUP($A27,'ADR Raw Data'!$B$6:$BE$43,'ADR Raw Data'!Y$1,FALSE)</f>
        <v>4.3476345533148999</v>
      </c>
      <c r="AO27" s="48">
        <f>VLOOKUP($A27,'ADR Raw Data'!$B$6:$BE$43,'ADR Raw Data'!AA$1,FALSE)</f>
        <v>4.64830796913777</v>
      </c>
      <c r="AP27" s="48">
        <f>VLOOKUP($A27,'ADR Raw Data'!$B$6:$BE$43,'ADR Raw Data'!AB$1,FALSE)</f>
        <v>2.0585087277363701</v>
      </c>
      <c r="AQ27" s="49">
        <f>VLOOKUP($A27,'ADR Raw Data'!$B$6:$BE$43,'ADR Raw Data'!AC$1,FALSE)</f>
        <v>3.2756694305438301</v>
      </c>
      <c r="AR27" s="50">
        <f>VLOOKUP($A27,'ADR Raw Data'!$B$6:$BE$43,'ADR Raw Data'!AE$1,FALSE)</f>
        <v>2.4856787867207002</v>
      </c>
      <c r="AS27" s="40"/>
      <c r="AT27" s="51">
        <f>VLOOKUP($A27,'RevPAR Raw Data'!$B$6:$BE$43,'RevPAR Raw Data'!G$1,FALSE)</f>
        <v>129.08858308962201</v>
      </c>
      <c r="AU27" s="52">
        <f>VLOOKUP($A27,'RevPAR Raw Data'!$B$6:$BE$43,'RevPAR Raw Data'!H$1,FALSE)</f>
        <v>118.864633506289</v>
      </c>
      <c r="AV27" s="52">
        <f>VLOOKUP($A27,'RevPAR Raw Data'!$B$6:$BE$43,'RevPAR Raw Data'!I$1,FALSE)</f>
        <v>134.940836344339</v>
      </c>
      <c r="AW27" s="52">
        <f>VLOOKUP($A27,'RevPAR Raw Data'!$B$6:$BE$43,'RevPAR Raw Data'!J$1,FALSE)</f>
        <v>135.622869418238</v>
      </c>
      <c r="AX27" s="52">
        <f>VLOOKUP($A27,'RevPAR Raw Data'!$B$6:$BE$43,'RevPAR Raw Data'!K$1,FALSE)</f>
        <v>154.20578530660299</v>
      </c>
      <c r="AY27" s="53">
        <f>VLOOKUP($A27,'RevPAR Raw Data'!$B$6:$BE$43,'RevPAR Raw Data'!L$1,FALSE)</f>
        <v>134.54454153301799</v>
      </c>
      <c r="AZ27" s="52">
        <f>VLOOKUP($A27,'RevPAR Raw Data'!$B$6:$BE$43,'RevPAR Raw Data'!N$1,FALSE)</f>
        <v>245.261878396226</v>
      </c>
      <c r="BA27" s="52">
        <f>VLOOKUP($A27,'RevPAR Raw Data'!$B$6:$BE$43,'RevPAR Raw Data'!O$1,FALSE)</f>
        <v>243.20161345911899</v>
      </c>
      <c r="BB27" s="53">
        <f>VLOOKUP($A27,'RevPAR Raw Data'!$B$6:$BE$43,'RevPAR Raw Data'!P$1,FALSE)</f>
        <v>244.23174592767199</v>
      </c>
      <c r="BC27" s="54">
        <f>VLOOKUP($A27,'RevPAR Raw Data'!$B$6:$BE$43,'RevPAR Raw Data'!R$1,FALSE)</f>
        <v>165.88374278863401</v>
      </c>
      <c r="BE27" s="47">
        <f>VLOOKUP($A27,'RevPAR Raw Data'!$B$6:$BE$43,'RevPAR Raw Data'!T$1,FALSE)</f>
        <v>46.733528651713698</v>
      </c>
      <c r="BF27" s="48">
        <f>VLOOKUP($A27,'RevPAR Raw Data'!$B$6:$BE$43,'RevPAR Raw Data'!U$1,FALSE)</f>
        <v>14.628140209269199</v>
      </c>
      <c r="BG27" s="48">
        <f>VLOOKUP($A27,'RevPAR Raw Data'!$B$6:$BE$43,'RevPAR Raw Data'!V$1,FALSE)</f>
        <v>16.3564231264507</v>
      </c>
      <c r="BH27" s="48">
        <f>VLOOKUP($A27,'RevPAR Raw Data'!$B$6:$BE$43,'RevPAR Raw Data'!W$1,FALSE)</f>
        <v>12.9577416210103</v>
      </c>
      <c r="BI27" s="48">
        <f>VLOOKUP($A27,'RevPAR Raw Data'!$B$6:$BE$43,'RevPAR Raw Data'!X$1,FALSE)</f>
        <v>22.115284378130401</v>
      </c>
      <c r="BJ27" s="49">
        <f>VLOOKUP($A27,'RevPAR Raw Data'!$B$6:$BE$43,'RevPAR Raw Data'!Y$1,FALSE)</f>
        <v>21.433015364560401</v>
      </c>
      <c r="BK27" s="48">
        <f>VLOOKUP($A27,'RevPAR Raw Data'!$B$6:$BE$43,'RevPAR Raw Data'!AA$1,FALSE)</f>
        <v>11.144440567399799</v>
      </c>
      <c r="BL27" s="48">
        <f>VLOOKUP($A27,'RevPAR Raw Data'!$B$6:$BE$43,'RevPAR Raw Data'!AB$1,FALSE)</f>
        <v>-0.61381196547289996</v>
      </c>
      <c r="BM27" s="49">
        <f>VLOOKUP($A27,'RevPAR Raw Data'!$B$6:$BE$43,'RevPAR Raw Data'!AC$1,FALSE)</f>
        <v>4.96168757177945</v>
      </c>
      <c r="BN27" s="50">
        <f>VLOOKUP($A27,'RevPAR Raw Data'!$B$6:$BE$43,'RevPAR Raw Data'!AE$1,FALSE)</f>
        <v>13.9132824457336</v>
      </c>
    </row>
    <row r="28" spans="1:66" x14ac:dyDescent="0.25">
      <c r="A28" s="63" t="s">
        <v>29</v>
      </c>
      <c r="B28" s="47">
        <f>VLOOKUP($A28,'Occupancy Raw Data'!$B$8:$BE$45,'Occupancy Raw Data'!G$3,FALSE)</f>
        <v>55.104712041884802</v>
      </c>
      <c r="C28" s="48">
        <f>VLOOKUP($A28,'Occupancy Raw Data'!$B$8:$BE$45,'Occupancy Raw Data'!H$3,FALSE)</f>
        <v>61.753926701570599</v>
      </c>
      <c r="D28" s="48">
        <f>VLOOKUP($A28,'Occupancy Raw Data'!$B$8:$BE$45,'Occupancy Raw Data'!I$3,FALSE)</f>
        <v>63.468586387434499</v>
      </c>
      <c r="E28" s="48">
        <f>VLOOKUP($A28,'Occupancy Raw Data'!$B$8:$BE$45,'Occupancy Raw Data'!J$3,FALSE)</f>
        <v>62.094240837696297</v>
      </c>
      <c r="F28" s="48">
        <f>VLOOKUP($A28,'Occupancy Raw Data'!$B$8:$BE$45,'Occupancy Raw Data'!K$3,FALSE)</f>
        <v>59.476439790575903</v>
      </c>
      <c r="G28" s="49">
        <f>VLOOKUP($A28,'Occupancy Raw Data'!$B$8:$BE$45,'Occupancy Raw Data'!L$3,FALSE)</f>
        <v>60.379581151832397</v>
      </c>
      <c r="H28" s="48">
        <f>VLOOKUP($A28,'Occupancy Raw Data'!$B$8:$BE$45,'Occupancy Raw Data'!N$3,FALSE)</f>
        <v>78.821989528795797</v>
      </c>
      <c r="I28" s="48">
        <f>VLOOKUP($A28,'Occupancy Raw Data'!$B$8:$BE$45,'Occupancy Raw Data'!O$3,FALSE)</f>
        <v>82.120418848167503</v>
      </c>
      <c r="J28" s="49">
        <f>VLOOKUP($A28,'Occupancy Raw Data'!$B$8:$BE$45,'Occupancy Raw Data'!P$3,FALSE)</f>
        <v>80.471204188481593</v>
      </c>
      <c r="K28" s="50">
        <f>VLOOKUP($A28,'Occupancy Raw Data'!$B$8:$BE$45,'Occupancy Raw Data'!R$3,FALSE)</f>
        <v>66.120044876589304</v>
      </c>
      <c r="M28" s="47">
        <f>VLOOKUP($A28,'Occupancy Raw Data'!$B$8:$BE$45,'Occupancy Raw Data'!T$3,FALSE)</f>
        <v>-0.790956864890208</v>
      </c>
      <c r="N28" s="48">
        <f>VLOOKUP($A28,'Occupancy Raw Data'!$B$8:$BE$45,'Occupancy Raw Data'!U$3,FALSE)</f>
        <v>3.3695390581365201</v>
      </c>
      <c r="O28" s="48">
        <f>VLOOKUP($A28,'Occupancy Raw Data'!$B$8:$BE$45,'Occupancy Raw Data'!V$3,FALSE)</f>
        <v>4.7184199425079596</v>
      </c>
      <c r="P28" s="48">
        <f>VLOOKUP($A28,'Occupancy Raw Data'!$B$8:$BE$45,'Occupancy Raw Data'!W$3,FALSE)</f>
        <v>5.96099453293892</v>
      </c>
      <c r="Q28" s="48">
        <f>VLOOKUP($A28,'Occupancy Raw Data'!$B$8:$BE$45,'Occupancy Raw Data'!X$3,FALSE)</f>
        <v>-3.8009396221985998</v>
      </c>
      <c r="R28" s="49">
        <f>VLOOKUP($A28,'Occupancy Raw Data'!$B$8:$BE$45,'Occupancy Raw Data'!Y$3,FALSE)</f>
        <v>1.88196504899164</v>
      </c>
      <c r="S28" s="48">
        <f>VLOOKUP($A28,'Occupancy Raw Data'!$B$8:$BE$45,'Occupancy Raw Data'!AA$3,FALSE)</f>
        <v>4.2497445883679301</v>
      </c>
      <c r="T28" s="48">
        <f>VLOOKUP($A28,'Occupancy Raw Data'!$B$8:$BE$45,'Occupancy Raw Data'!AB$3,FALSE)</f>
        <v>3.8613423178003599</v>
      </c>
      <c r="U28" s="49">
        <f>VLOOKUP($A28,'Occupancy Raw Data'!$B$8:$BE$45,'Occupancy Raw Data'!AC$3,FALSE)</f>
        <v>4.0512011280593798</v>
      </c>
      <c r="V28" s="50">
        <f>VLOOKUP($A28,'Occupancy Raw Data'!$B$8:$BE$45,'Occupancy Raw Data'!AE$3,FALSE)</f>
        <v>2.6259363279687999</v>
      </c>
      <c r="X28" s="51">
        <f>VLOOKUP($A28,'ADR Raw Data'!$B$6:$BE$43,'ADR Raw Data'!G$1,FALSE)</f>
        <v>134.192472684085</v>
      </c>
      <c r="Y28" s="52">
        <f>VLOOKUP($A28,'ADR Raw Data'!$B$6:$BE$43,'ADR Raw Data'!H$1,FALSE)</f>
        <v>136.17941712589999</v>
      </c>
      <c r="Z28" s="52">
        <f>VLOOKUP($A28,'ADR Raw Data'!$B$6:$BE$43,'ADR Raw Data'!I$1,FALSE)</f>
        <v>133.84901629201801</v>
      </c>
      <c r="AA28" s="52">
        <f>VLOOKUP($A28,'ADR Raw Data'!$B$6:$BE$43,'ADR Raw Data'!J$1,FALSE)</f>
        <v>128.72477866778999</v>
      </c>
      <c r="AB28" s="52">
        <f>VLOOKUP($A28,'ADR Raw Data'!$B$6:$BE$43,'ADR Raw Data'!K$1,FALSE)</f>
        <v>120.30375880281601</v>
      </c>
      <c r="AC28" s="53">
        <f>VLOOKUP($A28,'ADR Raw Data'!$B$6:$BE$43,'ADR Raw Data'!L$1,FALSE)</f>
        <v>130.66591415564699</v>
      </c>
      <c r="AD28" s="52">
        <f>VLOOKUP($A28,'ADR Raw Data'!$B$6:$BE$43,'ADR Raw Data'!N$1,FALSE)</f>
        <v>161.793309531717</v>
      </c>
      <c r="AE28" s="52">
        <f>VLOOKUP($A28,'ADR Raw Data'!$B$6:$BE$43,'ADR Raw Data'!O$1,FALSE)</f>
        <v>171.504266815428</v>
      </c>
      <c r="AF28" s="53">
        <f>VLOOKUP($A28,'ADR Raw Data'!$B$6:$BE$43,'ADR Raw Data'!P$1,FALSE)</f>
        <v>166.74829863370201</v>
      </c>
      <c r="AG28" s="54">
        <f>VLOOKUP($A28,'ADR Raw Data'!$B$6:$BE$43,'ADR Raw Data'!R$1,FALSE)</f>
        <v>143.212759537343</v>
      </c>
      <c r="AI28" s="47">
        <f>VLOOKUP($A28,'ADR Raw Data'!$B$6:$BE$43,'ADR Raw Data'!T$1,FALSE)</f>
        <v>5.4719009464560102</v>
      </c>
      <c r="AJ28" s="48">
        <f>VLOOKUP($A28,'ADR Raw Data'!$B$6:$BE$43,'ADR Raw Data'!U$1,FALSE)</f>
        <v>9.7477553527552097</v>
      </c>
      <c r="AK28" s="48">
        <f>VLOOKUP($A28,'ADR Raw Data'!$B$6:$BE$43,'ADR Raw Data'!V$1,FALSE)</f>
        <v>10.1281456992757</v>
      </c>
      <c r="AL28" s="48">
        <f>VLOOKUP($A28,'ADR Raw Data'!$B$6:$BE$43,'ADR Raw Data'!W$1,FALSE)</f>
        <v>6.4963590760709398</v>
      </c>
      <c r="AM28" s="48">
        <f>VLOOKUP($A28,'ADR Raw Data'!$B$6:$BE$43,'ADR Raw Data'!X$1,FALSE)</f>
        <v>-2.3642858749464501</v>
      </c>
      <c r="AN28" s="49">
        <f>VLOOKUP($A28,'ADR Raw Data'!$B$6:$BE$43,'ADR Raw Data'!Y$1,FALSE)</f>
        <v>5.9419245302835098</v>
      </c>
      <c r="AO28" s="48">
        <f>VLOOKUP($A28,'ADR Raw Data'!$B$6:$BE$43,'ADR Raw Data'!AA$1,FALSE)</f>
        <v>0.50158312690177298</v>
      </c>
      <c r="AP28" s="48">
        <f>VLOOKUP($A28,'ADR Raw Data'!$B$6:$BE$43,'ADR Raw Data'!AB$1,FALSE)</f>
        <v>-0.87153408824032397</v>
      </c>
      <c r="AQ28" s="49">
        <f>VLOOKUP($A28,'ADR Raw Data'!$B$6:$BE$43,'ADR Raw Data'!AC$1,FALSE)</f>
        <v>-0.23043509062161999</v>
      </c>
      <c r="AR28" s="50">
        <f>VLOOKUP($A28,'ADR Raw Data'!$B$6:$BE$43,'ADR Raw Data'!AE$1,FALSE)</f>
        <v>3.5089676764124298</v>
      </c>
      <c r="AS28" s="40"/>
      <c r="AT28" s="51">
        <f>VLOOKUP($A28,'RevPAR Raw Data'!$B$6:$BE$43,'RevPAR Raw Data'!G$1,FALSE)</f>
        <v>73.946375654450193</v>
      </c>
      <c r="AU28" s="52">
        <f>VLOOKUP($A28,'RevPAR Raw Data'!$B$6:$BE$43,'RevPAR Raw Data'!H$1,FALSE)</f>
        <v>84.096137434554905</v>
      </c>
      <c r="AV28" s="52">
        <f>VLOOKUP($A28,'RevPAR Raw Data'!$B$6:$BE$43,'RevPAR Raw Data'!I$1,FALSE)</f>
        <v>84.952078534031401</v>
      </c>
      <c r="AW28" s="52">
        <f>VLOOKUP($A28,'RevPAR Raw Data'!$B$6:$BE$43,'RevPAR Raw Data'!J$1,FALSE)</f>
        <v>79.930674083769603</v>
      </c>
      <c r="AX28" s="52">
        <f>VLOOKUP($A28,'RevPAR Raw Data'!$B$6:$BE$43,'RevPAR Raw Data'!K$1,FALSE)</f>
        <v>71.552392670157005</v>
      </c>
      <c r="AY28" s="53">
        <f>VLOOKUP($A28,'RevPAR Raw Data'!$B$6:$BE$43,'RevPAR Raw Data'!L$1,FALSE)</f>
        <v>78.895531675392604</v>
      </c>
      <c r="AZ28" s="52">
        <f>VLOOKUP($A28,'RevPAR Raw Data'!$B$6:$BE$43,'RevPAR Raw Data'!N$1,FALSE)</f>
        <v>127.52870549738201</v>
      </c>
      <c r="BA28" s="52">
        <f>VLOOKUP($A28,'RevPAR Raw Data'!$B$6:$BE$43,'RevPAR Raw Data'!O$1,FALSE)</f>
        <v>140.840022251308</v>
      </c>
      <c r="BB28" s="53">
        <f>VLOOKUP($A28,'RevPAR Raw Data'!$B$6:$BE$43,'RevPAR Raw Data'!P$1,FALSE)</f>
        <v>134.184363874345</v>
      </c>
      <c r="BC28" s="54">
        <f>VLOOKUP($A28,'RevPAR Raw Data'!$B$6:$BE$43,'RevPAR Raw Data'!R$1,FALSE)</f>
        <v>94.692340875093393</v>
      </c>
      <c r="BE28" s="47">
        <f>VLOOKUP($A28,'RevPAR Raw Data'!$B$6:$BE$43,'RevPAR Raw Data'!T$1,FALSE)</f>
        <v>4.6376637053898104</v>
      </c>
      <c r="BF28" s="48">
        <f>VLOOKUP($A28,'RevPAR Raw Data'!$B$6:$BE$43,'RevPAR Raw Data'!U$1,FALSE)</f>
        <v>13.445748834794401</v>
      </c>
      <c r="BG28" s="48">
        <f>VLOOKUP($A28,'RevPAR Raw Data'!$B$6:$BE$43,'RevPAR Raw Data'!V$1,FALSE)</f>
        <v>15.3244540882646</v>
      </c>
      <c r="BH28" s="48">
        <f>VLOOKUP($A28,'RevPAR Raw Data'!$B$6:$BE$43,'RevPAR Raw Data'!W$1,FALSE)</f>
        <v>12.8446012183745</v>
      </c>
      <c r="BI28" s="48">
        <f>VLOOKUP($A28,'RevPAR Raw Data'!$B$6:$BE$43,'RevPAR Raw Data'!X$1,FALSE)</f>
        <v>-6.0753604185421697</v>
      </c>
      <c r="BJ28" s="49">
        <f>VLOOKUP($A28,'RevPAR Raw Data'!$B$6:$BE$43,'RevPAR Raw Data'!Y$1,FALSE)</f>
        <v>7.9357145221725602</v>
      </c>
      <c r="BK28" s="48">
        <f>VLOOKUP($A28,'RevPAR Raw Data'!$B$6:$BE$43,'RevPAR Raw Data'!AA$1,FALSE)</f>
        <v>4.7726437170613796</v>
      </c>
      <c r="BL28" s="48">
        <f>VLOOKUP($A28,'RevPAR Raw Data'!$B$6:$BE$43,'RevPAR Raw Data'!AB$1,FALSE)</f>
        <v>2.9561553149967499</v>
      </c>
      <c r="BM28" s="49">
        <f>VLOOKUP($A28,'RevPAR Raw Data'!$B$6:$BE$43,'RevPAR Raw Data'!AC$1,FALSE)</f>
        <v>3.8114306484470499</v>
      </c>
      <c r="BN28" s="50">
        <f>VLOOKUP($A28,'RevPAR Raw Data'!$B$6:$BE$43,'RevPAR Raw Data'!AE$1,FALSE)</f>
        <v>6.2270472613328396</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46.005876411716002</v>
      </c>
      <c r="C30" s="48">
        <f>VLOOKUP($A30,'Occupancy Raw Data'!$B$8:$BE$45,'Occupancy Raw Data'!H$3,FALSE)</f>
        <v>58.036452116426403</v>
      </c>
      <c r="D30" s="48">
        <f>VLOOKUP($A30,'Occupancy Raw Data'!$B$8:$BE$45,'Occupancy Raw Data'!I$3,FALSE)</f>
        <v>61.380956753282497</v>
      </c>
      <c r="E30" s="48">
        <f>VLOOKUP($A30,'Occupancy Raw Data'!$B$8:$BE$45,'Occupancy Raw Data'!J$3,FALSE)</f>
        <v>64.160774951795005</v>
      </c>
      <c r="F30" s="48">
        <f>VLOOKUP($A30,'Occupancy Raw Data'!$B$8:$BE$45,'Occupancy Raw Data'!K$3,FALSE)</f>
        <v>62.489670370030304</v>
      </c>
      <c r="G30" s="49">
        <f>VLOOKUP($A30,'Occupancy Raw Data'!$B$8:$BE$45,'Occupancy Raw Data'!L$3,FALSE)</f>
        <v>58.414746120650001</v>
      </c>
      <c r="H30" s="48">
        <f>VLOOKUP($A30,'Occupancy Raw Data'!$B$8:$BE$45,'Occupancy Raw Data'!N$3,FALSE)</f>
        <v>70.243779267284907</v>
      </c>
      <c r="I30" s="48">
        <f>VLOOKUP($A30,'Occupancy Raw Data'!$B$8:$BE$45,'Occupancy Raw Data'!O$3,FALSE)</f>
        <v>70.668441832705895</v>
      </c>
      <c r="J30" s="49">
        <f>VLOOKUP($A30,'Occupancy Raw Data'!$B$8:$BE$45,'Occupancy Raw Data'!P$3,FALSE)</f>
        <v>70.456110549995401</v>
      </c>
      <c r="K30" s="50">
        <f>VLOOKUP($A30,'Occupancy Raw Data'!$B$8:$BE$45,'Occupancy Raw Data'!R$3,FALSE)</f>
        <v>61.855135957605803</v>
      </c>
      <c r="M30" s="47">
        <f>VLOOKUP($A30,'Occupancy Raw Data'!$B$8:$BE$45,'Occupancy Raw Data'!T$3,FALSE)</f>
        <v>-2.0509172506812599</v>
      </c>
      <c r="N30" s="48">
        <f>VLOOKUP($A30,'Occupancy Raw Data'!$B$8:$BE$45,'Occupancy Raw Data'!U$3,FALSE)</f>
        <v>-0.81626334586247196</v>
      </c>
      <c r="O30" s="48">
        <f>VLOOKUP($A30,'Occupancy Raw Data'!$B$8:$BE$45,'Occupancy Raw Data'!V$3,FALSE)</f>
        <v>1.0621610151827601</v>
      </c>
      <c r="P30" s="48">
        <f>VLOOKUP($A30,'Occupancy Raw Data'!$B$8:$BE$45,'Occupancy Raw Data'!W$3,FALSE)</f>
        <v>2.6106083718664901</v>
      </c>
      <c r="Q30" s="48">
        <f>VLOOKUP($A30,'Occupancy Raw Data'!$B$8:$BE$45,'Occupancy Raw Data'!X$3,FALSE)</f>
        <v>1.8598693685454</v>
      </c>
      <c r="R30" s="49">
        <f>VLOOKUP($A30,'Occupancy Raw Data'!$B$8:$BE$45,'Occupancy Raw Data'!Y$3,FALSE)</f>
        <v>0.68169163121887599</v>
      </c>
      <c r="S30" s="48">
        <f>VLOOKUP($A30,'Occupancy Raw Data'!$B$8:$BE$45,'Occupancy Raw Data'!AA$3,FALSE)</f>
        <v>0.94502338202837899</v>
      </c>
      <c r="T30" s="48">
        <f>VLOOKUP($A30,'Occupancy Raw Data'!$B$8:$BE$45,'Occupancy Raw Data'!AB$3,FALSE)</f>
        <v>-1.1571960767523699</v>
      </c>
      <c r="U30" s="49">
        <f>VLOOKUP($A30,'Occupancy Raw Data'!$B$8:$BE$45,'Occupancy Raw Data'!AC$3,FALSE)</f>
        <v>-0.12031364115474701</v>
      </c>
      <c r="V30" s="50">
        <f>VLOOKUP($A30,'Occupancy Raw Data'!$B$8:$BE$45,'Occupancy Raw Data'!AE$3,FALSE)</f>
        <v>0.41927461811197803</v>
      </c>
      <c r="X30" s="51">
        <f>VLOOKUP($A30,'ADR Raw Data'!$B$6:$BE$43,'ADR Raw Data'!G$1,FALSE)</f>
        <v>109.48932691348099</v>
      </c>
      <c r="Y30" s="52">
        <f>VLOOKUP($A30,'ADR Raw Data'!$B$6:$BE$43,'ADR Raw Data'!H$1,FALSE)</f>
        <v>114.34983269390401</v>
      </c>
      <c r="Z30" s="52">
        <f>VLOOKUP($A30,'ADR Raw Data'!$B$6:$BE$43,'ADR Raw Data'!I$1,FALSE)</f>
        <v>113.345825355272</v>
      </c>
      <c r="AA30" s="52">
        <f>VLOOKUP($A30,'ADR Raw Data'!$B$6:$BE$43,'ADR Raw Data'!J$1,FALSE)</f>
        <v>113.286830882616</v>
      </c>
      <c r="AB30" s="52">
        <f>VLOOKUP($A30,'ADR Raw Data'!$B$6:$BE$43,'ADR Raw Data'!K$1,FALSE)</f>
        <v>116.84437203834899</v>
      </c>
      <c r="AC30" s="53">
        <f>VLOOKUP($A30,'ADR Raw Data'!$B$6:$BE$43,'ADR Raw Data'!L$1,FALSE)</f>
        <v>113.67343212379799</v>
      </c>
      <c r="AD30" s="52">
        <f>VLOOKUP($A30,'ADR Raw Data'!$B$6:$BE$43,'ADR Raw Data'!N$1,FALSE)</f>
        <v>143.32618803307</v>
      </c>
      <c r="AE30" s="52">
        <f>VLOOKUP($A30,'ADR Raw Data'!$B$6:$BE$43,'ADR Raw Data'!O$1,FALSE)</f>
        <v>144.542571298642</v>
      </c>
      <c r="AF30" s="53">
        <f>VLOOKUP($A30,'ADR Raw Data'!$B$6:$BE$43,'ADR Raw Data'!P$1,FALSE)</f>
        <v>143.93621255314599</v>
      </c>
      <c r="AG30" s="54">
        <f>VLOOKUP($A30,'ADR Raw Data'!$B$6:$BE$43,'ADR Raw Data'!R$1,FALSE)</f>
        <v>123.522240359229</v>
      </c>
      <c r="AI30" s="47">
        <f>VLOOKUP($A30,'ADR Raw Data'!$B$6:$BE$43,'ADR Raw Data'!T$1,FALSE)</f>
        <v>7.9990930738605803E-2</v>
      </c>
      <c r="AJ30" s="48">
        <f>VLOOKUP($A30,'ADR Raw Data'!$B$6:$BE$43,'ADR Raw Data'!U$1,FALSE)</f>
        <v>4.3088598846600004</v>
      </c>
      <c r="AK30" s="48">
        <f>VLOOKUP($A30,'ADR Raw Data'!$B$6:$BE$43,'ADR Raw Data'!V$1,FALSE)</f>
        <v>4.1627959482030299</v>
      </c>
      <c r="AL30" s="48">
        <f>VLOOKUP($A30,'ADR Raw Data'!$B$6:$BE$43,'ADR Raw Data'!W$1,FALSE)</f>
        <v>3.7403183860576399</v>
      </c>
      <c r="AM30" s="48">
        <f>VLOOKUP($A30,'ADR Raw Data'!$B$6:$BE$43,'ADR Raw Data'!X$1,FALSE)</f>
        <v>3.3167732248888599</v>
      </c>
      <c r="AN30" s="49">
        <f>VLOOKUP($A30,'ADR Raw Data'!$B$6:$BE$43,'ADR Raw Data'!Y$1,FALSE)</f>
        <v>3.2811763340355702</v>
      </c>
      <c r="AO30" s="48">
        <f>VLOOKUP($A30,'ADR Raw Data'!$B$6:$BE$43,'ADR Raw Data'!AA$1,FALSE)</f>
        <v>3.4272559571715902</v>
      </c>
      <c r="AP30" s="48">
        <f>VLOOKUP($A30,'ADR Raw Data'!$B$6:$BE$43,'ADR Raw Data'!AB$1,FALSE)</f>
        <v>1.60039174016175</v>
      </c>
      <c r="AQ30" s="49">
        <f>VLOOKUP($A30,'ADR Raw Data'!$B$6:$BE$43,'ADR Raw Data'!AC$1,FALSE)</f>
        <v>2.4849098046483</v>
      </c>
      <c r="AR30" s="50">
        <f>VLOOKUP($A30,'ADR Raw Data'!$B$6:$BE$43,'ADR Raw Data'!AE$1,FALSE)</f>
        <v>2.9319168994215801</v>
      </c>
      <c r="AS30" s="40"/>
      <c r="AT30" s="51">
        <f>VLOOKUP($A30,'RevPAR Raw Data'!$B$6:$BE$43,'RevPAR Raw Data'!G$1,FALSE)</f>
        <v>50.3715244238361</v>
      </c>
      <c r="AU30" s="52">
        <f>VLOOKUP($A30,'RevPAR Raw Data'!$B$6:$BE$43,'RevPAR Raw Data'!H$1,FALSE)</f>
        <v>66.3645858966118</v>
      </c>
      <c r="AV30" s="52">
        <f>VLOOKUP($A30,'RevPAR Raw Data'!$B$6:$BE$43,'RevPAR Raw Data'!I$1,FALSE)</f>
        <v>69.572752042971203</v>
      </c>
      <c r="AW30" s="52">
        <f>VLOOKUP($A30,'RevPAR Raw Data'!$B$6:$BE$43,'RevPAR Raw Data'!J$1,FALSE)</f>
        <v>72.685708612615898</v>
      </c>
      <c r="AX30" s="52">
        <f>VLOOKUP($A30,'RevPAR Raw Data'!$B$6:$BE$43,'RevPAR Raw Data'!K$1,FALSE)</f>
        <v>73.015662932696699</v>
      </c>
      <c r="AY30" s="53">
        <f>VLOOKUP($A30,'RevPAR Raw Data'!$B$6:$BE$43,'RevPAR Raw Data'!L$1,FALSE)</f>
        <v>66.402046781746293</v>
      </c>
      <c r="AZ30" s="52">
        <f>VLOOKUP($A30,'RevPAR Raw Data'!$B$6:$BE$43,'RevPAR Raw Data'!N$1,FALSE)</f>
        <v>100.677731154163</v>
      </c>
      <c r="BA30" s="52">
        <f>VLOOKUP($A30,'RevPAR Raw Data'!$B$6:$BE$43,'RevPAR Raw Data'!O$1,FALSE)</f>
        <v>102.145982921678</v>
      </c>
      <c r="BB30" s="53">
        <f>VLOOKUP($A30,'RevPAR Raw Data'!$B$6:$BE$43,'RevPAR Raw Data'!P$1,FALSE)</f>
        <v>101.411857037921</v>
      </c>
      <c r="BC30" s="54">
        <f>VLOOKUP($A30,'RevPAR Raw Data'!$B$6:$BE$43,'RevPAR Raw Data'!R$1,FALSE)</f>
        <v>76.404849712081997</v>
      </c>
      <c r="BE30" s="47">
        <f>VLOOKUP($A30,'RevPAR Raw Data'!$B$6:$BE$43,'RevPAR Raw Data'!T$1,FALSE)</f>
        <v>-1.97256686774015</v>
      </c>
      <c r="BF30" s="48">
        <f>VLOOKUP($A30,'RevPAR Raw Data'!$B$6:$BE$43,'RevPAR Raw Data'!U$1,FALSE)</f>
        <v>3.4574248949344701</v>
      </c>
      <c r="BG30" s="48">
        <f>VLOOKUP($A30,'RevPAR Raw Data'!$B$6:$BE$43,'RevPAR Raw Data'!V$1,FALSE)</f>
        <v>5.2691725590892204</v>
      </c>
      <c r="BH30" s="48">
        <f>VLOOKUP($A30,'RevPAR Raw Data'!$B$6:$BE$43,'RevPAR Raw Data'!W$1,FALSE)</f>
        <v>6.44857182284502</v>
      </c>
      <c r="BI30" s="48">
        <f>VLOOKUP($A30,'RevPAR Raw Data'!$B$6:$BE$43,'RevPAR Raw Data'!X$1,FALSE)</f>
        <v>5.2383302426680904</v>
      </c>
      <c r="BJ30" s="49">
        <f>VLOOKUP($A30,'RevPAR Raw Data'!$B$6:$BE$43,'RevPAR Raw Data'!Y$1,FALSE)</f>
        <v>3.9852354697290999</v>
      </c>
      <c r="BK30" s="48">
        <f>VLOOKUP($A30,'RevPAR Raw Data'!$B$6:$BE$43,'RevPAR Raw Data'!AA$1,FALSE)</f>
        <v>4.4046677093572004</v>
      </c>
      <c r="BL30" s="48">
        <f>VLOOKUP($A30,'RevPAR Raw Data'!$B$6:$BE$43,'RevPAR Raw Data'!AB$1,FALSE)</f>
        <v>0.42467599297955699</v>
      </c>
      <c r="BM30" s="49">
        <f>VLOOKUP($A30,'RevPAR Raw Data'!$B$6:$BE$43,'RevPAR Raw Data'!AC$1,FALSE)</f>
        <v>2.36160647802817</v>
      </c>
      <c r="BN30" s="50">
        <f>VLOOKUP($A30,'RevPAR Raw Data'!$B$6:$BE$43,'RevPAR Raw Data'!AE$1,FALSE)</f>
        <v>3.3634843009169701</v>
      </c>
    </row>
    <row r="31" spans="1:66" x14ac:dyDescent="0.25">
      <c r="A31" s="63" t="s">
        <v>70</v>
      </c>
      <c r="B31" s="47">
        <f>VLOOKUP($A31,'Occupancy Raw Data'!$B$8:$BE$45,'Occupancy Raw Data'!G$3,FALSE)</f>
        <v>45.716871103961303</v>
      </c>
      <c r="C31" s="48">
        <f>VLOOKUP($A31,'Occupancy Raw Data'!$B$8:$BE$45,'Occupancy Raw Data'!H$3,FALSE)</f>
        <v>57.540719887391901</v>
      </c>
      <c r="D31" s="48">
        <f>VLOOKUP($A31,'Occupancy Raw Data'!$B$8:$BE$45,'Occupancy Raw Data'!I$3,FALSE)</f>
        <v>59.707420068369103</v>
      </c>
      <c r="E31" s="48">
        <f>VLOOKUP($A31,'Occupancy Raw Data'!$B$8:$BE$45,'Occupancy Raw Data'!J$3,FALSE)</f>
        <v>59.657148602453198</v>
      </c>
      <c r="F31" s="48">
        <f>VLOOKUP($A31,'Occupancy Raw Data'!$B$8:$BE$45,'Occupancy Raw Data'!K$3,FALSE)</f>
        <v>57.7669414840136</v>
      </c>
      <c r="G31" s="49">
        <f>VLOOKUP($A31,'Occupancy Raw Data'!$B$8:$BE$45,'Occupancy Raw Data'!L$3,FALSE)</f>
        <v>56.077820229237801</v>
      </c>
      <c r="H31" s="48">
        <f>VLOOKUP($A31,'Occupancy Raw Data'!$B$8:$BE$45,'Occupancy Raw Data'!N$3,FALSE)</f>
        <v>67.353710034184502</v>
      </c>
      <c r="I31" s="48">
        <f>VLOOKUP($A31,'Occupancy Raw Data'!$B$8:$BE$45,'Occupancy Raw Data'!O$3,FALSE)</f>
        <v>70.189020711843895</v>
      </c>
      <c r="J31" s="49">
        <f>VLOOKUP($A31,'Occupancy Raw Data'!$B$8:$BE$45,'Occupancy Raw Data'!P$3,FALSE)</f>
        <v>68.771365373014206</v>
      </c>
      <c r="K31" s="50">
        <f>VLOOKUP($A31,'Occupancy Raw Data'!$B$8:$BE$45,'Occupancy Raw Data'!R$3,FALSE)</f>
        <v>59.704547413173898</v>
      </c>
      <c r="M31" s="47">
        <f>VLOOKUP($A31,'Occupancy Raw Data'!$B$8:$BE$45,'Occupancy Raw Data'!T$3,FALSE)</f>
        <v>0.24973735395136301</v>
      </c>
      <c r="N31" s="48">
        <f>VLOOKUP($A31,'Occupancy Raw Data'!$B$8:$BE$45,'Occupancy Raw Data'!U$3,FALSE)</f>
        <v>0.22651902436076099</v>
      </c>
      <c r="O31" s="48">
        <f>VLOOKUP($A31,'Occupancy Raw Data'!$B$8:$BE$45,'Occupancy Raw Data'!V$3,FALSE)</f>
        <v>0.69474217377612602</v>
      </c>
      <c r="P31" s="48">
        <f>VLOOKUP($A31,'Occupancy Raw Data'!$B$8:$BE$45,'Occupancy Raw Data'!W$3,FALSE)</f>
        <v>-1.8345800051015999</v>
      </c>
      <c r="Q31" s="48">
        <f>VLOOKUP($A31,'Occupancy Raw Data'!$B$8:$BE$45,'Occupancy Raw Data'!X$3,FALSE)</f>
        <v>-1.9863685449095001</v>
      </c>
      <c r="R31" s="49">
        <f>VLOOKUP($A31,'Occupancy Raw Data'!$B$8:$BE$45,'Occupancy Raw Data'!Y$3,FALSE)</f>
        <v>-0.57788577681176601</v>
      </c>
      <c r="S31" s="48">
        <f>VLOOKUP($A31,'Occupancy Raw Data'!$B$8:$BE$45,'Occupancy Raw Data'!AA$3,FALSE)</f>
        <v>-3.4251269449869901</v>
      </c>
      <c r="T31" s="48">
        <f>VLOOKUP($A31,'Occupancy Raw Data'!$B$8:$BE$45,'Occupancy Raw Data'!AB$3,FALSE)</f>
        <v>-3.0650934030401098</v>
      </c>
      <c r="U31" s="49">
        <f>VLOOKUP($A31,'Occupancy Raw Data'!$B$8:$BE$45,'Occupancy Raw Data'!AC$3,FALSE)</f>
        <v>-3.2417341016965699</v>
      </c>
      <c r="V31" s="50">
        <f>VLOOKUP($A31,'Occupancy Raw Data'!$B$8:$BE$45,'Occupancy Raw Data'!AE$3,FALSE)</f>
        <v>-1.4706142448759401</v>
      </c>
      <c r="X31" s="51">
        <f>VLOOKUP($A31,'ADR Raw Data'!$B$6:$BE$43,'ADR Raw Data'!G$1,FALSE)</f>
        <v>112.49178359357801</v>
      </c>
      <c r="Y31" s="52">
        <f>VLOOKUP($A31,'ADR Raw Data'!$B$6:$BE$43,'ADR Raw Data'!H$1,FALSE)</f>
        <v>117.716403983924</v>
      </c>
      <c r="Z31" s="52">
        <f>VLOOKUP($A31,'ADR Raw Data'!$B$6:$BE$43,'ADR Raw Data'!I$1,FALSE)</f>
        <v>112.91959838343</v>
      </c>
      <c r="AA31" s="52">
        <f>VLOOKUP($A31,'ADR Raw Data'!$B$6:$BE$43,'ADR Raw Data'!J$1,FALSE)</f>
        <v>110.66521783095899</v>
      </c>
      <c r="AB31" s="52">
        <f>VLOOKUP($A31,'ADR Raw Data'!$B$6:$BE$43,'ADR Raw Data'!K$1,FALSE)</f>
        <v>115.687431032982</v>
      </c>
      <c r="AC31" s="53">
        <f>VLOOKUP($A31,'ADR Raw Data'!$B$6:$BE$43,'ADR Raw Data'!L$1,FALSE)</f>
        <v>113.924817929179</v>
      </c>
      <c r="AD31" s="52">
        <f>VLOOKUP($A31,'ADR Raw Data'!$B$6:$BE$43,'ADR Raw Data'!N$1,FALSE)</f>
        <v>141.87077101059799</v>
      </c>
      <c r="AE31" s="52">
        <f>VLOOKUP($A31,'ADR Raw Data'!$B$6:$BE$43,'ADR Raw Data'!O$1,FALSE)</f>
        <v>143.80938117748099</v>
      </c>
      <c r="AF31" s="53">
        <f>VLOOKUP($A31,'ADR Raw Data'!$B$6:$BE$43,'ADR Raw Data'!P$1,FALSE)</f>
        <v>142.86005738303999</v>
      </c>
      <c r="AG31" s="54">
        <f>VLOOKUP($A31,'ADR Raw Data'!$B$6:$BE$43,'ADR Raw Data'!R$1,FALSE)</f>
        <v>123.447499729355</v>
      </c>
      <c r="AI31" s="47">
        <f>VLOOKUP($A31,'ADR Raw Data'!$B$6:$BE$43,'ADR Raw Data'!T$1,FALSE)</f>
        <v>1.4373731738595401</v>
      </c>
      <c r="AJ31" s="48">
        <f>VLOOKUP($A31,'ADR Raw Data'!$B$6:$BE$43,'ADR Raw Data'!U$1,FALSE)</f>
        <v>5.1039535462814802</v>
      </c>
      <c r="AK31" s="48">
        <f>VLOOKUP($A31,'ADR Raw Data'!$B$6:$BE$43,'ADR Raw Data'!V$1,FALSE)</f>
        <v>4.64452279432561</v>
      </c>
      <c r="AL31" s="48">
        <f>VLOOKUP($A31,'ADR Raw Data'!$B$6:$BE$43,'ADR Raw Data'!W$1,FALSE)</f>
        <v>1.08970872685679</v>
      </c>
      <c r="AM31" s="48">
        <f>VLOOKUP($A31,'ADR Raw Data'!$B$6:$BE$43,'ADR Raw Data'!X$1,FALSE)</f>
        <v>2.33585918152282</v>
      </c>
      <c r="AN31" s="49">
        <f>VLOOKUP($A31,'ADR Raw Data'!$B$6:$BE$43,'ADR Raw Data'!Y$1,FALSE)</f>
        <v>2.9731721784959202</v>
      </c>
      <c r="AO31" s="48">
        <f>VLOOKUP($A31,'ADR Raw Data'!$B$6:$BE$43,'ADR Raw Data'!AA$1,FALSE)</f>
        <v>5.3902223617218503</v>
      </c>
      <c r="AP31" s="48">
        <f>VLOOKUP($A31,'ADR Raw Data'!$B$6:$BE$43,'ADR Raw Data'!AB$1,FALSE)</f>
        <v>3.1555571348310298</v>
      </c>
      <c r="AQ31" s="49">
        <f>VLOOKUP($A31,'ADR Raw Data'!$B$6:$BE$43,'ADR Raw Data'!AC$1,FALSE)</f>
        <v>4.2337101869680902</v>
      </c>
      <c r="AR31" s="50">
        <f>VLOOKUP($A31,'ADR Raw Data'!$B$6:$BE$43,'ADR Raw Data'!AE$1,FALSE)</f>
        <v>3.3118425346840099</v>
      </c>
      <c r="AS31" s="40"/>
      <c r="AT31" s="51">
        <f>VLOOKUP($A31,'RevPAR Raw Data'!$B$6:$BE$43,'RevPAR Raw Data'!G$1,FALSE)</f>
        <v>51.427723708023301</v>
      </c>
      <c r="AU31" s="52">
        <f>VLOOKUP($A31,'RevPAR Raw Data'!$B$6:$BE$43,'RevPAR Raw Data'!H$1,FALSE)</f>
        <v>67.734866277900593</v>
      </c>
      <c r="AV31" s="52">
        <f>VLOOKUP($A31,'RevPAR Raw Data'!$B$6:$BE$43,'RevPAR Raw Data'!I$1,FALSE)</f>
        <v>67.42137894631</v>
      </c>
      <c r="AW31" s="52">
        <f>VLOOKUP($A31,'RevPAR Raw Data'!$B$6:$BE$43,'RevPAR Raw Data'!J$1,FALSE)</f>
        <v>66.019713452644197</v>
      </c>
      <c r="AX31" s="52">
        <f>VLOOKUP($A31,'RevPAR Raw Data'!$B$6:$BE$43,'RevPAR Raw Data'!K$1,FALSE)</f>
        <v>66.829090589181504</v>
      </c>
      <c r="AY31" s="53">
        <f>VLOOKUP($A31,'RevPAR Raw Data'!$B$6:$BE$43,'RevPAR Raw Data'!L$1,FALSE)</f>
        <v>63.886554594811898</v>
      </c>
      <c r="AZ31" s="52">
        <f>VLOOKUP($A31,'RevPAR Raw Data'!$B$6:$BE$43,'RevPAR Raw Data'!N$1,FALSE)</f>
        <v>95.555227729740494</v>
      </c>
      <c r="BA31" s="52">
        <f>VLOOKUP($A31,'RevPAR Raw Data'!$B$6:$BE$43,'RevPAR Raw Data'!O$1,FALSE)</f>
        <v>100.93839634023701</v>
      </c>
      <c r="BB31" s="53">
        <f>VLOOKUP($A31,'RevPAR Raw Data'!$B$6:$BE$43,'RevPAR Raw Data'!P$1,FALSE)</f>
        <v>98.246812034988906</v>
      </c>
      <c r="BC31" s="54">
        <f>VLOOKUP($A31,'RevPAR Raw Data'!$B$6:$BE$43,'RevPAR Raw Data'!R$1,FALSE)</f>
        <v>73.703771006291106</v>
      </c>
      <c r="BE31" s="47">
        <f>VLOOKUP($A31,'RevPAR Raw Data'!$B$6:$BE$43,'RevPAR Raw Data'!T$1,FALSE)</f>
        <v>1.6907001855417001</v>
      </c>
      <c r="BF31" s="48">
        <f>VLOOKUP($A31,'RevPAR Raw Data'!$B$6:$BE$43,'RevPAR Raw Data'!U$1,FALSE)</f>
        <v>5.3420339964190999</v>
      </c>
      <c r="BG31" s="48">
        <f>VLOOKUP($A31,'RevPAR Raw Data'!$B$6:$BE$43,'RevPAR Raw Data'!V$1,FALSE)</f>
        <v>5.3715324267245697</v>
      </c>
      <c r="BH31" s="48">
        <f>VLOOKUP($A31,'RevPAR Raw Data'!$B$6:$BE$43,'RevPAR Raw Data'!W$1,FALSE)</f>
        <v>-0.76486285666157094</v>
      </c>
      <c r="BI31" s="48">
        <f>VLOOKUP($A31,'RevPAR Raw Data'!$B$6:$BE$43,'RevPAR Raw Data'!X$1,FALSE)</f>
        <v>0.303091864578173</v>
      </c>
      <c r="BJ31" s="49">
        <f>VLOOKUP($A31,'RevPAR Raw Data'!$B$6:$BE$43,'RevPAR Raw Data'!Y$1,FALSE)</f>
        <v>2.3781048625444998</v>
      </c>
      <c r="BK31" s="48">
        <f>VLOOKUP($A31,'RevPAR Raw Data'!$B$6:$BE$43,'RevPAR Raw Data'!AA$1,FALSE)</f>
        <v>1.7804734582288</v>
      </c>
      <c r="BL31" s="48">
        <f>VLOOKUP($A31,'RevPAR Raw Data'!$B$6:$BE$43,'RevPAR Raw Data'!AB$1,FALSE)</f>
        <v>-6.2570417779499801E-3</v>
      </c>
      <c r="BM31" s="49">
        <f>VLOOKUP($A31,'RevPAR Raw Data'!$B$6:$BE$43,'RevPAR Raw Data'!AC$1,FALSE)</f>
        <v>0.85473045837356498</v>
      </c>
      <c r="BN31" s="50">
        <f>VLOOKUP($A31,'RevPAR Raw Data'!$B$6:$BE$43,'RevPAR Raw Data'!AE$1,FALSE)</f>
        <v>1.79252386172514</v>
      </c>
    </row>
    <row r="32" spans="1:66" x14ac:dyDescent="0.25">
      <c r="A32" s="63" t="s">
        <v>52</v>
      </c>
      <c r="B32" s="47">
        <f>VLOOKUP($A32,'Occupancy Raw Data'!$B$8:$BE$45,'Occupancy Raw Data'!G$3,FALSE)</f>
        <v>37.6756066411238</v>
      </c>
      <c r="C32" s="48">
        <f>VLOOKUP($A32,'Occupancy Raw Data'!$B$8:$BE$45,'Occupancy Raw Data'!H$3,FALSE)</f>
        <v>59.227330779054903</v>
      </c>
      <c r="D32" s="48">
        <f>VLOOKUP($A32,'Occupancy Raw Data'!$B$8:$BE$45,'Occupancy Raw Data'!I$3,FALSE)</f>
        <v>63.9208173690932</v>
      </c>
      <c r="E32" s="48">
        <f>VLOOKUP($A32,'Occupancy Raw Data'!$B$8:$BE$45,'Occupancy Raw Data'!J$3,FALSE)</f>
        <v>69.4125159642401</v>
      </c>
      <c r="F32" s="48">
        <f>VLOOKUP($A32,'Occupancy Raw Data'!$B$8:$BE$45,'Occupancy Raw Data'!K$3,FALSE)</f>
        <v>62.5478927203065</v>
      </c>
      <c r="G32" s="49">
        <f>VLOOKUP($A32,'Occupancy Raw Data'!$B$8:$BE$45,'Occupancy Raw Data'!L$3,FALSE)</f>
        <v>58.556832694763699</v>
      </c>
      <c r="H32" s="48">
        <f>VLOOKUP($A32,'Occupancy Raw Data'!$B$8:$BE$45,'Occupancy Raw Data'!N$3,FALSE)</f>
        <v>60.344827586206797</v>
      </c>
      <c r="I32" s="48">
        <f>VLOOKUP($A32,'Occupancy Raw Data'!$B$8:$BE$45,'Occupancy Raw Data'!O$3,FALSE)</f>
        <v>57.503192848020397</v>
      </c>
      <c r="J32" s="49">
        <f>VLOOKUP($A32,'Occupancy Raw Data'!$B$8:$BE$45,'Occupancy Raw Data'!P$3,FALSE)</f>
        <v>58.924010217113597</v>
      </c>
      <c r="K32" s="50">
        <f>VLOOKUP($A32,'Occupancy Raw Data'!$B$8:$BE$45,'Occupancy Raw Data'!R$3,FALSE)</f>
        <v>58.661740558292202</v>
      </c>
      <c r="M32" s="47">
        <f>VLOOKUP($A32,'Occupancy Raw Data'!$B$8:$BE$45,'Occupancy Raw Data'!T$3,FALSE)</f>
        <v>-11.9129761518448</v>
      </c>
      <c r="N32" s="48">
        <f>VLOOKUP($A32,'Occupancy Raw Data'!$B$8:$BE$45,'Occupancy Raw Data'!U$3,FALSE)</f>
        <v>10.093567608792499</v>
      </c>
      <c r="O32" s="48">
        <f>VLOOKUP($A32,'Occupancy Raw Data'!$B$8:$BE$45,'Occupancy Raw Data'!V$3,FALSE)</f>
        <v>15.674992674258901</v>
      </c>
      <c r="P32" s="48">
        <f>VLOOKUP($A32,'Occupancy Raw Data'!$B$8:$BE$45,'Occupancy Raw Data'!W$3,FALSE)</f>
        <v>26.0480021577978</v>
      </c>
      <c r="Q32" s="48">
        <f>VLOOKUP($A32,'Occupancy Raw Data'!$B$8:$BE$45,'Occupancy Raw Data'!X$3,FALSE)</f>
        <v>18.791924194812601</v>
      </c>
      <c r="R32" s="49">
        <f>VLOOKUP($A32,'Occupancy Raw Data'!$B$8:$BE$45,'Occupancy Raw Data'!Y$3,FALSE)</f>
        <v>12.8050639632844</v>
      </c>
      <c r="S32" s="48">
        <f>VLOOKUP($A32,'Occupancy Raw Data'!$B$8:$BE$45,'Occupancy Raw Data'!AA$3,FALSE)</f>
        <v>10.345829409525299</v>
      </c>
      <c r="T32" s="48">
        <f>VLOOKUP($A32,'Occupancy Raw Data'!$B$8:$BE$45,'Occupancy Raw Data'!AB$3,FALSE)</f>
        <v>-0.95098637508466999</v>
      </c>
      <c r="U32" s="49">
        <f>VLOOKUP($A32,'Occupancy Raw Data'!$B$8:$BE$45,'Occupancy Raw Data'!AC$3,FALSE)</f>
        <v>4.5286697594457097</v>
      </c>
      <c r="V32" s="50">
        <f>VLOOKUP($A32,'Occupancy Raw Data'!$B$8:$BE$45,'Occupancy Raw Data'!AE$3,FALSE)</f>
        <v>10.2986926219375</v>
      </c>
      <c r="X32" s="51">
        <f>VLOOKUP($A32,'ADR Raw Data'!$B$6:$BE$43,'ADR Raw Data'!G$1,FALSE)</f>
        <v>102.003440677966</v>
      </c>
      <c r="Y32" s="52">
        <f>VLOOKUP($A32,'ADR Raw Data'!$B$6:$BE$43,'ADR Raw Data'!H$1,FALSE)</f>
        <v>107.89888409703499</v>
      </c>
      <c r="Z32" s="52">
        <f>VLOOKUP($A32,'ADR Raw Data'!$B$6:$BE$43,'ADR Raw Data'!I$1,FALSE)</f>
        <v>113.00251748251701</v>
      </c>
      <c r="AA32" s="52">
        <f>VLOOKUP($A32,'ADR Raw Data'!$B$6:$BE$43,'ADR Raw Data'!J$1,FALSE)</f>
        <v>114.60430542778199</v>
      </c>
      <c r="AB32" s="52">
        <f>VLOOKUP($A32,'ADR Raw Data'!$B$6:$BE$43,'ADR Raw Data'!K$1,FALSE)</f>
        <v>114.926380806533</v>
      </c>
      <c r="AC32" s="53">
        <f>VLOOKUP($A32,'ADR Raw Data'!$B$6:$BE$43,'ADR Raw Data'!L$1,FALSE)</f>
        <v>111.34548200654299</v>
      </c>
      <c r="AD32" s="52">
        <f>VLOOKUP($A32,'ADR Raw Data'!$B$6:$BE$43,'ADR Raw Data'!N$1,FALSE)</f>
        <v>133.401095238095</v>
      </c>
      <c r="AE32" s="52">
        <f>VLOOKUP($A32,'ADR Raw Data'!$B$6:$BE$43,'ADR Raw Data'!O$1,FALSE)</f>
        <v>133.33742365352501</v>
      </c>
      <c r="AF32" s="53">
        <f>VLOOKUP($A32,'ADR Raw Data'!$B$6:$BE$43,'ADR Raw Data'!P$1,FALSE)</f>
        <v>133.37002709292801</v>
      </c>
      <c r="AG32" s="54">
        <f>VLOOKUP($A32,'ADR Raw Data'!$B$6:$BE$43,'ADR Raw Data'!R$1,FALSE)</f>
        <v>117.66634320814801</v>
      </c>
      <c r="AI32" s="47">
        <f>VLOOKUP($A32,'ADR Raw Data'!$B$6:$BE$43,'ADR Raw Data'!T$1,FALSE)</f>
        <v>-2.2337737175844099</v>
      </c>
      <c r="AJ32" s="48">
        <f>VLOOKUP($A32,'ADR Raw Data'!$B$6:$BE$43,'ADR Raw Data'!U$1,FALSE)</f>
        <v>0.75726509060778902</v>
      </c>
      <c r="AK32" s="48">
        <f>VLOOKUP($A32,'ADR Raw Data'!$B$6:$BE$43,'ADR Raw Data'!V$1,FALSE)</f>
        <v>5.7740673485574696</v>
      </c>
      <c r="AL32" s="48">
        <f>VLOOKUP($A32,'ADR Raw Data'!$B$6:$BE$43,'ADR Raw Data'!W$1,FALSE)</f>
        <v>7.6603904053955096</v>
      </c>
      <c r="AM32" s="48">
        <f>VLOOKUP($A32,'ADR Raw Data'!$B$6:$BE$43,'ADR Raw Data'!X$1,FALSE)</f>
        <v>7.6783234611916598</v>
      </c>
      <c r="AN32" s="49">
        <f>VLOOKUP($A32,'ADR Raw Data'!$B$6:$BE$43,'ADR Raw Data'!Y$1,FALSE)</f>
        <v>4.6752840502381803</v>
      </c>
      <c r="AO32" s="48">
        <f>VLOOKUP($A32,'ADR Raw Data'!$B$6:$BE$43,'ADR Raw Data'!AA$1,FALSE)</f>
        <v>6.72611017286932</v>
      </c>
      <c r="AP32" s="48">
        <f>VLOOKUP($A32,'ADR Raw Data'!$B$6:$BE$43,'ADR Raw Data'!AB$1,FALSE)</f>
        <v>4.9392534150052398</v>
      </c>
      <c r="AQ32" s="49">
        <f>VLOOKUP($A32,'ADR Raw Data'!$B$6:$BE$43,'ADR Raw Data'!AC$1,FALSE)</f>
        <v>5.8000325687645304</v>
      </c>
      <c r="AR32" s="50">
        <f>VLOOKUP($A32,'ADR Raw Data'!$B$6:$BE$43,'ADR Raw Data'!AE$1,FALSE)</f>
        <v>4.7469065967316304</v>
      </c>
      <c r="AS32" s="40"/>
      <c r="AT32" s="51">
        <f>VLOOKUP($A32,'RevPAR Raw Data'!$B$6:$BE$43,'RevPAR Raw Data'!G$1,FALSE)</f>
        <v>38.430415070242603</v>
      </c>
      <c r="AU32" s="52">
        <f>VLOOKUP($A32,'RevPAR Raw Data'!$B$6:$BE$43,'RevPAR Raw Data'!H$1,FALSE)</f>
        <v>63.905628991059999</v>
      </c>
      <c r="AV32" s="52">
        <f>VLOOKUP($A32,'RevPAR Raw Data'!$B$6:$BE$43,'RevPAR Raw Data'!I$1,FALSE)</f>
        <v>72.232132822477595</v>
      </c>
      <c r="AW32" s="52">
        <f>VLOOKUP($A32,'RevPAR Raw Data'!$B$6:$BE$43,'RevPAR Raw Data'!J$1,FALSE)</f>
        <v>79.549731800766196</v>
      </c>
      <c r="AX32" s="52">
        <f>VLOOKUP($A32,'RevPAR Raw Data'!$B$6:$BE$43,'RevPAR Raw Data'!K$1,FALSE)</f>
        <v>71.884029374201702</v>
      </c>
      <c r="AY32" s="53">
        <f>VLOOKUP($A32,'RevPAR Raw Data'!$B$6:$BE$43,'RevPAR Raw Data'!L$1,FALSE)</f>
        <v>65.200387611749605</v>
      </c>
      <c r="AZ32" s="52">
        <f>VLOOKUP($A32,'RevPAR Raw Data'!$B$6:$BE$43,'RevPAR Raw Data'!N$1,FALSE)</f>
        <v>80.500660919540195</v>
      </c>
      <c r="BA32" s="52">
        <f>VLOOKUP($A32,'RevPAR Raw Data'!$B$6:$BE$43,'RevPAR Raw Data'!O$1,FALSE)</f>
        <v>76.673275862068905</v>
      </c>
      <c r="BB32" s="53">
        <f>VLOOKUP($A32,'RevPAR Raw Data'!$B$6:$BE$43,'RevPAR Raw Data'!P$1,FALSE)</f>
        <v>78.5869683908045</v>
      </c>
      <c r="BC32" s="54">
        <f>VLOOKUP($A32,'RevPAR Raw Data'!$B$6:$BE$43,'RevPAR Raw Data'!R$1,FALSE)</f>
        <v>69.025124977193897</v>
      </c>
      <c r="BE32" s="47">
        <f>VLOOKUP($A32,'RevPAR Raw Data'!$B$6:$BE$43,'RevPAR Raw Data'!T$1,FALSE)</f>
        <v>-13.880640939167201</v>
      </c>
      <c r="BF32" s="48">
        <f>VLOOKUP($A32,'RevPAR Raw Data'!$B$6:$BE$43,'RevPAR Raw Data'!U$1,FALSE)</f>
        <v>10.9272677632986</v>
      </c>
      <c r="BG32" s="48">
        <f>VLOOKUP($A32,'RevPAR Raw Data'!$B$6:$BE$43,'RevPAR Raw Data'!V$1,FALSE)</f>
        <v>22.3541446567096</v>
      </c>
      <c r="BH32" s="48">
        <f>VLOOKUP($A32,'RevPAR Raw Data'!$B$6:$BE$43,'RevPAR Raw Data'!W$1,FALSE)</f>
        <v>35.703771221286402</v>
      </c>
      <c r="BI32" s="48">
        <f>VLOOKUP($A32,'RevPAR Raw Data'!$B$6:$BE$43,'RevPAR Raw Data'!X$1,FALSE)</f>
        <v>27.913152380263899</v>
      </c>
      <c r="BJ32" s="49">
        <f>VLOOKUP($A32,'RevPAR Raw Data'!$B$6:$BE$43,'RevPAR Raw Data'!Y$1,FALSE)</f>
        <v>18.079021126620798</v>
      </c>
      <c r="BK32" s="48">
        <f>VLOOKUP($A32,'RevPAR Raw Data'!$B$6:$BE$43,'RevPAR Raw Data'!AA$1,FALSE)</f>
        <v>17.767811466776401</v>
      </c>
      <c r="BL32" s="48">
        <f>VLOOKUP($A32,'RevPAR Raw Data'!$B$6:$BE$43,'RevPAR Raw Data'!AB$1,FALSE)</f>
        <v>3.9412954129129698</v>
      </c>
      <c r="BM32" s="49">
        <f>VLOOKUP($A32,'RevPAR Raw Data'!$B$6:$BE$43,'RevPAR Raw Data'!AC$1,FALSE)</f>
        <v>10.591366649189901</v>
      </c>
      <c r="BN32" s="50">
        <f>VLOOKUP($A32,'RevPAR Raw Data'!$B$6:$BE$43,'RevPAR Raw Data'!AE$1,FALSE)</f>
        <v>15.534468538117</v>
      </c>
    </row>
    <row r="33" spans="1:66" x14ac:dyDescent="0.25">
      <c r="A33" s="63" t="s">
        <v>51</v>
      </c>
      <c r="B33" s="47">
        <f>VLOOKUP($A33,'Occupancy Raw Data'!$B$8:$BE$45,'Occupancy Raw Data'!G$3,FALSE)</f>
        <v>47.087653157398599</v>
      </c>
      <c r="C33" s="48">
        <f>VLOOKUP($A33,'Occupancy Raw Data'!$B$8:$BE$45,'Occupancy Raw Data'!H$3,FALSE)</f>
        <v>53.308199811498497</v>
      </c>
      <c r="D33" s="48">
        <f>VLOOKUP($A33,'Occupancy Raw Data'!$B$8:$BE$45,'Occupancy Raw Data'!I$3,FALSE)</f>
        <v>57.210179076343003</v>
      </c>
      <c r="E33" s="48">
        <f>VLOOKUP($A33,'Occupancy Raw Data'!$B$8:$BE$45,'Occupancy Raw Data'!J$3,FALSE)</f>
        <v>62.695570216776602</v>
      </c>
      <c r="F33" s="48">
        <f>VLOOKUP($A33,'Occupancy Raw Data'!$B$8:$BE$45,'Occupancy Raw Data'!K$3,FALSE)</f>
        <v>61.112158341187502</v>
      </c>
      <c r="G33" s="49">
        <f>VLOOKUP($A33,'Occupancy Raw Data'!$B$8:$BE$45,'Occupancy Raw Data'!L$3,FALSE)</f>
        <v>56.2827521206409</v>
      </c>
      <c r="H33" s="48">
        <f>VLOOKUP($A33,'Occupancy Raw Data'!$B$8:$BE$45,'Occupancy Raw Data'!N$3,FALSE)</f>
        <v>69.198868991517401</v>
      </c>
      <c r="I33" s="48">
        <f>VLOOKUP($A33,'Occupancy Raw Data'!$B$8:$BE$45,'Occupancy Raw Data'!O$3,FALSE)</f>
        <v>70.047125353440094</v>
      </c>
      <c r="J33" s="49">
        <f>VLOOKUP($A33,'Occupancy Raw Data'!$B$8:$BE$45,'Occupancy Raw Data'!P$3,FALSE)</f>
        <v>69.622997172478705</v>
      </c>
      <c r="K33" s="50">
        <f>VLOOKUP($A33,'Occupancy Raw Data'!$B$8:$BE$45,'Occupancy Raw Data'!R$3,FALSE)</f>
        <v>60.094250706880302</v>
      </c>
      <c r="M33" s="47">
        <f>VLOOKUP($A33,'Occupancy Raw Data'!$B$8:$BE$45,'Occupancy Raw Data'!T$3,FALSE)</f>
        <v>9.2558014008893608</v>
      </c>
      <c r="N33" s="48">
        <f>VLOOKUP($A33,'Occupancy Raw Data'!$B$8:$BE$45,'Occupancy Raw Data'!U$3,FALSE)</f>
        <v>-4.1725978132549297</v>
      </c>
      <c r="O33" s="48">
        <f>VLOOKUP($A33,'Occupancy Raw Data'!$B$8:$BE$45,'Occupancy Raw Data'!V$3,FALSE)</f>
        <v>-3.20397905714777</v>
      </c>
      <c r="P33" s="48">
        <f>VLOOKUP($A33,'Occupancy Raw Data'!$B$8:$BE$45,'Occupancy Raw Data'!W$3,FALSE)</f>
        <v>-2.38913144198566</v>
      </c>
      <c r="Q33" s="48">
        <f>VLOOKUP($A33,'Occupancy Raw Data'!$B$8:$BE$45,'Occupancy Raw Data'!X$3,FALSE)</f>
        <v>-2.6971771514404801</v>
      </c>
      <c r="R33" s="49">
        <f>VLOOKUP($A33,'Occupancy Raw Data'!$B$8:$BE$45,'Occupancy Raw Data'!Y$3,FALSE)</f>
        <v>-1.2125915024607901</v>
      </c>
      <c r="S33" s="48">
        <f>VLOOKUP($A33,'Occupancy Raw Data'!$B$8:$BE$45,'Occupancy Raw Data'!AA$3,FALSE)</f>
        <v>-3.3491267625769399</v>
      </c>
      <c r="T33" s="48">
        <f>VLOOKUP($A33,'Occupancy Raw Data'!$B$8:$BE$45,'Occupancy Raw Data'!AB$3,FALSE)</f>
        <v>1.1343775319542899</v>
      </c>
      <c r="U33" s="49">
        <f>VLOOKUP($A33,'Occupancy Raw Data'!$B$8:$BE$45,'Occupancy Raw Data'!AC$3,FALSE)</f>
        <v>-1.14454074472413</v>
      </c>
      <c r="V33" s="50">
        <f>VLOOKUP($A33,'Occupancy Raw Data'!$B$8:$BE$45,'Occupancy Raw Data'!AE$3,FALSE)</f>
        <v>-1.1900758456954901</v>
      </c>
      <c r="X33" s="51">
        <f>VLOOKUP($A33,'ADR Raw Data'!$B$6:$BE$43,'ADR Raw Data'!G$1,FALSE)</f>
        <v>94.395032025620395</v>
      </c>
      <c r="Y33" s="52">
        <f>VLOOKUP($A33,'ADR Raw Data'!$B$6:$BE$43,'ADR Raw Data'!H$1,FALSE)</f>
        <v>96.7742680339462</v>
      </c>
      <c r="Z33" s="52">
        <f>VLOOKUP($A33,'ADR Raw Data'!$B$6:$BE$43,'ADR Raw Data'!I$1,FALSE)</f>
        <v>97.361057660626003</v>
      </c>
      <c r="AA33" s="52">
        <f>VLOOKUP($A33,'ADR Raw Data'!$B$6:$BE$43,'ADR Raw Data'!J$1,FALSE)</f>
        <v>99.274377630787697</v>
      </c>
      <c r="AB33" s="52">
        <f>VLOOKUP($A33,'ADR Raw Data'!$B$6:$BE$43,'ADR Raw Data'!K$1,FALSE)</f>
        <v>104.15001542257799</v>
      </c>
      <c r="AC33" s="53">
        <f>VLOOKUP($A33,'ADR Raw Data'!$B$6:$BE$43,'ADR Raw Data'!L$1,FALSE)</f>
        <v>98.654173755777293</v>
      </c>
      <c r="AD33" s="52">
        <f>VLOOKUP($A33,'ADR Raw Data'!$B$6:$BE$43,'ADR Raw Data'!N$1,FALSE)</f>
        <v>125.504230454916</v>
      </c>
      <c r="AE33" s="52">
        <f>VLOOKUP($A33,'ADR Raw Data'!$B$6:$BE$43,'ADR Raw Data'!O$1,FALSE)</f>
        <v>124.304033907427</v>
      </c>
      <c r="AF33" s="53">
        <f>VLOOKUP($A33,'ADR Raw Data'!$B$6:$BE$43,'ADR Raw Data'!P$1,FALSE)</f>
        <v>124.900476512792</v>
      </c>
      <c r="AG33" s="54">
        <f>VLOOKUP($A33,'ADR Raw Data'!$B$6:$BE$43,'ADR Raw Data'!R$1,FALSE)</f>
        <v>107.342175120989</v>
      </c>
      <c r="AI33" s="47">
        <f>VLOOKUP($A33,'ADR Raw Data'!$B$6:$BE$43,'ADR Raw Data'!T$1,FALSE)</f>
        <v>0.17021094789009</v>
      </c>
      <c r="AJ33" s="48">
        <f>VLOOKUP($A33,'ADR Raw Data'!$B$6:$BE$43,'ADR Raw Data'!U$1,FALSE)</f>
        <v>-1.0493547379541499</v>
      </c>
      <c r="AK33" s="48">
        <f>VLOOKUP($A33,'ADR Raw Data'!$B$6:$BE$43,'ADR Raw Data'!V$1,FALSE)</f>
        <v>-0.61959508312829503</v>
      </c>
      <c r="AL33" s="48">
        <f>VLOOKUP($A33,'ADR Raw Data'!$B$6:$BE$43,'ADR Raw Data'!W$1,FALSE)</f>
        <v>-1.65289054718554</v>
      </c>
      <c r="AM33" s="48">
        <f>VLOOKUP($A33,'ADR Raw Data'!$B$6:$BE$43,'ADR Raw Data'!X$1,FALSE)</f>
        <v>-1.39544456321457</v>
      </c>
      <c r="AN33" s="49">
        <f>VLOOKUP($A33,'ADR Raw Data'!$B$6:$BE$43,'ADR Raw Data'!Y$1,FALSE)</f>
        <v>-1.07791446023497</v>
      </c>
      <c r="AO33" s="48">
        <f>VLOOKUP($A33,'ADR Raw Data'!$B$6:$BE$43,'ADR Raw Data'!AA$1,FALSE)</f>
        <v>-3.7033855986016002</v>
      </c>
      <c r="AP33" s="48">
        <f>VLOOKUP($A33,'ADR Raw Data'!$B$6:$BE$43,'ADR Raw Data'!AB$1,FALSE)</f>
        <v>-4.20423446107083</v>
      </c>
      <c r="AQ33" s="49">
        <f>VLOOKUP($A33,'ADR Raw Data'!$B$6:$BE$43,'ADR Raw Data'!AC$1,FALSE)</f>
        <v>-3.9595693391895601</v>
      </c>
      <c r="AR33" s="50">
        <f>VLOOKUP($A33,'ADR Raw Data'!$B$6:$BE$43,'ADR Raw Data'!AE$1,FALSE)</f>
        <v>-2.2039461638816999</v>
      </c>
      <c r="AS33" s="40"/>
      <c r="AT33" s="51">
        <f>VLOOKUP($A33,'RevPAR Raw Data'!$B$6:$BE$43,'RevPAR Raw Data'!G$1,FALSE)</f>
        <v>44.448405278039502</v>
      </c>
      <c r="AU33" s="52">
        <f>VLOOKUP($A33,'RevPAR Raw Data'!$B$6:$BE$43,'RevPAR Raw Data'!H$1,FALSE)</f>
        <v>51.5886201696512</v>
      </c>
      <c r="AV33" s="52">
        <f>VLOOKUP($A33,'RevPAR Raw Data'!$B$6:$BE$43,'RevPAR Raw Data'!I$1,FALSE)</f>
        <v>55.7004354382657</v>
      </c>
      <c r="AW33" s="52">
        <f>VLOOKUP($A33,'RevPAR Raw Data'!$B$6:$BE$43,'RevPAR Raw Data'!J$1,FALSE)</f>
        <v>62.240637134778503</v>
      </c>
      <c r="AX33" s="52">
        <f>VLOOKUP($A33,'RevPAR Raw Data'!$B$6:$BE$43,'RevPAR Raw Data'!K$1,FALSE)</f>
        <v>63.648322337417497</v>
      </c>
      <c r="AY33" s="53">
        <f>VLOOKUP($A33,'RevPAR Raw Data'!$B$6:$BE$43,'RevPAR Raw Data'!L$1,FALSE)</f>
        <v>55.525284071630502</v>
      </c>
      <c r="AZ33" s="52">
        <f>VLOOKUP($A33,'RevPAR Raw Data'!$B$6:$BE$43,'RevPAR Raw Data'!N$1,FALSE)</f>
        <v>86.847508011309998</v>
      </c>
      <c r="BA33" s="52">
        <f>VLOOKUP($A33,'RevPAR Raw Data'!$B$6:$BE$43,'RevPAR Raw Data'!O$1,FALSE)</f>
        <v>87.071402450518306</v>
      </c>
      <c r="BB33" s="53">
        <f>VLOOKUP($A33,'RevPAR Raw Data'!$B$6:$BE$43,'RevPAR Raw Data'!P$1,FALSE)</f>
        <v>86.959455230914202</v>
      </c>
      <c r="BC33" s="54">
        <f>VLOOKUP($A33,'RevPAR Raw Data'!$B$6:$BE$43,'RevPAR Raw Data'!R$1,FALSE)</f>
        <v>64.506475831425803</v>
      </c>
      <c r="BE33" s="47">
        <f>VLOOKUP($A33,'RevPAR Raw Data'!$B$6:$BE$43,'RevPAR Raw Data'!T$1,FALSE)</f>
        <v>9.4417667360787192</v>
      </c>
      <c r="BF33" s="48">
        <f>VLOOKUP($A33,'RevPAR Raw Data'!$B$6:$BE$43,'RevPAR Raw Data'!U$1,FALSE)</f>
        <v>-5.1781671983599198</v>
      </c>
      <c r="BG33" s="48">
        <f>VLOOKUP($A33,'RevPAR Raw Data'!$B$6:$BE$43,'RevPAR Raw Data'!V$1,FALSE)</f>
        <v>-3.8037224435735202</v>
      </c>
      <c r="BH33" s="48">
        <f>VLOOKUP($A33,'RevPAR Raw Data'!$B$6:$BE$43,'RevPAR Raw Data'!W$1,FALSE)</f>
        <v>-4.0025322614067802</v>
      </c>
      <c r="BI33" s="48">
        <f>VLOOKUP($A33,'RevPAR Raw Data'!$B$6:$BE$43,'RevPAR Raw Data'!X$1,FALSE)</f>
        <v>-4.0549841027350197</v>
      </c>
      <c r="BJ33" s="49">
        <f>VLOOKUP($A33,'RevPAR Raw Data'!$B$6:$BE$43,'RevPAR Raw Data'!Y$1,FALSE)</f>
        <v>-2.2774352635471602</v>
      </c>
      <c r="BK33" s="48">
        <f>VLOOKUP($A33,'RevPAR Raw Data'!$B$6:$BE$43,'RevPAR Raw Data'!AA$1,FALSE)</f>
        <v>-6.9284812829743601</v>
      </c>
      <c r="BL33" s="48">
        <f>VLOOKUP($A33,'RevPAR Raw Data'!$B$6:$BE$43,'RevPAR Raw Data'!AB$1,FALSE)</f>
        <v>-3.1175488202335999</v>
      </c>
      <c r="BM33" s="49">
        <f>VLOOKUP($A33,'RevPAR Raw Data'!$B$6:$BE$43,'RevPAR Raw Data'!AC$1,FALSE)</f>
        <v>-5.0587911995110701</v>
      </c>
      <c r="BN33" s="50">
        <f>VLOOKUP($A33,'RevPAR Raw Data'!$B$6:$BE$43,'RevPAR Raw Data'!AE$1,FALSE)</f>
        <v>-3.36779337862871</v>
      </c>
    </row>
    <row r="34" spans="1:66" x14ac:dyDescent="0.25">
      <c r="A34" s="63" t="s">
        <v>50</v>
      </c>
      <c r="B34" s="47">
        <f>VLOOKUP($A34,'Occupancy Raw Data'!$B$8:$BE$45,'Occupancy Raw Data'!G$3,FALSE)</f>
        <v>41.352569882777203</v>
      </c>
      <c r="C34" s="48">
        <f>VLOOKUP($A34,'Occupancy Raw Data'!$B$8:$BE$45,'Occupancy Raw Data'!H$3,FALSE)</f>
        <v>53.5256988277727</v>
      </c>
      <c r="D34" s="48">
        <f>VLOOKUP($A34,'Occupancy Raw Data'!$B$8:$BE$45,'Occupancy Raw Data'!I$3,FALSE)</f>
        <v>55.058611361586998</v>
      </c>
      <c r="E34" s="48">
        <f>VLOOKUP($A34,'Occupancy Raw Data'!$B$8:$BE$45,'Occupancy Raw Data'!J$3,FALSE)</f>
        <v>60.811541929666298</v>
      </c>
      <c r="F34" s="48">
        <f>VLOOKUP($A34,'Occupancy Raw Data'!$B$8:$BE$45,'Occupancy Raw Data'!K$3,FALSE)</f>
        <v>60.793507664562597</v>
      </c>
      <c r="G34" s="49">
        <f>VLOOKUP($A34,'Occupancy Raw Data'!$B$8:$BE$45,'Occupancy Raw Data'!L$3,FALSE)</f>
        <v>54.3083859332732</v>
      </c>
      <c r="H34" s="48">
        <f>VLOOKUP($A34,'Occupancy Raw Data'!$B$8:$BE$45,'Occupancy Raw Data'!N$3,FALSE)</f>
        <v>73.958521190261393</v>
      </c>
      <c r="I34" s="48">
        <f>VLOOKUP($A34,'Occupancy Raw Data'!$B$8:$BE$45,'Occupancy Raw Data'!O$3,FALSE)</f>
        <v>74.589720468890803</v>
      </c>
      <c r="J34" s="49">
        <f>VLOOKUP($A34,'Occupancy Raw Data'!$B$8:$BE$45,'Occupancy Raw Data'!P$3,FALSE)</f>
        <v>74.274120829576106</v>
      </c>
      <c r="K34" s="50">
        <f>VLOOKUP($A34,'Occupancy Raw Data'!$B$8:$BE$45,'Occupancy Raw Data'!R$3,FALSE)</f>
        <v>60.0128816179312</v>
      </c>
      <c r="M34" s="47">
        <f>VLOOKUP($A34,'Occupancy Raw Data'!$B$8:$BE$45,'Occupancy Raw Data'!T$3,FALSE)</f>
        <v>-9.8313857018537494</v>
      </c>
      <c r="N34" s="48">
        <f>VLOOKUP($A34,'Occupancy Raw Data'!$B$8:$BE$45,'Occupancy Raw Data'!U$3,FALSE)</f>
        <v>-9.4117098348931894</v>
      </c>
      <c r="O34" s="48">
        <f>VLOOKUP($A34,'Occupancy Raw Data'!$B$8:$BE$45,'Occupancy Raw Data'!V$3,FALSE)</f>
        <v>-9.7623176342743498</v>
      </c>
      <c r="P34" s="48">
        <f>VLOOKUP($A34,'Occupancy Raw Data'!$B$8:$BE$45,'Occupancy Raw Data'!W$3,FALSE)</f>
        <v>-4.0800441930054401</v>
      </c>
      <c r="Q34" s="48">
        <f>VLOOKUP($A34,'Occupancy Raw Data'!$B$8:$BE$45,'Occupancy Raw Data'!X$3,FALSE)</f>
        <v>-0.65936039473811103</v>
      </c>
      <c r="R34" s="49">
        <f>VLOOKUP($A34,'Occupancy Raw Data'!$B$8:$BE$45,'Occupancy Raw Data'!Y$3,FALSE)</f>
        <v>-6.5448292401693902</v>
      </c>
      <c r="S34" s="48">
        <f>VLOOKUP($A34,'Occupancy Raw Data'!$B$8:$BE$45,'Occupancy Raw Data'!AA$3,FALSE)</f>
        <v>7.8954328510794696</v>
      </c>
      <c r="T34" s="48">
        <f>VLOOKUP($A34,'Occupancy Raw Data'!$B$8:$BE$45,'Occupancy Raw Data'!AB$3,FALSE)</f>
        <v>2.6846214418966201</v>
      </c>
      <c r="U34" s="49">
        <f>VLOOKUP($A34,'Occupancy Raw Data'!$B$8:$BE$45,'Occupancy Raw Data'!AC$3,FALSE)</f>
        <v>5.2144935446927798</v>
      </c>
      <c r="V34" s="50">
        <f>VLOOKUP($A34,'Occupancy Raw Data'!$B$8:$BE$45,'Occupancy Raw Data'!AE$3,FALSE)</f>
        <v>-2.6993775849502701</v>
      </c>
      <c r="X34" s="51">
        <f>VLOOKUP($A34,'ADR Raw Data'!$B$6:$BE$43,'ADR Raw Data'!G$1,FALSE)</f>
        <v>89.928547754034</v>
      </c>
      <c r="Y34" s="52">
        <f>VLOOKUP($A34,'ADR Raw Data'!$B$6:$BE$43,'ADR Raw Data'!H$1,FALSE)</f>
        <v>94.055923180592899</v>
      </c>
      <c r="Z34" s="52">
        <f>VLOOKUP($A34,'ADR Raw Data'!$B$6:$BE$43,'ADR Raw Data'!I$1,FALSE)</f>
        <v>96.806724533245898</v>
      </c>
      <c r="AA34" s="52">
        <f>VLOOKUP($A34,'ADR Raw Data'!$B$6:$BE$43,'ADR Raw Data'!J$1,FALSE)</f>
        <v>98.341485765124503</v>
      </c>
      <c r="AB34" s="52">
        <f>VLOOKUP($A34,'ADR Raw Data'!$B$6:$BE$43,'ADR Raw Data'!K$1,FALSE)</f>
        <v>99.954687036487599</v>
      </c>
      <c r="AC34" s="53">
        <f>VLOOKUP($A34,'ADR Raw Data'!$B$6:$BE$43,'ADR Raw Data'!L$1,FALSE)</f>
        <v>96.265511722122596</v>
      </c>
      <c r="AD34" s="52">
        <f>VLOOKUP($A34,'ADR Raw Data'!$B$6:$BE$43,'ADR Raw Data'!N$1,FALSE)</f>
        <v>118.02974152645599</v>
      </c>
      <c r="AE34" s="52">
        <f>VLOOKUP($A34,'ADR Raw Data'!$B$6:$BE$43,'ADR Raw Data'!O$1,FALSE)</f>
        <v>119.98866779497</v>
      </c>
      <c r="AF34" s="53">
        <f>VLOOKUP($A34,'ADR Raw Data'!$B$6:$BE$43,'ADR Raw Data'!P$1,FALSE)</f>
        <v>119.01336651693499</v>
      </c>
      <c r="AG34" s="54">
        <f>VLOOKUP($A34,'ADR Raw Data'!$B$6:$BE$43,'ADR Raw Data'!R$1,FALSE)</f>
        <v>104.30938911307599</v>
      </c>
      <c r="AI34" s="47">
        <f>VLOOKUP($A34,'ADR Raw Data'!$B$6:$BE$43,'ADR Raw Data'!T$1,FALSE)</f>
        <v>-5.2382417196918896</v>
      </c>
      <c r="AJ34" s="48">
        <f>VLOOKUP($A34,'ADR Raw Data'!$B$6:$BE$43,'ADR Raw Data'!U$1,FALSE)</f>
        <v>-3.6160604509417098</v>
      </c>
      <c r="AK34" s="48">
        <f>VLOOKUP($A34,'ADR Raw Data'!$B$6:$BE$43,'ADR Raw Data'!V$1,FALSE)</f>
        <v>-4.4584265002414298</v>
      </c>
      <c r="AL34" s="48">
        <f>VLOOKUP($A34,'ADR Raw Data'!$B$6:$BE$43,'ADR Raw Data'!W$1,FALSE)</f>
        <v>-0.68079143658946495</v>
      </c>
      <c r="AM34" s="48">
        <f>VLOOKUP($A34,'ADR Raw Data'!$B$6:$BE$43,'ADR Raw Data'!X$1,FALSE)</f>
        <v>0.73058502882071497</v>
      </c>
      <c r="AN34" s="49">
        <f>VLOOKUP($A34,'ADR Raw Data'!$B$6:$BE$43,'ADR Raw Data'!Y$1,FALSE)</f>
        <v>-2.3724135211973101</v>
      </c>
      <c r="AO34" s="48">
        <f>VLOOKUP($A34,'ADR Raw Data'!$B$6:$BE$43,'ADR Raw Data'!AA$1,FALSE)</f>
        <v>-7.5058716771257597E-2</v>
      </c>
      <c r="AP34" s="48">
        <f>VLOOKUP($A34,'ADR Raw Data'!$B$6:$BE$43,'ADR Raw Data'!AB$1,FALSE)</f>
        <v>-1.5883592441119401</v>
      </c>
      <c r="AQ34" s="49">
        <f>VLOOKUP($A34,'ADR Raw Data'!$B$6:$BE$43,'ADR Raw Data'!AC$1,FALSE)</f>
        <v>-0.88581125157227403</v>
      </c>
      <c r="AR34" s="50">
        <f>VLOOKUP($A34,'ADR Raw Data'!$B$6:$BE$43,'ADR Raw Data'!AE$1,FALSE)</f>
        <v>-1.2469640014407599</v>
      </c>
      <c r="AS34" s="40"/>
      <c r="AT34" s="51">
        <f>VLOOKUP($A34,'RevPAR Raw Data'!$B$6:$BE$43,'RevPAR Raw Data'!G$1,FALSE)</f>
        <v>37.1877655545536</v>
      </c>
      <c r="AU34" s="52">
        <f>VLOOKUP($A34,'RevPAR Raw Data'!$B$6:$BE$43,'RevPAR Raw Data'!H$1,FALSE)</f>
        <v>50.344090171325497</v>
      </c>
      <c r="AV34" s="52">
        <f>VLOOKUP($A34,'RevPAR Raw Data'!$B$6:$BE$43,'RevPAR Raw Data'!I$1,FALSE)</f>
        <v>53.300438232642001</v>
      </c>
      <c r="AW34" s="52">
        <f>VLOOKUP($A34,'RevPAR Raw Data'!$B$6:$BE$43,'RevPAR Raw Data'!J$1,FALSE)</f>
        <v>59.802973850315503</v>
      </c>
      <c r="AX34" s="52">
        <f>VLOOKUP($A34,'RevPAR Raw Data'!$B$6:$BE$43,'RevPAR Raw Data'!K$1,FALSE)</f>
        <v>60.765960324616699</v>
      </c>
      <c r="AY34" s="53">
        <f>VLOOKUP($A34,'RevPAR Raw Data'!$B$6:$BE$43,'RevPAR Raw Data'!L$1,FALSE)</f>
        <v>52.2802456266907</v>
      </c>
      <c r="AZ34" s="52">
        <f>VLOOKUP($A34,'RevPAR Raw Data'!$B$6:$BE$43,'RevPAR Raw Data'!N$1,FALSE)</f>
        <v>87.293051397655503</v>
      </c>
      <c r="BA34" s="52">
        <f>VLOOKUP($A34,'RevPAR Raw Data'!$B$6:$BE$43,'RevPAR Raw Data'!O$1,FALSE)</f>
        <v>89.499211902614903</v>
      </c>
      <c r="BB34" s="53">
        <f>VLOOKUP($A34,'RevPAR Raw Data'!$B$6:$BE$43,'RevPAR Raw Data'!P$1,FALSE)</f>
        <v>88.396131650135203</v>
      </c>
      <c r="BC34" s="54">
        <f>VLOOKUP($A34,'RevPAR Raw Data'!$B$6:$BE$43,'RevPAR Raw Data'!R$1,FALSE)</f>
        <v>62.5990702048177</v>
      </c>
      <c r="BE34" s="47">
        <f>VLOOKUP($A34,'RevPAR Raw Data'!$B$6:$BE$43,'RevPAR Raw Data'!T$1,FALSE)</f>
        <v>-14.554635674087301</v>
      </c>
      <c r="BF34" s="48">
        <f>VLOOKUP($A34,'RevPAR Raw Data'!$B$6:$BE$43,'RevPAR Raw Data'!U$1,FALSE)</f>
        <v>-12.687437168737899</v>
      </c>
      <c r="BG34" s="48">
        <f>VLOOKUP($A34,'RevPAR Raw Data'!$B$6:$BE$43,'RevPAR Raw Data'!V$1,FALSE)</f>
        <v>-13.7854983780715</v>
      </c>
      <c r="BH34" s="48">
        <f>VLOOKUP($A34,'RevPAR Raw Data'!$B$6:$BE$43,'RevPAR Raw Data'!W$1,FALSE)</f>
        <v>-4.7330590381198601</v>
      </c>
      <c r="BI34" s="48">
        <f>VLOOKUP($A34,'RevPAR Raw Data'!$B$6:$BE$43,'RevPAR Raw Data'!X$1,FALSE)</f>
        <v>6.6407445752673405E-2</v>
      </c>
      <c r="BJ34" s="49">
        <f>VLOOKUP($A34,'RevPAR Raw Data'!$B$6:$BE$43,'RevPAR Raw Data'!Y$1,FALSE)</f>
        <v>-8.76197234753365</v>
      </c>
      <c r="BK34" s="48">
        <f>VLOOKUP($A34,'RevPAR Raw Data'!$B$6:$BE$43,'RevPAR Raw Data'!AA$1,FALSE)</f>
        <v>7.8144479237266502</v>
      </c>
      <c r="BL34" s="48">
        <f>VLOOKUP($A34,'RevPAR Raw Data'!$B$6:$BE$43,'RevPAR Raw Data'!AB$1,FALSE)</f>
        <v>1.0536207649428999</v>
      </c>
      <c r="BM34" s="49">
        <f>VLOOKUP($A34,'RevPAR Raw Data'!$B$6:$BE$43,'RevPAR Raw Data'!AC$1,FALSE)</f>
        <v>4.2824917225890999</v>
      </c>
      <c r="BN34" s="50">
        <f>VLOOKUP($A34,'RevPAR Raw Data'!$B$6:$BE$43,'RevPAR Raw Data'!AE$1,FALSE)</f>
        <v>-3.91268131964374</v>
      </c>
    </row>
    <row r="35" spans="1:66" x14ac:dyDescent="0.25">
      <c r="A35" s="63" t="s">
        <v>47</v>
      </c>
      <c r="B35" s="47">
        <f>VLOOKUP($A35,'Occupancy Raw Data'!$B$8:$BE$45,'Occupancy Raw Data'!G$3,FALSE)</f>
        <v>47.735573411249</v>
      </c>
      <c r="C35" s="48">
        <f>VLOOKUP($A35,'Occupancy Raw Data'!$B$8:$BE$45,'Occupancy Raw Data'!H$3,FALSE)</f>
        <v>59.569028487947399</v>
      </c>
      <c r="D35" s="48">
        <f>VLOOKUP($A35,'Occupancy Raw Data'!$B$8:$BE$45,'Occupancy Raw Data'!I$3,FALSE)</f>
        <v>67.859751643535404</v>
      </c>
      <c r="E35" s="48">
        <f>VLOOKUP($A35,'Occupancy Raw Data'!$B$8:$BE$45,'Occupancy Raw Data'!J$3,FALSE)</f>
        <v>74.068663257852407</v>
      </c>
      <c r="F35" s="48">
        <f>VLOOKUP($A35,'Occupancy Raw Data'!$B$8:$BE$45,'Occupancy Raw Data'!K$3,FALSE)</f>
        <v>76.040905770635504</v>
      </c>
      <c r="G35" s="49">
        <f>VLOOKUP($A35,'Occupancy Raw Data'!$B$8:$BE$45,'Occupancy Raw Data'!L$3,FALSE)</f>
        <v>65.054784514243906</v>
      </c>
      <c r="H35" s="48">
        <f>VLOOKUP($A35,'Occupancy Raw Data'!$B$8:$BE$45,'Occupancy Raw Data'!N$3,FALSE)</f>
        <v>73.246895544192796</v>
      </c>
      <c r="I35" s="48">
        <f>VLOOKUP($A35,'Occupancy Raw Data'!$B$8:$BE$45,'Occupancy Raw Data'!O$3,FALSE)</f>
        <v>68.882395909422897</v>
      </c>
      <c r="J35" s="49">
        <f>VLOOKUP($A35,'Occupancy Raw Data'!$B$8:$BE$45,'Occupancy Raw Data'!P$3,FALSE)</f>
        <v>71.064645726807797</v>
      </c>
      <c r="K35" s="50">
        <f>VLOOKUP($A35,'Occupancy Raw Data'!$B$8:$BE$45,'Occupancy Raw Data'!R$3,FALSE)</f>
        <v>66.771887717833593</v>
      </c>
      <c r="M35" s="47">
        <f>VLOOKUP($A35,'Occupancy Raw Data'!$B$8:$BE$45,'Occupancy Raw Data'!T$3,FALSE)</f>
        <v>-5.9102684852228604</v>
      </c>
      <c r="N35" s="48">
        <f>VLOOKUP($A35,'Occupancy Raw Data'!$B$8:$BE$45,'Occupancy Raw Data'!U$3,FALSE)</f>
        <v>-0.65225811124369903</v>
      </c>
      <c r="O35" s="48">
        <f>VLOOKUP($A35,'Occupancy Raw Data'!$B$8:$BE$45,'Occupancy Raw Data'!V$3,FALSE)</f>
        <v>5.2226671774550102</v>
      </c>
      <c r="P35" s="48">
        <f>VLOOKUP($A35,'Occupancy Raw Data'!$B$8:$BE$45,'Occupancy Raw Data'!W$3,FALSE)</f>
        <v>17.087912662914501</v>
      </c>
      <c r="Q35" s="48">
        <f>VLOOKUP($A35,'Occupancy Raw Data'!$B$8:$BE$45,'Occupancy Raw Data'!X$3,FALSE)</f>
        <v>14.622316157539901</v>
      </c>
      <c r="R35" s="49">
        <f>VLOOKUP($A35,'Occupancy Raw Data'!$B$8:$BE$45,'Occupancy Raw Data'!Y$3,FALSE)</f>
        <v>6.7223449792102201</v>
      </c>
      <c r="S35" s="48">
        <f>VLOOKUP($A35,'Occupancy Raw Data'!$B$8:$BE$45,'Occupancy Raw Data'!AA$3,FALSE)</f>
        <v>1.4315067061525799</v>
      </c>
      <c r="T35" s="48">
        <f>VLOOKUP($A35,'Occupancy Raw Data'!$B$8:$BE$45,'Occupancy Raw Data'!AB$3,FALSE)</f>
        <v>-2.2571558044531002</v>
      </c>
      <c r="U35" s="49">
        <f>VLOOKUP($A35,'Occupancy Raw Data'!$B$8:$BE$45,'Occupancy Raw Data'!AC$3,FALSE)</f>
        <v>-0.39033270457339297</v>
      </c>
      <c r="V35" s="50">
        <f>VLOOKUP($A35,'Occupancy Raw Data'!$B$8:$BE$45,'Occupancy Raw Data'!AE$3,FALSE)</f>
        <v>4.4543092224659997</v>
      </c>
      <c r="X35" s="51">
        <f>VLOOKUP($A35,'ADR Raw Data'!$B$6:$BE$43,'ADR Raw Data'!G$1,FALSE)</f>
        <v>102.642842387146</v>
      </c>
      <c r="Y35" s="52">
        <f>VLOOKUP($A35,'ADR Raw Data'!$B$6:$BE$43,'ADR Raw Data'!H$1,FALSE)</f>
        <v>110.46714285714199</v>
      </c>
      <c r="Z35" s="52">
        <f>VLOOKUP($A35,'ADR Raw Data'!$B$6:$BE$43,'ADR Raw Data'!I$1,FALSE)</f>
        <v>111.543466092572</v>
      </c>
      <c r="AA35" s="52">
        <f>VLOOKUP($A35,'ADR Raw Data'!$B$6:$BE$43,'ADR Raw Data'!J$1,FALSE)</f>
        <v>112.47373027613401</v>
      </c>
      <c r="AB35" s="52">
        <f>VLOOKUP($A35,'ADR Raw Data'!$B$6:$BE$43,'ADR Raw Data'!K$1,FALSE)</f>
        <v>110.755597982708</v>
      </c>
      <c r="AC35" s="53">
        <f>VLOOKUP($A35,'ADR Raw Data'!$B$6:$BE$43,'ADR Raw Data'!L$1,FALSE)</f>
        <v>110.06779081518</v>
      </c>
      <c r="AD35" s="52">
        <f>VLOOKUP($A35,'ADR Raw Data'!$B$6:$BE$43,'ADR Raw Data'!N$1,FALSE)</f>
        <v>115.5065719272</v>
      </c>
      <c r="AE35" s="52">
        <f>VLOOKUP($A35,'ADR Raw Data'!$B$6:$BE$43,'ADR Raw Data'!O$1,FALSE)</f>
        <v>113.232274655355</v>
      </c>
      <c r="AF35" s="53">
        <f>VLOOKUP($A35,'ADR Raw Data'!$B$6:$BE$43,'ADR Raw Data'!P$1,FALSE)</f>
        <v>114.40434279840601</v>
      </c>
      <c r="AG35" s="54">
        <f>VLOOKUP($A35,'ADR Raw Data'!$B$6:$BE$43,'ADR Raw Data'!R$1,FALSE)</f>
        <v>111.386461808947</v>
      </c>
      <c r="AI35" s="47">
        <f>VLOOKUP($A35,'ADR Raw Data'!$B$6:$BE$43,'ADR Raw Data'!T$1,FALSE)</f>
        <v>-2.0596419598338298</v>
      </c>
      <c r="AJ35" s="48">
        <f>VLOOKUP($A35,'ADR Raw Data'!$B$6:$BE$43,'ADR Raw Data'!U$1,FALSE)</f>
        <v>6.9892045506637404</v>
      </c>
      <c r="AK35" s="48">
        <f>VLOOKUP($A35,'ADR Raw Data'!$B$6:$BE$43,'ADR Raw Data'!V$1,FALSE)</f>
        <v>3.9240323533392698</v>
      </c>
      <c r="AL35" s="48">
        <f>VLOOKUP($A35,'ADR Raw Data'!$B$6:$BE$43,'ADR Raw Data'!W$1,FALSE)</f>
        <v>7.4083347439912002</v>
      </c>
      <c r="AM35" s="48">
        <f>VLOOKUP($A35,'ADR Raw Data'!$B$6:$BE$43,'ADR Raw Data'!X$1,FALSE)</f>
        <v>4.7667390206377496</v>
      </c>
      <c r="AN35" s="49">
        <f>VLOOKUP($A35,'ADR Raw Data'!$B$6:$BE$43,'ADR Raw Data'!Y$1,FALSE)</f>
        <v>4.6140704983905101</v>
      </c>
      <c r="AO35" s="48">
        <f>VLOOKUP($A35,'ADR Raw Data'!$B$6:$BE$43,'ADR Raw Data'!AA$1,FALSE)</f>
        <v>-5.0439620545842301</v>
      </c>
      <c r="AP35" s="48">
        <f>VLOOKUP($A35,'ADR Raw Data'!$B$6:$BE$43,'ADR Raw Data'!AB$1,FALSE)</f>
        <v>-5.74593219870426</v>
      </c>
      <c r="AQ35" s="49">
        <f>VLOOKUP($A35,'ADR Raw Data'!$B$6:$BE$43,'ADR Raw Data'!AC$1,FALSE)</f>
        <v>-5.3710667082279198</v>
      </c>
      <c r="AR35" s="50">
        <f>VLOOKUP($A35,'ADR Raw Data'!$B$6:$BE$43,'ADR Raw Data'!AE$1,FALSE)</f>
        <v>1.06326761189692</v>
      </c>
      <c r="AS35" s="40"/>
      <c r="AT35" s="51">
        <f>VLOOKUP($A35,'RevPAR Raw Data'!$B$6:$BE$43,'RevPAR Raw Data'!G$1,FALSE)</f>
        <v>48.997149379108798</v>
      </c>
      <c r="AU35" s="52">
        <f>VLOOKUP($A35,'RevPAR Raw Data'!$B$6:$BE$43,'RevPAR Raw Data'!H$1,FALSE)</f>
        <v>65.804203798392905</v>
      </c>
      <c r="AV35" s="52">
        <f>VLOOKUP($A35,'RevPAR Raw Data'!$B$6:$BE$43,'RevPAR Raw Data'!I$1,FALSE)</f>
        <v>75.693119065010904</v>
      </c>
      <c r="AW35" s="52">
        <f>VLOOKUP($A35,'RevPAR Raw Data'!$B$6:$BE$43,'RevPAR Raw Data'!J$1,FALSE)</f>
        <v>83.307788531775003</v>
      </c>
      <c r="AX35" s="52">
        <f>VLOOKUP($A35,'RevPAR Raw Data'!$B$6:$BE$43,'RevPAR Raw Data'!K$1,FALSE)</f>
        <v>84.219559897735493</v>
      </c>
      <c r="AY35" s="53">
        <f>VLOOKUP($A35,'RevPAR Raw Data'!$B$6:$BE$43,'RevPAR Raw Data'!L$1,FALSE)</f>
        <v>71.604364134404605</v>
      </c>
      <c r="AZ35" s="52">
        <f>VLOOKUP($A35,'RevPAR Raw Data'!$B$6:$BE$43,'RevPAR Raw Data'!N$1,FALSE)</f>
        <v>84.604978086194293</v>
      </c>
      <c r="BA35" s="52">
        <f>VLOOKUP($A35,'RevPAR Raw Data'!$B$6:$BE$43,'RevPAR Raw Data'!O$1,FALSE)</f>
        <v>77.997103725346904</v>
      </c>
      <c r="BB35" s="53">
        <f>VLOOKUP($A35,'RevPAR Raw Data'!$B$6:$BE$43,'RevPAR Raw Data'!P$1,FALSE)</f>
        <v>81.301040905770606</v>
      </c>
      <c r="BC35" s="54">
        <f>VLOOKUP($A35,'RevPAR Raw Data'!$B$6:$BE$43,'RevPAR Raw Data'!R$1,FALSE)</f>
        <v>74.374843211937801</v>
      </c>
      <c r="BE35" s="47">
        <f>VLOOKUP($A35,'RevPAR Raw Data'!$B$6:$BE$43,'RevPAR Raw Data'!T$1,FALSE)</f>
        <v>-7.8481800753962103</v>
      </c>
      <c r="BF35" s="48">
        <f>VLOOKUP($A35,'RevPAR Raw Data'!$B$6:$BE$43,'RevPAR Raw Data'!U$1,FALSE)</f>
        <v>6.2913587858269304</v>
      </c>
      <c r="BG35" s="48">
        <f>VLOOKUP($A35,'RevPAR Raw Data'!$B$6:$BE$43,'RevPAR Raw Data'!V$1,FALSE)</f>
        <v>9.3516386805448501</v>
      </c>
      <c r="BH35" s="48">
        <f>VLOOKUP($A35,'RevPAR Raw Data'!$B$6:$BE$43,'RevPAR Raw Data'!W$1,FALSE)</f>
        <v>25.7621771777353</v>
      </c>
      <c r="BI35" s="48">
        <f>VLOOKUP($A35,'RevPAR Raw Data'!$B$6:$BE$43,'RevPAR Raw Data'!X$1,FALSE)</f>
        <v>20.086062828180101</v>
      </c>
      <c r="BJ35" s="49">
        <f>VLOOKUP($A35,'RevPAR Raw Data'!$B$6:$BE$43,'RevPAR Raw Data'!Y$1,FALSE)</f>
        <v>11.6465892140865</v>
      </c>
      <c r="BK35" s="48">
        <f>VLOOKUP($A35,'RevPAR Raw Data'!$B$6:$BE$43,'RevPAR Raw Data'!AA$1,FALSE)</f>
        <v>-3.6846600034988102</v>
      </c>
      <c r="BL35" s="48">
        <f>VLOOKUP($A35,'RevPAR Raw Data'!$B$6:$BE$43,'RevPAR Raw Data'!AB$1,FALSE)</f>
        <v>-7.8733933610143598</v>
      </c>
      <c r="BM35" s="49">
        <f>VLOOKUP($A35,'RevPAR Raw Data'!$B$6:$BE$43,'RevPAR Raw Data'!AC$1,FALSE)</f>
        <v>-5.7404343828546498</v>
      </c>
      <c r="BN35" s="50">
        <f>VLOOKUP($A35,'RevPAR Raw Data'!$B$6:$BE$43,'RevPAR Raw Data'!AE$1,FALSE)</f>
        <v>5.5649380616591397</v>
      </c>
    </row>
    <row r="36" spans="1:66" x14ac:dyDescent="0.25">
      <c r="A36" s="63" t="s">
        <v>48</v>
      </c>
      <c r="B36" s="47">
        <f>VLOOKUP($A36,'Occupancy Raw Data'!$B$8:$BE$45,'Occupancy Raw Data'!G$3,FALSE)</f>
        <v>56.074988134788697</v>
      </c>
      <c r="C36" s="48">
        <f>VLOOKUP($A36,'Occupancy Raw Data'!$B$8:$BE$45,'Occupancy Raw Data'!H$3,FALSE)</f>
        <v>69.387755102040799</v>
      </c>
      <c r="D36" s="48">
        <f>VLOOKUP($A36,'Occupancy Raw Data'!$B$8:$BE$45,'Occupancy Raw Data'!I$3,FALSE)</f>
        <v>72.5439012814428</v>
      </c>
      <c r="E36" s="48">
        <f>VLOOKUP($A36,'Occupancy Raw Data'!$B$8:$BE$45,'Occupancy Raw Data'!J$3,FALSE)</f>
        <v>74.893213099193105</v>
      </c>
      <c r="F36" s="48">
        <f>VLOOKUP($A36,'Occupancy Raw Data'!$B$8:$BE$45,'Occupancy Raw Data'!K$3,FALSE)</f>
        <v>71.096345514950102</v>
      </c>
      <c r="G36" s="49">
        <f>VLOOKUP($A36,'Occupancy Raw Data'!$B$8:$BE$45,'Occupancy Raw Data'!L$3,FALSE)</f>
        <v>68.799240626483098</v>
      </c>
      <c r="H36" s="48">
        <f>VLOOKUP($A36,'Occupancy Raw Data'!$B$8:$BE$45,'Occupancy Raw Data'!N$3,FALSE)</f>
        <v>83.768391077361102</v>
      </c>
      <c r="I36" s="48">
        <f>VLOOKUP($A36,'Occupancy Raw Data'!$B$8:$BE$45,'Occupancy Raw Data'!O$3,FALSE)</f>
        <v>80.659705742762199</v>
      </c>
      <c r="J36" s="49">
        <f>VLOOKUP($A36,'Occupancy Raw Data'!$B$8:$BE$45,'Occupancy Raw Data'!P$3,FALSE)</f>
        <v>82.214048410061594</v>
      </c>
      <c r="K36" s="50">
        <f>VLOOKUP($A36,'Occupancy Raw Data'!$B$8:$BE$45,'Occupancy Raw Data'!R$3,FALSE)</f>
        <v>72.632042850362694</v>
      </c>
      <c r="M36" s="47">
        <f>VLOOKUP($A36,'Occupancy Raw Data'!$B$8:$BE$45,'Occupancy Raw Data'!T$3,FALSE)</f>
        <v>-2.7792258961991601</v>
      </c>
      <c r="N36" s="48">
        <f>VLOOKUP($A36,'Occupancy Raw Data'!$B$8:$BE$45,'Occupancy Raw Data'!U$3,FALSE)</f>
        <v>2.0282488636918998</v>
      </c>
      <c r="O36" s="48">
        <f>VLOOKUP($A36,'Occupancy Raw Data'!$B$8:$BE$45,'Occupancy Raw Data'!V$3,FALSE)</f>
        <v>6.3416397365761199</v>
      </c>
      <c r="P36" s="48">
        <f>VLOOKUP($A36,'Occupancy Raw Data'!$B$8:$BE$45,'Occupancy Raw Data'!W$3,FALSE)</f>
        <v>4.0708147107443304</v>
      </c>
      <c r="Q36" s="48">
        <f>VLOOKUP($A36,'Occupancy Raw Data'!$B$8:$BE$45,'Occupancy Raw Data'!X$3,FALSE)</f>
        <v>0.35208309466529097</v>
      </c>
      <c r="R36" s="49">
        <f>VLOOKUP($A36,'Occupancy Raw Data'!$B$8:$BE$45,'Occupancy Raw Data'!Y$3,FALSE)</f>
        <v>2.1624986914816802</v>
      </c>
      <c r="S36" s="48">
        <f>VLOOKUP($A36,'Occupancy Raw Data'!$B$8:$BE$45,'Occupancy Raw Data'!AA$3,FALSE)</f>
        <v>11.2941406029361</v>
      </c>
      <c r="T36" s="48">
        <f>VLOOKUP($A36,'Occupancy Raw Data'!$B$8:$BE$45,'Occupancy Raw Data'!AB$3,FALSE)</f>
        <v>1.1895549569153601</v>
      </c>
      <c r="U36" s="49">
        <f>VLOOKUP($A36,'Occupancy Raw Data'!$B$8:$BE$45,'Occupancy Raw Data'!AC$3,FALSE)</f>
        <v>6.0969764499159798</v>
      </c>
      <c r="V36" s="50">
        <f>VLOOKUP($A36,'Occupancy Raw Data'!$B$8:$BE$45,'Occupancy Raw Data'!AE$3,FALSE)</f>
        <v>3.4026234418214698</v>
      </c>
      <c r="X36" s="51">
        <f>VLOOKUP($A36,'ADR Raw Data'!$B$6:$BE$43,'ADR Raw Data'!G$1,FALSE)</f>
        <v>144.18426153195</v>
      </c>
      <c r="Y36" s="52">
        <f>VLOOKUP($A36,'ADR Raw Data'!$B$6:$BE$43,'ADR Raw Data'!H$1,FALSE)</f>
        <v>147.19322845417199</v>
      </c>
      <c r="Z36" s="52">
        <f>VLOOKUP($A36,'ADR Raw Data'!$B$6:$BE$43,'ADR Raw Data'!I$1,FALSE)</f>
        <v>149.80471050048999</v>
      </c>
      <c r="AA36" s="52">
        <f>VLOOKUP($A36,'ADR Raw Data'!$B$6:$BE$43,'ADR Raw Data'!J$1,FALSE)</f>
        <v>154.017360583016</v>
      </c>
      <c r="AB36" s="52">
        <f>VLOOKUP($A36,'ADR Raw Data'!$B$6:$BE$43,'ADR Raw Data'!K$1,FALSE)</f>
        <v>163.738778371161</v>
      </c>
      <c r="AC36" s="53">
        <f>VLOOKUP($A36,'ADR Raw Data'!$B$6:$BE$43,'ADR Raw Data'!L$1,FALSE)</f>
        <v>152.15877345474601</v>
      </c>
      <c r="AD36" s="52">
        <f>VLOOKUP($A36,'ADR Raw Data'!$B$6:$BE$43,'ADR Raw Data'!N$1,FALSE)</f>
        <v>233.696645892351</v>
      </c>
      <c r="AE36" s="52">
        <f>VLOOKUP($A36,'ADR Raw Data'!$B$6:$BE$43,'ADR Raw Data'!O$1,FALSE)</f>
        <v>240.241618122977</v>
      </c>
      <c r="AF36" s="53">
        <f>VLOOKUP($A36,'ADR Raw Data'!$B$6:$BE$43,'ADR Raw Data'!P$1,FALSE)</f>
        <v>236.907262231202</v>
      </c>
      <c r="AG36" s="54">
        <f>VLOOKUP($A36,'ADR Raw Data'!$B$6:$BE$43,'ADR Raw Data'!R$1,FALSE)</f>
        <v>179.56704784130599</v>
      </c>
      <c r="AI36" s="47">
        <f>VLOOKUP($A36,'ADR Raw Data'!$B$6:$BE$43,'ADR Raw Data'!T$1,FALSE)</f>
        <v>2.6051257547326498</v>
      </c>
      <c r="AJ36" s="48">
        <f>VLOOKUP($A36,'ADR Raw Data'!$B$6:$BE$43,'ADR Raw Data'!U$1,FALSE)</f>
        <v>9.6048700883791494</v>
      </c>
      <c r="AK36" s="48">
        <f>VLOOKUP($A36,'ADR Raw Data'!$B$6:$BE$43,'ADR Raw Data'!V$1,FALSE)</f>
        <v>10.536251120535001</v>
      </c>
      <c r="AL36" s="48">
        <f>VLOOKUP($A36,'ADR Raw Data'!$B$6:$BE$43,'ADR Raw Data'!W$1,FALSE)</f>
        <v>13.8627913202942</v>
      </c>
      <c r="AM36" s="48">
        <f>VLOOKUP($A36,'ADR Raw Data'!$B$6:$BE$43,'ADR Raw Data'!X$1,FALSE)</f>
        <v>9.8686568699225301</v>
      </c>
      <c r="AN36" s="49">
        <f>VLOOKUP($A36,'ADR Raw Data'!$B$6:$BE$43,'ADR Raw Data'!Y$1,FALSE)</f>
        <v>9.5304343483814602</v>
      </c>
      <c r="AO36" s="48">
        <f>VLOOKUP($A36,'ADR Raw Data'!$B$6:$BE$43,'ADR Raw Data'!AA$1,FALSE)</f>
        <v>7.6699873830670802</v>
      </c>
      <c r="AP36" s="48">
        <f>VLOOKUP($A36,'ADR Raw Data'!$B$6:$BE$43,'ADR Raw Data'!AB$1,FALSE)</f>
        <v>7.0176156238000598</v>
      </c>
      <c r="AQ36" s="49">
        <f>VLOOKUP($A36,'ADR Raw Data'!$B$6:$BE$43,'ADR Raw Data'!AC$1,FALSE)</f>
        <v>7.25846484059785</v>
      </c>
      <c r="AR36" s="50">
        <f>VLOOKUP($A36,'ADR Raw Data'!$B$6:$BE$43,'ADR Raw Data'!AE$1,FALSE)</f>
        <v>8.9928515246141192</v>
      </c>
      <c r="AS36" s="40"/>
      <c r="AT36" s="51">
        <f>VLOOKUP($A36,'RevPAR Raw Data'!$B$6:$BE$43,'RevPAR Raw Data'!G$1,FALSE)</f>
        <v>80.851307546274299</v>
      </c>
      <c r="AU36" s="52">
        <f>VLOOKUP($A36,'RevPAR Raw Data'!$B$6:$BE$43,'RevPAR Raw Data'!H$1,FALSE)</f>
        <v>102.134076886568</v>
      </c>
      <c r="AV36" s="52">
        <f>VLOOKUP($A36,'RevPAR Raw Data'!$B$6:$BE$43,'RevPAR Raw Data'!I$1,FALSE)</f>
        <v>108.67418130042699</v>
      </c>
      <c r="AW36" s="52">
        <f>VLOOKUP($A36,'RevPAR Raw Data'!$B$6:$BE$43,'RevPAR Raw Data'!J$1,FALSE)</f>
        <v>115.348550071191</v>
      </c>
      <c r="AX36" s="52">
        <f>VLOOKUP($A36,'RevPAR Raw Data'!$B$6:$BE$43,'RevPAR Raw Data'!K$1,FALSE)</f>
        <v>116.412287612719</v>
      </c>
      <c r="AY36" s="53">
        <f>VLOOKUP($A36,'RevPAR Raw Data'!$B$6:$BE$43,'RevPAR Raw Data'!L$1,FALSE)</f>
        <v>104.68408068343599</v>
      </c>
      <c r="AZ36" s="52">
        <f>VLOOKUP($A36,'RevPAR Raw Data'!$B$6:$BE$43,'RevPAR Raw Data'!N$1,FALSE)</f>
        <v>195.76392026578</v>
      </c>
      <c r="BA36" s="52">
        <f>VLOOKUP($A36,'RevPAR Raw Data'!$B$6:$BE$43,'RevPAR Raw Data'!O$1,FALSE)</f>
        <v>193.778182249644</v>
      </c>
      <c r="BB36" s="53">
        <f>VLOOKUP($A36,'RevPAR Raw Data'!$B$6:$BE$43,'RevPAR Raw Data'!P$1,FALSE)</f>
        <v>194.771051257712</v>
      </c>
      <c r="BC36" s="54">
        <f>VLOOKUP($A36,'RevPAR Raw Data'!$B$6:$BE$43,'RevPAR Raw Data'!R$1,FALSE)</f>
        <v>130.42321513322901</v>
      </c>
      <c r="BE36" s="47">
        <f>VLOOKUP($A36,'RevPAR Raw Data'!$B$6:$BE$43,'RevPAR Raw Data'!T$1,FALSE)</f>
        <v>-0.246502471070593</v>
      </c>
      <c r="BF36" s="48">
        <f>VLOOKUP($A36,'RevPAR Raw Data'!$B$6:$BE$43,'RevPAR Raw Data'!U$1,FALSE)</f>
        <v>11.827929620497599</v>
      </c>
      <c r="BG36" s="48">
        <f>VLOOKUP($A36,'RevPAR Raw Data'!$B$6:$BE$43,'RevPAR Raw Data'!V$1,FALSE)</f>
        <v>17.546061944916399</v>
      </c>
      <c r="BH36" s="48">
        <f>VLOOKUP($A36,'RevPAR Raw Data'!$B$6:$BE$43,'RevPAR Raw Data'!W$1,FALSE)</f>
        <v>18.4979345794248</v>
      </c>
      <c r="BI36" s="48">
        <f>VLOOKUP($A36,'RevPAR Raw Data'!$B$6:$BE$43,'RevPAR Raw Data'!X$1,FALSE)</f>
        <v>10.2554858370973</v>
      </c>
      <c r="BJ36" s="49">
        <f>VLOOKUP($A36,'RevPAR Raw Data'!$B$6:$BE$43,'RevPAR Raw Data'!Y$1,FALSE)</f>
        <v>11.899028557939401</v>
      </c>
      <c r="BK36" s="48">
        <f>VLOOKUP($A36,'RevPAR Raw Data'!$B$6:$BE$43,'RevPAR Raw Data'!AA$1,FALSE)</f>
        <v>19.830387145274202</v>
      </c>
      <c r="BL36" s="48">
        <f>VLOOKUP($A36,'RevPAR Raw Data'!$B$6:$BE$43,'RevPAR Raw Data'!AB$1,FALSE)</f>
        <v>8.2906489752256007</v>
      </c>
      <c r="BM36" s="49">
        <f>VLOOKUP($A36,'RevPAR Raw Data'!$B$6:$BE$43,'RevPAR Raw Data'!AC$1,FALSE)</f>
        <v>13.797988182470499</v>
      </c>
      <c r="BN36" s="50">
        <f>VLOOKUP($A36,'RevPAR Raw Data'!$B$6:$BE$43,'RevPAR Raw Data'!AE$1,FALSE)</f>
        <v>12.7014678405003</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47.652199674122301</v>
      </c>
      <c r="C38" s="48">
        <f>VLOOKUP($A38,'Occupancy Raw Data'!$B$8:$BE$45,'Occupancy Raw Data'!H$3,FALSE)</f>
        <v>63.694267515923499</v>
      </c>
      <c r="D38" s="48">
        <f>VLOOKUP($A38,'Occupancy Raw Data'!$B$8:$BE$45,'Occupancy Raw Data'!I$3,FALSE)</f>
        <v>65.456969337875805</v>
      </c>
      <c r="E38" s="48">
        <f>VLOOKUP($A38,'Occupancy Raw Data'!$B$8:$BE$45,'Occupancy Raw Data'!J$3,FALSE)</f>
        <v>67.130795437712905</v>
      </c>
      <c r="F38" s="48">
        <f>VLOOKUP($A38,'Occupancy Raw Data'!$B$8:$BE$45,'Occupancy Raw Data'!K$3,FALSE)</f>
        <v>74.329728929047505</v>
      </c>
      <c r="G38" s="49">
        <f>VLOOKUP($A38,'Occupancy Raw Data'!$B$8:$BE$45,'Occupancy Raw Data'!L$3,FALSE)</f>
        <v>63.652792178936402</v>
      </c>
      <c r="H38" s="48">
        <f>VLOOKUP($A38,'Occupancy Raw Data'!$B$8:$BE$45,'Occupancy Raw Data'!N$3,FALSE)</f>
        <v>87.779588209154099</v>
      </c>
      <c r="I38" s="48">
        <f>VLOOKUP($A38,'Occupancy Raw Data'!$B$8:$BE$45,'Occupancy Raw Data'!O$3,FALSE)</f>
        <v>88.135091097615103</v>
      </c>
      <c r="J38" s="49">
        <f>VLOOKUP($A38,'Occupancy Raw Data'!$B$8:$BE$45,'Occupancy Raw Data'!P$3,FALSE)</f>
        <v>87.957339653384594</v>
      </c>
      <c r="K38" s="50">
        <f>VLOOKUP($A38,'Occupancy Raw Data'!$B$8:$BE$45,'Occupancy Raw Data'!R$3,FALSE)</f>
        <v>70.596948600207298</v>
      </c>
      <c r="M38" s="47">
        <f>VLOOKUP($A38,'Occupancy Raw Data'!$B$8:$BE$45,'Occupancy Raw Data'!T$3,FALSE)</f>
        <v>2.25241702626953</v>
      </c>
      <c r="N38" s="48">
        <f>VLOOKUP($A38,'Occupancy Raw Data'!$B$8:$BE$45,'Occupancy Raw Data'!U$3,FALSE)</f>
        <v>7.9956769754175898</v>
      </c>
      <c r="O38" s="48">
        <f>VLOOKUP($A38,'Occupancy Raw Data'!$B$8:$BE$45,'Occupancy Raw Data'!V$3,FALSE)</f>
        <v>2.7805271681430699</v>
      </c>
      <c r="P38" s="48">
        <f>VLOOKUP($A38,'Occupancy Raw Data'!$B$8:$BE$45,'Occupancy Raw Data'!W$3,FALSE)</f>
        <v>1.7429937585260999</v>
      </c>
      <c r="Q38" s="48">
        <f>VLOOKUP($A38,'Occupancy Raw Data'!$B$8:$BE$45,'Occupancy Raw Data'!X$3,FALSE)</f>
        <v>-4.1066999778998801</v>
      </c>
      <c r="R38" s="49">
        <f>VLOOKUP($A38,'Occupancy Raw Data'!$B$8:$BE$45,'Occupancy Raw Data'!Y$3,FALSE)</f>
        <v>1.7595047022094299</v>
      </c>
      <c r="S38" s="48">
        <f>VLOOKUP($A38,'Occupancy Raw Data'!$B$8:$BE$45,'Occupancy Raw Data'!AA$3,FALSE)</f>
        <v>2.6755183294955098</v>
      </c>
      <c r="T38" s="48">
        <f>VLOOKUP($A38,'Occupancy Raw Data'!$B$8:$BE$45,'Occupancy Raw Data'!AB$3,FALSE)</f>
        <v>2.27667760941255</v>
      </c>
      <c r="U38" s="49">
        <f>VLOOKUP($A38,'Occupancy Raw Data'!$B$8:$BE$45,'Occupancy Raw Data'!AC$3,FALSE)</f>
        <v>2.4753068917926</v>
      </c>
      <c r="V38" s="50">
        <f>VLOOKUP($A38,'Occupancy Raw Data'!$B$8:$BE$45,'Occupancy Raw Data'!AE$3,FALSE)</f>
        <v>2.0131624411211</v>
      </c>
      <c r="X38" s="51">
        <f>VLOOKUP($A38,'ADR Raw Data'!$B$6:$BE$43,'ADR Raw Data'!G$1,FALSE)</f>
        <v>99.005135219148201</v>
      </c>
      <c r="Y38" s="52">
        <f>VLOOKUP($A38,'ADR Raw Data'!$B$6:$BE$43,'ADR Raw Data'!H$1,FALSE)</f>
        <v>106.8245</v>
      </c>
      <c r="Z38" s="52">
        <f>VLOOKUP($A38,'ADR Raw Data'!$B$6:$BE$43,'ADR Raw Data'!I$1,FALSE)</f>
        <v>108.465252319529</v>
      </c>
      <c r="AA38" s="52">
        <f>VLOOKUP($A38,'ADR Raw Data'!$B$6:$BE$43,'ADR Raw Data'!J$1,FALSE)</f>
        <v>108.318497352162</v>
      </c>
      <c r="AB38" s="52">
        <f>VLOOKUP($A38,'ADR Raw Data'!$B$6:$BE$43,'ADR Raw Data'!K$1,FALSE)</f>
        <v>118.269155041849</v>
      </c>
      <c r="AC38" s="53">
        <f>VLOOKUP($A38,'ADR Raw Data'!$B$6:$BE$43,'ADR Raw Data'!L$1,FALSE)</f>
        <v>108.979189704924</v>
      </c>
      <c r="AD38" s="52">
        <f>VLOOKUP($A38,'ADR Raw Data'!$B$6:$BE$43,'ADR Raw Data'!N$1,FALSE)</f>
        <v>160.32687310158599</v>
      </c>
      <c r="AE38" s="52">
        <f>VLOOKUP($A38,'ADR Raw Data'!$B$6:$BE$43,'ADR Raw Data'!O$1,FALSE)</f>
        <v>161.22646050420099</v>
      </c>
      <c r="AF38" s="53">
        <f>VLOOKUP($A38,'ADR Raw Data'!$B$6:$BE$43,'ADR Raw Data'!P$1,FALSE)</f>
        <v>160.77757578309101</v>
      </c>
      <c r="AG38" s="54">
        <f>VLOOKUP($A38,'ADR Raw Data'!$B$6:$BE$43,'ADR Raw Data'!R$1,FALSE)</f>
        <v>127.41806126730999</v>
      </c>
      <c r="AH38" s="65"/>
      <c r="AI38" s="47">
        <f>VLOOKUP($A38,'ADR Raw Data'!$B$6:$BE$43,'ADR Raw Data'!T$1,FALSE)</f>
        <v>6.0865867532887599</v>
      </c>
      <c r="AJ38" s="48">
        <f>VLOOKUP($A38,'ADR Raw Data'!$B$6:$BE$43,'ADR Raw Data'!U$1,FALSE)</f>
        <v>8.39385750289998</v>
      </c>
      <c r="AK38" s="48">
        <f>VLOOKUP($A38,'ADR Raw Data'!$B$6:$BE$43,'ADR Raw Data'!V$1,FALSE)</f>
        <v>2.9534882334526502</v>
      </c>
      <c r="AL38" s="48">
        <f>VLOOKUP($A38,'ADR Raw Data'!$B$6:$BE$43,'ADR Raw Data'!W$1,FALSE)</f>
        <v>1.83248115293619</v>
      </c>
      <c r="AM38" s="48">
        <f>VLOOKUP($A38,'ADR Raw Data'!$B$6:$BE$43,'ADR Raw Data'!X$1,FALSE)</f>
        <v>-9.2406651087048403E-2</v>
      </c>
      <c r="AN38" s="49">
        <f>VLOOKUP($A38,'ADR Raw Data'!$B$6:$BE$43,'ADR Raw Data'!Y$1,FALSE)</f>
        <v>3.08186254095357</v>
      </c>
      <c r="AO38" s="48">
        <f>VLOOKUP($A38,'ADR Raw Data'!$B$6:$BE$43,'ADR Raw Data'!AA$1,FALSE)</f>
        <v>6.3858366685865304</v>
      </c>
      <c r="AP38" s="48">
        <f>VLOOKUP($A38,'ADR Raw Data'!$B$6:$BE$43,'ADR Raw Data'!AB$1,FALSE)</f>
        <v>5.2100056327990103</v>
      </c>
      <c r="AQ38" s="49">
        <f>VLOOKUP($A38,'ADR Raw Data'!$B$6:$BE$43,'ADR Raw Data'!AC$1,FALSE)</f>
        <v>5.7901015376748903</v>
      </c>
      <c r="AR38" s="50">
        <f>VLOOKUP($A38,'ADR Raw Data'!$B$6:$BE$43,'ADR Raw Data'!AE$1,FALSE)</f>
        <v>4.34438982173213</v>
      </c>
      <c r="AS38" s="40"/>
      <c r="AT38" s="51">
        <f>VLOOKUP($A38,'RevPAR Raw Data'!$B$6:$BE$43,'RevPAR Raw Data'!G$1,FALSE)</f>
        <v>47.178124722263298</v>
      </c>
      <c r="AU38" s="52">
        <f>VLOOKUP($A38,'RevPAR Raw Data'!$B$6:$BE$43,'RevPAR Raw Data'!H$1,FALSE)</f>
        <v>68.041082802547706</v>
      </c>
      <c r="AV38" s="52">
        <f>VLOOKUP($A38,'RevPAR Raw Data'!$B$6:$BE$43,'RevPAR Raw Data'!I$1,FALSE)</f>
        <v>70.998066953043903</v>
      </c>
      <c r="AW38" s="52">
        <f>VLOOKUP($A38,'RevPAR Raw Data'!$B$6:$BE$43,'RevPAR Raw Data'!J$1,FALSE)</f>
        <v>72.715068878684605</v>
      </c>
      <c r="AX38" s="52">
        <f>VLOOKUP($A38,'RevPAR Raw Data'!$B$6:$BE$43,'RevPAR Raw Data'!K$1,FALSE)</f>
        <v>87.909142349281495</v>
      </c>
      <c r="AY38" s="53">
        <f>VLOOKUP($A38,'RevPAR Raw Data'!$B$6:$BE$43,'RevPAR Raw Data'!L$1,FALSE)</f>
        <v>69.368297141164206</v>
      </c>
      <c r="AZ38" s="52">
        <f>VLOOKUP($A38,'RevPAR Raw Data'!$B$6:$BE$43,'RevPAR Raw Data'!N$1,FALSE)</f>
        <v>140.73426899718501</v>
      </c>
      <c r="BA38" s="52">
        <f>VLOOKUP($A38,'RevPAR Raw Data'!$B$6:$BE$43,'RevPAR Raw Data'!O$1,FALSE)</f>
        <v>142.09708783883801</v>
      </c>
      <c r="BB38" s="53">
        <f>VLOOKUP($A38,'RevPAR Raw Data'!$B$6:$BE$43,'RevPAR Raw Data'!P$1,FALSE)</f>
        <v>141.41567841801199</v>
      </c>
      <c r="BC38" s="54">
        <f>VLOOKUP($A38,'RevPAR Raw Data'!$B$6:$BE$43,'RevPAR Raw Data'!R$1,FALSE)</f>
        <v>89.953263220263594</v>
      </c>
      <c r="BE38" s="47">
        <f>VLOOKUP($A38,'RevPAR Raw Data'!$B$6:$BE$43,'RevPAR Raw Data'!T$1,FALSE)</f>
        <v>8.4760990959080296</v>
      </c>
      <c r="BF38" s="48">
        <f>VLOOKUP($A38,'RevPAR Raw Data'!$B$6:$BE$43,'RevPAR Raw Data'!U$1,FALSE)</f>
        <v>17.060680210026302</v>
      </c>
      <c r="BG38" s="48">
        <f>VLOOKUP($A38,'RevPAR Raw Data'!$B$6:$BE$43,'RevPAR Raw Data'!V$1,FALSE)</f>
        <v>5.8161379443347796</v>
      </c>
      <c r="BH38" s="48">
        <f>VLOOKUP($A38,'RevPAR Raw Data'!$B$6:$BE$43,'RevPAR Raw Data'!W$1,FALSE)</f>
        <v>3.6074149435841401</v>
      </c>
      <c r="BI38" s="48">
        <f>VLOOKUP($A38,'RevPAR Raw Data'!$B$6:$BE$43,'RevPAR Raw Data'!X$1,FALSE)</f>
        <v>-4.1953117650671601</v>
      </c>
      <c r="BJ38" s="49">
        <f>VLOOKUP($A38,'RevPAR Raw Data'!$B$6:$BE$43,'RevPAR Raw Data'!Y$1,FALSE)</f>
        <v>4.8955927594867203</v>
      </c>
      <c r="BK38" s="48">
        <f>VLOOKUP($A38,'RevPAR Raw Data'!$B$6:$BE$43,'RevPAR Raw Data'!AA$1,FALSE)</f>
        <v>9.2322092286417305</v>
      </c>
      <c r="BL38" s="48">
        <f>VLOOKUP($A38,'RevPAR Raw Data'!$B$6:$BE$43,'RevPAR Raw Data'!AB$1,FALSE)</f>
        <v>7.6052982739026298</v>
      </c>
      <c r="BM38" s="49">
        <f>VLOOKUP($A38,'RevPAR Raw Data'!$B$6:$BE$43,'RevPAR Raw Data'!AC$1,FALSE)</f>
        <v>8.4087312118713502</v>
      </c>
      <c r="BN38" s="50">
        <f>VLOOKUP($A38,'RevPAR Raw Data'!$B$6:$BE$43,'RevPAR Raw Data'!AE$1,FALSE)</f>
        <v>6.4450118870402298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49.762570452225603</v>
      </c>
      <c r="C40" s="48">
        <f>VLOOKUP($A40,'Occupancy Raw Data'!$B$8:$BE$45,'Occupancy Raw Data'!H$3,FALSE)</f>
        <v>64.252429769671096</v>
      </c>
      <c r="D40" s="48">
        <f>VLOOKUP($A40,'Occupancy Raw Data'!$B$8:$BE$45,'Occupancy Raw Data'!I$3,FALSE)</f>
        <v>70.749567301291407</v>
      </c>
      <c r="E40" s="48">
        <f>VLOOKUP($A40,'Occupancy Raw Data'!$B$8:$BE$45,'Occupancy Raw Data'!J$3,FALSE)</f>
        <v>70.807260462432794</v>
      </c>
      <c r="F40" s="48">
        <f>VLOOKUP($A40,'Occupancy Raw Data'!$B$8:$BE$45,'Occupancy Raw Data'!K$3,FALSE)</f>
        <v>68.841255048151496</v>
      </c>
      <c r="G40" s="49">
        <f>VLOOKUP($A40,'Occupancy Raw Data'!$B$8:$BE$45,'Occupancy Raw Data'!L$3,FALSE)</f>
        <v>64.882616606754496</v>
      </c>
      <c r="H40" s="48">
        <f>VLOOKUP($A40,'Occupancy Raw Data'!$B$8:$BE$45,'Occupancy Raw Data'!N$3,FALSE)</f>
        <v>74.623884968712503</v>
      </c>
      <c r="I40" s="48">
        <f>VLOOKUP($A40,'Occupancy Raw Data'!$B$8:$BE$45,'Occupancy Raw Data'!O$3,FALSE)</f>
        <v>75.320640837882195</v>
      </c>
      <c r="J40" s="49">
        <f>VLOOKUP($A40,'Occupancy Raw Data'!$B$8:$BE$45,'Occupancy Raw Data'!P$3,FALSE)</f>
        <v>74.972262903297306</v>
      </c>
      <c r="K40" s="50">
        <f>VLOOKUP($A40,'Occupancy Raw Data'!$B$8:$BE$45,'Occupancy Raw Data'!R$3,FALSE)</f>
        <v>67.765372691481005</v>
      </c>
      <c r="M40" s="47">
        <f>VLOOKUP($A40,'Occupancy Raw Data'!$B$8:$BE$45,'Occupancy Raw Data'!T$3,FALSE)</f>
        <v>1.30592680437648</v>
      </c>
      <c r="N40" s="48">
        <f>VLOOKUP($A40,'Occupancy Raw Data'!$B$8:$BE$45,'Occupancy Raw Data'!U$3,FALSE)</f>
        <v>0.50624334269028703</v>
      </c>
      <c r="O40" s="48">
        <f>VLOOKUP($A40,'Occupancy Raw Data'!$B$8:$BE$45,'Occupancy Raw Data'!V$3,FALSE)</f>
        <v>-1.5287629476436699</v>
      </c>
      <c r="P40" s="48">
        <f>VLOOKUP($A40,'Occupancy Raw Data'!$B$8:$BE$45,'Occupancy Raw Data'!W$3,FALSE)</f>
        <v>-1.85071515120776</v>
      </c>
      <c r="Q40" s="48">
        <f>VLOOKUP($A40,'Occupancy Raw Data'!$B$8:$BE$45,'Occupancy Raw Data'!X$3,FALSE)</f>
        <v>-5.6322004373267696</v>
      </c>
      <c r="R40" s="49">
        <f>VLOOKUP($A40,'Occupancy Raw Data'!$B$8:$BE$45,'Occupancy Raw Data'!Y$3,FALSE)</f>
        <v>-1.6900810783762199</v>
      </c>
      <c r="S40" s="48">
        <f>VLOOKUP($A40,'Occupancy Raw Data'!$B$8:$BE$45,'Occupancy Raw Data'!AA$3,FALSE)</f>
        <v>-12.027572834969501</v>
      </c>
      <c r="T40" s="48">
        <f>VLOOKUP($A40,'Occupancy Raw Data'!$B$8:$BE$45,'Occupancy Raw Data'!AB$3,FALSE)</f>
        <v>-9.1515447591727899</v>
      </c>
      <c r="U40" s="49">
        <f>VLOOKUP($A40,'Occupancy Raw Data'!$B$8:$BE$45,'Occupancy Raw Data'!AC$3,FALSE)</f>
        <v>-10.6060059200708</v>
      </c>
      <c r="V40" s="50">
        <f>VLOOKUP($A40,'Occupancy Raw Data'!$B$8:$BE$45,'Occupancy Raw Data'!AE$3,FALSE)</f>
        <v>-4.6947701277519096</v>
      </c>
      <c r="X40" s="51">
        <f>VLOOKUP($A40,'ADR Raw Data'!$B$6:$BE$43,'ADR Raw Data'!G$1,FALSE)</f>
        <v>100.393629840363</v>
      </c>
      <c r="Y40" s="52">
        <f>VLOOKUP($A40,'ADR Raw Data'!$B$6:$BE$43,'ADR Raw Data'!H$1,FALSE)</f>
        <v>111.19464135930301</v>
      </c>
      <c r="Z40" s="52">
        <f>VLOOKUP($A40,'ADR Raw Data'!$B$6:$BE$43,'ADR Raw Data'!I$1,FALSE)</f>
        <v>114.785516691757</v>
      </c>
      <c r="AA40" s="52">
        <f>VLOOKUP($A40,'ADR Raw Data'!$B$6:$BE$43,'ADR Raw Data'!J$1,FALSE)</f>
        <v>114.372520495142</v>
      </c>
      <c r="AB40" s="52">
        <f>VLOOKUP($A40,'ADR Raw Data'!$B$6:$BE$43,'ADR Raw Data'!K$1,FALSE)</f>
        <v>113.468201566529</v>
      </c>
      <c r="AC40" s="53">
        <f>VLOOKUP($A40,'ADR Raw Data'!$B$6:$BE$43,'ADR Raw Data'!L$1,FALSE)</f>
        <v>111.497028772913</v>
      </c>
      <c r="AD40" s="52">
        <f>VLOOKUP($A40,'ADR Raw Data'!$B$6:$BE$43,'ADR Raw Data'!N$1,FALSE)</f>
        <v>124.40472326494201</v>
      </c>
      <c r="AE40" s="52">
        <f>VLOOKUP($A40,'ADR Raw Data'!$B$6:$BE$43,'ADR Raw Data'!O$1,FALSE)</f>
        <v>123.05846025218</v>
      </c>
      <c r="AF40" s="53">
        <f>VLOOKUP($A40,'ADR Raw Data'!$B$6:$BE$43,'ADR Raw Data'!P$1,FALSE)</f>
        <v>123.728463879598</v>
      </c>
      <c r="AG40" s="54">
        <f>VLOOKUP($A40,'ADR Raw Data'!$B$6:$BE$43,'ADR Raw Data'!R$1,FALSE)</f>
        <v>115.3633876187</v>
      </c>
      <c r="AI40" s="47">
        <f>VLOOKUP($A40,'ADR Raw Data'!$B$6:$BE$43,'ADR Raw Data'!T$1,FALSE)</f>
        <v>0.56322628718538603</v>
      </c>
      <c r="AJ40" s="48">
        <f>VLOOKUP($A40,'ADR Raw Data'!$B$6:$BE$43,'ADR Raw Data'!U$1,FALSE)</f>
        <v>2.2856924676849202</v>
      </c>
      <c r="AK40" s="48">
        <f>VLOOKUP($A40,'ADR Raw Data'!$B$6:$BE$43,'ADR Raw Data'!V$1,FALSE)</f>
        <v>0.29101963617284099</v>
      </c>
      <c r="AL40" s="48">
        <f>VLOOKUP($A40,'ADR Raw Data'!$B$6:$BE$43,'ADR Raw Data'!W$1,FALSE)</f>
        <v>1.29966942895349</v>
      </c>
      <c r="AM40" s="48">
        <f>VLOOKUP($A40,'ADR Raw Data'!$B$6:$BE$43,'ADR Raw Data'!X$1,FALSE)</f>
        <v>-0.42556069169532801</v>
      </c>
      <c r="AN40" s="49">
        <f>VLOOKUP($A40,'ADR Raw Data'!$B$6:$BE$43,'ADR Raw Data'!Y$1,FALSE)</f>
        <v>0.70648647815714505</v>
      </c>
      <c r="AO40" s="48">
        <f>VLOOKUP($A40,'ADR Raw Data'!$B$6:$BE$43,'ADR Raw Data'!AA$1,FALSE)</f>
        <v>-0.425971698483253</v>
      </c>
      <c r="AP40" s="48">
        <f>VLOOKUP($A40,'ADR Raw Data'!$B$6:$BE$43,'ADR Raw Data'!AB$1,FALSE)</f>
        <v>-2.3055958947848598</v>
      </c>
      <c r="AQ40" s="49">
        <f>VLOOKUP($A40,'ADR Raw Data'!$B$6:$BE$43,'ADR Raw Data'!AC$1,FALSE)</f>
        <v>-1.3675073753921101</v>
      </c>
      <c r="AR40" s="50">
        <f>VLOOKUP($A40,'ADR Raw Data'!$B$6:$BE$43,'ADR Raw Data'!AE$1,FALSE)</f>
        <v>-0.27247146279102502</v>
      </c>
      <c r="AS40" s="40"/>
      <c r="AT40" s="51">
        <f>VLOOKUP($A40,'RevPAR Raw Data'!$B$6:$BE$43,'RevPAR Raw Data'!G$1,FALSE)</f>
        <v>49.958450778857603</v>
      </c>
      <c r="AU40" s="52">
        <f>VLOOKUP($A40,'RevPAR Raw Data'!$B$6:$BE$43,'RevPAR Raw Data'!H$1,FALSE)</f>
        <v>71.445258847024306</v>
      </c>
      <c r="AV40" s="52">
        <f>VLOOKUP($A40,'RevPAR Raw Data'!$B$6:$BE$43,'RevPAR Raw Data'!I$1,FALSE)</f>
        <v>81.210256383970105</v>
      </c>
      <c r="AW40" s="52">
        <f>VLOOKUP($A40,'RevPAR Raw Data'!$B$6:$BE$43,'RevPAR Raw Data'!J$1,FALSE)</f>
        <v>80.984048484444997</v>
      </c>
      <c r="AX40" s="52">
        <f>VLOOKUP($A40,'RevPAR Raw Data'!$B$6:$BE$43,'RevPAR Raw Data'!K$1,FALSE)</f>
        <v>78.112934038964994</v>
      </c>
      <c r="AY40" s="53">
        <f>VLOOKUP($A40,'RevPAR Raw Data'!$B$6:$BE$43,'RevPAR Raw Data'!L$1,FALSE)</f>
        <v>72.342189706652405</v>
      </c>
      <c r="AZ40" s="52">
        <f>VLOOKUP($A40,'RevPAR Raw Data'!$B$6:$BE$43,'RevPAR Raw Data'!N$1,FALSE)</f>
        <v>92.835637584875499</v>
      </c>
      <c r="BA40" s="52">
        <f>VLOOKUP($A40,'RevPAR Raw Data'!$B$6:$BE$43,'RevPAR Raw Data'!O$1,FALSE)</f>
        <v>92.688420867172496</v>
      </c>
      <c r="BB40" s="53">
        <f>VLOOKUP($A40,'RevPAR Raw Data'!$B$6:$BE$43,'RevPAR Raw Data'!P$1,FALSE)</f>
        <v>92.762029226023998</v>
      </c>
      <c r="BC40" s="54">
        <f>VLOOKUP($A40,'RevPAR Raw Data'!$B$6:$BE$43,'RevPAR Raw Data'!R$1,FALSE)</f>
        <v>78.176429569329997</v>
      </c>
      <c r="BD40" s="65"/>
      <c r="BE40" s="47">
        <f>VLOOKUP($A40,'RevPAR Raw Data'!$B$6:$BE$43,'RevPAR Raw Data'!T$1,FALSE)</f>
        <v>1.87650841461552</v>
      </c>
      <c r="BF40" s="48">
        <f>VLOOKUP($A40,'RevPAR Raw Data'!$B$6:$BE$43,'RevPAR Raw Data'!U$1,FALSE)</f>
        <v>2.80350697632724</v>
      </c>
      <c r="BG40" s="48">
        <f>VLOOKUP($A40,'RevPAR Raw Data'!$B$6:$BE$43,'RevPAR Raw Data'!V$1,FALSE)</f>
        <v>-1.2421923118389999</v>
      </c>
      <c r="BH40" s="48">
        <f>VLOOKUP($A40,'RevPAR Raw Data'!$B$6:$BE$43,'RevPAR Raw Data'!W$1,FALSE)</f>
        <v>-0.57509890129152696</v>
      </c>
      <c r="BI40" s="48">
        <f>VLOOKUP($A40,'RevPAR Raw Data'!$B$6:$BE$43,'RevPAR Raw Data'!X$1,FALSE)</f>
        <v>-6.0337926978833396</v>
      </c>
      <c r="BJ40" s="49">
        <f>VLOOKUP($A40,'RevPAR Raw Data'!$B$6:$BE$43,'RevPAR Raw Data'!Y$1,FALSE)</f>
        <v>-0.995534794507697</v>
      </c>
      <c r="BK40" s="48">
        <f>VLOOKUP($A40,'RevPAR Raw Data'!$B$6:$BE$43,'RevPAR Raw Data'!AA$1,FALSE)</f>
        <v>-12.4023104771614</v>
      </c>
      <c r="BL40" s="48">
        <f>VLOOKUP($A40,'RevPAR Raw Data'!$B$6:$BE$43,'RevPAR Raw Data'!AB$1,FALSE)</f>
        <v>-11.246143013680699</v>
      </c>
      <c r="BM40" s="49">
        <f>VLOOKUP($A40,'RevPAR Raw Data'!$B$6:$BE$43,'RevPAR Raw Data'!AC$1,FALSE)</f>
        <v>-11.828475382271501</v>
      </c>
      <c r="BN40" s="50">
        <f>VLOOKUP($A40,'RevPAR Raw Data'!$B$6:$BE$43,'RevPAR Raw Data'!AE$1,FALSE)</f>
        <v>-4.9544496817011696</v>
      </c>
    </row>
    <row r="41" spans="1:66" x14ac:dyDescent="0.25">
      <c r="A41" s="63" t="s">
        <v>45</v>
      </c>
      <c r="B41" s="47">
        <f>VLOOKUP($A41,'Occupancy Raw Data'!$B$8:$BE$45,'Occupancy Raw Data'!G$3,FALSE)</f>
        <v>56.381101744755902</v>
      </c>
      <c r="C41" s="48">
        <f>VLOOKUP($A41,'Occupancy Raw Data'!$B$8:$BE$45,'Occupancy Raw Data'!H$3,FALSE)</f>
        <v>67.241717310331296</v>
      </c>
      <c r="D41" s="48">
        <f>VLOOKUP($A41,'Occupancy Raw Data'!$B$8:$BE$45,'Occupancy Raw Data'!I$3,FALSE)</f>
        <v>69.790237208390494</v>
      </c>
      <c r="E41" s="48">
        <f>VLOOKUP($A41,'Occupancy Raw Data'!$B$8:$BE$45,'Occupancy Raw Data'!J$3,FALSE)</f>
        <v>69.731425210742898</v>
      </c>
      <c r="F41" s="48">
        <f>VLOOKUP($A41,'Occupancy Raw Data'!$B$8:$BE$45,'Occupancy Raw Data'!K$3,FALSE)</f>
        <v>64.242305430307695</v>
      </c>
      <c r="G41" s="49">
        <f>VLOOKUP($A41,'Occupancy Raw Data'!$B$8:$BE$45,'Occupancy Raw Data'!L$3,FALSE)</f>
        <v>65.477357380905701</v>
      </c>
      <c r="H41" s="48">
        <f>VLOOKUP($A41,'Occupancy Raw Data'!$B$8:$BE$45,'Occupancy Raw Data'!N$3,FALSE)</f>
        <v>69.241325230346902</v>
      </c>
      <c r="I41" s="48">
        <f>VLOOKUP($A41,'Occupancy Raw Data'!$B$8:$BE$45,'Occupancy Raw Data'!O$3,FALSE)</f>
        <v>72.593609096255605</v>
      </c>
      <c r="J41" s="49">
        <f>VLOOKUP($A41,'Occupancy Raw Data'!$B$8:$BE$45,'Occupancy Raw Data'!P$3,FALSE)</f>
        <v>70.917467163301296</v>
      </c>
      <c r="K41" s="50">
        <f>VLOOKUP($A41,'Occupancy Raw Data'!$B$8:$BE$45,'Occupancy Raw Data'!R$3,FALSE)</f>
        <v>67.0316744615901</v>
      </c>
      <c r="M41" s="47">
        <f>VLOOKUP($A41,'Occupancy Raw Data'!$B$8:$BE$45,'Occupancy Raw Data'!T$3,FALSE)</f>
        <v>8.0011326755102399</v>
      </c>
      <c r="N41" s="48">
        <f>VLOOKUP($A41,'Occupancy Raw Data'!$B$8:$BE$45,'Occupancy Raw Data'!U$3,FALSE)</f>
        <v>5.9318190463093199</v>
      </c>
      <c r="O41" s="48">
        <f>VLOOKUP($A41,'Occupancy Raw Data'!$B$8:$BE$45,'Occupancy Raw Data'!V$3,FALSE)</f>
        <v>5.6660148834296598</v>
      </c>
      <c r="P41" s="48">
        <f>VLOOKUP($A41,'Occupancy Raw Data'!$B$8:$BE$45,'Occupancy Raw Data'!W$3,FALSE)</f>
        <v>5.0541599737730101</v>
      </c>
      <c r="Q41" s="48">
        <f>VLOOKUP($A41,'Occupancy Raw Data'!$B$8:$BE$45,'Occupancy Raw Data'!X$3,FALSE)</f>
        <v>-5.2847195879270599</v>
      </c>
      <c r="R41" s="49">
        <f>VLOOKUP($A41,'Occupancy Raw Data'!$B$8:$BE$45,'Occupancy Raw Data'!Y$3,FALSE)</f>
        <v>3.6257320606010701</v>
      </c>
      <c r="S41" s="48">
        <f>VLOOKUP($A41,'Occupancy Raw Data'!$B$8:$BE$45,'Occupancy Raw Data'!AA$3,FALSE)</f>
        <v>-16.678423896846201</v>
      </c>
      <c r="T41" s="48">
        <f>VLOOKUP($A41,'Occupancy Raw Data'!$B$8:$BE$45,'Occupancy Raw Data'!AB$3,FALSE)</f>
        <v>-10.2213901851185</v>
      </c>
      <c r="U41" s="49">
        <f>VLOOKUP($A41,'Occupancy Raw Data'!$B$8:$BE$45,'Occupancy Raw Data'!AC$3,FALSE)</f>
        <v>-13.4940707149541</v>
      </c>
      <c r="V41" s="50">
        <f>VLOOKUP($A41,'Occupancy Raw Data'!$B$8:$BE$45,'Occupancy Raw Data'!AE$3,FALSE)</f>
        <v>-2.22341892798508</v>
      </c>
      <c r="X41" s="51">
        <f>VLOOKUP($A41,'ADR Raw Data'!$B$6:$BE$43,'ADR Raw Data'!G$1,FALSE)</f>
        <v>90.175361091794102</v>
      </c>
      <c r="Y41" s="52">
        <f>VLOOKUP($A41,'ADR Raw Data'!$B$6:$BE$43,'ADR Raw Data'!H$1,FALSE)</f>
        <v>96.442969883381906</v>
      </c>
      <c r="Z41" s="52">
        <f>VLOOKUP($A41,'ADR Raw Data'!$B$6:$BE$43,'ADR Raw Data'!I$1,FALSE)</f>
        <v>96.762847359550506</v>
      </c>
      <c r="AA41" s="52">
        <f>VLOOKUP($A41,'ADR Raw Data'!$B$6:$BE$43,'ADR Raw Data'!J$1,FALSE)</f>
        <v>95.485445881360604</v>
      </c>
      <c r="AB41" s="52">
        <f>VLOOKUP($A41,'ADR Raw Data'!$B$6:$BE$43,'ADR Raw Data'!K$1,FALSE)</f>
        <v>93.932940677448798</v>
      </c>
      <c r="AC41" s="53">
        <f>VLOOKUP($A41,'ADR Raw Data'!$B$6:$BE$43,'ADR Raw Data'!L$1,FALSE)</f>
        <v>94.735295772455004</v>
      </c>
      <c r="AD41" s="52">
        <f>VLOOKUP($A41,'ADR Raw Data'!$B$6:$BE$43,'ADR Raw Data'!N$1,FALSE)</f>
        <v>99.186409824462004</v>
      </c>
      <c r="AE41" s="52">
        <f>VLOOKUP($A41,'ADR Raw Data'!$B$6:$BE$43,'ADR Raw Data'!O$1,FALSE)</f>
        <v>100.23446726978101</v>
      </c>
      <c r="AF41" s="53">
        <f>VLOOKUP($A41,'ADR Raw Data'!$B$6:$BE$43,'ADR Raw Data'!P$1,FALSE)</f>
        <v>99.722824022114693</v>
      </c>
      <c r="AG41" s="54">
        <f>VLOOKUP($A41,'ADR Raw Data'!$B$6:$BE$43,'ADR Raw Data'!R$1,FALSE)</f>
        <v>96.242910850219303</v>
      </c>
      <c r="AI41" s="47">
        <f>VLOOKUP($A41,'ADR Raw Data'!$B$6:$BE$43,'ADR Raw Data'!T$1,FALSE)</f>
        <v>7.80553555482759</v>
      </c>
      <c r="AJ41" s="48">
        <f>VLOOKUP($A41,'ADR Raw Data'!$B$6:$BE$43,'ADR Raw Data'!U$1,FALSE)</f>
        <v>7.0292687617005702</v>
      </c>
      <c r="AK41" s="48">
        <f>VLOOKUP($A41,'ADR Raw Data'!$B$6:$BE$43,'ADR Raw Data'!V$1,FALSE)</f>
        <v>4.7863801839016897</v>
      </c>
      <c r="AL41" s="48">
        <f>VLOOKUP($A41,'ADR Raw Data'!$B$6:$BE$43,'ADR Raw Data'!W$1,FALSE)</f>
        <v>5.6027898526908197</v>
      </c>
      <c r="AM41" s="48">
        <f>VLOOKUP($A41,'ADR Raw Data'!$B$6:$BE$43,'ADR Raw Data'!X$1,FALSE)</f>
        <v>4.4880402221382001</v>
      </c>
      <c r="AN41" s="49">
        <f>VLOOKUP($A41,'ADR Raw Data'!$B$6:$BE$43,'ADR Raw Data'!Y$1,FALSE)</f>
        <v>5.8162510520720003</v>
      </c>
      <c r="AO41" s="48">
        <f>VLOOKUP($A41,'ADR Raw Data'!$B$6:$BE$43,'ADR Raw Data'!AA$1,FALSE)</f>
        <v>-2.103209155254</v>
      </c>
      <c r="AP41" s="48">
        <f>VLOOKUP($A41,'ADR Raw Data'!$B$6:$BE$43,'ADR Raw Data'!AB$1,FALSE)</f>
        <v>-3.9965828429163399</v>
      </c>
      <c r="AQ41" s="49">
        <f>VLOOKUP($A41,'ADR Raw Data'!$B$6:$BE$43,'ADR Raw Data'!AC$1,FALSE)</f>
        <v>-3.0321513882978302</v>
      </c>
      <c r="AR41" s="50">
        <f>VLOOKUP($A41,'ADR Raw Data'!$B$6:$BE$43,'ADR Raw Data'!AE$1,FALSE)</f>
        <v>2.3026692702144702</v>
      </c>
      <c r="AS41" s="40"/>
      <c r="AT41" s="51">
        <f>VLOOKUP($A41,'RevPAR Raw Data'!$B$6:$BE$43,'RevPAR Raw Data'!G$1,FALSE)</f>
        <v>50.8418620858655</v>
      </c>
      <c r="AU41" s="52">
        <f>VLOOKUP($A41,'RevPAR Raw Data'!$B$6:$BE$43,'RevPAR Raw Data'!H$1,FALSE)</f>
        <v>64.849909174671595</v>
      </c>
      <c r="AV41" s="52">
        <f>VLOOKUP($A41,'RevPAR Raw Data'!$B$6:$BE$43,'RevPAR Raw Data'!I$1,FALSE)</f>
        <v>67.531020701823095</v>
      </c>
      <c r="AW41" s="52">
        <f>VLOOKUP($A41,'RevPAR Raw Data'!$B$6:$BE$43,'RevPAR Raw Data'!J$1,FALSE)</f>
        <v>66.583362281905494</v>
      </c>
      <c r="AX41" s="52">
        <f>VLOOKUP($A41,'RevPAR Raw Data'!$B$6:$BE$43,'RevPAR Raw Data'!K$1,FALSE)</f>
        <v>60.344686649676497</v>
      </c>
      <c r="AY41" s="53">
        <f>VLOOKUP($A41,'RevPAR Raw Data'!$B$6:$BE$43,'RevPAR Raw Data'!L$1,FALSE)</f>
        <v>62.030168178788401</v>
      </c>
      <c r="AZ41" s="52">
        <f>VLOOKUP($A41,'RevPAR Raw Data'!$B$6:$BE$43,'RevPAR Raw Data'!N$1,FALSE)</f>
        <v>68.677984610860605</v>
      </c>
      <c r="BA41" s="52">
        <f>VLOOKUP($A41,'RevPAR Raw Data'!$B$6:$BE$43,'RevPAR Raw Data'!O$1,FALSE)</f>
        <v>72.763817349539295</v>
      </c>
      <c r="BB41" s="53">
        <f>VLOOKUP($A41,'RevPAR Raw Data'!$B$6:$BE$43,'RevPAR Raw Data'!P$1,FALSE)</f>
        <v>70.7209009801999</v>
      </c>
      <c r="BC41" s="54">
        <f>VLOOKUP($A41,'RevPAR Raw Data'!$B$6:$BE$43,'RevPAR Raw Data'!R$1,FALSE)</f>
        <v>64.513234693477401</v>
      </c>
      <c r="BE41" s="47">
        <f>VLOOKUP($A41,'RevPAR Raw Data'!$B$6:$BE$43,'RevPAR Raw Data'!T$1,FALSE)</f>
        <v>16.431199486113702</v>
      </c>
      <c r="BF41" s="48">
        <f>VLOOKUP($A41,'RevPAR Raw Data'!$B$6:$BE$43,'RevPAR Raw Data'!U$1,FALSE)</f>
        <v>13.378051311232699</v>
      </c>
      <c r="BG41" s="48">
        <f>VLOOKUP($A41,'RevPAR Raw Data'!$B$6:$BE$43,'RevPAR Raw Data'!V$1,FALSE)</f>
        <v>10.7235920809287</v>
      </c>
      <c r="BH41" s="48">
        <f>VLOOKUP($A41,'RevPAR Raw Data'!$B$6:$BE$43,'RevPAR Raw Data'!W$1,FALSE)</f>
        <v>10.9401237886131</v>
      </c>
      <c r="BI41" s="48">
        <f>VLOOKUP($A41,'RevPAR Raw Data'!$B$6:$BE$43,'RevPAR Raw Data'!X$1,FALSE)</f>
        <v>-1.0338597065222399</v>
      </c>
      <c r="BJ41" s="49">
        <f>VLOOKUP($A41,'RevPAR Raw Data'!$B$6:$BE$43,'RevPAR Raw Data'!Y$1,FALSE)</f>
        <v>9.6528647917930908</v>
      </c>
      <c r="BK41" s="48">
        <f>VLOOKUP($A41,'RevPAR Raw Data'!$B$6:$BE$43,'RevPAR Raw Data'!AA$1,FALSE)</f>
        <v>-18.430850913749701</v>
      </c>
      <c r="BL41" s="48">
        <f>VLOOKUP($A41,'RevPAR Raw Data'!$B$6:$BE$43,'RevPAR Raw Data'!AB$1,FALSE)</f>
        <v>-13.809466701588899</v>
      </c>
      <c r="BM41" s="49">
        <f>VLOOKUP($A41,'RevPAR Raw Data'!$B$6:$BE$43,'RevPAR Raw Data'!AC$1,FALSE)</f>
        <v>-16.117061450730599</v>
      </c>
      <c r="BN41" s="50">
        <f>VLOOKUP($A41,'RevPAR Raw Data'!$B$6:$BE$43,'RevPAR Raw Data'!AE$1,FALSE)</f>
        <v>2.8052357826550901E-2</v>
      </c>
    </row>
    <row r="42" spans="1:66" x14ac:dyDescent="0.25">
      <c r="A42" s="63" t="s">
        <v>109</v>
      </c>
      <c r="B42" s="47">
        <f>VLOOKUP($A42,'Occupancy Raw Data'!$B$8:$BE$45,'Occupancy Raw Data'!G$3,FALSE)</f>
        <v>37.827352085354001</v>
      </c>
      <c r="C42" s="48">
        <f>VLOOKUP($A42,'Occupancy Raw Data'!$B$8:$BE$45,'Occupancy Raw Data'!H$3,FALSE)</f>
        <v>66.149369544131901</v>
      </c>
      <c r="D42" s="48">
        <f>VLOOKUP($A42,'Occupancy Raw Data'!$B$8:$BE$45,'Occupancy Raw Data'!I$3,FALSE)</f>
        <v>79.696087940510793</v>
      </c>
      <c r="E42" s="48">
        <f>VLOOKUP($A42,'Occupancy Raw Data'!$B$8:$BE$45,'Occupancy Raw Data'!J$3,FALSE)</f>
        <v>78.208858713223407</v>
      </c>
      <c r="F42" s="48">
        <f>VLOOKUP($A42,'Occupancy Raw Data'!$B$8:$BE$45,'Occupancy Raw Data'!K$3,FALSE)</f>
        <v>80.310378273520797</v>
      </c>
      <c r="G42" s="49">
        <f>VLOOKUP($A42,'Occupancy Raw Data'!$B$8:$BE$45,'Occupancy Raw Data'!L$3,FALSE)</f>
        <v>68.438409311348195</v>
      </c>
      <c r="H42" s="48">
        <f>VLOOKUP($A42,'Occupancy Raw Data'!$B$8:$BE$45,'Occupancy Raw Data'!N$3,FALSE)</f>
        <v>78.532169414807598</v>
      </c>
      <c r="I42" s="48">
        <f>VLOOKUP($A42,'Occupancy Raw Data'!$B$8:$BE$45,'Occupancy Raw Data'!O$3,FALSE)</f>
        <v>69.1884901390236</v>
      </c>
      <c r="J42" s="49">
        <f>VLOOKUP($A42,'Occupancy Raw Data'!$B$8:$BE$45,'Occupancy Raw Data'!P$3,FALSE)</f>
        <v>73.860329776915606</v>
      </c>
      <c r="K42" s="50">
        <f>VLOOKUP($A42,'Occupancy Raw Data'!$B$8:$BE$45,'Occupancy Raw Data'!R$3,FALSE)</f>
        <v>69.987529444367397</v>
      </c>
      <c r="M42" s="47">
        <f>VLOOKUP($A42,'Occupancy Raw Data'!$B$8:$BE$45,'Occupancy Raw Data'!T$3,FALSE)</f>
        <v>-10.550458715596299</v>
      </c>
      <c r="N42" s="48">
        <f>VLOOKUP($A42,'Occupancy Raw Data'!$B$8:$BE$45,'Occupancy Raw Data'!U$3,FALSE)</f>
        <v>7.2327044025157203</v>
      </c>
      <c r="O42" s="48">
        <f>VLOOKUP($A42,'Occupancy Raw Data'!$B$8:$BE$45,'Occupancy Raw Data'!V$3,FALSE)</f>
        <v>6.1584840654608</v>
      </c>
      <c r="P42" s="48">
        <f>VLOOKUP($A42,'Occupancy Raw Data'!$B$8:$BE$45,'Occupancy Raw Data'!W$3,FALSE)</f>
        <v>4.6280276816608898</v>
      </c>
      <c r="Q42" s="48">
        <f>VLOOKUP($A42,'Occupancy Raw Data'!$B$8:$BE$45,'Occupancy Raw Data'!X$3,FALSE)</f>
        <v>0.24213075060532599</v>
      </c>
      <c r="R42" s="49">
        <f>VLOOKUP($A42,'Occupancy Raw Data'!$B$8:$BE$45,'Occupancy Raw Data'!Y$3,FALSE)</f>
        <v>2.47869868319132</v>
      </c>
      <c r="S42" s="48">
        <f>VLOOKUP($A42,'Occupancy Raw Data'!$B$8:$BE$45,'Occupancy Raw Data'!AA$3,FALSE)</f>
        <v>-5.9620596205962002</v>
      </c>
      <c r="T42" s="48">
        <f>VLOOKUP($A42,'Occupancy Raw Data'!$B$8:$BE$45,'Occupancy Raw Data'!AB$3,FALSE)</f>
        <v>-10.758965804837301</v>
      </c>
      <c r="U42" s="49">
        <f>VLOOKUP($A42,'Occupancy Raw Data'!$B$8:$BE$45,'Occupancy Raw Data'!AC$3,FALSE)</f>
        <v>-8.2714314394699802</v>
      </c>
      <c r="V42" s="50">
        <f>VLOOKUP($A42,'Occupancy Raw Data'!$B$8:$BE$45,'Occupancy Raw Data'!AE$3,FALSE)</f>
        <v>-1.0190084264158299</v>
      </c>
      <c r="X42" s="51">
        <f>VLOOKUP($A42,'ADR Raw Data'!$B$6:$BE$43,'ADR Raw Data'!G$1,FALSE)</f>
        <v>150.61230769230701</v>
      </c>
      <c r="Y42" s="52">
        <f>VLOOKUP($A42,'ADR Raw Data'!$B$6:$BE$43,'ADR Raw Data'!H$1,FALSE)</f>
        <v>164.47990713587399</v>
      </c>
      <c r="Z42" s="52">
        <f>VLOOKUP($A42,'ADR Raw Data'!$B$6:$BE$43,'ADR Raw Data'!I$1,FALSE)</f>
        <v>168.64756186612499</v>
      </c>
      <c r="AA42" s="52">
        <f>VLOOKUP($A42,'ADR Raw Data'!$B$6:$BE$43,'ADR Raw Data'!J$1,FALSE)</f>
        <v>168.048226539892</v>
      </c>
      <c r="AB42" s="52">
        <f>VLOOKUP($A42,'ADR Raw Data'!$B$6:$BE$43,'ADR Raw Data'!K$1,FALSE)</f>
        <v>169.27829307568399</v>
      </c>
      <c r="AC42" s="53">
        <f>VLOOKUP($A42,'ADR Raw Data'!$B$6:$BE$43,'ADR Raw Data'!L$1,FALSE)</f>
        <v>165.859265873015</v>
      </c>
      <c r="AD42" s="52">
        <f>VLOOKUP($A42,'ADR Raw Data'!$B$6:$BE$43,'ADR Raw Data'!N$1,FALSE)</f>
        <v>179.04007822149001</v>
      </c>
      <c r="AE42" s="52">
        <f>VLOOKUP($A42,'ADR Raw Data'!$B$6:$BE$43,'ADR Raw Data'!O$1,FALSE)</f>
        <v>170.471579439252</v>
      </c>
      <c r="AF42" s="53">
        <f>VLOOKUP($A42,'ADR Raw Data'!$B$6:$BE$43,'ADR Raw Data'!P$1,FALSE)</f>
        <v>175.02681768439399</v>
      </c>
      <c r="AG42" s="54">
        <f>VLOOKUP($A42,'ADR Raw Data'!$B$6:$BE$43,'ADR Raw Data'!R$1,FALSE)</f>
        <v>168.62350689632399</v>
      </c>
      <c r="AI42" s="47">
        <f>VLOOKUP($A42,'ADR Raw Data'!$B$6:$BE$43,'ADR Raw Data'!T$1,FALSE)</f>
        <v>-8.5809651951973205</v>
      </c>
      <c r="AJ42" s="48">
        <f>VLOOKUP($A42,'ADR Raw Data'!$B$6:$BE$43,'ADR Raw Data'!U$1,FALSE)</f>
        <v>-4.1303139665484396</v>
      </c>
      <c r="AK42" s="48">
        <f>VLOOKUP($A42,'ADR Raw Data'!$B$6:$BE$43,'ADR Raw Data'!V$1,FALSE)</f>
        <v>-5.2815641972825196</v>
      </c>
      <c r="AL42" s="48">
        <f>VLOOKUP($A42,'ADR Raw Data'!$B$6:$BE$43,'ADR Raw Data'!W$1,FALSE)</f>
        <v>-4.4669118910085404</v>
      </c>
      <c r="AM42" s="48">
        <f>VLOOKUP($A42,'ADR Raw Data'!$B$6:$BE$43,'ADR Raw Data'!X$1,FALSE)</f>
        <v>-3.9846436810842198</v>
      </c>
      <c r="AN42" s="49">
        <f>VLOOKUP($A42,'ADR Raw Data'!$B$6:$BE$43,'ADR Raw Data'!Y$1,FALSE)</f>
        <v>-4.8256951215468096</v>
      </c>
      <c r="AO42" s="48">
        <f>VLOOKUP($A42,'ADR Raw Data'!$B$6:$BE$43,'ADR Raw Data'!AA$1,FALSE)</f>
        <v>-1.59803494904013</v>
      </c>
      <c r="AP42" s="48">
        <f>VLOOKUP($A42,'ADR Raw Data'!$B$6:$BE$43,'ADR Raw Data'!AB$1,FALSE)</f>
        <v>-6.9365559013124001</v>
      </c>
      <c r="AQ42" s="49">
        <f>VLOOKUP($A42,'ADR Raw Data'!$B$6:$BE$43,'ADR Raw Data'!AC$1,FALSE)</f>
        <v>-4.1158542186457998</v>
      </c>
      <c r="AR42" s="50">
        <f>VLOOKUP($A42,'ADR Raw Data'!$B$6:$BE$43,'ADR Raw Data'!AE$1,FALSE)</f>
        <v>-4.7109593377776902</v>
      </c>
      <c r="AS42" s="40"/>
      <c r="AT42" s="51">
        <f>VLOOKUP($A42,'RevPAR Raw Data'!$B$6:$BE$43,'RevPAR Raw Data'!G$1,FALSE)</f>
        <v>56.972647914645897</v>
      </c>
      <c r="AU42" s="52">
        <f>VLOOKUP($A42,'RevPAR Raw Data'!$B$6:$BE$43,'RevPAR Raw Data'!H$1,FALSE)</f>
        <v>108.80242159715399</v>
      </c>
      <c r="AV42" s="52">
        <f>VLOOKUP($A42,'RevPAR Raw Data'!$B$6:$BE$43,'RevPAR Raw Data'!I$1,FALSE)</f>
        <v>134.405509214354</v>
      </c>
      <c r="AW42" s="52">
        <f>VLOOKUP($A42,'RevPAR Raw Data'!$B$6:$BE$43,'RevPAR Raw Data'!J$1,FALSE)</f>
        <v>131.42860006466199</v>
      </c>
      <c r="AX42" s="52">
        <f>VLOOKUP($A42,'RevPAR Raw Data'!$B$6:$BE$43,'RevPAR Raw Data'!K$1,FALSE)</f>
        <v>135.948037504041</v>
      </c>
      <c r="AY42" s="53">
        <f>VLOOKUP($A42,'RevPAR Raw Data'!$B$6:$BE$43,'RevPAR Raw Data'!L$1,FALSE)</f>
        <v>113.511443258971</v>
      </c>
      <c r="AZ42" s="52">
        <f>VLOOKUP($A42,'RevPAR Raw Data'!$B$6:$BE$43,'RevPAR Raw Data'!N$1,FALSE)</f>
        <v>140.604057549304</v>
      </c>
      <c r="BA42" s="52">
        <f>VLOOKUP($A42,'RevPAR Raw Data'!$B$6:$BE$43,'RevPAR Raw Data'!O$1,FALSE)</f>
        <v>117.946711930164</v>
      </c>
      <c r="BB42" s="53">
        <f>VLOOKUP($A42,'RevPAR Raw Data'!$B$6:$BE$43,'RevPAR Raw Data'!P$1,FALSE)</f>
        <v>129.27538473973399</v>
      </c>
      <c r="BC42" s="54">
        <f>VLOOKUP($A42,'RevPAR Raw Data'!$B$6:$BE$43,'RevPAR Raw Data'!R$1,FALSE)</f>
        <v>118.01542653918899</v>
      </c>
      <c r="BE42" s="47">
        <f>VLOOKUP($A42,'RevPAR Raw Data'!$B$6:$BE$43,'RevPAR Raw Data'!T$1,FALSE)</f>
        <v>-18.2260927204746</v>
      </c>
      <c r="BF42" s="48">
        <f>VLOOKUP($A42,'RevPAR Raw Data'!$B$6:$BE$43,'RevPAR Raw Data'!U$1,FALSE)</f>
        <v>2.80365703587101</v>
      </c>
      <c r="BG42" s="48">
        <f>VLOOKUP($A42,'RevPAR Raw Data'!$B$6:$BE$43,'RevPAR Raw Data'!V$1,FALSE)</f>
        <v>0.55165557868155901</v>
      </c>
      <c r="BH42" s="48">
        <f>VLOOKUP($A42,'RevPAR Raw Data'!$B$6:$BE$43,'RevPAR Raw Data'!W$1,FALSE)</f>
        <v>-4.5614128178921201E-2</v>
      </c>
      <c r="BI42" s="48">
        <f>VLOOKUP($A42,'RevPAR Raw Data'!$B$6:$BE$43,'RevPAR Raw Data'!X$1,FALSE)</f>
        <v>-3.7521609781328502</v>
      </c>
      <c r="BJ42" s="49">
        <f>VLOOKUP($A42,'RevPAR Raw Data'!$B$6:$BE$43,'RevPAR Raw Data'!Y$1,FALSE)</f>
        <v>-2.4666108797880901</v>
      </c>
      <c r="BK42" s="48">
        <f>VLOOKUP($A42,'RevPAR Raw Data'!$B$6:$BE$43,'RevPAR Raw Data'!AA$1,FALSE)</f>
        <v>-7.4648187732166003</v>
      </c>
      <c r="BL42" s="48">
        <f>VLOOKUP($A42,'RevPAR Raw Data'!$B$6:$BE$43,'RevPAR Raw Data'!AB$1,FALSE)</f>
        <v>-16.9492200286941</v>
      </c>
      <c r="BM42" s="49">
        <f>VLOOKUP($A42,'RevPAR Raw Data'!$B$6:$BE$43,'RevPAR Raw Data'!AC$1,FALSE)</f>
        <v>-12.046845598271901</v>
      </c>
      <c r="BN42" s="50">
        <f>VLOOKUP($A42,'RevPAR Raw Data'!$B$6:$BE$43,'RevPAR Raw Data'!AE$1,FALSE)</f>
        <v>-5.6819626915765404</v>
      </c>
    </row>
    <row r="43" spans="1:66" x14ac:dyDescent="0.25">
      <c r="A43" s="63" t="s">
        <v>94</v>
      </c>
      <c r="B43" s="47">
        <f>VLOOKUP($A43,'Occupancy Raw Data'!$B$8:$BE$45,'Occupancy Raw Data'!G$3,FALSE)</f>
        <v>50</v>
      </c>
      <c r="C43" s="48">
        <f>VLOOKUP($A43,'Occupancy Raw Data'!$B$8:$BE$45,'Occupancy Raw Data'!H$3,FALSE)</f>
        <v>64.278834577413903</v>
      </c>
      <c r="D43" s="48">
        <f>VLOOKUP($A43,'Occupancy Raw Data'!$B$8:$BE$45,'Occupancy Raw Data'!I$3,FALSE)</f>
        <v>70.984830243197607</v>
      </c>
      <c r="E43" s="48">
        <f>VLOOKUP($A43,'Occupancy Raw Data'!$B$8:$BE$45,'Occupancy Raw Data'!J$3,FALSE)</f>
        <v>70.948711774620705</v>
      </c>
      <c r="F43" s="48">
        <f>VLOOKUP($A43,'Occupancy Raw Data'!$B$8:$BE$45,'Occupancy Raw Data'!K$3,FALSE)</f>
        <v>68.974235492415104</v>
      </c>
      <c r="G43" s="49">
        <f>VLOOKUP($A43,'Occupancy Raw Data'!$B$8:$BE$45,'Occupancy Raw Data'!L$3,FALSE)</f>
        <v>65.037322417529396</v>
      </c>
      <c r="H43" s="48">
        <f>VLOOKUP($A43,'Occupancy Raw Data'!$B$8:$BE$45,'Occupancy Raw Data'!N$3,FALSE)</f>
        <v>78.4131952805201</v>
      </c>
      <c r="I43" s="48">
        <f>VLOOKUP($A43,'Occupancy Raw Data'!$B$8:$BE$45,'Occupancy Raw Data'!O$3,FALSE)</f>
        <v>78.437274259571296</v>
      </c>
      <c r="J43" s="49">
        <f>VLOOKUP($A43,'Occupancy Raw Data'!$B$8:$BE$45,'Occupancy Raw Data'!P$3,FALSE)</f>
        <v>78.425234770045705</v>
      </c>
      <c r="K43" s="50">
        <f>VLOOKUP($A43,'Occupancy Raw Data'!$B$8:$BE$45,'Occupancy Raw Data'!R$3,FALSE)</f>
        <v>68.862440232534098</v>
      </c>
      <c r="M43" s="47">
        <f>VLOOKUP($A43,'Occupancy Raw Data'!$B$8:$BE$45,'Occupancy Raw Data'!T$3,FALSE)</f>
        <v>2.83831728332488</v>
      </c>
      <c r="N43" s="48">
        <f>VLOOKUP($A43,'Occupancy Raw Data'!$B$8:$BE$45,'Occupancy Raw Data'!U$3,FALSE)</f>
        <v>-3.8542164706429398</v>
      </c>
      <c r="O43" s="48">
        <f>VLOOKUP($A43,'Occupancy Raw Data'!$B$8:$BE$45,'Occupancy Raw Data'!V$3,FALSE)</f>
        <v>-8.2768854873758197</v>
      </c>
      <c r="P43" s="48">
        <f>VLOOKUP($A43,'Occupancy Raw Data'!$B$8:$BE$45,'Occupancy Raw Data'!W$3,FALSE)</f>
        <v>-8.9181042766811007</v>
      </c>
      <c r="Q43" s="48">
        <f>VLOOKUP($A43,'Occupancy Raw Data'!$B$8:$BE$45,'Occupancy Raw Data'!X$3,FALSE)</f>
        <v>-10.217338371059901</v>
      </c>
      <c r="R43" s="49">
        <f>VLOOKUP($A43,'Occupancy Raw Data'!$B$8:$BE$45,'Occupancy Raw Data'!Y$3,FALSE)</f>
        <v>-6.4440076673751499</v>
      </c>
      <c r="S43" s="48">
        <f>VLOOKUP($A43,'Occupancy Raw Data'!$B$8:$BE$45,'Occupancy Raw Data'!AA$3,FALSE)</f>
        <v>-9.3574287285712607</v>
      </c>
      <c r="T43" s="48">
        <f>VLOOKUP($A43,'Occupancy Raw Data'!$B$8:$BE$45,'Occupancy Raw Data'!AB$3,FALSE)</f>
        <v>-6.6847086058807603</v>
      </c>
      <c r="U43" s="49">
        <f>VLOOKUP($A43,'Occupancy Raw Data'!$B$8:$BE$45,'Occupancy Raw Data'!AC$3,FALSE)</f>
        <v>-8.0402795067989103</v>
      </c>
      <c r="V43" s="50">
        <f>VLOOKUP($A43,'Occupancy Raw Data'!$B$8:$BE$45,'Occupancy Raw Data'!AE$3,FALSE)</f>
        <v>-6.9694681832276002</v>
      </c>
      <c r="X43" s="51">
        <f>VLOOKUP($A43,'ADR Raw Data'!$B$6:$BE$43,'ADR Raw Data'!G$1,FALSE)</f>
        <v>99.952708885143196</v>
      </c>
      <c r="Y43" s="52">
        <f>VLOOKUP($A43,'ADR Raw Data'!$B$6:$BE$43,'ADR Raw Data'!H$1,FALSE)</f>
        <v>107.84528188799401</v>
      </c>
      <c r="Z43" s="52">
        <f>VLOOKUP($A43,'ADR Raw Data'!$B$6:$BE$43,'ADR Raw Data'!I$1,FALSE)</f>
        <v>112.018103799185</v>
      </c>
      <c r="AA43" s="52">
        <f>VLOOKUP($A43,'ADR Raw Data'!$B$6:$BE$43,'ADR Raw Data'!J$1,FALSE)</f>
        <v>112.77972509757301</v>
      </c>
      <c r="AB43" s="52">
        <f>VLOOKUP($A43,'ADR Raw Data'!$B$6:$BE$43,'ADR Raw Data'!K$1,FALSE)</f>
        <v>109.480394484203</v>
      </c>
      <c r="AC43" s="53">
        <f>VLOOKUP($A43,'ADR Raw Data'!$B$6:$BE$43,'ADR Raw Data'!L$1,FALSE)</f>
        <v>108.96602739726001</v>
      </c>
      <c r="AD43" s="52">
        <f>VLOOKUP($A43,'ADR Raw Data'!$B$6:$BE$43,'ADR Raw Data'!N$1,FALSE)</f>
        <v>126.375252571779</v>
      </c>
      <c r="AE43" s="52">
        <f>VLOOKUP($A43,'ADR Raw Data'!$B$6:$BE$43,'ADR Raw Data'!O$1,FALSE)</f>
        <v>125.718905602455</v>
      </c>
      <c r="AF43" s="53">
        <f>VLOOKUP($A43,'ADR Raw Data'!$B$6:$BE$43,'ADR Raw Data'!P$1,FALSE)</f>
        <v>126.04702870739899</v>
      </c>
      <c r="AG43" s="54">
        <f>VLOOKUP($A43,'ADR Raw Data'!$B$6:$BE$43,'ADR Raw Data'!R$1,FALSE)</f>
        <v>114.524029422049</v>
      </c>
      <c r="AI43" s="47">
        <f>VLOOKUP($A43,'ADR Raw Data'!$B$6:$BE$43,'ADR Raw Data'!T$1,FALSE)</f>
        <v>1.99537960602191</v>
      </c>
      <c r="AJ43" s="48">
        <f>VLOOKUP($A43,'ADR Raw Data'!$B$6:$BE$43,'ADR Raw Data'!U$1,FALSE)</f>
        <v>-0.31003178781052798</v>
      </c>
      <c r="AK43" s="48">
        <f>VLOOKUP($A43,'ADR Raw Data'!$B$6:$BE$43,'ADR Raw Data'!V$1,FALSE)</f>
        <v>-0.307785424006986</v>
      </c>
      <c r="AL43" s="48">
        <f>VLOOKUP($A43,'ADR Raw Data'!$B$6:$BE$43,'ADR Raw Data'!W$1,FALSE)</f>
        <v>-2.38806217950841E-2</v>
      </c>
      <c r="AM43" s="48">
        <f>VLOOKUP($A43,'ADR Raw Data'!$B$6:$BE$43,'ADR Raw Data'!X$1,FALSE)</f>
        <v>-4.2670585783382604</v>
      </c>
      <c r="AN43" s="49">
        <f>VLOOKUP($A43,'ADR Raw Data'!$B$6:$BE$43,'ADR Raw Data'!Y$1,FALSE)</f>
        <v>-1.0210962648526101</v>
      </c>
      <c r="AO43" s="48">
        <f>VLOOKUP($A43,'ADR Raw Data'!$B$6:$BE$43,'ADR Raw Data'!AA$1,FALSE)</f>
        <v>-1.39142826584904</v>
      </c>
      <c r="AP43" s="48">
        <f>VLOOKUP($A43,'ADR Raw Data'!$B$6:$BE$43,'ADR Raw Data'!AB$1,FALSE)</f>
        <v>-1.9739236514023699</v>
      </c>
      <c r="AQ43" s="49">
        <f>VLOOKUP($A43,'ADR Raw Data'!$B$6:$BE$43,'ADR Raw Data'!AC$1,FALSE)</f>
        <v>-1.68231269819618</v>
      </c>
      <c r="AR43" s="50">
        <f>VLOOKUP($A43,'ADR Raw Data'!$B$6:$BE$43,'ADR Raw Data'!AE$1,FALSE)</f>
        <v>-1.31731196551404</v>
      </c>
      <c r="AS43" s="40"/>
      <c r="AT43" s="51">
        <f>VLOOKUP($A43,'RevPAR Raw Data'!$B$6:$BE$43,'RevPAR Raw Data'!G$1,FALSE)</f>
        <v>49.976354442571598</v>
      </c>
      <c r="AU43" s="52">
        <f>VLOOKUP($A43,'RevPAR Raw Data'!$B$6:$BE$43,'RevPAR Raw Data'!H$1,FALSE)</f>
        <v>69.321690344329397</v>
      </c>
      <c r="AV43" s="52">
        <f>VLOOKUP($A43,'RevPAR Raw Data'!$B$6:$BE$43,'RevPAR Raw Data'!I$1,FALSE)</f>
        <v>79.515860823501001</v>
      </c>
      <c r="AW43" s="52">
        <f>VLOOKUP($A43,'RevPAR Raw Data'!$B$6:$BE$43,'RevPAR Raw Data'!J$1,FALSE)</f>
        <v>80.015762099686896</v>
      </c>
      <c r="AX43" s="52">
        <f>VLOOKUP($A43,'RevPAR Raw Data'!$B$6:$BE$43,'RevPAR Raw Data'!K$1,FALSE)</f>
        <v>75.513265109559299</v>
      </c>
      <c r="AY43" s="53">
        <f>VLOOKUP($A43,'RevPAR Raw Data'!$B$6:$BE$43,'RevPAR Raw Data'!L$1,FALSE)</f>
        <v>70.868586563929597</v>
      </c>
      <c r="AZ43" s="52">
        <f>VLOOKUP($A43,'RevPAR Raw Data'!$B$6:$BE$43,'RevPAR Raw Data'!N$1,FALSE)</f>
        <v>99.094873585359906</v>
      </c>
      <c r="BA43" s="52">
        <f>VLOOKUP($A43,'RevPAR Raw Data'!$B$6:$BE$43,'RevPAR Raw Data'!O$1,FALSE)</f>
        <v>98.610482783529903</v>
      </c>
      <c r="BB43" s="53">
        <f>VLOOKUP($A43,'RevPAR Raw Data'!$B$6:$BE$43,'RevPAR Raw Data'!P$1,FALSE)</f>
        <v>98.852678184444898</v>
      </c>
      <c r="BC43" s="54">
        <f>VLOOKUP($A43,'RevPAR Raw Data'!$B$6:$BE$43,'RevPAR Raw Data'!R$1,FALSE)</f>
        <v>78.864041312648297</v>
      </c>
      <c r="BE43" s="47">
        <f>VLOOKUP($A43,'RevPAR Raw Data'!$B$6:$BE$43,'RevPAR Raw Data'!T$1,FALSE)</f>
        <v>4.8903320935724599</v>
      </c>
      <c r="BF43" s="48">
        <f>VLOOKUP($A43,'RevPAR Raw Data'!$B$6:$BE$43,'RevPAR Raw Data'!U$1,FALSE)</f>
        <v>-4.1522989622234503</v>
      </c>
      <c r="BG43" s="48">
        <f>VLOOKUP($A43,'RevPAR Raw Data'!$B$6:$BE$43,'RevPAR Raw Data'!V$1,FALSE)</f>
        <v>-8.5591958642909098</v>
      </c>
      <c r="BH43" s="48">
        <f>VLOOKUP($A43,'RevPAR Raw Data'!$B$6:$BE$43,'RevPAR Raw Data'!W$1,FALSE)</f>
        <v>-8.9398551997225795</v>
      </c>
      <c r="BI43" s="48">
        <f>VLOOKUP($A43,'RevPAR Raw Data'!$B$6:$BE$43,'RevPAR Raw Data'!X$1,FALSE)</f>
        <v>-14.048417135957999</v>
      </c>
      <c r="BJ43" s="49">
        <f>VLOOKUP($A43,'RevPAR Raw Data'!$B$6:$BE$43,'RevPAR Raw Data'!Y$1,FALSE)</f>
        <v>-7.3993044106293802</v>
      </c>
      <c r="BK43" s="48">
        <f>VLOOKUP($A43,'RevPAR Raw Data'!$B$6:$BE$43,'RevPAR Raw Data'!AA$1,FALSE)</f>
        <v>-10.618655086134201</v>
      </c>
      <c r="BL43" s="48">
        <f>VLOOKUP($A43,'RevPAR Raw Data'!$B$6:$BE$43,'RevPAR Raw Data'!AB$1,FALSE)</f>
        <v>-8.5266812130843306</v>
      </c>
      <c r="BM43" s="49">
        <f>VLOOKUP($A43,'RevPAR Raw Data'!$B$6:$BE$43,'RevPAR Raw Data'!AC$1,FALSE)</f>
        <v>-9.5873295618817505</v>
      </c>
      <c r="BN43" s="50">
        <f>VLOOKUP($A43,'RevPAR Raw Data'!$B$6:$BE$43,'RevPAR Raw Data'!AE$1,FALSE)</f>
        <v>-8.1949705104312898</v>
      </c>
    </row>
    <row r="44" spans="1:66" x14ac:dyDescent="0.25">
      <c r="A44" s="63" t="s">
        <v>44</v>
      </c>
      <c r="B44" s="47">
        <f>VLOOKUP($A44,'Occupancy Raw Data'!$B$8:$BE$45,'Occupancy Raw Data'!G$3,FALSE)</f>
        <v>48.8041002277904</v>
      </c>
      <c r="C44" s="48">
        <f>VLOOKUP($A44,'Occupancy Raw Data'!$B$8:$BE$45,'Occupancy Raw Data'!H$3,FALSE)</f>
        <v>58.656036446469201</v>
      </c>
      <c r="D44" s="48">
        <f>VLOOKUP($A44,'Occupancy Raw Data'!$B$8:$BE$45,'Occupancy Raw Data'!I$3,FALSE)</f>
        <v>62.898633257403098</v>
      </c>
      <c r="E44" s="48">
        <f>VLOOKUP($A44,'Occupancy Raw Data'!$B$8:$BE$45,'Occupancy Raw Data'!J$3,FALSE)</f>
        <v>64.379271070615005</v>
      </c>
      <c r="F44" s="48">
        <f>VLOOKUP($A44,'Occupancy Raw Data'!$B$8:$BE$45,'Occupancy Raw Data'!K$3,FALSE)</f>
        <v>63.525056947608199</v>
      </c>
      <c r="G44" s="49">
        <f>VLOOKUP($A44,'Occupancy Raw Data'!$B$8:$BE$45,'Occupancy Raw Data'!L$3,FALSE)</f>
        <v>59.652619589977199</v>
      </c>
      <c r="H44" s="48">
        <f>VLOOKUP($A44,'Occupancy Raw Data'!$B$8:$BE$45,'Occupancy Raw Data'!N$3,FALSE)</f>
        <v>69.817767653758494</v>
      </c>
      <c r="I44" s="48">
        <f>VLOOKUP($A44,'Occupancy Raw Data'!$B$8:$BE$45,'Occupancy Raw Data'!O$3,FALSE)</f>
        <v>76.907744874715206</v>
      </c>
      <c r="J44" s="49">
        <f>VLOOKUP($A44,'Occupancy Raw Data'!$B$8:$BE$45,'Occupancy Raw Data'!P$3,FALSE)</f>
        <v>73.362756264236907</v>
      </c>
      <c r="K44" s="50">
        <f>VLOOKUP($A44,'Occupancy Raw Data'!$B$8:$BE$45,'Occupancy Raw Data'!R$3,FALSE)</f>
        <v>63.569801496908497</v>
      </c>
      <c r="M44" s="47">
        <f>VLOOKUP($A44,'Occupancy Raw Data'!$B$8:$BE$45,'Occupancy Raw Data'!T$3,FALSE)</f>
        <v>-5.3038674033149098</v>
      </c>
      <c r="N44" s="48">
        <f>VLOOKUP($A44,'Occupancy Raw Data'!$B$8:$BE$45,'Occupancy Raw Data'!U$3,FALSE)</f>
        <v>-3.19548872180451</v>
      </c>
      <c r="O44" s="48">
        <f>VLOOKUP($A44,'Occupancy Raw Data'!$B$8:$BE$45,'Occupancy Raw Data'!V$3,FALSE)</f>
        <v>-3.36832895888013</v>
      </c>
      <c r="P44" s="48">
        <f>VLOOKUP($A44,'Occupancy Raw Data'!$B$8:$BE$45,'Occupancy Raw Data'!W$3,FALSE)</f>
        <v>-1.0936132983377</v>
      </c>
      <c r="Q44" s="48">
        <f>VLOOKUP($A44,'Occupancy Raw Data'!$B$8:$BE$45,'Occupancy Raw Data'!X$3,FALSE)</f>
        <v>-4.00172117039586</v>
      </c>
      <c r="R44" s="49">
        <f>VLOOKUP($A44,'Occupancy Raw Data'!$B$8:$BE$45,'Occupancy Raw Data'!Y$3,FALSE)</f>
        <v>-3.3136422374007699</v>
      </c>
      <c r="S44" s="48">
        <f>VLOOKUP($A44,'Occupancy Raw Data'!$B$8:$BE$45,'Occupancy Raw Data'!AA$3,FALSE)</f>
        <v>-16.170940170940099</v>
      </c>
      <c r="T44" s="48">
        <f>VLOOKUP($A44,'Occupancy Raw Data'!$B$8:$BE$45,'Occupancy Raw Data'!AB$3,FALSE)</f>
        <v>-11.0635495554823</v>
      </c>
      <c r="U44" s="49">
        <f>VLOOKUP($A44,'Occupancy Raw Data'!$B$8:$BE$45,'Occupancy Raw Data'!AC$3,FALSE)</f>
        <v>-13.569272056356899</v>
      </c>
      <c r="V44" s="50">
        <f>VLOOKUP($A44,'Occupancy Raw Data'!$B$8:$BE$45,'Occupancy Raw Data'!AE$3,FALSE)</f>
        <v>-6.9540366753988998</v>
      </c>
      <c r="X44" s="51">
        <f>VLOOKUP($A44,'ADR Raw Data'!$B$6:$BE$43,'ADR Raw Data'!G$1,FALSE)</f>
        <v>86.2067403150525</v>
      </c>
      <c r="Y44" s="52">
        <f>VLOOKUP($A44,'ADR Raw Data'!$B$6:$BE$43,'ADR Raw Data'!H$1,FALSE)</f>
        <v>91.816772281553298</v>
      </c>
      <c r="Z44" s="52">
        <f>VLOOKUP($A44,'ADR Raw Data'!$B$6:$BE$43,'ADR Raw Data'!I$1,FALSE)</f>
        <v>93.512213897691197</v>
      </c>
      <c r="AA44" s="52">
        <f>VLOOKUP($A44,'ADR Raw Data'!$B$6:$BE$43,'ADR Raw Data'!J$1,FALSE)</f>
        <v>93.180881689517904</v>
      </c>
      <c r="AB44" s="52">
        <f>VLOOKUP($A44,'ADR Raw Data'!$B$6:$BE$43,'ADR Raw Data'!K$1,FALSE)</f>
        <v>95.0654666517256</v>
      </c>
      <c r="AC44" s="53">
        <f>VLOOKUP($A44,'ADR Raw Data'!$B$6:$BE$43,'ADR Raw Data'!L$1,FALSE)</f>
        <v>92.242712544152695</v>
      </c>
      <c r="AD44" s="52">
        <f>VLOOKUP($A44,'ADR Raw Data'!$B$6:$BE$43,'ADR Raw Data'!N$1,FALSE)</f>
        <v>109.86408327895499</v>
      </c>
      <c r="AE44" s="52">
        <f>VLOOKUP($A44,'ADR Raw Data'!$B$6:$BE$43,'ADR Raw Data'!O$1,FALSE)</f>
        <v>115.10482232506401</v>
      </c>
      <c r="AF44" s="53">
        <f>VLOOKUP($A44,'ADR Raw Data'!$B$6:$BE$43,'ADR Raw Data'!P$1,FALSE)</f>
        <v>112.61107263729799</v>
      </c>
      <c r="AG44" s="54">
        <f>VLOOKUP($A44,'ADR Raw Data'!$B$6:$BE$43,'ADR Raw Data'!R$1,FALSE)</f>
        <v>98.958745277706598</v>
      </c>
      <c r="AI44" s="47">
        <f>VLOOKUP($A44,'ADR Raw Data'!$B$6:$BE$43,'ADR Raw Data'!T$1,FALSE)</f>
        <v>4.4355414240175701</v>
      </c>
      <c r="AJ44" s="48">
        <f>VLOOKUP($A44,'ADR Raw Data'!$B$6:$BE$43,'ADR Raw Data'!U$1,FALSE)</f>
        <v>7.3028608910155999</v>
      </c>
      <c r="AK44" s="48">
        <f>VLOOKUP($A44,'ADR Raw Data'!$B$6:$BE$43,'ADR Raw Data'!V$1,FALSE)</f>
        <v>7.1783559160831203</v>
      </c>
      <c r="AL44" s="48">
        <f>VLOOKUP($A44,'ADR Raw Data'!$B$6:$BE$43,'ADR Raw Data'!W$1,FALSE)</f>
        <v>6.5646329362930098</v>
      </c>
      <c r="AM44" s="48">
        <f>VLOOKUP($A44,'ADR Raw Data'!$B$6:$BE$43,'ADR Raw Data'!X$1,FALSE)</f>
        <v>11.0801553391045</v>
      </c>
      <c r="AN44" s="49">
        <f>VLOOKUP($A44,'ADR Raw Data'!$B$6:$BE$43,'ADR Raw Data'!Y$1,FALSE)</f>
        <v>7.4888901636417797</v>
      </c>
      <c r="AO44" s="48">
        <f>VLOOKUP($A44,'ADR Raw Data'!$B$6:$BE$43,'ADR Raw Data'!AA$1,FALSE)</f>
        <v>2.6047593047262598</v>
      </c>
      <c r="AP44" s="48">
        <f>VLOOKUP($A44,'ADR Raw Data'!$B$6:$BE$43,'ADR Raw Data'!AB$1,FALSE)</f>
        <v>2.35859613298943</v>
      </c>
      <c r="AQ44" s="49">
        <f>VLOOKUP($A44,'ADR Raw Data'!$B$6:$BE$43,'ADR Raw Data'!AC$1,FALSE)</f>
        <v>2.5468306628075599</v>
      </c>
      <c r="AR44" s="50">
        <f>VLOOKUP($A44,'ADR Raw Data'!$B$6:$BE$43,'ADR Raw Data'!AE$1,FALSE)</f>
        <v>4.9018641918140897</v>
      </c>
      <c r="AS44" s="40"/>
      <c r="AT44" s="51">
        <f>VLOOKUP($A44,'RevPAR Raw Data'!$B$6:$BE$43,'RevPAR Raw Data'!G$1,FALSE)</f>
        <v>42.0724239464692</v>
      </c>
      <c r="AU44" s="52">
        <f>VLOOKUP($A44,'RevPAR Raw Data'!$B$6:$BE$43,'RevPAR Raw Data'!H$1,FALSE)</f>
        <v>53.856079413439602</v>
      </c>
      <c r="AV44" s="52">
        <f>VLOOKUP($A44,'RevPAR Raw Data'!$B$6:$BE$43,'RevPAR Raw Data'!I$1,FALSE)</f>
        <v>58.817904470387198</v>
      </c>
      <c r="AW44" s="52">
        <f>VLOOKUP($A44,'RevPAR Raw Data'!$B$6:$BE$43,'RevPAR Raw Data'!J$1,FALSE)</f>
        <v>59.989172408883803</v>
      </c>
      <c r="AX44" s="52">
        <f>VLOOKUP($A44,'RevPAR Raw Data'!$B$6:$BE$43,'RevPAR Raw Data'!K$1,FALSE)</f>
        <v>60.390391828018203</v>
      </c>
      <c r="AY44" s="53">
        <f>VLOOKUP($A44,'RevPAR Raw Data'!$B$6:$BE$43,'RevPAR Raw Data'!L$1,FALSE)</f>
        <v>55.0251944134396</v>
      </c>
      <c r="AZ44" s="52">
        <f>VLOOKUP($A44,'RevPAR Raw Data'!$B$6:$BE$43,'RevPAR Raw Data'!N$1,FALSE)</f>
        <v>76.704650398633206</v>
      </c>
      <c r="BA44" s="52">
        <f>VLOOKUP($A44,'RevPAR Raw Data'!$B$6:$BE$43,'RevPAR Raw Data'!O$1,FALSE)</f>
        <v>88.524523092255095</v>
      </c>
      <c r="BB44" s="53">
        <f>VLOOKUP($A44,'RevPAR Raw Data'!$B$6:$BE$43,'RevPAR Raw Data'!P$1,FALSE)</f>
        <v>82.6145867454441</v>
      </c>
      <c r="BC44" s="54">
        <f>VLOOKUP($A44,'RevPAR Raw Data'!$B$6:$BE$43,'RevPAR Raw Data'!R$1,FALSE)</f>
        <v>62.907877936869497</v>
      </c>
      <c r="BE44" s="47">
        <f>VLOOKUP($A44,'RevPAR Raw Data'!$B$6:$BE$43,'RevPAR Raw Data'!T$1,FALSE)</f>
        <v>-1.10358121504633</v>
      </c>
      <c r="BF44" s="48">
        <f>VLOOKUP($A44,'RevPAR Raw Data'!$B$6:$BE$43,'RevPAR Raw Data'!U$1,FALSE)</f>
        <v>3.8740100730696101</v>
      </c>
      <c r="BG44" s="48">
        <f>VLOOKUP($A44,'RevPAR Raw Data'!$B$6:$BE$43,'RevPAR Raw Data'!V$1,FALSE)</f>
        <v>3.5682363161100601</v>
      </c>
      <c r="BH44" s="48">
        <f>VLOOKUP($A44,'RevPAR Raw Data'!$B$6:$BE$43,'RevPAR Raw Data'!W$1,FALSE)</f>
        <v>5.3992279391769404</v>
      </c>
      <c r="BI44" s="48">
        <f>VLOOKUP($A44,'RevPAR Raw Data'!$B$6:$BE$43,'RevPAR Raw Data'!X$1,FALSE)</f>
        <v>6.6350372467909802</v>
      </c>
      <c r="BJ44" s="49">
        <f>VLOOKUP($A44,'RevPAR Raw Data'!$B$6:$BE$43,'RevPAR Raw Data'!Y$1,FALSE)</f>
        <v>3.9270928986660198</v>
      </c>
      <c r="BK44" s="48">
        <f>VLOOKUP($A44,'RevPAR Raw Data'!$B$6:$BE$43,'RevPAR Raw Data'!AA$1,FALSE)</f>
        <v>-13.9873949349781</v>
      </c>
      <c r="BL44" s="48">
        <f>VLOOKUP($A44,'RevPAR Raw Data'!$B$6:$BE$43,'RevPAR Raw Data'!AB$1,FALSE)</f>
        <v>-8.9658978744799196</v>
      </c>
      <c r="BM44" s="49">
        <f>VLOOKUP($A44,'RevPAR Raw Data'!$B$6:$BE$43,'RevPAR Raw Data'!AC$1,FALSE)</f>
        <v>-11.3680277750004</v>
      </c>
      <c r="BN44" s="50">
        <f>VLOOKUP($A44,'RevPAR Raw Data'!$B$6:$BE$43,'RevPAR Raw Data'!AE$1,FALSE)</f>
        <v>-2.3930499172617998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49.314173742651803</v>
      </c>
      <c r="C47" s="48">
        <f>VLOOKUP($A47,'Occupancy Raw Data'!$B$8:$BE$45,'Occupancy Raw Data'!H$3,FALSE)</f>
        <v>64.452116574912097</v>
      </c>
      <c r="D47" s="48">
        <f>VLOOKUP($A47,'Occupancy Raw Data'!$B$8:$BE$45,'Occupancy Raw Data'!I$3,FALSE)</f>
        <v>70.066249883362801</v>
      </c>
      <c r="E47" s="48">
        <f>VLOOKUP($A47,'Occupancy Raw Data'!$B$8:$BE$45,'Occupancy Raw Data'!J$3,FALSE)</f>
        <v>70.582563528350505</v>
      </c>
      <c r="F47" s="48">
        <f>VLOOKUP($A47,'Occupancy Raw Data'!$B$8:$BE$45,'Occupancy Raw Data'!K$3,FALSE)</f>
        <v>67.801934621007106</v>
      </c>
      <c r="G47" s="49">
        <f>VLOOKUP($A47,'Occupancy Raw Data'!$B$8:$BE$45,'Occupancy Raw Data'!L$3,FALSE)</f>
        <v>64.443407670056899</v>
      </c>
      <c r="H47" s="48">
        <f>VLOOKUP($A47,'Occupancy Raw Data'!$B$8:$BE$45,'Occupancy Raw Data'!N$3,FALSE)</f>
        <v>73.997698360859602</v>
      </c>
      <c r="I47" s="48">
        <f>VLOOKUP($A47,'Occupancy Raw Data'!$B$8:$BE$45,'Occupancy Raw Data'!O$3,FALSE)</f>
        <v>74.069235793598907</v>
      </c>
      <c r="J47" s="49">
        <f>VLOOKUP($A47,'Occupancy Raw Data'!$B$8:$BE$45,'Occupancy Raw Data'!P$3,FALSE)</f>
        <v>74.033467077229304</v>
      </c>
      <c r="K47" s="50">
        <f>VLOOKUP($A47,'Occupancy Raw Data'!$B$8:$BE$45,'Occupancy Raw Data'!R$3,FALSE)</f>
        <v>67.183424643534707</v>
      </c>
      <c r="M47" s="47">
        <f>VLOOKUP($A47,'Occupancy Raw Data'!$B$8:$BE$45,'Occupancy Raw Data'!T$3,FALSE)</f>
        <v>-0.62756841446765499</v>
      </c>
      <c r="N47" s="48">
        <f>VLOOKUP($A47,'Occupancy Raw Data'!$B$8:$BE$45,'Occupancy Raw Data'!U$3,FALSE)</f>
        <v>1.6943605621287601</v>
      </c>
      <c r="O47" s="48">
        <f>VLOOKUP($A47,'Occupancy Raw Data'!$B$8:$BE$45,'Occupancy Raw Data'!V$3,FALSE)</f>
        <v>1.14684687932023</v>
      </c>
      <c r="P47" s="48">
        <f>VLOOKUP($A47,'Occupancy Raw Data'!$B$8:$BE$45,'Occupancy Raw Data'!W$3,FALSE)</f>
        <v>1.0276571344033001</v>
      </c>
      <c r="Q47" s="48">
        <f>VLOOKUP($A47,'Occupancy Raw Data'!$B$8:$BE$45,'Occupancy Raw Data'!X$3,FALSE)</f>
        <v>-2.9697009209929699</v>
      </c>
      <c r="R47" s="49">
        <f>VLOOKUP($A47,'Occupancy Raw Data'!$B$8:$BE$45,'Occupancy Raw Data'!Y$3,FALSE)</f>
        <v>6.2012665103444498E-2</v>
      </c>
      <c r="S47" s="48">
        <f>VLOOKUP($A47,'Occupancy Raw Data'!$B$8:$BE$45,'Occupancy Raw Data'!AA$3,FALSE)</f>
        <v>-7.0402826737369697</v>
      </c>
      <c r="T47" s="48">
        <f>VLOOKUP($A47,'Occupancy Raw Data'!$B$8:$BE$45,'Occupancy Raw Data'!AB$3,FALSE)</f>
        <v>-6.8299067675352703</v>
      </c>
      <c r="U47" s="49">
        <f>VLOOKUP($A47,'Occupancy Raw Data'!$B$8:$BE$45,'Occupancy Raw Data'!AC$3,FALSE)</f>
        <v>-6.9351627901027797</v>
      </c>
      <c r="V47" s="50">
        <f>VLOOKUP($A47,'Occupancy Raw Data'!$B$8:$BE$45,'Occupancy Raw Data'!AE$3,FALSE)</f>
        <v>-2.25188131146224</v>
      </c>
      <c r="X47" s="51">
        <f>VLOOKUP($A47,'ADR Raw Data'!$B$6:$BE$43,'ADR Raw Data'!G$1,FALSE)</f>
        <v>109.002777672658</v>
      </c>
      <c r="Y47" s="52">
        <f>VLOOKUP($A47,'ADR Raw Data'!$B$6:$BE$43,'ADR Raw Data'!H$1,FALSE)</f>
        <v>117.48406862271899</v>
      </c>
      <c r="Z47" s="52">
        <f>VLOOKUP($A47,'ADR Raw Data'!$B$6:$BE$43,'ADR Raw Data'!I$1,FALSE)</f>
        <v>120.07498379722099</v>
      </c>
      <c r="AA47" s="52">
        <f>VLOOKUP($A47,'ADR Raw Data'!$B$6:$BE$43,'ADR Raw Data'!J$1,FALSE)</f>
        <v>120.45232230203101</v>
      </c>
      <c r="AB47" s="52">
        <f>VLOOKUP($A47,'ADR Raw Data'!$B$6:$BE$43,'ADR Raw Data'!K$1,FALSE)</f>
        <v>121.66419193540899</v>
      </c>
      <c r="AC47" s="53">
        <f>VLOOKUP($A47,'ADR Raw Data'!$B$6:$BE$43,'ADR Raw Data'!L$1,FALSE)</f>
        <v>118.279232209737</v>
      </c>
      <c r="AD47" s="52">
        <f>VLOOKUP($A47,'ADR Raw Data'!$B$6:$BE$43,'ADR Raw Data'!N$1,FALSE)</f>
        <v>144.237997562103</v>
      </c>
      <c r="AE47" s="52">
        <f>VLOOKUP($A47,'ADR Raw Data'!$B$6:$BE$43,'ADR Raw Data'!O$1,FALSE)</f>
        <v>143.78152893256001</v>
      </c>
      <c r="AF47" s="53">
        <f>VLOOKUP($A47,'ADR Raw Data'!$B$6:$BE$43,'ADR Raw Data'!P$1,FALSE)</f>
        <v>144.00965297762801</v>
      </c>
      <c r="AG47" s="54">
        <f>VLOOKUP($A47,'ADR Raw Data'!$B$6:$BE$43,'ADR Raw Data'!R$1,FALSE)</f>
        <v>126.38034715378799</v>
      </c>
      <c r="AI47" s="47">
        <f>VLOOKUP($A47,'ADR Raw Data'!$B$6:$BE$43,'ADR Raw Data'!T$1,FALSE)</f>
        <v>0.88134955236374002</v>
      </c>
      <c r="AJ47" s="48">
        <f>VLOOKUP($A47,'ADR Raw Data'!$B$6:$BE$43,'ADR Raw Data'!U$1,FALSE)</f>
        <v>4.0258663206830203</v>
      </c>
      <c r="AK47" s="48">
        <f>VLOOKUP($A47,'ADR Raw Data'!$B$6:$BE$43,'ADR Raw Data'!V$1,FALSE)</f>
        <v>2.97111359481138</v>
      </c>
      <c r="AL47" s="48">
        <f>VLOOKUP($A47,'ADR Raw Data'!$B$6:$BE$43,'ADR Raw Data'!W$1,FALSE)</f>
        <v>4.0026251549944698</v>
      </c>
      <c r="AM47" s="48">
        <f>VLOOKUP($A47,'ADR Raw Data'!$B$6:$BE$43,'ADR Raw Data'!X$1,FALSE)</f>
        <v>2.4555275323373502</v>
      </c>
      <c r="AN47" s="49">
        <f>VLOOKUP($A47,'ADR Raw Data'!$B$6:$BE$43,'ADR Raw Data'!Y$1,FALSE)</f>
        <v>2.9768513471423299</v>
      </c>
      <c r="AO47" s="48">
        <f>VLOOKUP($A47,'ADR Raw Data'!$B$6:$BE$43,'ADR Raw Data'!AA$1,FALSE)</f>
        <v>4.1528170742262196</v>
      </c>
      <c r="AP47" s="48">
        <f>VLOOKUP($A47,'ADR Raw Data'!$B$6:$BE$43,'ADR Raw Data'!AB$1,FALSE)</f>
        <v>1.61055359674887</v>
      </c>
      <c r="AQ47" s="49">
        <f>VLOOKUP($A47,'ADR Raw Data'!$B$6:$BE$43,'ADR Raw Data'!AC$1,FALSE)</f>
        <v>2.8686326583396702</v>
      </c>
      <c r="AR47" s="50">
        <f>VLOOKUP($A47,'ADR Raw Data'!$B$6:$BE$43,'ADR Raw Data'!AE$1,FALSE)</f>
        <v>2.6051988248738298</v>
      </c>
      <c r="AS47" s="40"/>
      <c r="AT47" s="51">
        <f>VLOOKUP($A47,'RevPAR Raw Data'!$B$6:$BE$43,'RevPAR Raw Data'!G$1,FALSE)</f>
        <v>53.753819165811301</v>
      </c>
      <c r="AU47" s="52">
        <f>VLOOKUP($A47,'RevPAR Raw Data'!$B$6:$BE$43,'RevPAR Raw Data'!H$1,FALSE)</f>
        <v>75.7209688656651</v>
      </c>
      <c r="AV47" s="52">
        <f>VLOOKUP($A47,'RevPAR Raw Data'!$B$6:$BE$43,'RevPAR Raw Data'!I$1,FALSE)</f>
        <v>84.132038194768398</v>
      </c>
      <c r="AW47" s="52">
        <f>VLOOKUP($A47,'RevPAR Raw Data'!$B$6:$BE$43,'RevPAR Raw Data'!J$1,FALSE)</f>
        <v>85.018336910204894</v>
      </c>
      <c r="AX47" s="52">
        <f>VLOOKUP($A47,'RevPAR Raw Data'!$B$6:$BE$43,'RevPAR Raw Data'!K$1,FALSE)</f>
        <v>82.490675873223196</v>
      </c>
      <c r="AY47" s="53">
        <f>VLOOKUP($A47,'RevPAR Raw Data'!$B$6:$BE$43,'RevPAR Raw Data'!L$1,FALSE)</f>
        <v>76.223167801934594</v>
      </c>
      <c r="AZ47" s="52">
        <f>VLOOKUP($A47,'RevPAR Raw Data'!$B$6:$BE$43,'RevPAR Raw Data'!N$1,FALSE)</f>
        <v>106.732798357749</v>
      </c>
      <c r="BA47" s="52">
        <f>VLOOKUP($A47,'RevPAR Raw Data'!$B$6:$BE$43,'RevPAR Raw Data'!O$1,FALSE)</f>
        <v>106.4978796927</v>
      </c>
      <c r="BB47" s="53">
        <f>VLOOKUP($A47,'RevPAR Raw Data'!$B$6:$BE$43,'RevPAR Raw Data'!P$1,FALSE)</f>
        <v>106.615339025224</v>
      </c>
      <c r="BC47" s="54">
        <f>VLOOKUP($A47,'RevPAR Raw Data'!$B$6:$BE$43,'RevPAR Raw Data'!R$1,FALSE)</f>
        <v>84.906645294303203</v>
      </c>
      <c r="BE47" s="47">
        <f>VLOOKUP($A47,'RevPAR Raw Data'!$B$6:$BE$43,'RevPAR Raw Data'!T$1,FALSE)</f>
        <v>0.24825006648439801</v>
      </c>
      <c r="BF47" s="48">
        <f>VLOOKUP($A47,'RevPAR Raw Data'!$B$6:$BE$43,'RevPAR Raw Data'!U$1,FALSE)</f>
        <v>5.78843957403347</v>
      </c>
      <c r="BG47" s="48">
        <f>VLOOKUP($A47,'RevPAR Raw Data'!$B$6:$BE$43,'RevPAR Raw Data'!V$1,FALSE)</f>
        <v>4.1520345976747697</v>
      </c>
      <c r="BH47" s="48">
        <f>VLOOKUP($A47,'RevPAR Raw Data'!$B$6:$BE$43,'RevPAR Raw Data'!W$1,FALSE)</f>
        <v>5.0714155523665001</v>
      </c>
      <c r="BI47" s="48">
        <f>VLOOKUP($A47,'RevPAR Raw Data'!$B$6:$BE$43,'RevPAR Raw Data'!X$1,FALSE)</f>
        <v>-0.58709521239867901</v>
      </c>
      <c r="BJ47" s="49">
        <f>VLOOKUP($A47,'RevPAR Raw Data'!$B$6:$BE$43,'RevPAR Raw Data'!Y$1,FALSE)</f>
        <v>3.0407100371023001</v>
      </c>
      <c r="BK47" s="48">
        <f>VLOOKUP($A47,'RevPAR Raw Data'!$B$6:$BE$43,'RevPAR Raw Data'!AA$1,FALSE)</f>
        <v>-3.1798356604594802</v>
      </c>
      <c r="BL47" s="48">
        <f>VLOOKUP($A47,'RevPAR Raw Data'!$B$6:$BE$43,'RevPAR Raw Data'!AB$1,FALSE)</f>
        <v>-5.3293524798855296</v>
      </c>
      <c r="BM47" s="49">
        <f>VLOOKUP($A47,'RevPAR Raw Data'!$B$6:$BE$43,'RevPAR Raw Data'!AC$1,FALSE)</f>
        <v>-4.2654744764690102</v>
      </c>
      <c r="BN47" s="50">
        <f>VLOOKUP($A47,'RevPAR Raw Data'!$B$6:$BE$43,'RevPAR Raw Data'!AE$1,FALSE)</f>
        <v>0.29465152794782201</v>
      </c>
    </row>
    <row r="48" spans="1:66" x14ac:dyDescent="0.25">
      <c r="A48" s="63" t="s">
        <v>78</v>
      </c>
      <c r="B48" s="47">
        <f>VLOOKUP($A48,'Occupancy Raw Data'!$B$8:$BE$45,'Occupancy Raw Data'!G$3,FALSE)</f>
        <v>48.424289008454998</v>
      </c>
      <c r="C48" s="48">
        <f>VLOOKUP($A48,'Occupancy Raw Data'!$B$8:$BE$45,'Occupancy Raw Data'!H$3,FALSE)</f>
        <v>64.258262874711704</v>
      </c>
      <c r="D48" s="48">
        <f>VLOOKUP($A48,'Occupancy Raw Data'!$B$8:$BE$45,'Occupancy Raw Data'!I$3,FALSE)</f>
        <v>68.716372021521906</v>
      </c>
      <c r="E48" s="48">
        <f>VLOOKUP($A48,'Occupancy Raw Data'!$B$8:$BE$45,'Occupancy Raw Data'!J$3,FALSE)</f>
        <v>64.642582628747107</v>
      </c>
      <c r="F48" s="48">
        <f>VLOOKUP($A48,'Occupancy Raw Data'!$B$8:$BE$45,'Occupancy Raw Data'!K$3,FALSE)</f>
        <v>62.259800153727902</v>
      </c>
      <c r="G48" s="49">
        <f>VLOOKUP($A48,'Occupancy Raw Data'!$B$8:$BE$45,'Occupancy Raw Data'!L$3,FALSE)</f>
        <v>61.660261337432701</v>
      </c>
      <c r="H48" s="48">
        <f>VLOOKUP($A48,'Occupancy Raw Data'!$B$8:$BE$45,'Occupancy Raw Data'!N$3,FALSE)</f>
        <v>71.176018447348099</v>
      </c>
      <c r="I48" s="48">
        <f>VLOOKUP($A48,'Occupancy Raw Data'!$B$8:$BE$45,'Occupancy Raw Data'!O$3,FALSE)</f>
        <v>75.403535741737102</v>
      </c>
      <c r="J48" s="49">
        <f>VLOOKUP($A48,'Occupancy Raw Data'!$B$8:$BE$45,'Occupancy Raw Data'!P$3,FALSE)</f>
        <v>73.2897770945426</v>
      </c>
      <c r="K48" s="50">
        <f>VLOOKUP($A48,'Occupancy Raw Data'!$B$8:$BE$45,'Occupancy Raw Data'!R$3,FALSE)</f>
        <v>64.9829801251784</v>
      </c>
      <c r="M48" s="47">
        <f>VLOOKUP($A48,'Occupancy Raw Data'!$B$8:$BE$45,'Occupancy Raw Data'!T$3,FALSE)</f>
        <v>1.94174757281553</v>
      </c>
      <c r="N48" s="48">
        <f>VLOOKUP($A48,'Occupancy Raw Data'!$B$8:$BE$45,'Occupancy Raw Data'!U$3,FALSE)</f>
        <v>2.0757020757020701</v>
      </c>
      <c r="O48" s="48">
        <f>VLOOKUP($A48,'Occupancy Raw Data'!$B$8:$BE$45,'Occupancy Raw Data'!V$3,FALSE)</f>
        <v>2.6406429391503998</v>
      </c>
      <c r="P48" s="48">
        <f>VLOOKUP($A48,'Occupancy Raw Data'!$B$8:$BE$45,'Occupancy Raw Data'!W$3,FALSE)</f>
        <v>-1.52224824355971</v>
      </c>
      <c r="Q48" s="48">
        <f>VLOOKUP($A48,'Occupancy Raw Data'!$B$8:$BE$45,'Occupancy Raw Data'!X$3,FALSE)</f>
        <v>-6.35838150289017</v>
      </c>
      <c r="R48" s="49">
        <f>VLOOKUP($A48,'Occupancy Raw Data'!$B$8:$BE$45,'Occupancy Raw Data'!Y$3,FALSE)</f>
        <v>-0.397318102806059</v>
      </c>
      <c r="S48" s="48">
        <f>VLOOKUP($A48,'Occupancy Raw Data'!$B$8:$BE$45,'Occupancy Raw Data'!AA$3,FALSE)</f>
        <v>-10.097087378640699</v>
      </c>
      <c r="T48" s="48">
        <f>VLOOKUP($A48,'Occupancy Raw Data'!$B$8:$BE$45,'Occupancy Raw Data'!AB$3,FALSE)</f>
        <v>-9.2506938020351495</v>
      </c>
      <c r="U48" s="49">
        <f>VLOOKUP($A48,'Occupancy Raw Data'!$B$8:$BE$45,'Occupancy Raw Data'!AC$3,FALSE)</f>
        <v>-9.66366650876361</v>
      </c>
      <c r="V48" s="50">
        <f>VLOOKUP($A48,'Occupancy Raw Data'!$B$8:$BE$45,'Occupancy Raw Data'!AE$3,FALSE)</f>
        <v>-3.5842293906810001</v>
      </c>
      <c r="X48" s="51">
        <f>VLOOKUP($A48,'ADR Raw Data'!$B$6:$BE$43,'ADR Raw Data'!G$1,FALSE)</f>
        <v>108.298111111111</v>
      </c>
      <c r="Y48" s="52">
        <f>VLOOKUP($A48,'ADR Raw Data'!$B$6:$BE$43,'ADR Raw Data'!H$1,FALSE)</f>
        <v>116.334342105263</v>
      </c>
      <c r="Z48" s="52">
        <f>VLOOKUP($A48,'ADR Raw Data'!$B$6:$BE$43,'ADR Raw Data'!I$1,FALSE)</f>
        <v>115.45058165547999</v>
      </c>
      <c r="AA48" s="52">
        <f>VLOOKUP($A48,'ADR Raw Data'!$B$6:$BE$43,'ADR Raw Data'!J$1,FALSE)</f>
        <v>117.88288941736</v>
      </c>
      <c r="AB48" s="52">
        <f>VLOOKUP($A48,'ADR Raw Data'!$B$6:$BE$43,'ADR Raw Data'!K$1,FALSE)</f>
        <v>121.54527160493799</v>
      </c>
      <c r="AC48" s="53">
        <f>VLOOKUP($A48,'ADR Raw Data'!$B$6:$BE$43,'ADR Raw Data'!L$1,FALSE)</f>
        <v>116.252136624283</v>
      </c>
      <c r="AD48" s="52">
        <f>VLOOKUP($A48,'ADR Raw Data'!$B$6:$BE$43,'ADR Raw Data'!N$1,FALSE)</f>
        <v>150.44950323974001</v>
      </c>
      <c r="AE48" s="52">
        <f>VLOOKUP($A48,'ADR Raw Data'!$B$6:$BE$43,'ADR Raw Data'!O$1,FALSE)</f>
        <v>154.524709480122</v>
      </c>
      <c r="AF48" s="53">
        <f>VLOOKUP($A48,'ADR Raw Data'!$B$6:$BE$43,'ADR Raw Data'!P$1,FALSE)</f>
        <v>152.54587309910801</v>
      </c>
      <c r="AG48" s="54">
        <f>VLOOKUP($A48,'ADR Raw Data'!$B$6:$BE$43,'ADR Raw Data'!R$1,FALSE)</f>
        <v>127.947330179114</v>
      </c>
      <c r="AI48" s="47">
        <f>VLOOKUP($A48,'ADR Raw Data'!$B$6:$BE$43,'ADR Raw Data'!T$1,FALSE)</f>
        <v>-1.4723846481491201</v>
      </c>
      <c r="AJ48" s="48">
        <f>VLOOKUP($A48,'ADR Raw Data'!$B$6:$BE$43,'ADR Raw Data'!U$1,FALSE)</f>
        <v>8.4368184451167991</v>
      </c>
      <c r="AK48" s="48">
        <f>VLOOKUP($A48,'ADR Raw Data'!$B$6:$BE$43,'ADR Raw Data'!V$1,FALSE)</f>
        <v>6.3949540915998799</v>
      </c>
      <c r="AL48" s="48">
        <f>VLOOKUP($A48,'ADR Raw Data'!$B$6:$BE$43,'ADR Raw Data'!W$1,FALSE)</f>
        <v>7.8975521473200496</v>
      </c>
      <c r="AM48" s="48">
        <f>VLOOKUP($A48,'ADR Raw Data'!$B$6:$BE$43,'ADR Raw Data'!X$1,FALSE)</f>
        <v>4.1093402019607099</v>
      </c>
      <c r="AN48" s="49">
        <f>VLOOKUP($A48,'ADR Raw Data'!$B$6:$BE$43,'ADR Raw Data'!Y$1,FALSE)</f>
        <v>5.2970872805412101</v>
      </c>
      <c r="AO48" s="48">
        <f>VLOOKUP($A48,'ADR Raw Data'!$B$6:$BE$43,'ADR Raw Data'!AA$1,FALSE)</f>
        <v>2.6006528263948701</v>
      </c>
      <c r="AP48" s="48">
        <f>VLOOKUP($A48,'ADR Raw Data'!$B$6:$BE$43,'ADR Raw Data'!AB$1,FALSE)</f>
        <v>3.80016261411222</v>
      </c>
      <c r="AQ48" s="49">
        <f>VLOOKUP($A48,'ADR Raw Data'!$B$6:$BE$43,'ADR Raw Data'!AC$1,FALSE)</f>
        <v>3.22587843623015</v>
      </c>
      <c r="AR48" s="50">
        <f>VLOOKUP($A48,'ADR Raw Data'!$B$6:$BE$43,'ADR Raw Data'!AE$1,FALSE)</f>
        <v>3.8044922054977</v>
      </c>
      <c r="AS48" s="40"/>
      <c r="AT48" s="51">
        <f>VLOOKUP($A48,'RevPAR Raw Data'!$B$6:$BE$43,'RevPAR Raw Data'!G$1,FALSE)</f>
        <v>52.442590315142098</v>
      </c>
      <c r="AU48" s="52">
        <f>VLOOKUP($A48,'RevPAR Raw Data'!$B$6:$BE$43,'RevPAR Raw Data'!H$1,FALSE)</f>
        <v>74.754427363566407</v>
      </c>
      <c r="AV48" s="52">
        <f>VLOOKUP($A48,'RevPAR Raw Data'!$B$6:$BE$43,'RevPAR Raw Data'!I$1,FALSE)</f>
        <v>79.333451191391205</v>
      </c>
      <c r="AW48" s="52">
        <f>VLOOKUP($A48,'RevPAR Raw Data'!$B$6:$BE$43,'RevPAR Raw Data'!J$1,FALSE)</f>
        <v>76.202544196771697</v>
      </c>
      <c r="AX48" s="52">
        <f>VLOOKUP($A48,'RevPAR Raw Data'!$B$6:$BE$43,'RevPAR Raw Data'!K$1,FALSE)</f>
        <v>75.673843197540293</v>
      </c>
      <c r="AY48" s="53">
        <f>VLOOKUP($A48,'RevPAR Raw Data'!$B$6:$BE$43,'RevPAR Raw Data'!L$1,FALSE)</f>
        <v>71.6813712528823</v>
      </c>
      <c r="AZ48" s="52">
        <f>VLOOKUP($A48,'RevPAR Raw Data'!$B$6:$BE$43,'RevPAR Raw Data'!N$1,FALSE)</f>
        <v>107.08396617986099</v>
      </c>
      <c r="BA48" s="52">
        <f>VLOOKUP($A48,'RevPAR Raw Data'!$B$6:$BE$43,'RevPAR Raw Data'!O$1,FALSE)</f>
        <v>116.517094542659</v>
      </c>
      <c r="BB48" s="53">
        <f>VLOOKUP($A48,'RevPAR Raw Data'!$B$6:$BE$43,'RevPAR Raw Data'!P$1,FALSE)</f>
        <v>111.80053036126</v>
      </c>
      <c r="BC48" s="54">
        <f>VLOOKUP($A48,'RevPAR Raw Data'!$B$6:$BE$43,'RevPAR Raw Data'!R$1,FALSE)</f>
        <v>83.143988140990402</v>
      </c>
      <c r="BE48" s="47">
        <f>VLOOKUP($A48,'RevPAR Raw Data'!$B$6:$BE$43,'RevPAR Raw Data'!T$1,FALSE)</f>
        <v>0.44077293149845997</v>
      </c>
      <c r="BF48" s="48">
        <f>VLOOKUP($A48,'RevPAR Raw Data'!$B$6:$BE$43,'RevPAR Raw Data'!U$1,FALSE)</f>
        <v>10.687643736407299</v>
      </c>
      <c r="BG48" s="48">
        <f>VLOOKUP($A48,'RevPAR Raw Data'!$B$6:$BE$43,'RevPAR Raw Data'!V$1,FALSE)</f>
        <v>9.2044649344320195</v>
      </c>
      <c r="BH48" s="48">
        <f>VLOOKUP($A48,'RevPAR Raw Data'!$B$6:$BE$43,'RevPAR Raw Data'!W$1,FALSE)</f>
        <v>6.2550835549135302</v>
      </c>
      <c r="BI48" s="48">
        <f>VLOOKUP($A48,'RevPAR Raw Data'!$B$6:$BE$43,'RevPAR Raw Data'!X$1,FALSE)</f>
        <v>-2.5103288282217502</v>
      </c>
      <c r="BJ48" s="49">
        <f>VLOOKUP($A48,'RevPAR Raw Data'!$B$6:$BE$43,'RevPAR Raw Data'!Y$1,FALSE)</f>
        <v>4.8787228910481204</v>
      </c>
      <c r="BK48" s="48">
        <f>VLOOKUP($A48,'RevPAR Raw Data'!$B$6:$BE$43,'RevPAR Raw Data'!AA$1,FALSE)</f>
        <v>-7.7590247405420802</v>
      </c>
      <c r="BL48" s="48">
        <f>VLOOKUP($A48,'RevPAR Raw Data'!$B$6:$BE$43,'RevPAR Raw Data'!AB$1,FALSE)</f>
        <v>-5.8020725953338603</v>
      </c>
      <c r="BM48" s="49">
        <f>VLOOKUP($A48,'RevPAR Raw Data'!$B$6:$BE$43,'RevPAR Raw Data'!AC$1,FALSE)</f>
        <v>-6.7495262065888602</v>
      </c>
      <c r="BN48" s="50">
        <f>VLOOKUP($A48,'RevPAR Raw Data'!$B$6:$BE$43,'RevPAR Raw Data'!AE$1,FALSE)</f>
        <v>8.3901087021087603E-2</v>
      </c>
    </row>
    <row r="49" spans="1:66" x14ac:dyDescent="0.25">
      <c r="A49" s="63" t="s">
        <v>79</v>
      </c>
      <c r="B49" s="47">
        <f>VLOOKUP($A49,'Occupancy Raw Data'!$B$8:$BE$45,'Occupancy Raw Data'!G$3,FALSE)</f>
        <v>44.603381014304198</v>
      </c>
      <c r="C49" s="48">
        <f>VLOOKUP($A49,'Occupancy Raw Data'!$B$8:$BE$45,'Occupancy Raw Data'!H$3,FALSE)</f>
        <v>55.591677503250899</v>
      </c>
      <c r="D49" s="48">
        <f>VLOOKUP($A49,'Occupancy Raw Data'!$B$8:$BE$45,'Occupancy Raw Data'!I$3,FALSE)</f>
        <v>58.127438231469398</v>
      </c>
      <c r="E49" s="48">
        <f>VLOOKUP($A49,'Occupancy Raw Data'!$B$8:$BE$45,'Occupancy Raw Data'!J$3,FALSE)</f>
        <v>55.916775032509697</v>
      </c>
      <c r="F49" s="48">
        <f>VLOOKUP($A49,'Occupancy Raw Data'!$B$8:$BE$45,'Occupancy Raw Data'!K$3,FALSE)</f>
        <v>54.876462938881602</v>
      </c>
      <c r="G49" s="49">
        <f>VLOOKUP($A49,'Occupancy Raw Data'!$B$8:$BE$45,'Occupancy Raw Data'!L$3,FALSE)</f>
        <v>53.823146944083199</v>
      </c>
      <c r="H49" s="48">
        <f>VLOOKUP($A49,'Occupancy Raw Data'!$B$8:$BE$45,'Occupancy Raw Data'!N$3,FALSE)</f>
        <v>67.165149544863397</v>
      </c>
      <c r="I49" s="48">
        <f>VLOOKUP($A49,'Occupancy Raw Data'!$B$8:$BE$45,'Occupancy Raw Data'!O$3,FALSE)</f>
        <v>70.286085825747705</v>
      </c>
      <c r="J49" s="49">
        <f>VLOOKUP($A49,'Occupancy Raw Data'!$B$8:$BE$45,'Occupancy Raw Data'!P$3,FALSE)</f>
        <v>68.725617685305494</v>
      </c>
      <c r="K49" s="50">
        <f>VLOOKUP($A49,'Occupancy Raw Data'!$B$8:$BE$45,'Occupancy Raw Data'!R$3,FALSE)</f>
        <v>58.080995727289597</v>
      </c>
      <c r="M49" s="47">
        <f>VLOOKUP($A49,'Occupancy Raw Data'!$B$8:$BE$45,'Occupancy Raw Data'!T$3,FALSE)</f>
        <v>4.2553191489361701</v>
      </c>
      <c r="N49" s="48">
        <f>VLOOKUP($A49,'Occupancy Raw Data'!$B$8:$BE$45,'Occupancy Raw Data'!U$3,FALSE)</f>
        <v>1.0638297872340401</v>
      </c>
      <c r="O49" s="48">
        <f>VLOOKUP($A49,'Occupancy Raw Data'!$B$8:$BE$45,'Occupancy Raw Data'!V$3,FALSE)</f>
        <v>-2.40174672489082</v>
      </c>
      <c r="P49" s="48">
        <f>VLOOKUP($A49,'Occupancy Raw Data'!$B$8:$BE$45,'Occupancy Raw Data'!W$3,FALSE)</f>
        <v>-5.9080962800875199</v>
      </c>
      <c r="Q49" s="48">
        <f>VLOOKUP($A49,'Occupancy Raw Data'!$B$8:$BE$45,'Occupancy Raw Data'!X$3,FALSE)</f>
        <v>-7.65864332603938</v>
      </c>
      <c r="R49" s="49">
        <f>VLOOKUP($A49,'Occupancy Raw Data'!$B$8:$BE$45,'Occupancy Raw Data'!Y$3,FALSE)</f>
        <v>-2.5659133709981101</v>
      </c>
      <c r="S49" s="48">
        <f>VLOOKUP($A49,'Occupancy Raw Data'!$B$8:$BE$45,'Occupancy Raw Data'!AA$3,FALSE)</f>
        <v>-2.8222013170272802</v>
      </c>
      <c r="T49" s="48">
        <f>VLOOKUP($A49,'Occupancy Raw Data'!$B$8:$BE$45,'Occupancy Raw Data'!AB$3,FALSE)</f>
        <v>-6.9707401032702201</v>
      </c>
      <c r="U49" s="49">
        <f>VLOOKUP($A49,'Occupancy Raw Data'!$B$8:$BE$45,'Occupancy Raw Data'!AC$3,FALSE)</f>
        <v>-4.98876404494382</v>
      </c>
      <c r="V49" s="50">
        <f>VLOOKUP($A49,'Occupancy Raw Data'!$B$8:$BE$45,'Occupancy Raw Data'!AE$3,FALSE)</f>
        <v>-3.3987331994438401</v>
      </c>
      <c r="X49" s="51">
        <f>VLOOKUP($A49,'ADR Raw Data'!$B$6:$BE$43,'ADR Raw Data'!G$1,FALSE)</f>
        <v>112.82616618075799</v>
      </c>
      <c r="Y49" s="52">
        <f>VLOOKUP($A49,'ADR Raw Data'!$B$6:$BE$43,'ADR Raw Data'!H$1,FALSE)</f>
        <v>114.724760233918</v>
      </c>
      <c r="Z49" s="52">
        <f>VLOOKUP($A49,'ADR Raw Data'!$B$6:$BE$43,'ADR Raw Data'!I$1,FALSE)</f>
        <v>114.216375838926</v>
      </c>
      <c r="AA49" s="52">
        <f>VLOOKUP($A49,'ADR Raw Data'!$B$6:$BE$43,'ADR Raw Data'!J$1,FALSE)</f>
        <v>112.67</v>
      </c>
      <c r="AB49" s="52">
        <f>VLOOKUP($A49,'ADR Raw Data'!$B$6:$BE$43,'ADR Raw Data'!K$1,FALSE)</f>
        <v>112.344407582938</v>
      </c>
      <c r="AC49" s="53">
        <f>VLOOKUP($A49,'ADR Raw Data'!$B$6:$BE$43,'ADR Raw Data'!L$1,FALSE)</f>
        <v>113.38795361198299</v>
      </c>
      <c r="AD49" s="52">
        <f>VLOOKUP($A49,'ADR Raw Data'!$B$6:$BE$43,'ADR Raw Data'!N$1,FALSE)</f>
        <v>146.23747337850901</v>
      </c>
      <c r="AE49" s="52">
        <f>VLOOKUP($A49,'ADR Raw Data'!$B$6:$BE$43,'ADR Raw Data'!O$1,FALSE)</f>
        <v>149.66608695652101</v>
      </c>
      <c r="AF49" s="53">
        <f>VLOOKUP($A49,'ADR Raw Data'!$B$6:$BE$43,'ADR Raw Data'!P$1,FALSE)</f>
        <v>147.99070482497601</v>
      </c>
      <c r="AG49" s="54">
        <f>VLOOKUP($A49,'ADR Raw Data'!$B$6:$BE$43,'ADR Raw Data'!R$1,FALSE)</f>
        <v>125.086372940988</v>
      </c>
      <c r="AI49" s="47">
        <f>VLOOKUP($A49,'ADR Raw Data'!$B$6:$BE$43,'ADR Raw Data'!T$1,FALSE)</f>
        <v>-6.4684654526333798</v>
      </c>
      <c r="AJ49" s="48">
        <f>VLOOKUP($A49,'ADR Raw Data'!$B$6:$BE$43,'ADR Raw Data'!U$1,FALSE)</f>
        <v>-6.6793464844119397</v>
      </c>
      <c r="AK49" s="48">
        <f>VLOOKUP($A49,'ADR Raw Data'!$B$6:$BE$43,'ADR Raw Data'!V$1,FALSE)</f>
        <v>-7.4574115630015596</v>
      </c>
      <c r="AL49" s="48">
        <f>VLOOKUP($A49,'ADR Raw Data'!$B$6:$BE$43,'ADR Raw Data'!W$1,FALSE)</f>
        <v>-8.4292038447499191</v>
      </c>
      <c r="AM49" s="48">
        <f>VLOOKUP($A49,'ADR Raw Data'!$B$6:$BE$43,'ADR Raw Data'!X$1,FALSE)</f>
        <v>-11.2315044815671</v>
      </c>
      <c r="AN49" s="49">
        <f>VLOOKUP($A49,'ADR Raw Data'!$B$6:$BE$43,'ADR Raw Data'!Y$1,FALSE)</f>
        <v>-8.1769544963590501</v>
      </c>
      <c r="AO49" s="48">
        <f>VLOOKUP($A49,'ADR Raw Data'!$B$6:$BE$43,'ADR Raw Data'!AA$1,FALSE)</f>
        <v>-11.4234363865038</v>
      </c>
      <c r="AP49" s="48">
        <f>VLOOKUP($A49,'ADR Raw Data'!$B$6:$BE$43,'ADR Raw Data'!AB$1,FALSE)</f>
        <v>-13.4787425146844</v>
      </c>
      <c r="AQ49" s="49">
        <f>VLOOKUP($A49,'ADR Raw Data'!$B$6:$BE$43,'ADR Raw Data'!AC$1,FALSE)</f>
        <v>-12.5427826290365</v>
      </c>
      <c r="AR49" s="50">
        <f>VLOOKUP($A49,'ADR Raw Data'!$B$6:$BE$43,'ADR Raw Data'!AE$1,FALSE)</f>
        <v>-10.141814467953999</v>
      </c>
      <c r="AS49" s="40"/>
      <c r="AT49" s="51">
        <f>VLOOKUP($A49,'RevPAR Raw Data'!$B$6:$BE$43,'RevPAR Raw Data'!G$1,FALSE)</f>
        <v>50.324284785435601</v>
      </c>
      <c r="AU49" s="52">
        <f>VLOOKUP($A49,'RevPAR Raw Data'!$B$6:$BE$43,'RevPAR Raw Data'!H$1,FALSE)</f>
        <v>63.777418725617601</v>
      </c>
      <c r="AV49" s="52">
        <f>VLOOKUP($A49,'RevPAR Raw Data'!$B$6:$BE$43,'RevPAR Raw Data'!I$1,FALSE)</f>
        <v>66.391053315994697</v>
      </c>
      <c r="AW49" s="52">
        <f>VLOOKUP($A49,'RevPAR Raw Data'!$B$6:$BE$43,'RevPAR Raw Data'!J$1,FALSE)</f>
        <v>63.001430429128703</v>
      </c>
      <c r="AX49" s="52">
        <f>VLOOKUP($A49,'RevPAR Raw Data'!$B$6:$BE$43,'RevPAR Raw Data'!K$1,FALSE)</f>
        <v>61.650637191157301</v>
      </c>
      <c r="AY49" s="53">
        <f>VLOOKUP($A49,'RevPAR Raw Data'!$B$6:$BE$43,'RevPAR Raw Data'!L$1,FALSE)</f>
        <v>61.028964889466799</v>
      </c>
      <c r="AZ49" s="52">
        <f>VLOOKUP($A49,'RevPAR Raw Data'!$B$6:$BE$43,'RevPAR Raw Data'!N$1,FALSE)</f>
        <v>98.220617685305498</v>
      </c>
      <c r="BA49" s="52">
        <f>VLOOKUP($A49,'RevPAR Raw Data'!$B$6:$BE$43,'RevPAR Raw Data'!O$1,FALSE)</f>
        <v>105.194434330299</v>
      </c>
      <c r="BB49" s="53">
        <f>VLOOKUP($A49,'RevPAR Raw Data'!$B$6:$BE$43,'RevPAR Raw Data'!P$1,FALSE)</f>
        <v>101.707526007802</v>
      </c>
      <c r="BC49" s="54">
        <f>VLOOKUP($A49,'RevPAR Raw Data'!$B$6:$BE$43,'RevPAR Raw Data'!R$1,FALSE)</f>
        <v>72.651410923276899</v>
      </c>
      <c r="BE49" s="47">
        <f>VLOOKUP($A49,'RevPAR Raw Data'!$B$6:$BE$43,'RevPAR Raw Data'!T$1,FALSE)</f>
        <v>-2.4884001527454398</v>
      </c>
      <c r="BF49" s="48">
        <f>VLOOKUP($A49,'RevPAR Raw Data'!$B$6:$BE$43,'RevPAR Raw Data'!U$1,FALSE)</f>
        <v>-5.6865735746716402</v>
      </c>
      <c r="BG49" s="48">
        <f>VLOOKUP($A49,'RevPAR Raw Data'!$B$6:$BE$43,'RevPAR Raw Data'!V$1,FALSE)</f>
        <v>-9.6800501499163705</v>
      </c>
      <c r="BH49" s="48">
        <f>VLOOKUP($A49,'RevPAR Raw Data'!$B$6:$BE$43,'RevPAR Raw Data'!W$1,FALSE)</f>
        <v>-13.839294646044699</v>
      </c>
      <c r="BI49" s="48">
        <f>VLOOKUP($A49,'RevPAR Raw Data'!$B$6:$BE$43,'RevPAR Raw Data'!X$1,FALSE)</f>
        <v>-18.0299669392152</v>
      </c>
      <c r="BJ49" s="49">
        <f>VLOOKUP($A49,'RevPAR Raw Data'!$B$6:$BE$43,'RevPAR Raw Data'!Y$1,FALSE)</f>
        <v>-10.5330542985946</v>
      </c>
      <c r="BK49" s="48">
        <f>VLOOKUP($A49,'RevPAR Raw Data'!$B$6:$BE$43,'RevPAR Raw Data'!AA$1,FALSE)</f>
        <v>-13.9232453313814</v>
      </c>
      <c r="BL49" s="48">
        <f>VLOOKUP($A49,'RevPAR Raw Data'!$B$6:$BE$43,'RevPAR Raw Data'!AB$1,FALSE)</f>
        <v>-19.509914508066998</v>
      </c>
      <c r="BM49" s="49">
        <f>VLOOKUP($A49,'RevPAR Raw Data'!$B$6:$BE$43,'RevPAR Raw Data'!AC$1,FALSE)</f>
        <v>-16.905816843947498</v>
      </c>
      <c r="BN49" s="50">
        <f>VLOOKUP($A49,'RevPAR Raw Data'!$B$6:$BE$43,'RevPAR Raw Data'!AE$1,FALSE)</f>
        <v>-13.195854452049501</v>
      </c>
    </row>
    <row r="50" spans="1:66" x14ac:dyDescent="0.25">
      <c r="A50" s="63" t="s">
        <v>80</v>
      </c>
      <c r="B50" s="47">
        <f>VLOOKUP($A50,'Occupancy Raw Data'!$B$8:$BE$45,'Occupancy Raw Data'!G$3,FALSE)</f>
        <v>65.433585244011695</v>
      </c>
      <c r="C50" s="48">
        <f>VLOOKUP($A50,'Occupancy Raw Data'!$B$8:$BE$45,'Occupancy Raw Data'!H$3,FALSE)</f>
        <v>72.627129499167395</v>
      </c>
      <c r="D50" s="48">
        <f>VLOOKUP($A50,'Occupancy Raw Data'!$B$8:$BE$45,'Occupancy Raw Data'!I$3,FALSE)</f>
        <v>76.613295760215095</v>
      </c>
      <c r="E50" s="48">
        <f>VLOOKUP($A50,'Occupancy Raw Data'!$B$8:$BE$45,'Occupancy Raw Data'!J$3,FALSE)</f>
        <v>76.569745100550705</v>
      </c>
      <c r="F50" s="48">
        <f>VLOOKUP($A50,'Occupancy Raw Data'!$B$8:$BE$45,'Occupancy Raw Data'!K$3,FALSE)</f>
        <v>76.469834763673603</v>
      </c>
      <c r="G50" s="49">
        <f>VLOOKUP($A50,'Occupancy Raw Data'!$B$8:$BE$45,'Occupancy Raw Data'!L$3,FALSE)</f>
        <v>73.542718073523702</v>
      </c>
      <c r="H50" s="48">
        <f>VLOOKUP($A50,'Occupancy Raw Data'!$B$8:$BE$45,'Occupancy Raw Data'!N$3,FALSE)</f>
        <v>85.295247854489503</v>
      </c>
      <c r="I50" s="48">
        <f>VLOOKUP($A50,'Occupancy Raw Data'!$B$8:$BE$45,'Occupancy Raw Data'!O$3,FALSE)</f>
        <v>85.8485974125784</v>
      </c>
      <c r="J50" s="49">
        <f>VLOOKUP($A50,'Occupancy Raw Data'!$B$8:$BE$45,'Occupancy Raw Data'!P$3,FALSE)</f>
        <v>85.571922633534001</v>
      </c>
      <c r="K50" s="50">
        <f>VLOOKUP($A50,'Occupancy Raw Data'!$B$8:$BE$45,'Occupancy Raw Data'!R$3,FALSE)</f>
        <v>76.979633662098095</v>
      </c>
      <c r="M50" s="47">
        <f>VLOOKUP($A50,'Occupancy Raw Data'!$B$8:$BE$45,'Occupancy Raw Data'!T$3,FALSE)</f>
        <v>12.1302878441746</v>
      </c>
      <c r="N50" s="48">
        <f>VLOOKUP($A50,'Occupancy Raw Data'!$B$8:$BE$45,'Occupancy Raw Data'!U$3,FALSE)</f>
        <v>6.4007679084135702</v>
      </c>
      <c r="O50" s="48">
        <f>VLOOKUP($A50,'Occupancy Raw Data'!$B$8:$BE$45,'Occupancy Raw Data'!V$3,FALSE)</f>
        <v>6.0524874119760401</v>
      </c>
      <c r="P50" s="48">
        <f>VLOOKUP($A50,'Occupancy Raw Data'!$B$8:$BE$45,'Occupancy Raw Data'!W$3,FALSE)</f>
        <v>5.8829822719018896</v>
      </c>
      <c r="Q50" s="48">
        <f>VLOOKUP($A50,'Occupancy Raw Data'!$B$8:$BE$45,'Occupancy Raw Data'!X$3,FALSE)</f>
        <v>6.8803533794672598</v>
      </c>
      <c r="R50" s="49">
        <f>VLOOKUP($A50,'Occupancy Raw Data'!$B$8:$BE$45,'Occupancy Raw Data'!Y$3,FALSE)</f>
        <v>7.2937941618490703</v>
      </c>
      <c r="S50" s="48">
        <f>VLOOKUP($A50,'Occupancy Raw Data'!$B$8:$BE$45,'Occupancy Raw Data'!AA$3,FALSE)</f>
        <v>2.7243659328207599</v>
      </c>
      <c r="T50" s="48">
        <f>VLOOKUP($A50,'Occupancy Raw Data'!$B$8:$BE$45,'Occupancy Raw Data'!AB$3,FALSE)</f>
        <v>-2.20502106064116</v>
      </c>
      <c r="U50" s="49">
        <f>VLOOKUP($A50,'Occupancy Raw Data'!$B$8:$BE$45,'Occupancy Raw Data'!AC$3,FALSE)</f>
        <v>0.19111912779586801</v>
      </c>
      <c r="V50" s="50">
        <f>VLOOKUP($A50,'Occupancy Raw Data'!$B$8:$BE$45,'Occupancy Raw Data'!AE$3,FALSE)</f>
        <v>4.93122321815697</v>
      </c>
      <c r="X50" s="51">
        <f>VLOOKUP($A50,'ADR Raw Data'!$B$6:$BE$43,'ADR Raw Data'!G$1,FALSE)</f>
        <v>137.49371466604001</v>
      </c>
      <c r="Y50" s="52">
        <f>VLOOKUP($A50,'ADR Raw Data'!$B$6:$BE$43,'ADR Raw Data'!H$1,FALSE)</f>
        <v>136.73951216931201</v>
      </c>
      <c r="Z50" s="52">
        <f>VLOOKUP($A50,'ADR Raw Data'!$B$6:$BE$43,'ADR Raw Data'!I$1,FALSE)</f>
        <v>140.48388550792399</v>
      </c>
      <c r="AA50" s="52">
        <f>VLOOKUP($A50,'ADR Raw Data'!$B$6:$BE$43,'ADR Raw Data'!J$1,FALSE)</f>
        <v>139.56515239720201</v>
      </c>
      <c r="AB50" s="52">
        <f>VLOOKUP($A50,'ADR Raw Data'!$B$6:$BE$43,'ADR Raw Data'!K$1,FALSE)</f>
        <v>140.134968509212</v>
      </c>
      <c r="AC50" s="53">
        <f>VLOOKUP($A50,'ADR Raw Data'!$B$6:$BE$43,'ADR Raw Data'!L$1,FALSE)</f>
        <v>138.94837122135701</v>
      </c>
      <c r="AD50" s="52">
        <f>VLOOKUP($A50,'ADR Raw Data'!$B$6:$BE$43,'ADR Raw Data'!N$1,FALSE)</f>
        <v>186.10050518095801</v>
      </c>
      <c r="AE50" s="52">
        <f>VLOOKUP($A50,'ADR Raw Data'!$B$6:$BE$43,'ADR Raw Data'!O$1,FALSE)</f>
        <v>188.092914863776</v>
      </c>
      <c r="AF50" s="53">
        <f>VLOOKUP($A50,'ADR Raw Data'!$B$6:$BE$43,'ADR Raw Data'!P$1,FALSE)</f>
        <v>187.09993099422201</v>
      </c>
      <c r="AG50" s="54">
        <f>VLOOKUP($A50,'ADR Raw Data'!$B$6:$BE$43,'ADR Raw Data'!R$1,FALSE)</f>
        <v>154.241549992155</v>
      </c>
      <c r="AI50" s="47">
        <f>VLOOKUP($A50,'ADR Raw Data'!$B$6:$BE$43,'ADR Raw Data'!T$1,FALSE)</f>
        <v>11.265919559994201</v>
      </c>
      <c r="AJ50" s="48">
        <f>VLOOKUP($A50,'ADR Raw Data'!$B$6:$BE$43,'ADR Raw Data'!U$1,FALSE)</f>
        <v>7.4894889466130303</v>
      </c>
      <c r="AK50" s="48">
        <f>VLOOKUP($A50,'ADR Raw Data'!$B$6:$BE$43,'ADR Raw Data'!V$1,FALSE)</f>
        <v>7.5771792795854402</v>
      </c>
      <c r="AL50" s="48">
        <f>VLOOKUP($A50,'ADR Raw Data'!$B$6:$BE$43,'ADR Raw Data'!W$1,FALSE)</f>
        <v>5.9095239568307401</v>
      </c>
      <c r="AM50" s="48">
        <f>VLOOKUP($A50,'ADR Raw Data'!$B$6:$BE$43,'ADR Raw Data'!X$1,FALSE)</f>
        <v>5.1407168333789901</v>
      </c>
      <c r="AN50" s="49">
        <f>VLOOKUP($A50,'ADR Raw Data'!$B$6:$BE$43,'ADR Raw Data'!Y$1,FALSE)</f>
        <v>7.2671172831261002</v>
      </c>
      <c r="AO50" s="48">
        <f>VLOOKUP($A50,'ADR Raw Data'!$B$6:$BE$43,'ADR Raw Data'!AA$1,FALSE)</f>
        <v>3.17477092639021</v>
      </c>
      <c r="AP50" s="48">
        <f>VLOOKUP($A50,'ADR Raw Data'!$B$6:$BE$43,'ADR Raw Data'!AB$1,FALSE)</f>
        <v>-5.7662255427066697E-2</v>
      </c>
      <c r="AQ50" s="49">
        <f>VLOOKUP($A50,'ADR Raw Data'!$B$6:$BE$43,'ADR Raw Data'!AC$1,FALSE)</f>
        <v>1.46604422119531</v>
      </c>
      <c r="AR50" s="50">
        <f>VLOOKUP($A50,'ADR Raw Data'!$B$6:$BE$43,'ADR Raw Data'!AE$1,FALSE)</f>
        <v>4.3698551074348</v>
      </c>
      <c r="AS50" s="40"/>
      <c r="AT50" s="51">
        <f>VLOOKUP($A50,'RevPAR Raw Data'!$B$6:$BE$43,'RevPAR Raw Data'!G$1,FALSE)</f>
        <v>89.967066991161701</v>
      </c>
      <c r="AU50" s="52">
        <f>VLOOKUP($A50,'RevPAR Raw Data'!$B$6:$BE$43,'RevPAR Raw Data'!H$1,FALSE)</f>
        <v>99.309982579736101</v>
      </c>
      <c r="AV50" s="52">
        <f>VLOOKUP($A50,'RevPAR Raw Data'!$B$6:$BE$43,'RevPAR Raw Data'!I$1,FALSE)</f>
        <v>107.629334699628</v>
      </c>
      <c r="AW50" s="52">
        <f>VLOOKUP($A50,'RevPAR Raw Data'!$B$6:$BE$43,'RevPAR Raw Data'!J$1,FALSE)</f>
        <v>106.864681439733</v>
      </c>
      <c r="AX50" s="52">
        <f>VLOOKUP($A50,'RevPAR Raw Data'!$B$6:$BE$43,'RevPAR Raw Data'!K$1,FALSE)</f>
        <v>107.160978865121</v>
      </c>
      <c r="AY50" s="53">
        <f>VLOOKUP($A50,'RevPAR Raw Data'!$B$6:$BE$43,'RevPAR Raw Data'!L$1,FALSE)</f>
        <v>102.186408915076</v>
      </c>
      <c r="AZ50" s="52">
        <f>VLOOKUP($A50,'RevPAR Raw Data'!$B$6:$BE$43,'RevPAR Raw Data'!N$1,FALSE)</f>
        <v>158.73488715255499</v>
      </c>
      <c r="BA50" s="52">
        <f>VLOOKUP($A50,'RevPAR Raw Data'!$B$6:$BE$43,'RevPAR Raw Data'!O$1,FALSE)</f>
        <v>161.47512924298701</v>
      </c>
      <c r="BB50" s="53">
        <f>VLOOKUP($A50,'RevPAR Raw Data'!$B$6:$BE$43,'RevPAR Raw Data'!P$1,FALSE)</f>
        <v>160.10500819777101</v>
      </c>
      <c r="BC50" s="54">
        <f>VLOOKUP($A50,'RevPAR Raw Data'!$B$6:$BE$43,'RevPAR Raw Data'!R$1,FALSE)</f>
        <v>118.734580138703</v>
      </c>
      <c r="BE50" s="47">
        <f>VLOOKUP($A50,'RevPAR Raw Data'!$B$6:$BE$43,'RevPAR Raw Data'!T$1,FALSE)</f>
        <v>24.762795875089399</v>
      </c>
      <c r="BF50" s="48">
        <f>VLOOKUP($A50,'RevPAR Raw Data'!$B$6:$BE$43,'RevPAR Raw Data'!U$1,FALSE)</f>
        <v>14.369641660025501</v>
      </c>
      <c r="BG50" s="48">
        <f>VLOOKUP($A50,'RevPAR Raw Data'!$B$6:$BE$43,'RevPAR Raw Data'!V$1,FALSE)</f>
        <v>14.088274513641201</v>
      </c>
      <c r="BH50" s="48">
        <f>VLOOKUP($A50,'RevPAR Raw Data'!$B$6:$BE$43,'RevPAR Raw Data'!W$1,FALSE)</f>
        <v>12.140162475466701</v>
      </c>
      <c r="BI50" s="48">
        <f>VLOOKUP($A50,'RevPAR Raw Data'!$B$6:$BE$43,'RevPAR Raw Data'!X$1,FALSE)</f>
        <v>12.374769697220399</v>
      </c>
      <c r="BJ50" s="49">
        <f>VLOOKUP($A50,'RevPAR Raw Data'!$B$6:$BE$43,'RevPAR Raw Data'!Y$1,FALSE)</f>
        <v>15.0909600211065</v>
      </c>
      <c r="BK50" s="48">
        <f>VLOOKUP($A50,'RevPAR Raw Data'!$B$6:$BE$43,'RevPAR Raw Data'!AA$1,FALSE)</f>
        <v>5.98562923677465</v>
      </c>
      <c r="BL50" s="48">
        <f>VLOOKUP($A50,'RevPAR Raw Data'!$B$6:$BE$43,'RevPAR Raw Data'!AB$1,FALSE)</f>
        <v>-2.2614118511920198</v>
      </c>
      <c r="BM50" s="49">
        <f>VLOOKUP($A50,'RevPAR Raw Data'!$B$6:$BE$43,'RevPAR Raw Data'!AC$1,FALSE)</f>
        <v>1.6599652399198199</v>
      </c>
      <c r="BN50" s="50">
        <f>VLOOKUP($A50,'RevPAR Raw Data'!$B$6:$BE$43,'RevPAR Raw Data'!AE$1,FALSE)</f>
        <v>9.5165656352494103</v>
      </c>
    </row>
    <row r="51" spans="1:66" x14ac:dyDescent="0.25">
      <c r="A51" s="66" t="s">
        <v>81</v>
      </c>
      <c r="B51" s="47">
        <f>VLOOKUP($A51,'Occupancy Raw Data'!$B$8:$BE$45,'Occupancy Raw Data'!G$3,FALSE)</f>
        <v>62.8896208991031</v>
      </c>
      <c r="C51" s="48">
        <f>VLOOKUP($A51,'Occupancy Raw Data'!$B$8:$BE$45,'Occupancy Raw Data'!H$3,FALSE)</f>
        <v>82.952836116453</v>
      </c>
      <c r="D51" s="48">
        <f>VLOOKUP($A51,'Occupancy Raw Data'!$B$8:$BE$45,'Occupancy Raw Data'!I$3,FALSE)</f>
        <v>91.121308478836198</v>
      </c>
      <c r="E51" s="48">
        <f>VLOOKUP($A51,'Occupancy Raw Data'!$B$8:$BE$45,'Occupancy Raw Data'!J$3,FALSE)</f>
        <v>90.683371732135001</v>
      </c>
      <c r="F51" s="48">
        <f>VLOOKUP($A51,'Occupancy Raw Data'!$B$8:$BE$45,'Occupancy Raw Data'!K$3,FALSE)</f>
        <v>80.281421961575802</v>
      </c>
      <c r="G51" s="49">
        <f>VLOOKUP($A51,'Occupancy Raw Data'!$B$8:$BE$45,'Occupancy Raw Data'!L$3,FALSE)</f>
        <v>81.585711837620593</v>
      </c>
      <c r="H51" s="48">
        <f>VLOOKUP($A51,'Occupancy Raw Data'!$B$8:$BE$45,'Occupancy Raw Data'!N$3,FALSE)</f>
        <v>78.508730173841798</v>
      </c>
      <c r="I51" s="48">
        <f>VLOOKUP($A51,'Occupancy Raw Data'!$B$8:$BE$45,'Occupancy Raw Data'!O$3,FALSE)</f>
        <v>81.267731678059306</v>
      </c>
      <c r="J51" s="49">
        <f>VLOOKUP($A51,'Occupancy Raw Data'!$B$8:$BE$45,'Occupancy Raw Data'!P$3,FALSE)</f>
        <v>79.888230925950594</v>
      </c>
      <c r="K51" s="50">
        <f>VLOOKUP($A51,'Occupancy Raw Data'!$B$8:$BE$45,'Occupancy Raw Data'!R$3,FALSE)</f>
        <v>81.100717291429206</v>
      </c>
      <c r="M51" s="47">
        <f>VLOOKUP($A51,'Occupancy Raw Data'!$B$8:$BE$45,'Occupancy Raw Data'!T$3,FALSE)</f>
        <v>-3.0414744741774502</v>
      </c>
      <c r="N51" s="48">
        <f>VLOOKUP($A51,'Occupancy Raw Data'!$B$8:$BE$45,'Occupancy Raw Data'!U$3,FALSE)</f>
        <v>-1.2304995737948199</v>
      </c>
      <c r="O51" s="48">
        <f>VLOOKUP($A51,'Occupancy Raw Data'!$B$8:$BE$45,'Occupancy Raw Data'!V$3,FALSE)</f>
        <v>0.58708901020301596</v>
      </c>
      <c r="P51" s="48">
        <f>VLOOKUP($A51,'Occupancy Raw Data'!$B$8:$BE$45,'Occupancy Raw Data'!W$3,FALSE)</f>
        <v>2.10654785005147</v>
      </c>
      <c r="Q51" s="48">
        <f>VLOOKUP($A51,'Occupancy Raw Data'!$B$8:$BE$45,'Occupancy Raw Data'!X$3,FALSE)</f>
        <v>1.670953474337</v>
      </c>
      <c r="R51" s="49">
        <f>VLOOKUP($A51,'Occupancy Raw Data'!$B$8:$BE$45,'Occupancy Raw Data'!Y$3,FALSE)</f>
        <v>0.17580808940477399</v>
      </c>
      <c r="S51" s="48">
        <f>VLOOKUP($A51,'Occupancy Raw Data'!$B$8:$BE$45,'Occupancy Raw Data'!AA$3,FALSE)</f>
        <v>2.67007591166819</v>
      </c>
      <c r="T51" s="48">
        <f>VLOOKUP($A51,'Occupancy Raw Data'!$B$8:$BE$45,'Occupancy Raw Data'!AB$3,FALSE)</f>
        <v>7.5804213437336303</v>
      </c>
      <c r="U51" s="49">
        <f>VLOOKUP($A51,'Occupancy Raw Data'!$B$8:$BE$45,'Occupancy Raw Data'!AC$3,FALSE)</f>
        <v>5.1102983202284502</v>
      </c>
      <c r="V51" s="50">
        <f>VLOOKUP($A51,'Occupancy Raw Data'!$B$8:$BE$45,'Occupancy Raw Data'!AE$3,FALSE)</f>
        <v>1.5171093481874101</v>
      </c>
      <c r="X51" s="51">
        <f>VLOOKUP($A51,'ADR Raw Data'!$B$6:$BE$43,'ADR Raw Data'!G$1,FALSE)</f>
        <v>154.70534802749</v>
      </c>
      <c r="Y51" s="52">
        <f>VLOOKUP($A51,'ADR Raw Data'!$B$6:$BE$43,'ADR Raw Data'!H$1,FALSE)</f>
        <v>185.60797801037501</v>
      </c>
      <c r="Z51" s="52">
        <f>VLOOKUP($A51,'ADR Raw Data'!$B$6:$BE$43,'ADR Raw Data'!I$1,FALSE)</f>
        <v>198.883886659979</v>
      </c>
      <c r="AA51" s="52">
        <f>VLOOKUP($A51,'ADR Raw Data'!$B$6:$BE$43,'ADR Raw Data'!J$1,FALSE)</f>
        <v>192.16643849997899</v>
      </c>
      <c r="AB51" s="52">
        <f>VLOOKUP($A51,'ADR Raw Data'!$B$6:$BE$43,'ADR Raw Data'!K$1,FALSE)</f>
        <v>165.97982899698701</v>
      </c>
      <c r="AC51" s="53">
        <f>VLOOKUP($A51,'ADR Raw Data'!$B$6:$BE$43,'ADR Raw Data'!L$1,FALSE)</f>
        <v>181.40437696041801</v>
      </c>
      <c r="AD51" s="52">
        <f>VLOOKUP($A51,'ADR Raw Data'!$B$6:$BE$43,'ADR Raw Data'!N$1,FALSE)</f>
        <v>146.56144450911901</v>
      </c>
      <c r="AE51" s="52">
        <f>VLOOKUP($A51,'ADR Raw Data'!$B$6:$BE$43,'ADR Raw Data'!O$1,FALSE)</f>
        <v>146.29961481689699</v>
      </c>
      <c r="AF51" s="53">
        <f>VLOOKUP($A51,'ADR Raw Data'!$B$6:$BE$43,'ADR Raw Data'!P$1,FALSE)</f>
        <v>146.428269040553</v>
      </c>
      <c r="AG51" s="54">
        <f>VLOOKUP($A51,'ADR Raw Data'!$B$6:$BE$43,'ADR Raw Data'!R$1,FALSE)</f>
        <v>171.56060499139701</v>
      </c>
      <c r="AI51" s="47">
        <f>VLOOKUP($A51,'ADR Raw Data'!$B$6:$BE$43,'ADR Raw Data'!T$1,FALSE)</f>
        <v>1.82201891556129</v>
      </c>
      <c r="AJ51" s="48">
        <f>VLOOKUP($A51,'ADR Raw Data'!$B$6:$BE$43,'ADR Raw Data'!U$1,FALSE)</f>
        <v>5.8113791849301997</v>
      </c>
      <c r="AK51" s="48">
        <f>VLOOKUP($A51,'ADR Raw Data'!$B$6:$BE$43,'ADR Raw Data'!V$1,FALSE)</f>
        <v>7.97794876295879</v>
      </c>
      <c r="AL51" s="48">
        <f>VLOOKUP($A51,'ADR Raw Data'!$B$6:$BE$43,'ADR Raw Data'!W$1,FALSE)</f>
        <v>7.2987554053905601</v>
      </c>
      <c r="AM51" s="48">
        <f>VLOOKUP($A51,'ADR Raw Data'!$B$6:$BE$43,'ADR Raw Data'!X$1,FALSE)</f>
        <v>3.2696152869569599</v>
      </c>
      <c r="AN51" s="49">
        <f>VLOOKUP($A51,'ADR Raw Data'!$B$6:$BE$43,'ADR Raw Data'!Y$1,FALSE)</f>
        <v>5.72516358567617</v>
      </c>
      <c r="AO51" s="48">
        <f>VLOOKUP($A51,'ADR Raw Data'!$B$6:$BE$43,'ADR Raw Data'!AA$1,FALSE)</f>
        <v>1.4880343922131201</v>
      </c>
      <c r="AP51" s="48">
        <f>VLOOKUP($A51,'ADR Raw Data'!$B$6:$BE$43,'ADR Raw Data'!AB$1,FALSE)</f>
        <v>2.33914048991761</v>
      </c>
      <c r="AQ51" s="49">
        <f>VLOOKUP($A51,'ADR Raw Data'!$B$6:$BE$43,'ADR Raw Data'!AC$1,FALSE)</f>
        <v>1.9067107816687501</v>
      </c>
      <c r="AR51" s="50">
        <f>VLOOKUP($A51,'ADR Raw Data'!$B$6:$BE$43,'ADR Raw Data'!AE$1,FALSE)</f>
        <v>4.6105813373132696</v>
      </c>
      <c r="AS51" s="40"/>
      <c r="AT51" s="51">
        <f>VLOOKUP($A51,'RevPAR Raw Data'!$B$6:$BE$43,'RevPAR Raw Data'!G$1,FALSE)</f>
        <v>97.293606885127204</v>
      </c>
      <c r="AU51" s="52">
        <f>VLOOKUP($A51,'RevPAR Raw Data'!$B$6:$BE$43,'RevPAR Raw Data'!H$1,FALSE)</f>
        <v>153.96708181800801</v>
      </c>
      <c r="AV51" s="52">
        <f>VLOOKUP($A51,'RevPAR Raw Data'!$B$6:$BE$43,'RevPAR Raw Data'!I$1,FALSE)</f>
        <v>181.22559987813901</v>
      </c>
      <c r="AW51" s="52">
        <f>VLOOKUP($A51,'RevPAR Raw Data'!$B$6:$BE$43,'RevPAR Raw Data'!J$1,FALSE)</f>
        <v>174.26300576934</v>
      </c>
      <c r="AX51" s="52">
        <f>VLOOKUP($A51,'RevPAR Raw Data'!$B$6:$BE$43,'RevPAR Raw Data'!K$1,FALSE)</f>
        <v>133.250966888173</v>
      </c>
      <c r="AY51" s="53">
        <f>VLOOKUP($A51,'RevPAR Raw Data'!$B$6:$BE$43,'RevPAR Raw Data'!L$1,FALSE)</f>
        <v>148.000052247757</v>
      </c>
      <c r="AZ51" s="52">
        <f>VLOOKUP($A51,'RevPAR Raw Data'!$B$6:$BE$43,'RevPAR Raw Data'!N$1,FALSE)</f>
        <v>115.063529008549</v>
      </c>
      <c r="BA51" s="52">
        <f>VLOOKUP($A51,'RevPAR Raw Data'!$B$6:$BE$43,'RevPAR Raw Data'!O$1,FALSE)</f>
        <v>118.89437841543</v>
      </c>
      <c r="BB51" s="53">
        <f>VLOOKUP($A51,'RevPAR Raw Data'!$B$6:$BE$43,'RevPAR Raw Data'!P$1,FALSE)</f>
        <v>116.97895371198901</v>
      </c>
      <c r="BC51" s="54">
        <f>VLOOKUP($A51,'RevPAR Raw Data'!$B$6:$BE$43,'RevPAR Raw Data'!R$1,FALSE)</f>
        <v>139.13688123753801</v>
      </c>
      <c r="BE51" s="47">
        <f>VLOOKUP($A51,'RevPAR Raw Data'!$B$6:$BE$43,'RevPAR Raw Data'!T$1,FALSE)</f>
        <v>-1.2748717988476399</v>
      </c>
      <c r="BF51" s="48">
        <f>VLOOKUP($A51,'RevPAR Raw Data'!$B$6:$BE$43,'RevPAR Raw Data'!U$1,FALSE)</f>
        <v>4.5093706150332098</v>
      </c>
      <c r="BG51" s="48">
        <f>VLOOKUP($A51,'RevPAR Raw Data'!$B$6:$BE$43,'RevPAR Raw Data'!V$1,FALSE)</f>
        <v>8.6118754335887608</v>
      </c>
      <c r="BH51" s="48">
        <f>VLOOKUP($A51,'RevPAR Raw Data'!$B$6:$BE$43,'RevPAR Raw Data'!W$1,FALSE)</f>
        <v>9.5590550305148003</v>
      </c>
      <c r="BI51" s="48">
        <f>VLOOKUP($A51,'RevPAR Raw Data'!$B$6:$BE$43,'RevPAR Raw Data'!X$1,FALSE)</f>
        <v>4.9952025115288299</v>
      </c>
      <c r="BJ51" s="49">
        <f>VLOOKUP($A51,'RevPAR Raw Data'!$B$6:$BE$43,'RevPAR Raw Data'!Y$1,FALSE)</f>
        <v>5.91103697579622</v>
      </c>
      <c r="BK51" s="48">
        <f>VLOOKUP($A51,'RevPAR Raw Data'!$B$6:$BE$43,'RevPAR Raw Data'!AA$1,FALSE)</f>
        <v>4.1978419517451302</v>
      </c>
      <c r="BL51" s="48">
        <f>VLOOKUP($A51,'RevPAR Raw Data'!$B$6:$BE$43,'RevPAR Raw Data'!AB$1,FALSE)</f>
        <v>10.0968785386088</v>
      </c>
      <c r="BM51" s="49">
        <f>VLOOKUP($A51,'RevPAR Raw Data'!$B$6:$BE$43,'RevPAR Raw Data'!AC$1,FALSE)</f>
        <v>7.1144477109444404</v>
      </c>
      <c r="BN51" s="50">
        <f>VLOOKUP($A51,'RevPAR Raw Data'!$B$6:$BE$43,'RevPAR Raw Data'!AE$1,FALSE)</f>
        <v>6.1976382459748498</v>
      </c>
    </row>
    <row r="52" spans="1:66" x14ac:dyDescent="0.25">
      <c r="A52" s="63" t="s">
        <v>82</v>
      </c>
      <c r="B52" s="47">
        <f>VLOOKUP($A52,'Occupancy Raw Data'!$B$8:$BE$45,'Occupancy Raw Data'!G$3,FALSE)</f>
        <v>44.287023918659798</v>
      </c>
      <c r="C52" s="48">
        <f>VLOOKUP($A52,'Occupancy Raw Data'!$B$8:$BE$45,'Occupancy Raw Data'!H$3,FALSE)</f>
        <v>54.321193432786004</v>
      </c>
      <c r="D52" s="48">
        <f>VLOOKUP($A52,'Occupancy Raw Data'!$B$8:$BE$45,'Occupancy Raw Data'!I$3,FALSE)</f>
        <v>56.763063588632299</v>
      </c>
      <c r="E52" s="48">
        <f>VLOOKUP($A52,'Occupancy Raw Data'!$B$8:$BE$45,'Occupancy Raw Data'!J$3,FALSE)</f>
        <v>60.0050004167013</v>
      </c>
      <c r="F52" s="48">
        <f>VLOOKUP($A52,'Occupancy Raw Data'!$B$8:$BE$45,'Occupancy Raw Data'!K$3,FALSE)</f>
        <v>60.205017084757003</v>
      </c>
      <c r="G52" s="49">
        <f>VLOOKUP($A52,'Occupancy Raw Data'!$B$8:$BE$45,'Occupancy Raw Data'!L$3,FALSE)</f>
        <v>55.116259688307302</v>
      </c>
      <c r="H52" s="48">
        <f>VLOOKUP($A52,'Occupancy Raw Data'!$B$8:$BE$45,'Occupancy Raw Data'!N$3,FALSE)</f>
        <v>71.797649804150296</v>
      </c>
      <c r="I52" s="48">
        <f>VLOOKUP($A52,'Occupancy Raw Data'!$B$8:$BE$45,'Occupancy Raw Data'!O$3,FALSE)</f>
        <v>73.789482456871397</v>
      </c>
      <c r="J52" s="49">
        <f>VLOOKUP($A52,'Occupancy Raw Data'!$B$8:$BE$45,'Occupancy Raw Data'!P$3,FALSE)</f>
        <v>72.793566130510797</v>
      </c>
      <c r="K52" s="50">
        <f>VLOOKUP($A52,'Occupancy Raw Data'!$B$8:$BE$45,'Occupancy Raw Data'!R$3,FALSE)</f>
        <v>60.166918671794001</v>
      </c>
      <c r="M52" s="47">
        <f>VLOOKUP($A52,'Occupancy Raw Data'!$B$8:$BE$45,'Occupancy Raw Data'!T$3,FALSE)</f>
        <v>-5.4418567787845902</v>
      </c>
      <c r="N52" s="48">
        <f>VLOOKUP($A52,'Occupancy Raw Data'!$B$8:$BE$45,'Occupancy Raw Data'!U$3,FALSE)</f>
        <v>-6.9365506440728799</v>
      </c>
      <c r="O52" s="48">
        <f>VLOOKUP($A52,'Occupancy Raw Data'!$B$8:$BE$45,'Occupancy Raw Data'!V$3,FALSE)</f>
        <v>-6.8664429453807498</v>
      </c>
      <c r="P52" s="48">
        <f>VLOOKUP($A52,'Occupancy Raw Data'!$B$8:$BE$45,'Occupancy Raw Data'!W$3,FALSE)</f>
        <v>-4.3150603353886403</v>
      </c>
      <c r="Q52" s="48">
        <f>VLOOKUP($A52,'Occupancy Raw Data'!$B$8:$BE$45,'Occupancy Raw Data'!X$3,FALSE)</f>
        <v>-0.98942417338570998</v>
      </c>
      <c r="R52" s="49">
        <f>VLOOKUP($A52,'Occupancy Raw Data'!$B$8:$BE$45,'Occupancy Raw Data'!Y$3,FALSE)</f>
        <v>-4.8642059610289099</v>
      </c>
      <c r="S52" s="48">
        <f>VLOOKUP($A52,'Occupancy Raw Data'!$B$8:$BE$45,'Occupancy Raw Data'!AA$3,FALSE)</f>
        <v>1.3341242834398901</v>
      </c>
      <c r="T52" s="48">
        <f>VLOOKUP($A52,'Occupancy Raw Data'!$B$8:$BE$45,'Occupancy Raw Data'!AB$3,FALSE)</f>
        <v>-2.5353112319992599</v>
      </c>
      <c r="U52" s="49">
        <f>VLOOKUP($A52,'Occupancy Raw Data'!$B$8:$BE$45,'Occupancy Raw Data'!AC$3,FALSE)</f>
        <v>-0.664703504381152</v>
      </c>
      <c r="V52" s="50">
        <f>VLOOKUP($A52,'Occupancy Raw Data'!$B$8:$BE$45,'Occupancy Raw Data'!AE$3,FALSE)</f>
        <v>-3.4532973826511899</v>
      </c>
      <c r="X52" s="51">
        <f>VLOOKUP($A52,'ADR Raw Data'!$B$6:$BE$43,'ADR Raw Data'!G$1,FALSE)</f>
        <v>95.346955212645796</v>
      </c>
      <c r="Y52" s="52">
        <f>VLOOKUP($A52,'ADR Raw Data'!$B$6:$BE$43,'ADR Raw Data'!H$1,FALSE)</f>
        <v>100.211313286284</v>
      </c>
      <c r="Z52" s="52">
        <f>VLOOKUP($A52,'ADR Raw Data'!$B$6:$BE$43,'ADR Raw Data'!I$1,FALSE)</f>
        <v>101.427454118337</v>
      </c>
      <c r="AA52" s="52">
        <f>VLOOKUP($A52,'ADR Raw Data'!$B$6:$BE$43,'ADR Raw Data'!J$1,FALSE)</f>
        <v>101.3872875</v>
      </c>
      <c r="AB52" s="52">
        <f>VLOOKUP($A52,'ADR Raw Data'!$B$6:$BE$43,'ADR Raw Data'!K$1,FALSE)</f>
        <v>102.06707502768499</v>
      </c>
      <c r="AC52" s="53">
        <f>VLOOKUP($A52,'ADR Raw Data'!$B$6:$BE$43,'ADR Raw Data'!L$1,FALSE)</f>
        <v>100.341563189887</v>
      </c>
      <c r="AD52" s="52">
        <f>VLOOKUP($A52,'ADR Raw Data'!$B$6:$BE$43,'ADR Raw Data'!N$1,FALSE)</f>
        <v>120.426922809053</v>
      </c>
      <c r="AE52" s="52">
        <f>VLOOKUP($A52,'ADR Raw Data'!$B$6:$BE$43,'ADR Raw Data'!O$1,FALSE)</f>
        <v>123.897561554099</v>
      </c>
      <c r="AF52" s="53">
        <f>VLOOKUP($A52,'ADR Raw Data'!$B$6:$BE$43,'ADR Raw Data'!P$1,FALSE)</f>
        <v>122.18598374262901</v>
      </c>
      <c r="AG52" s="54">
        <f>VLOOKUP($A52,'ADR Raw Data'!$B$6:$BE$43,'ADR Raw Data'!R$1,FALSE)</f>
        <v>107.892619518758</v>
      </c>
      <c r="AI52" s="47">
        <f>VLOOKUP($A52,'ADR Raw Data'!$B$6:$BE$43,'ADR Raw Data'!T$1,FALSE)</f>
        <v>-2.66515160530572</v>
      </c>
      <c r="AJ52" s="48">
        <f>VLOOKUP($A52,'ADR Raw Data'!$B$6:$BE$43,'ADR Raw Data'!U$1,FALSE)</f>
        <v>-0.54511486678201304</v>
      </c>
      <c r="AK52" s="48">
        <f>VLOOKUP($A52,'ADR Raw Data'!$B$6:$BE$43,'ADR Raw Data'!V$1,FALSE)</f>
        <v>-1.0172298743670301</v>
      </c>
      <c r="AL52" s="48">
        <f>VLOOKUP($A52,'ADR Raw Data'!$B$6:$BE$43,'ADR Raw Data'!W$1,FALSE)</f>
        <v>-0.24149986537274501</v>
      </c>
      <c r="AM52" s="48">
        <f>VLOOKUP($A52,'ADR Raw Data'!$B$6:$BE$43,'ADR Raw Data'!X$1,FALSE)</f>
        <v>-0.44507478487904201</v>
      </c>
      <c r="AN52" s="49">
        <f>VLOOKUP($A52,'ADR Raw Data'!$B$6:$BE$43,'ADR Raw Data'!Y$1,FALSE)</f>
        <v>-0.87359680350202995</v>
      </c>
      <c r="AO52" s="48">
        <f>VLOOKUP($A52,'ADR Raw Data'!$B$6:$BE$43,'ADR Raw Data'!AA$1,FALSE)</f>
        <v>-1.2207883681049101</v>
      </c>
      <c r="AP52" s="48">
        <f>VLOOKUP($A52,'ADR Raw Data'!$B$6:$BE$43,'ADR Raw Data'!AB$1,FALSE)</f>
        <v>-3.3341352471037502</v>
      </c>
      <c r="AQ52" s="49">
        <f>VLOOKUP($A52,'ADR Raw Data'!$B$6:$BE$43,'ADR Raw Data'!AC$1,FALSE)</f>
        <v>-2.3658345411327701</v>
      </c>
      <c r="AR52" s="50">
        <f>VLOOKUP($A52,'ADR Raw Data'!$B$6:$BE$43,'ADR Raw Data'!AE$1,FALSE)</f>
        <v>-1.2538212872711101</v>
      </c>
      <c r="AS52" s="40"/>
      <c r="AT52" s="51">
        <f>VLOOKUP($A52,'RevPAR Raw Data'!$B$6:$BE$43,'RevPAR Raw Data'!G$1,FALSE)</f>
        <v>42.226328860738299</v>
      </c>
      <c r="AU52" s="52">
        <f>VLOOKUP($A52,'RevPAR Raw Data'!$B$6:$BE$43,'RevPAR Raw Data'!H$1,FALSE)</f>
        <v>54.435981331777597</v>
      </c>
      <c r="AV52" s="52">
        <f>VLOOKUP($A52,'RevPAR Raw Data'!$B$6:$BE$43,'RevPAR Raw Data'!I$1,FALSE)</f>
        <v>57.573330277523098</v>
      </c>
      <c r="AW52" s="52">
        <f>VLOOKUP($A52,'RevPAR Raw Data'!$B$6:$BE$43,'RevPAR Raw Data'!J$1,FALSE)</f>
        <v>60.837442286857197</v>
      </c>
      <c r="AX52" s="52">
        <f>VLOOKUP($A52,'RevPAR Raw Data'!$B$6:$BE$43,'RevPAR Raw Data'!K$1,FALSE)</f>
        <v>61.449499958329802</v>
      </c>
      <c r="AY52" s="53">
        <f>VLOOKUP($A52,'RevPAR Raw Data'!$B$6:$BE$43,'RevPAR Raw Data'!L$1,FALSE)</f>
        <v>55.304516543045203</v>
      </c>
      <c r="AZ52" s="52">
        <f>VLOOKUP($A52,'RevPAR Raw Data'!$B$6:$BE$43,'RevPAR Raw Data'!N$1,FALSE)</f>
        <v>86.463700308358995</v>
      </c>
      <c r="BA52" s="52">
        <f>VLOOKUP($A52,'RevPAR Raw Data'!$B$6:$BE$43,'RevPAR Raw Data'!O$1,FALSE)</f>
        <v>91.423369447453894</v>
      </c>
      <c r="BB52" s="53">
        <f>VLOOKUP($A52,'RevPAR Raw Data'!$B$6:$BE$43,'RevPAR Raw Data'!P$1,FALSE)</f>
        <v>88.943534877906401</v>
      </c>
      <c r="BC52" s="54">
        <f>VLOOKUP($A52,'RevPAR Raw Data'!$B$6:$BE$43,'RevPAR Raw Data'!R$1,FALSE)</f>
        <v>64.915664638719804</v>
      </c>
      <c r="BE52" s="47">
        <f>VLOOKUP($A52,'RevPAR Raw Data'!$B$6:$BE$43,'RevPAR Raw Data'!T$1,FALSE)</f>
        <v>-7.9619746507920999</v>
      </c>
      <c r="BF52" s="48">
        <f>VLOOKUP($A52,'RevPAR Raw Data'!$B$6:$BE$43,'RevPAR Raw Data'!U$1,FALSE)</f>
        <v>-7.44385334205219</v>
      </c>
      <c r="BG52" s="48">
        <f>VLOOKUP($A52,'RevPAR Raw Data'!$B$6:$BE$43,'RevPAR Raw Data'!V$1,FALSE)</f>
        <v>-7.8138253108010103</v>
      </c>
      <c r="BH52" s="48">
        <f>VLOOKUP($A52,'RevPAR Raw Data'!$B$6:$BE$43,'RevPAR Raw Data'!W$1,FALSE)</f>
        <v>-4.5461393358606701</v>
      </c>
      <c r="BI52" s="48">
        <f>VLOOKUP($A52,'RevPAR Raw Data'!$B$6:$BE$43,'RevPAR Raw Data'!X$1,FALSE)</f>
        <v>-1.4300952807535099</v>
      </c>
      <c r="BJ52" s="49">
        <f>VLOOKUP($A52,'RevPAR Raw Data'!$B$6:$BE$43,'RevPAR Raw Data'!Y$1,FALSE)</f>
        <v>-5.6953092167396298</v>
      </c>
      <c r="BK52" s="48">
        <f>VLOOKUP($A52,'RevPAR Raw Data'!$B$6:$BE$43,'RevPAR Raw Data'!AA$1,FALSE)</f>
        <v>9.70490812666856E-2</v>
      </c>
      <c r="BL52" s="48">
        <f>VLOOKUP($A52,'RevPAR Raw Data'!$B$6:$BE$43,'RevPAR Raw Data'!AB$1,FALSE)</f>
        <v>-5.7849157736931502</v>
      </c>
      <c r="BM52" s="49">
        <f>VLOOKUP($A52,'RevPAR Raw Data'!$B$6:$BE$43,'RevPAR Raw Data'!AC$1,FALSE)</f>
        <v>-3.01481226041115</v>
      </c>
      <c r="BN52" s="50">
        <f>VLOOKUP($A52,'RevPAR Raw Data'!$B$6:$BE$43,'RevPAR Raw Data'!AE$1,FALSE)</f>
        <v>-4.6638204922258497</v>
      </c>
    </row>
    <row r="53" spans="1:66" x14ac:dyDescent="0.25">
      <c r="A53" s="63" t="s">
        <v>83</v>
      </c>
      <c r="B53" s="47">
        <f>VLOOKUP($A53,'Occupancy Raw Data'!$B$8:$BE$45,'Occupancy Raw Data'!G$3,FALSE)</f>
        <v>48.749702310073801</v>
      </c>
      <c r="C53" s="48">
        <f>VLOOKUP($A53,'Occupancy Raw Data'!$B$8:$BE$45,'Occupancy Raw Data'!H$3,FALSE)</f>
        <v>63.919980947844699</v>
      </c>
      <c r="D53" s="48">
        <f>VLOOKUP($A53,'Occupancy Raw Data'!$B$8:$BE$45,'Occupancy Raw Data'!I$3,FALSE)</f>
        <v>67.444629673731797</v>
      </c>
      <c r="E53" s="48">
        <f>VLOOKUP($A53,'Occupancy Raw Data'!$B$8:$BE$45,'Occupancy Raw Data'!J$3,FALSE)</f>
        <v>68.016194331983797</v>
      </c>
      <c r="F53" s="48">
        <f>VLOOKUP($A53,'Occupancy Raw Data'!$B$8:$BE$45,'Occupancy Raw Data'!K$3,FALSE)</f>
        <v>61.943319838056603</v>
      </c>
      <c r="G53" s="49">
        <f>VLOOKUP($A53,'Occupancy Raw Data'!$B$8:$BE$45,'Occupancy Raw Data'!L$3,FALSE)</f>
        <v>62.014765420338101</v>
      </c>
      <c r="H53" s="48">
        <f>VLOOKUP($A53,'Occupancy Raw Data'!$B$8:$BE$45,'Occupancy Raw Data'!N$3,FALSE)</f>
        <v>64.277208859252198</v>
      </c>
      <c r="I53" s="48">
        <f>VLOOKUP($A53,'Occupancy Raw Data'!$B$8:$BE$45,'Occupancy Raw Data'!O$3,FALSE)</f>
        <v>68.468683019766601</v>
      </c>
      <c r="J53" s="49">
        <f>VLOOKUP($A53,'Occupancy Raw Data'!$B$8:$BE$45,'Occupancy Raw Data'!P$3,FALSE)</f>
        <v>66.372945939509407</v>
      </c>
      <c r="K53" s="50">
        <f>VLOOKUP($A53,'Occupancy Raw Data'!$B$8:$BE$45,'Occupancy Raw Data'!R$3,FALSE)</f>
        <v>63.259959854386999</v>
      </c>
      <c r="M53" s="47">
        <f>VLOOKUP($A53,'Occupancy Raw Data'!$B$8:$BE$45,'Occupancy Raw Data'!T$3,FALSE)</f>
        <v>3.2489946976975901</v>
      </c>
      <c r="N53" s="48">
        <f>VLOOKUP($A53,'Occupancy Raw Data'!$B$8:$BE$45,'Occupancy Raw Data'!U$3,FALSE)</f>
        <v>3.0010947745117602</v>
      </c>
      <c r="O53" s="48">
        <f>VLOOKUP($A53,'Occupancy Raw Data'!$B$8:$BE$45,'Occupancy Raw Data'!V$3,FALSE)</f>
        <v>3.5992535546486102</v>
      </c>
      <c r="P53" s="48">
        <f>VLOOKUP($A53,'Occupancy Raw Data'!$B$8:$BE$45,'Occupancy Raw Data'!W$3,FALSE)</f>
        <v>4.66689599816534</v>
      </c>
      <c r="Q53" s="48">
        <f>VLOOKUP($A53,'Occupancy Raw Data'!$B$8:$BE$45,'Occupancy Raw Data'!X$3,FALSE)</f>
        <v>4.42155508101997</v>
      </c>
      <c r="R53" s="49">
        <f>VLOOKUP($A53,'Occupancy Raw Data'!$B$8:$BE$45,'Occupancy Raw Data'!Y$3,FALSE)</f>
        <v>3.81520613501073</v>
      </c>
      <c r="S53" s="48">
        <f>VLOOKUP($A53,'Occupancy Raw Data'!$B$8:$BE$45,'Occupancy Raw Data'!AA$3,FALSE)</f>
        <v>-2.8506379652243798</v>
      </c>
      <c r="T53" s="48">
        <f>VLOOKUP($A53,'Occupancy Raw Data'!$B$8:$BE$45,'Occupancy Raw Data'!AB$3,FALSE)</f>
        <v>0.127770406408177</v>
      </c>
      <c r="U53" s="49">
        <f>VLOOKUP($A53,'Occupancy Raw Data'!$B$8:$BE$45,'Occupancy Raw Data'!AC$3,FALSE)</f>
        <v>-1.3368835876391201</v>
      </c>
      <c r="V53" s="50">
        <f>VLOOKUP($A53,'Occupancy Raw Data'!$B$8:$BE$45,'Occupancy Raw Data'!AE$3,FALSE)</f>
        <v>2.2151399259394098</v>
      </c>
      <c r="X53" s="51">
        <f>VLOOKUP($A53,'ADR Raw Data'!$B$6:$BE$43,'ADR Raw Data'!G$1,FALSE)</f>
        <v>95.567899364924202</v>
      </c>
      <c r="Y53" s="52">
        <f>VLOOKUP($A53,'ADR Raw Data'!$B$6:$BE$43,'ADR Raw Data'!H$1,FALSE)</f>
        <v>108.751516393442</v>
      </c>
      <c r="Z53" s="52">
        <f>VLOOKUP($A53,'ADR Raw Data'!$B$6:$BE$43,'ADR Raw Data'!I$1,FALSE)</f>
        <v>110.47529307909601</v>
      </c>
      <c r="AA53" s="52">
        <f>VLOOKUP($A53,'ADR Raw Data'!$B$6:$BE$43,'ADR Raw Data'!J$1,FALSE)</f>
        <v>108.88116596638601</v>
      </c>
      <c r="AB53" s="52">
        <f>VLOOKUP($A53,'ADR Raw Data'!$B$6:$BE$43,'ADR Raw Data'!K$1,FALSE)</f>
        <v>105.493617839292</v>
      </c>
      <c r="AC53" s="53">
        <f>VLOOKUP($A53,'ADR Raw Data'!$B$6:$BE$43,'ADR Raw Data'!L$1,FALSE)</f>
        <v>106.431344086021</v>
      </c>
      <c r="AD53" s="52">
        <f>VLOOKUP($A53,'ADR Raw Data'!$B$6:$BE$43,'ADR Raw Data'!N$1,FALSE)</f>
        <v>111.39613560577899</v>
      </c>
      <c r="AE53" s="52">
        <f>VLOOKUP($A53,'ADR Raw Data'!$B$6:$BE$43,'ADR Raw Data'!O$1,FALSE)</f>
        <v>112.0356</v>
      </c>
      <c r="AF53" s="53">
        <f>VLOOKUP($A53,'ADR Raw Data'!$B$6:$BE$43,'ADR Raw Data'!P$1,FALSE)</f>
        <v>111.72596340150599</v>
      </c>
      <c r="AG53" s="54">
        <f>VLOOKUP($A53,'ADR Raw Data'!$B$6:$BE$43,'ADR Raw Data'!R$1,FALSE)</f>
        <v>108.01853393567799</v>
      </c>
      <c r="AI53" s="47">
        <f>VLOOKUP($A53,'ADR Raw Data'!$B$6:$BE$43,'ADR Raw Data'!T$1,FALSE)</f>
        <v>-4.1297476107113598</v>
      </c>
      <c r="AJ53" s="48">
        <f>VLOOKUP($A53,'ADR Raw Data'!$B$6:$BE$43,'ADR Raw Data'!U$1,FALSE)</f>
        <v>1.5144472337928501</v>
      </c>
      <c r="AK53" s="48">
        <f>VLOOKUP($A53,'ADR Raw Data'!$B$6:$BE$43,'ADR Raw Data'!V$1,FALSE)</f>
        <v>3.67393004762312</v>
      </c>
      <c r="AL53" s="48">
        <f>VLOOKUP($A53,'ADR Raw Data'!$B$6:$BE$43,'ADR Raw Data'!W$1,FALSE)</f>
        <v>2.14591505612107</v>
      </c>
      <c r="AM53" s="48">
        <f>VLOOKUP($A53,'ADR Raw Data'!$B$6:$BE$43,'ADR Raw Data'!X$1,FALSE)</f>
        <v>2.3826552910215</v>
      </c>
      <c r="AN53" s="49">
        <f>VLOOKUP($A53,'ADR Raw Data'!$B$6:$BE$43,'ADR Raw Data'!Y$1,FALSE)</f>
        <v>1.4603939610982499</v>
      </c>
      <c r="AO53" s="48">
        <f>VLOOKUP($A53,'ADR Raw Data'!$B$6:$BE$43,'ADR Raw Data'!AA$1,FALSE)</f>
        <v>-3.3594495818741299</v>
      </c>
      <c r="AP53" s="48">
        <f>VLOOKUP($A53,'ADR Raw Data'!$B$6:$BE$43,'ADR Raw Data'!AB$1,FALSE)</f>
        <v>-3.9538075440353602</v>
      </c>
      <c r="AQ53" s="49">
        <f>VLOOKUP($A53,'ADR Raw Data'!$B$6:$BE$43,'ADR Raw Data'!AC$1,FALSE)</f>
        <v>-3.6591339284276199</v>
      </c>
      <c r="AR53" s="50">
        <f>VLOOKUP($A53,'ADR Raw Data'!$B$6:$BE$43,'ADR Raw Data'!AE$1,FALSE)</f>
        <v>-0.29431111717612202</v>
      </c>
      <c r="AS53" s="40"/>
      <c r="AT53" s="51">
        <f>VLOOKUP($A53,'RevPAR Raw Data'!$B$6:$BE$43,'RevPAR Raw Data'!G$1,FALSE)</f>
        <v>46.589066444391499</v>
      </c>
      <c r="AU53" s="52">
        <f>VLOOKUP($A53,'RevPAR Raw Data'!$B$6:$BE$43,'RevPAR Raw Data'!H$1,FALSE)</f>
        <v>69.513948559180704</v>
      </c>
      <c r="AV53" s="52">
        <f>VLOOKUP($A53,'RevPAR Raw Data'!$B$6:$BE$43,'RevPAR Raw Data'!I$1,FALSE)</f>
        <v>74.509652298166202</v>
      </c>
      <c r="AW53" s="52">
        <f>VLOOKUP($A53,'RevPAR Raw Data'!$B$6:$BE$43,'RevPAR Raw Data'!J$1,FALSE)</f>
        <v>74.0568254346272</v>
      </c>
      <c r="AX53" s="52">
        <f>VLOOKUP($A53,'RevPAR Raw Data'!$B$6:$BE$43,'RevPAR Raw Data'!K$1,FALSE)</f>
        <v>65.346249106930202</v>
      </c>
      <c r="AY53" s="53">
        <f>VLOOKUP($A53,'RevPAR Raw Data'!$B$6:$BE$43,'RevPAR Raw Data'!L$1,FALSE)</f>
        <v>66.003148368659197</v>
      </c>
      <c r="AZ53" s="52">
        <f>VLOOKUP($A53,'RevPAR Raw Data'!$B$6:$BE$43,'RevPAR Raw Data'!N$1,FALSE)</f>
        <v>71.6023267444629</v>
      </c>
      <c r="BA53" s="52">
        <f>VLOOKUP($A53,'RevPAR Raw Data'!$B$6:$BE$43,'RevPAR Raw Data'!O$1,FALSE)</f>
        <v>76.709299833293599</v>
      </c>
      <c r="BB53" s="53">
        <f>VLOOKUP($A53,'RevPAR Raw Data'!$B$6:$BE$43,'RevPAR Raw Data'!P$1,FALSE)</f>
        <v>74.155813288878306</v>
      </c>
      <c r="BC53" s="54">
        <f>VLOOKUP($A53,'RevPAR Raw Data'!$B$6:$BE$43,'RevPAR Raw Data'!R$1,FALSE)</f>
        <v>68.332481203007504</v>
      </c>
      <c r="BE53" s="47">
        <f>VLOOKUP($A53,'RevPAR Raw Data'!$B$6:$BE$43,'RevPAR Raw Data'!T$1,FALSE)</f>
        <v>-1.01492819391407</v>
      </c>
      <c r="BF53" s="48">
        <f>VLOOKUP($A53,'RevPAR Raw Data'!$B$6:$BE$43,'RevPAR Raw Data'!U$1,FALSE)</f>
        <v>4.5609920051007098</v>
      </c>
      <c r="BG53" s="48">
        <f>VLOOKUP($A53,'RevPAR Raw Data'!$B$6:$BE$43,'RevPAR Raw Data'!V$1,FALSE)</f>
        <v>7.4054176601061199</v>
      </c>
      <c r="BH53" s="48">
        <f>VLOOKUP($A53,'RevPAR Raw Data'!$B$6:$BE$43,'RevPAR Raw Data'!W$1,FALSE)</f>
        <v>6.9129586781645598</v>
      </c>
      <c r="BI53" s="48">
        <f>VLOOKUP($A53,'RevPAR Raw Data'!$B$6:$BE$43,'RevPAR Raw Data'!X$1,FALSE)</f>
        <v>6.9095607881248204</v>
      </c>
      <c r="BJ53" s="49">
        <f>VLOOKUP($A53,'RevPAR Raw Data'!$B$6:$BE$43,'RevPAR Raw Data'!Y$1,FALSE)</f>
        <v>5.3313171361081402</v>
      </c>
      <c r="BK53" s="48">
        <f>VLOOKUP($A53,'RevPAR Raw Data'!$B$6:$BE$43,'RevPAR Raw Data'!AA$1,FALSE)</f>
        <v>-6.1143218018950396</v>
      </c>
      <c r="BL53" s="48">
        <f>VLOOKUP($A53,'RevPAR Raw Data'!$B$6:$BE$43,'RevPAR Raw Data'!AB$1,FALSE)</f>
        <v>-3.8310889335947902</v>
      </c>
      <c r="BM53" s="49">
        <f>VLOOKUP($A53,'RevPAR Raw Data'!$B$6:$BE$43,'RevPAR Raw Data'!AC$1,FALSE)</f>
        <v>-4.9470991551278498</v>
      </c>
      <c r="BN53" s="50">
        <f>VLOOKUP($A53,'RevPAR Raw Data'!$B$6:$BE$43,'RevPAR Raw Data'!AE$1,FALSE)</f>
        <v>1.9143094057002401</v>
      </c>
    </row>
    <row r="54" spans="1:66" x14ac:dyDescent="0.25">
      <c r="A54" s="66" t="s">
        <v>84</v>
      </c>
      <c r="B54" s="47">
        <f>VLOOKUP($A54,'Occupancy Raw Data'!$B$8:$BE$45,'Occupancy Raw Data'!G$3,FALSE)</f>
        <v>47.724687144482303</v>
      </c>
      <c r="C54" s="48">
        <f>VLOOKUP($A54,'Occupancy Raw Data'!$B$8:$BE$45,'Occupancy Raw Data'!H$3,FALSE)</f>
        <v>55.870307167235403</v>
      </c>
      <c r="D54" s="48">
        <f>VLOOKUP($A54,'Occupancy Raw Data'!$B$8:$BE$45,'Occupancy Raw Data'!I$3,FALSE)</f>
        <v>57.770193401592699</v>
      </c>
      <c r="E54" s="48">
        <f>VLOOKUP($A54,'Occupancy Raw Data'!$B$8:$BE$45,'Occupancy Raw Data'!J$3,FALSE)</f>
        <v>62.559726962457297</v>
      </c>
      <c r="F54" s="48">
        <f>VLOOKUP($A54,'Occupancy Raw Data'!$B$8:$BE$45,'Occupancy Raw Data'!K$3,FALSE)</f>
        <v>64.641638225255903</v>
      </c>
      <c r="G54" s="49">
        <f>VLOOKUP($A54,'Occupancy Raw Data'!$B$8:$BE$45,'Occupancy Raw Data'!L$3,FALSE)</f>
        <v>57.713310580204698</v>
      </c>
      <c r="H54" s="48">
        <f>VLOOKUP($A54,'Occupancy Raw Data'!$B$8:$BE$45,'Occupancy Raw Data'!N$3,FALSE)</f>
        <v>74.334470989761002</v>
      </c>
      <c r="I54" s="48">
        <f>VLOOKUP($A54,'Occupancy Raw Data'!$B$8:$BE$45,'Occupancy Raw Data'!O$3,FALSE)</f>
        <v>75.142207053469804</v>
      </c>
      <c r="J54" s="49">
        <f>VLOOKUP($A54,'Occupancy Raw Data'!$B$8:$BE$45,'Occupancy Raw Data'!P$3,FALSE)</f>
        <v>74.738339021615403</v>
      </c>
      <c r="K54" s="50">
        <f>VLOOKUP($A54,'Occupancy Raw Data'!$B$8:$BE$45,'Occupancy Raw Data'!R$3,FALSE)</f>
        <v>62.577604420607798</v>
      </c>
      <c r="M54" s="47">
        <f>VLOOKUP($A54,'Occupancy Raw Data'!$B$8:$BE$45,'Occupancy Raw Data'!T$3,FALSE)</f>
        <v>12.193980186224101</v>
      </c>
      <c r="N54" s="48">
        <f>VLOOKUP($A54,'Occupancy Raw Data'!$B$8:$BE$45,'Occupancy Raw Data'!U$3,FALSE)</f>
        <v>2.50101988981617</v>
      </c>
      <c r="O54" s="48">
        <f>VLOOKUP($A54,'Occupancy Raw Data'!$B$8:$BE$45,'Occupancy Raw Data'!V$3,FALSE)</f>
        <v>-0.47218891850627198</v>
      </c>
      <c r="P54" s="48">
        <f>VLOOKUP($A54,'Occupancy Raw Data'!$B$8:$BE$45,'Occupancy Raw Data'!W$3,FALSE)</f>
        <v>0.61909471443863195</v>
      </c>
      <c r="Q54" s="48">
        <f>VLOOKUP($A54,'Occupancy Raw Data'!$B$8:$BE$45,'Occupancy Raw Data'!X$3,FALSE)</f>
        <v>-1.2344286251493399</v>
      </c>
      <c r="R54" s="49">
        <f>VLOOKUP($A54,'Occupancy Raw Data'!$B$8:$BE$45,'Occupancy Raw Data'!Y$3,FALSE)</f>
        <v>2.0703583817481199</v>
      </c>
      <c r="S54" s="48">
        <f>VLOOKUP($A54,'Occupancy Raw Data'!$B$8:$BE$45,'Occupancy Raw Data'!AA$3,FALSE)</f>
        <v>-2.7950904574356499</v>
      </c>
      <c r="T54" s="48">
        <f>VLOOKUP($A54,'Occupancy Raw Data'!$B$8:$BE$45,'Occupancy Raw Data'!AB$3,FALSE)</f>
        <v>0.64898404655506403</v>
      </c>
      <c r="U54" s="49">
        <f>VLOOKUP($A54,'Occupancy Raw Data'!$B$8:$BE$45,'Occupancy Raw Data'!AC$3,FALSE)</f>
        <v>-1.09372545331249</v>
      </c>
      <c r="V54" s="50">
        <f>VLOOKUP($A54,'Occupancy Raw Data'!$B$8:$BE$45,'Occupancy Raw Data'!AE$3,FALSE)</f>
        <v>0.96814675702091801</v>
      </c>
      <c r="X54" s="51">
        <f>VLOOKUP($A54,'ADR Raw Data'!$B$6:$BE$43,'ADR Raw Data'!G$1,FALSE)</f>
        <v>104.452593563766</v>
      </c>
      <c r="Y54" s="52">
        <f>VLOOKUP($A54,'ADR Raw Data'!$B$6:$BE$43,'ADR Raw Data'!H$1,FALSE)</f>
        <v>106.51141722663399</v>
      </c>
      <c r="Z54" s="52">
        <f>VLOOKUP($A54,'ADR Raw Data'!$B$6:$BE$43,'ADR Raw Data'!I$1,FALSE)</f>
        <v>104.89210909806999</v>
      </c>
      <c r="AA54" s="52">
        <f>VLOOKUP($A54,'ADR Raw Data'!$B$6:$BE$43,'ADR Raw Data'!J$1,FALSE)</f>
        <v>105.827281323877</v>
      </c>
      <c r="AB54" s="52">
        <f>VLOOKUP($A54,'ADR Raw Data'!$B$6:$BE$43,'ADR Raw Data'!K$1,FALSE)</f>
        <v>115.201499472016</v>
      </c>
      <c r="AC54" s="53">
        <f>VLOOKUP($A54,'ADR Raw Data'!$B$6:$BE$43,'ADR Raw Data'!L$1,FALSE)</f>
        <v>107.645080622905</v>
      </c>
      <c r="AD54" s="52">
        <f>VLOOKUP($A54,'ADR Raw Data'!$B$6:$BE$43,'ADR Raw Data'!N$1,FALSE)</f>
        <v>148.32195898377699</v>
      </c>
      <c r="AE54" s="52">
        <f>VLOOKUP($A54,'ADR Raw Data'!$B$6:$BE$43,'ADR Raw Data'!O$1,FALSE)</f>
        <v>147.460516275548</v>
      </c>
      <c r="AF54" s="53">
        <f>VLOOKUP($A54,'ADR Raw Data'!$B$6:$BE$43,'ADR Raw Data'!P$1,FALSE)</f>
        <v>147.88891011492501</v>
      </c>
      <c r="AG54" s="54">
        <f>VLOOKUP($A54,'ADR Raw Data'!$B$6:$BE$43,'ADR Raw Data'!R$1,FALSE)</f>
        <v>121.377775296073</v>
      </c>
      <c r="AI54" s="47">
        <f>VLOOKUP($A54,'ADR Raw Data'!$B$6:$BE$43,'ADR Raw Data'!T$1,FALSE)</f>
        <v>-2.38621445802224E-2</v>
      </c>
      <c r="AJ54" s="48">
        <f>VLOOKUP($A54,'ADR Raw Data'!$B$6:$BE$43,'ADR Raw Data'!U$1,FALSE)</f>
        <v>1.1965639436178801</v>
      </c>
      <c r="AK54" s="48">
        <f>VLOOKUP($A54,'ADR Raw Data'!$B$6:$BE$43,'ADR Raw Data'!V$1,FALSE)</f>
        <v>0.119912275322233</v>
      </c>
      <c r="AL54" s="48">
        <f>VLOOKUP($A54,'ADR Raw Data'!$B$6:$BE$43,'ADR Raw Data'!W$1,FALSE)</f>
        <v>-0.46532838109334401</v>
      </c>
      <c r="AM54" s="48">
        <f>VLOOKUP($A54,'ADR Raw Data'!$B$6:$BE$43,'ADR Raw Data'!X$1,FALSE)</f>
        <v>-0.87390216601667003</v>
      </c>
      <c r="AN54" s="49">
        <f>VLOOKUP($A54,'ADR Raw Data'!$B$6:$BE$43,'ADR Raw Data'!Y$1,FALSE)</f>
        <v>-0.15259583709185701</v>
      </c>
      <c r="AO54" s="48">
        <f>VLOOKUP($A54,'ADR Raw Data'!$B$6:$BE$43,'ADR Raw Data'!AA$1,FALSE)</f>
        <v>2.3397639389513598</v>
      </c>
      <c r="AP54" s="48">
        <f>VLOOKUP($A54,'ADR Raw Data'!$B$6:$BE$43,'ADR Raw Data'!AB$1,FALSE)</f>
        <v>0.92838778633124297</v>
      </c>
      <c r="AQ54" s="49">
        <f>VLOOKUP($A54,'ADR Raw Data'!$B$6:$BE$43,'ADR Raw Data'!AC$1,FALSE)</f>
        <v>1.63454992444827</v>
      </c>
      <c r="AR54" s="50">
        <f>VLOOKUP($A54,'ADR Raw Data'!$B$6:$BE$43,'ADR Raw Data'!AE$1,FALSE)</f>
        <v>0.35971225848815302</v>
      </c>
      <c r="AS54" s="40"/>
      <c r="AT54" s="51">
        <f>VLOOKUP($A54,'RevPAR Raw Data'!$B$6:$BE$43,'RevPAR Raw Data'!G$1,FALSE)</f>
        <v>49.849673492605199</v>
      </c>
      <c r="AU54" s="52">
        <f>VLOOKUP($A54,'RevPAR Raw Data'!$B$6:$BE$43,'RevPAR Raw Data'!H$1,FALSE)</f>
        <v>59.508255972696197</v>
      </c>
      <c r="AV54" s="52">
        <f>VLOOKUP($A54,'RevPAR Raw Data'!$B$6:$BE$43,'RevPAR Raw Data'!I$1,FALSE)</f>
        <v>60.596374288964697</v>
      </c>
      <c r="AW54" s="52">
        <f>VLOOKUP($A54,'RevPAR Raw Data'!$B$6:$BE$43,'RevPAR Raw Data'!J$1,FALSE)</f>
        <v>66.205258248009102</v>
      </c>
      <c r="AX54" s="52">
        <f>VLOOKUP($A54,'RevPAR Raw Data'!$B$6:$BE$43,'RevPAR Raw Data'!K$1,FALSE)</f>
        <v>74.468136518771303</v>
      </c>
      <c r="AY54" s="53">
        <f>VLOOKUP($A54,'RevPAR Raw Data'!$B$6:$BE$43,'RevPAR Raw Data'!L$1,FALSE)</f>
        <v>62.125539704209302</v>
      </c>
      <c r="AZ54" s="52">
        <f>VLOOKUP($A54,'RevPAR Raw Data'!$B$6:$BE$43,'RevPAR Raw Data'!N$1,FALSE)</f>
        <v>110.254343572241</v>
      </c>
      <c r="BA54" s="52">
        <f>VLOOKUP($A54,'RevPAR Raw Data'!$B$6:$BE$43,'RevPAR Raw Data'!O$1,FALSE)</f>
        <v>110.805086461888</v>
      </c>
      <c r="BB54" s="53">
        <f>VLOOKUP($A54,'RevPAR Raw Data'!$B$6:$BE$43,'RevPAR Raw Data'!P$1,FALSE)</f>
        <v>110.52971501706401</v>
      </c>
      <c r="BC54" s="54">
        <f>VLOOKUP($A54,'RevPAR Raw Data'!$B$6:$BE$43,'RevPAR Raw Data'!R$1,FALSE)</f>
        <v>75.955304079310906</v>
      </c>
      <c r="BE54" s="47">
        <f>VLOOKUP($A54,'RevPAR Raw Data'!$B$6:$BE$43,'RevPAR Raw Data'!T$1,FALSE)</f>
        <v>12.1672082964617</v>
      </c>
      <c r="BF54" s="48">
        <f>VLOOKUP($A54,'RevPAR Raw Data'!$B$6:$BE$43,'RevPAR Raw Data'!U$1,FALSE)</f>
        <v>3.72751013565831</v>
      </c>
      <c r="BG54" s="48">
        <f>VLOOKUP($A54,'RevPAR Raw Data'!$B$6:$BE$43,'RevPAR Raw Data'!V$1,FALSE)</f>
        <v>-0.35284285566003898</v>
      </c>
      <c r="BH54" s="48">
        <f>VLOOKUP($A54,'RevPAR Raw Data'!$B$6:$BE$43,'RevPAR Raw Data'!W$1,FALSE)</f>
        <v>0.150885509933156</v>
      </c>
      <c r="BI54" s="48">
        <f>VLOOKUP($A54,'RevPAR Raw Data'!$B$6:$BE$43,'RevPAR Raw Data'!X$1,FALSE)</f>
        <v>-2.0975430926729</v>
      </c>
      <c r="BJ54" s="49">
        <f>VLOOKUP($A54,'RevPAR Raw Data'!$B$6:$BE$43,'RevPAR Raw Data'!Y$1,FALSE)</f>
        <v>1.9146032639528401</v>
      </c>
      <c r="BK54" s="48">
        <f>VLOOKUP($A54,'RevPAR Raw Data'!$B$6:$BE$43,'RevPAR Raw Data'!AA$1,FALSE)</f>
        <v>-0.52072503706843998</v>
      </c>
      <c r="BL54" s="48">
        <f>VLOOKUP($A54,'RevPAR Raw Data'!$B$6:$BE$43,'RevPAR Raw Data'!AB$1,FALSE)</f>
        <v>1.5833969215097601</v>
      </c>
      <c r="BM54" s="49">
        <f>VLOOKUP($A54,'RevPAR Raw Data'!$B$6:$BE$43,'RevPAR Raw Data'!AC$1,FALSE)</f>
        <v>0.52294698256498795</v>
      </c>
      <c r="BN54" s="50">
        <f>VLOOKUP($A54,'RevPAR Raw Data'!$B$6:$BE$43,'RevPAR Raw Data'!AE$1,FALSE)</f>
        <v>1.33134155807423</v>
      </c>
    </row>
    <row r="55" spans="1:66" x14ac:dyDescent="0.25">
      <c r="A55" s="63" t="s">
        <v>85</v>
      </c>
      <c r="B55" s="47">
        <f>VLOOKUP($A55,'Occupancy Raw Data'!$B$8:$BE$45,'Occupancy Raw Data'!G$3,FALSE)</f>
        <v>36.175710594315198</v>
      </c>
      <c r="C55" s="48">
        <f>VLOOKUP($A55,'Occupancy Raw Data'!$B$8:$BE$45,'Occupancy Raw Data'!H$3,FALSE)</f>
        <v>50.904392764857803</v>
      </c>
      <c r="D55" s="48">
        <f>VLOOKUP($A55,'Occupancy Raw Data'!$B$8:$BE$45,'Occupancy Raw Data'!I$3,FALSE)</f>
        <v>55.684754521963796</v>
      </c>
      <c r="E55" s="48">
        <f>VLOOKUP($A55,'Occupancy Raw Data'!$B$8:$BE$45,'Occupancy Raw Data'!J$3,FALSE)</f>
        <v>56.007751937984402</v>
      </c>
      <c r="F55" s="48">
        <f>VLOOKUP($A55,'Occupancy Raw Data'!$B$8:$BE$45,'Occupancy Raw Data'!K$3,FALSE)</f>
        <v>52.971576227390102</v>
      </c>
      <c r="G55" s="49">
        <f>VLOOKUP($A55,'Occupancy Raw Data'!$B$8:$BE$45,'Occupancy Raw Data'!L$3,FALSE)</f>
        <v>50.348837209302303</v>
      </c>
      <c r="H55" s="48">
        <f>VLOOKUP($A55,'Occupancy Raw Data'!$B$8:$BE$45,'Occupancy Raw Data'!N$3,FALSE)</f>
        <v>63.242894056847497</v>
      </c>
      <c r="I55" s="48">
        <f>VLOOKUP($A55,'Occupancy Raw Data'!$B$8:$BE$45,'Occupancy Raw Data'!O$3,FALSE)</f>
        <v>63.565891472868202</v>
      </c>
      <c r="J55" s="49">
        <f>VLOOKUP($A55,'Occupancy Raw Data'!$B$8:$BE$45,'Occupancy Raw Data'!P$3,FALSE)</f>
        <v>63.404392764857803</v>
      </c>
      <c r="K55" s="50">
        <f>VLOOKUP($A55,'Occupancy Raw Data'!$B$8:$BE$45,'Occupancy Raw Data'!R$3,FALSE)</f>
        <v>54.078995939461002</v>
      </c>
      <c r="M55" s="47">
        <f>VLOOKUP($A55,'Occupancy Raw Data'!$B$8:$BE$45,'Occupancy Raw Data'!T$3,FALSE)</f>
        <v>-3.3762729898160799</v>
      </c>
      <c r="N55" s="48">
        <f>VLOOKUP($A55,'Occupancy Raw Data'!$B$8:$BE$45,'Occupancy Raw Data'!U$3,FALSE)</f>
        <v>-2.67883856929144</v>
      </c>
      <c r="O55" s="48">
        <f>VLOOKUP($A55,'Occupancy Raw Data'!$B$8:$BE$45,'Occupancy Raw Data'!V$3,FALSE)</f>
        <v>0.38455126602163298</v>
      </c>
      <c r="P55" s="48">
        <f>VLOOKUP($A55,'Occupancy Raw Data'!$B$8:$BE$45,'Occupancy Raw Data'!W$3,FALSE)</f>
        <v>-4.3721932245693598</v>
      </c>
      <c r="Q55" s="48">
        <f>VLOOKUP($A55,'Occupancy Raw Data'!$B$8:$BE$45,'Occupancy Raw Data'!X$3,FALSE)</f>
        <v>-8.4807369103472805</v>
      </c>
      <c r="R55" s="49">
        <f>VLOOKUP($A55,'Occupancy Raw Data'!$B$8:$BE$45,'Occupancy Raw Data'!Y$3,FALSE)</f>
        <v>-3.7916090674430798</v>
      </c>
      <c r="S55" s="48">
        <f>VLOOKUP($A55,'Occupancy Raw Data'!$B$8:$BE$45,'Occupancy Raw Data'!AA$3,FALSE)</f>
        <v>-5.6551077365508302</v>
      </c>
      <c r="T55" s="48">
        <f>VLOOKUP($A55,'Occupancy Raw Data'!$B$8:$BE$45,'Occupancy Raw Data'!AB$3,FALSE)</f>
        <v>-1.84777862903557</v>
      </c>
      <c r="U55" s="49">
        <f>VLOOKUP($A55,'Occupancy Raw Data'!$B$8:$BE$45,'Occupancy Raw Data'!AC$3,FALSE)</f>
        <v>-3.78424784612166</v>
      </c>
      <c r="V55" s="50">
        <f>VLOOKUP($A55,'Occupancy Raw Data'!$B$8:$BE$45,'Occupancy Raw Data'!AE$3,FALSE)</f>
        <v>-3.78914330938282</v>
      </c>
      <c r="X55" s="51">
        <f>VLOOKUP($A55,'ADR Raw Data'!$B$6:$BE$43,'ADR Raw Data'!G$1,FALSE)</f>
        <v>78.101767857142804</v>
      </c>
      <c r="Y55" s="52">
        <f>VLOOKUP($A55,'ADR Raw Data'!$B$6:$BE$43,'ADR Raw Data'!H$1,FALSE)</f>
        <v>86.749263959390802</v>
      </c>
      <c r="Z55" s="52">
        <f>VLOOKUP($A55,'ADR Raw Data'!$B$6:$BE$43,'ADR Raw Data'!I$1,FALSE)</f>
        <v>87.087215777262102</v>
      </c>
      <c r="AA55" s="52">
        <f>VLOOKUP($A55,'ADR Raw Data'!$B$6:$BE$43,'ADR Raw Data'!J$1,FALSE)</f>
        <v>85.983333333333306</v>
      </c>
      <c r="AB55" s="52">
        <f>VLOOKUP($A55,'ADR Raw Data'!$B$6:$BE$43,'ADR Raw Data'!K$1,FALSE)</f>
        <v>88.063975609756</v>
      </c>
      <c r="AC55" s="53">
        <f>VLOOKUP($A55,'ADR Raw Data'!$B$6:$BE$43,'ADR Raw Data'!L$1,FALSE)</f>
        <v>85.687605850654293</v>
      </c>
      <c r="AD55" s="52">
        <f>VLOOKUP($A55,'ADR Raw Data'!$B$6:$BE$43,'ADR Raw Data'!N$1,FALSE)</f>
        <v>100.015485188968</v>
      </c>
      <c r="AE55" s="52">
        <f>VLOOKUP($A55,'ADR Raw Data'!$B$6:$BE$43,'ADR Raw Data'!O$1,FALSE)</f>
        <v>99.286595528455194</v>
      </c>
      <c r="AF55" s="53">
        <f>VLOOKUP($A55,'ADR Raw Data'!$B$6:$BE$43,'ADR Raw Data'!P$1,FALSE)</f>
        <v>99.650112073357107</v>
      </c>
      <c r="AG55" s="54">
        <f>VLOOKUP($A55,'ADR Raw Data'!$B$6:$BE$43,'ADR Raw Data'!R$1,FALSE)</f>
        <v>90.364807167235398</v>
      </c>
      <c r="AI55" s="47">
        <f>VLOOKUP($A55,'ADR Raw Data'!$B$6:$BE$43,'ADR Raw Data'!T$1,FALSE)</f>
        <v>-2.5018766185814698</v>
      </c>
      <c r="AJ55" s="48">
        <f>VLOOKUP($A55,'ADR Raw Data'!$B$6:$BE$43,'ADR Raw Data'!U$1,FALSE)</f>
        <v>-0.90204910517675596</v>
      </c>
      <c r="AK55" s="48">
        <f>VLOOKUP($A55,'ADR Raw Data'!$B$6:$BE$43,'ADR Raw Data'!V$1,FALSE)</f>
        <v>-1.85658790542841</v>
      </c>
      <c r="AL55" s="48">
        <f>VLOOKUP($A55,'ADR Raw Data'!$B$6:$BE$43,'ADR Raw Data'!W$1,FALSE)</f>
        <v>-1.80193515751471</v>
      </c>
      <c r="AM55" s="48">
        <f>VLOOKUP($A55,'ADR Raw Data'!$B$6:$BE$43,'ADR Raw Data'!X$1,FALSE)</f>
        <v>-3.34109375932925</v>
      </c>
      <c r="AN55" s="49">
        <f>VLOOKUP($A55,'ADR Raw Data'!$B$6:$BE$43,'ADR Raw Data'!Y$1,FALSE)</f>
        <v>-2.0973963219276301</v>
      </c>
      <c r="AO55" s="48">
        <f>VLOOKUP($A55,'ADR Raw Data'!$B$6:$BE$43,'ADR Raw Data'!AA$1,FALSE)</f>
        <v>2.1664240754663902</v>
      </c>
      <c r="AP55" s="48">
        <f>VLOOKUP($A55,'ADR Raw Data'!$B$6:$BE$43,'ADR Raw Data'!AB$1,FALSE)</f>
        <v>-0.139509095602215</v>
      </c>
      <c r="AQ55" s="49">
        <f>VLOOKUP($A55,'ADR Raw Data'!$B$6:$BE$43,'ADR Raw Data'!AC$1,FALSE)</f>
        <v>1.0170762035522001</v>
      </c>
      <c r="AR55" s="50">
        <f>VLOOKUP($A55,'ADR Raw Data'!$B$6:$BE$43,'ADR Raw Data'!AE$1,FALSE)</f>
        <v>-0.96931880717268604</v>
      </c>
      <c r="AS55" s="40"/>
      <c r="AT55" s="51">
        <f>VLOOKUP($A55,'RevPAR Raw Data'!$B$6:$BE$43,'RevPAR Raw Data'!G$1,FALSE)</f>
        <v>28.253869509043898</v>
      </c>
      <c r="AU55" s="52">
        <f>VLOOKUP($A55,'RevPAR Raw Data'!$B$6:$BE$43,'RevPAR Raw Data'!H$1,FALSE)</f>
        <v>44.1591860465116</v>
      </c>
      <c r="AV55" s="52">
        <f>VLOOKUP($A55,'RevPAR Raw Data'!$B$6:$BE$43,'RevPAR Raw Data'!I$1,FALSE)</f>
        <v>48.494302325581302</v>
      </c>
      <c r="AW55" s="52">
        <f>VLOOKUP($A55,'RevPAR Raw Data'!$B$6:$BE$43,'RevPAR Raw Data'!J$1,FALSE)</f>
        <v>48.157332041343601</v>
      </c>
      <c r="AX55" s="52">
        <f>VLOOKUP($A55,'RevPAR Raw Data'!$B$6:$BE$43,'RevPAR Raw Data'!K$1,FALSE)</f>
        <v>46.648875968992201</v>
      </c>
      <c r="AY55" s="53">
        <f>VLOOKUP($A55,'RevPAR Raw Data'!$B$6:$BE$43,'RevPAR Raw Data'!L$1,FALSE)</f>
        <v>43.1427131782945</v>
      </c>
      <c r="AZ55" s="52">
        <f>VLOOKUP($A55,'RevPAR Raw Data'!$B$6:$BE$43,'RevPAR Raw Data'!N$1,FALSE)</f>
        <v>63.252687338501197</v>
      </c>
      <c r="BA55" s="52">
        <f>VLOOKUP($A55,'RevPAR Raw Data'!$B$6:$BE$43,'RevPAR Raw Data'!O$1,FALSE)</f>
        <v>63.112409560723499</v>
      </c>
      <c r="BB55" s="53">
        <f>VLOOKUP($A55,'RevPAR Raw Data'!$B$6:$BE$43,'RevPAR Raw Data'!P$1,FALSE)</f>
        <v>63.182548449612398</v>
      </c>
      <c r="BC55" s="54">
        <f>VLOOKUP($A55,'RevPAR Raw Data'!$B$6:$BE$43,'RevPAR Raw Data'!R$1,FALSE)</f>
        <v>48.868380398671</v>
      </c>
      <c r="BE55" s="47">
        <f>VLOOKUP($A55,'RevPAR Raw Data'!$B$6:$BE$43,'RevPAR Raw Data'!T$1,FALSE)</f>
        <v>-5.7936794238858598</v>
      </c>
      <c r="BF55" s="48">
        <f>VLOOKUP($A55,'RevPAR Raw Data'!$B$6:$BE$43,'RevPAR Raw Data'!U$1,FALSE)</f>
        <v>-3.5567232351247702</v>
      </c>
      <c r="BG55" s="48">
        <f>VLOOKUP($A55,'RevPAR Raw Data'!$B$6:$BE$43,'RevPAR Raw Data'!V$1,FALSE)</f>
        <v>-1.4791761717019101</v>
      </c>
      <c r="BH55" s="48">
        <f>VLOOKUP($A55,'RevPAR Raw Data'!$B$6:$BE$43,'RevPAR Raw Data'!W$1,FALSE)</f>
        <v>-6.0953442952160799</v>
      </c>
      <c r="BI55" s="48">
        <f>VLOOKUP($A55,'RevPAR Raw Data'!$B$6:$BE$43,'RevPAR Raw Data'!X$1,FALSE)</f>
        <v>-11.5384812980197</v>
      </c>
      <c r="BJ55" s="49">
        <f>VLOOKUP($A55,'RevPAR Raw Data'!$B$6:$BE$43,'RevPAR Raw Data'!Y$1,FALSE)</f>
        <v>-5.8094803202482899</v>
      </c>
      <c r="BK55" s="48">
        <f>VLOOKUP($A55,'RevPAR Raw Data'!$B$6:$BE$43,'RevPAR Raw Data'!AA$1,FALSE)</f>
        <v>-3.6111972765826401</v>
      </c>
      <c r="BL55" s="48">
        <f>VLOOKUP($A55,'RevPAR Raw Data'!$B$6:$BE$43,'RevPAR Raw Data'!AB$1,FALSE)</f>
        <v>-1.9847099053836901</v>
      </c>
      <c r="BM55" s="49">
        <f>VLOOKUP($A55,'RevPAR Raw Data'!$B$6:$BE$43,'RevPAR Raw Data'!AC$1,FALSE)</f>
        <v>-2.8056603268957998</v>
      </c>
      <c r="BN55" s="50">
        <f>VLOOKUP($A55,'RevPAR Raw Data'!$B$6:$BE$43,'RevPAR Raw Data'!AE$1,FALSE)</f>
        <v>-4.7217332378269301</v>
      </c>
    </row>
    <row r="56" spans="1:66" ht="15" thickBot="1" x14ac:dyDescent="0.3">
      <c r="A56" s="63" t="s">
        <v>86</v>
      </c>
      <c r="B56" s="67">
        <f>VLOOKUP($A56,'Occupancy Raw Data'!$B$8:$BE$45,'Occupancy Raw Data'!G$3,FALSE)</f>
        <v>47.066961815163197</v>
      </c>
      <c r="C56" s="68">
        <f>VLOOKUP($A56,'Occupancy Raw Data'!$B$8:$BE$45,'Occupancy Raw Data'!H$3,FALSE)</f>
        <v>58.397897066961796</v>
      </c>
      <c r="D56" s="68">
        <f>VLOOKUP($A56,'Occupancy Raw Data'!$B$8:$BE$45,'Occupancy Raw Data'!I$3,FALSE)</f>
        <v>63.046485888212501</v>
      </c>
      <c r="E56" s="68">
        <f>VLOOKUP($A56,'Occupancy Raw Data'!$B$8:$BE$45,'Occupancy Raw Data'!J$3,FALSE)</f>
        <v>68.276148312119503</v>
      </c>
      <c r="F56" s="68">
        <f>VLOOKUP($A56,'Occupancy Raw Data'!$B$8:$BE$45,'Occupancy Raw Data'!K$3,FALSE)</f>
        <v>69.950193691200795</v>
      </c>
      <c r="G56" s="69">
        <f>VLOOKUP($A56,'Occupancy Raw Data'!$B$8:$BE$45,'Occupancy Raw Data'!L$3,FALSE)</f>
        <v>61.3475373547315</v>
      </c>
      <c r="H56" s="68">
        <f>VLOOKUP($A56,'Occupancy Raw Data'!$B$8:$BE$45,'Occupancy Raw Data'!N$3,FALSE)</f>
        <v>72.260653016048593</v>
      </c>
      <c r="I56" s="68">
        <f>VLOOKUP($A56,'Occupancy Raw Data'!$B$8:$BE$45,'Occupancy Raw Data'!O$3,FALSE)</f>
        <v>68.760376314333101</v>
      </c>
      <c r="J56" s="69">
        <f>VLOOKUP($A56,'Occupancy Raw Data'!$B$8:$BE$45,'Occupancy Raw Data'!P$3,FALSE)</f>
        <v>70.510514665190897</v>
      </c>
      <c r="K56" s="70">
        <f>VLOOKUP($A56,'Occupancy Raw Data'!$B$8:$BE$45,'Occupancy Raw Data'!R$3,FALSE)</f>
        <v>63.965530872005601</v>
      </c>
      <c r="M56" s="67">
        <f>VLOOKUP($A56,'Occupancy Raw Data'!$B$8:$BE$45,'Occupancy Raw Data'!T$3,FALSE)</f>
        <v>-4.9639596015495204</v>
      </c>
      <c r="N56" s="68">
        <f>VLOOKUP($A56,'Occupancy Raw Data'!$B$8:$BE$45,'Occupancy Raw Data'!U$3,FALSE)</f>
        <v>6.9380900458612504E-2</v>
      </c>
      <c r="O56" s="68">
        <f>VLOOKUP($A56,'Occupancy Raw Data'!$B$8:$BE$45,'Occupancy Raw Data'!V$3,FALSE)</f>
        <v>5.5956004427227404</v>
      </c>
      <c r="P56" s="68">
        <f>VLOOKUP($A56,'Occupancy Raw Data'!$B$8:$BE$45,'Occupancy Raw Data'!W$3,FALSE)</f>
        <v>13.8562335583383</v>
      </c>
      <c r="Q56" s="68">
        <f>VLOOKUP($A56,'Occupancy Raw Data'!$B$8:$BE$45,'Occupancy Raw Data'!X$3,FALSE)</f>
        <v>11.8741381609107</v>
      </c>
      <c r="R56" s="69">
        <f>VLOOKUP($A56,'Occupancy Raw Data'!$B$8:$BE$45,'Occupancy Raw Data'!Y$3,FALSE)</f>
        <v>5.7420205424319404</v>
      </c>
      <c r="S56" s="68">
        <f>VLOOKUP($A56,'Occupancy Raw Data'!$B$8:$BE$45,'Occupancy Raw Data'!AA$3,FALSE)</f>
        <v>5.5592216185004002</v>
      </c>
      <c r="T56" s="68">
        <f>VLOOKUP($A56,'Occupancy Raw Data'!$B$8:$BE$45,'Occupancy Raw Data'!AB$3,FALSE)</f>
        <v>2.2543321253861799</v>
      </c>
      <c r="U56" s="69">
        <f>VLOOKUP($A56,'Occupancy Raw Data'!$B$8:$BE$45,'Occupancy Raw Data'!AC$3,FALSE)</f>
        <v>3.9215188769815099</v>
      </c>
      <c r="V56" s="70">
        <f>VLOOKUP($A56,'Occupancy Raw Data'!$B$8:$BE$45,'Occupancy Raw Data'!AE$3,FALSE)</f>
        <v>5.16181283878079</v>
      </c>
      <c r="X56" s="71">
        <f>VLOOKUP($A56,'ADR Raw Data'!$B$6:$BE$43,'ADR Raw Data'!G$1,FALSE)</f>
        <v>125.39029688418501</v>
      </c>
      <c r="Y56" s="72">
        <f>VLOOKUP($A56,'ADR Raw Data'!$B$6:$BE$43,'ADR Raw Data'!H$1,FALSE)</f>
        <v>129.51254678986001</v>
      </c>
      <c r="Z56" s="72">
        <f>VLOOKUP($A56,'ADR Raw Data'!$B$6:$BE$43,'ADR Raw Data'!I$1,FALSE)</f>
        <v>119.812005705508</v>
      </c>
      <c r="AA56" s="72">
        <f>VLOOKUP($A56,'ADR Raw Data'!$B$6:$BE$43,'ADR Raw Data'!J$1,FALSE)</f>
        <v>118.340662613981</v>
      </c>
      <c r="AB56" s="72">
        <f>VLOOKUP($A56,'ADR Raw Data'!$B$6:$BE$43,'ADR Raw Data'!K$1,FALSE)</f>
        <v>123.557972705696</v>
      </c>
      <c r="AC56" s="73">
        <f>VLOOKUP($A56,'ADR Raw Data'!$B$6:$BE$43,'ADR Raw Data'!L$1,FALSE)</f>
        <v>123.041533534797</v>
      </c>
      <c r="AD56" s="72">
        <f>VLOOKUP($A56,'ADR Raw Data'!$B$6:$BE$43,'ADR Raw Data'!N$1,FALSE)</f>
        <v>148.112058204097</v>
      </c>
      <c r="AE56" s="72">
        <f>VLOOKUP($A56,'ADR Raw Data'!$B$6:$BE$43,'ADR Raw Data'!O$1,FALSE)</f>
        <v>149.912629778672</v>
      </c>
      <c r="AF56" s="73">
        <f>VLOOKUP($A56,'ADR Raw Data'!$B$6:$BE$43,'ADR Raw Data'!P$1,FALSE)</f>
        <v>148.98999803786899</v>
      </c>
      <c r="AG56" s="74">
        <f>VLOOKUP($A56,'ADR Raw Data'!$B$6:$BE$43,'ADR Raw Data'!R$1,FALSE)</f>
        <v>131.21396891607901</v>
      </c>
      <c r="AI56" s="67">
        <f>VLOOKUP($A56,'ADR Raw Data'!$B$6:$BE$43,'ADR Raw Data'!T$1,FALSE)</f>
        <v>6.0641755265487403</v>
      </c>
      <c r="AJ56" s="68">
        <f>VLOOKUP($A56,'ADR Raw Data'!$B$6:$BE$43,'ADR Raw Data'!U$1,FALSE)</f>
        <v>13.2667002367309</v>
      </c>
      <c r="AK56" s="68">
        <f>VLOOKUP($A56,'ADR Raw Data'!$B$6:$BE$43,'ADR Raw Data'!V$1,FALSE)</f>
        <v>8.1633173659090605</v>
      </c>
      <c r="AL56" s="68">
        <f>VLOOKUP($A56,'ADR Raw Data'!$B$6:$BE$43,'ADR Raw Data'!W$1,FALSE)</f>
        <v>4.4085436739254202</v>
      </c>
      <c r="AM56" s="68">
        <f>VLOOKUP($A56,'ADR Raw Data'!$B$6:$BE$43,'ADR Raw Data'!X$1,FALSE)</f>
        <v>7.7078408794871001</v>
      </c>
      <c r="AN56" s="69">
        <f>VLOOKUP($A56,'ADR Raw Data'!$B$6:$BE$43,'ADR Raw Data'!Y$1,FALSE)</f>
        <v>7.7955448296313499</v>
      </c>
      <c r="AO56" s="68">
        <f>VLOOKUP($A56,'ADR Raw Data'!$B$6:$BE$43,'ADR Raw Data'!AA$1,FALSE)</f>
        <v>10.1480596309246</v>
      </c>
      <c r="AP56" s="68">
        <f>VLOOKUP($A56,'ADR Raw Data'!$B$6:$BE$43,'ADR Raw Data'!AB$1,FALSE)</f>
        <v>10.970289963016</v>
      </c>
      <c r="AQ56" s="69">
        <f>VLOOKUP($A56,'ADR Raw Data'!$B$6:$BE$43,'ADR Raw Data'!AC$1,FALSE)</f>
        <v>10.5458414754796</v>
      </c>
      <c r="AR56" s="70">
        <f>VLOOKUP($A56,'ADR Raw Data'!$B$6:$BE$43,'ADR Raw Data'!AE$1,FALSE)</f>
        <v>8.6933580008349391</v>
      </c>
      <c r="AS56" s="40"/>
      <c r="AT56" s="71">
        <f>VLOOKUP($A56,'RevPAR Raw Data'!$B$6:$BE$43,'RevPAR Raw Data'!G$1,FALSE)</f>
        <v>59.017403154399503</v>
      </c>
      <c r="AU56" s="72">
        <f>VLOOKUP($A56,'RevPAR Raw Data'!$B$6:$BE$43,'RevPAR Raw Data'!H$1,FALSE)</f>
        <v>75.632603763143294</v>
      </c>
      <c r="AV56" s="72">
        <f>VLOOKUP($A56,'RevPAR Raw Data'!$B$6:$BE$43,'RevPAR Raw Data'!I$1,FALSE)</f>
        <v>75.537259269507402</v>
      </c>
      <c r="AW56" s="72">
        <f>VLOOKUP($A56,'RevPAR Raw Data'!$B$6:$BE$43,'RevPAR Raw Data'!J$1,FALSE)</f>
        <v>80.798446319867097</v>
      </c>
      <c r="AX56" s="72">
        <f>VLOOKUP($A56,'RevPAR Raw Data'!$B$6:$BE$43,'RevPAR Raw Data'!K$1,FALSE)</f>
        <v>86.429041228555604</v>
      </c>
      <c r="AY56" s="73">
        <f>VLOOKUP($A56,'RevPAR Raw Data'!$B$6:$BE$43,'RevPAR Raw Data'!L$1,FALSE)</f>
        <v>75.482950747094606</v>
      </c>
      <c r="AZ56" s="72">
        <f>VLOOKUP($A56,'RevPAR Raw Data'!$B$6:$BE$43,'RevPAR Raw Data'!N$1,FALSE)</f>
        <v>107.02674045379</v>
      </c>
      <c r="BA56" s="72">
        <f>VLOOKUP($A56,'RevPAR Raw Data'!$B$6:$BE$43,'RevPAR Raw Data'!O$1,FALSE)</f>
        <v>103.08048837852699</v>
      </c>
      <c r="BB56" s="73">
        <f>VLOOKUP($A56,'RevPAR Raw Data'!$B$6:$BE$43,'RevPAR Raw Data'!P$1,FALSE)</f>
        <v>105.05361441615899</v>
      </c>
      <c r="BC56" s="74">
        <f>VLOOKUP($A56,'RevPAR Raw Data'!$B$6:$BE$43,'RevPAR Raw Data'!R$1,FALSE)</f>
        <v>83.931711795398797</v>
      </c>
      <c r="BE56" s="67">
        <f>VLOOKUP($A56,'RevPAR Raw Data'!$B$6:$BE$43,'RevPAR Raw Data'!T$1,FALSE)</f>
        <v>0.79919270169428003</v>
      </c>
      <c r="BF56" s="68">
        <f>VLOOKUP($A56,'RevPAR Raw Data'!$B$6:$BE$43,'RevPAR Raw Data'!U$1,FALSE)</f>
        <v>13.345285693274899</v>
      </c>
      <c r="BG56" s="68">
        <f>VLOOKUP($A56,'RevPAR Raw Data'!$B$6:$BE$43,'RevPAR Raw Data'!V$1,FALSE)</f>
        <v>14.2157044312994</v>
      </c>
      <c r="BH56" s="68">
        <f>VLOOKUP($A56,'RevPAR Raw Data'!$B$6:$BE$43,'RevPAR Raw Data'!W$1,FALSE)</f>
        <v>18.875635340244202</v>
      </c>
      <c r="BI56" s="68">
        <f>VLOOKUP($A56,'RevPAR Raw Data'!$B$6:$BE$43,'RevPAR Raw Data'!X$1,FALSE)</f>
        <v>20.497218715651201</v>
      </c>
      <c r="BJ56" s="69">
        <f>VLOOKUP($A56,'RevPAR Raw Data'!$B$6:$BE$43,'RevPAR Raw Data'!Y$1,FALSE)</f>
        <v>13.985187157575201</v>
      </c>
      <c r="BK56" s="68">
        <f>VLOOKUP($A56,'RevPAR Raw Data'!$B$6:$BE$43,'RevPAR Raw Data'!AA$1,FALSE)</f>
        <v>16.271434374285601</v>
      </c>
      <c r="BL56" s="68">
        <f>VLOOKUP($A56,'RevPAR Raw Data'!$B$6:$BE$43,'RevPAR Raw Data'!AB$1,FALSE)</f>
        <v>13.4719288592865</v>
      </c>
      <c r="BM56" s="69">
        <f>VLOOKUP($A56,'RevPAR Raw Data'!$B$6:$BE$43,'RevPAR Raw Data'!AC$1,FALSE)</f>
        <v>14.880917516658601</v>
      </c>
      <c r="BN56" s="70">
        <f>VLOOKUP($A56,'RevPAR Raw Data'!$B$6:$BE$43,'RevPAR Raw Data'!AE$1,FALSE)</f>
        <v>14.303905709024001</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3QbxTgJMqUyIr1LiHnO8WZYyNlcAOlHTLZX278DcPMDnx1kdNIONnro8LFSvll50MsjfCNoTTuPJykLbBRwTYw==" saltValue="7roaiPtbOiAQuv1jhegWhg=="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16"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BW18" sqref="BW18"/>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May 12, 2024 - June 08,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55.857617463470802</v>
      </c>
      <c r="C4" s="48">
        <f>VLOOKUP($A4,'Occupancy Raw Data'!$B$8:$BE$45,'Occupancy Raw Data'!AH$3,FALSE)</f>
        <v>59.6789487188843</v>
      </c>
      <c r="D4" s="48">
        <f>VLOOKUP($A4,'Occupancy Raw Data'!$B$8:$BE$45,'Occupancy Raw Data'!AI$3,FALSE)</f>
        <v>66.405180716656901</v>
      </c>
      <c r="E4" s="48">
        <f>VLOOKUP($A4,'Occupancy Raw Data'!$B$8:$BE$45,'Occupancy Raw Data'!AJ$3,FALSE)</f>
        <v>67.548197950759203</v>
      </c>
      <c r="F4" s="48">
        <f>VLOOKUP($A4,'Occupancy Raw Data'!$B$8:$BE$45,'Occupancy Raw Data'!AK$3,FALSE)</f>
        <v>65.643226220347501</v>
      </c>
      <c r="G4" s="49">
        <f>VLOOKUP($A4,'Occupancy Raw Data'!$B$8:$BE$45,'Occupancy Raw Data'!AL$3,FALSE)</f>
        <v>63.026683868744598</v>
      </c>
      <c r="H4" s="48">
        <f>VLOOKUP($A4,'Occupancy Raw Data'!$B$8:$BE$45,'Occupancy Raw Data'!AN$3,FALSE)</f>
        <v>73.030717297465998</v>
      </c>
      <c r="I4" s="48">
        <f>VLOOKUP($A4,'Occupancy Raw Data'!$B$8:$BE$45,'Occupancy Raw Data'!AO$3,FALSE)</f>
        <v>77.518156299749194</v>
      </c>
      <c r="J4" s="49">
        <f>VLOOKUP($A4,'Occupancy Raw Data'!$B$8:$BE$45,'Occupancy Raw Data'!AP$3,FALSE)</f>
        <v>75.274811572441706</v>
      </c>
      <c r="K4" s="50">
        <f>VLOOKUP($A4,'Occupancy Raw Data'!$B$8:$BE$45,'Occupancy Raw Data'!AR$3,FALSE)</f>
        <v>66.5267413914288</v>
      </c>
      <c r="M4" s="47">
        <f>VLOOKUP($A4,'Occupancy Raw Data'!$B$8:$BE$45,'Occupancy Raw Data'!AT$3,FALSE)</f>
        <v>0.16671405954695001</v>
      </c>
      <c r="N4" s="48">
        <f>VLOOKUP($A4,'Occupancy Raw Data'!$B$8:$BE$45,'Occupancy Raw Data'!AU$3,FALSE)</f>
        <v>0.89695676293965898</v>
      </c>
      <c r="O4" s="48">
        <f>VLOOKUP($A4,'Occupancy Raw Data'!$B$8:$BE$45,'Occupancy Raw Data'!AV$3,FALSE)</f>
        <v>1.5462083582005499</v>
      </c>
      <c r="P4" s="48">
        <f>VLOOKUP($A4,'Occupancy Raw Data'!$B$8:$BE$45,'Occupancy Raw Data'!AW$3,FALSE)</f>
        <v>1.6648209985965601</v>
      </c>
      <c r="Q4" s="48">
        <f>VLOOKUP($A4,'Occupancy Raw Data'!$B$8:$BE$45,'Occupancy Raw Data'!AX$3,FALSE)</f>
        <v>0.751766552771579</v>
      </c>
      <c r="R4" s="49">
        <f>VLOOKUP($A4,'Occupancy Raw Data'!$B$8:$BE$45,'Occupancy Raw Data'!AY$3,FALSE)</f>
        <v>1.0354310568966301</v>
      </c>
      <c r="S4" s="48">
        <f>VLOOKUP($A4,'Occupancy Raw Data'!$B$8:$BE$45,'Occupancy Raw Data'!BA$3,FALSE)</f>
        <v>-0.113627210231892</v>
      </c>
      <c r="T4" s="48">
        <f>VLOOKUP($A4,'Occupancy Raw Data'!$B$8:$BE$45,'Occupancy Raw Data'!BB$3,FALSE)</f>
        <v>-0.454736462085509</v>
      </c>
      <c r="U4" s="49">
        <f>VLOOKUP($A4,'Occupancy Raw Data'!$B$8:$BE$45,'Occupancy Raw Data'!BC$3,FALSE)</f>
        <v>-0.28907657386171598</v>
      </c>
      <c r="V4" s="50">
        <f>VLOOKUP($A4,'Occupancy Raw Data'!$B$8:$BE$45,'Occupancy Raw Data'!BE$3,FALSE)</f>
        <v>0.602710744084345</v>
      </c>
      <c r="X4" s="51">
        <f>VLOOKUP($A4,'ADR Raw Data'!$B$6:$BE$43,'ADR Raw Data'!AG$1,FALSE)</f>
        <v>150.37589526777501</v>
      </c>
      <c r="Y4" s="52">
        <f>VLOOKUP($A4,'ADR Raw Data'!$B$6:$BE$43,'ADR Raw Data'!AH$1,FALSE)</f>
        <v>151.35891810766699</v>
      </c>
      <c r="Z4" s="52">
        <f>VLOOKUP($A4,'ADR Raw Data'!$B$6:$BE$43,'ADR Raw Data'!AI$1,FALSE)</f>
        <v>156.04417171681399</v>
      </c>
      <c r="AA4" s="52">
        <f>VLOOKUP($A4,'ADR Raw Data'!$B$6:$BE$43,'ADR Raw Data'!AJ$1,FALSE)</f>
        <v>154.66523740939201</v>
      </c>
      <c r="AB4" s="52">
        <f>VLOOKUP($A4,'ADR Raw Data'!$B$6:$BE$43,'ADR Raw Data'!AK$1,FALSE)</f>
        <v>150.76866077378301</v>
      </c>
      <c r="AC4" s="53">
        <f>VLOOKUP($A4,'ADR Raw Data'!$B$6:$BE$43,'ADR Raw Data'!AL$1,FALSE)</f>
        <v>152.75769751879801</v>
      </c>
      <c r="AD4" s="52">
        <f>VLOOKUP($A4,'ADR Raw Data'!$B$6:$BE$43,'ADR Raw Data'!AN$1,FALSE)</f>
        <v>168.60371849557799</v>
      </c>
      <c r="AE4" s="52">
        <f>VLOOKUP($A4,'ADR Raw Data'!$B$6:$BE$43,'ADR Raw Data'!AO$1,FALSE)</f>
        <v>176.207265921085</v>
      </c>
      <c r="AF4" s="53">
        <f>VLOOKUP($A4,'ADR Raw Data'!$B$6:$BE$43,'ADR Raw Data'!AP$1,FALSE)</f>
        <v>172.519446854824</v>
      </c>
      <c r="AG4" s="54">
        <f>VLOOKUP($A4,'ADR Raw Data'!$B$6:$BE$43,'ADR Raw Data'!AR$1,FALSE)</f>
        <v>159.147453718999</v>
      </c>
      <c r="AI4" s="47">
        <f>VLOOKUP($A4,'ADR Raw Data'!$B$6:$BE$43,'ADR Raw Data'!AT$1,FALSE)</f>
        <v>0.68615031844407903</v>
      </c>
      <c r="AJ4" s="48">
        <f>VLOOKUP($A4,'ADR Raw Data'!$B$6:$BE$43,'ADR Raw Data'!AU$1,FALSE)</f>
        <v>2.7498022186631199</v>
      </c>
      <c r="AK4" s="48">
        <f>VLOOKUP($A4,'ADR Raw Data'!$B$6:$BE$43,'ADR Raw Data'!AV$1,FALSE)</f>
        <v>3.3583849383110902</v>
      </c>
      <c r="AL4" s="48">
        <f>VLOOKUP($A4,'ADR Raw Data'!$B$6:$BE$43,'ADR Raw Data'!AW$1,FALSE)</f>
        <v>3.3039039836836199</v>
      </c>
      <c r="AM4" s="48">
        <f>VLOOKUP($A4,'ADR Raw Data'!$B$6:$BE$43,'ADR Raw Data'!AX$1,FALSE)</f>
        <v>1.8896152271576001</v>
      </c>
      <c r="AN4" s="49">
        <f>VLOOKUP($A4,'ADR Raw Data'!$B$6:$BE$43,'ADR Raw Data'!AY$1,FALSE)</f>
        <v>2.45719888937318</v>
      </c>
      <c r="AO4" s="48">
        <f>VLOOKUP($A4,'ADR Raw Data'!$B$6:$BE$43,'ADR Raw Data'!BA$1,FALSE)</f>
        <v>0.62377459136680302</v>
      </c>
      <c r="AP4" s="48">
        <f>VLOOKUP($A4,'ADR Raw Data'!$B$6:$BE$43,'ADR Raw Data'!BB$1,FALSE)</f>
        <v>0.75206909125023302</v>
      </c>
      <c r="AQ4" s="49">
        <f>VLOOKUP($A4,'ADR Raw Data'!$B$6:$BE$43,'ADR Raw Data'!BC$1,FALSE)</f>
        <v>0.68788269505783906</v>
      </c>
      <c r="AR4" s="50">
        <f>VLOOKUP($A4,'ADR Raw Data'!$B$6:$BE$43,'ADR Raw Data'!BE$1,FALSE)</f>
        <v>1.78759044856095</v>
      </c>
      <c r="AT4" s="51">
        <f>VLOOKUP($A4,'RevPAR Raw Data'!$B$6:$BE$43,'RevPAR Raw Data'!AG$1,FALSE)</f>
        <v>83.996392335943398</v>
      </c>
      <c r="AU4" s="52">
        <f>VLOOKUP($A4,'RevPAR Raw Data'!$B$6:$BE$43,'RevPAR Raw Data'!AH$1,FALSE)</f>
        <v>90.329411118933194</v>
      </c>
      <c r="AV4" s="52">
        <f>VLOOKUP($A4,'RevPAR Raw Data'!$B$6:$BE$43,'RevPAR Raw Data'!AI$1,FALSE)</f>
        <v>103.62141422636</v>
      </c>
      <c r="AW4" s="52">
        <f>VLOOKUP($A4,'RevPAR Raw Data'!$B$6:$BE$43,'RevPAR Raw Data'!AJ$1,FALSE)</f>
        <v>104.473580726308</v>
      </c>
      <c r="AX4" s="52">
        <f>VLOOKUP($A4,'RevPAR Raw Data'!$B$6:$BE$43,'RevPAR Raw Data'!AK$1,FALSE)</f>
        <v>98.969413061122907</v>
      </c>
      <c r="AY4" s="53">
        <f>VLOOKUP($A4,'RevPAR Raw Data'!$B$6:$BE$43,'RevPAR Raw Data'!AL$1,FALSE)</f>
        <v>96.278111100346294</v>
      </c>
      <c r="AZ4" s="52">
        <f>VLOOKUP($A4,'RevPAR Raw Data'!$B$6:$BE$43,'RevPAR Raw Data'!AN$1,FALSE)</f>
        <v>123.132505007521</v>
      </c>
      <c r="BA4" s="52">
        <f>VLOOKUP($A4,'RevPAR Raw Data'!$B$6:$BE$43,'RevPAR Raw Data'!AO$1,FALSE)</f>
        <v>136.59262380822099</v>
      </c>
      <c r="BB4" s="53">
        <f>VLOOKUP($A4,'RevPAR Raw Data'!$B$6:$BE$43,'RevPAR Raw Data'!AP$1,FALSE)</f>
        <v>129.86368854578799</v>
      </c>
      <c r="BC4" s="54">
        <f>VLOOKUP($A4,'RevPAR Raw Data'!$B$6:$BE$43,'RevPAR Raw Data'!AR$1,FALSE)</f>
        <v>105.87561496668199</v>
      </c>
      <c r="BE4" s="47">
        <f>VLOOKUP($A4,'RevPAR Raw Data'!$B$6:$BE$43,'RevPAR Raw Data'!AT$1,FALSE)</f>
        <v>0.854008287041502</v>
      </c>
      <c r="BF4" s="48">
        <f>VLOOKUP($A4,'RevPAR Raw Data'!$B$6:$BE$43,'RevPAR Raw Data'!AU$1,FALSE)</f>
        <v>3.6714235185705499</v>
      </c>
      <c r="BG4" s="48">
        <f>VLOOKUP($A4,'RevPAR Raw Data'!$B$6:$BE$43,'RevPAR Raw Data'!AV$1,FALSE)</f>
        <v>4.95652092512836</v>
      </c>
      <c r="BH4" s="48">
        <f>VLOOKUP($A4,'RevPAR Raw Data'!$B$6:$BE$43,'RevPAR Raw Data'!AW$1,FALSE)</f>
        <v>5.0237290695740198</v>
      </c>
      <c r="BI4" s="48">
        <f>VLOOKUP($A4,'RevPAR Raw Data'!$B$6:$BE$43,'RevPAR Raw Data'!AX$1,FALSE)</f>
        <v>2.6555872751830298</v>
      </c>
      <c r="BJ4" s="49">
        <f>VLOOKUP($A4,'RevPAR Raw Data'!$B$6:$BE$43,'RevPAR Raw Data'!AY$1,FALSE)</f>
        <v>3.5180725467000999</v>
      </c>
      <c r="BK4" s="48">
        <f>VLOOKUP($A4,'RevPAR Raw Data'!$B$6:$BE$43,'RevPAR Raw Data'!BA$1,FALSE)</f>
        <v>0.50943860346860603</v>
      </c>
      <c r="BL4" s="48">
        <f>VLOOKUP($A4,'RevPAR Raw Data'!$B$6:$BE$43,'RevPAR Raw Data'!BB$1,FALSE)</f>
        <v>0.29391269678673299</v>
      </c>
      <c r="BM4" s="49">
        <f>VLOOKUP($A4,'RevPAR Raw Data'!$B$6:$BE$43,'RevPAR Raw Data'!BC$1,FALSE)</f>
        <v>0.39681761346906202</v>
      </c>
      <c r="BN4" s="50">
        <f>VLOOKUP($A4,'RevPAR Raw Data'!$B$6:$BE$43,'RevPAR Raw Data'!BE$1,FALSE)</f>
        <v>2.4010751923389999</v>
      </c>
    </row>
    <row r="5" spans="1:66" x14ac:dyDescent="0.25">
      <c r="A5" s="46" t="s">
        <v>69</v>
      </c>
      <c r="B5" s="47">
        <f>VLOOKUP($A5,'Occupancy Raw Data'!$B$8:$BE$45,'Occupancy Raw Data'!AG$3,FALSE)</f>
        <v>56.409118884789201</v>
      </c>
      <c r="C5" s="48">
        <f>VLOOKUP($A5,'Occupancy Raw Data'!$B$8:$BE$45,'Occupancy Raw Data'!AH$3,FALSE)</f>
        <v>61.937841122458799</v>
      </c>
      <c r="D5" s="48">
        <f>VLOOKUP($A5,'Occupancy Raw Data'!$B$8:$BE$45,'Occupancy Raw Data'!AI$3,FALSE)</f>
        <v>69.702702111639695</v>
      </c>
      <c r="E5" s="48">
        <f>VLOOKUP($A5,'Occupancy Raw Data'!$B$8:$BE$45,'Occupancy Raw Data'!AJ$3,FALSE)</f>
        <v>71.553472068182302</v>
      </c>
      <c r="F5" s="48">
        <f>VLOOKUP($A5,'Occupancy Raw Data'!$B$8:$BE$45,'Occupancy Raw Data'!AK$3,FALSE)</f>
        <v>67.951487658689004</v>
      </c>
      <c r="G5" s="49">
        <f>VLOOKUP($A5,'Occupancy Raw Data'!$B$8:$BE$45,'Occupancy Raw Data'!AL$3,FALSE)</f>
        <v>65.510925131629804</v>
      </c>
      <c r="H5" s="48">
        <f>VLOOKUP($A5,'Occupancy Raw Data'!$B$8:$BE$45,'Occupancy Raw Data'!AN$3,FALSE)</f>
        <v>74.301237020964805</v>
      </c>
      <c r="I5" s="48">
        <f>VLOOKUP($A5,'Occupancy Raw Data'!$B$8:$BE$45,'Occupancy Raw Data'!AO$3,FALSE)</f>
        <v>78.339419535615903</v>
      </c>
      <c r="J5" s="49">
        <f>VLOOKUP($A5,'Occupancy Raw Data'!$B$8:$BE$45,'Occupancy Raw Data'!AP$3,FALSE)</f>
        <v>76.320452853883793</v>
      </c>
      <c r="K5" s="50">
        <f>VLOOKUP($A5,'Occupancy Raw Data'!$B$8:$BE$45,'Occupancy Raw Data'!AR$3,FALSE)</f>
        <v>68.599500495844396</v>
      </c>
      <c r="M5" s="47">
        <f>VLOOKUP($A5,'Occupancy Raw Data'!$B$8:$BE$45,'Occupancy Raw Data'!AT$3,FALSE)</f>
        <v>0.61173112272919095</v>
      </c>
      <c r="N5" s="48">
        <f>VLOOKUP($A5,'Occupancy Raw Data'!$B$8:$BE$45,'Occupancy Raw Data'!AU$3,FALSE)</f>
        <v>1.01151028564696</v>
      </c>
      <c r="O5" s="48">
        <f>VLOOKUP($A5,'Occupancy Raw Data'!$B$8:$BE$45,'Occupancy Raw Data'!AV$3,FALSE)</f>
        <v>1.97150234151766</v>
      </c>
      <c r="P5" s="48">
        <f>VLOOKUP($A5,'Occupancy Raw Data'!$B$8:$BE$45,'Occupancy Raw Data'!AW$3,FALSE)</f>
        <v>2.5968663468942101</v>
      </c>
      <c r="Q5" s="48">
        <f>VLOOKUP($A5,'Occupancy Raw Data'!$B$8:$BE$45,'Occupancy Raw Data'!AX$3,FALSE)</f>
        <v>0.93800549149635404</v>
      </c>
      <c r="R5" s="49">
        <f>VLOOKUP($A5,'Occupancy Raw Data'!$B$8:$BE$45,'Occupancy Raw Data'!AY$3,FALSE)</f>
        <v>1.4723617526306201</v>
      </c>
      <c r="S5" s="48">
        <f>VLOOKUP($A5,'Occupancy Raw Data'!$B$8:$BE$45,'Occupancy Raw Data'!BA$3,FALSE)</f>
        <v>-1.2605261539355399</v>
      </c>
      <c r="T5" s="48">
        <f>VLOOKUP($A5,'Occupancy Raw Data'!$B$8:$BE$45,'Occupancy Raw Data'!BB$3,FALSE)</f>
        <v>-1.36419227520355</v>
      </c>
      <c r="U5" s="49">
        <f>VLOOKUP($A5,'Occupancy Raw Data'!$B$8:$BE$45,'Occupancy Raw Data'!BC$3,FALSE)</f>
        <v>-1.3135966049386101</v>
      </c>
      <c r="V5" s="50">
        <f>VLOOKUP($A5,'Occupancy Raw Data'!$B$8:$BE$45,'Occupancy Raw Data'!BE$3,FALSE)</f>
        <v>0.56941066225596904</v>
      </c>
      <c r="X5" s="51">
        <f>VLOOKUP($A5,'ADR Raw Data'!$B$6:$BE$43,'ADR Raw Data'!AG$1,FALSE)</f>
        <v>132.20878111583099</v>
      </c>
      <c r="Y5" s="52">
        <f>VLOOKUP($A5,'ADR Raw Data'!$B$6:$BE$43,'ADR Raw Data'!AH$1,FALSE)</f>
        <v>138.495634901199</v>
      </c>
      <c r="Z5" s="52">
        <f>VLOOKUP($A5,'ADR Raw Data'!$B$6:$BE$43,'ADR Raw Data'!AI$1,FALSE)</f>
        <v>145.546593793547</v>
      </c>
      <c r="AA5" s="52">
        <f>VLOOKUP($A5,'ADR Raw Data'!$B$6:$BE$43,'ADR Raw Data'!AJ$1,FALSE)</f>
        <v>143.34291527438401</v>
      </c>
      <c r="AB5" s="52">
        <f>VLOOKUP($A5,'ADR Raw Data'!$B$6:$BE$43,'ADR Raw Data'!AK$1,FALSE)</f>
        <v>136.06593002852799</v>
      </c>
      <c r="AC5" s="53">
        <f>VLOOKUP($A5,'ADR Raw Data'!$B$6:$BE$43,'ADR Raw Data'!AL$1,FALSE)</f>
        <v>139.46821261012701</v>
      </c>
      <c r="AD5" s="52">
        <f>VLOOKUP($A5,'ADR Raw Data'!$B$6:$BE$43,'ADR Raw Data'!AN$1,FALSE)</f>
        <v>152.885383960963</v>
      </c>
      <c r="AE5" s="52">
        <f>VLOOKUP($A5,'ADR Raw Data'!$B$6:$BE$43,'ADR Raw Data'!AO$1,FALSE)</f>
        <v>157.47930907359901</v>
      </c>
      <c r="AF5" s="53">
        <f>VLOOKUP($A5,'ADR Raw Data'!$B$6:$BE$43,'ADR Raw Data'!AP$1,FALSE)</f>
        <v>155.243255394963</v>
      </c>
      <c r="AG5" s="54">
        <f>VLOOKUP($A5,'ADR Raw Data'!$B$6:$BE$43,'ADR Raw Data'!AR$1,FALSE)</f>
        <v>144.48287863392</v>
      </c>
      <c r="AI5" s="47">
        <f>VLOOKUP($A5,'ADR Raw Data'!$B$6:$BE$43,'ADR Raw Data'!AT$1,FALSE)</f>
        <v>1.7552210204186101</v>
      </c>
      <c r="AJ5" s="48">
        <f>VLOOKUP($A5,'ADR Raw Data'!$B$6:$BE$43,'ADR Raw Data'!AU$1,FALSE)</f>
        <v>3.7743489628353899</v>
      </c>
      <c r="AK5" s="48">
        <f>VLOOKUP($A5,'ADR Raw Data'!$B$6:$BE$43,'ADR Raw Data'!AV$1,FALSE)</f>
        <v>5.2593318333291101</v>
      </c>
      <c r="AL5" s="48">
        <f>VLOOKUP($A5,'ADR Raw Data'!$B$6:$BE$43,'ADR Raw Data'!AW$1,FALSE)</f>
        <v>5.2523521297239304</v>
      </c>
      <c r="AM5" s="48">
        <f>VLOOKUP($A5,'ADR Raw Data'!$B$6:$BE$43,'ADR Raw Data'!AX$1,FALSE)</f>
        <v>3.2549707365884801</v>
      </c>
      <c r="AN5" s="49">
        <f>VLOOKUP($A5,'ADR Raw Data'!$B$6:$BE$43,'ADR Raw Data'!AY$1,FALSE)</f>
        <v>3.99977127477672</v>
      </c>
      <c r="AO5" s="48">
        <f>VLOOKUP($A5,'ADR Raw Data'!$B$6:$BE$43,'ADR Raw Data'!BA$1,FALSE)</f>
        <v>1.66177314224487</v>
      </c>
      <c r="AP5" s="48">
        <f>VLOOKUP($A5,'ADR Raw Data'!$B$6:$BE$43,'ADR Raw Data'!BB$1,FALSE)</f>
        <v>1.3276383700207</v>
      </c>
      <c r="AQ5" s="49">
        <f>VLOOKUP($A5,'ADR Raw Data'!$B$6:$BE$43,'ADR Raw Data'!BC$1,FALSE)</f>
        <v>1.48675809696448</v>
      </c>
      <c r="AR5" s="50">
        <f>VLOOKUP($A5,'ADR Raw Data'!$B$6:$BE$43,'ADR Raw Data'!BE$1,FALSE)</f>
        <v>3.0430297920303802</v>
      </c>
      <c r="AT5" s="51">
        <f>VLOOKUP($A5,'RevPAR Raw Data'!$B$6:$BE$43,'RevPAR Raw Data'!AG$1,FALSE)</f>
        <v>74.577808515759898</v>
      </c>
      <c r="AU5" s="52">
        <f>VLOOKUP($A5,'RevPAR Raw Data'!$B$6:$BE$43,'RevPAR Raw Data'!AH$1,FALSE)</f>
        <v>85.781206306645402</v>
      </c>
      <c r="AV5" s="52">
        <f>VLOOKUP($A5,'RevPAR Raw Data'!$B$6:$BE$43,'RevPAR Raw Data'!AI$1,FALSE)</f>
        <v>101.44990870555399</v>
      </c>
      <c r="AW5" s="52">
        <f>VLOOKUP($A5,'RevPAR Raw Data'!$B$6:$BE$43,'RevPAR Raw Data'!AJ$1,FALSE)</f>
        <v>102.566832842575</v>
      </c>
      <c r="AX5" s="52">
        <f>VLOOKUP($A5,'RevPAR Raw Data'!$B$6:$BE$43,'RevPAR Raw Data'!AK$1,FALSE)</f>
        <v>92.458823651016004</v>
      </c>
      <c r="AY5" s="53">
        <f>VLOOKUP($A5,'RevPAR Raw Data'!$B$6:$BE$43,'RevPAR Raw Data'!AL$1,FALSE)</f>
        <v>91.366916345442704</v>
      </c>
      <c r="AZ5" s="52">
        <f>VLOOKUP($A5,'RevPAR Raw Data'!$B$6:$BE$43,'RevPAR Raw Data'!AN$1,FALSE)</f>
        <v>113.595731507247</v>
      </c>
      <c r="BA5" s="52">
        <f>VLOOKUP($A5,'RevPAR Raw Data'!$B$6:$BE$43,'RevPAR Raw Data'!AO$1,FALSE)</f>
        <v>123.368376616956</v>
      </c>
      <c r="BB5" s="53">
        <f>VLOOKUP($A5,'RevPAR Raw Data'!$B$6:$BE$43,'RevPAR Raw Data'!AP$1,FALSE)</f>
        <v>118.482355542547</v>
      </c>
      <c r="BC5" s="54">
        <f>VLOOKUP($A5,'RevPAR Raw Data'!$B$6:$BE$43,'RevPAR Raw Data'!AR$1,FALSE)</f>
        <v>99.114533044886599</v>
      </c>
      <c r="BE5" s="47">
        <f>VLOOKUP($A5,'RevPAR Raw Data'!$B$6:$BE$43,'RevPAR Raw Data'!AT$1,FALSE)</f>
        <v>2.3776893764023899</v>
      </c>
      <c r="BF5" s="48">
        <f>VLOOKUP($A5,'RevPAR Raw Data'!$B$6:$BE$43,'RevPAR Raw Data'!AU$1,FALSE)</f>
        <v>4.82403717645765</v>
      </c>
      <c r="BG5" s="48">
        <f>VLOOKUP($A5,'RevPAR Raw Data'!$B$6:$BE$43,'RevPAR Raw Data'!AV$1,FALSE)</f>
        <v>7.3345220250890497</v>
      </c>
      <c r="BH5" s="48">
        <f>VLOOKUP($A5,'RevPAR Raw Data'!$B$6:$BE$43,'RevPAR Raw Data'!AW$1,FALSE)</f>
        <v>7.98561504149533</v>
      </c>
      <c r="BI5" s="48">
        <f>VLOOKUP($A5,'RevPAR Raw Data'!$B$6:$BE$43,'RevPAR Raw Data'!AX$1,FALSE)</f>
        <v>4.2235080323406304</v>
      </c>
      <c r="BJ5" s="49">
        <f>VLOOKUP($A5,'RevPAR Raw Data'!$B$6:$BE$43,'RevPAR Raw Data'!AY$1,FALSE)</f>
        <v>5.5310241298498699</v>
      </c>
      <c r="BK5" s="48">
        <f>VLOOKUP($A5,'RevPAR Raw Data'!$B$6:$BE$43,'RevPAR Raw Data'!BA$1,FALSE)</f>
        <v>0.38029990323225599</v>
      </c>
      <c r="BL5" s="48">
        <f>VLOOKUP($A5,'RevPAR Raw Data'!$B$6:$BE$43,'RevPAR Raw Data'!BB$1,FALSE)</f>
        <v>-5.4665445269307798E-2</v>
      </c>
      <c r="BM5" s="49">
        <f>VLOOKUP($A5,'RevPAR Raw Data'!$B$6:$BE$43,'RevPAR Raw Data'!BC$1,FALSE)</f>
        <v>0.15363148814048899</v>
      </c>
      <c r="BN5" s="50">
        <f>VLOOKUP($A5,'RevPAR Raw Data'!$B$6:$BE$43,'RevPAR Raw Data'!BE$1,FALSE)</f>
        <v>3.6297677903777901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55.684596577017103</v>
      </c>
      <c r="C8" s="48">
        <f>VLOOKUP($A8,'Occupancy Raw Data'!$B$8:$BE$51,'Occupancy Raw Data'!AH$3,FALSE)</f>
        <v>59.099938875305597</v>
      </c>
      <c r="D8" s="48">
        <f>VLOOKUP($A8,'Occupancy Raw Data'!$B$8:$BE$51,'Occupancy Raw Data'!AI$3,FALSE)</f>
        <v>70.790036674816605</v>
      </c>
      <c r="E8" s="48">
        <f>VLOOKUP($A8,'Occupancy Raw Data'!$B$8:$BE$51,'Occupancy Raw Data'!AJ$3,FALSE)</f>
        <v>71.477689486552507</v>
      </c>
      <c r="F8" s="48">
        <f>VLOOKUP($A8,'Occupancy Raw Data'!$B$8:$BE$51,'Occupancy Raw Data'!AK$3,FALSE)</f>
        <v>64.165647921760296</v>
      </c>
      <c r="G8" s="49">
        <f>VLOOKUP($A8,'Occupancy Raw Data'!$B$8:$BE$51,'Occupancy Raw Data'!AL$3,FALSE)</f>
        <v>64.243581907090402</v>
      </c>
      <c r="H8" s="48">
        <f>VLOOKUP($A8,'Occupancy Raw Data'!$B$8:$BE$51,'Occupancy Raw Data'!AN$3,FALSE)</f>
        <v>73.219743276283594</v>
      </c>
      <c r="I8" s="48">
        <f>VLOOKUP($A8,'Occupancy Raw Data'!$B$8:$BE$51,'Occupancy Raw Data'!AO$3,FALSE)</f>
        <v>78.927261613691897</v>
      </c>
      <c r="J8" s="49">
        <f>VLOOKUP($A8,'Occupancy Raw Data'!$B$8:$BE$51,'Occupancy Raw Data'!AP$3,FALSE)</f>
        <v>76.073502444987696</v>
      </c>
      <c r="K8" s="50">
        <f>VLOOKUP($A8,'Occupancy Raw Data'!$B$8:$BE$51,'Occupancy Raw Data'!AR$3,FALSE)</f>
        <v>67.623559203632496</v>
      </c>
      <c r="M8" s="47">
        <f>VLOOKUP($A8,'Occupancy Raw Data'!$B$8:$BE$51,'Occupancy Raw Data'!AT$3,FALSE)</f>
        <v>-0.17805780030132801</v>
      </c>
      <c r="N8" s="48">
        <f>VLOOKUP($A8,'Occupancy Raw Data'!$B$8:$BE$51,'Occupancy Raw Data'!AU$3,FALSE)</f>
        <v>1.1507780829083301</v>
      </c>
      <c r="O8" s="48">
        <f>VLOOKUP($A8,'Occupancy Raw Data'!$B$8:$BE$51,'Occupancy Raw Data'!AV$3,FALSE)</f>
        <v>10.337025128021899</v>
      </c>
      <c r="P8" s="48">
        <f>VLOOKUP($A8,'Occupancy Raw Data'!$B$8:$BE$51,'Occupancy Raw Data'!AW$3,FALSE)</f>
        <v>11.7148316216861</v>
      </c>
      <c r="Q8" s="48">
        <f>VLOOKUP($A8,'Occupancy Raw Data'!$B$8:$BE$51,'Occupancy Raw Data'!AX$3,FALSE)</f>
        <v>3.2075703576256598</v>
      </c>
      <c r="R8" s="49">
        <f>VLOOKUP($A8,'Occupancy Raw Data'!$B$8:$BE$51,'Occupancy Raw Data'!AY$3,FALSE)</f>
        <v>5.4822360497791998</v>
      </c>
      <c r="S8" s="48">
        <f>VLOOKUP($A8,'Occupancy Raw Data'!$B$8:$BE$51,'Occupancy Raw Data'!BA$3,FALSE)</f>
        <v>3.2428355957767701</v>
      </c>
      <c r="T8" s="48">
        <f>VLOOKUP($A8,'Occupancy Raw Data'!$B$8:$BE$51,'Occupancy Raw Data'!BB$3,FALSE)</f>
        <v>2.9397110114598899</v>
      </c>
      <c r="U8" s="49">
        <f>VLOOKUP($A8,'Occupancy Raw Data'!$B$8:$BE$51,'Occupancy Raw Data'!BC$3,FALSE)</f>
        <v>3.0853652223430101</v>
      </c>
      <c r="V8" s="50">
        <f>VLOOKUP($A8,'Occupancy Raw Data'!$B$8:$BE$51,'Occupancy Raw Data'!BE$3,FALSE)</f>
        <v>4.6997786152468102</v>
      </c>
      <c r="X8" s="51">
        <f>VLOOKUP($A8,'ADR Raw Data'!$B$6:$BE$49,'ADR Raw Data'!AG$1,FALSE)</f>
        <v>325.52894758507102</v>
      </c>
      <c r="Y8" s="52">
        <f>VLOOKUP($A8,'ADR Raw Data'!$B$6:$BE$49,'ADR Raw Data'!AH$1,FALSE)</f>
        <v>307.77737427278601</v>
      </c>
      <c r="Z8" s="52">
        <f>VLOOKUP($A8,'ADR Raw Data'!$B$6:$BE$49,'ADR Raw Data'!AI$1,FALSE)</f>
        <v>303.57986076632397</v>
      </c>
      <c r="AA8" s="52">
        <f>VLOOKUP($A8,'ADR Raw Data'!$B$6:$BE$49,'ADR Raw Data'!AJ$1,FALSE)</f>
        <v>299.96359593800099</v>
      </c>
      <c r="AB8" s="52">
        <f>VLOOKUP($A8,'ADR Raw Data'!$B$6:$BE$49,'ADR Raw Data'!AK$1,FALSE)</f>
        <v>317.38993331745598</v>
      </c>
      <c r="AC8" s="53">
        <f>VLOOKUP($A8,'ADR Raw Data'!$B$6:$BE$49,'ADR Raw Data'!AL$1,FALSE)</f>
        <v>310.11109321852399</v>
      </c>
      <c r="AD8" s="52">
        <f>VLOOKUP($A8,'ADR Raw Data'!$B$6:$BE$49,'ADR Raw Data'!AN$1,FALSE)</f>
        <v>397.24766565793499</v>
      </c>
      <c r="AE8" s="52">
        <f>VLOOKUP($A8,'ADR Raw Data'!$B$6:$BE$49,'ADR Raw Data'!AO$1,FALSE)</f>
        <v>408.85424588576899</v>
      </c>
      <c r="AF8" s="53">
        <f>VLOOKUP($A8,'ADR Raw Data'!$B$6:$BE$49,'ADR Raw Data'!AP$1,FALSE)</f>
        <v>403.26865565208601</v>
      </c>
      <c r="AG8" s="54">
        <f>VLOOKUP($A8,'ADR Raw Data'!$B$6:$BE$49,'ADR Raw Data'!AR$1,FALSE)</f>
        <v>340.05341398456898</v>
      </c>
      <c r="AI8" s="47">
        <f>VLOOKUP($A8,'ADR Raw Data'!$B$6:$BE$49,'ADR Raw Data'!AT$1,FALSE)</f>
        <v>-1.3705835554946499</v>
      </c>
      <c r="AJ8" s="48">
        <f>VLOOKUP($A8,'ADR Raw Data'!$B$6:$BE$49,'ADR Raw Data'!AU$1,FALSE)</f>
        <v>1.6819136408783799</v>
      </c>
      <c r="AK8" s="48">
        <f>VLOOKUP($A8,'ADR Raw Data'!$B$6:$BE$49,'ADR Raw Data'!AV$1,FALSE)</f>
        <v>-1.95900473410559E-3</v>
      </c>
      <c r="AL8" s="48">
        <f>VLOOKUP($A8,'ADR Raw Data'!$B$6:$BE$49,'ADR Raw Data'!AW$1,FALSE)</f>
        <v>-0.68380306650130096</v>
      </c>
      <c r="AM8" s="48">
        <f>VLOOKUP($A8,'ADR Raw Data'!$B$6:$BE$49,'ADR Raw Data'!AX$1,FALSE)</f>
        <v>-3.6273870688182202</v>
      </c>
      <c r="AN8" s="49">
        <f>VLOOKUP($A8,'ADR Raw Data'!$B$6:$BE$49,'ADR Raw Data'!AY$1,FALSE)</f>
        <v>-0.98359846919549598</v>
      </c>
      <c r="AO8" s="48">
        <f>VLOOKUP($A8,'ADR Raw Data'!$B$6:$BE$49,'ADR Raw Data'!BA$1,FALSE)</f>
        <v>-0.709177804092749</v>
      </c>
      <c r="AP8" s="48">
        <f>VLOOKUP($A8,'ADR Raw Data'!$B$6:$BE$49,'ADR Raw Data'!BB$1,FALSE)</f>
        <v>-0.79143986366996</v>
      </c>
      <c r="AQ8" s="49">
        <f>VLOOKUP($A8,'ADR Raw Data'!$B$6:$BE$49,'ADR Raw Data'!BC$1,FALSE)</f>
        <v>-0.75461679720279795</v>
      </c>
      <c r="AR8" s="50">
        <f>VLOOKUP($A8,'ADR Raw Data'!$B$6:$BE$49,'ADR Raw Data'!BE$1,FALSE)</f>
        <v>-1.0316736613397099</v>
      </c>
      <c r="AT8" s="51">
        <f>VLOOKUP($A8,'RevPAR Raw Data'!$B$6:$BE$49,'RevPAR Raw Data'!AG$1,FALSE)</f>
        <v>181.26948120415599</v>
      </c>
      <c r="AU8" s="52">
        <f>VLOOKUP($A8,'RevPAR Raw Data'!$B$6:$BE$49,'RevPAR Raw Data'!AH$1,FALSE)</f>
        <v>181.89624006723699</v>
      </c>
      <c r="AV8" s="52">
        <f>VLOOKUP($A8,'RevPAR Raw Data'!$B$6:$BE$49,'RevPAR Raw Data'!AI$1,FALSE)</f>
        <v>214.90429477383799</v>
      </c>
      <c r="AW8" s="52">
        <f>VLOOKUP($A8,'RevPAR Raw Data'!$B$6:$BE$49,'RevPAR Raw Data'!AJ$1,FALSE)</f>
        <v>214.407047677261</v>
      </c>
      <c r="AX8" s="52">
        <f>VLOOKUP($A8,'RevPAR Raw Data'!$B$6:$BE$49,'RevPAR Raw Data'!AK$1,FALSE)</f>
        <v>203.655307151589</v>
      </c>
      <c r="AY8" s="53">
        <f>VLOOKUP($A8,'RevPAR Raw Data'!$B$6:$BE$49,'RevPAR Raw Data'!AL$1,FALSE)</f>
        <v>199.22647417481599</v>
      </c>
      <c r="AZ8" s="52">
        <f>VLOOKUP($A8,'RevPAR Raw Data'!$B$6:$BE$49,'RevPAR Raw Data'!AN$1,FALSE)</f>
        <v>290.86372096577003</v>
      </c>
      <c r="BA8" s="52">
        <f>VLOOKUP($A8,'RevPAR Raw Data'!$B$6:$BE$49,'RevPAR Raw Data'!AO$1,FALSE)</f>
        <v>322.69746026894802</v>
      </c>
      <c r="BB8" s="53">
        <f>VLOOKUP($A8,'RevPAR Raw Data'!$B$6:$BE$49,'RevPAR Raw Data'!AP$1,FALSE)</f>
        <v>306.780590617359</v>
      </c>
      <c r="BC8" s="54">
        <f>VLOOKUP($A8,'RevPAR Raw Data'!$B$6:$BE$49,'RevPAR Raw Data'!AR$1,FALSE)</f>
        <v>229.956221729828</v>
      </c>
      <c r="BE8" s="47">
        <f>VLOOKUP($A8,'RevPAR Raw Data'!$B$6:$BE$49,'RevPAR Raw Data'!AT$1,FALSE)</f>
        <v>-1.54620092486577</v>
      </c>
      <c r="BF8" s="48">
        <f>VLOOKUP($A8,'RevPAR Raw Data'!$B$6:$BE$49,'RevPAR Raw Data'!AU$1,FALSE)</f>
        <v>2.8520468173393798</v>
      </c>
      <c r="BG8" s="48">
        <f>VLOOKUP($A8,'RevPAR Raw Data'!$B$6:$BE$49,'RevPAR Raw Data'!AV$1,FALSE)</f>
        <v>10.334863620476099</v>
      </c>
      <c r="BH8" s="48">
        <f>VLOOKUP($A8,'RevPAR Raw Data'!$B$6:$BE$49,'RevPAR Raw Data'!AW$1,FALSE)</f>
        <v>10.950922177320299</v>
      </c>
      <c r="BI8" s="48">
        <f>VLOOKUP($A8,'RevPAR Raw Data'!$B$6:$BE$49,'RevPAR Raw Data'!AX$1,FALSE)</f>
        <v>-0.53616770356832799</v>
      </c>
      <c r="BJ8" s="49">
        <f>VLOOKUP($A8,'RevPAR Raw Data'!$B$6:$BE$49,'RevPAR Raw Data'!AY$1,FALSE)</f>
        <v>4.4447143907203897</v>
      </c>
      <c r="BK8" s="48">
        <f>VLOOKUP($A8,'RevPAR Raw Data'!$B$6:$BE$49,'RevPAR Raw Data'!BA$1,FALSE)</f>
        <v>2.5106603214155498</v>
      </c>
      <c r="BL8" s="48">
        <f>VLOOKUP($A8,'RevPAR Raw Data'!$B$6:$BE$49,'RevPAR Raw Data'!BB$1,FALSE)</f>
        <v>2.1250051029685402</v>
      </c>
      <c r="BM8" s="49">
        <f>VLOOKUP($A8,'RevPAR Raw Data'!$B$6:$BE$49,'RevPAR Raw Data'!BC$1,FALSE)</f>
        <v>2.30746574091736</v>
      </c>
      <c r="BN8" s="50">
        <f>VLOOKUP($A8,'RevPAR Raw Data'!$B$6:$BE$49,'RevPAR Raw Data'!BE$1,FALSE)</f>
        <v>3.61961857579232</v>
      </c>
    </row>
    <row r="9" spans="1:66" x14ac:dyDescent="0.25">
      <c r="A9" s="63" t="s">
        <v>118</v>
      </c>
      <c r="B9" s="47">
        <f>VLOOKUP($A9,'Occupancy Raw Data'!$B$8:$BE$51,'Occupancy Raw Data'!AG$3,FALSE)</f>
        <v>60.958402477124601</v>
      </c>
      <c r="C9" s="48">
        <f>VLOOKUP($A9,'Occupancy Raw Data'!$B$8:$BE$51,'Occupancy Raw Data'!AH$3,FALSE)</f>
        <v>71.198791103859307</v>
      </c>
      <c r="D9" s="48">
        <f>VLOOKUP($A9,'Occupancy Raw Data'!$B$8:$BE$51,'Occupancy Raw Data'!AI$3,FALSE)</f>
        <v>81.543938368546407</v>
      </c>
      <c r="E9" s="48">
        <f>VLOOKUP($A9,'Occupancy Raw Data'!$B$8:$BE$51,'Occupancy Raw Data'!AJ$3,FALSE)</f>
        <v>82.065877423122899</v>
      </c>
      <c r="F9" s="48">
        <f>VLOOKUP($A9,'Occupancy Raw Data'!$B$8:$BE$51,'Occupancy Raw Data'!AK$3,FALSE)</f>
        <v>73.160466129585501</v>
      </c>
      <c r="G9" s="49">
        <f>VLOOKUP($A9,'Occupancy Raw Data'!$B$8:$BE$51,'Occupancy Raw Data'!AL$3,FALSE)</f>
        <v>73.785495100447704</v>
      </c>
      <c r="H9" s="48">
        <f>VLOOKUP($A9,'Occupancy Raw Data'!$B$8:$BE$51,'Occupancy Raw Data'!AN$3,FALSE)</f>
        <v>77.111628208812704</v>
      </c>
      <c r="I9" s="48">
        <f>VLOOKUP($A9,'Occupancy Raw Data'!$B$8:$BE$51,'Occupancy Raw Data'!AO$3,FALSE)</f>
        <v>81.6633600949326</v>
      </c>
      <c r="J9" s="49">
        <f>VLOOKUP($A9,'Occupancy Raw Data'!$B$8:$BE$51,'Occupancy Raw Data'!AP$3,FALSE)</f>
        <v>79.387483602415898</v>
      </c>
      <c r="K9" s="50">
        <f>VLOOKUP($A9,'Occupancy Raw Data'!$B$8:$BE$51,'Occupancy Raw Data'!AR$3,FALSE)</f>
        <v>75.386057944450002</v>
      </c>
      <c r="M9" s="47">
        <f>VLOOKUP($A9,'Occupancy Raw Data'!$B$8:$BE$51,'Occupancy Raw Data'!AT$3,FALSE)</f>
        <v>5.0094377271993702</v>
      </c>
      <c r="N9" s="48">
        <f>VLOOKUP($A9,'Occupancy Raw Data'!$B$8:$BE$51,'Occupancy Raw Data'!AU$3,FALSE)</f>
        <v>4.1978048779083901</v>
      </c>
      <c r="O9" s="48">
        <f>VLOOKUP($A9,'Occupancy Raw Data'!$B$8:$BE$51,'Occupancy Raw Data'!AV$3,FALSE)</f>
        <v>5.6209132198103999</v>
      </c>
      <c r="P9" s="48">
        <f>VLOOKUP($A9,'Occupancy Raw Data'!$B$8:$BE$51,'Occupancy Raw Data'!AW$3,FALSE)</f>
        <v>4.8853943482670097</v>
      </c>
      <c r="Q9" s="48">
        <f>VLOOKUP($A9,'Occupancy Raw Data'!$B$8:$BE$51,'Occupancy Raw Data'!AX$3,FALSE)</f>
        <v>3.4046488175721601</v>
      </c>
      <c r="R9" s="49">
        <f>VLOOKUP($A9,'Occupancy Raw Data'!$B$8:$BE$51,'Occupancy Raw Data'!AY$3,FALSE)</f>
        <v>4.6364724907720296</v>
      </c>
      <c r="S9" s="48">
        <f>VLOOKUP($A9,'Occupancy Raw Data'!$B$8:$BE$51,'Occupancy Raw Data'!BA$3,FALSE)</f>
        <v>0.56377054680361605</v>
      </c>
      <c r="T9" s="48">
        <f>VLOOKUP($A9,'Occupancy Raw Data'!$B$8:$BE$51,'Occupancy Raw Data'!BB$3,FALSE)</f>
        <v>0.92520134975692303</v>
      </c>
      <c r="U9" s="49">
        <f>VLOOKUP($A9,'Occupancy Raw Data'!$B$8:$BE$51,'Occupancy Raw Data'!BC$3,FALSE)</f>
        <v>0.74932935829174696</v>
      </c>
      <c r="V9" s="50">
        <f>VLOOKUP($A9,'Occupancy Raw Data'!$B$8:$BE$51,'Occupancy Raw Data'!BE$3,FALSE)</f>
        <v>3.43552163767548</v>
      </c>
      <c r="X9" s="51">
        <f>VLOOKUP($A9,'ADR Raw Data'!$B$6:$BE$49,'ADR Raw Data'!AG$1,FALSE)</f>
        <v>196.351847492167</v>
      </c>
      <c r="Y9" s="52">
        <f>VLOOKUP($A9,'ADR Raw Data'!$B$6:$BE$49,'ADR Raw Data'!AH$1,FALSE)</f>
        <v>214.171154557291</v>
      </c>
      <c r="Z9" s="52">
        <f>VLOOKUP($A9,'ADR Raw Data'!$B$6:$BE$49,'ADR Raw Data'!AI$1,FALSE)</f>
        <v>226.894024261303</v>
      </c>
      <c r="AA9" s="52">
        <f>VLOOKUP($A9,'ADR Raw Data'!$B$6:$BE$49,'ADR Raw Data'!AJ$1,FALSE)</f>
        <v>220.40576286120901</v>
      </c>
      <c r="AB9" s="52">
        <f>VLOOKUP($A9,'ADR Raw Data'!$B$6:$BE$49,'ADR Raw Data'!AK$1,FALSE)</f>
        <v>203.534415454407</v>
      </c>
      <c r="AC9" s="53">
        <f>VLOOKUP($A9,'ADR Raw Data'!$B$6:$BE$49,'ADR Raw Data'!AL$1,FALSE)</f>
        <v>213.316504795816</v>
      </c>
      <c r="AD9" s="52">
        <f>VLOOKUP($A9,'ADR Raw Data'!$B$6:$BE$49,'ADR Raw Data'!AN$1,FALSE)</f>
        <v>208.821259708095</v>
      </c>
      <c r="AE9" s="52">
        <f>VLOOKUP($A9,'ADR Raw Data'!$B$6:$BE$49,'ADR Raw Data'!AO$1,FALSE)</f>
        <v>215.66846799187101</v>
      </c>
      <c r="AF9" s="53">
        <f>VLOOKUP($A9,'ADR Raw Data'!$B$6:$BE$49,'ADR Raw Data'!AP$1,FALSE)</f>
        <v>212.34299524129199</v>
      </c>
      <c r="AG9" s="54">
        <f>VLOOKUP($A9,'ADR Raw Data'!$B$6:$BE$49,'ADR Raw Data'!AR$1,FALSE)</f>
        <v>213.023596455475</v>
      </c>
      <c r="AI9" s="47">
        <f>VLOOKUP($A9,'ADR Raw Data'!$B$6:$BE$49,'ADR Raw Data'!AT$1,FALSE)</f>
        <v>3.4976655509252899</v>
      </c>
      <c r="AJ9" s="48">
        <f>VLOOKUP($A9,'ADR Raw Data'!$B$6:$BE$49,'ADR Raw Data'!AU$1,FALSE)</f>
        <v>5.8746766487084603</v>
      </c>
      <c r="AK9" s="48">
        <f>VLOOKUP($A9,'ADR Raw Data'!$B$6:$BE$49,'ADR Raw Data'!AV$1,FALSE)</f>
        <v>7.7554196364414398</v>
      </c>
      <c r="AL9" s="48">
        <f>VLOOKUP($A9,'ADR Raw Data'!$B$6:$BE$49,'ADR Raw Data'!AW$1,FALSE)</f>
        <v>7.6977949467570399</v>
      </c>
      <c r="AM9" s="48">
        <f>VLOOKUP($A9,'ADR Raw Data'!$B$6:$BE$49,'ADR Raw Data'!AX$1,FALSE)</f>
        <v>6.0435025709014401</v>
      </c>
      <c r="AN9" s="49">
        <f>VLOOKUP($A9,'ADR Raw Data'!$B$6:$BE$49,'ADR Raw Data'!AY$1,FALSE)</f>
        <v>6.4044337836026397</v>
      </c>
      <c r="AO9" s="48">
        <f>VLOOKUP($A9,'ADR Raw Data'!$B$6:$BE$49,'ADR Raw Data'!BA$1,FALSE)</f>
        <v>4.1228952305840503</v>
      </c>
      <c r="AP9" s="48">
        <f>VLOOKUP($A9,'ADR Raw Data'!$B$6:$BE$49,'ADR Raw Data'!BB$1,FALSE)</f>
        <v>4.08232729521949</v>
      </c>
      <c r="AQ9" s="49">
        <f>VLOOKUP($A9,'ADR Raw Data'!$B$6:$BE$49,'ADR Raw Data'!BC$1,FALSE)</f>
        <v>4.10473612909467</v>
      </c>
      <c r="AR9" s="50">
        <f>VLOOKUP($A9,'ADR Raw Data'!$B$6:$BE$49,'ADR Raw Data'!BE$1,FALSE)</f>
        <v>5.6893858586577402</v>
      </c>
      <c r="AT9" s="51">
        <f>VLOOKUP($A9,'RevPAR Raw Data'!$B$6:$BE$49,'RevPAR Raw Data'!AG$1,FALSE)</f>
        <v>119.692949465545</v>
      </c>
      <c r="AU9" s="52">
        <f>VLOOKUP($A9,'RevPAR Raw Data'!$B$6:$BE$49,'RevPAR Raw Data'!AH$1,FALSE)</f>
        <v>152.48727293796901</v>
      </c>
      <c r="AV9" s="52">
        <f>VLOOKUP($A9,'RevPAR Raw Data'!$B$6:$BE$49,'RevPAR Raw Data'!AI$1,FALSE)</f>
        <v>185.018323305552</v>
      </c>
      <c r="AW9" s="52">
        <f>VLOOKUP($A9,'RevPAR Raw Data'!$B$6:$BE$49,'RevPAR Raw Data'!AJ$1,FALSE)</f>
        <v>180.87792318317901</v>
      </c>
      <c r="AX9" s="52">
        <f>VLOOKUP($A9,'RevPAR Raw Data'!$B$6:$BE$49,'RevPAR Raw Data'!AK$1,FALSE)</f>
        <v>148.90672708057099</v>
      </c>
      <c r="AY9" s="53">
        <f>VLOOKUP($A9,'RevPAR Raw Data'!$B$6:$BE$49,'RevPAR Raw Data'!AL$1,FALSE)</f>
        <v>157.39663919456299</v>
      </c>
      <c r="AZ9" s="52">
        <f>VLOOKUP($A9,'RevPAR Raw Data'!$B$6:$BE$49,'RevPAR Raw Data'!AN$1,FALSE)</f>
        <v>161.02547340706599</v>
      </c>
      <c r="BA9" s="52">
        <f>VLOOKUP($A9,'RevPAR Raw Data'!$B$6:$BE$49,'RevPAR Raw Data'!AO$1,FALSE)</f>
        <v>176.12211762742601</v>
      </c>
      <c r="BB9" s="53">
        <f>VLOOKUP($A9,'RevPAR Raw Data'!$B$6:$BE$49,'RevPAR Raw Data'!AP$1,FALSE)</f>
        <v>168.57376052806001</v>
      </c>
      <c r="BC9" s="54">
        <f>VLOOKUP($A9,'RevPAR Raw Data'!$B$6:$BE$49,'RevPAR Raw Data'!AR$1,FALSE)</f>
        <v>160.59009185927599</v>
      </c>
      <c r="BE9" s="47">
        <f>VLOOKUP($A9,'RevPAR Raw Data'!$B$6:$BE$49,'RevPAR Raw Data'!AT$1,FALSE)</f>
        <v>8.6823166558039802</v>
      </c>
      <c r="BF9" s="48">
        <f>VLOOKUP($A9,'RevPAR Raw Data'!$B$6:$BE$49,'RevPAR Raw Data'!AU$1,FALSE)</f>
        <v>10.319088989537599</v>
      </c>
      <c r="BG9" s="48">
        <f>VLOOKUP($A9,'RevPAR Raw Data'!$B$6:$BE$49,'RevPAR Raw Data'!AV$1,FALSE)</f>
        <v>13.8122582638483</v>
      </c>
      <c r="BH9" s="48">
        <f>VLOOKUP($A9,'RevPAR Raw Data'!$B$6:$BE$49,'RevPAR Raw Data'!AW$1,FALSE)</f>
        <v>12.9592569342941</v>
      </c>
      <c r="BI9" s="48">
        <f>VLOOKUP($A9,'RevPAR Raw Data'!$B$6:$BE$49,'RevPAR Raw Data'!AX$1,FALSE)</f>
        <v>9.6539114272937407</v>
      </c>
      <c r="BJ9" s="49">
        <f>VLOOKUP($A9,'RevPAR Raw Data'!$B$6:$BE$49,'RevPAR Raw Data'!AY$1,FALSE)</f>
        <v>11.3378460849411</v>
      </c>
      <c r="BK9" s="48">
        <f>VLOOKUP($A9,'RevPAR Raw Data'!$B$6:$BE$49,'RevPAR Raw Data'!BA$1,FALSE)</f>
        <v>4.7099094463732696</v>
      </c>
      <c r="BL9" s="48">
        <f>VLOOKUP($A9,'RevPAR Raw Data'!$B$6:$BE$49,'RevPAR Raw Data'!BB$1,FALSE)</f>
        <v>5.0452983922132697</v>
      </c>
      <c r="BM9" s="49">
        <f>VLOOKUP($A9,'RevPAR Raw Data'!$B$6:$BE$49,'RevPAR Raw Data'!BC$1,FALSE)</f>
        <v>4.8848234802821402</v>
      </c>
      <c r="BN9" s="50">
        <f>VLOOKUP($A9,'RevPAR Raw Data'!$B$6:$BE$49,'RevPAR Raw Data'!BE$1,FALSE)</f>
        <v>9.32036757855826</v>
      </c>
    </row>
    <row r="10" spans="1:66" x14ac:dyDescent="0.25">
      <c r="A10" s="63" t="s">
        <v>119</v>
      </c>
      <c r="B10" s="47">
        <f>VLOOKUP($A10,'Occupancy Raw Data'!$B$8:$BE$51,'Occupancy Raw Data'!AG$3,FALSE)</f>
        <v>59.739660815233499</v>
      </c>
      <c r="C10" s="48">
        <f>VLOOKUP($A10,'Occupancy Raw Data'!$B$8:$BE$51,'Occupancy Raw Data'!AH$3,FALSE)</f>
        <v>66.820142814638501</v>
      </c>
      <c r="D10" s="48">
        <f>VLOOKUP($A10,'Occupancy Raw Data'!$B$8:$BE$51,'Occupancy Raw Data'!AI$3,FALSE)</f>
        <v>75.949122285034207</v>
      </c>
      <c r="E10" s="48">
        <f>VLOOKUP($A10,'Occupancy Raw Data'!$B$8:$BE$51,'Occupancy Raw Data'!AJ$3,FALSE)</f>
        <v>77.706783695328696</v>
      </c>
      <c r="F10" s="48">
        <f>VLOOKUP($A10,'Occupancy Raw Data'!$B$8:$BE$51,'Occupancy Raw Data'!AK$3,FALSE)</f>
        <v>72.256024992561706</v>
      </c>
      <c r="G10" s="49">
        <f>VLOOKUP($A10,'Occupancy Raw Data'!$B$8:$BE$51,'Occupancy Raw Data'!AL$3,FALSE)</f>
        <v>70.494346920559295</v>
      </c>
      <c r="H10" s="48">
        <f>VLOOKUP($A10,'Occupancy Raw Data'!$B$8:$BE$51,'Occupancy Raw Data'!AN$3,FALSE)</f>
        <v>79.038232668848494</v>
      </c>
      <c r="I10" s="48">
        <f>VLOOKUP($A10,'Occupancy Raw Data'!$B$8:$BE$51,'Occupancy Raw Data'!AO$3,FALSE)</f>
        <v>84.134930080333206</v>
      </c>
      <c r="J10" s="49">
        <f>VLOOKUP($A10,'Occupancy Raw Data'!$B$8:$BE$51,'Occupancy Raw Data'!AP$3,FALSE)</f>
        <v>81.586581374590807</v>
      </c>
      <c r="K10" s="50">
        <f>VLOOKUP($A10,'Occupancy Raw Data'!$B$8:$BE$51,'Occupancy Raw Data'!AR$3,FALSE)</f>
        <v>73.663556764568298</v>
      </c>
      <c r="M10" s="47">
        <f>VLOOKUP($A10,'Occupancy Raw Data'!$B$8:$BE$51,'Occupancy Raw Data'!AT$3,FALSE)</f>
        <v>-1.06918417950206</v>
      </c>
      <c r="N10" s="48">
        <f>VLOOKUP($A10,'Occupancy Raw Data'!$B$8:$BE$51,'Occupancy Raw Data'!AU$3,FALSE)</f>
        <v>0.248862813915217</v>
      </c>
      <c r="O10" s="48">
        <f>VLOOKUP($A10,'Occupancy Raw Data'!$B$8:$BE$51,'Occupancy Raw Data'!AV$3,FALSE)</f>
        <v>0.37126265714430101</v>
      </c>
      <c r="P10" s="48">
        <f>VLOOKUP($A10,'Occupancy Raw Data'!$B$8:$BE$51,'Occupancy Raw Data'!AW$3,FALSE)</f>
        <v>1.7555302970147499</v>
      </c>
      <c r="Q10" s="48">
        <f>VLOOKUP($A10,'Occupancy Raw Data'!$B$8:$BE$51,'Occupancy Raw Data'!AX$3,FALSE)</f>
        <v>0.99671039231556502</v>
      </c>
      <c r="R10" s="49">
        <f>VLOOKUP($A10,'Occupancy Raw Data'!$B$8:$BE$51,'Occupancy Raw Data'!AY$3,FALSE)</f>
        <v>0.52903401465418298</v>
      </c>
      <c r="S10" s="48">
        <f>VLOOKUP($A10,'Occupancy Raw Data'!$B$8:$BE$51,'Occupancy Raw Data'!BA$3,FALSE)</f>
        <v>-1.6717472036445</v>
      </c>
      <c r="T10" s="48">
        <f>VLOOKUP($A10,'Occupancy Raw Data'!$B$8:$BE$51,'Occupancy Raw Data'!BB$3,FALSE)</f>
        <v>-2.2142719222687299</v>
      </c>
      <c r="U10" s="49">
        <f>VLOOKUP($A10,'Occupancy Raw Data'!$B$8:$BE$51,'Occupancy Raw Data'!BC$3,FALSE)</f>
        <v>-1.9522320319951001</v>
      </c>
      <c r="V10" s="50">
        <f>VLOOKUP($A10,'Occupancy Raw Data'!$B$8:$BE$51,'Occupancy Raw Data'!BE$3,FALSE)</f>
        <v>-0.26962442031101902</v>
      </c>
      <c r="X10" s="51">
        <f>VLOOKUP($A10,'ADR Raw Data'!$B$6:$BE$49,'ADR Raw Data'!AG$1,FALSE)</f>
        <v>152.58948402520099</v>
      </c>
      <c r="Y10" s="52">
        <f>VLOOKUP($A10,'ADR Raw Data'!$B$6:$BE$49,'ADR Raw Data'!AH$1,FALSE)</f>
        <v>160.191066868522</v>
      </c>
      <c r="Z10" s="52">
        <f>VLOOKUP($A10,'ADR Raw Data'!$B$6:$BE$49,'ADR Raw Data'!AI$1,FALSE)</f>
        <v>167.08891034806899</v>
      </c>
      <c r="AA10" s="52">
        <f>VLOOKUP($A10,'ADR Raw Data'!$B$6:$BE$49,'ADR Raw Data'!AJ$1,FALSE)</f>
        <v>165.58452153270301</v>
      </c>
      <c r="AB10" s="52">
        <f>VLOOKUP($A10,'ADR Raw Data'!$B$6:$BE$49,'ADR Raw Data'!AK$1,FALSE)</f>
        <v>156.89269958102099</v>
      </c>
      <c r="AC10" s="53">
        <f>VLOOKUP($A10,'ADR Raw Data'!$B$6:$BE$49,'ADR Raw Data'!AL$1,FALSE)</f>
        <v>160.90190481215001</v>
      </c>
      <c r="AD10" s="52">
        <f>VLOOKUP($A10,'ADR Raw Data'!$B$6:$BE$49,'ADR Raw Data'!AN$1,FALSE)</f>
        <v>170.90110870608601</v>
      </c>
      <c r="AE10" s="52">
        <f>VLOOKUP($A10,'ADR Raw Data'!$B$6:$BE$49,'ADR Raw Data'!AO$1,FALSE)</f>
        <v>175.08799780746301</v>
      </c>
      <c r="AF10" s="53">
        <f>VLOOKUP($A10,'ADR Raw Data'!$B$6:$BE$49,'ADR Raw Data'!AP$1,FALSE)</f>
        <v>173.05994178784701</v>
      </c>
      <c r="AG10" s="54">
        <f>VLOOKUP($A10,'ADR Raw Data'!$B$6:$BE$49,'ADR Raw Data'!AR$1,FALSE)</f>
        <v>164.74925277648299</v>
      </c>
      <c r="AI10" s="47">
        <f>VLOOKUP($A10,'ADR Raw Data'!$B$6:$BE$49,'ADR Raw Data'!AT$1,FALSE)</f>
        <v>1.04886145478801</v>
      </c>
      <c r="AJ10" s="48">
        <f>VLOOKUP($A10,'ADR Raw Data'!$B$6:$BE$49,'ADR Raw Data'!AU$1,FALSE)</f>
        <v>3.0385148978055598</v>
      </c>
      <c r="AK10" s="48">
        <f>VLOOKUP($A10,'ADR Raw Data'!$B$6:$BE$49,'ADR Raw Data'!AV$1,FALSE)</f>
        <v>3.8456902232152301</v>
      </c>
      <c r="AL10" s="48">
        <f>VLOOKUP($A10,'ADR Raw Data'!$B$6:$BE$49,'ADR Raw Data'!AW$1,FALSE)</f>
        <v>4.0274551194114796</v>
      </c>
      <c r="AM10" s="48">
        <f>VLOOKUP($A10,'ADR Raw Data'!$B$6:$BE$49,'ADR Raw Data'!AX$1,FALSE)</f>
        <v>2.1255031940607201</v>
      </c>
      <c r="AN10" s="49">
        <f>VLOOKUP($A10,'ADR Raw Data'!$B$6:$BE$49,'ADR Raw Data'!AY$1,FALSE)</f>
        <v>2.94201418808378</v>
      </c>
      <c r="AO10" s="48">
        <f>VLOOKUP($A10,'ADR Raw Data'!$B$6:$BE$49,'ADR Raw Data'!BA$1,FALSE)</f>
        <v>0.56159132350598295</v>
      </c>
      <c r="AP10" s="48">
        <f>VLOOKUP($A10,'ADR Raw Data'!$B$6:$BE$49,'ADR Raw Data'!BB$1,FALSE)</f>
        <v>0.485688968966486</v>
      </c>
      <c r="AQ10" s="49">
        <f>VLOOKUP($A10,'ADR Raw Data'!$B$6:$BE$49,'ADR Raw Data'!BC$1,FALSE)</f>
        <v>0.51851687185705198</v>
      </c>
      <c r="AR10" s="50">
        <f>VLOOKUP($A10,'ADR Raw Data'!$B$6:$BE$49,'ADR Raw Data'!BE$1,FALSE)</f>
        <v>2.0690552934172102</v>
      </c>
      <c r="AT10" s="51">
        <f>VLOOKUP($A10,'RevPAR Raw Data'!$B$6:$BE$49,'RevPAR Raw Data'!AG$1,FALSE)</f>
        <v>91.156440196370099</v>
      </c>
      <c r="AU10" s="52">
        <f>VLOOKUP($A10,'RevPAR Raw Data'!$B$6:$BE$49,'RevPAR Raw Data'!AH$1,FALSE)</f>
        <v>107.039899657839</v>
      </c>
      <c r="AV10" s="52">
        <f>VLOOKUP($A10,'RevPAR Raw Data'!$B$6:$BE$49,'RevPAR Raw Data'!AI$1,FALSE)</f>
        <v>126.902560844986</v>
      </c>
      <c r="AW10" s="52">
        <f>VLOOKUP($A10,'RevPAR Raw Data'!$B$6:$BE$49,'RevPAR Raw Data'!AJ$1,FALSE)</f>
        <v>128.67040598036201</v>
      </c>
      <c r="AX10" s="52">
        <f>VLOOKUP($A10,'RevPAR Raw Data'!$B$6:$BE$49,'RevPAR Raw Data'!AK$1,FALSE)</f>
        <v>113.364428220767</v>
      </c>
      <c r="AY10" s="53">
        <f>VLOOKUP($A10,'RevPAR Raw Data'!$B$6:$BE$49,'RevPAR Raw Data'!AL$1,FALSE)</f>
        <v>113.426746980065</v>
      </c>
      <c r="AZ10" s="52">
        <f>VLOOKUP($A10,'RevPAR Raw Data'!$B$6:$BE$49,'RevPAR Raw Data'!AN$1,FALSE)</f>
        <v>135.07721593275801</v>
      </c>
      <c r="BA10" s="52">
        <f>VLOOKUP($A10,'RevPAR Raw Data'!$B$6:$BE$49,'RevPAR Raw Data'!AO$1,FALSE)</f>
        <v>147.31016453436399</v>
      </c>
      <c r="BB10" s="53">
        <f>VLOOKUP($A10,'RevPAR Raw Data'!$B$6:$BE$49,'RevPAR Raw Data'!AP$1,FALSE)</f>
        <v>141.193690233561</v>
      </c>
      <c r="BC10" s="54">
        <f>VLOOKUP($A10,'RevPAR Raw Data'!$B$6:$BE$49,'RevPAR Raw Data'!AR$1,FALSE)</f>
        <v>121.360159338207</v>
      </c>
      <c r="BE10" s="47">
        <f>VLOOKUP($A10,'RevPAR Raw Data'!$B$6:$BE$49,'RevPAR Raw Data'!AT$1,FALSE)</f>
        <v>-3.1536985453535699E-2</v>
      </c>
      <c r="BF10" s="48">
        <f>VLOOKUP($A10,'RevPAR Raw Data'!$B$6:$BE$49,'RevPAR Raw Data'!AU$1,FALSE)</f>
        <v>3.29493944539669</v>
      </c>
      <c r="BG10" s="48">
        <f>VLOOKUP($A10,'RevPAR Raw Data'!$B$6:$BE$49,'RevPAR Raw Data'!AV$1,FALSE)</f>
        <v>4.2312304920677803</v>
      </c>
      <c r="BH10" s="48">
        <f>VLOOKUP($A10,'RevPAR Raw Data'!$B$6:$BE$49,'RevPAR Raw Data'!AW$1,FALSE)</f>
        <v>5.8536886112461799</v>
      </c>
      <c r="BI10" s="48">
        <f>VLOOKUP($A10,'RevPAR Raw Data'!$B$6:$BE$49,'RevPAR Raw Data'!AX$1,FALSE)</f>
        <v>3.14339869760048</v>
      </c>
      <c r="BJ10" s="49">
        <f>VLOOKUP($A10,'RevPAR Raw Data'!$B$6:$BE$49,'RevPAR Raw Data'!AY$1,FALSE)</f>
        <v>3.4866124585088798</v>
      </c>
      <c r="BK10" s="48">
        <f>VLOOKUP($A10,'RevPAR Raw Data'!$B$6:$BE$49,'RevPAR Raw Data'!BA$1,FALSE)</f>
        <v>-1.1195442673851399</v>
      </c>
      <c r="BL10" s="48">
        <f>VLOOKUP($A10,'RevPAR Raw Data'!$B$6:$BE$49,'RevPAR Raw Data'!BB$1,FALSE)</f>
        <v>-1.73933742777162</v>
      </c>
      <c r="BM10" s="49">
        <f>VLOOKUP($A10,'RevPAR Raw Data'!$B$6:$BE$49,'RevPAR Raw Data'!BC$1,FALSE)</f>
        <v>-1.4438378126017399</v>
      </c>
      <c r="BN10" s="50">
        <f>VLOOKUP($A10,'RevPAR Raw Data'!$B$6:$BE$49,'RevPAR Raw Data'!BE$1,FALSE)</f>
        <v>1.7938521947654</v>
      </c>
    </row>
    <row r="11" spans="1:66" x14ac:dyDescent="0.25">
      <c r="A11" s="63" t="s">
        <v>120</v>
      </c>
      <c r="B11" s="47">
        <f>VLOOKUP($A11,'Occupancy Raw Data'!$B$8:$BE$51,'Occupancy Raw Data'!AG$3,FALSE)</f>
        <v>56.078577645157203</v>
      </c>
      <c r="C11" s="48">
        <f>VLOOKUP($A11,'Occupancy Raw Data'!$B$8:$BE$51,'Occupancy Raw Data'!AH$3,FALSE)</f>
        <v>63.445231878652201</v>
      </c>
      <c r="D11" s="48">
        <f>VLOOKUP($A11,'Occupancy Raw Data'!$B$8:$BE$51,'Occupancy Raw Data'!AI$3,FALSE)</f>
        <v>72.908740519706498</v>
      </c>
      <c r="E11" s="48">
        <f>VLOOKUP($A11,'Occupancy Raw Data'!$B$8:$BE$51,'Occupancy Raw Data'!AJ$3,FALSE)</f>
        <v>75.2735297774462</v>
      </c>
      <c r="F11" s="48">
        <f>VLOOKUP($A11,'Occupancy Raw Data'!$B$8:$BE$51,'Occupancy Raw Data'!AK$3,FALSE)</f>
        <v>72.057689916697697</v>
      </c>
      <c r="G11" s="49">
        <f>VLOOKUP($A11,'Occupancy Raw Data'!$B$8:$BE$51,'Occupancy Raw Data'!AL$3,FALSE)</f>
        <v>67.952753947532003</v>
      </c>
      <c r="H11" s="48">
        <f>VLOOKUP($A11,'Occupancy Raw Data'!$B$8:$BE$51,'Occupancy Raw Data'!AN$3,FALSE)</f>
        <v>78.659082431928297</v>
      </c>
      <c r="I11" s="48">
        <f>VLOOKUP($A11,'Occupancy Raw Data'!$B$8:$BE$51,'Occupancy Raw Data'!AO$3,FALSE)</f>
        <v>82.174102149869498</v>
      </c>
      <c r="J11" s="49">
        <f>VLOOKUP($A11,'Occupancy Raw Data'!$B$8:$BE$51,'Occupancy Raw Data'!AP$3,FALSE)</f>
        <v>80.417029210689805</v>
      </c>
      <c r="K11" s="50">
        <f>VLOOKUP($A11,'Occupancy Raw Data'!$B$8:$BE$51,'Occupancy Raw Data'!AR$3,FALSE)</f>
        <v>71.514607938904106</v>
      </c>
      <c r="M11" s="47">
        <f>VLOOKUP($A11,'Occupancy Raw Data'!$B$8:$BE$51,'Occupancy Raw Data'!AT$3,FALSE)</f>
        <v>-1.3725352538425899</v>
      </c>
      <c r="N11" s="48">
        <f>VLOOKUP($A11,'Occupancy Raw Data'!$B$8:$BE$51,'Occupancy Raw Data'!AU$3,FALSE)</f>
        <v>0.85418402717121</v>
      </c>
      <c r="O11" s="48">
        <f>VLOOKUP($A11,'Occupancy Raw Data'!$B$8:$BE$51,'Occupancy Raw Data'!AV$3,FALSE)</f>
        <v>0.79815275371888295</v>
      </c>
      <c r="P11" s="48">
        <f>VLOOKUP($A11,'Occupancy Raw Data'!$B$8:$BE$51,'Occupancy Raw Data'!AW$3,FALSE)</f>
        <v>2.04329838577253</v>
      </c>
      <c r="Q11" s="48">
        <f>VLOOKUP($A11,'Occupancy Raw Data'!$B$8:$BE$51,'Occupancy Raw Data'!AX$3,FALSE)</f>
        <v>0.30929432340037499</v>
      </c>
      <c r="R11" s="49">
        <f>VLOOKUP($A11,'Occupancy Raw Data'!$B$8:$BE$51,'Occupancy Raw Data'!AY$3,FALSE)</f>
        <v>0.60897605900900098</v>
      </c>
      <c r="S11" s="48">
        <f>VLOOKUP($A11,'Occupancy Raw Data'!$B$8:$BE$51,'Occupancy Raw Data'!BA$3,FALSE)</f>
        <v>-1.17045477270095</v>
      </c>
      <c r="T11" s="48">
        <f>VLOOKUP($A11,'Occupancy Raw Data'!$B$8:$BE$51,'Occupancy Raw Data'!BB$3,FALSE)</f>
        <v>-2.0114920455666701</v>
      </c>
      <c r="U11" s="49">
        <f>VLOOKUP($A11,'Occupancy Raw Data'!$B$8:$BE$51,'Occupancy Raw Data'!BC$3,FALSE)</f>
        <v>-1.60142517681144</v>
      </c>
      <c r="V11" s="50">
        <f>VLOOKUP($A11,'Occupancy Raw Data'!$B$8:$BE$51,'Occupancy Raw Data'!BE$3,FALSE)</f>
        <v>-0.116430327272123</v>
      </c>
      <c r="X11" s="51">
        <f>VLOOKUP($A11,'ADR Raw Data'!$B$6:$BE$49,'ADR Raw Data'!AG$1,FALSE)</f>
        <v>123.971507405108</v>
      </c>
      <c r="Y11" s="52">
        <f>VLOOKUP($A11,'ADR Raw Data'!$B$6:$BE$49,'ADR Raw Data'!AH$1,FALSE)</f>
        <v>123.863730525779</v>
      </c>
      <c r="Z11" s="52">
        <f>VLOOKUP($A11,'ADR Raw Data'!$B$6:$BE$49,'ADR Raw Data'!AI$1,FALSE)</f>
        <v>128.56554420579599</v>
      </c>
      <c r="AA11" s="52">
        <f>VLOOKUP($A11,'ADR Raw Data'!$B$6:$BE$49,'ADR Raw Data'!AJ$1,FALSE)</f>
        <v>128.25796936036599</v>
      </c>
      <c r="AB11" s="52">
        <f>VLOOKUP($A11,'ADR Raw Data'!$B$6:$BE$49,'ADR Raw Data'!AK$1,FALSE)</f>
        <v>127.301953982331</v>
      </c>
      <c r="AC11" s="53">
        <f>VLOOKUP($A11,'ADR Raw Data'!$B$6:$BE$49,'ADR Raw Data'!AL$1,FALSE)</f>
        <v>126.59317868277699</v>
      </c>
      <c r="AD11" s="52">
        <f>VLOOKUP($A11,'ADR Raw Data'!$B$6:$BE$49,'ADR Raw Data'!AN$1,FALSE)</f>
        <v>153.709608159265</v>
      </c>
      <c r="AE11" s="52">
        <f>VLOOKUP($A11,'ADR Raw Data'!$B$6:$BE$49,'ADR Raw Data'!AO$1,FALSE)</f>
        <v>156.95553387119901</v>
      </c>
      <c r="AF11" s="53">
        <f>VLOOKUP($A11,'ADR Raw Data'!$B$6:$BE$49,'ADR Raw Data'!AP$1,FALSE)</f>
        <v>155.36844425037199</v>
      </c>
      <c r="AG11" s="54">
        <f>VLOOKUP($A11,'ADR Raw Data'!$B$6:$BE$49,'ADR Raw Data'!AR$1,FALSE)</f>
        <v>135.83977046562501</v>
      </c>
      <c r="AI11" s="47">
        <f>VLOOKUP($A11,'ADR Raw Data'!$B$6:$BE$49,'ADR Raw Data'!AT$1,FALSE)</f>
        <v>1.2689009710921699</v>
      </c>
      <c r="AJ11" s="48">
        <f>VLOOKUP($A11,'ADR Raw Data'!$B$6:$BE$49,'ADR Raw Data'!AU$1,FALSE)</f>
        <v>2.6582162782890002</v>
      </c>
      <c r="AK11" s="48">
        <f>VLOOKUP($A11,'ADR Raw Data'!$B$6:$BE$49,'ADR Raw Data'!AV$1,FALSE)</f>
        <v>4.0846531633550001</v>
      </c>
      <c r="AL11" s="48">
        <f>VLOOKUP($A11,'ADR Raw Data'!$B$6:$BE$49,'ADR Raw Data'!AW$1,FALSE)</f>
        <v>4.3900432678676404</v>
      </c>
      <c r="AM11" s="48">
        <f>VLOOKUP($A11,'ADR Raw Data'!$B$6:$BE$49,'ADR Raw Data'!AX$1,FALSE)</f>
        <v>3.0072294472507801</v>
      </c>
      <c r="AN11" s="49">
        <f>VLOOKUP($A11,'ADR Raw Data'!$B$6:$BE$49,'ADR Raw Data'!AY$1,FALSE)</f>
        <v>3.19641471618147</v>
      </c>
      <c r="AO11" s="48">
        <f>VLOOKUP($A11,'ADR Raw Data'!$B$6:$BE$49,'ADR Raw Data'!BA$1,FALSE)</f>
        <v>0.73975280954338196</v>
      </c>
      <c r="AP11" s="48">
        <f>VLOOKUP($A11,'ADR Raw Data'!$B$6:$BE$49,'ADR Raw Data'!BB$1,FALSE)</f>
        <v>6.9471815339903703E-3</v>
      </c>
      <c r="AQ11" s="49">
        <f>VLOOKUP($A11,'ADR Raw Data'!$B$6:$BE$49,'ADR Raw Data'!BC$1,FALSE)</f>
        <v>0.35440075521569098</v>
      </c>
      <c r="AR11" s="50">
        <f>VLOOKUP($A11,'ADR Raw Data'!$B$6:$BE$49,'ADR Raw Data'!BE$1,FALSE)</f>
        <v>2.0075764497234498</v>
      </c>
      <c r="AT11" s="51">
        <f>VLOOKUP($A11,'RevPAR Raw Data'!$B$6:$BE$49,'RevPAR Raw Data'!AG$1,FALSE)</f>
        <v>69.521458038045495</v>
      </c>
      <c r="AU11" s="52">
        <f>VLOOKUP($A11,'RevPAR Raw Data'!$B$6:$BE$49,'RevPAR Raw Data'!AH$1,FALSE)</f>
        <v>78.585631045629697</v>
      </c>
      <c r="AV11" s="52">
        <f>VLOOKUP($A11,'RevPAR Raw Data'!$B$6:$BE$49,'RevPAR Raw Data'!AI$1,FALSE)</f>
        <v>93.735519022752698</v>
      </c>
      <c r="AW11" s="52">
        <f>VLOOKUP($A11,'RevPAR Raw Data'!$B$6:$BE$49,'RevPAR Raw Data'!AJ$1,FALSE)</f>
        <v>96.544300758423404</v>
      </c>
      <c r="AX11" s="52">
        <f>VLOOKUP($A11,'RevPAR Raw Data'!$B$6:$BE$49,'RevPAR Raw Data'!AK$1,FALSE)</f>
        <v>91.730847258485596</v>
      </c>
      <c r="AY11" s="53">
        <f>VLOOKUP($A11,'RevPAR Raw Data'!$B$6:$BE$49,'RevPAR Raw Data'!AL$1,FALSE)</f>
        <v>86.023551224667401</v>
      </c>
      <c r="AZ11" s="52">
        <f>VLOOKUP($A11,'RevPAR Raw Data'!$B$6:$BE$49,'RevPAR Raw Data'!AN$1,FALSE)</f>
        <v>120.90656738779001</v>
      </c>
      <c r="BA11" s="52">
        <f>VLOOKUP($A11,'RevPAR Raw Data'!$B$6:$BE$49,'RevPAR Raw Data'!AO$1,FALSE)</f>
        <v>128.97680073319199</v>
      </c>
      <c r="BB11" s="53">
        <f>VLOOKUP($A11,'RevPAR Raw Data'!$B$6:$BE$49,'RevPAR Raw Data'!AP$1,FALSE)</f>
        <v>124.942687197016</v>
      </c>
      <c r="BC11" s="54">
        <f>VLOOKUP($A11,'RevPAR Raw Data'!$B$6:$BE$49,'RevPAR Raw Data'!AR$1,FALSE)</f>
        <v>97.145279273599101</v>
      </c>
      <c r="BE11" s="47">
        <f>VLOOKUP($A11,'RevPAR Raw Data'!$B$6:$BE$49,'RevPAR Raw Data'!AT$1,FALSE)</f>
        <v>-0.121050395915016</v>
      </c>
      <c r="BF11" s="48">
        <f>VLOOKUP($A11,'RevPAR Raw Data'!$B$6:$BE$49,'RevPAR Raw Data'!AU$1,FALSE)</f>
        <v>3.53510636431702</v>
      </c>
      <c r="BG11" s="48">
        <f>VLOOKUP($A11,'RevPAR Raw Data'!$B$6:$BE$49,'RevPAR Raw Data'!AV$1,FALSE)</f>
        <v>4.9154076887770701</v>
      </c>
      <c r="BH11" s="48">
        <f>VLOOKUP($A11,'RevPAR Raw Data'!$B$6:$BE$49,'RevPAR Raw Data'!AW$1,FALSE)</f>
        <v>6.5230433368672296</v>
      </c>
      <c r="BI11" s="48">
        <f>VLOOKUP($A11,'RevPAR Raw Data'!$B$6:$BE$49,'RevPAR Raw Data'!AX$1,FALSE)</f>
        <v>3.3258249606231298</v>
      </c>
      <c r="BJ11" s="49">
        <f>VLOOKUP($A11,'RevPAR Raw Data'!$B$6:$BE$49,'RevPAR Raw Data'!AY$1,FALSE)</f>
        <v>3.8248561755586601</v>
      </c>
      <c r="BK11" s="48">
        <f>VLOOKUP($A11,'RevPAR Raw Data'!$B$6:$BE$49,'RevPAR Raw Data'!BA$1,FALSE)</f>
        <v>-0.43936043522306201</v>
      </c>
      <c r="BL11" s="48">
        <f>VLOOKUP($A11,'RevPAR Raw Data'!$B$6:$BE$49,'RevPAR Raw Data'!BB$1,FALSE)</f>
        <v>-2.0046846060366299</v>
      </c>
      <c r="BM11" s="49">
        <f>VLOOKUP($A11,'RevPAR Raw Data'!$B$6:$BE$49,'RevPAR Raw Data'!BC$1,FALSE)</f>
        <v>-1.25269988451658</v>
      </c>
      <c r="BN11" s="50">
        <f>VLOOKUP($A11,'RevPAR Raw Data'!$B$6:$BE$49,'RevPAR Raw Data'!BE$1,FALSE)</f>
        <v>1.8888086946206799</v>
      </c>
    </row>
    <row r="12" spans="1:66" x14ac:dyDescent="0.25">
      <c r="A12" s="63" t="s">
        <v>121</v>
      </c>
      <c r="B12" s="47">
        <f>VLOOKUP($A12,'Occupancy Raw Data'!$B$8:$BE$51,'Occupancy Raw Data'!AG$3,FALSE)</f>
        <v>55.365021130358002</v>
      </c>
      <c r="C12" s="48">
        <f>VLOOKUP($A12,'Occupancy Raw Data'!$B$8:$BE$51,'Occupancy Raw Data'!AH$3,FALSE)</f>
        <v>59.392560256350698</v>
      </c>
      <c r="D12" s="48">
        <f>VLOOKUP($A12,'Occupancy Raw Data'!$B$8:$BE$51,'Occupancy Raw Data'!AI$3,FALSE)</f>
        <v>66.146147773185305</v>
      </c>
      <c r="E12" s="48">
        <f>VLOOKUP($A12,'Occupancy Raw Data'!$B$8:$BE$51,'Occupancy Raw Data'!AJ$3,FALSE)</f>
        <v>68.097803371569199</v>
      </c>
      <c r="F12" s="48">
        <f>VLOOKUP($A12,'Occupancy Raw Data'!$B$8:$BE$51,'Occupancy Raw Data'!AK$3,FALSE)</f>
        <v>66.681372776668297</v>
      </c>
      <c r="G12" s="49">
        <f>VLOOKUP($A12,'Occupancy Raw Data'!$B$8:$BE$51,'Occupancy Raw Data'!AL$3,FALSE)</f>
        <v>63.136581061626302</v>
      </c>
      <c r="H12" s="48">
        <f>VLOOKUP($A12,'Occupancy Raw Data'!$B$8:$BE$51,'Occupancy Raw Data'!AN$3,FALSE)</f>
        <v>71.687642223563799</v>
      </c>
      <c r="I12" s="48">
        <f>VLOOKUP($A12,'Occupancy Raw Data'!$B$8:$BE$51,'Occupancy Raw Data'!AO$3,FALSE)</f>
        <v>75.112617842381397</v>
      </c>
      <c r="J12" s="49">
        <f>VLOOKUP($A12,'Occupancy Raw Data'!$B$8:$BE$51,'Occupancy Raw Data'!AP$3,FALSE)</f>
        <v>73.400130032972598</v>
      </c>
      <c r="K12" s="50">
        <f>VLOOKUP($A12,'Occupancy Raw Data'!$B$8:$BE$51,'Occupancy Raw Data'!AR$3,FALSE)</f>
        <v>66.069023624868095</v>
      </c>
      <c r="M12" s="47">
        <f>VLOOKUP($A12,'Occupancy Raw Data'!$B$8:$BE$51,'Occupancy Raw Data'!AT$3,FALSE)</f>
        <v>1.73427791657828</v>
      </c>
      <c r="N12" s="48">
        <f>VLOOKUP($A12,'Occupancy Raw Data'!$B$8:$BE$51,'Occupancy Raw Data'!AU$3,FALSE)</f>
        <v>1.22836114241363</v>
      </c>
      <c r="O12" s="48">
        <f>VLOOKUP($A12,'Occupancy Raw Data'!$B$8:$BE$51,'Occupancy Raw Data'!AV$3,FALSE)</f>
        <v>4.0990319107722399</v>
      </c>
      <c r="P12" s="48">
        <f>VLOOKUP($A12,'Occupancy Raw Data'!$B$8:$BE$51,'Occupancy Raw Data'!AW$3,FALSE)</f>
        <v>3.4837971544114801</v>
      </c>
      <c r="Q12" s="48">
        <f>VLOOKUP($A12,'Occupancy Raw Data'!$B$8:$BE$51,'Occupancy Raw Data'!AX$3,FALSE)</f>
        <v>1.5844380629183901</v>
      </c>
      <c r="R12" s="49">
        <f>VLOOKUP($A12,'Occupancy Raw Data'!$B$8:$BE$51,'Occupancy Raw Data'!AY$3,FALSE)</f>
        <v>2.4700557821071798</v>
      </c>
      <c r="S12" s="48">
        <f>VLOOKUP($A12,'Occupancy Raw Data'!$B$8:$BE$51,'Occupancy Raw Data'!BA$3,FALSE)</f>
        <v>-0.31822680668144299</v>
      </c>
      <c r="T12" s="48">
        <f>VLOOKUP($A12,'Occupancy Raw Data'!$B$8:$BE$51,'Occupancy Raw Data'!BB$3,FALSE)</f>
        <v>-6.22203382645731E-2</v>
      </c>
      <c r="U12" s="49">
        <f>VLOOKUP($A12,'Occupancy Raw Data'!$B$8:$BE$51,'Occupancy Raw Data'!BC$3,FALSE)</f>
        <v>-0.18740122364744899</v>
      </c>
      <c r="V12" s="50">
        <f>VLOOKUP($A12,'Occupancy Raw Data'!$B$8:$BE$51,'Occupancy Raw Data'!BE$3,FALSE)</f>
        <v>1.61731112989175</v>
      </c>
      <c r="X12" s="51">
        <f>VLOOKUP($A12,'ADR Raw Data'!$B$6:$BE$49,'ADR Raw Data'!AG$1,FALSE)</f>
        <v>87.658772202067595</v>
      </c>
      <c r="Y12" s="52">
        <f>VLOOKUP($A12,'ADR Raw Data'!$B$6:$BE$49,'ADR Raw Data'!AH$1,FALSE)</f>
        <v>88.302642309797406</v>
      </c>
      <c r="Z12" s="52">
        <f>VLOOKUP($A12,'ADR Raw Data'!$B$6:$BE$49,'ADR Raw Data'!AI$1,FALSE)</f>
        <v>91.616116054973403</v>
      </c>
      <c r="AA12" s="52">
        <f>VLOOKUP($A12,'ADR Raw Data'!$B$6:$BE$49,'ADR Raw Data'!AJ$1,FALSE)</f>
        <v>92.827109148566095</v>
      </c>
      <c r="AB12" s="52">
        <f>VLOOKUP($A12,'ADR Raw Data'!$B$6:$BE$49,'ADR Raw Data'!AK$1,FALSE)</f>
        <v>91.387913779294394</v>
      </c>
      <c r="AC12" s="53">
        <f>VLOOKUP($A12,'ADR Raw Data'!$B$6:$BE$49,'ADR Raw Data'!AL$1,FALSE)</f>
        <v>90.511700894433304</v>
      </c>
      <c r="AD12" s="52">
        <f>VLOOKUP($A12,'ADR Raw Data'!$B$6:$BE$49,'ADR Raw Data'!AN$1,FALSE)</f>
        <v>106.958322806335</v>
      </c>
      <c r="AE12" s="52">
        <f>VLOOKUP($A12,'ADR Raw Data'!$B$6:$BE$49,'ADR Raw Data'!AO$1,FALSE)</f>
        <v>109.696817886731</v>
      </c>
      <c r="AF12" s="53">
        <f>VLOOKUP($A12,'ADR Raw Data'!$B$6:$BE$49,'ADR Raw Data'!AP$1,FALSE)</f>
        <v>108.3595160627</v>
      </c>
      <c r="AG12" s="54">
        <f>VLOOKUP($A12,'ADR Raw Data'!$B$6:$BE$49,'ADR Raw Data'!AR$1,FALSE)</f>
        <v>96.176910148463804</v>
      </c>
      <c r="AI12" s="47">
        <f>VLOOKUP($A12,'ADR Raw Data'!$B$6:$BE$49,'ADR Raw Data'!AT$1,FALSE)</f>
        <v>-1.53167638905276</v>
      </c>
      <c r="AJ12" s="48">
        <f>VLOOKUP($A12,'ADR Raw Data'!$B$6:$BE$49,'ADR Raw Data'!AU$1,FALSE)</f>
        <v>-7.1256217556000007E-2</v>
      </c>
      <c r="AK12" s="48">
        <f>VLOOKUP($A12,'ADR Raw Data'!$B$6:$BE$49,'ADR Raw Data'!AV$1,FALSE)</f>
        <v>2.1306926631584102</v>
      </c>
      <c r="AL12" s="48">
        <f>VLOOKUP($A12,'ADR Raw Data'!$B$6:$BE$49,'ADR Raw Data'!AW$1,FALSE)</f>
        <v>2.81254721507376</v>
      </c>
      <c r="AM12" s="48">
        <f>VLOOKUP($A12,'ADR Raw Data'!$B$6:$BE$49,'ADR Raw Data'!AX$1,FALSE)</f>
        <v>-3.23240357382844E-4</v>
      </c>
      <c r="AN12" s="49">
        <f>VLOOKUP($A12,'ADR Raw Data'!$B$6:$BE$49,'ADR Raw Data'!AY$1,FALSE)</f>
        <v>0.77938223658716299</v>
      </c>
      <c r="AO12" s="48">
        <f>VLOOKUP($A12,'ADR Raw Data'!$B$6:$BE$49,'ADR Raw Data'!BA$1,FALSE)</f>
        <v>-1.0532059748603799</v>
      </c>
      <c r="AP12" s="48">
        <f>VLOOKUP($A12,'ADR Raw Data'!$B$6:$BE$49,'ADR Raw Data'!BB$1,FALSE)</f>
        <v>-1.6024492341751699</v>
      </c>
      <c r="AQ12" s="49">
        <f>VLOOKUP($A12,'ADR Raw Data'!$B$6:$BE$49,'ADR Raw Data'!BC$1,FALSE)</f>
        <v>-1.3365165355459701</v>
      </c>
      <c r="AR12" s="50">
        <f>VLOOKUP($A12,'ADR Raw Data'!$B$6:$BE$49,'ADR Raw Data'!BE$1,FALSE)</f>
        <v>-9.9449133809298401E-2</v>
      </c>
      <c r="AT12" s="51">
        <f>VLOOKUP($A12,'RevPAR Raw Data'!$B$6:$BE$49,'RevPAR Raw Data'!AG$1,FALSE)</f>
        <v>48.5322977522871</v>
      </c>
      <c r="AU12" s="52">
        <f>VLOOKUP($A12,'RevPAR Raw Data'!$B$6:$BE$49,'RevPAR Raw Data'!AH$1,FALSE)</f>
        <v>52.445200041796298</v>
      </c>
      <c r="AV12" s="52">
        <f>VLOOKUP($A12,'RevPAR Raw Data'!$B$6:$BE$49,'RevPAR Raw Data'!AI$1,FALSE)</f>
        <v>60.6005315097756</v>
      </c>
      <c r="AW12" s="52">
        <f>VLOOKUP($A12,'RevPAR Raw Data'!$B$6:$BE$49,'RevPAR Raw Data'!AJ$1,FALSE)</f>
        <v>63.213222263502502</v>
      </c>
      <c r="AX12" s="52">
        <f>VLOOKUP($A12,'RevPAR Raw Data'!$B$6:$BE$49,'RevPAR Raw Data'!AK$1,FALSE)</f>
        <v>60.938715459991599</v>
      </c>
      <c r="AY12" s="53">
        <f>VLOOKUP($A12,'RevPAR Raw Data'!$B$6:$BE$49,'RevPAR Raw Data'!AL$1,FALSE)</f>
        <v>57.145993405470598</v>
      </c>
      <c r="AZ12" s="52">
        <f>VLOOKUP($A12,'RevPAR Raw Data'!$B$6:$BE$49,'RevPAR Raw Data'!AN$1,FALSE)</f>
        <v>76.675899781730294</v>
      </c>
      <c r="BA12" s="52">
        <f>VLOOKUP($A12,'RevPAR Raw Data'!$B$6:$BE$49,'RevPAR Raw Data'!AO$1,FALSE)</f>
        <v>82.396151604514003</v>
      </c>
      <c r="BB12" s="53">
        <f>VLOOKUP($A12,'RevPAR Raw Data'!$B$6:$BE$49,'RevPAR Raw Data'!AP$1,FALSE)</f>
        <v>79.536025693122099</v>
      </c>
      <c r="BC12" s="54">
        <f>VLOOKUP($A12,'RevPAR Raw Data'!$B$6:$BE$49,'RevPAR Raw Data'!AR$1,FALSE)</f>
        <v>63.543145487656801</v>
      </c>
      <c r="BE12" s="47">
        <f>VLOOKUP($A12,'RevPAR Raw Data'!$B$6:$BE$49,'RevPAR Raw Data'!AT$1,FALSE)</f>
        <v>0.17603800215672899</v>
      </c>
      <c r="BF12" s="48">
        <f>VLOOKUP($A12,'RevPAR Raw Data'!$B$6:$BE$49,'RevPAR Raw Data'!AU$1,FALSE)</f>
        <v>1.15622964116962</v>
      </c>
      <c r="BG12" s="48">
        <f>VLOOKUP($A12,'RevPAR Raw Data'!$B$6:$BE$49,'RevPAR Raw Data'!AV$1,FALSE)</f>
        <v>6.3170623461140103</v>
      </c>
      <c r="BH12" s="48">
        <f>VLOOKUP($A12,'RevPAR Raw Data'!$B$6:$BE$49,'RevPAR Raw Data'!AW$1,FALSE)</f>
        <v>6.3943278093304601</v>
      </c>
      <c r="BI12" s="48">
        <f>VLOOKUP($A12,'RevPAR Raw Data'!$B$6:$BE$49,'RevPAR Raw Data'!AX$1,FALSE)</f>
        <v>1.5841097010177501</v>
      </c>
      <c r="BJ12" s="49">
        <f>VLOOKUP($A12,'RevPAR Raw Data'!$B$6:$BE$49,'RevPAR Raw Data'!AY$1,FALSE)</f>
        <v>3.2686891946938799</v>
      </c>
      <c r="BK12" s="48">
        <f>VLOOKUP($A12,'RevPAR Raw Data'!$B$6:$BE$49,'RevPAR Raw Data'!BA$1,FALSE)</f>
        <v>-1.3680811978002401</v>
      </c>
      <c r="BL12" s="48">
        <f>VLOOKUP($A12,'RevPAR Raw Data'!$B$6:$BE$49,'RevPAR Raw Data'!BB$1,FALSE)</f>
        <v>-1.6636725231057199</v>
      </c>
      <c r="BM12" s="49">
        <f>VLOOKUP($A12,'RevPAR Raw Data'!$B$6:$BE$49,'RevPAR Raw Data'!BC$1,FALSE)</f>
        <v>-1.5214131108515601</v>
      </c>
      <c r="BN12" s="50">
        <f>VLOOKUP($A12,'RevPAR Raw Data'!$B$6:$BE$49,'RevPAR Raw Data'!BE$1,FALSE)</f>
        <v>1.5162535941727799</v>
      </c>
    </row>
    <row r="13" spans="1:66" x14ac:dyDescent="0.25">
      <c r="A13" s="63" t="s">
        <v>122</v>
      </c>
      <c r="B13" s="47">
        <f>VLOOKUP($A13,'Occupancy Raw Data'!$B$8:$BE$51,'Occupancy Raw Data'!AG$3,FALSE)</f>
        <v>50.705114712692001</v>
      </c>
      <c r="C13" s="48">
        <f>VLOOKUP($A13,'Occupancy Raw Data'!$B$8:$BE$51,'Occupancy Raw Data'!AH$3,FALSE)</f>
        <v>50.024314300437602</v>
      </c>
      <c r="D13" s="48">
        <f>VLOOKUP($A13,'Occupancy Raw Data'!$B$8:$BE$51,'Occupancy Raw Data'!AI$3,FALSE)</f>
        <v>52.714129148854298</v>
      </c>
      <c r="E13" s="48">
        <f>VLOOKUP($A13,'Occupancy Raw Data'!$B$8:$BE$51,'Occupancy Raw Data'!AJ$3,FALSE)</f>
        <v>55.143381792580797</v>
      </c>
      <c r="F13" s="48">
        <f>VLOOKUP($A13,'Occupancy Raw Data'!$B$8:$BE$51,'Occupancy Raw Data'!AK$3,FALSE)</f>
        <v>56.032805922485103</v>
      </c>
      <c r="G13" s="49">
        <f>VLOOKUP($A13,'Occupancy Raw Data'!$B$8:$BE$51,'Occupancy Raw Data'!AL$3,FALSE)</f>
        <v>52.923953688219903</v>
      </c>
      <c r="H13" s="48">
        <f>VLOOKUP($A13,'Occupancy Raw Data'!$B$8:$BE$51,'Occupancy Raw Data'!AN$3,FALSE)</f>
        <v>64.127594716214205</v>
      </c>
      <c r="I13" s="48">
        <f>VLOOKUP($A13,'Occupancy Raw Data'!$B$8:$BE$51,'Occupancy Raw Data'!AO$3,FALSE)</f>
        <v>67.564232834954197</v>
      </c>
      <c r="J13" s="49">
        <f>VLOOKUP($A13,'Occupancy Raw Data'!$B$8:$BE$51,'Occupancy Raw Data'!AP$3,FALSE)</f>
        <v>65.845913775584194</v>
      </c>
      <c r="K13" s="50">
        <f>VLOOKUP($A13,'Occupancy Raw Data'!$B$8:$BE$51,'Occupancy Raw Data'!AR$3,FALSE)</f>
        <v>56.615957596821403</v>
      </c>
      <c r="M13" s="47">
        <f>VLOOKUP($A13,'Occupancy Raw Data'!$B$8:$BE$51,'Occupancy Raw Data'!AT$3,FALSE)</f>
        <v>0.48520614469578699</v>
      </c>
      <c r="N13" s="48">
        <f>VLOOKUP($A13,'Occupancy Raw Data'!$B$8:$BE$51,'Occupancy Raw Data'!AU$3,FALSE)</f>
        <v>-1.4303449133988499</v>
      </c>
      <c r="O13" s="48">
        <f>VLOOKUP($A13,'Occupancy Raw Data'!$B$8:$BE$51,'Occupancy Raw Data'!AV$3,FALSE)</f>
        <v>-0.86639507393753201</v>
      </c>
      <c r="P13" s="48">
        <f>VLOOKUP($A13,'Occupancy Raw Data'!$B$8:$BE$51,'Occupancy Raw Data'!AW$3,FALSE)</f>
        <v>0.176199627405877</v>
      </c>
      <c r="Q13" s="48">
        <f>VLOOKUP($A13,'Occupancy Raw Data'!$B$8:$BE$51,'Occupancy Raw Data'!AX$3,FALSE)</f>
        <v>-1.4729661937683101</v>
      </c>
      <c r="R13" s="49">
        <f>VLOOKUP($A13,'Occupancy Raw Data'!$B$8:$BE$51,'Occupancy Raw Data'!AY$3,FALSE)</f>
        <v>-0.63212991318461598</v>
      </c>
      <c r="S13" s="48">
        <f>VLOOKUP($A13,'Occupancy Raw Data'!$B$8:$BE$51,'Occupancy Raw Data'!BA$3,FALSE)</f>
        <v>-3.7779275350262802</v>
      </c>
      <c r="T13" s="48">
        <f>VLOOKUP($A13,'Occupancy Raw Data'!$B$8:$BE$51,'Occupancy Raw Data'!BB$3,FALSE)</f>
        <v>-2.9913966737173601</v>
      </c>
      <c r="U13" s="49">
        <f>VLOOKUP($A13,'Occupancy Raw Data'!$B$8:$BE$51,'Occupancy Raw Data'!BC$3,FALSE)</f>
        <v>-3.3759992622724799</v>
      </c>
      <c r="V13" s="50">
        <f>VLOOKUP($A13,'Occupancy Raw Data'!$B$8:$BE$51,'Occupancy Raw Data'!BE$3,FALSE)</f>
        <v>-1.5620855572146399</v>
      </c>
      <c r="X13" s="51">
        <f>VLOOKUP($A13,'ADR Raw Data'!$B$6:$BE$49,'ADR Raw Data'!AG$1,FALSE)</f>
        <v>69.285088766264394</v>
      </c>
      <c r="Y13" s="52">
        <f>VLOOKUP($A13,'ADR Raw Data'!$B$6:$BE$49,'ADR Raw Data'!AH$1,FALSE)</f>
        <v>65.816496184147496</v>
      </c>
      <c r="Z13" s="52">
        <f>VLOOKUP($A13,'ADR Raw Data'!$B$6:$BE$49,'ADR Raw Data'!AI$1,FALSE)</f>
        <v>66.309910867559694</v>
      </c>
      <c r="AA13" s="52">
        <f>VLOOKUP($A13,'ADR Raw Data'!$B$6:$BE$49,'ADR Raw Data'!AJ$1,FALSE)</f>
        <v>66.726780476729402</v>
      </c>
      <c r="AB13" s="52">
        <f>VLOOKUP($A13,'ADR Raw Data'!$B$6:$BE$49,'ADR Raw Data'!AK$1,FALSE)</f>
        <v>67.565787287893997</v>
      </c>
      <c r="AC13" s="53">
        <f>VLOOKUP($A13,'ADR Raw Data'!$B$6:$BE$49,'ADR Raw Data'!AL$1,FALSE)</f>
        <v>67.139524159674806</v>
      </c>
      <c r="AD13" s="52">
        <f>VLOOKUP($A13,'ADR Raw Data'!$B$6:$BE$49,'ADR Raw Data'!AN$1,FALSE)</f>
        <v>82.972322922301998</v>
      </c>
      <c r="AE13" s="52">
        <f>VLOOKUP($A13,'ADR Raw Data'!$B$6:$BE$49,'ADR Raw Data'!AO$1,FALSE)</f>
        <v>87.079243694274297</v>
      </c>
      <c r="AF13" s="53">
        <f>VLOOKUP($A13,'ADR Raw Data'!$B$6:$BE$49,'ADR Raw Data'!AP$1,FALSE)</f>
        <v>85.079370538179603</v>
      </c>
      <c r="AG13" s="54">
        <f>VLOOKUP($A13,'ADR Raw Data'!$B$6:$BE$49,'ADR Raw Data'!AR$1,FALSE)</f>
        <v>73.100844340299901</v>
      </c>
      <c r="AI13" s="47">
        <f>VLOOKUP($A13,'ADR Raw Data'!$B$6:$BE$49,'ADR Raw Data'!AT$1,FALSE)</f>
        <v>1.66104416953782</v>
      </c>
      <c r="AJ13" s="48">
        <f>VLOOKUP($A13,'ADR Raw Data'!$B$6:$BE$49,'ADR Raw Data'!AU$1,FALSE)</f>
        <v>0.49571296552407401</v>
      </c>
      <c r="AK13" s="48">
        <f>VLOOKUP($A13,'ADR Raw Data'!$B$6:$BE$49,'ADR Raw Data'!AV$1,FALSE)</f>
        <v>1.0642865411820199</v>
      </c>
      <c r="AL13" s="48">
        <f>VLOOKUP($A13,'ADR Raw Data'!$B$6:$BE$49,'ADR Raw Data'!AW$1,FALSE)</f>
        <v>1.24906433772078</v>
      </c>
      <c r="AM13" s="48">
        <f>VLOOKUP($A13,'ADR Raw Data'!$B$6:$BE$49,'ADR Raw Data'!AX$1,FALSE)</f>
        <v>0.43670178304277002</v>
      </c>
      <c r="AN13" s="49">
        <f>VLOOKUP($A13,'ADR Raw Data'!$B$6:$BE$49,'ADR Raw Data'!AY$1,FALSE)</f>
        <v>0.98395515437992098</v>
      </c>
      <c r="AO13" s="48">
        <f>VLOOKUP($A13,'ADR Raw Data'!$B$6:$BE$49,'ADR Raw Data'!BA$1,FALSE)</f>
        <v>0.211796237838211</v>
      </c>
      <c r="AP13" s="48">
        <f>VLOOKUP($A13,'ADR Raw Data'!$B$6:$BE$49,'ADR Raw Data'!BB$1,FALSE)</f>
        <v>0.49491964599754301</v>
      </c>
      <c r="AQ13" s="49">
        <f>VLOOKUP($A13,'ADR Raw Data'!$B$6:$BE$49,'ADR Raw Data'!BC$1,FALSE)</f>
        <v>0.36954730643950201</v>
      </c>
      <c r="AR13" s="50">
        <f>VLOOKUP($A13,'ADR Raw Data'!$B$6:$BE$49,'ADR Raw Data'!BE$1,FALSE)</f>
        <v>0.58611690061063104</v>
      </c>
      <c r="AT13" s="51">
        <f>VLOOKUP($A13,'RevPAR Raw Data'!$B$6:$BE$49,'RevPAR Raw Data'!AG$1,FALSE)</f>
        <v>35.1310837377249</v>
      </c>
      <c r="AU13" s="52">
        <f>VLOOKUP($A13,'RevPAR Raw Data'!$B$6:$BE$49,'RevPAR Raw Data'!AH$1,FALSE)</f>
        <v>32.924250912693502</v>
      </c>
      <c r="AV13" s="52">
        <f>VLOOKUP($A13,'RevPAR Raw Data'!$B$6:$BE$49,'RevPAR Raw Data'!AI$1,FALSE)</f>
        <v>34.954692053215602</v>
      </c>
      <c r="AW13" s="52">
        <f>VLOOKUP($A13,'RevPAR Raw Data'!$B$6:$BE$49,'RevPAR Raw Data'!AJ$1,FALSE)</f>
        <v>36.795403316180199</v>
      </c>
      <c r="AX13" s="52">
        <f>VLOOKUP($A13,'RevPAR Raw Data'!$B$6:$BE$49,'RevPAR Raw Data'!AK$1,FALSE)</f>
        <v>37.859006461024798</v>
      </c>
      <c r="AY13" s="53">
        <f>VLOOKUP($A13,'RevPAR Raw Data'!$B$6:$BE$49,'RevPAR Raw Data'!AL$1,FALSE)</f>
        <v>35.532890672757503</v>
      </c>
      <c r="AZ13" s="52">
        <f>VLOOKUP($A13,'RevPAR Raw Data'!$B$6:$BE$49,'RevPAR Raw Data'!AN$1,FALSE)</f>
        <v>53.208154970242397</v>
      </c>
      <c r="BA13" s="52">
        <f>VLOOKUP($A13,'RevPAR Raw Data'!$B$6:$BE$49,'RevPAR Raw Data'!AO$1,FALSE)</f>
        <v>58.834422960516697</v>
      </c>
      <c r="BB13" s="53">
        <f>VLOOKUP($A13,'RevPAR Raw Data'!$B$6:$BE$49,'RevPAR Raw Data'!AP$1,FALSE)</f>
        <v>56.021288965379497</v>
      </c>
      <c r="BC13" s="54">
        <f>VLOOKUP($A13,'RevPAR Raw Data'!$B$6:$BE$49,'RevPAR Raw Data'!AR$1,FALSE)</f>
        <v>41.386743034622597</v>
      </c>
      <c r="BE13" s="47">
        <f>VLOOKUP($A13,'RevPAR Raw Data'!$B$6:$BE$49,'RevPAR Raw Data'!AT$1,FALSE)</f>
        <v>2.1543098026103098</v>
      </c>
      <c r="BF13" s="48">
        <f>VLOOKUP($A13,'RevPAR Raw Data'!$B$6:$BE$49,'RevPAR Raw Data'!AU$1,FALSE)</f>
        <v>-0.94172235306221097</v>
      </c>
      <c r="BG13" s="48">
        <f>VLOOKUP($A13,'RevPAR Raw Data'!$B$6:$BE$49,'RevPAR Raw Data'!AV$1,FALSE)</f>
        <v>0.18867054107910899</v>
      </c>
      <c r="BH13" s="48">
        <f>VLOOKUP($A13,'RevPAR Raw Data'!$B$6:$BE$49,'RevPAR Raw Data'!AW$1,FALSE)</f>
        <v>1.42746481183578</v>
      </c>
      <c r="BI13" s="48">
        <f>VLOOKUP($A13,'RevPAR Raw Data'!$B$6:$BE$49,'RevPAR Raw Data'!AX$1,FALSE)</f>
        <v>-1.04269688035734</v>
      </c>
      <c r="BJ13" s="49">
        <f>VLOOKUP($A13,'RevPAR Raw Data'!$B$6:$BE$49,'RevPAR Raw Data'!AY$1,FALSE)</f>
        <v>0.345605366332147</v>
      </c>
      <c r="BK13" s="48">
        <f>VLOOKUP($A13,'RevPAR Raw Data'!$B$6:$BE$49,'RevPAR Raw Data'!BA$1,FALSE)</f>
        <v>-3.5741328055755099</v>
      </c>
      <c r="BL13" s="48">
        <f>VLOOKUP($A13,'RevPAR Raw Data'!$B$6:$BE$49,'RevPAR Raw Data'!BB$1,FALSE)</f>
        <v>-2.51128203754776</v>
      </c>
      <c r="BM13" s="49">
        <f>VLOOKUP($A13,'RevPAR Raw Data'!$B$6:$BE$49,'RevPAR Raw Data'!BC$1,FALSE)</f>
        <v>-3.01892787017213</v>
      </c>
      <c r="BN13" s="50">
        <f>VLOOKUP($A13,'RevPAR Raw Data'!$B$6:$BE$49,'RevPAR Raw Data'!BE$1,FALSE)</f>
        <v>-0.98512430405684204</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65.760646053762997</v>
      </c>
      <c r="C15" s="48">
        <f>VLOOKUP($A15,'Occupancy Raw Data'!$B$8:$BE$45,'Occupancy Raw Data'!AH$3,FALSE)</f>
        <v>74.801352103259504</v>
      </c>
      <c r="D15" s="48">
        <f>VLOOKUP($A15,'Occupancy Raw Data'!$B$8:$BE$45,'Occupancy Raw Data'!AI$3,FALSE)</f>
        <v>83.551976142458997</v>
      </c>
      <c r="E15" s="48">
        <f>VLOOKUP($A15,'Occupancy Raw Data'!$B$8:$BE$45,'Occupancy Raw Data'!AJ$3,FALSE)</f>
        <v>83.856133398138098</v>
      </c>
      <c r="F15" s="48">
        <f>VLOOKUP($A15,'Occupancy Raw Data'!$B$8:$BE$45,'Occupancy Raw Data'!AK$3,FALSE)</f>
        <v>74.7531883729676</v>
      </c>
      <c r="G15" s="49">
        <f>VLOOKUP($A15,'Occupancy Raw Data'!$B$8:$BE$45,'Occupancy Raw Data'!AL$3,FALSE)</f>
        <v>76.544659214117402</v>
      </c>
      <c r="H15" s="48">
        <f>VLOOKUP($A15,'Occupancy Raw Data'!$B$8:$BE$45,'Occupancy Raw Data'!AN$3,FALSE)</f>
        <v>75.902896437674102</v>
      </c>
      <c r="I15" s="48">
        <f>VLOOKUP($A15,'Occupancy Raw Data'!$B$8:$BE$45,'Occupancy Raw Data'!AO$3,FALSE)</f>
        <v>81.905526356299305</v>
      </c>
      <c r="J15" s="49">
        <f>VLOOKUP($A15,'Occupancy Raw Data'!$B$8:$BE$45,'Occupancy Raw Data'!AP$3,FALSE)</f>
        <v>78.904208096883707</v>
      </c>
      <c r="K15" s="50">
        <f>VLOOKUP($A15,'Occupancy Raw Data'!$B$8:$BE$45,'Occupancy Raw Data'!AR$3,FALSE)</f>
        <v>77.2188493965986</v>
      </c>
      <c r="M15" s="47">
        <f>VLOOKUP($A15,'Occupancy Raw Data'!$B$8:$BE$45,'Occupancy Raw Data'!AT$3,FALSE)</f>
        <v>0.26818593992703399</v>
      </c>
      <c r="N15" s="48">
        <f>VLOOKUP($A15,'Occupancy Raw Data'!$B$8:$BE$45,'Occupancy Raw Data'!AU$3,FALSE)</f>
        <v>1.6455260477295699</v>
      </c>
      <c r="O15" s="48">
        <f>VLOOKUP($A15,'Occupancy Raw Data'!$B$8:$BE$45,'Occupancy Raw Data'!AV$3,FALSE)</f>
        <v>1.1187305457849801</v>
      </c>
      <c r="P15" s="48">
        <f>VLOOKUP($A15,'Occupancy Raw Data'!$B$8:$BE$45,'Occupancy Raw Data'!AW$3,FALSE)</f>
        <v>3.11206386039831</v>
      </c>
      <c r="Q15" s="48">
        <f>VLOOKUP($A15,'Occupancy Raw Data'!$B$8:$BE$45,'Occupancy Raw Data'!AX$3,FALSE)</f>
        <v>1.0340576873995899</v>
      </c>
      <c r="R15" s="49">
        <f>VLOOKUP($A15,'Occupancy Raw Data'!$B$8:$BE$45,'Occupancy Raw Data'!AY$3,FALSE)</f>
        <v>1.48690177409491</v>
      </c>
      <c r="S15" s="48">
        <f>VLOOKUP($A15,'Occupancy Raw Data'!$B$8:$BE$45,'Occupancy Raw Data'!BA$3,FALSE)</f>
        <v>-0.97608180809690104</v>
      </c>
      <c r="T15" s="48">
        <f>VLOOKUP($A15,'Occupancy Raw Data'!$B$8:$BE$45,'Occupancy Raw Data'!BB$3,FALSE)</f>
        <v>0.115820333759724</v>
      </c>
      <c r="U15" s="49">
        <f>VLOOKUP($A15,'Occupancy Raw Data'!$B$8:$BE$45,'Occupancy Raw Data'!BC$3,FALSE)</f>
        <v>-0.412365272071817</v>
      </c>
      <c r="V15" s="50">
        <f>VLOOKUP($A15,'Occupancy Raw Data'!$B$8:$BE$45,'Occupancy Raw Data'!BE$3,FALSE)</f>
        <v>0.92491842731428398</v>
      </c>
      <c r="X15" s="51">
        <f>VLOOKUP($A15,'ADR Raw Data'!$B$6:$BE$43,'ADR Raw Data'!AG$1,FALSE)</f>
        <v>191.130896148327</v>
      </c>
      <c r="Y15" s="52">
        <f>VLOOKUP($A15,'ADR Raw Data'!$B$6:$BE$43,'ADR Raw Data'!AH$1,FALSE)</f>
        <v>222.18672569467901</v>
      </c>
      <c r="Z15" s="52">
        <f>VLOOKUP($A15,'ADR Raw Data'!$B$6:$BE$43,'ADR Raw Data'!AI$1,FALSE)</f>
        <v>233.028024295227</v>
      </c>
      <c r="AA15" s="52">
        <f>VLOOKUP($A15,'ADR Raw Data'!$B$6:$BE$43,'ADR Raw Data'!AJ$1,FALSE)</f>
        <v>223.00241564885701</v>
      </c>
      <c r="AB15" s="52">
        <f>VLOOKUP($A15,'ADR Raw Data'!$B$6:$BE$43,'ADR Raw Data'!AK$1,FALSE)</f>
        <v>197.67019432071501</v>
      </c>
      <c r="AC15" s="53">
        <f>VLOOKUP($A15,'ADR Raw Data'!$B$6:$BE$43,'ADR Raw Data'!AL$1,FALSE)</f>
        <v>214.60754824481</v>
      </c>
      <c r="AD15" s="52">
        <f>VLOOKUP($A15,'ADR Raw Data'!$B$6:$BE$43,'ADR Raw Data'!AN$1,FALSE)</f>
        <v>184.22634273396801</v>
      </c>
      <c r="AE15" s="52">
        <f>VLOOKUP($A15,'ADR Raw Data'!$B$6:$BE$43,'ADR Raw Data'!AO$1,FALSE)</f>
        <v>188.6863230939</v>
      </c>
      <c r="AF15" s="53">
        <f>VLOOKUP($A15,'ADR Raw Data'!$B$6:$BE$43,'ADR Raw Data'!AP$1,FALSE)</f>
        <v>186.54115360443001</v>
      </c>
      <c r="AG15" s="54">
        <f>VLOOKUP($A15,'ADR Raw Data'!$B$6:$BE$43,'ADR Raw Data'!AR$1,FALSE)</f>
        <v>206.41315292032601</v>
      </c>
      <c r="AI15" s="47">
        <f>VLOOKUP($A15,'ADR Raw Data'!$B$6:$BE$43,'ADR Raw Data'!AT$1,FALSE)</f>
        <v>1.62501622714101</v>
      </c>
      <c r="AJ15" s="48">
        <f>VLOOKUP($A15,'ADR Raw Data'!$B$6:$BE$43,'ADR Raw Data'!AU$1,FALSE)</f>
        <v>4.8791374541889603</v>
      </c>
      <c r="AK15" s="48">
        <f>VLOOKUP($A15,'ADR Raw Data'!$B$6:$BE$43,'ADR Raw Data'!AV$1,FALSE)</f>
        <v>4.5055657982882096</v>
      </c>
      <c r="AL15" s="48">
        <f>VLOOKUP($A15,'ADR Raw Data'!$B$6:$BE$43,'ADR Raw Data'!AW$1,FALSE)</f>
        <v>5.8334908413588398</v>
      </c>
      <c r="AM15" s="48">
        <f>VLOOKUP($A15,'ADR Raw Data'!$B$6:$BE$43,'ADR Raw Data'!AX$1,FALSE)</f>
        <v>2.5473158088772898</v>
      </c>
      <c r="AN15" s="49">
        <f>VLOOKUP($A15,'ADR Raw Data'!$B$6:$BE$43,'ADR Raw Data'!AY$1,FALSE)</f>
        <v>4.0961286659216398</v>
      </c>
      <c r="AO15" s="48">
        <f>VLOOKUP($A15,'ADR Raw Data'!$B$6:$BE$43,'ADR Raw Data'!BA$1,FALSE)</f>
        <v>1.63147457078838</v>
      </c>
      <c r="AP15" s="48">
        <f>VLOOKUP($A15,'ADR Raw Data'!$B$6:$BE$43,'ADR Raw Data'!BB$1,FALSE)</f>
        <v>1.8548496908155401</v>
      </c>
      <c r="AQ15" s="49">
        <f>VLOOKUP($A15,'ADR Raw Data'!$B$6:$BE$43,'ADR Raw Data'!BC$1,FALSE)</f>
        <v>1.75466796831577</v>
      </c>
      <c r="AR15" s="50">
        <f>VLOOKUP($A15,'ADR Raw Data'!$B$6:$BE$43,'ADR Raw Data'!BE$1,FALSE)</f>
        <v>3.51442222776102</v>
      </c>
      <c r="AT15" s="51">
        <f>VLOOKUP($A15,'RevPAR Raw Data'!$B$6:$BE$43,'RevPAR Raw Data'!AG$1,FALSE)</f>
        <v>125.688912115487</v>
      </c>
      <c r="AU15" s="52">
        <f>VLOOKUP($A15,'RevPAR Raw Data'!$B$6:$BE$43,'RevPAR Raw Data'!AH$1,FALSE)</f>
        <v>166.19867501357999</v>
      </c>
      <c r="AV15" s="52">
        <f>VLOOKUP($A15,'RevPAR Raw Data'!$B$6:$BE$43,'RevPAR Raw Data'!AI$1,FALSE)</f>
        <v>194.69951926439199</v>
      </c>
      <c r="AW15" s="52">
        <f>VLOOKUP($A15,'RevPAR Raw Data'!$B$6:$BE$43,'RevPAR Raw Data'!AJ$1,FALSE)</f>
        <v>187.00120314757601</v>
      </c>
      <c r="AX15" s="52">
        <f>VLOOKUP($A15,'RevPAR Raw Data'!$B$6:$BE$43,'RevPAR Raw Data'!AK$1,FALSE)</f>
        <v>147.764772717775</v>
      </c>
      <c r="AY15" s="53">
        <f>VLOOKUP($A15,'RevPAR Raw Data'!$B$6:$BE$43,'RevPAR Raw Data'!AL$1,FALSE)</f>
        <v>164.27061645176201</v>
      </c>
      <c r="AZ15" s="52">
        <f>VLOOKUP($A15,'RevPAR Raw Data'!$B$6:$BE$43,'RevPAR Raw Data'!AN$1,FALSE)</f>
        <v>139.83313013627799</v>
      </c>
      <c r="BA15" s="52">
        <f>VLOOKUP($A15,'RevPAR Raw Data'!$B$6:$BE$43,'RevPAR Raw Data'!AO$1,FALSE)</f>
        <v>154.54452609240599</v>
      </c>
      <c r="BB15" s="53">
        <f>VLOOKUP($A15,'RevPAR Raw Data'!$B$6:$BE$43,'RevPAR Raw Data'!AP$1,FALSE)</f>
        <v>147.18882002636701</v>
      </c>
      <c r="BC15" s="54">
        <f>VLOOKUP($A15,'RevPAR Raw Data'!$B$6:$BE$43,'RevPAR Raw Data'!AR$1,FALSE)</f>
        <v>159.38986168831701</v>
      </c>
      <c r="BE15" s="47">
        <f>VLOOKUP($A15,'RevPAR Raw Data'!$B$6:$BE$43,'RevPAR Raw Data'!AT$1,FALSE)</f>
        <v>1.8975602321107701</v>
      </c>
      <c r="BF15" s="48">
        <f>VLOOKUP($A15,'RevPAR Raw Data'!$B$6:$BE$43,'RevPAR Raw Data'!AU$1,FALSE)</f>
        <v>6.6049509796317398</v>
      </c>
      <c r="BG15" s="48">
        <f>VLOOKUP($A15,'RevPAR Raw Data'!$B$6:$BE$43,'RevPAR Raw Data'!AV$1,FALSE)</f>
        <v>5.6747014849190904</v>
      </c>
      <c r="BH15" s="48">
        <f>VLOOKUP($A15,'RevPAR Raw Data'!$B$6:$BE$43,'RevPAR Raw Data'!AW$1,FALSE)</f>
        <v>9.1270966620307306</v>
      </c>
      <c r="BI15" s="48">
        <f>VLOOKUP($A15,'RevPAR Raw Data'!$B$6:$BE$43,'RevPAR Raw Data'!AX$1,FALSE)</f>
        <v>3.6077142112209302</v>
      </c>
      <c r="BJ15" s="49">
        <f>VLOOKUP($A15,'RevPAR Raw Data'!$B$6:$BE$43,'RevPAR Raw Data'!AY$1,FALSE)</f>
        <v>5.6439358498193499</v>
      </c>
      <c r="BK15" s="48">
        <f>VLOOKUP($A15,'RevPAR Raw Data'!$B$6:$BE$43,'RevPAR Raw Data'!BA$1,FALSE)</f>
        <v>0.63946823620229198</v>
      </c>
      <c r="BL15" s="48">
        <f>VLOOKUP($A15,'RevPAR Raw Data'!$B$6:$BE$43,'RevPAR Raw Data'!BB$1,FALSE)</f>
        <v>1.9728183176779099</v>
      </c>
      <c r="BM15" s="49">
        <f>VLOOKUP($A15,'RevPAR Raw Data'!$B$6:$BE$43,'RevPAR Raw Data'!BC$1,FALSE)</f>
        <v>1.3350670549024499</v>
      </c>
      <c r="BN15" s="50">
        <f>VLOOKUP($A15,'RevPAR Raw Data'!$B$6:$BE$43,'RevPAR Raw Data'!BE$1,FALSE)</f>
        <v>4.4718461938734899</v>
      </c>
    </row>
    <row r="16" spans="1:66" x14ac:dyDescent="0.25">
      <c r="A16" s="63" t="s">
        <v>88</v>
      </c>
      <c r="B16" s="47">
        <f>VLOOKUP($A16,'Occupancy Raw Data'!$B$8:$BE$45,'Occupancy Raw Data'!AG$3,FALSE)</f>
        <v>69.422084623323002</v>
      </c>
      <c r="C16" s="48">
        <f>VLOOKUP($A16,'Occupancy Raw Data'!$B$8:$BE$45,'Occupancy Raw Data'!AH$3,FALSE)</f>
        <v>81.310629514963793</v>
      </c>
      <c r="D16" s="48">
        <f>VLOOKUP($A16,'Occupancy Raw Data'!$B$8:$BE$45,'Occupancy Raw Data'!AI$3,FALSE)</f>
        <v>89.251805985552096</v>
      </c>
      <c r="E16" s="48">
        <f>VLOOKUP($A16,'Occupancy Raw Data'!$B$8:$BE$45,'Occupancy Raw Data'!AJ$3,FALSE)</f>
        <v>90.250257997936004</v>
      </c>
      <c r="F16" s="48">
        <f>VLOOKUP($A16,'Occupancy Raw Data'!$B$8:$BE$45,'Occupancy Raw Data'!AK$3,FALSE)</f>
        <v>80.554695562435498</v>
      </c>
      <c r="G16" s="49">
        <f>VLOOKUP($A16,'Occupancy Raw Data'!$B$8:$BE$45,'Occupancy Raw Data'!AL$3,FALSE)</f>
        <v>82.157894736842096</v>
      </c>
      <c r="H16" s="48">
        <f>VLOOKUP($A16,'Occupancy Raw Data'!$B$8:$BE$45,'Occupancy Raw Data'!AN$3,FALSE)</f>
        <v>78.550051599587206</v>
      </c>
      <c r="I16" s="48">
        <f>VLOOKUP($A16,'Occupancy Raw Data'!$B$8:$BE$45,'Occupancy Raw Data'!AO$3,FALSE)</f>
        <v>80.704334365324996</v>
      </c>
      <c r="J16" s="49">
        <f>VLOOKUP($A16,'Occupancy Raw Data'!$B$8:$BE$45,'Occupancy Raw Data'!AP$3,FALSE)</f>
        <v>79.627192982456094</v>
      </c>
      <c r="K16" s="50">
        <f>VLOOKUP($A16,'Occupancy Raw Data'!$B$8:$BE$45,'Occupancy Raw Data'!AR$3,FALSE)</f>
        <v>81.434837092731797</v>
      </c>
      <c r="M16" s="47">
        <f>VLOOKUP($A16,'Occupancy Raw Data'!$B$8:$BE$45,'Occupancy Raw Data'!AT$3,FALSE)</f>
        <v>1.45157033518078</v>
      </c>
      <c r="N16" s="48">
        <f>VLOOKUP($A16,'Occupancy Raw Data'!$B$8:$BE$45,'Occupancy Raw Data'!AU$3,FALSE)</f>
        <v>2.5010570136923902</v>
      </c>
      <c r="O16" s="48">
        <f>VLOOKUP($A16,'Occupancy Raw Data'!$B$8:$BE$45,'Occupancy Raw Data'!AV$3,FALSE)</f>
        <v>4.4347169811320697</v>
      </c>
      <c r="P16" s="48">
        <f>VLOOKUP($A16,'Occupancy Raw Data'!$B$8:$BE$45,'Occupancy Raw Data'!AW$3,FALSE)</f>
        <v>2.6859625432983001</v>
      </c>
      <c r="Q16" s="48">
        <f>VLOOKUP($A16,'Occupancy Raw Data'!$B$8:$BE$45,'Occupancy Raw Data'!AX$3,FALSE)</f>
        <v>1.81302377148074</v>
      </c>
      <c r="R16" s="49">
        <f>VLOOKUP($A16,'Occupancy Raw Data'!$B$8:$BE$45,'Occupancy Raw Data'!AY$3,FALSE)</f>
        <v>2.63911092774998</v>
      </c>
      <c r="S16" s="48">
        <f>VLOOKUP($A16,'Occupancy Raw Data'!$B$8:$BE$45,'Occupancy Raw Data'!BA$3,FALSE)</f>
        <v>0.608023263498777</v>
      </c>
      <c r="T16" s="48">
        <f>VLOOKUP($A16,'Occupancy Raw Data'!$B$8:$BE$45,'Occupancy Raw Data'!BB$3,FALSE)</f>
        <v>1.826171875</v>
      </c>
      <c r="U16" s="49">
        <f>VLOOKUP($A16,'Occupancy Raw Data'!$B$8:$BE$45,'Occupancy Raw Data'!BC$3,FALSE)</f>
        <v>1.22167196877767</v>
      </c>
      <c r="V16" s="50">
        <f>VLOOKUP($A16,'Occupancy Raw Data'!$B$8:$BE$45,'Occupancy Raw Data'!BE$3,FALSE)</f>
        <v>2.2391374762852201</v>
      </c>
      <c r="X16" s="51">
        <f>VLOOKUP($A16,'ADR Raw Data'!$B$6:$BE$43,'ADR Raw Data'!AG$1,FALSE)</f>
        <v>204.77408168574399</v>
      </c>
      <c r="Y16" s="52">
        <f>VLOOKUP($A16,'ADR Raw Data'!$B$6:$BE$43,'ADR Raw Data'!AH$1,FALSE)</f>
        <v>247.926439903541</v>
      </c>
      <c r="Z16" s="52">
        <f>VLOOKUP($A16,'ADR Raw Data'!$B$6:$BE$43,'ADR Raw Data'!AI$1,FALSE)</f>
        <v>262.312906284326</v>
      </c>
      <c r="AA16" s="52">
        <f>VLOOKUP($A16,'ADR Raw Data'!$B$6:$BE$43,'ADR Raw Data'!AJ$1,FALSE)</f>
        <v>252.875871473085</v>
      </c>
      <c r="AB16" s="52">
        <f>VLOOKUP($A16,'ADR Raw Data'!$B$6:$BE$43,'ADR Raw Data'!AK$1,FALSE)</f>
        <v>222.29229798545899</v>
      </c>
      <c r="AC16" s="53">
        <f>VLOOKUP($A16,'ADR Raw Data'!$B$6:$BE$43,'ADR Raw Data'!AL$1,FALSE)</f>
        <v>239.82016699953499</v>
      </c>
      <c r="AD16" s="52">
        <f>VLOOKUP($A16,'ADR Raw Data'!$B$6:$BE$43,'ADR Raw Data'!AN$1,FALSE)</f>
        <v>180.18211062208499</v>
      </c>
      <c r="AE16" s="52">
        <f>VLOOKUP($A16,'ADR Raw Data'!$B$6:$BE$43,'ADR Raw Data'!AO$1,FALSE)</f>
        <v>179.56814200313201</v>
      </c>
      <c r="AF16" s="53">
        <f>VLOOKUP($A16,'ADR Raw Data'!$B$6:$BE$43,'ADR Raw Data'!AP$1,FALSE)</f>
        <v>179.870973642004</v>
      </c>
      <c r="AG16" s="54">
        <f>VLOOKUP($A16,'ADR Raw Data'!$B$6:$BE$43,'ADR Raw Data'!AR$1,FALSE)</f>
        <v>223.07203119271799</v>
      </c>
      <c r="AI16" s="47">
        <f>VLOOKUP($A16,'ADR Raw Data'!$B$6:$BE$43,'ADR Raw Data'!AT$1,FALSE)</f>
        <v>5.9231212868493204</v>
      </c>
      <c r="AJ16" s="48">
        <f>VLOOKUP($A16,'ADR Raw Data'!$B$6:$BE$43,'ADR Raw Data'!AU$1,FALSE)</f>
        <v>7.0193714420066797</v>
      </c>
      <c r="AK16" s="48">
        <f>VLOOKUP($A16,'ADR Raw Data'!$B$6:$BE$43,'ADR Raw Data'!AV$1,FALSE)</f>
        <v>8.4393183306935704</v>
      </c>
      <c r="AL16" s="48">
        <f>VLOOKUP($A16,'ADR Raw Data'!$B$6:$BE$43,'ADR Raw Data'!AW$1,FALSE)</f>
        <v>8.5668643723452504</v>
      </c>
      <c r="AM16" s="48">
        <f>VLOOKUP($A16,'ADR Raw Data'!$B$6:$BE$43,'ADR Raw Data'!AX$1,FALSE)</f>
        <v>4.5913853521311703</v>
      </c>
      <c r="AN16" s="49">
        <f>VLOOKUP($A16,'ADR Raw Data'!$B$6:$BE$43,'ADR Raw Data'!AY$1,FALSE)</f>
        <v>7.1636565957682201</v>
      </c>
      <c r="AO16" s="48">
        <f>VLOOKUP($A16,'ADR Raw Data'!$B$6:$BE$43,'ADR Raw Data'!BA$1,FALSE)</f>
        <v>2.3245277620271501</v>
      </c>
      <c r="AP16" s="48">
        <f>VLOOKUP($A16,'ADR Raw Data'!$B$6:$BE$43,'ADR Raw Data'!BB$1,FALSE)</f>
        <v>3.00555699021232</v>
      </c>
      <c r="AQ16" s="49">
        <f>VLOOKUP($A16,'ADR Raw Data'!$B$6:$BE$43,'ADR Raw Data'!BC$1,FALSE)</f>
        <v>2.66483501679763</v>
      </c>
      <c r="AR16" s="50">
        <f>VLOOKUP($A16,'ADR Raw Data'!$B$6:$BE$43,'ADR Raw Data'!BE$1,FALSE)</f>
        <v>6.185067963741</v>
      </c>
      <c r="AT16" s="51">
        <f>VLOOKUP($A16,'RevPAR Raw Data'!$B$6:$BE$43,'RevPAR Raw Data'!AG$1,FALSE)</f>
        <v>142.158436274509</v>
      </c>
      <c r="AU16" s="52">
        <f>VLOOKUP($A16,'RevPAR Raw Data'!$B$6:$BE$43,'RevPAR Raw Data'!AH$1,FALSE)</f>
        <v>201.59054901960701</v>
      </c>
      <c r="AV16" s="52">
        <f>VLOOKUP($A16,'RevPAR Raw Data'!$B$6:$BE$43,'RevPAR Raw Data'!AI$1,FALSE)</f>
        <v>234.11900619195001</v>
      </c>
      <c r="AW16" s="52">
        <f>VLOOKUP($A16,'RevPAR Raw Data'!$B$6:$BE$43,'RevPAR Raw Data'!AJ$1,FALSE)</f>
        <v>228.22112641898801</v>
      </c>
      <c r="AX16" s="52">
        <f>VLOOKUP($A16,'RevPAR Raw Data'!$B$6:$BE$43,'RevPAR Raw Data'!AK$1,FALSE)</f>
        <v>179.06688390092799</v>
      </c>
      <c r="AY16" s="53">
        <f>VLOOKUP($A16,'RevPAR Raw Data'!$B$6:$BE$43,'RevPAR Raw Data'!AL$1,FALSE)</f>
        <v>197.03120036119699</v>
      </c>
      <c r="AZ16" s="52">
        <f>VLOOKUP($A16,'RevPAR Raw Data'!$B$6:$BE$43,'RevPAR Raw Data'!AN$1,FALSE)</f>
        <v>141.533140866873</v>
      </c>
      <c r="BA16" s="52">
        <f>VLOOKUP($A16,'RevPAR Raw Data'!$B$6:$BE$43,'RevPAR Raw Data'!AO$1,FALSE)</f>
        <v>144.91927373581001</v>
      </c>
      <c r="BB16" s="53">
        <f>VLOOKUP($A16,'RevPAR Raw Data'!$B$6:$BE$43,'RevPAR Raw Data'!AP$1,FALSE)</f>
        <v>143.22620730134099</v>
      </c>
      <c r="BC16" s="54">
        <f>VLOOKUP($A16,'RevPAR Raw Data'!$B$6:$BE$43,'RevPAR Raw Data'!AR$1,FALSE)</f>
        <v>181.65834520123801</v>
      </c>
      <c r="BE16" s="47">
        <f>VLOOKUP($A16,'RevPAR Raw Data'!$B$6:$BE$43,'RevPAR Raw Data'!AT$1,FALSE)</f>
        <v>7.4606698935467897</v>
      </c>
      <c r="BF16" s="48">
        <f>VLOOKUP($A16,'RevPAR Raw Data'!$B$6:$BE$43,'RevPAR Raw Data'!AU$1,FALSE)</f>
        <v>9.6959869374665004</v>
      </c>
      <c r="BG16" s="48">
        <f>VLOOKUP($A16,'RevPAR Raw Data'!$B$6:$BE$43,'RevPAR Raw Data'!AV$1,FALSE)</f>
        <v>13.2482951949287</v>
      </c>
      <c r="BH16" s="48">
        <f>VLOOKUP($A16,'RevPAR Raw Data'!$B$6:$BE$43,'RevPAR Raw Data'!AW$1,FALSE)</f>
        <v>11.482929683819901</v>
      </c>
      <c r="BI16" s="48">
        <f>VLOOKUP($A16,'RevPAR Raw Data'!$B$6:$BE$43,'RevPAR Raw Data'!AX$1,FALSE)</f>
        <v>6.4876520314863404</v>
      </c>
      <c r="BJ16" s="49">
        <f>VLOOKUP($A16,'RevPAR Raw Data'!$B$6:$BE$43,'RevPAR Raw Data'!AY$1,FALSE)</f>
        <v>9.9918243675636091</v>
      </c>
      <c r="BK16" s="48">
        <f>VLOOKUP($A16,'RevPAR Raw Data'!$B$6:$BE$43,'RevPAR Raw Data'!BA$1,FALSE)</f>
        <v>2.9466846950855401</v>
      </c>
      <c r="BL16" s="48">
        <f>VLOOKUP($A16,'RevPAR Raw Data'!$B$6:$BE$43,'RevPAR Raw Data'!BB$1,FALSE)</f>
        <v>4.8866155016546697</v>
      </c>
      <c r="BM16" s="49">
        <f>VLOOKUP($A16,'RevPAR Raw Data'!$B$6:$BE$43,'RevPAR Raw Data'!BC$1,FALSE)</f>
        <v>3.91906252798969</v>
      </c>
      <c r="BN16" s="50">
        <f>VLOOKUP($A16,'RevPAR Raw Data'!$B$6:$BE$43,'RevPAR Raw Data'!BE$1,FALSE)</f>
        <v>8.5626976147360594</v>
      </c>
    </row>
    <row r="17" spans="1:66" x14ac:dyDescent="0.25">
      <c r="A17" s="63" t="s">
        <v>89</v>
      </c>
      <c r="B17" s="47">
        <f>VLOOKUP($A17,'Occupancy Raw Data'!$B$8:$BE$45,'Occupancy Raw Data'!AG$3,FALSE)</f>
        <v>64.268950950481099</v>
      </c>
      <c r="C17" s="48">
        <f>VLOOKUP($A17,'Occupancy Raw Data'!$B$8:$BE$45,'Occupancy Raw Data'!AH$3,FALSE)</f>
        <v>75.428303215207606</v>
      </c>
      <c r="D17" s="48">
        <f>VLOOKUP($A17,'Occupancy Raw Data'!$B$8:$BE$45,'Occupancy Raw Data'!AI$3,FALSE)</f>
        <v>84.604552921849304</v>
      </c>
      <c r="E17" s="48">
        <f>VLOOKUP($A17,'Occupancy Raw Data'!$B$8:$BE$45,'Occupancy Raw Data'!AJ$3,FALSE)</f>
        <v>83.651138230462294</v>
      </c>
      <c r="F17" s="48">
        <f>VLOOKUP($A17,'Occupancy Raw Data'!$B$8:$BE$45,'Occupancy Raw Data'!AK$3,FALSE)</f>
        <v>75.8360713447547</v>
      </c>
      <c r="G17" s="49">
        <f>VLOOKUP($A17,'Occupancy Raw Data'!$B$8:$BE$45,'Occupancy Raw Data'!AL$3,FALSE)</f>
        <v>76.757803332551006</v>
      </c>
      <c r="H17" s="48">
        <f>VLOOKUP($A17,'Occupancy Raw Data'!$B$8:$BE$45,'Occupancy Raw Data'!AN$3,FALSE)</f>
        <v>73.970312133302002</v>
      </c>
      <c r="I17" s="48">
        <f>VLOOKUP($A17,'Occupancy Raw Data'!$B$8:$BE$45,'Occupancy Raw Data'!AO$3,FALSE)</f>
        <v>80.353790190096205</v>
      </c>
      <c r="J17" s="49">
        <f>VLOOKUP($A17,'Occupancy Raw Data'!$B$8:$BE$45,'Occupancy Raw Data'!AP$3,FALSE)</f>
        <v>77.162051161699097</v>
      </c>
      <c r="K17" s="50">
        <f>VLOOKUP($A17,'Occupancy Raw Data'!$B$8:$BE$45,'Occupancy Raw Data'!AR$3,FALSE)</f>
        <v>76.873302712307606</v>
      </c>
      <c r="M17" s="47">
        <f>VLOOKUP($A17,'Occupancy Raw Data'!$B$8:$BE$45,'Occupancy Raw Data'!AT$3,FALSE)</f>
        <v>-6.2684532335304199</v>
      </c>
      <c r="N17" s="48">
        <f>VLOOKUP($A17,'Occupancy Raw Data'!$B$8:$BE$45,'Occupancy Raw Data'!AU$3,FALSE)</f>
        <v>-0.46357526579442698</v>
      </c>
      <c r="O17" s="48">
        <f>VLOOKUP($A17,'Occupancy Raw Data'!$B$8:$BE$45,'Occupancy Raw Data'!AV$3,FALSE)</f>
        <v>0.12978700095642301</v>
      </c>
      <c r="P17" s="48">
        <f>VLOOKUP($A17,'Occupancy Raw Data'!$B$8:$BE$45,'Occupancy Raw Data'!AW$3,FALSE)</f>
        <v>-0.18451627054043701</v>
      </c>
      <c r="Q17" s="48">
        <f>VLOOKUP($A17,'Occupancy Raw Data'!$B$8:$BE$45,'Occupancy Raw Data'!AX$3,FALSE)</f>
        <v>-1.1102667464864799</v>
      </c>
      <c r="R17" s="49">
        <f>VLOOKUP($A17,'Occupancy Raw Data'!$B$8:$BE$45,'Occupancy Raw Data'!AY$3,FALSE)</f>
        <v>-1.42433347721672</v>
      </c>
      <c r="S17" s="48">
        <f>VLOOKUP($A17,'Occupancy Raw Data'!$B$8:$BE$45,'Occupancy Raw Data'!BA$3,FALSE)</f>
        <v>-4.5590699289916703</v>
      </c>
      <c r="T17" s="48">
        <f>VLOOKUP($A17,'Occupancy Raw Data'!$B$8:$BE$45,'Occupancy Raw Data'!BB$3,FALSE)</f>
        <v>-1.6974949189998401</v>
      </c>
      <c r="U17" s="49">
        <f>VLOOKUP($A17,'Occupancy Raw Data'!$B$8:$BE$45,'Occupancy Raw Data'!BC$3,FALSE)</f>
        <v>-3.0902085380841302</v>
      </c>
      <c r="V17" s="50">
        <f>VLOOKUP($A17,'Occupancy Raw Data'!$B$8:$BE$45,'Occupancy Raw Data'!BE$3,FALSE)</f>
        <v>-1.90802838468571</v>
      </c>
      <c r="X17" s="51">
        <f>VLOOKUP($A17,'ADR Raw Data'!$B$6:$BE$43,'ADR Raw Data'!AG$1,FALSE)</f>
        <v>164.59771362059499</v>
      </c>
      <c r="Y17" s="52">
        <f>VLOOKUP($A17,'ADR Raw Data'!$B$6:$BE$43,'ADR Raw Data'!AH$1,FALSE)</f>
        <v>193.35875816739201</v>
      </c>
      <c r="Z17" s="52">
        <f>VLOOKUP($A17,'ADR Raw Data'!$B$6:$BE$43,'ADR Raw Data'!AI$1,FALSE)</f>
        <v>205.20625866851501</v>
      </c>
      <c r="AA17" s="52">
        <f>VLOOKUP($A17,'ADR Raw Data'!$B$6:$BE$43,'ADR Raw Data'!AJ$1,FALSE)</f>
        <v>193.70451411537701</v>
      </c>
      <c r="AB17" s="52">
        <f>VLOOKUP($A17,'ADR Raw Data'!$B$6:$BE$43,'ADR Raw Data'!AK$1,FALSE)</f>
        <v>174.99180534602101</v>
      </c>
      <c r="AC17" s="53">
        <f>VLOOKUP($A17,'ADR Raw Data'!$B$6:$BE$43,'ADR Raw Data'!AL$1,FALSE)</f>
        <v>187.60027043554001</v>
      </c>
      <c r="AD17" s="52">
        <f>VLOOKUP($A17,'ADR Raw Data'!$B$6:$BE$43,'ADR Raw Data'!AN$1,FALSE)</f>
        <v>160.092182431092</v>
      </c>
      <c r="AE17" s="52">
        <f>VLOOKUP($A17,'ADR Raw Data'!$B$6:$BE$43,'ADR Raw Data'!AO$1,FALSE)</f>
        <v>161.784081997736</v>
      </c>
      <c r="AF17" s="53">
        <f>VLOOKUP($A17,'ADR Raw Data'!$B$6:$BE$43,'ADR Raw Data'!AP$1,FALSE)</f>
        <v>160.97312416834501</v>
      </c>
      <c r="AG17" s="54">
        <f>VLOOKUP($A17,'ADR Raw Data'!$B$6:$BE$43,'ADR Raw Data'!AR$1,FALSE)</f>
        <v>179.96393840769301</v>
      </c>
      <c r="AI17" s="47">
        <f>VLOOKUP($A17,'ADR Raw Data'!$B$6:$BE$43,'ADR Raw Data'!AT$1,FALSE)</f>
        <v>-0.31029600825331599</v>
      </c>
      <c r="AJ17" s="48">
        <f>VLOOKUP($A17,'ADR Raw Data'!$B$6:$BE$43,'ADR Raw Data'!AU$1,FALSE)</f>
        <v>3.8230422781587898</v>
      </c>
      <c r="AK17" s="48">
        <f>VLOOKUP($A17,'ADR Raw Data'!$B$6:$BE$43,'ADR Raw Data'!AV$1,FALSE)</f>
        <v>7.1711842783055104</v>
      </c>
      <c r="AL17" s="48">
        <f>VLOOKUP($A17,'ADR Raw Data'!$B$6:$BE$43,'ADR Raw Data'!AW$1,FALSE)</f>
        <v>6.1399872460783804</v>
      </c>
      <c r="AM17" s="48">
        <f>VLOOKUP($A17,'ADR Raw Data'!$B$6:$BE$43,'ADR Raw Data'!AX$1,FALSE)</f>
        <v>5.6801790810095598</v>
      </c>
      <c r="AN17" s="49">
        <f>VLOOKUP($A17,'ADR Raw Data'!$B$6:$BE$43,'ADR Raw Data'!AY$1,FALSE)</f>
        <v>4.9333542755977202</v>
      </c>
      <c r="AO17" s="48">
        <f>VLOOKUP($A17,'ADR Raw Data'!$B$6:$BE$43,'ADR Raw Data'!BA$1,FALSE)</f>
        <v>1.15611685110857</v>
      </c>
      <c r="AP17" s="48">
        <f>VLOOKUP($A17,'ADR Raw Data'!$B$6:$BE$43,'ADR Raw Data'!BB$1,FALSE)</f>
        <v>0.57519302107622305</v>
      </c>
      <c r="AQ17" s="49">
        <f>VLOOKUP($A17,'ADR Raw Data'!$B$6:$BE$43,'ADR Raw Data'!BC$1,FALSE)</f>
        <v>0.86338494327486004</v>
      </c>
      <c r="AR17" s="50">
        <f>VLOOKUP($A17,'ADR Raw Data'!$B$6:$BE$43,'ADR Raw Data'!BE$1,FALSE)</f>
        <v>3.8991611411366498</v>
      </c>
      <c r="AT17" s="51">
        <f>VLOOKUP($A17,'RevPAR Raw Data'!$B$6:$BE$43,'RevPAR Raw Data'!AG$1,FALSE)</f>
        <v>105.785223832433</v>
      </c>
      <c r="AU17" s="52">
        <f>VLOOKUP($A17,'RevPAR Raw Data'!$B$6:$BE$43,'RevPAR Raw Data'!AH$1,FALSE)</f>
        <v>145.847230403661</v>
      </c>
      <c r="AV17" s="52">
        <f>VLOOKUP($A17,'RevPAR Raw Data'!$B$6:$BE$43,'RevPAR Raw Data'!AI$1,FALSE)</f>
        <v>173.613837714151</v>
      </c>
      <c r="AW17" s="52">
        <f>VLOOKUP($A17,'RevPAR Raw Data'!$B$6:$BE$43,'RevPAR Raw Data'!AJ$1,FALSE)</f>
        <v>162.03603086129999</v>
      </c>
      <c r="AX17" s="52">
        <f>VLOOKUP($A17,'RevPAR Raw Data'!$B$6:$BE$43,'RevPAR Raw Data'!AK$1,FALSE)</f>
        <v>132.706910349683</v>
      </c>
      <c r="AY17" s="53">
        <f>VLOOKUP($A17,'RevPAR Raw Data'!$B$6:$BE$43,'RevPAR Raw Data'!AL$1,FALSE)</f>
        <v>143.997846632245</v>
      </c>
      <c r="AZ17" s="52">
        <f>VLOOKUP($A17,'RevPAR Raw Data'!$B$6:$BE$43,'RevPAR Raw Data'!AN$1,FALSE)</f>
        <v>118.420687045294</v>
      </c>
      <c r="BA17" s="52">
        <f>VLOOKUP($A17,'RevPAR Raw Data'!$B$6:$BE$43,'RevPAR Raw Data'!AO$1,FALSE)</f>
        <v>129.999641809434</v>
      </c>
      <c r="BB17" s="53">
        <f>VLOOKUP($A17,'RevPAR Raw Data'!$B$6:$BE$43,'RevPAR Raw Data'!AP$1,FALSE)</f>
        <v>124.21016442736401</v>
      </c>
      <c r="BC17" s="54">
        <f>VLOOKUP($A17,'RevPAR Raw Data'!$B$6:$BE$43,'RevPAR Raw Data'!AR$1,FALSE)</f>
        <v>138.344223145136</v>
      </c>
      <c r="BE17" s="47">
        <f>VLOOKUP($A17,'RevPAR Raw Data'!$B$6:$BE$43,'RevPAR Raw Data'!AT$1,FALSE)</f>
        <v>-6.5592984816208704</v>
      </c>
      <c r="BF17" s="48">
        <f>VLOOKUP($A17,'RevPAR Raw Data'!$B$6:$BE$43,'RevPAR Raw Data'!AU$1,FALSE)</f>
        <v>3.3417443339619499</v>
      </c>
      <c r="BG17" s="48">
        <f>VLOOKUP($A17,'RevPAR Raw Data'!$B$6:$BE$43,'RevPAR Raw Data'!AV$1,FALSE)</f>
        <v>7.3102785442698099</v>
      </c>
      <c r="BH17" s="48">
        <f>VLOOKUP($A17,'RevPAR Raw Data'!$B$6:$BE$43,'RevPAR Raw Data'!AW$1,FALSE)</f>
        <v>5.94414170005982</v>
      </c>
      <c r="BI17" s="48">
        <f>VLOOKUP($A17,'RevPAR Raw Data'!$B$6:$BE$43,'RevPAR Raw Data'!AX$1,FALSE)</f>
        <v>4.5068471950457498</v>
      </c>
      <c r="BJ17" s="49">
        <f>VLOOKUP($A17,'RevPAR Raw Data'!$B$6:$BE$43,'RevPAR Raw Data'!AY$1,FALSE)</f>
        <v>3.4387533818839602</v>
      </c>
      <c r="BK17" s="48">
        <f>VLOOKUP($A17,'RevPAR Raw Data'!$B$6:$BE$43,'RevPAR Raw Data'!BA$1,FALSE)</f>
        <v>-3.4556612535859901</v>
      </c>
      <c r="BL17" s="48">
        <f>VLOOKUP($A17,'RevPAR Raw Data'!$B$6:$BE$43,'RevPAR Raw Data'!BB$1,FALSE)</f>
        <v>-1.1320657702308301</v>
      </c>
      <c r="BM17" s="49">
        <f>VLOOKUP($A17,'RevPAR Raw Data'!$B$6:$BE$43,'RevPAR Raw Data'!BC$1,FALSE)</f>
        <v>-2.2535039900428799</v>
      </c>
      <c r="BN17" s="50">
        <f>VLOOKUP($A17,'RevPAR Raw Data'!$B$6:$BE$43,'RevPAR Raw Data'!BE$1,FALSE)</f>
        <v>1.91673565511341</v>
      </c>
    </row>
    <row r="18" spans="1:66" x14ac:dyDescent="0.25">
      <c r="A18" s="63" t="s">
        <v>26</v>
      </c>
      <c r="B18" s="47">
        <f>VLOOKUP($A18,'Occupancy Raw Data'!$B$8:$BE$45,'Occupancy Raw Data'!AG$3,FALSE)</f>
        <v>62.2361730534329</v>
      </c>
      <c r="C18" s="48">
        <f>VLOOKUP($A18,'Occupancy Raw Data'!$B$8:$BE$45,'Occupancy Raw Data'!AH$3,FALSE)</f>
        <v>75.220861858364302</v>
      </c>
      <c r="D18" s="48">
        <f>VLOOKUP($A18,'Occupancy Raw Data'!$B$8:$BE$45,'Occupancy Raw Data'!AI$3,FALSE)</f>
        <v>86.992585859159703</v>
      </c>
      <c r="E18" s="48">
        <f>VLOOKUP($A18,'Occupancy Raw Data'!$B$8:$BE$45,'Occupancy Raw Data'!AJ$3,FALSE)</f>
        <v>87.529471920006799</v>
      </c>
      <c r="F18" s="48">
        <f>VLOOKUP($A18,'Occupancy Raw Data'!$B$8:$BE$45,'Occupancy Raw Data'!AK$3,FALSE)</f>
        <v>74.314689088997994</v>
      </c>
      <c r="G18" s="49">
        <f>VLOOKUP($A18,'Occupancy Raw Data'!$B$8:$BE$45,'Occupancy Raw Data'!AL$3,FALSE)</f>
        <v>77.258756355992304</v>
      </c>
      <c r="H18" s="48">
        <f>VLOOKUP($A18,'Occupancy Raw Data'!$B$8:$BE$45,'Occupancy Raw Data'!AN$3,FALSE)</f>
        <v>74.235150413317001</v>
      </c>
      <c r="I18" s="48">
        <f>VLOOKUP($A18,'Occupancy Raw Data'!$B$8:$BE$45,'Occupancy Raw Data'!AO$3,FALSE)</f>
        <v>80.947105278109106</v>
      </c>
      <c r="J18" s="49">
        <f>VLOOKUP($A18,'Occupancy Raw Data'!$B$8:$BE$45,'Occupancy Raw Data'!AP$3,FALSE)</f>
        <v>77.591080178964503</v>
      </c>
      <c r="K18" s="50">
        <f>VLOOKUP($A18,'Occupancy Raw Data'!$B$8:$BE$45,'Occupancy Raw Data'!AR$3,FALSE)</f>
        <v>77.353705056407705</v>
      </c>
      <c r="M18" s="47">
        <f>VLOOKUP($A18,'Occupancy Raw Data'!$B$8:$BE$45,'Occupancy Raw Data'!AT$3,FALSE)</f>
        <v>0.68771022523709402</v>
      </c>
      <c r="N18" s="48">
        <f>VLOOKUP($A18,'Occupancy Raw Data'!$B$8:$BE$45,'Occupancy Raw Data'!AU$3,FALSE)</f>
        <v>3.2203510855195798</v>
      </c>
      <c r="O18" s="48">
        <f>VLOOKUP($A18,'Occupancy Raw Data'!$B$8:$BE$45,'Occupancy Raw Data'!AV$3,FALSE)</f>
        <v>3.4267427605381302</v>
      </c>
      <c r="P18" s="48">
        <f>VLOOKUP($A18,'Occupancy Raw Data'!$B$8:$BE$45,'Occupancy Raw Data'!AW$3,FALSE)</f>
        <v>3.4999083909637201</v>
      </c>
      <c r="Q18" s="48">
        <f>VLOOKUP($A18,'Occupancy Raw Data'!$B$8:$BE$45,'Occupancy Raw Data'!AX$3,FALSE)</f>
        <v>0.81799977511321398</v>
      </c>
      <c r="R18" s="49">
        <f>VLOOKUP($A18,'Occupancy Raw Data'!$B$8:$BE$45,'Occupancy Raw Data'!AY$3,FALSE)</f>
        <v>2.4443155198422102</v>
      </c>
      <c r="S18" s="48">
        <f>VLOOKUP($A18,'Occupancy Raw Data'!$B$8:$BE$45,'Occupancy Raw Data'!BA$3,FALSE)</f>
        <v>-2.5916878673045698</v>
      </c>
      <c r="T18" s="48">
        <f>VLOOKUP($A18,'Occupancy Raw Data'!$B$8:$BE$45,'Occupancy Raw Data'!BB$3,FALSE)</f>
        <v>-1.6947141148440501</v>
      </c>
      <c r="U18" s="49">
        <f>VLOOKUP($A18,'Occupancy Raw Data'!$B$8:$BE$45,'Occupancy Raw Data'!BC$3,FALSE)</f>
        <v>-2.1259151483575298</v>
      </c>
      <c r="V18" s="50">
        <f>VLOOKUP($A18,'Occupancy Raw Data'!$B$8:$BE$45,'Occupancy Raw Data'!BE$3,FALSE)</f>
        <v>1.09147077612023</v>
      </c>
      <c r="X18" s="51">
        <f>VLOOKUP($A18,'ADR Raw Data'!$B$6:$BE$43,'ADR Raw Data'!AG$1,FALSE)</f>
        <v>151.19763111050199</v>
      </c>
      <c r="Y18" s="52">
        <f>VLOOKUP($A18,'ADR Raw Data'!$B$6:$BE$43,'ADR Raw Data'!AH$1,FALSE)</f>
        <v>185.35929380664601</v>
      </c>
      <c r="Z18" s="52">
        <f>VLOOKUP($A18,'ADR Raw Data'!$B$6:$BE$43,'ADR Raw Data'!AI$1,FALSE)</f>
        <v>203.562001698014</v>
      </c>
      <c r="AA18" s="52">
        <f>VLOOKUP($A18,'ADR Raw Data'!$B$6:$BE$43,'ADR Raw Data'!AJ$1,FALSE)</f>
        <v>198.77039301593399</v>
      </c>
      <c r="AB18" s="52">
        <f>VLOOKUP($A18,'ADR Raw Data'!$B$6:$BE$43,'ADR Raw Data'!AK$1,FALSE)</f>
        <v>167.00200527502699</v>
      </c>
      <c r="AC18" s="53">
        <f>VLOOKUP($A18,'ADR Raw Data'!$B$6:$BE$43,'ADR Raw Data'!AL$1,FALSE)</f>
        <v>183.461928860846</v>
      </c>
      <c r="AD18" s="52">
        <f>VLOOKUP($A18,'ADR Raw Data'!$B$6:$BE$43,'ADR Raw Data'!AN$1,FALSE)</f>
        <v>145.823450044005</v>
      </c>
      <c r="AE18" s="52">
        <f>VLOOKUP($A18,'ADR Raw Data'!$B$6:$BE$43,'ADR Raw Data'!AO$1,FALSE)</f>
        <v>146.004145639585</v>
      </c>
      <c r="AF18" s="53">
        <f>VLOOKUP($A18,'ADR Raw Data'!$B$6:$BE$43,'ADR Raw Data'!AP$1,FALSE)</f>
        <v>145.917704290839</v>
      </c>
      <c r="AG18" s="54">
        <f>VLOOKUP($A18,'ADR Raw Data'!$B$6:$BE$43,'ADR Raw Data'!AR$1,FALSE)</f>
        <v>172.70219903994899</v>
      </c>
      <c r="AI18" s="47">
        <f>VLOOKUP($A18,'ADR Raw Data'!$B$6:$BE$43,'ADR Raw Data'!AT$1,FALSE)</f>
        <v>-2.8136321765835302</v>
      </c>
      <c r="AJ18" s="48">
        <f>VLOOKUP($A18,'ADR Raw Data'!$B$6:$BE$43,'ADR Raw Data'!AU$1,FALSE)</f>
        <v>2.7601581466241498</v>
      </c>
      <c r="AK18" s="48">
        <f>VLOOKUP($A18,'ADR Raw Data'!$B$6:$BE$43,'ADR Raw Data'!AV$1,FALSE)</f>
        <v>3.68375640786837</v>
      </c>
      <c r="AL18" s="48">
        <f>VLOOKUP($A18,'ADR Raw Data'!$B$6:$BE$43,'ADR Raw Data'!AW$1,FALSE)</f>
        <v>5.1212651939588598</v>
      </c>
      <c r="AM18" s="48">
        <f>VLOOKUP($A18,'ADR Raw Data'!$B$6:$BE$43,'ADR Raw Data'!AX$1,FALSE)</f>
        <v>-0.66517239857135402</v>
      </c>
      <c r="AN18" s="49">
        <f>VLOOKUP($A18,'ADR Raw Data'!$B$6:$BE$43,'ADR Raw Data'!AY$1,FALSE)</f>
        <v>2.2482711490569498</v>
      </c>
      <c r="AO18" s="48">
        <f>VLOOKUP($A18,'ADR Raw Data'!$B$6:$BE$43,'ADR Raw Data'!BA$1,FALSE)</f>
        <v>-2.68415462754737</v>
      </c>
      <c r="AP18" s="48">
        <f>VLOOKUP($A18,'ADR Raw Data'!$B$6:$BE$43,'ADR Raw Data'!BB$1,FALSE)</f>
        <v>-3.2742895183865999</v>
      </c>
      <c r="AQ18" s="49">
        <f>VLOOKUP($A18,'ADR Raw Data'!$B$6:$BE$43,'ADR Raw Data'!BC$1,FALSE)</f>
        <v>-2.99143863728712</v>
      </c>
      <c r="AR18" s="50">
        <f>VLOOKUP($A18,'ADR Raw Data'!$B$6:$BE$43,'ADR Raw Data'!BE$1,FALSE)</f>
        <v>1.08977192396458</v>
      </c>
      <c r="AT18" s="51">
        <f>VLOOKUP($A18,'RevPAR Raw Data'!$B$6:$BE$43,'RevPAR Raw Data'!AG$1,FALSE)</f>
        <v>94.099619350623499</v>
      </c>
      <c r="AU18" s="52">
        <f>VLOOKUP($A18,'RevPAR Raw Data'!$B$6:$BE$43,'RevPAR Raw Data'!AH$1,FALSE)</f>
        <v>139.42885833593701</v>
      </c>
      <c r="AV18" s="52">
        <f>VLOOKUP($A18,'RevPAR Raw Data'!$B$6:$BE$43,'RevPAR Raw Data'!AI$1,FALSE)</f>
        <v>177.08384910376901</v>
      </c>
      <c r="AW18" s="52">
        <f>VLOOKUP($A18,'RevPAR Raw Data'!$B$6:$BE$43,'RevPAR Raw Data'!AJ$1,FALSE)</f>
        <v>173.98267534016901</v>
      </c>
      <c r="AX18" s="52">
        <f>VLOOKUP($A18,'RevPAR Raw Data'!$B$6:$BE$43,'RevPAR Raw Data'!AK$1,FALSE)</f>
        <v>124.107020992529</v>
      </c>
      <c r="AY18" s="53">
        <f>VLOOKUP($A18,'RevPAR Raw Data'!$B$6:$BE$43,'RevPAR Raw Data'!AL$1,FALSE)</f>
        <v>141.74040462460499</v>
      </c>
      <c r="AZ18" s="52">
        <f>VLOOKUP($A18,'RevPAR Raw Data'!$B$6:$BE$43,'RevPAR Raw Data'!AN$1,FALSE)</f>
        <v>108.252257478055</v>
      </c>
      <c r="BA18" s="52">
        <f>VLOOKUP($A18,'RevPAR Raw Data'!$B$6:$BE$43,'RevPAR Raw Data'!AO$1,FALSE)</f>
        <v>118.186129481279</v>
      </c>
      <c r="BB18" s="53">
        <f>VLOOKUP($A18,'RevPAR Raw Data'!$B$6:$BE$43,'RevPAR Raw Data'!AP$1,FALSE)</f>
        <v>113.21912293160899</v>
      </c>
      <c r="BC18" s="54">
        <f>VLOOKUP($A18,'RevPAR Raw Data'!$B$6:$BE$43,'RevPAR Raw Data'!AR$1,FALSE)</f>
        <v>133.591549671292</v>
      </c>
      <c r="BE18" s="47">
        <f>VLOOKUP($A18,'RevPAR Raw Data'!$B$6:$BE$43,'RevPAR Raw Data'!AT$1,FALSE)</f>
        <v>-2.1452715875253601</v>
      </c>
      <c r="BF18" s="48">
        <f>VLOOKUP($A18,'RevPAR Raw Data'!$B$6:$BE$43,'RevPAR Raw Data'!AU$1,FALSE)</f>
        <v>6.0693960149806099</v>
      </c>
      <c r="BG18" s="48">
        <f>VLOOKUP($A18,'RevPAR Raw Data'!$B$6:$BE$43,'RevPAR Raw Data'!AV$1,FALSE)</f>
        <v>7.2367320244289903</v>
      </c>
      <c r="BH18" s="48">
        <f>VLOOKUP($A18,'RevPAR Raw Data'!$B$6:$BE$43,'RevPAR Raw Data'!AW$1,FALSE)</f>
        <v>8.8004131751694601</v>
      </c>
      <c r="BI18" s="48">
        <f>VLOOKUP($A18,'RevPAR Raw Data'!$B$6:$BE$43,'RevPAR Raw Data'!AX$1,FALSE)</f>
        <v>0.147386267817431</v>
      </c>
      <c r="BJ18" s="49">
        <f>VLOOKUP($A18,'RevPAR Raw Data'!$B$6:$BE$43,'RevPAR Raw Data'!AY$1,FALSE)</f>
        <v>4.7475415095236997</v>
      </c>
      <c r="BK18" s="48">
        <f>VLOOKUP($A18,'RevPAR Raw Data'!$B$6:$BE$43,'RevPAR Raw Data'!BA$1,FALSE)</f>
        <v>-5.2062775850301</v>
      </c>
      <c r="BL18" s="48">
        <f>VLOOKUP($A18,'RevPAR Raw Data'!$B$6:$BE$43,'RevPAR Raw Data'!BB$1,FALSE)</f>
        <v>-4.9135137866017002</v>
      </c>
      <c r="BM18" s="49">
        <f>VLOOKUP($A18,'RevPAR Raw Data'!$B$6:$BE$43,'RevPAR Raw Data'!BC$1,FALSE)</f>
        <v>-5.0537583385007503</v>
      </c>
      <c r="BN18" s="50">
        <f>VLOOKUP($A18,'RevPAR Raw Data'!$B$6:$BE$43,'RevPAR Raw Data'!BE$1,FALSE)</f>
        <v>2.1931372421612498</v>
      </c>
    </row>
    <row r="19" spans="1:66" x14ac:dyDescent="0.25">
      <c r="A19" s="63" t="s">
        <v>24</v>
      </c>
      <c r="B19" s="47">
        <f>VLOOKUP($A19,'Occupancy Raw Data'!$B$8:$BE$45,'Occupancy Raw Data'!AG$3,FALSE)</f>
        <v>57.312091503267901</v>
      </c>
      <c r="C19" s="48">
        <f>VLOOKUP($A19,'Occupancy Raw Data'!$B$8:$BE$45,'Occupancy Raw Data'!AH$3,FALSE)</f>
        <v>65.180367018602297</v>
      </c>
      <c r="D19" s="48">
        <f>VLOOKUP($A19,'Occupancy Raw Data'!$B$8:$BE$45,'Occupancy Raw Data'!AI$3,FALSE)</f>
        <v>75.241955756661596</v>
      </c>
      <c r="E19" s="48">
        <f>VLOOKUP($A19,'Occupancy Raw Data'!$B$8:$BE$45,'Occupancy Raw Data'!AJ$3,FALSE)</f>
        <v>76.646556058320698</v>
      </c>
      <c r="F19" s="48">
        <f>VLOOKUP($A19,'Occupancy Raw Data'!$B$8:$BE$45,'Occupancy Raw Data'!AK$3,FALSE)</f>
        <v>69.353318250377001</v>
      </c>
      <c r="G19" s="49">
        <f>VLOOKUP($A19,'Occupancy Raw Data'!$B$8:$BE$45,'Occupancy Raw Data'!AL$3,FALSE)</f>
        <v>68.746857717445906</v>
      </c>
      <c r="H19" s="48">
        <f>VLOOKUP($A19,'Occupancy Raw Data'!$B$8:$BE$45,'Occupancy Raw Data'!AN$3,FALSE)</f>
        <v>74.088738059326204</v>
      </c>
      <c r="I19" s="48">
        <f>VLOOKUP($A19,'Occupancy Raw Data'!$B$8:$BE$45,'Occupancy Raw Data'!AO$3,FALSE)</f>
        <v>81.579939668174902</v>
      </c>
      <c r="J19" s="49">
        <f>VLOOKUP($A19,'Occupancy Raw Data'!$B$8:$BE$45,'Occupancy Raw Data'!AP$3,FALSE)</f>
        <v>77.834338863750602</v>
      </c>
      <c r="K19" s="50">
        <f>VLOOKUP($A19,'Occupancy Raw Data'!$B$8:$BE$45,'Occupancy Raw Data'!AR$3,FALSE)</f>
        <v>71.343280902104397</v>
      </c>
      <c r="M19" s="47">
        <f>VLOOKUP($A19,'Occupancy Raw Data'!$B$8:$BE$45,'Occupancy Raw Data'!AT$3,FALSE)</f>
        <v>-0.83526522996964503</v>
      </c>
      <c r="N19" s="48">
        <f>VLOOKUP($A19,'Occupancy Raw Data'!$B$8:$BE$45,'Occupancy Raw Data'!AU$3,FALSE)</f>
        <v>-0.2165907226969</v>
      </c>
      <c r="O19" s="48">
        <f>VLOOKUP($A19,'Occupancy Raw Data'!$B$8:$BE$45,'Occupancy Raw Data'!AV$3,FALSE)</f>
        <v>2.5048833972613598</v>
      </c>
      <c r="P19" s="48">
        <f>VLOOKUP($A19,'Occupancy Raw Data'!$B$8:$BE$45,'Occupancy Raw Data'!AW$3,FALSE)</f>
        <v>2.75221727395189</v>
      </c>
      <c r="Q19" s="48">
        <f>VLOOKUP($A19,'Occupancy Raw Data'!$B$8:$BE$45,'Occupancy Raw Data'!AX$3,FALSE)</f>
        <v>-2.4988184873130401</v>
      </c>
      <c r="R19" s="49">
        <f>VLOOKUP($A19,'Occupancy Raw Data'!$B$8:$BE$45,'Occupancy Raw Data'!AY$3,FALSE)</f>
        <v>0.43839466950065298</v>
      </c>
      <c r="S19" s="48">
        <f>VLOOKUP($A19,'Occupancy Raw Data'!$B$8:$BE$45,'Occupancy Raw Data'!BA$3,FALSE)</f>
        <v>-4.7511805084410001</v>
      </c>
      <c r="T19" s="48">
        <f>VLOOKUP($A19,'Occupancy Raw Data'!$B$8:$BE$45,'Occupancy Raw Data'!BB$3,FALSE)</f>
        <v>-3.6647268453714901</v>
      </c>
      <c r="U19" s="49">
        <f>VLOOKUP($A19,'Occupancy Raw Data'!$B$8:$BE$45,'Occupancy Raw Data'!BC$3,FALSE)</f>
        <v>-4.1848864076411898</v>
      </c>
      <c r="V19" s="50">
        <f>VLOOKUP($A19,'Occupancy Raw Data'!$B$8:$BE$45,'Occupancy Raw Data'!BE$3,FALSE)</f>
        <v>-1.0388205260758301</v>
      </c>
      <c r="X19" s="51">
        <f>VLOOKUP($A19,'ADR Raw Data'!$B$6:$BE$43,'ADR Raw Data'!AG$1,FALSE)</f>
        <v>143.46907067273401</v>
      </c>
      <c r="Y19" s="52">
        <f>VLOOKUP($A19,'ADR Raw Data'!$B$6:$BE$43,'ADR Raw Data'!AH$1,FALSE)</f>
        <v>150.524495974545</v>
      </c>
      <c r="Z19" s="52">
        <f>VLOOKUP($A19,'ADR Raw Data'!$B$6:$BE$43,'ADR Raw Data'!AI$1,FALSE)</f>
        <v>155.94204927959899</v>
      </c>
      <c r="AA19" s="52">
        <f>VLOOKUP($A19,'ADR Raw Data'!$B$6:$BE$43,'ADR Raw Data'!AJ$1,FALSE)</f>
        <v>151.82589783535499</v>
      </c>
      <c r="AB19" s="52">
        <f>VLOOKUP($A19,'ADR Raw Data'!$B$6:$BE$43,'ADR Raw Data'!AK$1,FALSE)</f>
        <v>147.85427484028801</v>
      </c>
      <c r="AC19" s="53">
        <f>VLOOKUP($A19,'ADR Raw Data'!$B$6:$BE$43,'ADR Raw Data'!AL$1,FALSE)</f>
        <v>150.285431666514</v>
      </c>
      <c r="AD19" s="52">
        <f>VLOOKUP($A19,'ADR Raw Data'!$B$6:$BE$43,'ADR Raw Data'!AN$1,FALSE)</f>
        <v>170.061421240139</v>
      </c>
      <c r="AE19" s="52">
        <f>VLOOKUP($A19,'ADR Raw Data'!$B$6:$BE$43,'ADR Raw Data'!AO$1,FALSE)</f>
        <v>177.27410677143499</v>
      </c>
      <c r="AF19" s="53">
        <f>VLOOKUP($A19,'ADR Raw Data'!$B$6:$BE$43,'ADR Raw Data'!AP$1,FALSE)</f>
        <v>173.84131106176801</v>
      </c>
      <c r="AG19" s="54">
        <f>VLOOKUP($A19,'ADR Raw Data'!$B$6:$BE$43,'ADR Raw Data'!AR$1,FALSE)</f>
        <v>157.62802441326301</v>
      </c>
      <c r="AI19" s="47">
        <f>VLOOKUP($A19,'ADR Raw Data'!$B$6:$BE$43,'ADR Raw Data'!AT$1,FALSE)</f>
        <v>1.81394287440678</v>
      </c>
      <c r="AJ19" s="48">
        <f>VLOOKUP($A19,'ADR Raw Data'!$B$6:$BE$43,'ADR Raw Data'!AU$1,FALSE)</f>
        <v>4.2586154783242902</v>
      </c>
      <c r="AK19" s="48">
        <f>VLOOKUP($A19,'ADR Raw Data'!$B$6:$BE$43,'ADR Raw Data'!AV$1,FALSE)</f>
        <v>6.4929797964212703</v>
      </c>
      <c r="AL19" s="48">
        <f>VLOOKUP($A19,'ADR Raw Data'!$B$6:$BE$43,'ADR Raw Data'!AW$1,FALSE)</f>
        <v>5.6670363214911399</v>
      </c>
      <c r="AM19" s="48">
        <f>VLOOKUP($A19,'ADR Raw Data'!$B$6:$BE$43,'ADR Raw Data'!AX$1,FALSE)</f>
        <v>3.0449286495254002</v>
      </c>
      <c r="AN19" s="49">
        <f>VLOOKUP($A19,'ADR Raw Data'!$B$6:$BE$43,'ADR Raw Data'!AY$1,FALSE)</f>
        <v>4.4396901798749697</v>
      </c>
      <c r="AO19" s="48">
        <f>VLOOKUP($A19,'ADR Raw Data'!$B$6:$BE$43,'ADR Raw Data'!BA$1,FALSE)</f>
        <v>4.1462812118433297</v>
      </c>
      <c r="AP19" s="48">
        <f>VLOOKUP($A19,'ADR Raw Data'!$B$6:$BE$43,'ADR Raw Data'!BB$1,FALSE)</f>
        <v>2.4516613025446299</v>
      </c>
      <c r="AQ19" s="49">
        <f>VLOOKUP($A19,'ADR Raw Data'!$B$6:$BE$43,'ADR Raw Data'!BC$1,FALSE)</f>
        <v>3.25064689149555</v>
      </c>
      <c r="AR19" s="50">
        <f>VLOOKUP($A19,'ADR Raw Data'!$B$6:$BE$43,'ADR Raw Data'!BE$1,FALSE)</f>
        <v>3.8680753324233099</v>
      </c>
      <c r="AT19" s="51">
        <f>VLOOKUP($A19,'RevPAR Raw Data'!$B$6:$BE$43,'RevPAR Raw Data'!AG$1,FALSE)</f>
        <v>82.225125062845606</v>
      </c>
      <c r="AU19" s="52">
        <f>VLOOKUP($A19,'RevPAR Raw Data'!$B$6:$BE$43,'RevPAR Raw Data'!AH$1,FALSE)</f>
        <v>98.112418929110106</v>
      </c>
      <c r="AV19" s="52">
        <f>VLOOKUP($A19,'RevPAR Raw Data'!$B$6:$BE$43,'RevPAR Raw Data'!AI$1,FALSE)</f>
        <v>117.333847724987</v>
      </c>
      <c r="AW19" s="52">
        <f>VLOOKUP($A19,'RevPAR Raw Data'!$B$6:$BE$43,'RevPAR Raw Data'!AJ$1,FALSE)</f>
        <v>116.36932189542399</v>
      </c>
      <c r="AX19" s="52">
        <f>VLOOKUP($A19,'RevPAR Raw Data'!$B$6:$BE$43,'RevPAR Raw Data'!AK$1,FALSE)</f>
        <v>102.54184577677201</v>
      </c>
      <c r="AY19" s="53">
        <f>VLOOKUP($A19,'RevPAR Raw Data'!$B$6:$BE$43,'RevPAR Raw Data'!AL$1,FALSE)</f>
        <v>103.31651187782801</v>
      </c>
      <c r="AZ19" s="52">
        <f>VLOOKUP($A19,'RevPAR Raw Data'!$B$6:$BE$43,'RevPAR Raw Data'!AN$1,FALSE)</f>
        <v>125.996360922574</v>
      </c>
      <c r="BA19" s="52">
        <f>VLOOKUP($A19,'RevPAR Raw Data'!$B$6:$BE$43,'RevPAR Raw Data'!AO$1,FALSE)</f>
        <v>144.62010935143201</v>
      </c>
      <c r="BB19" s="53">
        <f>VLOOKUP($A19,'RevPAR Raw Data'!$B$6:$BE$43,'RevPAR Raw Data'!AP$1,FALSE)</f>
        <v>135.30823513700301</v>
      </c>
      <c r="BC19" s="54">
        <f>VLOOKUP($A19,'RevPAR Raw Data'!$B$6:$BE$43,'RevPAR Raw Data'!AR$1,FALSE)</f>
        <v>112.457004237592</v>
      </c>
      <c r="BE19" s="47">
        <f>VLOOKUP($A19,'RevPAR Raw Data'!$B$6:$BE$43,'RevPAR Raw Data'!AT$1,FALSE)</f>
        <v>0.96352641031570796</v>
      </c>
      <c r="BF19" s="48">
        <f>VLOOKUP($A19,'RevPAR Raw Data'!$B$6:$BE$43,'RevPAR Raw Data'!AU$1,FALSE)</f>
        <v>4.0328009895859998</v>
      </c>
      <c r="BG19" s="48">
        <f>VLOOKUP($A19,'RevPAR Raw Data'!$B$6:$BE$43,'RevPAR Raw Data'!AV$1,FALSE)</f>
        <v>9.16050476659073</v>
      </c>
      <c r="BH19" s="48">
        <f>VLOOKUP($A19,'RevPAR Raw Data'!$B$6:$BE$43,'RevPAR Raw Data'!AW$1,FALSE)</f>
        <v>8.57522274800424</v>
      </c>
      <c r="BI19" s="48">
        <f>VLOOKUP($A19,'RevPAR Raw Data'!$B$6:$BE$43,'RevPAR Raw Data'!AX$1,FALSE)</f>
        <v>0.470022922192533</v>
      </c>
      <c r="BJ19" s="49">
        <f>VLOOKUP($A19,'RevPAR Raw Data'!$B$6:$BE$43,'RevPAR Raw Data'!AY$1,FALSE)</f>
        <v>4.8975482144665303</v>
      </c>
      <c r="BK19" s="48">
        <f>VLOOKUP($A19,'RevPAR Raw Data'!$B$6:$BE$43,'RevPAR Raw Data'!BA$1,FALSE)</f>
        <v>-0.80189660135992002</v>
      </c>
      <c r="BL19" s="48">
        <f>VLOOKUP($A19,'RevPAR Raw Data'!$B$6:$BE$43,'RevPAR Raw Data'!BB$1,FALSE)</f>
        <v>-1.3029122327388001</v>
      </c>
      <c r="BM19" s="49">
        <f>VLOOKUP($A19,'RevPAR Raw Data'!$B$6:$BE$43,'RevPAR Raw Data'!BC$1,FALSE)</f>
        <v>-1.0702753960682401</v>
      </c>
      <c r="BN19" s="50">
        <f>VLOOKUP($A19,'RevPAR Raw Data'!$B$6:$BE$43,'RevPAR Raw Data'!BE$1,FALSE)</f>
        <v>2.7890724458301901</v>
      </c>
    </row>
    <row r="20" spans="1:66" x14ac:dyDescent="0.25">
      <c r="A20" s="63" t="s">
        <v>27</v>
      </c>
      <c r="B20" s="47">
        <f>VLOOKUP($A20,'Occupancy Raw Data'!$B$8:$BE$45,'Occupancy Raw Data'!AG$3,FALSE)</f>
        <v>56.257452897686598</v>
      </c>
      <c r="C20" s="48">
        <f>VLOOKUP($A20,'Occupancy Raw Data'!$B$8:$BE$45,'Occupancy Raw Data'!AH$3,FALSE)</f>
        <v>60.7053422370617</v>
      </c>
      <c r="D20" s="48">
        <f>VLOOKUP($A20,'Occupancy Raw Data'!$B$8:$BE$45,'Occupancy Raw Data'!AI$3,FALSE)</f>
        <v>71.011209158120593</v>
      </c>
      <c r="E20" s="48">
        <f>VLOOKUP($A20,'Occupancy Raw Data'!$B$8:$BE$45,'Occupancy Raw Data'!AJ$3,FALSE)</f>
        <v>75.336870975435204</v>
      </c>
      <c r="F20" s="48">
        <f>VLOOKUP($A20,'Occupancy Raw Data'!$B$8:$BE$45,'Occupancy Raw Data'!AK$3,FALSE)</f>
        <v>73.273908895778604</v>
      </c>
      <c r="G20" s="49">
        <f>VLOOKUP($A20,'Occupancy Raw Data'!$B$8:$BE$45,'Occupancy Raw Data'!AL$3,FALSE)</f>
        <v>67.316956832816501</v>
      </c>
      <c r="H20" s="48">
        <f>VLOOKUP($A20,'Occupancy Raw Data'!$B$8:$BE$45,'Occupancy Raw Data'!AN$3,FALSE)</f>
        <v>76.562127355115607</v>
      </c>
      <c r="I20" s="48">
        <f>VLOOKUP($A20,'Occupancy Raw Data'!$B$8:$BE$45,'Occupancy Raw Data'!AO$3,FALSE)</f>
        <v>81.063677557834396</v>
      </c>
      <c r="J20" s="49">
        <f>VLOOKUP($A20,'Occupancy Raw Data'!$B$8:$BE$45,'Occupancy Raw Data'!AP$3,FALSE)</f>
        <v>78.812902456475001</v>
      </c>
      <c r="K20" s="50">
        <f>VLOOKUP($A20,'Occupancy Raw Data'!$B$8:$BE$45,'Occupancy Raw Data'!AR$3,FALSE)</f>
        <v>70.601512725290405</v>
      </c>
      <c r="M20" s="47">
        <f>VLOOKUP($A20,'Occupancy Raw Data'!$B$8:$BE$45,'Occupancy Raw Data'!AT$3,FALSE)</f>
        <v>-4.0104022180904604</v>
      </c>
      <c r="N20" s="48">
        <f>VLOOKUP($A20,'Occupancy Raw Data'!$B$8:$BE$45,'Occupancy Raw Data'!AU$3,FALSE)</f>
        <v>-0.62558356901978696</v>
      </c>
      <c r="O20" s="48">
        <f>VLOOKUP($A20,'Occupancy Raw Data'!$B$8:$BE$45,'Occupancy Raw Data'!AV$3,FALSE)</f>
        <v>2.6882831657344801</v>
      </c>
      <c r="P20" s="48">
        <f>VLOOKUP($A20,'Occupancy Raw Data'!$B$8:$BE$45,'Occupancy Raw Data'!AW$3,FALSE)</f>
        <v>3.4122874169878998</v>
      </c>
      <c r="Q20" s="48">
        <f>VLOOKUP($A20,'Occupancy Raw Data'!$B$8:$BE$45,'Occupancy Raw Data'!AX$3,FALSE)</f>
        <v>1.07198736729502</v>
      </c>
      <c r="R20" s="49">
        <f>VLOOKUP($A20,'Occupancy Raw Data'!$B$8:$BE$45,'Occupancy Raw Data'!AY$3,FALSE)</f>
        <v>0.71499618717517099</v>
      </c>
      <c r="S20" s="48">
        <f>VLOOKUP($A20,'Occupancy Raw Data'!$B$8:$BE$45,'Occupancy Raw Data'!BA$3,FALSE)</f>
        <v>-3.79752869874264</v>
      </c>
      <c r="T20" s="48">
        <f>VLOOKUP($A20,'Occupancy Raw Data'!$B$8:$BE$45,'Occupancy Raw Data'!BB$3,FALSE)</f>
        <v>-2.63736426345679</v>
      </c>
      <c r="U20" s="49">
        <f>VLOOKUP($A20,'Occupancy Raw Data'!$B$8:$BE$45,'Occupancy Raw Data'!BC$3,FALSE)</f>
        <v>-3.20435480411312</v>
      </c>
      <c r="V20" s="50">
        <f>VLOOKUP($A20,'Occupancy Raw Data'!$B$8:$BE$45,'Occupancy Raw Data'!BE$3,FALSE)</f>
        <v>-0.569092479533576</v>
      </c>
      <c r="X20" s="51">
        <f>VLOOKUP($A20,'ADR Raw Data'!$B$6:$BE$43,'ADR Raw Data'!AG$1,FALSE)</f>
        <v>98.7686344125907</v>
      </c>
      <c r="Y20" s="52">
        <f>VLOOKUP($A20,'ADR Raw Data'!$B$6:$BE$43,'ADR Raw Data'!AH$1,FALSE)</f>
        <v>102.31660708147101</v>
      </c>
      <c r="Z20" s="52">
        <f>VLOOKUP($A20,'ADR Raw Data'!$B$6:$BE$43,'ADR Raw Data'!AI$1,FALSE)</f>
        <v>107.02977413937801</v>
      </c>
      <c r="AA20" s="52">
        <f>VLOOKUP($A20,'ADR Raw Data'!$B$6:$BE$43,'ADR Raw Data'!AJ$1,FALSE)</f>
        <v>108.679247754342</v>
      </c>
      <c r="AB20" s="52">
        <f>VLOOKUP($A20,'ADR Raw Data'!$B$6:$BE$43,'ADR Raw Data'!AK$1,FALSE)</f>
        <v>107.462332478945</v>
      </c>
      <c r="AC20" s="53">
        <f>VLOOKUP($A20,'ADR Raw Data'!$B$6:$BE$43,'ADR Raw Data'!AL$1,FALSE)</f>
        <v>105.262303638489</v>
      </c>
      <c r="AD20" s="52">
        <f>VLOOKUP($A20,'ADR Raw Data'!$B$6:$BE$43,'ADR Raw Data'!AN$1,FALSE)</f>
        <v>120.322155984736</v>
      </c>
      <c r="AE20" s="52">
        <f>VLOOKUP($A20,'ADR Raw Data'!$B$6:$BE$43,'ADR Raw Data'!AO$1,FALSE)</f>
        <v>123.555542071197</v>
      </c>
      <c r="AF20" s="53">
        <f>VLOOKUP($A20,'ADR Raw Data'!$B$6:$BE$43,'ADR Raw Data'!AP$1,FALSE)</f>
        <v>121.985019291144</v>
      </c>
      <c r="AG20" s="54">
        <f>VLOOKUP($A20,'ADR Raw Data'!$B$6:$BE$43,'ADR Raw Data'!AR$1,FALSE)</f>
        <v>110.595923705196</v>
      </c>
      <c r="AI20" s="47">
        <f>VLOOKUP($A20,'ADR Raw Data'!$B$6:$BE$43,'ADR Raw Data'!AT$1,FALSE)</f>
        <v>0.929642059381106</v>
      </c>
      <c r="AJ20" s="48">
        <f>VLOOKUP($A20,'ADR Raw Data'!$B$6:$BE$43,'ADR Raw Data'!AU$1,FALSE)</f>
        <v>3.8403490429532101</v>
      </c>
      <c r="AK20" s="48">
        <f>VLOOKUP($A20,'ADR Raw Data'!$B$6:$BE$43,'ADR Raw Data'!AV$1,FALSE)</f>
        <v>4.8148426869296204</v>
      </c>
      <c r="AL20" s="48">
        <f>VLOOKUP($A20,'ADR Raw Data'!$B$6:$BE$43,'ADR Raw Data'!AW$1,FALSE)</f>
        <v>6.2044230485843999</v>
      </c>
      <c r="AM20" s="48">
        <f>VLOOKUP($A20,'ADR Raw Data'!$B$6:$BE$43,'ADR Raw Data'!AX$1,FALSE)</f>
        <v>3.5043589199612302</v>
      </c>
      <c r="AN20" s="49">
        <f>VLOOKUP($A20,'ADR Raw Data'!$B$6:$BE$43,'ADR Raw Data'!AY$1,FALSE)</f>
        <v>4.0850459803671599</v>
      </c>
      <c r="AO20" s="48">
        <f>VLOOKUP($A20,'ADR Raw Data'!$B$6:$BE$43,'ADR Raw Data'!BA$1,FALSE)</f>
        <v>0.81042655544467102</v>
      </c>
      <c r="AP20" s="48">
        <f>VLOOKUP($A20,'ADR Raw Data'!$B$6:$BE$43,'ADR Raw Data'!BB$1,FALSE)</f>
        <v>0.75098798572649395</v>
      </c>
      <c r="AQ20" s="49">
        <f>VLOOKUP($A20,'ADR Raw Data'!$B$6:$BE$43,'ADR Raw Data'!BC$1,FALSE)</f>
        <v>0.787635023067767</v>
      </c>
      <c r="AR20" s="50">
        <f>VLOOKUP($A20,'ADR Raw Data'!$B$6:$BE$43,'ADR Raw Data'!BE$1,FALSE)</f>
        <v>2.7355541368737799</v>
      </c>
      <c r="AT20" s="51">
        <f>VLOOKUP($A20,'RevPAR Raw Data'!$B$6:$BE$43,'RevPAR Raw Data'!AG$1,FALSE)</f>
        <v>55.564717982351503</v>
      </c>
      <c r="AU20" s="52">
        <f>VLOOKUP($A20,'RevPAR Raw Data'!$B$6:$BE$43,'RevPAR Raw Data'!AH$1,FALSE)</f>
        <v>62.111646494156901</v>
      </c>
      <c r="AV20" s="52">
        <f>VLOOKUP($A20,'RevPAR Raw Data'!$B$6:$BE$43,'RevPAR Raw Data'!AI$1,FALSE)</f>
        <v>76.003136775578298</v>
      </c>
      <c r="AW20" s="52">
        <f>VLOOKUP($A20,'RevPAR Raw Data'!$B$6:$BE$43,'RevPAR Raw Data'!AJ$1,FALSE)</f>
        <v>81.875544657762902</v>
      </c>
      <c r="AX20" s="52">
        <f>VLOOKUP($A20,'RevPAR Raw Data'!$B$6:$BE$43,'RevPAR Raw Data'!AK$1,FALSE)</f>
        <v>78.741851597901203</v>
      </c>
      <c r="AY20" s="53">
        <f>VLOOKUP($A20,'RevPAR Raw Data'!$B$6:$BE$43,'RevPAR Raw Data'!AL$1,FALSE)</f>
        <v>70.859379501550194</v>
      </c>
      <c r="AZ20" s="52">
        <f>VLOOKUP($A20,'RevPAR Raw Data'!$B$6:$BE$43,'RevPAR Raw Data'!AN$1,FALSE)</f>
        <v>92.121202301454801</v>
      </c>
      <c r="BA20" s="52">
        <f>VLOOKUP($A20,'RevPAR Raw Data'!$B$6:$BE$43,'RevPAR Raw Data'!AO$1,FALSE)</f>
        <v>100.15866622943</v>
      </c>
      <c r="BB20" s="53">
        <f>VLOOKUP($A20,'RevPAR Raw Data'!$B$6:$BE$43,'RevPAR Raw Data'!AP$1,FALSE)</f>
        <v>96.139934265442406</v>
      </c>
      <c r="BC20" s="54">
        <f>VLOOKUP($A20,'RevPAR Raw Data'!$B$6:$BE$43,'RevPAR Raw Data'!AR$1,FALSE)</f>
        <v>78.082395148376506</v>
      </c>
      <c r="BE20" s="47">
        <f>VLOOKUP($A20,'RevPAR Raw Data'!$B$6:$BE$43,'RevPAR Raw Data'!AT$1,FALSE)</f>
        <v>-3.1180425444790698</v>
      </c>
      <c r="BF20" s="48">
        <f>VLOOKUP($A20,'RevPAR Raw Data'!$B$6:$BE$43,'RevPAR Raw Data'!AU$1,FALSE)</f>
        <v>3.1907408813276898</v>
      </c>
      <c r="BG20" s="48">
        <f>VLOOKUP($A20,'RevPAR Raw Data'!$B$6:$BE$43,'RevPAR Raw Data'!AV$1,FALSE)</f>
        <v>7.6325624580734299</v>
      </c>
      <c r="BH20" s="48">
        <f>VLOOKUP($A20,'RevPAR Raw Data'!$B$6:$BE$43,'RevPAR Raw Data'!AW$1,FALSE)</f>
        <v>9.8284232125558493</v>
      </c>
      <c r="BI20" s="48">
        <f>VLOOKUP($A20,'RevPAR Raw Data'!$B$6:$BE$43,'RevPAR Raw Data'!AX$1,FALSE)</f>
        <v>4.6139125721829197</v>
      </c>
      <c r="BJ20" s="49">
        <f>VLOOKUP($A20,'RevPAR Raw Data'!$B$6:$BE$43,'RevPAR Raw Data'!AY$1,FALSE)</f>
        <v>4.82925009054631</v>
      </c>
      <c r="BK20" s="48">
        <f>VLOOKUP($A20,'RevPAR Raw Data'!$B$6:$BE$43,'RevPAR Raw Data'!BA$1,FALSE)</f>
        <v>-3.0178783243232101</v>
      </c>
      <c r="BL20" s="48">
        <f>VLOOKUP($A20,'RevPAR Raw Data'!$B$6:$BE$43,'RevPAR Raw Data'!BB$1,FALSE)</f>
        <v>-1.9061825664887</v>
      </c>
      <c r="BM20" s="49">
        <f>VLOOKUP($A20,'RevPAR Raw Data'!$B$6:$BE$43,'RevPAR Raw Data'!BC$1,FALSE)</f>
        <v>-2.4419584017459002</v>
      </c>
      <c r="BN20" s="50">
        <f>VLOOKUP($A20,'RevPAR Raw Data'!$B$6:$BE$43,'RevPAR Raw Data'!BE$1,FALSE)</f>
        <v>2.1508938244736902</v>
      </c>
    </row>
    <row r="21" spans="1:66" x14ac:dyDescent="0.25">
      <c r="A21" s="63" t="s">
        <v>90</v>
      </c>
      <c r="B21" s="47">
        <f>VLOOKUP($A21,'Occupancy Raw Data'!$B$8:$BE$45,'Occupancy Raw Data'!AG$3,FALSE)</f>
        <v>64.781350787326801</v>
      </c>
      <c r="C21" s="48">
        <f>VLOOKUP($A21,'Occupancy Raw Data'!$B$8:$BE$45,'Occupancy Raw Data'!AH$3,FALSE)</f>
        <v>79.897078353253605</v>
      </c>
      <c r="D21" s="48">
        <f>VLOOKUP($A21,'Occupancy Raw Data'!$B$8:$BE$45,'Occupancy Raw Data'!AI$3,FALSE)</f>
        <v>90.464333143616003</v>
      </c>
      <c r="E21" s="48">
        <f>VLOOKUP($A21,'Occupancy Raw Data'!$B$8:$BE$45,'Occupancy Raw Data'!AJ$3,FALSE)</f>
        <v>92.271390627964294</v>
      </c>
      <c r="F21" s="48">
        <f>VLOOKUP($A21,'Occupancy Raw Data'!$B$8:$BE$45,'Occupancy Raw Data'!AK$3,FALSE)</f>
        <v>82.289888066780406</v>
      </c>
      <c r="G21" s="49">
        <f>VLOOKUP($A21,'Occupancy Raw Data'!$B$8:$BE$45,'Occupancy Raw Data'!AL$3,FALSE)</f>
        <v>81.940808195788193</v>
      </c>
      <c r="H21" s="48">
        <f>VLOOKUP($A21,'Occupancy Raw Data'!$B$8:$BE$45,'Occupancy Raw Data'!AN$3,FALSE)</f>
        <v>79.216467463479404</v>
      </c>
      <c r="I21" s="48">
        <f>VLOOKUP($A21,'Occupancy Raw Data'!$B$8:$BE$45,'Occupancy Raw Data'!AO$3,FALSE)</f>
        <v>84.040030354771304</v>
      </c>
      <c r="J21" s="49">
        <f>VLOOKUP($A21,'Occupancy Raw Data'!$B$8:$BE$45,'Occupancy Raw Data'!AP$3,FALSE)</f>
        <v>81.628248909125404</v>
      </c>
      <c r="K21" s="50">
        <f>VLOOKUP($A21,'Occupancy Raw Data'!$B$8:$BE$45,'Occupancy Raw Data'!AR$3,FALSE)</f>
        <v>81.851505542455996</v>
      </c>
      <c r="M21" s="47">
        <f>VLOOKUP($A21,'Occupancy Raw Data'!$B$8:$BE$45,'Occupancy Raw Data'!AT$3,FALSE)</f>
        <v>1.7279261162626101</v>
      </c>
      <c r="N21" s="48">
        <f>VLOOKUP($A21,'Occupancy Raw Data'!$B$8:$BE$45,'Occupancy Raw Data'!AU$3,FALSE)</f>
        <v>4.0809391411801004</v>
      </c>
      <c r="O21" s="48">
        <f>VLOOKUP($A21,'Occupancy Raw Data'!$B$8:$BE$45,'Occupancy Raw Data'!AV$3,FALSE)</f>
        <v>2.5705143717565999</v>
      </c>
      <c r="P21" s="48">
        <f>VLOOKUP($A21,'Occupancy Raw Data'!$B$8:$BE$45,'Occupancy Raw Data'!AW$3,FALSE)</f>
        <v>3.3192596723226799</v>
      </c>
      <c r="Q21" s="48">
        <f>VLOOKUP($A21,'Occupancy Raw Data'!$B$8:$BE$45,'Occupancy Raw Data'!AX$3,FALSE)</f>
        <v>2.0348153375676299</v>
      </c>
      <c r="R21" s="49">
        <f>VLOOKUP($A21,'Occupancy Raw Data'!$B$8:$BE$45,'Occupancy Raw Data'!AY$3,FALSE)</f>
        <v>2.78615667446052</v>
      </c>
      <c r="S21" s="48">
        <f>VLOOKUP($A21,'Occupancy Raw Data'!$B$8:$BE$45,'Occupancy Raw Data'!BA$3,FALSE)</f>
        <v>-1.42823418319169</v>
      </c>
      <c r="T21" s="48">
        <f>VLOOKUP($A21,'Occupancy Raw Data'!$B$8:$BE$45,'Occupancy Raw Data'!BB$3,FALSE)</f>
        <v>-0.66433076384022405</v>
      </c>
      <c r="U21" s="49">
        <f>VLOOKUP($A21,'Occupancy Raw Data'!$B$8:$BE$45,'Occupancy Raw Data'!BC$3,FALSE)</f>
        <v>-1.03647053749838</v>
      </c>
      <c r="V21" s="50">
        <f>VLOOKUP($A21,'Occupancy Raw Data'!$B$8:$BE$45,'Occupancy Raw Data'!BE$3,FALSE)</f>
        <v>1.6671996768275199</v>
      </c>
      <c r="X21" s="51">
        <f>VLOOKUP($A21,'ADR Raw Data'!$B$6:$BE$43,'ADR Raw Data'!AG$1,FALSE)</f>
        <v>119.665675952703</v>
      </c>
      <c r="Y21" s="52">
        <f>VLOOKUP($A21,'ADR Raw Data'!$B$6:$BE$43,'ADR Raw Data'!AH$1,FALSE)</f>
        <v>147.10014247128299</v>
      </c>
      <c r="Z21" s="52">
        <f>VLOOKUP($A21,'ADR Raw Data'!$B$6:$BE$43,'ADR Raw Data'!AI$1,FALSE)</f>
        <v>166.46897108553699</v>
      </c>
      <c r="AA21" s="52">
        <f>VLOOKUP($A21,'ADR Raw Data'!$B$6:$BE$43,'ADR Raw Data'!AJ$1,FALSE)</f>
        <v>162.92186229407</v>
      </c>
      <c r="AB21" s="52">
        <f>VLOOKUP($A21,'ADR Raw Data'!$B$6:$BE$43,'ADR Raw Data'!AK$1,FALSE)</f>
        <v>140.82874121037401</v>
      </c>
      <c r="AC21" s="53">
        <f>VLOOKUP($A21,'ADR Raw Data'!$B$6:$BE$43,'ADR Raw Data'!AL$1,FALSE)</f>
        <v>149.34265280961301</v>
      </c>
      <c r="AD21" s="52">
        <f>VLOOKUP($A21,'ADR Raw Data'!$B$6:$BE$43,'ADR Raw Data'!AN$1,FALSE)</f>
        <v>121.732455693928</v>
      </c>
      <c r="AE21" s="52">
        <f>VLOOKUP($A21,'ADR Raw Data'!$B$6:$BE$43,'ADR Raw Data'!AO$1,FALSE)</f>
        <v>122.127061910943</v>
      </c>
      <c r="AF21" s="53">
        <f>VLOOKUP($A21,'ADR Raw Data'!$B$6:$BE$43,'ADR Raw Data'!AP$1,FALSE)</f>
        <v>121.935588303651</v>
      </c>
      <c r="AG21" s="54">
        <f>VLOOKUP($A21,'ADR Raw Data'!$B$6:$BE$43,'ADR Raw Data'!AR$1,FALSE)</f>
        <v>141.53342152098799</v>
      </c>
      <c r="AI21" s="47">
        <f>VLOOKUP($A21,'ADR Raw Data'!$B$6:$BE$43,'ADR Raw Data'!AT$1,FALSE)</f>
        <v>-3.2715046397363299</v>
      </c>
      <c r="AJ21" s="48">
        <f>VLOOKUP($A21,'ADR Raw Data'!$B$6:$BE$43,'ADR Raw Data'!AU$1,FALSE)</f>
        <v>0.86374155614263304</v>
      </c>
      <c r="AK21" s="48">
        <f>VLOOKUP($A21,'ADR Raw Data'!$B$6:$BE$43,'ADR Raw Data'!AV$1,FALSE)</f>
        <v>6.4636103984970203</v>
      </c>
      <c r="AL21" s="48">
        <f>VLOOKUP($A21,'ADR Raw Data'!$B$6:$BE$43,'ADR Raw Data'!AW$1,FALSE)</f>
        <v>6.06538055903673</v>
      </c>
      <c r="AM21" s="48">
        <f>VLOOKUP($A21,'ADR Raw Data'!$B$6:$BE$43,'ADR Raw Data'!AX$1,FALSE)</f>
        <v>2.6341112863828098</v>
      </c>
      <c r="AN21" s="49">
        <f>VLOOKUP($A21,'ADR Raw Data'!$B$6:$BE$43,'ADR Raw Data'!AY$1,FALSE)</f>
        <v>3.2599618938983701</v>
      </c>
      <c r="AO21" s="48">
        <f>VLOOKUP($A21,'ADR Raw Data'!$B$6:$BE$43,'ADR Raw Data'!BA$1,FALSE)</f>
        <v>-2.2079229095681301</v>
      </c>
      <c r="AP21" s="48">
        <f>VLOOKUP($A21,'ADR Raw Data'!$B$6:$BE$43,'ADR Raw Data'!BB$1,FALSE)</f>
        <v>-1.59979201759106</v>
      </c>
      <c r="AQ21" s="49">
        <f>VLOOKUP($A21,'ADR Raw Data'!$B$6:$BE$43,'ADR Raw Data'!BC$1,FALSE)</f>
        <v>-1.8958842757752601</v>
      </c>
      <c r="AR21" s="50">
        <f>VLOOKUP($A21,'ADR Raw Data'!$B$6:$BE$43,'ADR Raw Data'!BE$1,FALSE)</f>
        <v>2.06112569144369</v>
      </c>
      <c r="AT21" s="51">
        <f>VLOOKUP($A21,'RevPAR Raw Data'!$B$6:$BE$43,'RevPAR Raw Data'!AG$1,FALSE)</f>
        <v>77.5210413109466</v>
      </c>
      <c r="AU21" s="52">
        <f>VLOOKUP($A21,'RevPAR Raw Data'!$B$6:$BE$43,'RevPAR Raw Data'!AH$1,FALSE)</f>
        <v>117.52871608802801</v>
      </c>
      <c r="AV21" s="52">
        <f>VLOOKUP($A21,'RevPAR Raw Data'!$B$6:$BE$43,'RevPAR Raw Data'!AI$1,FALSE)</f>
        <v>150.59504458357</v>
      </c>
      <c r="AW21" s="52">
        <f>VLOOKUP($A21,'RevPAR Raw Data'!$B$6:$BE$43,'RevPAR Raw Data'!AJ$1,FALSE)</f>
        <v>150.330267975716</v>
      </c>
      <c r="AX21" s="52">
        <f>VLOOKUP($A21,'RevPAR Raw Data'!$B$6:$BE$43,'RevPAR Raw Data'!AK$1,FALSE)</f>
        <v>115.88781350787301</v>
      </c>
      <c r="AY21" s="53">
        <f>VLOOKUP($A21,'RevPAR Raw Data'!$B$6:$BE$43,'RevPAR Raw Data'!AL$1,FALSE)</f>
        <v>122.372576693227</v>
      </c>
      <c r="AZ21" s="52">
        <f>VLOOKUP($A21,'RevPAR Raw Data'!$B$6:$BE$43,'RevPAR Raw Data'!AN$1,FALSE)</f>
        <v>96.432151157275598</v>
      </c>
      <c r="BA21" s="52">
        <f>VLOOKUP($A21,'RevPAR Raw Data'!$B$6:$BE$43,'RevPAR Raw Data'!AO$1,FALSE)</f>
        <v>102.635619901346</v>
      </c>
      <c r="BB21" s="53">
        <f>VLOOKUP($A21,'RevPAR Raw Data'!$B$6:$BE$43,'RevPAR Raw Data'!AP$1,FALSE)</f>
        <v>99.533885529311306</v>
      </c>
      <c r="BC21" s="54">
        <f>VLOOKUP($A21,'RevPAR Raw Data'!$B$6:$BE$43,'RevPAR Raw Data'!AR$1,FALSE)</f>
        <v>115.84723636067901</v>
      </c>
      <c r="BE21" s="47">
        <f>VLOOKUP($A21,'RevPAR Raw Data'!$B$6:$BE$43,'RevPAR Raw Data'!AT$1,FALSE)</f>
        <v>-1.6001077065384599</v>
      </c>
      <c r="BF21" s="48">
        <f>VLOOKUP($A21,'RevPAR Raw Data'!$B$6:$BE$43,'RevPAR Raw Data'!AU$1,FALSE)</f>
        <v>4.9799294645660002</v>
      </c>
      <c r="BG21" s="48">
        <f>VLOOKUP($A21,'RevPAR Raw Data'!$B$6:$BE$43,'RevPAR Raw Data'!AV$1,FALSE)</f>
        <v>9.2002728044813509</v>
      </c>
      <c r="BH21" s="48">
        <f>VLOOKUP($A21,'RevPAR Raw Data'!$B$6:$BE$43,'RevPAR Raw Data'!AW$1,FALSE)</f>
        <v>9.5859659622284195</v>
      </c>
      <c r="BI21" s="48">
        <f>VLOOKUP($A21,'RevPAR Raw Data'!$B$6:$BE$43,'RevPAR Raw Data'!AX$1,FALSE)</f>
        <v>4.7225259244143496</v>
      </c>
      <c r="BJ21" s="49">
        <f>VLOOKUP($A21,'RevPAR Raw Data'!$B$6:$BE$43,'RevPAR Raw Data'!AY$1,FALSE)</f>
        <v>6.1369462142506199</v>
      </c>
      <c r="BK21" s="48">
        <f>VLOOKUP($A21,'RevPAR Raw Data'!$B$6:$BE$43,'RevPAR Raw Data'!BA$1,FALSE)</f>
        <v>-3.60462278302685</v>
      </c>
      <c r="BL21" s="48">
        <f>VLOOKUP($A21,'RevPAR Raw Data'!$B$6:$BE$43,'RevPAR Raw Data'!BB$1,FALSE)</f>
        <v>-2.2534948709009601</v>
      </c>
      <c r="BM21" s="49">
        <f>VLOOKUP($A21,'RevPAR Raw Data'!$B$6:$BE$43,'RevPAR Raw Data'!BC$1,FALSE)</f>
        <v>-2.9127045313301601</v>
      </c>
      <c r="BN21" s="50">
        <f>VLOOKUP($A21,'RevPAR Raw Data'!$B$6:$BE$43,'RevPAR Raw Data'!BE$1,FALSE)</f>
        <v>3.7626884491379702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60.368187188575497</v>
      </c>
      <c r="C23" s="48">
        <f>VLOOKUP($A23,'Occupancy Raw Data'!$B$8:$BE$45,'Occupancy Raw Data'!AH$3,FALSE)</f>
        <v>59.423640006164199</v>
      </c>
      <c r="D23" s="48">
        <f>VLOOKUP($A23,'Occupancy Raw Data'!$B$8:$BE$45,'Occupancy Raw Data'!AI$3,FALSE)</f>
        <v>64.502106128319696</v>
      </c>
      <c r="E23" s="48">
        <f>VLOOKUP($A23,'Occupancy Raw Data'!$B$8:$BE$45,'Occupancy Raw Data'!AJ$3,FALSE)</f>
        <v>66.082986592695306</v>
      </c>
      <c r="F23" s="48">
        <f>VLOOKUP($A23,'Occupancy Raw Data'!$B$8:$BE$45,'Occupancy Raw Data'!AK$3,FALSE)</f>
        <v>66.029049160117097</v>
      </c>
      <c r="G23" s="49">
        <f>VLOOKUP($A23,'Occupancy Raw Data'!$B$8:$BE$45,'Occupancy Raw Data'!AL$3,FALSE)</f>
        <v>63.281193815174298</v>
      </c>
      <c r="H23" s="48">
        <f>VLOOKUP($A23,'Occupancy Raw Data'!$B$8:$BE$45,'Occupancy Raw Data'!AN$3,FALSE)</f>
        <v>80.095161041762907</v>
      </c>
      <c r="I23" s="48">
        <f>VLOOKUP($A23,'Occupancy Raw Data'!$B$8:$BE$45,'Occupancy Raw Data'!AO$3,FALSE)</f>
        <v>84.8647711511789</v>
      </c>
      <c r="J23" s="49">
        <f>VLOOKUP($A23,'Occupancy Raw Data'!$B$8:$BE$45,'Occupancy Raw Data'!AP$3,FALSE)</f>
        <v>82.479966096470903</v>
      </c>
      <c r="K23" s="50">
        <f>VLOOKUP($A23,'Occupancy Raw Data'!$B$8:$BE$45,'Occupancy Raw Data'!AR$3,FALSE)</f>
        <v>68.766557324116206</v>
      </c>
      <c r="M23" s="47">
        <f>VLOOKUP($A23,'Occupancy Raw Data'!$B$8:$BE$45,'Occupancy Raw Data'!AT$3,FALSE)</f>
        <v>4.3339382661174097</v>
      </c>
      <c r="N23" s="48">
        <f>VLOOKUP($A23,'Occupancy Raw Data'!$B$8:$BE$45,'Occupancy Raw Data'!AU$3,FALSE)</f>
        <v>0.52393619132243596</v>
      </c>
      <c r="O23" s="48">
        <f>VLOOKUP($A23,'Occupancy Raw Data'!$B$8:$BE$45,'Occupancy Raw Data'!AV$3,FALSE)</f>
        <v>1.9944163458161299</v>
      </c>
      <c r="P23" s="48">
        <f>VLOOKUP($A23,'Occupancy Raw Data'!$B$8:$BE$45,'Occupancy Raw Data'!AW$3,FALSE)</f>
        <v>3.6265489663208701</v>
      </c>
      <c r="Q23" s="48">
        <f>VLOOKUP($A23,'Occupancy Raw Data'!$B$8:$BE$45,'Occupancy Raw Data'!AX$3,FALSE)</f>
        <v>3.13653636623514</v>
      </c>
      <c r="R23" s="49">
        <f>VLOOKUP($A23,'Occupancy Raw Data'!$B$8:$BE$45,'Occupancy Raw Data'!AY$3,FALSE)</f>
        <v>2.7263046024573301</v>
      </c>
      <c r="S23" s="48">
        <f>VLOOKUP($A23,'Occupancy Raw Data'!$B$8:$BE$45,'Occupancy Raw Data'!BA$3,FALSE)</f>
        <v>3.6903394486502101</v>
      </c>
      <c r="T23" s="48">
        <f>VLOOKUP($A23,'Occupancy Raw Data'!$B$8:$BE$45,'Occupancy Raw Data'!BB$3,FALSE)</f>
        <v>1.6137759513327901</v>
      </c>
      <c r="U23" s="49">
        <f>VLOOKUP($A23,'Occupancy Raw Data'!$B$8:$BE$45,'Occupancy Raw Data'!BC$3,FALSE)</f>
        <v>2.6115471525007501</v>
      </c>
      <c r="V23" s="50">
        <f>VLOOKUP($A23,'Occupancy Raw Data'!$B$8:$BE$45,'Occupancy Raw Data'!BE$3,FALSE)</f>
        <v>2.6828829917388002</v>
      </c>
      <c r="X23" s="51">
        <f>VLOOKUP($A23,'ADR Raw Data'!$B$6:$BE$43,'ADR Raw Data'!AG$1,FALSE)</f>
        <v>133.52812754347701</v>
      </c>
      <c r="Y23" s="52">
        <f>VLOOKUP($A23,'ADR Raw Data'!$B$6:$BE$43,'ADR Raw Data'!AH$1,FALSE)</f>
        <v>119.849736772778</v>
      </c>
      <c r="Z23" s="52">
        <f>VLOOKUP($A23,'ADR Raw Data'!$B$6:$BE$43,'ADR Raw Data'!AI$1,FALSE)</f>
        <v>122.594680680517</v>
      </c>
      <c r="AA23" s="52">
        <f>VLOOKUP($A23,'ADR Raw Data'!$B$6:$BE$43,'ADR Raw Data'!AJ$1,FALSE)</f>
        <v>123.562159728902</v>
      </c>
      <c r="AB23" s="52">
        <f>VLOOKUP($A23,'ADR Raw Data'!$B$6:$BE$43,'ADR Raw Data'!AK$1,FALSE)</f>
        <v>126.94631664673101</v>
      </c>
      <c r="AC23" s="53">
        <f>VLOOKUP($A23,'ADR Raw Data'!$B$6:$BE$43,'ADR Raw Data'!AL$1,FALSE)</f>
        <v>125.27536998871599</v>
      </c>
      <c r="AD23" s="52">
        <f>VLOOKUP($A23,'ADR Raw Data'!$B$6:$BE$43,'ADR Raw Data'!AN$1,FALSE)</f>
        <v>172.41502071879199</v>
      </c>
      <c r="AE23" s="52">
        <f>VLOOKUP($A23,'ADR Raw Data'!$B$6:$BE$43,'ADR Raw Data'!AO$1,FALSE)</f>
        <v>183.22842039496001</v>
      </c>
      <c r="AF23" s="53">
        <f>VLOOKUP($A23,'ADR Raw Data'!$B$6:$BE$43,'ADR Raw Data'!AP$1,FALSE)</f>
        <v>177.978048520058</v>
      </c>
      <c r="AG23" s="54">
        <f>VLOOKUP($A23,'ADR Raw Data'!$B$6:$BE$43,'ADR Raw Data'!AR$1,FALSE)</f>
        <v>143.33612222314099</v>
      </c>
      <c r="AI23" s="47">
        <f>VLOOKUP($A23,'ADR Raw Data'!$B$6:$BE$43,'ADR Raw Data'!AT$1,FALSE)</f>
        <v>4.4628427088757903</v>
      </c>
      <c r="AJ23" s="48">
        <f>VLOOKUP($A23,'ADR Raw Data'!$B$6:$BE$43,'ADR Raw Data'!AU$1,FALSE)</f>
        <v>3.09029615404804</v>
      </c>
      <c r="AK23" s="48">
        <f>VLOOKUP($A23,'ADR Raw Data'!$B$6:$BE$43,'ADR Raw Data'!AV$1,FALSE)</f>
        <v>3.80016944209014</v>
      </c>
      <c r="AL23" s="48">
        <f>VLOOKUP($A23,'ADR Raw Data'!$B$6:$BE$43,'ADR Raw Data'!AW$1,FALSE)</f>
        <v>4.4691375813978098</v>
      </c>
      <c r="AM23" s="48">
        <f>VLOOKUP($A23,'ADR Raw Data'!$B$6:$BE$43,'ADR Raw Data'!AX$1,FALSE)</f>
        <v>3.83210275357404</v>
      </c>
      <c r="AN23" s="49">
        <f>VLOOKUP($A23,'ADR Raw Data'!$B$6:$BE$43,'ADR Raw Data'!AY$1,FALSE)</f>
        <v>3.9837071560161701</v>
      </c>
      <c r="AO23" s="48">
        <f>VLOOKUP($A23,'ADR Raw Data'!$B$6:$BE$43,'ADR Raw Data'!BA$1,FALSE)</f>
        <v>1.89081604411989</v>
      </c>
      <c r="AP23" s="48">
        <f>VLOOKUP($A23,'ADR Raw Data'!$B$6:$BE$43,'ADR Raw Data'!BB$1,FALSE)</f>
        <v>2.2875825174014399</v>
      </c>
      <c r="AQ23" s="49">
        <f>VLOOKUP($A23,'ADR Raw Data'!$B$6:$BE$43,'ADR Raw Data'!BC$1,FALSE)</f>
        <v>2.07124387608199</v>
      </c>
      <c r="AR23" s="50">
        <f>VLOOKUP($A23,'ADR Raw Data'!$B$6:$BE$43,'ADR Raw Data'!BE$1,FALSE)</f>
        <v>3.1449251093799502</v>
      </c>
      <c r="AT23" s="51">
        <f>VLOOKUP($A23,'RevPAR Raw Data'!$B$6:$BE$43,'RevPAR Raw Data'!AG$1,FALSE)</f>
        <v>80.608509984846094</v>
      </c>
      <c r="AU23" s="52">
        <f>VLOOKUP($A23,'RevPAR Raw Data'!$B$6:$BE$43,'RevPAR Raw Data'!AH$1,FALSE)</f>
        <v>71.219076128191205</v>
      </c>
      <c r="AV23" s="52">
        <f>VLOOKUP($A23,'RevPAR Raw Data'!$B$6:$BE$43,'RevPAR Raw Data'!AI$1,FALSE)</f>
        <v>79.076151040221902</v>
      </c>
      <c r="AW23" s="52">
        <f>VLOOKUP($A23,'RevPAR Raw Data'!$B$6:$BE$43,'RevPAR Raw Data'!AJ$1,FALSE)</f>
        <v>81.653565447295406</v>
      </c>
      <c r="AX23" s="52">
        <f>VLOOKUP($A23,'RevPAR Raw Data'!$B$6:$BE$43,'RevPAR Raw Data'!AK$1,FALSE)</f>
        <v>83.821445825627904</v>
      </c>
      <c r="AY23" s="53">
        <f>VLOOKUP($A23,'RevPAR Raw Data'!$B$6:$BE$43,'RevPAR Raw Data'!AL$1,FALSE)</f>
        <v>79.275749685236505</v>
      </c>
      <c r="AZ23" s="52">
        <f>VLOOKUP($A23,'RevPAR Raw Data'!$B$6:$BE$43,'RevPAR Raw Data'!AN$1,FALSE)</f>
        <v>138.096088504905</v>
      </c>
      <c r="BA23" s="52">
        <f>VLOOKUP($A23,'RevPAR Raw Data'!$B$6:$BE$43,'RevPAR Raw Data'!AO$1,FALSE)</f>
        <v>155.496379652103</v>
      </c>
      <c r="BB23" s="53">
        <f>VLOOKUP($A23,'RevPAR Raw Data'!$B$6:$BE$43,'RevPAR Raw Data'!AP$1,FALSE)</f>
        <v>146.796234078504</v>
      </c>
      <c r="BC23" s="54">
        <f>VLOOKUP($A23,'RevPAR Raw Data'!$B$6:$BE$43,'RevPAR Raw Data'!AR$1,FALSE)</f>
        <v>98.567316654741703</v>
      </c>
      <c r="BE23" s="47">
        <f>VLOOKUP($A23,'RevPAR Raw Data'!$B$6:$BE$43,'RevPAR Raw Data'!AT$1,FALSE)</f>
        <v>8.9901978229097992</v>
      </c>
      <c r="BF23" s="48">
        <f>VLOOKUP($A23,'RevPAR Raw Data'!$B$6:$BE$43,'RevPAR Raw Data'!AU$1,FALSE)</f>
        <v>3.6304235253405799</v>
      </c>
      <c r="BG23" s="48">
        <f>VLOOKUP($A23,'RevPAR Raw Data'!$B$6:$BE$43,'RevPAR Raw Data'!AV$1,FALSE)</f>
        <v>5.8703769884280304</v>
      </c>
      <c r="BH23" s="48">
        <f>VLOOKUP($A23,'RevPAR Raw Data'!$B$6:$BE$43,'RevPAR Raw Data'!AW$1,FALSE)</f>
        <v>8.2577620104803309</v>
      </c>
      <c r="BI23" s="48">
        <f>VLOOKUP($A23,'RevPAR Raw Data'!$B$6:$BE$43,'RevPAR Raw Data'!AX$1,FALSE)</f>
        <v>7.08883441626653</v>
      </c>
      <c r="BJ23" s="49">
        <f>VLOOKUP($A23,'RevPAR Raw Data'!$B$6:$BE$43,'RevPAR Raw Data'!AY$1,FALSE)</f>
        <v>6.8186197500163903</v>
      </c>
      <c r="BK23" s="48">
        <f>VLOOKUP($A23,'RevPAR Raw Data'!$B$6:$BE$43,'RevPAR Raw Data'!BA$1,FALSE)</f>
        <v>5.6509330231476698</v>
      </c>
      <c r="BL23" s="48">
        <f>VLOOKUP($A23,'RevPAR Raw Data'!$B$6:$BE$43,'RevPAR Raw Data'!BB$1,FALSE)</f>
        <v>3.9382749252669602</v>
      </c>
      <c r="BM23" s="49">
        <f>VLOOKUP($A23,'RevPAR Raw Data'!$B$6:$BE$43,'RevPAR Raw Data'!BC$1,FALSE)</f>
        <v>4.7368825390499101</v>
      </c>
      <c r="BN23" s="50">
        <f>VLOOKUP($A23,'RevPAR Raw Data'!$B$6:$BE$43,'RevPAR Raw Data'!BE$1,FALSE)</f>
        <v>5.9121827619812404</v>
      </c>
    </row>
    <row r="24" spans="1:66" x14ac:dyDescent="0.25">
      <c r="A24" s="63" t="s">
        <v>91</v>
      </c>
      <c r="B24" s="47">
        <f>VLOOKUP($A24,'Occupancy Raw Data'!$B$8:$BE$45,'Occupancy Raw Data'!AG$3,FALSE)</f>
        <v>63.929492691315502</v>
      </c>
      <c r="C24" s="48">
        <f>VLOOKUP($A24,'Occupancy Raw Data'!$B$8:$BE$45,'Occupancy Raw Data'!AH$3,FALSE)</f>
        <v>67.773000859845197</v>
      </c>
      <c r="D24" s="48">
        <f>VLOOKUP($A24,'Occupancy Raw Data'!$B$8:$BE$45,'Occupancy Raw Data'!AI$3,FALSE)</f>
        <v>74.462596732588096</v>
      </c>
      <c r="E24" s="48">
        <f>VLOOKUP($A24,'Occupancy Raw Data'!$B$8:$BE$45,'Occupancy Raw Data'!AJ$3,FALSE)</f>
        <v>75.438521066207997</v>
      </c>
      <c r="F24" s="48">
        <f>VLOOKUP($A24,'Occupancy Raw Data'!$B$8:$BE$45,'Occupancy Raw Data'!AK$3,FALSE)</f>
        <v>73.043852106620804</v>
      </c>
      <c r="G24" s="49">
        <f>VLOOKUP($A24,'Occupancy Raw Data'!$B$8:$BE$45,'Occupancy Raw Data'!AL$3,FALSE)</f>
        <v>70.929492691315502</v>
      </c>
      <c r="H24" s="48">
        <f>VLOOKUP($A24,'Occupancy Raw Data'!$B$8:$BE$45,'Occupancy Raw Data'!AN$3,FALSE)</f>
        <v>80.348237317282795</v>
      </c>
      <c r="I24" s="48">
        <f>VLOOKUP($A24,'Occupancy Raw Data'!$B$8:$BE$45,'Occupancy Raw Data'!AO$3,FALSE)</f>
        <v>84.325021496130603</v>
      </c>
      <c r="J24" s="49">
        <f>VLOOKUP($A24,'Occupancy Raw Data'!$B$8:$BE$45,'Occupancy Raw Data'!AP$3,FALSE)</f>
        <v>82.336629406706706</v>
      </c>
      <c r="K24" s="50">
        <f>VLOOKUP($A24,'Occupancy Raw Data'!$B$8:$BE$45,'Occupancy Raw Data'!AR$3,FALSE)</f>
        <v>74.188674609998699</v>
      </c>
      <c r="M24" s="47">
        <f>VLOOKUP($A24,'Occupancy Raw Data'!$B$8:$BE$45,'Occupancy Raw Data'!AT$3,FALSE)</f>
        <v>0.58357270416599705</v>
      </c>
      <c r="N24" s="48">
        <f>VLOOKUP($A24,'Occupancy Raw Data'!$B$8:$BE$45,'Occupancy Raw Data'!AU$3,FALSE)</f>
        <v>-2.6190865146249398</v>
      </c>
      <c r="O24" s="48">
        <f>VLOOKUP($A24,'Occupancy Raw Data'!$B$8:$BE$45,'Occupancy Raw Data'!AV$3,FALSE)</f>
        <v>-1.5871940258392001</v>
      </c>
      <c r="P24" s="48">
        <f>VLOOKUP($A24,'Occupancy Raw Data'!$B$8:$BE$45,'Occupancy Raw Data'!AW$3,FALSE)</f>
        <v>-0.285866909890095</v>
      </c>
      <c r="Q24" s="48">
        <f>VLOOKUP($A24,'Occupancy Raw Data'!$B$8:$BE$45,'Occupancy Raw Data'!AX$3,FALSE)</f>
        <v>0.61867492835053906</v>
      </c>
      <c r="R24" s="49">
        <f>VLOOKUP($A24,'Occupancy Raw Data'!$B$8:$BE$45,'Occupancy Raw Data'!AY$3,FALSE)</f>
        <v>-0.67772543169939403</v>
      </c>
      <c r="S24" s="48">
        <f>VLOOKUP($A24,'Occupancy Raw Data'!$B$8:$BE$45,'Occupancy Raw Data'!BA$3,FALSE)</f>
        <v>-1.05803255043184</v>
      </c>
      <c r="T24" s="48">
        <f>VLOOKUP($A24,'Occupancy Raw Data'!$B$8:$BE$45,'Occupancy Raw Data'!BB$3,FALSE)</f>
        <v>-1.87353487588326</v>
      </c>
      <c r="U24" s="49">
        <f>VLOOKUP($A24,'Occupancy Raw Data'!$B$8:$BE$45,'Occupancy Raw Data'!BC$3,FALSE)</f>
        <v>-1.47731690831104</v>
      </c>
      <c r="V24" s="50">
        <f>VLOOKUP($A24,'Occupancy Raw Data'!$B$8:$BE$45,'Occupancy Raw Data'!BE$3,FALSE)</f>
        <v>-0.932672370126717</v>
      </c>
      <c r="X24" s="51">
        <f>VLOOKUP($A24,'ADR Raw Data'!$B$6:$BE$43,'ADR Raw Data'!AG$1,FALSE)</f>
        <v>99.917619085406798</v>
      </c>
      <c r="Y24" s="52">
        <f>VLOOKUP($A24,'ADR Raw Data'!$B$6:$BE$43,'ADR Raw Data'!AH$1,FALSE)</f>
        <v>101.09746734965699</v>
      </c>
      <c r="Z24" s="52">
        <f>VLOOKUP($A24,'ADR Raw Data'!$B$6:$BE$43,'ADR Raw Data'!AI$1,FALSE)</f>
        <v>104.12458535219299</v>
      </c>
      <c r="AA24" s="52">
        <f>VLOOKUP($A24,'ADR Raw Data'!$B$6:$BE$43,'ADR Raw Data'!AJ$1,FALSE)</f>
        <v>104.53057133983</v>
      </c>
      <c r="AB24" s="52">
        <f>VLOOKUP($A24,'ADR Raw Data'!$B$6:$BE$43,'ADR Raw Data'!AK$1,FALSE)</f>
        <v>102.186805120659</v>
      </c>
      <c r="AC24" s="53">
        <f>VLOOKUP($A24,'ADR Raw Data'!$B$6:$BE$43,'ADR Raw Data'!AL$1,FALSE)</f>
        <v>102.47499780218401</v>
      </c>
      <c r="AD24" s="52">
        <f>VLOOKUP($A24,'ADR Raw Data'!$B$6:$BE$43,'ADR Raw Data'!AN$1,FALSE)</f>
        <v>125.755670886617</v>
      </c>
      <c r="AE24" s="52">
        <f>VLOOKUP($A24,'ADR Raw Data'!$B$6:$BE$43,'ADR Raw Data'!AO$1,FALSE)</f>
        <v>130.66730355358399</v>
      </c>
      <c r="AF24" s="53">
        <f>VLOOKUP($A24,'ADR Raw Data'!$B$6:$BE$43,'ADR Raw Data'!AP$1,FALSE)</f>
        <v>128.27079406573799</v>
      </c>
      <c r="AG24" s="54">
        <f>VLOOKUP($A24,'ADR Raw Data'!$B$6:$BE$43,'ADR Raw Data'!AR$1,FALSE)</f>
        <v>110.654678782058</v>
      </c>
      <c r="AI24" s="47">
        <f>VLOOKUP($A24,'ADR Raw Data'!$B$6:$BE$43,'ADR Raw Data'!AT$1,FALSE)</f>
        <v>3.45880257439739</v>
      </c>
      <c r="AJ24" s="48">
        <f>VLOOKUP($A24,'ADR Raw Data'!$B$6:$BE$43,'ADR Raw Data'!AU$1,FALSE)</f>
        <v>4.2812211391962602</v>
      </c>
      <c r="AK24" s="48">
        <f>VLOOKUP($A24,'ADR Raw Data'!$B$6:$BE$43,'ADR Raw Data'!AV$1,FALSE)</f>
        <v>4.2061388752706401</v>
      </c>
      <c r="AL24" s="48">
        <f>VLOOKUP($A24,'ADR Raw Data'!$B$6:$BE$43,'ADR Raw Data'!AW$1,FALSE)</f>
        <v>4.7284216078316499</v>
      </c>
      <c r="AM24" s="48">
        <f>VLOOKUP($A24,'ADR Raw Data'!$B$6:$BE$43,'ADR Raw Data'!AX$1,FALSE)</f>
        <v>4.7295348706667797</v>
      </c>
      <c r="AN24" s="49">
        <f>VLOOKUP($A24,'ADR Raw Data'!$B$6:$BE$43,'ADR Raw Data'!AY$1,FALSE)</f>
        <v>4.3050869366839697</v>
      </c>
      <c r="AO24" s="48">
        <f>VLOOKUP($A24,'ADR Raw Data'!$B$6:$BE$43,'ADR Raw Data'!BA$1,FALSE)</f>
        <v>1.3851588987258701</v>
      </c>
      <c r="AP24" s="48">
        <f>VLOOKUP($A24,'ADR Raw Data'!$B$6:$BE$43,'ADR Raw Data'!BB$1,FALSE)</f>
        <v>0.61829853825652603</v>
      </c>
      <c r="AQ24" s="49">
        <f>VLOOKUP($A24,'ADR Raw Data'!$B$6:$BE$43,'ADR Raw Data'!BC$1,FALSE)</f>
        <v>0.97410236862310395</v>
      </c>
      <c r="AR24" s="50">
        <f>VLOOKUP($A24,'ADR Raw Data'!$B$6:$BE$43,'ADR Raw Data'!BE$1,FALSE)</f>
        <v>3.0070529090390901</v>
      </c>
      <c r="AT24" s="51">
        <f>VLOOKUP($A24,'RevPAR Raw Data'!$B$6:$BE$43,'RevPAR Raw Data'!AG$1,FALSE)</f>
        <v>63.876826990541701</v>
      </c>
      <c r="AU24" s="52">
        <f>VLOOKUP($A24,'RevPAR Raw Data'!$B$6:$BE$43,'RevPAR Raw Data'!AH$1,FALSE)</f>
        <v>68.516787416165002</v>
      </c>
      <c r="AV24" s="52">
        <f>VLOOKUP($A24,'RevPAR Raw Data'!$B$6:$BE$43,'RevPAR Raw Data'!AI$1,FALSE)</f>
        <v>77.533870090283699</v>
      </c>
      <c r="AW24" s="52">
        <f>VLOOKUP($A24,'RevPAR Raw Data'!$B$6:$BE$43,'RevPAR Raw Data'!AJ$1,FALSE)</f>
        <v>78.856317080825406</v>
      </c>
      <c r="AX24" s="52">
        <f>VLOOKUP($A24,'RevPAR Raw Data'!$B$6:$BE$43,'RevPAR Raw Data'!AK$1,FALSE)</f>
        <v>74.641178804815098</v>
      </c>
      <c r="AY24" s="53">
        <f>VLOOKUP($A24,'RevPAR Raw Data'!$B$6:$BE$43,'RevPAR Raw Data'!AL$1,FALSE)</f>
        <v>72.684996076526204</v>
      </c>
      <c r="AZ24" s="52">
        <f>VLOOKUP($A24,'RevPAR Raw Data'!$B$6:$BE$43,'RevPAR Raw Data'!AN$1,FALSE)</f>
        <v>101.04246488392</v>
      </c>
      <c r="BA24" s="52">
        <f>VLOOKUP($A24,'RevPAR Raw Data'!$B$6:$BE$43,'RevPAR Raw Data'!AO$1,FALSE)</f>
        <v>110.185231809974</v>
      </c>
      <c r="BB24" s="53">
        <f>VLOOKUP($A24,'RevPAR Raw Data'!$B$6:$BE$43,'RevPAR Raw Data'!AP$1,FALSE)</f>
        <v>105.61384834694699</v>
      </c>
      <c r="BC24" s="54">
        <f>VLOOKUP($A24,'RevPAR Raw Data'!$B$6:$BE$43,'RevPAR Raw Data'!AR$1,FALSE)</f>
        <v>82.093239582360795</v>
      </c>
      <c r="BE24" s="47">
        <f>VLOOKUP($A24,'RevPAR Raw Data'!$B$6:$BE$43,'RevPAR Raw Data'!AT$1,FALSE)</f>
        <v>4.0625599062785698</v>
      </c>
      <c r="BF24" s="48">
        <f>VLOOKUP($A24,'RevPAR Raw Data'!$B$6:$BE$43,'RevPAR Raw Data'!AU$1,FALSE)</f>
        <v>1.5500057390533599</v>
      </c>
      <c r="BG24" s="48">
        <f>VLOOKUP($A24,'RevPAR Raw Data'!$B$6:$BE$43,'RevPAR Raw Data'!AV$1,FALSE)</f>
        <v>2.5521852644846401</v>
      </c>
      <c r="BH24" s="48">
        <f>VLOOKUP($A24,'RevPAR Raw Data'!$B$6:$BE$43,'RevPAR Raw Data'!AW$1,FALSE)</f>
        <v>4.4290377052046699</v>
      </c>
      <c r="BI24" s="48">
        <f>VLOOKUP($A24,'RevPAR Raw Data'!$B$6:$BE$43,'RevPAR Raw Data'!AX$1,FALSE)</f>
        <v>5.3774702454897296</v>
      </c>
      <c r="BJ24" s="49">
        <f>VLOOKUP($A24,'RevPAR Raw Data'!$B$6:$BE$43,'RevPAR Raw Data'!AY$1,FALSE)</f>
        <v>3.5981848359579001</v>
      </c>
      <c r="BK24" s="48">
        <f>VLOOKUP($A24,'RevPAR Raw Data'!$B$6:$BE$43,'RevPAR Raw Data'!BA$1,FALSE)</f>
        <v>0.31247091627031098</v>
      </c>
      <c r="BL24" s="48">
        <f>VLOOKUP($A24,'RevPAR Raw Data'!$B$6:$BE$43,'RevPAR Raw Data'!BB$1,FALSE)</f>
        <v>-1.2668203763780499</v>
      </c>
      <c r="BM24" s="49">
        <f>VLOOKUP($A24,'RevPAR Raw Data'!$B$6:$BE$43,'RevPAR Raw Data'!BC$1,FALSE)</f>
        <v>-0.51760511868386705</v>
      </c>
      <c r="BN24" s="50">
        <f>VLOOKUP($A24,'RevPAR Raw Data'!$B$6:$BE$43,'RevPAR Raw Data'!BE$1,FALSE)</f>
        <v>2.0463345872746799</v>
      </c>
    </row>
    <row r="25" spans="1:66" x14ac:dyDescent="0.25">
      <c r="A25" s="63" t="s">
        <v>32</v>
      </c>
      <c r="B25" s="47">
        <f>VLOOKUP($A25,'Occupancy Raw Data'!$B$8:$BE$45,'Occupancy Raw Data'!AG$3,FALSE)</f>
        <v>58.477153769981598</v>
      </c>
      <c r="C25" s="48">
        <f>VLOOKUP($A25,'Occupancy Raw Data'!$B$8:$BE$45,'Occupancy Raw Data'!AH$3,FALSE)</f>
        <v>61.4301881454236</v>
      </c>
      <c r="D25" s="48">
        <f>VLOOKUP($A25,'Occupancy Raw Data'!$B$8:$BE$45,'Occupancy Raw Data'!AI$3,FALSE)</f>
        <v>66.621870137218806</v>
      </c>
      <c r="E25" s="48">
        <f>VLOOKUP($A25,'Occupancy Raw Data'!$B$8:$BE$45,'Occupancy Raw Data'!AJ$3,FALSE)</f>
        <v>68.0435705191681</v>
      </c>
      <c r="F25" s="48">
        <f>VLOOKUP($A25,'Occupancy Raw Data'!$B$8:$BE$45,'Occupancy Raw Data'!AK$3,FALSE)</f>
        <v>66.604187296647297</v>
      </c>
      <c r="G25" s="49">
        <f>VLOOKUP($A25,'Occupancy Raw Data'!$B$8:$BE$45,'Occupancy Raw Data'!AL$3,FALSE)</f>
        <v>64.235393973687906</v>
      </c>
      <c r="H25" s="48">
        <f>VLOOKUP($A25,'Occupancy Raw Data'!$B$8:$BE$45,'Occupancy Raw Data'!AN$3,FALSE)</f>
        <v>79.675343047107006</v>
      </c>
      <c r="I25" s="48">
        <f>VLOOKUP($A25,'Occupancy Raw Data'!$B$8:$BE$45,'Occupancy Raw Data'!AO$3,FALSE)</f>
        <v>83.802518036497304</v>
      </c>
      <c r="J25" s="49">
        <f>VLOOKUP($A25,'Occupancy Raw Data'!$B$8:$BE$45,'Occupancy Raw Data'!AP$3,FALSE)</f>
        <v>81.738930541802205</v>
      </c>
      <c r="K25" s="50">
        <f>VLOOKUP($A25,'Occupancy Raw Data'!$B$8:$BE$45,'Occupancy Raw Data'!AR$3,FALSE)</f>
        <v>69.236404421720493</v>
      </c>
      <c r="M25" s="47">
        <f>VLOOKUP($A25,'Occupancy Raw Data'!$B$8:$BE$45,'Occupancy Raw Data'!AT$3,FALSE)</f>
        <v>-0.88448755410569602</v>
      </c>
      <c r="N25" s="48">
        <f>VLOOKUP($A25,'Occupancy Raw Data'!$B$8:$BE$45,'Occupancy Raw Data'!AU$3,FALSE)</f>
        <v>0.57542202872547499</v>
      </c>
      <c r="O25" s="48">
        <f>VLOOKUP($A25,'Occupancy Raw Data'!$B$8:$BE$45,'Occupancy Raw Data'!AV$3,FALSE)</f>
        <v>2.13221991580264</v>
      </c>
      <c r="P25" s="48">
        <f>VLOOKUP($A25,'Occupancy Raw Data'!$B$8:$BE$45,'Occupancy Raw Data'!AW$3,FALSE)</f>
        <v>2.8424468059997001</v>
      </c>
      <c r="Q25" s="48">
        <f>VLOOKUP($A25,'Occupancy Raw Data'!$B$8:$BE$45,'Occupancy Raw Data'!AX$3,FALSE)</f>
        <v>2.22916956693116</v>
      </c>
      <c r="R25" s="49">
        <f>VLOOKUP($A25,'Occupancy Raw Data'!$B$8:$BE$45,'Occupancy Raw Data'!AY$3,FALSE)</f>
        <v>1.43813749015495</v>
      </c>
      <c r="S25" s="48">
        <f>VLOOKUP($A25,'Occupancy Raw Data'!$B$8:$BE$45,'Occupancy Raw Data'!BA$3,FALSE)</f>
        <v>2.9541163271898898</v>
      </c>
      <c r="T25" s="48">
        <f>VLOOKUP($A25,'Occupancy Raw Data'!$B$8:$BE$45,'Occupancy Raw Data'!BB$3,FALSE)</f>
        <v>2.6460811489790701</v>
      </c>
      <c r="U25" s="49">
        <f>VLOOKUP($A25,'Occupancy Raw Data'!$B$8:$BE$45,'Occupancy Raw Data'!BC$3,FALSE)</f>
        <v>2.7959798007949499</v>
      </c>
      <c r="V25" s="50">
        <f>VLOOKUP($A25,'Occupancy Raw Data'!$B$8:$BE$45,'Occupancy Raw Data'!BE$3,FALSE)</f>
        <v>1.8921211387749099</v>
      </c>
      <c r="X25" s="51">
        <f>VLOOKUP($A25,'ADR Raw Data'!$B$6:$BE$43,'ADR Raw Data'!AG$1,FALSE)</f>
        <v>94.694469640157195</v>
      </c>
      <c r="Y25" s="52">
        <f>VLOOKUP($A25,'ADR Raw Data'!$B$6:$BE$43,'ADR Raw Data'!AH$1,FALSE)</f>
        <v>97.014247766263594</v>
      </c>
      <c r="Z25" s="52">
        <f>VLOOKUP($A25,'ADR Raw Data'!$B$6:$BE$43,'ADR Raw Data'!AI$1,FALSE)</f>
        <v>97.820153105425206</v>
      </c>
      <c r="AA25" s="52">
        <f>VLOOKUP($A25,'ADR Raw Data'!$B$6:$BE$43,'ADR Raw Data'!AJ$1,FALSE)</f>
        <v>97.738999074844003</v>
      </c>
      <c r="AB25" s="52">
        <f>VLOOKUP($A25,'ADR Raw Data'!$B$6:$BE$43,'ADR Raw Data'!AK$1,FALSE)</f>
        <v>96.332433074921596</v>
      </c>
      <c r="AC25" s="53">
        <f>VLOOKUP($A25,'ADR Raw Data'!$B$6:$BE$43,'ADR Raw Data'!AL$1,FALSE)</f>
        <v>96.771203727316703</v>
      </c>
      <c r="AD25" s="52">
        <f>VLOOKUP($A25,'ADR Raw Data'!$B$6:$BE$43,'ADR Raw Data'!AN$1,FALSE)</f>
        <v>126.664155071241</v>
      </c>
      <c r="AE25" s="52">
        <f>VLOOKUP($A25,'ADR Raw Data'!$B$6:$BE$43,'ADR Raw Data'!AO$1,FALSE)</f>
        <v>128.81929264010799</v>
      </c>
      <c r="AF25" s="53">
        <f>VLOOKUP($A25,'ADR Raw Data'!$B$6:$BE$43,'ADR Raw Data'!AP$1,FALSE)</f>
        <v>127.768928242293</v>
      </c>
      <c r="AG25" s="54">
        <f>VLOOKUP($A25,'ADR Raw Data'!$B$6:$BE$43,'ADR Raw Data'!AR$1,FALSE)</f>
        <v>107.226978391138</v>
      </c>
      <c r="AI25" s="47">
        <f>VLOOKUP($A25,'ADR Raw Data'!$B$6:$BE$43,'ADR Raw Data'!AT$1,FALSE)</f>
        <v>4.1142446022549901</v>
      </c>
      <c r="AJ25" s="48">
        <f>VLOOKUP($A25,'ADR Raw Data'!$B$6:$BE$43,'ADR Raw Data'!AU$1,FALSE)</f>
        <v>5.3925874223454597</v>
      </c>
      <c r="AK25" s="48">
        <f>VLOOKUP($A25,'ADR Raw Data'!$B$6:$BE$43,'ADR Raw Data'!AV$1,FALSE)</f>
        <v>5.8466431906540901</v>
      </c>
      <c r="AL25" s="48">
        <f>VLOOKUP($A25,'ADR Raw Data'!$B$6:$BE$43,'ADR Raw Data'!AW$1,FALSE)</f>
        <v>5.8304754671195598</v>
      </c>
      <c r="AM25" s="48">
        <f>VLOOKUP($A25,'ADR Raw Data'!$B$6:$BE$43,'ADR Raw Data'!AX$1,FALSE)</f>
        <v>5.7452793643125197</v>
      </c>
      <c r="AN25" s="49">
        <f>VLOOKUP($A25,'ADR Raw Data'!$B$6:$BE$43,'ADR Raw Data'!AY$1,FALSE)</f>
        <v>5.42794628748916</v>
      </c>
      <c r="AO25" s="48">
        <f>VLOOKUP($A25,'ADR Raw Data'!$B$6:$BE$43,'ADR Raw Data'!BA$1,FALSE)</f>
        <v>3.36447068074644</v>
      </c>
      <c r="AP25" s="48">
        <f>VLOOKUP($A25,'ADR Raw Data'!$B$6:$BE$43,'ADR Raw Data'!BB$1,FALSE)</f>
        <v>3.1686823811017901</v>
      </c>
      <c r="AQ25" s="49">
        <f>VLOOKUP($A25,'ADR Raw Data'!$B$6:$BE$43,'ADR Raw Data'!BC$1,FALSE)</f>
        <v>3.2617369286786699</v>
      </c>
      <c r="AR25" s="50">
        <f>VLOOKUP($A25,'ADR Raw Data'!$B$6:$BE$43,'ADR Raw Data'!BE$1,FALSE)</f>
        <v>4.6431177042753902</v>
      </c>
      <c r="AT25" s="51">
        <f>VLOOKUP($A25,'RevPAR Raw Data'!$B$6:$BE$43,'RevPAR Raw Data'!AG$1,FALSE)</f>
        <v>55.374630623143297</v>
      </c>
      <c r="AU25" s="52">
        <f>VLOOKUP($A25,'RevPAR Raw Data'!$B$6:$BE$43,'RevPAR Raw Data'!AH$1,FALSE)</f>
        <v>59.596034930683203</v>
      </c>
      <c r="AV25" s="52">
        <f>VLOOKUP($A25,'RevPAR Raw Data'!$B$6:$BE$43,'RevPAR Raw Data'!AI$1,FALSE)</f>
        <v>65.169615369924998</v>
      </c>
      <c r="AW25" s="52">
        <f>VLOOKUP($A25,'RevPAR Raw Data'!$B$6:$BE$43,'RevPAR Raw Data'!AJ$1,FALSE)</f>
        <v>66.505104760220604</v>
      </c>
      <c r="AX25" s="52">
        <f>VLOOKUP($A25,'RevPAR Raw Data'!$B$6:$BE$43,'RevPAR Raw Data'!AK$1,FALSE)</f>
        <v>64.161434152638193</v>
      </c>
      <c r="AY25" s="53">
        <f>VLOOKUP($A25,'RevPAR Raw Data'!$B$6:$BE$43,'RevPAR Raw Data'!AL$1,FALSE)</f>
        <v>62.161363967322103</v>
      </c>
      <c r="AZ25" s="52">
        <f>VLOOKUP($A25,'RevPAR Raw Data'!$B$6:$BE$43,'RevPAR Raw Data'!AN$1,FALSE)</f>
        <v>100.920100070731</v>
      </c>
      <c r="BA25" s="52">
        <f>VLOOKUP($A25,'RevPAR Raw Data'!$B$6:$BE$43,'RevPAR Raw Data'!AO$1,FALSE)</f>
        <v>107.953810949214</v>
      </c>
      <c r="BB25" s="53">
        <f>VLOOKUP($A25,'RevPAR Raw Data'!$B$6:$BE$43,'RevPAR Raw Data'!AP$1,FALSE)</f>
        <v>104.436955509973</v>
      </c>
      <c r="BC25" s="54">
        <f>VLOOKUP($A25,'RevPAR Raw Data'!$B$6:$BE$43,'RevPAR Raw Data'!AR$1,FALSE)</f>
        <v>74.240104408079503</v>
      </c>
      <c r="BE25" s="47">
        <f>VLOOKUP($A25,'RevPAR Raw Data'!$B$6:$BE$43,'RevPAR Raw Data'!AT$1,FALSE)</f>
        <v>3.1933670666968901</v>
      </c>
      <c r="BF25" s="48">
        <f>VLOOKUP($A25,'RevPAR Raw Data'!$B$6:$BE$43,'RevPAR Raw Data'!AU$1,FALSE)</f>
        <v>5.99903958701739</v>
      </c>
      <c r="BG25" s="48">
        <f>VLOOKUP($A25,'RevPAR Raw Data'!$B$6:$BE$43,'RevPAR Raw Data'!AV$1,FALSE)</f>
        <v>8.1035263969737805</v>
      </c>
      <c r="BH25" s="48">
        <f>VLOOKUP($A25,'RevPAR Raw Data'!$B$6:$BE$43,'RevPAR Raw Data'!AW$1,FALSE)</f>
        <v>8.8386504368090009</v>
      </c>
      <c r="BI25" s="48">
        <f>VLOOKUP($A25,'RevPAR Raw Data'!$B$6:$BE$43,'RevPAR Raw Data'!AX$1,FALSE)</f>
        <v>8.1025209503681204</v>
      </c>
      <c r="BJ25" s="49">
        <f>VLOOKUP($A25,'RevPAR Raw Data'!$B$6:$BE$43,'RevPAR Raw Data'!AY$1,FALSE)</f>
        <v>6.9441451081499697</v>
      </c>
      <c r="BK25" s="48">
        <f>VLOOKUP($A25,'RevPAR Raw Data'!$B$6:$BE$43,'RevPAR Raw Data'!BA$1,FALSE)</f>
        <v>6.4179773856397802</v>
      </c>
      <c r="BL25" s="48">
        <f>VLOOKUP($A25,'RevPAR Raw Data'!$B$6:$BE$43,'RevPAR Raw Data'!BB$1,FALSE)</f>
        <v>5.8986094372382203</v>
      </c>
      <c r="BM25" s="49">
        <f>VLOOKUP($A25,'RevPAR Raw Data'!$B$6:$BE$43,'RevPAR Raw Data'!BC$1,FALSE)</f>
        <v>6.1489142351545603</v>
      </c>
      <c r="BN25" s="50">
        <f>VLOOKUP($A25,'RevPAR Raw Data'!$B$6:$BE$43,'RevPAR Raw Data'!BE$1,FALSE)</f>
        <v>6.6230922546311</v>
      </c>
    </row>
    <row r="26" spans="1:66" x14ac:dyDescent="0.25">
      <c r="A26" s="63" t="s">
        <v>92</v>
      </c>
      <c r="B26" s="47">
        <f>VLOOKUP($A26,'Occupancy Raw Data'!$B$8:$BE$45,'Occupancy Raw Data'!AG$3,FALSE)</f>
        <v>61.045694200351399</v>
      </c>
      <c r="C26" s="48">
        <f>VLOOKUP($A26,'Occupancy Raw Data'!$B$8:$BE$45,'Occupancy Raw Data'!AH$3,FALSE)</f>
        <v>63.4138840070298</v>
      </c>
      <c r="D26" s="48">
        <f>VLOOKUP($A26,'Occupancy Raw Data'!$B$8:$BE$45,'Occupancy Raw Data'!AI$3,FALSE)</f>
        <v>69.898945518453402</v>
      </c>
      <c r="E26" s="48">
        <f>VLOOKUP($A26,'Occupancy Raw Data'!$B$8:$BE$45,'Occupancy Raw Data'!AJ$3,FALSE)</f>
        <v>70.808435852372497</v>
      </c>
      <c r="F26" s="48">
        <f>VLOOKUP($A26,'Occupancy Raw Data'!$B$8:$BE$45,'Occupancy Raw Data'!AK$3,FALSE)</f>
        <v>67.636203866432297</v>
      </c>
      <c r="G26" s="49">
        <f>VLOOKUP($A26,'Occupancy Raw Data'!$B$8:$BE$45,'Occupancy Raw Data'!AL$3,FALSE)</f>
        <v>66.560632688927896</v>
      </c>
      <c r="H26" s="48">
        <f>VLOOKUP($A26,'Occupancy Raw Data'!$B$8:$BE$45,'Occupancy Raw Data'!AN$3,FALSE)</f>
        <v>77.965729349736307</v>
      </c>
      <c r="I26" s="48">
        <f>VLOOKUP($A26,'Occupancy Raw Data'!$B$8:$BE$45,'Occupancy Raw Data'!AO$3,FALSE)</f>
        <v>83.541300527240693</v>
      </c>
      <c r="J26" s="49">
        <f>VLOOKUP($A26,'Occupancy Raw Data'!$B$8:$BE$45,'Occupancy Raw Data'!AP$3,FALSE)</f>
        <v>80.753514938488493</v>
      </c>
      <c r="K26" s="50">
        <f>VLOOKUP($A26,'Occupancy Raw Data'!$B$8:$BE$45,'Occupancy Raw Data'!AR$3,FALSE)</f>
        <v>70.615741903088093</v>
      </c>
      <c r="M26" s="47">
        <f>VLOOKUP($A26,'Occupancy Raw Data'!$B$8:$BE$45,'Occupancy Raw Data'!AT$3,FALSE)</f>
        <v>1.54364852669132</v>
      </c>
      <c r="N26" s="48">
        <f>VLOOKUP($A26,'Occupancy Raw Data'!$B$8:$BE$45,'Occupancy Raw Data'!AU$3,FALSE)</f>
        <v>-2.4085310124968302</v>
      </c>
      <c r="O26" s="48">
        <f>VLOOKUP($A26,'Occupancy Raw Data'!$B$8:$BE$45,'Occupancy Raw Data'!AV$3,FALSE)</f>
        <v>-1.0604930789270599</v>
      </c>
      <c r="P26" s="48">
        <f>VLOOKUP($A26,'Occupancy Raw Data'!$B$8:$BE$45,'Occupancy Raw Data'!AW$3,FALSE)</f>
        <v>-2.13936388722288</v>
      </c>
      <c r="Q26" s="48">
        <f>VLOOKUP($A26,'Occupancy Raw Data'!$B$8:$BE$45,'Occupancy Raw Data'!AX$3,FALSE)</f>
        <v>-2.5737469513316902</v>
      </c>
      <c r="R26" s="49">
        <f>VLOOKUP($A26,'Occupancy Raw Data'!$B$8:$BE$45,'Occupancy Raw Data'!AY$3,FALSE)</f>
        <v>-1.3987114666562199</v>
      </c>
      <c r="S26" s="48">
        <f>VLOOKUP($A26,'Occupancy Raw Data'!$B$8:$BE$45,'Occupancy Raw Data'!BA$3,FALSE)</f>
        <v>-0.75821191994427894</v>
      </c>
      <c r="T26" s="48">
        <f>VLOOKUP($A26,'Occupancy Raw Data'!$B$8:$BE$45,'Occupancy Raw Data'!BB$3,FALSE)</f>
        <v>-0.77700434953701003</v>
      </c>
      <c r="U26" s="49">
        <f>VLOOKUP($A26,'Occupancy Raw Data'!$B$8:$BE$45,'Occupancy Raw Data'!BC$3,FALSE)</f>
        <v>-0.76793340100575402</v>
      </c>
      <c r="V26" s="50">
        <f>VLOOKUP($A26,'Occupancy Raw Data'!$B$8:$BE$45,'Occupancy Raw Data'!BE$3,FALSE)</f>
        <v>-1.1934998567478301</v>
      </c>
      <c r="X26" s="51">
        <f>VLOOKUP($A26,'ADR Raw Data'!$B$6:$BE$43,'ADR Raw Data'!AG$1,FALSE)</f>
        <v>118.322504361594</v>
      </c>
      <c r="Y26" s="52">
        <f>VLOOKUP($A26,'ADR Raw Data'!$B$6:$BE$43,'ADR Raw Data'!AH$1,FALSE)</f>
        <v>119.91954591561</v>
      </c>
      <c r="Z26" s="52">
        <f>VLOOKUP($A26,'ADR Raw Data'!$B$6:$BE$43,'ADR Raw Data'!AI$1,FALSE)</f>
        <v>127.725762166069</v>
      </c>
      <c r="AA26" s="52">
        <f>VLOOKUP($A26,'ADR Raw Data'!$B$6:$BE$43,'ADR Raw Data'!AJ$1,FALSE)</f>
        <v>126.920079337304</v>
      </c>
      <c r="AB26" s="52">
        <f>VLOOKUP($A26,'ADR Raw Data'!$B$6:$BE$43,'ADR Raw Data'!AK$1,FALSE)</f>
        <v>121.999272482785</v>
      </c>
      <c r="AC26" s="53">
        <f>VLOOKUP($A26,'ADR Raw Data'!$B$6:$BE$43,'ADR Raw Data'!AL$1,FALSE)</f>
        <v>123.178275173606</v>
      </c>
      <c r="AD26" s="52">
        <f>VLOOKUP($A26,'ADR Raw Data'!$B$6:$BE$43,'ADR Raw Data'!AN$1,FALSE)</f>
        <v>148.708577841645</v>
      </c>
      <c r="AE26" s="52">
        <f>VLOOKUP($A26,'ADR Raw Data'!$B$6:$BE$43,'ADR Raw Data'!AO$1,FALSE)</f>
        <v>157.71584600820401</v>
      </c>
      <c r="AF26" s="53">
        <f>VLOOKUP($A26,'ADR Raw Data'!$B$6:$BE$43,'ADR Raw Data'!AP$1,FALSE)</f>
        <v>153.367687091596</v>
      </c>
      <c r="AG26" s="54">
        <f>VLOOKUP($A26,'ADR Raw Data'!$B$6:$BE$43,'ADR Raw Data'!AR$1,FALSE)</f>
        <v>133.04212649304401</v>
      </c>
      <c r="AI26" s="47">
        <f>VLOOKUP($A26,'ADR Raw Data'!$B$6:$BE$43,'ADR Raw Data'!AT$1,FALSE)</f>
        <v>8.0391624395705605</v>
      </c>
      <c r="AJ26" s="48">
        <f>VLOOKUP($A26,'ADR Raw Data'!$B$6:$BE$43,'ADR Raw Data'!AU$1,FALSE)</f>
        <v>8.49456641738578</v>
      </c>
      <c r="AK26" s="48">
        <f>VLOOKUP($A26,'ADR Raw Data'!$B$6:$BE$43,'ADR Raw Data'!AV$1,FALSE)</f>
        <v>9.4522027011404202</v>
      </c>
      <c r="AL26" s="48">
        <f>VLOOKUP($A26,'ADR Raw Data'!$B$6:$BE$43,'ADR Raw Data'!AW$1,FALSE)</f>
        <v>8.65513928554393</v>
      </c>
      <c r="AM26" s="48">
        <f>VLOOKUP($A26,'ADR Raw Data'!$B$6:$BE$43,'ADR Raw Data'!AX$1,FALSE)</f>
        <v>6.8078612947283599</v>
      </c>
      <c r="AN26" s="49">
        <f>VLOOKUP($A26,'ADR Raw Data'!$B$6:$BE$43,'ADR Raw Data'!AY$1,FALSE)</f>
        <v>8.2921520397352708</v>
      </c>
      <c r="AO26" s="48">
        <f>VLOOKUP($A26,'ADR Raw Data'!$B$6:$BE$43,'ADR Raw Data'!BA$1,FALSE)</f>
        <v>2.8807109635771102</v>
      </c>
      <c r="AP26" s="48">
        <f>VLOOKUP($A26,'ADR Raw Data'!$B$6:$BE$43,'ADR Raw Data'!BB$1,FALSE)</f>
        <v>3.5754781664107602</v>
      </c>
      <c r="AQ26" s="49">
        <f>VLOOKUP($A26,'ADR Raw Data'!$B$6:$BE$43,'ADR Raw Data'!BC$1,FALSE)</f>
        <v>3.2488572683928698</v>
      </c>
      <c r="AR26" s="50">
        <f>VLOOKUP($A26,'ADR Raw Data'!$B$6:$BE$43,'ADR Raw Data'!BE$1,FALSE)</f>
        <v>6.3772624948557404</v>
      </c>
      <c r="AT26" s="51">
        <f>VLOOKUP($A26,'RevPAR Raw Data'!$B$6:$BE$43,'RevPAR Raw Data'!AG$1,FALSE)</f>
        <v>72.230794182776805</v>
      </c>
      <c r="AU26" s="52">
        <f>VLOOKUP($A26,'RevPAR Raw Data'!$B$6:$BE$43,'RevPAR Raw Data'!AH$1,FALSE)</f>
        <v>76.045641748681803</v>
      </c>
      <c r="AV26" s="52">
        <f>VLOOKUP($A26,'RevPAR Raw Data'!$B$6:$BE$43,'RevPAR Raw Data'!AI$1,FALSE)</f>
        <v>89.278960909490294</v>
      </c>
      <c r="AW26" s="52">
        <f>VLOOKUP($A26,'RevPAR Raw Data'!$B$6:$BE$43,'RevPAR Raw Data'!AJ$1,FALSE)</f>
        <v>89.870122961335596</v>
      </c>
      <c r="AX26" s="52">
        <f>VLOOKUP($A26,'RevPAR Raw Data'!$B$6:$BE$43,'RevPAR Raw Data'!AK$1,FALSE)</f>
        <v>82.515676652021</v>
      </c>
      <c r="AY26" s="53">
        <f>VLOOKUP($A26,'RevPAR Raw Data'!$B$6:$BE$43,'RevPAR Raw Data'!AL$1,FALSE)</f>
        <v>81.988239290861102</v>
      </c>
      <c r="AZ26" s="52">
        <f>VLOOKUP($A26,'RevPAR Raw Data'!$B$6:$BE$43,'RevPAR Raw Data'!AN$1,FALSE)</f>
        <v>115.941727319859</v>
      </c>
      <c r="BA26" s="52">
        <f>VLOOKUP($A26,'RevPAR Raw Data'!$B$6:$BE$43,'RevPAR Raw Data'!AO$1,FALSE)</f>
        <v>131.75786889279399</v>
      </c>
      <c r="BB26" s="53">
        <f>VLOOKUP($A26,'RevPAR Raw Data'!$B$6:$BE$43,'RevPAR Raw Data'!AP$1,FALSE)</f>
        <v>123.84979810632601</v>
      </c>
      <c r="BC26" s="54">
        <f>VLOOKUP($A26,'RevPAR Raw Data'!$B$6:$BE$43,'RevPAR Raw Data'!AR$1,FALSE)</f>
        <v>93.948684666708502</v>
      </c>
      <c r="BE26" s="47">
        <f>VLOOKUP($A26,'RevPAR Raw Data'!$B$6:$BE$43,'RevPAR Raw Data'!AT$1,FALSE)</f>
        <v>9.7069073788186309</v>
      </c>
      <c r="BF26" s="48">
        <f>VLOOKUP($A26,'RevPAR Raw Data'!$B$6:$BE$43,'RevPAR Raw Data'!AU$1,FALSE)</f>
        <v>5.8814411383490697</v>
      </c>
      <c r="BG26" s="48">
        <f>VLOOKUP($A26,'RevPAR Raw Data'!$B$6:$BE$43,'RevPAR Raw Data'!AV$1,FALSE)</f>
        <v>8.2914696667616106</v>
      </c>
      <c r="BH26" s="48">
        <f>VLOOKUP($A26,'RevPAR Raw Data'!$B$6:$BE$43,'RevPAR Raw Data'!AW$1,FALSE)</f>
        <v>6.3306104740572797</v>
      </c>
      <c r="BI26" s="48">
        <f>VLOOKUP($A26,'RevPAR Raw Data'!$B$6:$BE$43,'RevPAR Raw Data'!AX$1,FALSE)</f>
        <v>4.0588972208726997</v>
      </c>
      <c r="BJ26" s="49">
        <f>VLOOKUP($A26,'RevPAR Raw Data'!$B$6:$BE$43,'RevPAR Raw Data'!AY$1,FALSE)</f>
        <v>6.7774572916666997</v>
      </c>
      <c r="BK26" s="48">
        <f>VLOOKUP($A26,'RevPAR Raw Data'!$B$6:$BE$43,'RevPAR Raw Data'!BA$1,FALSE)</f>
        <v>2.1006571497278399</v>
      </c>
      <c r="BL26" s="48">
        <f>VLOOKUP($A26,'RevPAR Raw Data'!$B$6:$BE$43,'RevPAR Raw Data'!BB$1,FALSE)</f>
        <v>2.7706921960039899</v>
      </c>
      <c r="BM26" s="49">
        <f>VLOOKUP($A26,'RevPAR Raw Data'!$B$6:$BE$43,'RevPAR Raw Data'!BC$1,FALSE)</f>
        <v>2.4559748072721201</v>
      </c>
      <c r="BN26" s="50">
        <f>VLOOKUP($A26,'RevPAR Raw Data'!$B$6:$BE$43,'RevPAR Raw Data'!BE$1,FALSE)</f>
        <v>5.1076500193673704</v>
      </c>
    </row>
    <row r="27" spans="1:66" x14ac:dyDescent="0.25">
      <c r="A27" s="63" t="s">
        <v>93</v>
      </c>
      <c r="B27" s="47">
        <f>VLOOKUP($A27,'Occupancy Raw Data'!$B$8:$BE$45,'Occupancy Raw Data'!AG$3,FALSE)</f>
        <v>65.051100628930797</v>
      </c>
      <c r="C27" s="48">
        <f>VLOOKUP($A27,'Occupancy Raw Data'!$B$8:$BE$45,'Occupancy Raw Data'!AH$3,FALSE)</f>
        <v>59.3985849056603</v>
      </c>
      <c r="D27" s="48">
        <f>VLOOKUP($A27,'Occupancy Raw Data'!$B$8:$BE$45,'Occupancy Raw Data'!AI$3,FALSE)</f>
        <v>64.911556603773505</v>
      </c>
      <c r="E27" s="48">
        <f>VLOOKUP($A27,'Occupancy Raw Data'!$B$8:$BE$45,'Occupancy Raw Data'!AJ$3,FALSE)</f>
        <v>67.747641509433905</v>
      </c>
      <c r="F27" s="48">
        <f>VLOOKUP($A27,'Occupancy Raw Data'!$B$8:$BE$45,'Occupancy Raw Data'!AK$3,FALSE)</f>
        <v>68.427672955974799</v>
      </c>
      <c r="G27" s="49">
        <f>VLOOKUP($A27,'Occupancy Raw Data'!$B$8:$BE$45,'Occupancy Raw Data'!AL$3,FALSE)</f>
        <v>65.107311320754704</v>
      </c>
      <c r="H27" s="48">
        <f>VLOOKUP($A27,'Occupancy Raw Data'!$B$8:$BE$45,'Occupancy Raw Data'!AN$3,FALSE)</f>
        <v>83.146619496855294</v>
      </c>
      <c r="I27" s="48">
        <f>VLOOKUP($A27,'Occupancy Raw Data'!$B$8:$BE$45,'Occupancy Raw Data'!AO$3,FALSE)</f>
        <v>88.746069182389903</v>
      </c>
      <c r="J27" s="49">
        <f>VLOOKUP($A27,'Occupancy Raw Data'!$B$8:$BE$45,'Occupancy Raw Data'!AP$3,FALSE)</f>
        <v>85.946344339622598</v>
      </c>
      <c r="K27" s="50">
        <f>VLOOKUP($A27,'Occupancy Raw Data'!$B$8:$BE$45,'Occupancy Raw Data'!AR$3,FALSE)</f>
        <v>71.061320754716903</v>
      </c>
      <c r="M27" s="47">
        <f>VLOOKUP($A27,'Occupancy Raw Data'!$B$8:$BE$45,'Occupancy Raw Data'!AT$3,FALSE)</f>
        <v>12.1639616565609</v>
      </c>
      <c r="N27" s="48">
        <f>VLOOKUP($A27,'Occupancy Raw Data'!$B$8:$BE$45,'Occupancy Raw Data'!AU$3,FALSE)</f>
        <v>5.7794494089096897</v>
      </c>
      <c r="O27" s="48">
        <f>VLOOKUP($A27,'Occupancy Raw Data'!$B$8:$BE$45,'Occupancy Raw Data'!AV$3,FALSE)</f>
        <v>6.7001667552917104</v>
      </c>
      <c r="P27" s="48">
        <f>VLOOKUP($A27,'Occupancy Raw Data'!$B$8:$BE$45,'Occupancy Raw Data'!AW$3,FALSE)</f>
        <v>11.108947744707701</v>
      </c>
      <c r="Q27" s="48">
        <f>VLOOKUP($A27,'Occupancy Raw Data'!$B$8:$BE$45,'Occupancy Raw Data'!AX$3,FALSE)</f>
        <v>11.731076514779099</v>
      </c>
      <c r="R27" s="49">
        <f>VLOOKUP($A27,'Occupancy Raw Data'!$B$8:$BE$45,'Occupancy Raw Data'!AY$3,FALSE)</f>
        <v>9.5318600907701398</v>
      </c>
      <c r="S27" s="48">
        <f>VLOOKUP($A27,'Occupancy Raw Data'!$B$8:$BE$45,'Occupancy Raw Data'!BA$3,FALSE)</f>
        <v>8.4159989134588606</v>
      </c>
      <c r="T27" s="48">
        <f>VLOOKUP($A27,'Occupancy Raw Data'!$B$8:$BE$45,'Occupancy Raw Data'!BB$3,FALSE)</f>
        <v>3.8868300319662499</v>
      </c>
      <c r="U27" s="49">
        <f>VLOOKUP($A27,'Occupancy Raw Data'!$B$8:$BE$45,'Occupancy Raw Data'!BC$3,FALSE)</f>
        <v>6.02941823650412</v>
      </c>
      <c r="V27" s="50">
        <f>VLOOKUP($A27,'Occupancy Raw Data'!$B$8:$BE$45,'Occupancy Raw Data'!BE$3,FALSE)</f>
        <v>8.2802465333431403</v>
      </c>
      <c r="X27" s="51">
        <f>VLOOKUP($A27,'ADR Raw Data'!$B$6:$BE$43,'ADR Raw Data'!AG$1,FALSE)</f>
        <v>174.75131017282001</v>
      </c>
      <c r="Y27" s="52">
        <f>VLOOKUP($A27,'ADR Raw Data'!$B$6:$BE$43,'ADR Raw Data'!AH$1,FALSE)</f>
        <v>142.645492842962</v>
      </c>
      <c r="Z27" s="52">
        <f>VLOOKUP($A27,'ADR Raw Data'!$B$6:$BE$43,'ADR Raw Data'!AI$1,FALSE)</f>
        <v>145.07155162745599</v>
      </c>
      <c r="AA27" s="52">
        <f>VLOOKUP($A27,'ADR Raw Data'!$B$6:$BE$43,'ADR Raw Data'!AJ$1,FALSE)</f>
        <v>147.99816252973599</v>
      </c>
      <c r="AB27" s="52">
        <f>VLOOKUP($A27,'ADR Raw Data'!$B$6:$BE$43,'ADR Raw Data'!AK$1,FALSE)</f>
        <v>156.11730771484301</v>
      </c>
      <c r="AC27" s="53">
        <f>VLOOKUP($A27,'ADR Raw Data'!$B$6:$BE$43,'ADR Raw Data'!AL$1,FALSE)</f>
        <v>153.49058419638499</v>
      </c>
      <c r="AD27" s="52">
        <f>VLOOKUP($A27,'ADR Raw Data'!$B$6:$BE$43,'ADR Raw Data'!AN$1,FALSE)</f>
        <v>227.665812381515</v>
      </c>
      <c r="AE27" s="52">
        <f>VLOOKUP($A27,'ADR Raw Data'!$B$6:$BE$43,'ADR Raw Data'!AO$1,FALSE)</f>
        <v>244.178877291048</v>
      </c>
      <c r="AF27" s="53">
        <f>VLOOKUP($A27,'ADR Raw Data'!$B$6:$BE$43,'ADR Raw Data'!AP$1,FALSE)</f>
        <v>236.19130355938199</v>
      </c>
      <c r="AG27" s="54">
        <f>VLOOKUP($A27,'ADR Raw Data'!$B$6:$BE$43,'ADR Raw Data'!AR$1,FALSE)</f>
        <v>182.06881746637501</v>
      </c>
      <c r="AI27" s="47">
        <f>VLOOKUP($A27,'ADR Raw Data'!$B$6:$BE$43,'ADR Raw Data'!AT$1,FALSE)</f>
        <v>5.0110151224820196</v>
      </c>
      <c r="AJ27" s="48">
        <f>VLOOKUP($A27,'ADR Raw Data'!$B$6:$BE$43,'ADR Raw Data'!AU$1,FALSE)</f>
        <v>0.49534660274690501</v>
      </c>
      <c r="AK27" s="48">
        <f>VLOOKUP($A27,'ADR Raw Data'!$B$6:$BE$43,'ADR Raw Data'!AV$1,FALSE)</f>
        <v>0.59276925715465101</v>
      </c>
      <c r="AL27" s="48">
        <f>VLOOKUP($A27,'ADR Raw Data'!$B$6:$BE$43,'ADR Raw Data'!AW$1,FALSE)</f>
        <v>1.8470168127172599</v>
      </c>
      <c r="AM27" s="48">
        <f>VLOOKUP($A27,'ADR Raw Data'!$B$6:$BE$43,'ADR Raw Data'!AX$1,FALSE)</f>
        <v>1.8994785863888699</v>
      </c>
      <c r="AN27" s="49">
        <f>VLOOKUP($A27,'ADR Raw Data'!$B$6:$BE$43,'ADR Raw Data'!AY$1,FALSE)</f>
        <v>2.1923608483025299</v>
      </c>
      <c r="AO27" s="48">
        <f>VLOOKUP($A27,'ADR Raw Data'!$B$6:$BE$43,'ADR Raw Data'!BA$1,FALSE)</f>
        <v>1.75438138840878</v>
      </c>
      <c r="AP27" s="48">
        <f>VLOOKUP($A27,'ADR Raw Data'!$B$6:$BE$43,'ADR Raw Data'!BB$1,FALSE)</f>
        <v>3.8904350468997202</v>
      </c>
      <c r="AQ27" s="49">
        <f>VLOOKUP($A27,'ADR Raw Data'!$B$6:$BE$43,'ADR Raw Data'!BC$1,FALSE)</f>
        <v>2.8295754832855899</v>
      </c>
      <c r="AR27" s="50">
        <f>VLOOKUP($A27,'ADR Raw Data'!$B$6:$BE$43,'ADR Raw Data'!BE$1,FALSE)</f>
        <v>2.1174466578324602</v>
      </c>
      <c r="AT27" s="51">
        <f>VLOOKUP($A27,'RevPAR Raw Data'!$B$6:$BE$43,'RevPAR Raw Data'!AG$1,FALSE)</f>
        <v>113.677650630896</v>
      </c>
      <c r="AU27" s="52">
        <f>VLOOKUP($A27,'RevPAR Raw Data'!$B$6:$BE$43,'RevPAR Raw Data'!AH$1,FALSE)</f>
        <v>84.729404180424496</v>
      </c>
      <c r="AV27" s="52">
        <f>VLOOKUP($A27,'RevPAR Raw Data'!$B$6:$BE$43,'RevPAR Raw Data'!AI$1,FALSE)</f>
        <v>94.168202350628903</v>
      </c>
      <c r="AW27" s="52">
        <f>VLOOKUP($A27,'RevPAR Raw Data'!$B$6:$BE$43,'RevPAR Raw Data'!AJ$1,FALSE)</f>
        <v>100.265264591194</v>
      </c>
      <c r="AX27" s="52">
        <f>VLOOKUP($A27,'RevPAR Raw Data'!$B$6:$BE$43,'RevPAR Raw Data'!AK$1,FALSE)</f>
        <v>106.827440750786</v>
      </c>
      <c r="AY27" s="53">
        <f>VLOOKUP($A27,'RevPAR Raw Data'!$B$6:$BE$43,'RevPAR Raw Data'!AL$1,FALSE)</f>
        <v>99.933592500786105</v>
      </c>
      <c r="AZ27" s="52">
        <f>VLOOKUP($A27,'RevPAR Raw Data'!$B$6:$BE$43,'RevPAR Raw Data'!AN$1,FALSE)</f>
        <v>189.29642674528299</v>
      </c>
      <c r="BA27" s="52">
        <f>VLOOKUP($A27,'RevPAR Raw Data'!$B$6:$BE$43,'RevPAR Raw Data'!AO$1,FALSE)</f>
        <v>216.699155369496</v>
      </c>
      <c r="BB27" s="53">
        <f>VLOOKUP($A27,'RevPAR Raw Data'!$B$6:$BE$43,'RevPAR Raw Data'!AP$1,FALSE)</f>
        <v>202.99779105738901</v>
      </c>
      <c r="BC27" s="54">
        <f>VLOOKUP($A27,'RevPAR Raw Data'!$B$6:$BE$43,'RevPAR Raw Data'!AR$1,FALSE)</f>
        <v>129.380506374101</v>
      </c>
      <c r="BE27" s="47">
        <f>VLOOKUP($A27,'RevPAR Raw Data'!$B$6:$BE$43,'RevPAR Raw Data'!AT$1,FALSE)</f>
        <v>17.7845147371461</v>
      </c>
      <c r="BF27" s="48">
        <f>VLOOKUP($A27,'RevPAR Raw Data'!$B$6:$BE$43,'RevPAR Raw Data'!AU$1,FALSE)</f>
        <v>6.3034243179611096</v>
      </c>
      <c r="BG27" s="48">
        <f>VLOOKUP($A27,'RevPAR Raw Data'!$B$6:$BE$43,'RevPAR Raw Data'!AV$1,FALSE)</f>
        <v>7.3326525411498302</v>
      </c>
      <c r="BH27" s="48">
        <f>VLOOKUP($A27,'RevPAR Raw Data'!$B$6:$BE$43,'RevPAR Raw Data'!AW$1,FALSE)</f>
        <v>13.1611486899857</v>
      </c>
      <c r="BI27" s="48">
        <f>VLOOKUP($A27,'RevPAR Raw Data'!$B$6:$BE$43,'RevPAR Raw Data'!AX$1,FALSE)</f>
        <v>13.8533843875191</v>
      </c>
      <c r="BJ27" s="49">
        <f>VLOOKUP($A27,'RevPAR Raw Data'!$B$6:$BE$43,'RevPAR Raw Data'!AY$1,FALSE)</f>
        <v>11.933193707817701</v>
      </c>
      <c r="BK27" s="48">
        <f>VLOOKUP($A27,'RevPAR Raw Data'!$B$6:$BE$43,'RevPAR Raw Data'!BA$1,FALSE)</f>
        <v>10.318029020454</v>
      </c>
      <c r="BL27" s="48">
        <f>VLOOKUP($A27,'RevPAR Raw Data'!$B$6:$BE$43,'RevPAR Raw Data'!BB$1,FALSE)</f>
        <v>7.9284796766430103</v>
      </c>
      <c r="BM27" s="49">
        <f>VLOOKUP($A27,'RevPAR Raw Data'!$B$6:$BE$43,'RevPAR Raw Data'!BC$1,FALSE)</f>
        <v>9.0296006599945802</v>
      </c>
      <c r="BN27" s="50">
        <f>VLOOKUP($A27,'RevPAR Raw Data'!$B$6:$BE$43,'RevPAR Raw Data'!BE$1,FALSE)</f>
        <v>10.5730229946561</v>
      </c>
    </row>
    <row r="28" spans="1:66" x14ac:dyDescent="0.25">
      <c r="A28" s="63" t="s">
        <v>29</v>
      </c>
      <c r="B28" s="47">
        <f>VLOOKUP($A28,'Occupancy Raw Data'!$B$8:$BE$45,'Occupancy Raw Data'!AG$3,FALSE)</f>
        <v>51.1060209424083</v>
      </c>
      <c r="C28" s="48">
        <f>VLOOKUP($A28,'Occupancy Raw Data'!$B$8:$BE$45,'Occupancy Raw Data'!AH$3,FALSE)</f>
        <v>48.2820680628272</v>
      </c>
      <c r="D28" s="48">
        <f>VLOOKUP($A28,'Occupancy Raw Data'!$B$8:$BE$45,'Occupancy Raw Data'!AI$3,FALSE)</f>
        <v>50.258507853403103</v>
      </c>
      <c r="E28" s="48">
        <f>VLOOKUP($A28,'Occupancy Raw Data'!$B$8:$BE$45,'Occupancy Raw Data'!AJ$3,FALSE)</f>
        <v>50.857329842931897</v>
      </c>
      <c r="F28" s="48">
        <f>VLOOKUP($A28,'Occupancy Raw Data'!$B$8:$BE$45,'Occupancy Raw Data'!AK$3,FALSE)</f>
        <v>54.967277486910902</v>
      </c>
      <c r="G28" s="49">
        <f>VLOOKUP($A28,'Occupancy Raw Data'!$B$8:$BE$45,'Occupancy Raw Data'!AL$3,FALSE)</f>
        <v>51.094240837696297</v>
      </c>
      <c r="H28" s="48">
        <f>VLOOKUP($A28,'Occupancy Raw Data'!$B$8:$BE$45,'Occupancy Raw Data'!AN$3,FALSE)</f>
        <v>76.796465968586304</v>
      </c>
      <c r="I28" s="48">
        <f>VLOOKUP($A28,'Occupancy Raw Data'!$B$8:$BE$45,'Occupancy Raw Data'!AO$3,FALSE)</f>
        <v>80.782068062827193</v>
      </c>
      <c r="J28" s="49">
        <f>VLOOKUP($A28,'Occupancy Raw Data'!$B$8:$BE$45,'Occupancy Raw Data'!AP$3,FALSE)</f>
        <v>78.789267015706798</v>
      </c>
      <c r="K28" s="50">
        <f>VLOOKUP($A28,'Occupancy Raw Data'!$B$8:$BE$45,'Occupancy Raw Data'!AR$3,FALSE)</f>
        <v>59.007105459984999</v>
      </c>
      <c r="M28" s="47">
        <f>VLOOKUP($A28,'Occupancy Raw Data'!$B$8:$BE$45,'Occupancy Raw Data'!AT$3,FALSE)</f>
        <v>0.75681074516827396</v>
      </c>
      <c r="N28" s="48">
        <f>VLOOKUP($A28,'Occupancy Raw Data'!$B$8:$BE$45,'Occupancy Raw Data'!AU$3,FALSE)</f>
        <v>-3.6044312549230799</v>
      </c>
      <c r="O28" s="48">
        <f>VLOOKUP($A28,'Occupancy Raw Data'!$B$8:$BE$45,'Occupancy Raw Data'!AV$3,FALSE)</f>
        <v>-0.88244204157050599</v>
      </c>
      <c r="P28" s="48">
        <f>VLOOKUP($A28,'Occupancy Raw Data'!$B$8:$BE$45,'Occupancy Raw Data'!AW$3,FALSE)</f>
        <v>-0.36325684876676601</v>
      </c>
      <c r="Q28" s="48">
        <f>VLOOKUP($A28,'Occupancy Raw Data'!$B$8:$BE$45,'Occupancy Raw Data'!AX$3,FALSE)</f>
        <v>-3.9285980984937998</v>
      </c>
      <c r="R28" s="49">
        <f>VLOOKUP($A28,'Occupancy Raw Data'!$B$8:$BE$45,'Occupancy Raw Data'!AY$3,FALSE)</f>
        <v>-1.6561023044664001</v>
      </c>
      <c r="S28" s="48">
        <f>VLOOKUP($A28,'Occupancy Raw Data'!$B$8:$BE$45,'Occupancy Raw Data'!BA$3,FALSE)</f>
        <v>3.6257316630958099</v>
      </c>
      <c r="T28" s="48">
        <f>VLOOKUP($A28,'Occupancy Raw Data'!$B$8:$BE$45,'Occupancy Raw Data'!BB$3,FALSE)</f>
        <v>1.2563022316976999</v>
      </c>
      <c r="U28" s="49">
        <f>VLOOKUP($A28,'Occupancy Raw Data'!$B$8:$BE$45,'Occupancy Raw Data'!BC$3,FALSE)</f>
        <v>2.3973639210044402</v>
      </c>
      <c r="V28" s="50">
        <f>VLOOKUP($A28,'Occupancy Raw Data'!$B$8:$BE$45,'Occupancy Raw Data'!BE$3,FALSE)</f>
        <v>-0.14814648439108999</v>
      </c>
      <c r="X28" s="51">
        <f>VLOOKUP($A28,'ADR Raw Data'!$B$6:$BE$43,'ADR Raw Data'!AG$1,FALSE)</f>
        <v>132.80875400179201</v>
      </c>
      <c r="Y28" s="52">
        <f>VLOOKUP($A28,'ADR Raw Data'!$B$6:$BE$43,'ADR Raw Data'!AH$1,FALSE)</f>
        <v>120.007129108776</v>
      </c>
      <c r="Z28" s="52">
        <f>VLOOKUP($A28,'ADR Raw Data'!$B$6:$BE$43,'ADR Raw Data'!AI$1,FALSE)</f>
        <v>120.161619246044</v>
      </c>
      <c r="AA28" s="52">
        <f>VLOOKUP($A28,'ADR Raw Data'!$B$6:$BE$43,'ADR Raw Data'!AJ$1,FALSE)</f>
        <v>119.33874211813099</v>
      </c>
      <c r="AB28" s="52">
        <f>VLOOKUP($A28,'ADR Raw Data'!$B$6:$BE$43,'ADR Raw Data'!AK$1,FALSE)</f>
        <v>130.38440111918001</v>
      </c>
      <c r="AC28" s="53">
        <f>VLOOKUP($A28,'ADR Raw Data'!$B$6:$BE$43,'ADR Raw Data'!AL$1,FALSE)</f>
        <v>124.698157085766</v>
      </c>
      <c r="AD28" s="52">
        <f>VLOOKUP($A28,'ADR Raw Data'!$B$6:$BE$43,'ADR Raw Data'!AN$1,FALSE)</f>
        <v>171.81950871362201</v>
      </c>
      <c r="AE28" s="52">
        <f>VLOOKUP($A28,'ADR Raw Data'!$B$6:$BE$43,'ADR Raw Data'!AO$1,FALSE)</f>
        <v>185.38144002916499</v>
      </c>
      <c r="AF28" s="53">
        <f>VLOOKUP($A28,'ADR Raw Data'!$B$6:$BE$43,'ADR Raw Data'!AP$1,FALSE)</f>
        <v>178.77198396876801</v>
      </c>
      <c r="AG28" s="54">
        <f>VLOOKUP($A28,'ADR Raw Data'!$B$6:$BE$43,'ADR Raw Data'!AR$1,FALSE)</f>
        <v>145.32732975251099</v>
      </c>
      <c r="AI28" s="47">
        <f>VLOOKUP($A28,'ADR Raw Data'!$B$6:$BE$43,'ADR Raw Data'!AT$1,FALSE)</f>
        <v>-4.6576166586656003</v>
      </c>
      <c r="AJ28" s="48">
        <f>VLOOKUP($A28,'ADR Raw Data'!$B$6:$BE$43,'ADR Raw Data'!AU$1,FALSE)</f>
        <v>-0.90704271933004199</v>
      </c>
      <c r="AK28" s="48">
        <f>VLOOKUP($A28,'ADR Raw Data'!$B$6:$BE$43,'ADR Raw Data'!AV$1,FALSE)</f>
        <v>1.6683342907658301</v>
      </c>
      <c r="AL28" s="48">
        <f>VLOOKUP($A28,'ADR Raw Data'!$B$6:$BE$43,'ADR Raw Data'!AW$1,FALSE)</f>
        <v>1.54564404418121</v>
      </c>
      <c r="AM28" s="48">
        <f>VLOOKUP($A28,'ADR Raw Data'!$B$6:$BE$43,'ADR Raw Data'!AX$1,FALSE)</f>
        <v>6.2154832649203497E-2</v>
      </c>
      <c r="AN28" s="49">
        <f>VLOOKUP($A28,'ADR Raw Data'!$B$6:$BE$43,'ADR Raw Data'!AY$1,FALSE)</f>
        <v>-0.56768599874879999</v>
      </c>
      <c r="AO28" s="48">
        <f>VLOOKUP($A28,'ADR Raw Data'!$B$6:$BE$43,'ADR Raw Data'!BA$1,FALSE)</f>
        <v>-2.68105979451146</v>
      </c>
      <c r="AP28" s="48">
        <f>VLOOKUP($A28,'ADR Raw Data'!$B$6:$BE$43,'ADR Raw Data'!BB$1,FALSE)</f>
        <v>-3.0480626907345401</v>
      </c>
      <c r="AQ28" s="49">
        <f>VLOOKUP($A28,'ADR Raw Data'!$B$6:$BE$43,'ADR Raw Data'!BC$1,FALSE)</f>
        <v>-2.92116053758568</v>
      </c>
      <c r="AR28" s="50">
        <f>VLOOKUP($A28,'ADR Raw Data'!$B$6:$BE$43,'ADR Raw Data'!BE$1,FALSE)</f>
        <v>-1.3142959508968699</v>
      </c>
      <c r="AT28" s="51">
        <f>VLOOKUP($A28,'RevPAR Raw Data'!$B$6:$BE$43,'RevPAR Raw Data'!AG$1,FALSE)</f>
        <v>67.873269633507803</v>
      </c>
      <c r="AU28" s="52">
        <f>VLOOKUP($A28,'RevPAR Raw Data'!$B$6:$BE$43,'RevPAR Raw Data'!AH$1,FALSE)</f>
        <v>57.941923756544497</v>
      </c>
      <c r="AV28" s="52">
        <f>VLOOKUP($A28,'RevPAR Raw Data'!$B$6:$BE$43,'RevPAR Raw Data'!AI$1,FALSE)</f>
        <v>60.391436845549698</v>
      </c>
      <c r="AW28" s="52">
        <f>VLOOKUP($A28,'RevPAR Raw Data'!$B$6:$BE$43,'RevPAR Raw Data'!AJ$1,FALSE)</f>
        <v>60.692497709424003</v>
      </c>
      <c r="AX28" s="52">
        <f>VLOOKUP($A28,'RevPAR Raw Data'!$B$6:$BE$43,'RevPAR Raw Data'!AK$1,FALSE)</f>
        <v>71.668755562827201</v>
      </c>
      <c r="AY28" s="53">
        <f>VLOOKUP($A28,'RevPAR Raw Data'!$B$6:$BE$43,'RevPAR Raw Data'!AL$1,FALSE)</f>
        <v>63.713576701570602</v>
      </c>
      <c r="AZ28" s="52">
        <f>VLOOKUP($A28,'RevPAR Raw Data'!$B$6:$BE$43,'RevPAR Raw Data'!AN$1,FALSE)</f>
        <v>131.951310536649</v>
      </c>
      <c r="BA28" s="52">
        <f>VLOOKUP($A28,'RevPAR Raw Data'!$B$6:$BE$43,'RevPAR Raw Data'!AO$1,FALSE)</f>
        <v>149.75496106020901</v>
      </c>
      <c r="BB28" s="53">
        <f>VLOOKUP($A28,'RevPAR Raw Data'!$B$6:$BE$43,'RevPAR Raw Data'!AP$1,FALSE)</f>
        <v>140.85313579842901</v>
      </c>
      <c r="BC28" s="54">
        <f>VLOOKUP($A28,'RevPAR Raw Data'!$B$6:$BE$43,'RevPAR Raw Data'!AR$1,FALSE)</f>
        <v>85.753450729244506</v>
      </c>
      <c r="BE28" s="47">
        <f>VLOOKUP($A28,'RevPAR Raw Data'!$B$6:$BE$43,'RevPAR Raw Data'!AT$1,FALSE)</f>
        <v>-3.93605525683886</v>
      </c>
      <c r="BF28" s="48">
        <f>VLOOKUP($A28,'RevPAR Raw Data'!$B$6:$BE$43,'RevPAR Raw Data'!AU$1,FALSE)</f>
        <v>-4.4787802429820802</v>
      </c>
      <c r="BG28" s="48">
        <f>VLOOKUP($A28,'RevPAR Raw Data'!$B$6:$BE$43,'RevPAR Raw Data'!AV$1,FALSE)</f>
        <v>0.77117016601967303</v>
      </c>
      <c r="BH28" s="48">
        <f>VLOOKUP($A28,'RevPAR Raw Data'!$B$6:$BE$43,'RevPAR Raw Data'!AW$1,FALSE)</f>
        <v>1.17677253756639</v>
      </c>
      <c r="BI28" s="48">
        <f>VLOOKUP($A28,'RevPAR Raw Data'!$B$6:$BE$43,'RevPAR Raw Data'!AX$1,FALSE)</f>
        <v>-3.8688850794181699</v>
      </c>
      <c r="BJ28" s="49">
        <f>VLOOKUP($A28,'RevPAR Raw Data'!$B$6:$BE$43,'RevPAR Raw Data'!AY$1,FALSE)</f>
        <v>-2.2143868423077899</v>
      </c>
      <c r="BK28" s="48">
        <f>VLOOKUP($A28,'RevPAR Raw Data'!$B$6:$BE$43,'RevPAR Raw Data'!BA$1,FALSE)</f>
        <v>0.84746383470821696</v>
      </c>
      <c r="BL28" s="48">
        <f>VLOOKUP($A28,'RevPAR Raw Data'!$B$6:$BE$43,'RevPAR Raw Data'!BB$1,FALSE)</f>
        <v>-1.83005333864408</v>
      </c>
      <c r="BM28" s="49">
        <f>VLOOKUP($A28,'RevPAR Raw Data'!$B$6:$BE$43,'RevPAR Raw Data'!BC$1,FALSE)</f>
        <v>-0.59382746538393905</v>
      </c>
      <c r="BN28" s="50">
        <f>VLOOKUP($A28,'RevPAR Raw Data'!$B$6:$BE$43,'RevPAR Raw Data'!BE$1,FALSE)</f>
        <v>-1.4604953520422099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46.222452087463701</v>
      </c>
      <c r="C30" s="48">
        <f>VLOOKUP($A30,'Occupancy Raw Data'!$B$8:$BE$45,'Occupancy Raw Data'!AH$3,FALSE)</f>
        <v>52.338591500732598</v>
      </c>
      <c r="D30" s="48">
        <f>VLOOKUP($A30,'Occupancy Raw Data'!$B$8:$BE$45,'Occupancy Raw Data'!AI$3,FALSE)</f>
        <v>59.570151998390898</v>
      </c>
      <c r="E30" s="48">
        <f>VLOOKUP($A30,'Occupancy Raw Data'!$B$8:$BE$45,'Occupancy Raw Data'!AJ$3,FALSE)</f>
        <v>62.886532770163399</v>
      </c>
      <c r="F30" s="48">
        <f>VLOOKUP($A30,'Occupancy Raw Data'!$B$8:$BE$45,'Occupancy Raw Data'!AK$3,FALSE)</f>
        <v>61.719611989702003</v>
      </c>
      <c r="G30" s="49">
        <f>VLOOKUP($A30,'Occupancy Raw Data'!$B$8:$BE$45,'Occupancy Raw Data'!AL$3,FALSE)</f>
        <v>56.547474013764301</v>
      </c>
      <c r="H30" s="48">
        <f>VLOOKUP($A30,'Occupancy Raw Data'!$B$8:$BE$45,'Occupancy Raw Data'!AN$3,FALSE)</f>
        <v>67.990874402353796</v>
      </c>
      <c r="I30" s="48">
        <f>VLOOKUP($A30,'Occupancy Raw Data'!$B$8:$BE$45,'Occupancy Raw Data'!AO$3,FALSE)</f>
        <v>69.647206139141602</v>
      </c>
      <c r="J30" s="49">
        <f>VLOOKUP($A30,'Occupancy Raw Data'!$B$8:$BE$45,'Occupancy Raw Data'!AP$3,FALSE)</f>
        <v>68.819230592452996</v>
      </c>
      <c r="K30" s="50">
        <f>VLOOKUP($A30,'Occupancy Raw Data'!$B$8:$BE$45,'Occupancy Raw Data'!AR$3,FALSE)</f>
        <v>60.054277336502999</v>
      </c>
      <c r="M30" s="47">
        <f>VLOOKUP($A30,'Occupancy Raw Data'!$B$8:$BE$45,'Occupancy Raw Data'!AT$3,FALSE)</f>
        <v>-1.16257475840016</v>
      </c>
      <c r="N30" s="48">
        <f>VLOOKUP($A30,'Occupancy Raw Data'!$B$8:$BE$45,'Occupancy Raw Data'!AU$3,FALSE)</f>
        <v>1.7685428589436001</v>
      </c>
      <c r="O30" s="48">
        <f>VLOOKUP($A30,'Occupancy Raw Data'!$B$8:$BE$45,'Occupancy Raw Data'!AV$3,FALSE)</f>
        <v>2.78743575798857</v>
      </c>
      <c r="P30" s="48">
        <f>VLOOKUP($A30,'Occupancy Raw Data'!$B$8:$BE$45,'Occupancy Raw Data'!AW$3,FALSE)</f>
        <v>3.9838862086790598</v>
      </c>
      <c r="Q30" s="48">
        <f>VLOOKUP($A30,'Occupancy Raw Data'!$B$8:$BE$45,'Occupancy Raw Data'!AX$3,FALSE)</f>
        <v>2.3970185305882898</v>
      </c>
      <c r="R30" s="49">
        <f>VLOOKUP($A30,'Occupancy Raw Data'!$B$8:$BE$45,'Occupancy Raw Data'!AY$3,FALSE)</f>
        <v>2.1075399587877701</v>
      </c>
      <c r="S30" s="48">
        <f>VLOOKUP($A30,'Occupancy Raw Data'!$B$8:$BE$45,'Occupancy Raw Data'!BA$3,FALSE)</f>
        <v>-1.33041306570638</v>
      </c>
      <c r="T30" s="48">
        <f>VLOOKUP($A30,'Occupancy Raw Data'!$B$8:$BE$45,'Occupancy Raw Data'!BB$3,FALSE)</f>
        <v>-2.4374897125053399</v>
      </c>
      <c r="U30" s="49">
        <f>VLOOKUP($A30,'Occupancy Raw Data'!$B$8:$BE$45,'Occupancy Raw Data'!BC$3,FALSE)</f>
        <v>-1.8934635489170499</v>
      </c>
      <c r="V30" s="50">
        <f>VLOOKUP($A30,'Occupancy Raw Data'!$B$8:$BE$45,'Occupancy Raw Data'!BE$3,FALSE)</f>
        <v>0.76334761218309399</v>
      </c>
      <c r="X30" s="51">
        <f>VLOOKUP($A30,'ADR Raw Data'!$B$6:$BE$43,'ADR Raw Data'!AG$1,FALSE)</f>
        <v>116.406875326354</v>
      </c>
      <c r="Y30" s="52">
        <f>VLOOKUP($A30,'ADR Raw Data'!$B$6:$BE$43,'ADR Raw Data'!AH$1,FALSE)</f>
        <v>110.67398739527999</v>
      </c>
      <c r="Z30" s="52">
        <f>VLOOKUP($A30,'ADR Raw Data'!$B$6:$BE$43,'ADR Raw Data'!AI$1,FALSE)</f>
        <v>113.63592257454501</v>
      </c>
      <c r="AA30" s="52">
        <f>VLOOKUP($A30,'ADR Raw Data'!$B$6:$BE$43,'ADR Raw Data'!AJ$1,FALSE)</f>
        <v>115.170883927918</v>
      </c>
      <c r="AB30" s="52">
        <f>VLOOKUP($A30,'ADR Raw Data'!$B$6:$BE$43,'ADR Raw Data'!AK$1,FALSE)</f>
        <v>120.183957002662</v>
      </c>
      <c r="AC30" s="53">
        <f>VLOOKUP($A30,'ADR Raw Data'!$B$6:$BE$43,'ADR Raw Data'!AL$1,FALSE)</f>
        <v>115.311431669532</v>
      </c>
      <c r="AD30" s="52">
        <f>VLOOKUP($A30,'ADR Raw Data'!$B$6:$BE$43,'ADR Raw Data'!AN$1,FALSE)</f>
        <v>152.42387161391201</v>
      </c>
      <c r="AE30" s="52">
        <f>VLOOKUP($A30,'ADR Raw Data'!$B$6:$BE$43,'ADR Raw Data'!AO$1,FALSE)</f>
        <v>155.55521826264001</v>
      </c>
      <c r="AF30" s="53">
        <f>VLOOKUP($A30,'ADR Raw Data'!$B$6:$BE$43,'ADR Raw Data'!AP$1,FALSE)</f>
        <v>154.008745951045</v>
      </c>
      <c r="AG30" s="54">
        <f>VLOOKUP($A30,'ADR Raw Data'!$B$6:$BE$43,'ADR Raw Data'!AR$1,FALSE)</f>
        <v>127.983612730906</v>
      </c>
      <c r="AH30" s="65"/>
      <c r="AI30" s="47">
        <f>VLOOKUP($A30,'ADR Raw Data'!$B$6:$BE$43,'ADR Raw Data'!AT$1,FALSE)</f>
        <v>-0.94774748734027403</v>
      </c>
      <c r="AJ30" s="48">
        <f>VLOOKUP($A30,'ADR Raw Data'!$B$6:$BE$43,'ADR Raw Data'!AU$1,FALSE)</f>
        <v>3.0124845597521599</v>
      </c>
      <c r="AK30" s="48">
        <f>VLOOKUP($A30,'ADR Raw Data'!$B$6:$BE$43,'ADR Raw Data'!AV$1,FALSE)</f>
        <v>4.1955877867812603</v>
      </c>
      <c r="AL30" s="48">
        <f>VLOOKUP($A30,'ADR Raw Data'!$B$6:$BE$43,'ADR Raw Data'!AW$1,FALSE)</f>
        <v>4.4680514415611503</v>
      </c>
      <c r="AM30" s="48">
        <f>VLOOKUP($A30,'ADR Raw Data'!$B$6:$BE$43,'ADR Raw Data'!AX$1,FALSE)</f>
        <v>3.67984611370054</v>
      </c>
      <c r="AN30" s="49">
        <f>VLOOKUP($A30,'ADR Raw Data'!$B$6:$BE$43,'ADR Raw Data'!AY$1,FALSE)</f>
        <v>3.0124841603010002</v>
      </c>
      <c r="AO30" s="48">
        <f>VLOOKUP($A30,'ADR Raw Data'!$B$6:$BE$43,'ADR Raw Data'!BA$1,FALSE)</f>
        <v>1.4768132365050799</v>
      </c>
      <c r="AP30" s="48">
        <f>VLOOKUP($A30,'ADR Raw Data'!$B$6:$BE$43,'ADR Raw Data'!BB$1,FALSE)</f>
        <v>0.532526471650689</v>
      </c>
      <c r="AQ30" s="49">
        <f>VLOOKUP($A30,'ADR Raw Data'!$B$6:$BE$43,'ADR Raw Data'!BC$1,FALSE)</f>
        <v>0.983767160347645</v>
      </c>
      <c r="AR30" s="50">
        <f>VLOOKUP($A30,'ADR Raw Data'!$B$6:$BE$43,'ADR Raw Data'!BE$1,FALSE)</f>
        <v>1.9128916439580499</v>
      </c>
      <c r="AT30" s="51">
        <f>VLOOKUP($A30,'RevPAR Raw Data'!$B$6:$BE$43,'RevPAR Raw Data'!AG$1,FALSE)</f>
        <v>53.806112174237803</v>
      </c>
      <c r="AU30" s="52">
        <f>VLOOKUP($A30,'RevPAR Raw Data'!$B$6:$BE$43,'RevPAR Raw Data'!AH$1,FALSE)</f>
        <v>57.925206160388399</v>
      </c>
      <c r="AV30" s="52">
        <f>VLOOKUP($A30,'RevPAR Raw Data'!$B$6:$BE$43,'RevPAR Raw Data'!AI$1,FALSE)</f>
        <v>67.6930918024308</v>
      </c>
      <c r="AW30" s="52">
        <f>VLOOKUP($A30,'RevPAR Raw Data'!$B$6:$BE$43,'RevPAR Raw Data'!AJ$1,FALSE)</f>
        <v>72.426975663017501</v>
      </c>
      <c r="AX30" s="52">
        <f>VLOOKUP($A30,'RevPAR Raw Data'!$B$6:$BE$43,'RevPAR Raw Data'!AK$1,FALSE)</f>
        <v>74.177071935913901</v>
      </c>
      <c r="AY30" s="53">
        <f>VLOOKUP($A30,'RevPAR Raw Data'!$B$6:$BE$43,'RevPAR Raw Data'!AL$1,FALSE)</f>
        <v>65.205701858228394</v>
      </c>
      <c r="AZ30" s="52">
        <f>VLOOKUP($A30,'RevPAR Raw Data'!$B$6:$BE$43,'RevPAR Raw Data'!AN$1,FALSE)</f>
        <v>103.63432310821899</v>
      </c>
      <c r="BA30" s="52">
        <f>VLOOKUP($A30,'RevPAR Raw Data'!$B$6:$BE$43,'RevPAR Raw Data'!AO$1,FALSE)</f>
        <v>108.339863523573</v>
      </c>
      <c r="BB30" s="53">
        <f>VLOOKUP($A30,'RevPAR Raw Data'!$B$6:$BE$43,'RevPAR Raw Data'!AP$1,FALSE)</f>
        <v>105.987634008594</v>
      </c>
      <c r="BC30" s="54">
        <f>VLOOKUP($A30,'RevPAR Raw Data'!$B$6:$BE$43,'RevPAR Raw Data'!AR$1,FALSE)</f>
        <v>76.859633734694398</v>
      </c>
      <c r="BE30" s="47">
        <f>VLOOKUP($A30,'RevPAR Raw Data'!$B$6:$BE$43,'RevPAR Raw Data'!AT$1,FALSE)</f>
        <v>-2.09930397267925</v>
      </c>
      <c r="BF30" s="48">
        <f>VLOOKUP($A30,'RevPAR Raw Data'!$B$6:$BE$43,'RevPAR Raw Data'!AU$1,FALSE)</f>
        <v>4.8343044992540403</v>
      </c>
      <c r="BG30" s="48">
        <f>VLOOKUP($A30,'RevPAR Raw Data'!$B$6:$BE$43,'RevPAR Raw Data'!AV$1,FALSE)</f>
        <v>7.09997285899638</v>
      </c>
      <c r="BH30" s="48">
        <f>VLOOKUP($A30,'RevPAR Raw Data'!$B$6:$BE$43,'RevPAR Raw Data'!AW$1,FALSE)</f>
        <v>8.6299397354172491</v>
      </c>
      <c r="BI30" s="48">
        <f>VLOOKUP($A30,'RevPAR Raw Data'!$B$6:$BE$43,'RevPAR Raw Data'!AX$1,FALSE)</f>
        <v>6.1650712375313601</v>
      </c>
      <c r="BJ30" s="49">
        <f>VLOOKUP($A30,'RevPAR Raw Data'!$B$6:$BE$43,'RevPAR Raw Data'!AY$1,FALSE)</f>
        <v>5.1835134265192702</v>
      </c>
      <c r="BK30" s="48">
        <f>VLOOKUP($A30,'RevPAR Raw Data'!$B$6:$BE$43,'RevPAR Raw Data'!BA$1,FALSE)</f>
        <v>0.12675245454414999</v>
      </c>
      <c r="BL30" s="48">
        <f>VLOOKUP($A30,'RevPAR Raw Data'!$B$6:$BE$43,'RevPAR Raw Data'!BB$1,FALSE)</f>
        <v>-1.9179435188175</v>
      </c>
      <c r="BM30" s="49">
        <f>VLOOKUP($A30,'RevPAR Raw Data'!$B$6:$BE$43,'RevPAR Raw Data'!BC$1,FALSE)</f>
        <v>-0.92832366115680698</v>
      </c>
      <c r="BN30" s="50">
        <f>VLOOKUP($A30,'RevPAR Raw Data'!$B$6:$BE$43,'RevPAR Raw Data'!BE$1,FALSE)</f>
        <v>2.69084126882895</v>
      </c>
    </row>
    <row r="31" spans="1:66" x14ac:dyDescent="0.25">
      <c r="A31" s="63" t="s">
        <v>70</v>
      </c>
      <c r="B31" s="47">
        <f>VLOOKUP($A31,'Occupancy Raw Data'!$B$8:$BE$45,'Occupancy Raw Data'!AG$3,FALSE)</f>
        <v>45.836852521839901</v>
      </c>
      <c r="C31" s="48">
        <f>VLOOKUP($A31,'Occupancy Raw Data'!$B$8:$BE$45,'Occupancy Raw Data'!AH$3,FALSE)</f>
        <v>52.408385543383702</v>
      </c>
      <c r="D31" s="48">
        <f>VLOOKUP($A31,'Occupancy Raw Data'!$B$8:$BE$45,'Occupancy Raw Data'!AI$3,FALSE)</f>
        <v>59.398439371210301</v>
      </c>
      <c r="E31" s="48">
        <f>VLOOKUP($A31,'Occupancy Raw Data'!$B$8:$BE$45,'Occupancy Raw Data'!AJ$3,FALSE)</f>
        <v>61.507431265521099</v>
      </c>
      <c r="F31" s="48">
        <f>VLOOKUP($A31,'Occupancy Raw Data'!$B$8:$BE$45,'Occupancy Raw Data'!AK$3,FALSE)</f>
        <v>60.356998789834599</v>
      </c>
      <c r="G31" s="49">
        <f>VLOOKUP($A31,'Occupancy Raw Data'!$B$8:$BE$45,'Occupancy Raw Data'!AL$3,FALSE)</f>
        <v>55.901632731269899</v>
      </c>
      <c r="H31" s="48">
        <f>VLOOKUP($A31,'Occupancy Raw Data'!$B$8:$BE$45,'Occupancy Raw Data'!AN$3,FALSE)</f>
        <v>66.704064138765602</v>
      </c>
      <c r="I31" s="48">
        <f>VLOOKUP($A31,'Occupancy Raw Data'!$B$8:$BE$45,'Occupancy Raw Data'!AO$3,FALSE)</f>
        <v>69.535815031231095</v>
      </c>
      <c r="J31" s="49">
        <f>VLOOKUP($A31,'Occupancy Raw Data'!$B$8:$BE$45,'Occupancy Raw Data'!AP$3,FALSE)</f>
        <v>68.120653159963695</v>
      </c>
      <c r="K31" s="50">
        <f>VLOOKUP($A31,'Occupancy Raw Data'!$B$8:$BE$45,'Occupancy Raw Data'!AR$3,FALSE)</f>
        <v>59.394063798678999</v>
      </c>
      <c r="M31" s="47">
        <f>VLOOKUP($A31,'Occupancy Raw Data'!$B$8:$BE$45,'Occupancy Raw Data'!AT$3,FALSE)</f>
        <v>0.57396633945604003</v>
      </c>
      <c r="N31" s="48">
        <f>VLOOKUP($A31,'Occupancy Raw Data'!$B$8:$BE$45,'Occupancy Raw Data'!AU$3,FALSE)</f>
        <v>2.9694137667570701</v>
      </c>
      <c r="O31" s="48">
        <f>VLOOKUP($A31,'Occupancy Raw Data'!$B$8:$BE$45,'Occupancy Raw Data'!AV$3,FALSE)</f>
        <v>4.2931739801284001</v>
      </c>
      <c r="P31" s="48">
        <f>VLOOKUP($A31,'Occupancy Raw Data'!$B$8:$BE$45,'Occupancy Raw Data'!AW$3,FALSE)</f>
        <v>3.3023939229977</v>
      </c>
      <c r="Q31" s="48">
        <f>VLOOKUP($A31,'Occupancy Raw Data'!$B$8:$BE$45,'Occupancy Raw Data'!AX$3,FALSE)</f>
        <v>1.3616509308920799</v>
      </c>
      <c r="R31" s="49">
        <f>VLOOKUP($A31,'Occupancy Raw Data'!$B$8:$BE$45,'Occupancy Raw Data'!AY$3,FALSE)</f>
        <v>2.5669187824807498</v>
      </c>
      <c r="S31" s="48">
        <f>VLOOKUP($A31,'Occupancy Raw Data'!$B$8:$BE$45,'Occupancy Raw Data'!BA$3,FALSE)</f>
        <v>-3.1600274578924101</v>
      </c>
      <c r="T31" s="48">
        <f>VLOOKUP($A31,'Occupancy Raw Data'!$B$8:$BE$45,'Occupancy Raw Data'!BB$3,FALSE)</f>
        <v>-3.45991410427014</v>
      </c>
      <c r="U31" s="49">
        <f>VLOOKUP($A31,'Occupancy Raw Data'!$B$8:$BE$45,'Occupancy Raw Data'!BC$3,FALSE)</f>
        <v>-3.3123069578040401</v>
      </c>
      <c r="V31" s="50">
        <f>VLOOKUP($A31,'Occupancy Raw Data'!$B$8:$BE$45,'Occupancy Raw Data'!BE$3,FALSE)</f>
        <v>0.56524305954237197</v>
      </c>
      <c r="X31" s="51">
        <f>VLOOKUP($A31,'ADR Raw Data'!$B$6:$BE$43,'ADR Raw Data'!AG$1,FALSE)</f>
        <v>114.83459145787999</v>
      </c>
      <c r="Y31" s="52">
        <f>VLOOKUP($A31,'ADR Raw Data'!$B$6:$BE$43,'ADR Raw Data'!AH$1,FALSE)</f>
        <v>112.948623177947</v>
      </c>
      <c r="Z31" s="52">
        <f>VLOOKUP($A31,'ADR Raw Data'!$B$6:$BE$43,'ADR Raw Data'!AI$1,FALSE)</f>
        <v>115.817929709883</v>
      </c>
      <c r="AA31" s="52">
        <f>VLOOKUP($A31,'ADR Raw Data'!$B$6:$BE$43,'ADR Raw Data'!AJ$1,FALSE)</f>
        <v>116.303747130677</v>
      </c>
      <c r="AB31" s="52">
        <f>VLOOKUP($A31,'ADR Raw Data'!$B$6:$BE$43,'ADR Raw Data'!AK$1,FALSE)</f>
        <v>118.546122807017</v>
      </c>
      <c r="AC31" s="53">
        <f>VLOOKUP($A31,'ADR Raw Data'!$B$6:$BE$43,'ADR Raw Data'!AL$1,FALSE)</f>
        <v>115.81471031814</v>
      </c>
      <c r="AD31" s="52">
        <f>VLOOKUP($A31,'ADR Raw Data'!$B$6:$BE$43,'ADR Raw Data'!AN$1,FALSE)</f>
        <v>140.719065482377</v>
      </c>
      <c r="AE31" s="52">
        <f>VLOOKUP($A31,'ADR Raw Data'!$B$6:$BE$43,'ADR Raw Data'!AO$1,FALSE)</f>
        <v>144.259617871307</v>
      </c>
      <c r="AF31" s="53">
        <f>VLOOKUP($A31,'ADR Raw Data'!$B$6:$BE$43,'ADR Raw Data'!AP$1,FALSE)</f>
        <v>142.52702872415099</v>
      </c>
      <c r="AG31" s="54">
        <f>VLOOKUP($A31,'ADR Raw Data'!$B$6:$BE$43,'ADR Raw Data'!AR$1,FALSE)</f>
        <v>124.571376562035</v>
      </c>
      <c r="AH31" s="65"/>
      <c r="AI31" s="47">
        <f>VLOOKUP($A31,'ADR Raw Data'!$B$6:$BE$43,'ADR Raw Data'!AT$1,FALSE)</f>
        <v>0.307171278706386</v>
      </c>
      <c r="AJ31" s="48">
        <f>VLOOKUP($A31,'ADR Raw Data'!$B$6:$BE$43,'ADR Raw Data'!AU$1,FALSE)</f>
        <v>3.3162123973344899</v>
      </c>
      <c r="AK31" s="48">
        <f>VLOOKUP($A31,'ADR Raw Data'!$B$6:$BE$43,'ADR Raw Data'!AV$1,FALSE)</f>
        <v>5.7019058743611799</v>
      </c>
      <c r="AL31" s="48">
        <f>VLOOKUP($A31,'ADR Raw Data'!$B$6:$BE$43,'ADR Raw Data'!AW$1,FALSE)</f>
        <v>5.0635236417537701</v>
      </c>
      <c r="AM31" s="48">
        <f>VLOOKUP($A31,'ADR Raw Data'!$B$6:$BE$43,'ADR Raw Data'!AX$1,FALSE)</f>
        <v>2.5642110311738602</v>
      </c>
      <c r="AN31" s="49">
        <f>VLOOKUP($A31,'ADR Raw Data'!$B$6:$BE$43,'ADR Raw Data'!AY$1,FALSE)</f>
        <v>3.4929131847872399</v>
      </c>
      <c r="AO31" s="48">
        <f>VLOOKUP($A31,'ADR Raw Data'!$B$6:$BE$43,'ADR Raw Data'!BA$1,FALSE)</f>
        <v>0.673631571331616</v>
      </c>
      <c r="AP31" s="48">
        <f>VLOOKUP($A31,'ADR Raw Data'!$B$6:$BE$43,'ADR Raw Data'!BB$1,FALSE)</f>
        <v>0.31621670750565101</v>
      </c>
      <c r="AQ31" s="49">
        <f>VLOOKUP($A31,'ADR Raw Data'!$B$6:$BE$43,'ADR Raw Data'!BC$1,FALSE)</f>
        <v>0.48709090172318398</v>
      </c>
      <c r="AR31" s="50">
        <f>VLOOKUP($A31,'ADR Raw Data'!$B$6:$BE$43,'ADR Raw Data'!BE$1,FALSE)</f>
        <v>2.0180378050288099</v>
      </c>
      <c r="AT31" s="51">
        <f>VLOOKUP($A31,'RevPAR Raw Data'!$B$6:$BE$43,'RevPAR Raw Data'!AG$1,FALSE)</f>
        <v>52.636562330606203</v>
      </c>
      <c r="AU31" s="52">
        <f>VLOOKUP($A31,'RevPAR Raw Data'!$B$6:$BE$43,'RevPAR Raw Data'!AH$1,FALSE)</f>
        <v>59.1945499010425</v>
      </c>
      <c r="AV31" s="52">
        <f>VLOOKUP($A31,'RevPAR Raw Data'!$B$6:$BE$43,'RevPAR Raw Data'!AI$1,FALSE)</f>
        <v>68.794042759716106</v>
      </c>
      <c r="AW31" s="52">
        <f>VLOOKUP($A31,'RevPAR Raw Data'!$B$6:$BE$43,'RevPAR Raw Data'!AJ$1,FALSE)</f>
        <v>71.535447325626805</v>
      </c>
      <c r="AX31" s="52">
        <f>VLOOKUP($A31,'RevPAR Raw Data'!$B$6:$BE$43,'RevPAR Raw Data'!AK$1,FALSE)</f>
        <v>71.550881908027407</v>
      </c>
      <c r="AY31" s="53">
        <f>VLOOKUP($A31,'RevPAR Raw Data'!$B$6:$BE$43,'RevPAR Raw Data'!AL$1,FALSE)</f>
        <v>64.742314010830995</v>
      </c>
      <c r="AZ31" s="52">
        <f>VLOOKUP($A31,'RevPAR Raw Data'!$B$6:$BE$43,'RevPAR Raw Data'!AN$1,FALSE)</f>
        <v>93.865335694836602</v>
      </c>
      <c r="BA31" s="52">
        <f>VLOOKUP($A31,'RevPAR Raw Data'!$B$6:$BE$43,'RevPAR Raw Data'!AO$1,FALSE)</f>
        <v>100.312101047753</v>
      </c>
      <c r="BB31" s="53">
        <f>VLOOKUP($A31,'RevPAR Raw Data'!$B$6:$BE$43,'RevPAR Raw Data'!AP$1,FALSE)</f>
        <v>97.090342896381401</v>
      </c>
      <c r="BC31" s="54">
        <f>VLOOKUP($A31,'RevPAR Raw Data'!$B$6:$BE$43,'RevPAR Raw Data'!AR$1,FALSE)</f>
        <v>73.988002870148193</v>
      </c>
      <c r="BE31" s="47">
        <f>VLOOKUP($A31,'RevPAR Raw Data'!$B$6:$BE$43,'RevPAR Raw Data'!AT$1,FALSE)</f>
        <v>0.88290067790667703</v>
      </c>
      <c r="BF31" s="48">
        <f>VLOOKUP($A31,'RevPAR Raw Data'!$B$6:$BE$43,'RevPAR Raw Data'!AU$1,FALSE)</f>
        <v>6.3840982315529198</v>
      </c>
      <c r="BG31" s="48">
        <f>VLOOKUP($A31,'RevPAR Raw Data'!$B$6:$BE$43,'RevPAR Raw Data'!AV$1,FALSE)</f>
        <v>10.239872593858999</v>
      </c>
      <c r="BH31" s="48">
        <f>VLOOKUP($A31,'RevPAR Raw Data'!$B$6:$BE$43,'RevPAR Raw Data'!AW$1,FALSE)</f>
        <v>8.5331350617863109</v>
      </c>
      <c r="BI31" s="48">
        <f>VLOOKUP($A31,'RevPAR Raw Data'!$B$6:$BE$43,'RevPAR Raw Data'!AX$1,FALSE)</f>
        <v>3.9607775654419699</v>
      </c>
      <c r="BJ31" s="49">
        <f>VLOOKUP($A31,'RevPAR Raw Data'!$B$6:$BE$43,'RevPAR Raw Data'!AY$1,FALSE)</f>
        <v>6.1494922118640396</v>
      </c>
      <c r="BK31" s="48">
        <f>VLOOKUP($A31,'RevPAR Raw Data'!$B$6:$BE$43,'RevPAR Raw Data'!BA$1,FALSE)</f>
        <v>-2.50768282917991</v>
      </c>
      <c r="BL31" s="48">
        <f>VLOOKUP($A31,'RevPAR Raw Data'!$B$6:$BE$43,'RevPAR Raw Data'!BB$1,FALSE)</f>
        <v>-3.1546382232275398</v>
      </c>
      <c r="BM31" s="49">
        <f>VLOOKUP($A31,'RevPAR Raw Data'!$B$6:$BE$43,'RevPAR Raw Data'!BC$1,FALSE)</f>
        <v>-2.8413500019094702</v>
      </c>
      <c r="BN31" s="50">
        <f>VLOOKUP($A31,'RevPAR Raw Data'!$B$6:$BE$43,'RevPAR Raw Data'!BE$1,FALSE)</f>
        <v>2.5946876832030501</v>
      </c>
    </row>
    <row r="32" spans="1:66" x14ac:dyDescent="0.25">
      <c r="A32" s="63" t="s">
        <v>52</v>
      </c>
      <c r="B32" s="47">
        <f>VLOOKUP($A32,'Occupancy Raw Data'!$B$8:$BE$45,'Occupancy Raw Data'!AG$3,FALSE)</f>
        <v>40.142081736909297</v>
      </c>
      <c r="C32" s="48">
        <f>VLOOKUP($A32,'Occupancy Raw Data'!$B$8:$BE$45,'Occupancy Raw Data'!AH$3,FALSE)</f>
        <v>52.394636015325602</v>
      </c>
      <c r="D32" s="48">
        <f>VLOOKUP($A32,'Occupancy Raw Data'!$B$8:$BE$45,'Occupancy Raw Data'!AI$3,FALSE)</f>
        <v>61.278735632183903</v>
      </c>
      <c r="E32" s="48">
        <f>VLOOKUP($A32,'Occupancy Raw Data'!$B$8:$BE$45,'Occupancy Raw Data'!AJ$3,FALSE)</f>
        <v>65.788633461047198</v>
      </c>
      <c r="F32" s="48">
        <f>VLOOKUP($A32,'Occupancy Raw Data'!$B$8:$BE$45,'Occupancy Raw Data'!AK$3,FALSE)</f>
        <v>62.132822477650002</v>
      </c>
      <c r="G32" s="49">
        <f>VLOOKUP($A32,'Occupancy Raw Data'!$B$8:$BE$45,'Occupancy Raw Data'!AL$3,FALSE)</f>
        <v>56.347381864623202</v>
      </c>
      <c r="H32" s="48">
        <f>VLOOKUP($A32,'Occupancy Raw Data'!$B$8:$BE$45,'Occupancy Raw Data'!AN$3,FALSE)</f>
        <v>64.6152618135376</v>
      </c>
      <c r="I32" s="48">
        <f>VLOOKUP($A32,'Occupancy Raw Data'!$B$8:$BE$45,'Occupancy Raw Data'!AO$3,FALSE)</f>
        <v>60.4645593869731</v>
      </c>
      <c r="J32" s="49">
        <f>VLOOKUP($A32,'Occupancy Raw Data'!$B$8:$BE$45,'Occupancy Raw Data'!AP$3,FALSE)</f>
        <v>62.539910600255403</v>
      </c>
      <c r="K32" s="50">
        <f>VLOOKUP($A32,'Occupancy Raw Data'!$B$8:$BE$45,'Occupancy Raw Data'!AR$3,FALSE)</f>
        <v>58.116675789089498</v>
      </c>
      <c r="M32" s="47">
        <f>VLOOKUP($A32,'Occupancy Raw Data'!$B$8:$BE$45,'Occupancy Raw Data'!AT$3,FALSE)</f>
        <v>2.1031571841209402</v>
      </c>
      <c r="N32" s="48">
        <f>VLOOKUP($A32,'Occupancy Raw Data'!$B$8:$BE$45,'Occupancy Raw Data'!AU$3,FALSE)</f>
        <v>11.2027783107266</v>
      </c>
      <c r="O32" s="48">
        <f>VLOOKUP($A32,'Occupancy Raw Data'!$B$8:$BE$45,'Occupancy Raw Data'!AV$3,FALSE)</f>
        <v>9.2292161056260298</v>
      </c>
      <c r="P32" s="48">
        <f>VLOOKUP($A32,'Occupancy Raw Data'!$B$8:$BE$45,'Occupancy Raw Data'!AW$3,FALSE)</f>
        <v>11.3101233881267</v>
      </c>
      <c r="Q32" s="48">
        <f>VLOOKUP($A32,'Occupancy Raw Data'!$B$8:$BE$45,'Occupancy Raw Data'!AX$3,FALSE)</f>
        <v>10.657607434728201</v>
      </c>
      <c r="R32" s="49">
        <f>VLOOKUP($A32,'Occupancy Raw Data'!$B$8:$BE$45,'Occupancy Raw Data'!AY$3,FALSE)</f>
        <v>9.2913471358824893</v>
      </c>
      <c r="S32" s="48">
        <f>VLOOKUP($A32,'Occupancy Raw Data'!$B$8:$BE$45,'Occupancy Raw Data'!BA$3,FALSE)</f>
        <v>-0.32145640823379101</v>
      </c>
      <c r="T32" s="48">
        <f>VLOOKUP($A32,'Occupancy Raw Data'!$B$8:$BE$45,'Occupancy Raw Data'!BB$3,FALSE)</f>
        <v>-2.8181979617953998</v>
      </c>
      <c r="U32" s="49">
        <f>VLOOKUP($A32,'Occupancy Raw Data'!$B$8:$BE$45,'Occupancy Raw Data'!BC$3,FALSE)</f>
        <v>-1.54422278188902</v>
      </c>
      <c r="V32" s="50">
        <f>VLOOKUP($A32,'Occupancy Raw Data'!$B$8:$BE$45,'Occupancy Raw Data'!BE$3,FALSE)</f>
        <v>5.7142356597873203</v>
      </c>
      <c r="X32" s="51">
        <f>VLOOKUP($A32,'ADR Raw Data'!$B$6:$BE$43,'ADR Raw Data'!AG$1,FALSE)</f>
        <v>109.973374428315</v>
      </c>
      <c r="Y32" s="52">
        <f>VLOOKUP($A32,'ADR Raw Data'!$B$6:$BE$43,'ADR Raw Data'!AH$1,FALSE)</f>
        <v>106.51887873248</v>
      </c>
      <c r="Z32" s="52">
        <f>VLOOKUP($A32,'ADR Raw Data'!$B$6:$BE$43,'ADR Raw Data'!AI$1,FALSE)</f>
        <v>109.993711085059</v>
      </c>
      <c r="AA32" s="52">
        <f>VLOOKUP($A32,'ADR Raw Data'!$B$6:$BE$43,'ADR Raw Data'!AJ$1,FALSE)</f>
        <v>115.30696190245</v>
      </c>
      <c r="AB32" s="52">
        <f>VLOOKUP($A32,'ADR Raw Data'!$B$6:$BE$43,'ADR Raw Data'!AK$1,FALSE)</f>
        <v>120.43717240493299</v>
      </c>
      <c r="AC32" s="53">
        <f>VLOOKUP($A32,'ADR Raw Data'!$B$6:$BE$43,'ADR Raw Data'!AL$1,FALSE)</f>
        <v>112.888448266092</v>
      </c>
      <c r="AD32" s="52">
        <f>VLOOKUP($A32,'ADR Raw Data'!$B$6:$BE$43,'ADR Raw Data'!AN$1,FALSE)</f>
        <v>148.87546263125299</v>
      </c>
      <c r="AE32" s="52">
        <f>VLOOKUP($A32,'ADR Raw Data'!$B$6:$BE$43,'ADR Raw Data'!AO$1,FALSE)</f>
        <v>143.80075379537899</v>
      </c>
      <c r="AF32" s="53">
        <f>VLOOKUP($A32,'ADR Raw Data'!$B$6:$BE$43,'ADR Raw Data'!AP$1,FALSE)</f>
        <v>146.42230887045301</v>
      </c>
      <c r="AG32" s="54">
        <f>VLOOKUP($A32,'ADR Raw Data'!$B$6:$BE$43,'ADR Raw Data'!AR$1,FALSE)</f>
        <v>123.198764862849</v>
      </c>
      <c r="AH32" s="65"/>
      <c r="AI32" s="47">
        <f>VLOOKUP($A32,'ADR Raw Data'!$B$6:$BE$43,'ADR Raw Data'!AT$1,FALSE)</f>
        <v>0.60240568290186003</v>
      </c>
      <c r="AJ32" s="48">
        <f>VLOOKUP($A32,'ADR Raw Data'!$B$6:$BE$43,'ADR Raw Data'!AU$1,FALSE)</f>
        <v>0.78433181753101899</v>
      </c>
      <c r="AK32" s="48">
        <f>VLOOKUP($A32,'ADR Raw Data'!$B$6:$BE$43,'ADR Raw Data'!AV$1,FALSE)</f>
        <v>2.03932655693957</v>
      </c>
      <c r="AL32" s="48">
        <f>VLOOKUP($A32,'ADR Raw Data'!$B$6:$BE$43,'ADR Raw Data'!AW$1,FALSE)</f>
        <v>3.25153847929605</v>
      </c>
      <c r="AM32" s="48">
        <f>VLOOKUP($A32,'ADR Raw Data'!$B$6:$BE$43,'ADR Raw Data'!AX$1,FALSE)</f>
        <v>4.8295710022737</v>
      </c>
      <c r="AN32" s="49">
        <f>VLOOKUP($A32,'ADR Raw Data'!$B$6:$BE$43,'ADR Raw Data'!AY$1,FALSE)</f>
        <v>2.5541103834541299</v>
      </c>
      <c r="AO32" s="48">
        <f>VLOOKUP($A32,'ADR Raw Data'!$B$6:$BE$43,'ADR Raw Data'!BA$1,FALSE)</f>
        <v>5.7142319046766801</v>
      </c>
      <c r="AP32" s="48">
        <f>VLOOKUP($A32,'ADR Raw Data'!$B$6:$BE$43,'ADR Raw Data'!BB$1,FALSE)</f>
        <v>6.1010158828944903</v>
      </c>
      <c r="AQ32" s="49">
        <f>VLOOKUP($A32,'ADR Raw Data'!$B$6:$BE$43,'ADR Raw Data'!BC$1,FALSE)</f>
        <v>5.92321816046704</v>
      </c>
      <c r="AR32" s="50">
        <f>VLOOKUP($A32,'ADR Raw Data'!$B$6:$BE$43,'ADR Raw Data'!BE$1,FALSE)</f>
        <v>3.2053325809165498</v>
      </c>
      <c r="AT32" s="51">
        <f>VLOOKUP($A32,'RevPAR Raw Data'!$B$6:$BE$43,'RevPAR Raw Data'!AG$1,FALSE)</f>
        <v>44.145601851851801</v>
      </c>
      <c r="AU32" s="52">
        <f>VLOOKUP($A32,'RevPAR Raw Data'!$B$6:$BE$43,'RevPAR Raw Data'!AH$1,FALSE)</f>
        <v>55.810178799489101</v>
      </c>
      <c r="AV32" s="52">
        <f>VLOOKUP($A32,'RevPAR Raw Data'!$B$6:$BE$43,'RevPAR Raw Data'!AI$1,FALSE)</f>
        <v>67.402755427841598</v>
      </c>
      <c r="AW32" s="52">
        <f>VLOOKUP($A32,'RevPAR Raw Data'!$B$6:$BE$43,'RevPAR Raw Data'!AJ$1,FALSE)</f>
        <v>75.858874521072707</v>
      </c>
      <c r="AX32" s="52">
        <f>VLOOKUP($A32,'RevPAR Raw Data'!$B$6:$BE$43,'RevPAR Raw Data'!AK$1,FALSE)</f>
        <v>74.831014527458393</v>
      </c>
      <c r="AY32" s="53">
        <f>VLOOKUP($A32,'RevPAR Raw Data'!$B$6:$BE$43,'RevPAR Raw Data'!AL$1,FALSE)</f>
        <v>63.609685025542703</v>
      </c>
      <c r="AZ32" s="52">
        <f>VLOOKUP($A32,'RevPAR Raw Data'!$B$6:$BE$43,'RevPAR Raw Data'!AN$1,FALSE)</f>
        <v>96.196269955300096</v>
      </c>
      <c r="BA32" s="52">
        <f>VLOOKUP($A32,'RevPAR Raw Data'!$B$6:$BE$43,'RevPAR Raw Data'!AO$1,FALSE)</f>
        <v>86.948492177522297</v>
      </c>
      <c r="BB32" s="53">
        <f>VLOOKUP($A32,'RevPAR Raw Data'!$B$6:$BE$43,'RevPAR Raw Data'!AP$1,FALSE)</f>
        <v>91.572381066411197</v>
      </c>
      <c r="BC32" s="54">
        <f>VLOOKUP($A32,'RevPAR Raw Data'!$B$6:$BE$43,'RevPAR Raw Data'!AR$1,FALSE)</f>
        <v>71.599026751505093</v>
      </c>
      <c r="BE32" s="47">
        <f>VLOOKUP($A32,'RevPAR Raw Data'!$B$6:$BE$43,'RevPAR Raw Data'!AT$1,FALSE)</f>
        <v>2.7182324054203</v>
      </c>
      <c r="BF32" s="48">
        <f>VLOOKUP($A32,'RevPAR Raw Data'!$B$6:$BE$43,'RevPAR Raw Data'!AU$1,FALSE)</f>
        <v>12.074977082996099</v>
      </c>
      <c r="BG32" s="48">
        <f>VLOOKUP($A32,'RevPAR Raw Data'!$B$6:$BE$43,'RevPAR Raw Data'!AV$1,FALSE)</f>
        <v>11.4567565176049</v>
      </c>
      <c r="BH32" s="48">
        <f>VLOOKUP($A32,'RevPAR Raw Data'!$B$6:$BE$43,'RevPAR Raw Data'!AW$1,FALSE)</f>
        <v>14.929414881443501</v>
      </c>
      <c r="BI32" s="48">
        <f>VLOOKUP($A32,'RevPAR Raw Data'!$B$6:$BE$43,'RevPAR Raw Data'!AX$1,FALSE)</f>
        <v>16.001895155205698</v>
      </c>
      <c r="BJ32" s="49">
        <f>VLOOKUP($A32,'RevPAR Raw Data'!$B$6:$BE$43,'RevPAR Raw Data'!AY$1,FALSE)</f>
        <v>12.082768781296901</v>
      </c>
      <c r="BK32" s="48">
        <f>VLOOKUP($A32,'RevPAR Raw Data'!$B$6:$BE$43,'RevPAR Raw Data'!BA$1,FALSE)</f>
        <v>5.3744067318039699</v>
      </c>
      <c r="BL32" s="48">
        <f>VLOOKUP($A32,'RevPAR Raw Data'!$B$6:$BE$43,'RevPAR Raw Data'!BB$1,FALSE)</f>
        <v>3.1108792158385401</v>
      </c>
      <c r="BM32" s="49">
        <f>VLOOKUP($A32,'RevPAR Raw Data'!$B$6:$BE$43,'RevPAR Raw Data'!BC$1,FALSE)</f>
        <v>4.2875276943230904</v>
      </c>
      <c r="BN32" s="50">
        <f>VLOOKUP($A32,'RevPAR Raw Data'!$B$6:$BE$43,'RevPAR Raw Data'!BE$1,FALSE)</f>
        <v>9.1027284980573899</v>
      </c>
    </row>
    <row r="33" spans="1:66" x14ac:dyDescent="0.25">
      <c r="A33" s="63" t="s">
        <v>51</v>
      </c>
      <c r="B33" s="47">
        <f>VLOOKUP($A33,'Occupancy Raw Data'!$B$8:$BE$45,'Occupancy Raw Data'!AG$3,FALSE)</f>
        <v>41.9509896324222</v>
      </c>
      <c r="C33" s="48">
        <f>VLOOKUP($A33,'Occupancy Raw Data'!$B$8:$BE$45,'Occupancy Raw Data'!AH$3,FALSE)</f>
        <v>47.436380772855699</v>
      </c>
      <c r="D33" s="48">
        <f>VLOOKUP($A33,'Occupancy Raw Data'!$B$8:$BE$45,'Occupancy Raw Data'!AI$3,FALSE)</f>
        <v>53.944392082940603</v>
      </c>
      <c r="E33" s="48">
        <f>VLOOKUP($A33,'Occupancy Raw Data'!$B$8:$BE$45,'Occupancy Raw Data'!AJ$3,FALSE)</f>
        <v>57.869934024505099</v>
      </c>
      <c r="F33" s="48">
        <f>VLOOKUP($A33,'Occupancy Raw Data'!$B$8:$BE$45,'Occupancy Raw Data'!AK$3,FALSE)</f>
        <v>55.0518378887841</v>
      </c>
      <c r="G33" s="49">
        <f>VLOOKUP($A33,'Occupancy Raw Data'!$B$8:$BE$45,'Occupancy Raw Data'!AL$3,FALSE)</f>
        <v>51.2507068803016</v>
      </c>
      <c r="H33" s="48">
        <f>VLOOKUP($A33,'Occupancy Raw Data'!$B$8:$BE$45,'Occupancy Raw Data'!AN$3,FALSE)</f>
        <v>61.126295947219603</v>
      </c>
      <c r="I33" s="48">
        <f>VLOOKUP($A33,'Occupancy Raw Data'!$B$8:$BE$45,'Occupancy Raw Data'!AO$3,FALSE)</f>
        <v>60.292177191328904</v>
      </c>
      <c r="J33" s="49">
        <f>VLOOKUP($A33,'Occupancy Raw Data'!$B$8:$BE$45,'Occupancy Raw Data'!AP$3,FALSE)</f>
        <v>60.709236569274204</v>
      </c>
      <c r="K33" s="50">
        <f>VLOOKUP($A33,'Occupancy Raw Data'!$B$8:$BE$45,'Occupancy Raw Data'!AR$3,FALSE)</f>
        <v>53.953143934293699</v>
      </c>
      <c r="M33" s="47">
        <f>VLOOKUP($A33,'Occupancy Raw Data'!$B$8:$BE$45,'Occupancy Raw Data'!AT$3,FALSE)</f>
        <v>4.13225280620206</v>
      </c>
      <c r="N33" s="48">
        <f>VLOOKUP($A33,'Occupancy Raw Data'!$B$8:$BE$45,'Occupancy Raw Data'!AU$3,FALSE)</f>
        <v>0.766853248105553</v>
      </c>
      <c r="O33" s="48">
        <f>VLOOKUP($A33,'Occupancy Raw Data'!$B$8:$BE$45,'Occupancy Raw Data'!AV$3,FALSE)</f>
        <v>1.1427192108807001</v>
      </c>
      <c r="P33" s="48">
        <f>VLOOKUP($A33,'Occupancy Raw Data'!$B$8:$BE$45,'Occupancy Raw Data'!AW$3,FALSE)</f>
        <v>1.5959307440848101</v>
      </c>
      <c r="Q33" s="48">
        <f>VLOOKUP($A33,'Occupancy Raw Data'!$B$8:$BE$45,'Occupancy Raw Data'!AX$3,FALSE)</f>
        <v>-2.9416081692071199</v>
      </c>
      <c r="R33" s="49">
        <f>VLOOKUP($A33,'Occupancy Raw Data'!$B$8:$BE$45,'Occupancy Raw Data'!AY$3,FALSE)</f>
        <v>0.73341907276798401</v>
      </c>
      <c r="S33" s="48">
        <f>VLOOKUP($A33,'Occupancy Raw Data'!$B$8:$BE$45,'Occupancy Raw Data'!BA$3,FALSE)</f>
        <v>-5.2975420817722201</v>
      </c>
      <c r="T33" s="48">
        <f>VLOOKUP($A33,'Occupancy Raw Data'!$B$8:$BE$45,'Occupancy Raw Data'!BB$3,FALSE)</f>
        <v>-3.21907092437749</v>
      </c>
      <c r="U33" s="49">
        <f>VLOOKUP($A33,'Occupancy Raw Data'!$B$8:$BE$45,'Occupancy Raw Data'!BC$3,FALSE)</f>
        <v>-4.2767249167555796</v>
      </c>
      <c r="V33" s="50">
        <f>VLOOKUP($A33,'Occupancy Raw Data'!$B$8:$BE$45,'Occupancy Raw Data'!BE$3,FALSE)</f>
        <v>-0.93994976135439501</v>
      </c>
      <c r="X33" s="51">
        <f>VLOOKUP($A33,'ADR Raw Data'!$B$6:$BE$43,'ADR Raw Data'!AG$1,FALSE)</f>
        <v>97.226248034149606</v>
      </c>
      <c r="Y33" s="52">
        <f>VLOOKUP($A33,'ADR Raw Data'!$B$6:$BE$43,'ADR Raw Data'!AH$1,FALSE)</f>
        <v>96.013467117027602</v>
      </c>
      <c r="Z33" s="52">
        <f>VLOOKUP($A33,'ADR Raw Data'!$B$6:$BE$43,'ADR Raw Data'!AI$1,FALSE)</f>
        <v>98.512777146850695</v>
      </c>
      <c r="AA33" s="52">
        <f>VLOOKUP($A33,'ADR Raw Data'!$B$6:$BE$43,'ADR Raw Data'!AJ$1,FALSE)</f>
        <v>99.648467426709999</v>
      </c>
      <c r="AB33" s="52">
        <f>VLOOKUP($A33,'ADR Raw Data'!$B$6:$BE$43,'ADR Raw Data'!AK$1,FALSE)</f>
        <v>101.16709809964</v>
      </c>
      <c r="AC33" s="53">
        <f>VLOOKUP($A33,'ADR Raw Data'!$B$6:$BE$43,'ADR Raw Data'!AL$1,FALSE)</f>
        <v>98.666211817496304</v>
      </c>
      <c r="AD33" s="52">
        <f>VLOOKUP($A33,'ADR Raw Data'!$B$6:$BE$43,'ADR Raw Data'!AN$1,FALSE)</f>
        <v>121.397162901857</v>
      </c>
      <c r="AE33" s="52">
        <f>VLOOKUP($A33,'ADR Raw Data'!$B$6:$BE$43,'ADR Raw Data'!AO$1,FALSE)</f>
        <v>120.745637798968</v>
      </c>
      <c r="AF33" s="53">
        <f>VLOOKUP($A33,'ADR Raw Data'!$B$6:$BE$43,'ADR Raw Data'!AP$1,FALSE)</f>
        <v>121.07363826896901</v>
      </c>
      <c r="AG33" s="54">
        <f>VLOOKUP($A33,'ADR Raw Data'!$B$6:$BE$43,'ADR Raw Data'!AR$1,FALSE)</f>
        <v>105.870016845099</v>
      </c>
      <c r="AI33" s="47">
        <f>VLOOKUP($A33,'ADR Raw Data'!$B$6:$BE$43,'ADR Raw Data'!AT$1,FALSE)</f>
        <v>0.53668139810929605</v>
      </c>
      <c r="AJ33" s="48">
        <f>VLOOKUP($A33,'ADR Raw Data'!$B$6:$BE$43,'ADR Raw Data'!AU$1,FALSE)</f>
        <v>1.0154616158376599</v>
      </c>
      <c r="AK33" s="48">
        <f>VLOOKUP($A33,'ADR Raw Data'!$B$6:$BE$43,'ADR Raw Data'!AV$1,FALSE)</f>
        <v>4.0470164519185898</v>
      </c>
      <c r="AL33" s="48">
        <f>VLOOKUP($A33,'ADR Raw Data'!$B$6:$BE$43,'ADR Raw Data'!AW$1,FALSE)</f>
        <v>2.9727635711679699</v>
      </c>
      <c r="AM33" s="48">
        <f>VLOOKUP($A33,'ADR Raw Data'!$B$6:$BE$43,'ADR Raw Data'!AX$1,FALSE)</f>
        <v>2.2940253970961701</v>
      </c>
      <c r="AN33" s="49">
        <f>VLOOKUP($A33,'ADR Raw Data'!$B$6:$BE$43,'ADR Raw Data'!AY$1,FALSE)</f>
        <v>2.2666958880208599</v>
      </c>
      <c r="AO33" s="48">
        <f>VLOOKUP($A33,'ADR Raw Data'!$B$6:$BE$43,'ADR Raw Data'!BA$1,FALSE)</f>
        <v>-2.5554559790768199</v>
      </c>
      <c r="AP33" s="48">
        <f>VLOOKUP($A33,'ADR Raw Data'!$B$6:$BE$43,'ADR Raw Data'!BB$1,FALSE)</f>
        <v>-3.2501812406775801</v>
      </c>
      <c r="AQ33" s="49">
        <f>VLOOKUP($A33,'ADR Raw Data'!$B$6:$BE$43,'ADR Raw Data'!BC$1,FALSE)</f>
        <v>-2.89980575676163</v>
      </c>
      <c r="AR33" s="50">
        <f>VLOOKUP($A33,'ADR Raw Data'!$B$6:$BE$43,'ADR Raw Data'!BE$1,FALSE)</f>
        <v>-3.7377176273538501E-3</v>
      </c>
      <c r="AT33" s="51">
        <f>VLOOKUP($A33,'RevPAR Raw Data'!$B$6:$BE$43,'RevPAR Raw Data'!AG$1,FALSE)</f>
        <v>40.787373232799197</v>
      </c>
      <c r="AU33" s="52">
        <f>VLOOKUP($A33,'RevPAR Raw Data'!$B$6:$BE$43,'RevPAR Raw Data'!AH$1,FALSE)</f>
        <v>45.545313854853902</v>
      </c>
      <c r="AV33" s="52">
        <f>VLOOKUP($A33,'RevPAR Raw Data'!$B$6:$BE$43,'RevPAR Raw Data'!AI$1,FALSE)</f>
        <v>53.1421187558906</v>
      </c>
      <c r="AW33" s="52">
        <f>VLOOKUP($A33,'RevPAR Raw Data'!$B$6:$BE$43,'RevPAR Raw Data'!AJ$1,FALSE)</f>
        <v>57.6665023562676</v>
      </c>
      <c r="AX33" s="52">
        <f>VLOOKUP($A33,'RevPAR Raw Data'!$B$6:$BE$43,'RevPAR Raw Data'!AK$1,FALSE)</f>
        <v>55.694346842601298</v>
      </c>
      <c r="AY33" s="53">
        <f>VLOOKUP($A33,'RevPAR Raw Data'!$B$6:$BE$43,'RevPAR Raw Data'!AL$1,FALSE)</f>
        <v>50.567131008482498</v>
      </c>
      <c r="AZ33" s="52">
        <f>VLOOKUP($A33,'RevPAR Raw Data'!$B$6:$BE$43,'RevPAR Raw Data'!AN$1,FALSE)</f>
        <v>74.205589066917995</v>
      </c>
      <c r="BA33" s="52">
        <f>VLOOKUP($A33,'RevPAR Raw Data'!$B$6:$BE$43,'RevPAR Raw Data'!AO$1,FALSE)</f>
        <v>72.800173892554099</v>
      </c>
      <c r="BB33" s="53">
        <f>VLOOKUP($A33,'RevPAR Raw Data'!$B$6:$BE$43,'RevPAR Raw Data'!AP$1,FALSE)</f>
        <v>73.502881479736004</v>
      </c>
      <c r="BC33" s="54">
        <f>VLOOKUP($A33,'RevPAR Raw Data'!$B$6:$BE$43,'RevPAR Raw Data'!AR$1,FALSE)</f>
        <v>57.120202571697803</v>
      </c>
      <c r="BE33" s="47">
        <f>VLOOKUP($A33,'RevPAR Raw Data'!$B$6:$BE$43,'RevPAR Raw Data'!AT$1,FALSE)</f>
        <v>4.6911112364450904</v>
      </c>
      <c r="BF33" s="48">
        <f>VLOOKUP($A33,'RevPAR Raw Data'!$B$6:$BE$43,'RevPAR Raw Data'!AU$1,FALSE)</f>
        <v>1.79010196432752</v>
      </c>
      <c r="BG33" s="48">
        <f>VLOOKUP($A33,'RevPAR Raw Data'!$B$6:$BE$43,'RevPAR Raw Data'!AV$1,FALSE)</f>
        <v>5.2359816972628703</v>
      </c>
      <c r="BH33" s="48">
        <f>VLOOKUP($A33,'RevPAR Raw Data'!$B$6:$BE$43,'RevPAR Raw Data'!AW$1,FALSE)</f>
        <v>4.6161375630340098</v>
      </c>
      <c r="BI33" s="48">
        <f>VLOOKUP($A33,'RevPAR Raw Data'!$B$6:$BE$43,'RevPAR Raw Data'!AX$1,FALSE)</f>
        <v>-0.71506401059561597</v>
      </c>
      <c r="BJ33" s="49">
        <f>VLOOKUP($A33,'RevPAR Raw Data'!$B$6:$BE$43,'RevPAR Raw Data'!AY$1,FALSE)</f>
        <v>3.0167393407532401</v>
      </c>
      <c r="BK33" s="48">
        <f>VLOOKUP($A33,'RevPAR Raw Data'!$B$6:$BE$43,'RevPAR Raw Data'!BA$1,FALSE)</f>
        <v>-7.7176217049762803</v>
      </c>
      <c r="BL33" s="48">
        <f>VLOOKUP($A33,'RevPAR Raw Data'!$B$6:$BE$43,'RevPAR Raw Data'!BB$1,FALSE)</f>
        <v>-6.3646265257468597</v>
      </c>
      <c r="BM33" s="49">
        <f>VLOOKUP($A33,'RevPAR Raw Data'!$B$6:$BE$43,'RevPAR Raw Data'!BC$1,FALSE)</f>
        <v>-7.0525139581802803</v>
      </c>
      <c r="BN33" s="50">
        <f>VLOOKUP($A33,'RevPAR Raw Data'!$B$6:$BE$43,'RevPAR Raw Data'!BE$1,FALSE)</f>
        <v>-0.94365234631382999</v>
      </c>
    </row>
    <row r="34" spans="1:66" x14ac:dyDescent="0.25">
      <c r="A34" s="63" t="s">
        <v>50</v>
      </c>
      <c r="B34" s="47">
        <f>VLOOKUP($A34,'Occupancy Raw Data'!$B$8:$BE$45,'Occupancy Raw Data'!AG$3,FALSE)</f>
        <v>44.914337240757398</v>
      </c>
      <c r="C34" s="48">
        <f>VLOOKUP($A34,'Occupancy Raw Data'!$B$8:$BE$45,'Occupancy Raw Data'!AH$3,FALSE)</f>
        <v>48.119927862939498</v>
      </c>
      <c r="D34" s="48">
        <f>VLOOKUP($A34,'Occupancy Raw Data'!$B$8:$BE$45,'Occupancy Raw Data'!AI$3,FALSE)</f>
        <v>54.706943192064898</v>
      </c>
      <c r="E34" s="48">
        <f>VLOOKUP($A34,'Occupancy Raw Data'!$B$8:$BE$45,'Occupancy Raw Data'!AJ$3,FALSE)</f>
        <v>59.594229035166798</v>
      </c>
      <c r="F34" s="48">
        <f>VLOOKUP($A34,'Occupancy Raw Data'!$B$8:$BE$45,'Occupancy Raw Data'!AK$3,FALSE)</f>
        <v>59.643823264201899</v>
      </c>
      <c r="G34" s="49">
        <f>VLOOKUP($A34,'Occupancy Raw Data'!$B$8:$BE$45,'Occupancy Raw Data'!AL$3,FALSE)</f>
        <v>53.395852119026102</v>
      </c>
      <c r="H34" s="48">
        <f>VLOOKUP($A34,'Occupancy Raw Data'!$B$8:$BE$45,'Occupancy Raw Data'!AN$3,FALSE)</f>
        <v>70.486925157799803</v>
      </c>
      <c r="I34" s="48">
        <f>VLOOKUP($A34,'Occupancy Raw Data'!$B$8:$BE$45,'Occupancy Raw Data'!AO$3,FALSE)</f>
        <v>72.091974752028804</v>
      </c>
      <c r="J34" s="49">
        <f>VLOOKUP($A34,'Occupancy Raw Data'!$B$8:$BE$45,'Occupancy Raw Data'!AP$3,FALSE)</f>
        <v>71.289449954914303</v>
      </c>
      <c r="K34" s="50">
        <f>VLOOKUP($A34,'Occupancy Raw Data'!$B$8:$BE$45,'Occupancy Raw Data'!AR$3,FALSE)</f>
        <v>58.508308643565599</v>
      </c>
      <c r="M34" s="47">
        <f>VLOOKUP($A34,'Occupancy Raw Data'!$B$8:$BE$45,'Occupancy Raw Data'!AT$3,FALSE)</f>
        <v>-10.808065337600301</v>
      </c>
      <c r="N34" s="48">
        <f>VLOOKUP($A34,'Occupancy Raw Data'!$B$8:$BE$45,'Occupancy Raw Data'!AU$3,FALSE)</f>
        <v>-9.6623764982119802</v>
      </c>
      <c r="O34" s="48">
        <f>VLOOKUP($A34,'Occupancy Raw Data'!$B$8:$BE$45,'Occupancy Raw Data'!AV$3,FALSE)</f>
        <v>-5.8276373394430303</v>
      </c>
      <c r="P34" s="48">
        <f>VLOOKUP($A34,'Occupancy Raw Data'!$B$8:$BE$45,'Occupancy Raw Data'!AW$3,FALSE)</f>
        <v>-2.1558251478997001</v>
      </c>
      <c r="Q34" s="48">
        <f>VLOOKUP($A34,'Occupancy Raw Data'!$B$8:$BE$45,'Occupancy Raw Data'!AX$3,FALSE)</f>
        <v>-3.0562896175287602</v>
      </c>
      <c r="R34" s="49">
        <f>VLOOKUP($A34,'Occupancy Raw Data'!$B$8:$BE$45,'Occupancy Raw Data'!AY$3,FALSE)</f>
        <v>-6.0386586498183101</v>
      </c>
      <c r="S34" s="48">
        <f>VLOOKUP($A34,'Occupancy Raw Data'!$B$8:$BE$45,'Occupancy Raw Data'!BA$3,FALSE)</f>
        <v>0.31146121825307399</v>
      </c>
      <c r="T34" s="48">
        <f>VLOOKUP($A34,'Occupancy Raw Data'!$B$8:$BE$45,'Occupancy Raw Data'!BB$3,FALSE)</f>
        <v>-2.3683589609489601</v>
      </c>
      <c r="U34" s="49">
        <f>VLOOKUP($A34,'Occupancy Raw Data'!$B$8:$BE$45,'Occupancy Raw Data'!BC$3,FALSE)</f>
        <v>-1.0616676949361601</v>
      </c>
      <c r="V34" s="50">
        <f>VLOOKUP($A34,'Occupancy Raw Data'!$B$8:$BE$45,'Occupancy Raw Data'!BE$3,FALSE)</f>
        <v>-4.35541742603119</v>
      </c>
      <c r="X34" s="51">
        <f>VLOOKUP($A34,'ADR Raw Data'!$B$6:$BE$43,'ADR Raw Data'!AG$1,FALSE)</f>
        <v>96.209350532021602</v>
      </c>
      <c r="Y34" s="52">
        <f>VLOOKUP($A34,'ADR Raw Data'!$B$6:$BE$43,'ADR Raw Data'!AH$1,FALSE)</f>
        <v>94.820786095755594</v>
      </c>
      <c r="Z34" s="52">
        <f>VLOOKUP($A34,'ADR Raw Data'!$B$6:$BE$43,'ADR Raw Data'!AI$1,FALSE)</f>
        <v>97.931412559749404</v>
      </c>
      <c r="AA34" s="52">
        <f>VLOOKUP($A34,'ADR Raw Data'!$B$6:$BE$43,'ADR Raw Data'!AJ$1,FALSE)</f>
        <v>101.110295052201</v>
      </c>
      <c r="AB34" s="52">
        <f>VLOOKUP($A34,'ADR Raw Data'!$B$6:$BE$43,'ADR Raw Data'!AK$1,FALSE)</f>
        <v>101.589329503363</v>
      </c>
      <c r="AC34" s="53">
        <f>VLOOKUP($A34,'ADR Raw Data'!$B$6:$BE$43,'ADR Raw Data'!AL$1,FALSE)</f>
        <v>98.607820183734106</v>
      </c>
      <c r="AD34" s="52">
        <f>VLOOKUP($A34,'ADR Raw Data'!$B$6:$BE$43,'ADR Raw Data'!AN$1,FALSE)</f>
        <v>122.44865357554001</v>
      </c>
      <c r="AE34" s="52">
        <f>VLOOKUP($A34,'ADR Raw Data'!$B$6:$BE$43,'ADR Raw Data'!AO$1,FALSE)</f>
        <v>123.50828330206301</v>
      </c>
      <c r="AF34" s="53">
        <f>VLOOKUP($A34,'ADR Raw Data'!$B$6:$BE$43,'ADR Raw Data'!AP$1,FALSE)</f>
        <v>122.984432709334</v>
      </c>
      <c r="AG34" s="54">
        <f>VLOOKUP($A34,'ADR Raw Data'!$B$6:$BE$43,'ADR Raw Data'!AR$1,FALSE)</f>
        <v>107.09401563188</v>
      </c>
      <c r="AI34" s="47">
        <f>VLOOKUP($A34,'ADR Raw Data'!$B$6:$BE$43,'ADR Raw Data'!AT$1,FALSE)</f>
        <v>-3.5263514897037198</v>
      </c>
      <c r="AJ34" s="48">
        <f>VLOOKUP($A34,'ADR Raw Data'!$B$6:$BE$43,'ADR Raw Data'!AU$1,FALSE)</f>
        <v>-2.67252238640121</v>
      </c>
      <c r="AK34" s="48">
        <f>VLOOKUP($A34,'ADR Raw Data'!$B$6:$BE$43,'ADR Raw Data'!AV$1,FALSE)</f>
        <v>-2.27410900992483</v>
      </c>
      <c r="AL34" s="48">
        <f>VLOOKUP($A34,'ADR Raw Data'!$B$6:$BE$43,'ADR Raw Data'!AW$1,FALSE)</f>
        <v>1.3622087147741599</v>
      </c>
      <c r="AM34" s="48">
        <f>VLOOKUP($A34,'ADR Raw Data'!$B$6:$BE$43,'ADR Raw Data'!AX$1,FALSE)</f>
        <v>0.68476944256199701</v>
      </c>
      <c r="AN34" s="49">
        <f>VLOOKUP($A34,'ADR Raw Data'!$B$6:$BE$43,'ADR Raw Data'!AY$1,FALSE)</f>
        <v>-1.0481242481748301</v>
      </c>
      <c r="AO34" s="48">
        <f>VLOOKUP($A34,'ADR Raw Data'!$B$6:$BE$43,'ADR Raw Data'!BA$1,FALSE)</f>
        <v>-1.11671841533951</v>
      </c>
      <c r="AP34" s="48">
        <f>VLOOKUP($A34,'ADR Raw Data'!$B$6:$BE$43,'ADR Raw Data'!BB$1,FALSE)</f>
        <v>-3.12672744293172</v>
      </c>
      <c r="AQ34" s="49">
        <f>VLOOKUP($A34,'ADR Raw Data'!$B$6:$BE$43,'ADR Raw Data'!BC$1,FALSE)</f>
        <v>-2.1669772462778201</v>
      </c>
      <c r="AR34" s="50">
        <f>VLOOKUP($A34,'ADR Raw Data'!$B$6:$BE$43,'ADR Raw Data'!BE$1,FALSE)</f>
        <v>-1.2142181387900599</v>
      </c>
      <c r="AT34" s="51">
        <f>VLOOKUP($A34,'RevPAR Raw Data'!$B$6:$BE$43,'RevPAR Raw Data'!AG$1,FALSE)</f>
        <v>43.211792155094599</v>
      </c>
      <c r="AU34" s="52">
        <f>VLOOKUP($A34,'RevPAR Raw Data'!$B$6:$BE$43,'RevPAR Raw Data'!AH$1,FALSE)</f>
        <v>45.627693868349802</v>
      </c>
      <c r="AV34" s="52">
        <f>VLOOKUP($A34,'RevPAR Raw Data'!$B$6:$BE$43,'RevPAR Raw Data'!AI$1,FALSE)</f>
        <v>53.575282236248803</v>
      </c>
      <c r="AW34" s="52">
        <f>VLOOKUP($A34,'RevPAR Raw Data'!$B$6:$BE$43,'RevPAR Raw Data'!AJ$1,FALSE)</f>
        <v>60.255900811541899</v>
      </c>
      <c r="AX34" s="52">
        <f>VLOOKUP($A34,'RevPAR Raw Data'!$B$6:$BE$43,'RevPAR Raw Data'!AK$1,FALSE)</f>
        <v>60.591760144274097</v>
      </c>
      <c r="AY34" s="53">
        <f>VLOOKUP($A34,'RevPAR Raw Data'!$B$6:$BE$43,'RevPAR Raw Data'!AL$1,FALSE)</f>
        <v>52.6524858431018</v>
      </c>
      <c r="AZ34" s="52">
        <f>VLOOKUP($A34,'RevPAR Raw Data'!$B$6:$BE$43,'RevPAR Raw Data'!AN$1,FALSE)</f>
        <v>86.310290802524705</v>
      </c>
      <c r="BA34" s="52">
        <f>VLOOKUP($A34,'RevPAR Raw Data'!$B$6:$BE$43,'RevPAR Raw Data'!AO$1,FALSE)</f>
        <v>89.039560414787999</v>
      </c>
      <c r="BB34" s="53">
        <f>VLOOKUP($A34,'RevPAR Raw Data'!$B$6:$BE$43,'RevPAR Raw Data'!AP$1,FALSE)</f>
        <v>87.674925608656395</v>
      </c>
      <c r="BC34" s="54">
        <f>VLOOKUP($A34,'RevPAR Raw Data'!$B$6:$BE$43,'RevPAR Raw Data'!AR$1,FALSE)</f>
        <v>62.658897204688898</v>
      </c>
      <c r="BE34" s="47">
        <f>VLOOKUP($A34,'RevPAR Raw Data'!$B$6:$BE$43,'RevPAR Raw Data'!AT$1,FALSE)</f>
        <v>-13.953286454263401</v>
      </c>
      <c r="BF34" s="48">
        <f>VLOOKUP($A34,'RevPAR Raw Data'!$B$6:$BE$43,'RevPAR Raw Data'!AU$1,FALSE)</f>
        <v>-12.0766697096401</v>
      </c>
      <c r="BG34" s="48">
        <f>VLOOKUP($A34,'RevPAR Raw Data'!$B$6:$BE$43,'RevPAR Raw Data'!AV$1,FALSE)</f>
        <v>-7.9692195235658501</v>
      </c>
      <c r="BH34" s="48">
        <f>VLOOKUP($A34,'RevPAR Raw Data'!$B$6:$BE$43,'RevPAR Raw Data'!AW$1,FALSE)</f>
        <v>-0.82298327116552605</v>
      </c>
      <c r="BI34" s="48">
        <f>VLOOKUP($A34,'RevPAR Raw Data'!$B$6:$BE$43,'RevPAR Raw Data'!AX$1,FALSE)</f>
        <v>-2.3924487123437999</v>
      </c>
      <c r="BJ34" s="49">
        <f>VLOOKUP($A34,'RevPAR Raw Data'!$B$6:$BE$43,'RevPAR Raw Data'!AY$1,FALSE)</f>
        <v>-7.0234902524198901</v>
      </c>
      <c r="BK34" s="48">
        <f>VLOOKUP($A34,'RevPAR Raw Data'!$B$6:$BE$43,'RevPAR Raw Data'!BA$1,FALSE)</f>
        <v>-0.80873534186731699</v>
      </c>
      <c r="BL34" s="48">
        <f>VLOOKUP($A34,'RevPAR Raw Data'!$B$6:$BE$43,'RevPAR Raw Data'!BB$1,FALSE)</f>
        <v>-5.4210342743015598</v>
      </c>
      <c r="BM34" s="49">
        <f>VLOOKUP($A34,'RevPAR Raw Data'!$B$6:$BE$43,'RevPAR Raw Data'!BC$1,FALSE)</f>
        <v>-3.2056388438336398</v>
      </c>
      <c r="BN34" s="50">
        <f>VLOOKUP($A34,'RevPAR Raw Data'!$B$6:$BE$43,'RevPAR Raw Data'!BE$1,FALSE)</f>
        <v>-5.5167512964143599</v>
      </c>
    </row>
    <row r="35" spans="1:66" x14ac:dyDescent="0.25">
      <c r="A35" s="63" t="s">
        <v>47</v>
      </c>
      <c r="B35" s="47">
        <f>VLOOKUP($A35,'Occupancy Raw Data'!$B$8:$BE$45,'Occupancy Raw Data'!AG$3,FALSE)</f>
        <v>48.3336376917457</v>
      </c>
      <c r="C35" s="48">
        <f>VLOOKUP($A35,'Occupancy Raw Data'!$B$8:$BE$45,'Occupancy Raw Data'!AH$3,FALSE)</f>
        <v>57.989408327246103</v>
      </c>
      <c r="D35" s="48">
        <f>VLOOKUP($A35,'Occupancy Raw Data'!$B$8:$BE$45,'Occupancy Raw Data'!AI$3,FALSE)</f>
        <v>66.225346968590202</v>
      </c>
      <c r="E35" s="48">
        <f>VLOOKUP($A35,'Occupancy Raw Data'!$B$8:$BE$45,'Occupancy Raw Data'!AJ$3,FALSE)</f>
        <v>69.261322132943704</v>
      </c>
      <c r="F35" s="48">
        <f>VLOOKUP($A35,'Occupancy Raw Data'!$B$8:$BE$45,'Occupancy Raw Data'!AK$3,FALSE)</f>
        <v>68.371073776479093</v>
      </c>
      <c r="G35" s="49">
        <f>VLOOKUP($A35,'Occupancy Raw Data'!$B$8:$BE$45,'Occupancy Raw Data'!AL$3,FALSE)</f>
        <v>62.036157779401002</v>
      </c>
      <c r="H35" s="48">
        <f>VLOOKUP($A35,'Occupancy Raw Data'!$B$8:$BE$45,'Occupancy Raw Data'!AN$3,FALSE)</f>
        <v>66.453615777940101</v>
      </c>
      <c r="I35" s="48">
        <f>VLOOKUP($A35,'Occupancy Raw Data'!$B$8:$BE$45,'Occupancy Raw Data'!AO$3,FALSE)</f>
        <v>67.617786705624496</v>
      </c>
      <c r="J35" s="49">
        <f>VLOOKUP($A35,'Occupancy Raw Data'!$B$8:$BE$45,'Occupancy Raw Data'!AP$3,FALSE)</f>
        <v>67.035701241782306</v>
      </c>
      <c r="K35" s="50">
        <f>VLOOKUP($A35,'Occupancy Raw Data'!$B$8:$BE$45,'Occupancy Raw Data'!AR$3,FALSE)</f>
        <v>63.464598768652799</v>
      </c>
      <c r="M35" s="47">
        <f>VLOOKUP($A35,'Occupancy Raw Data'!$B$8:$BE$45,'Occupancy Raw Data'!AT$3,FALSE)</f>
        <v>0.19037352822152001</v>
      </c>
      <c r="N35" s="48">
        <f>VLOOKUP($A35,'Occupancy Raw Data'!$B$8:$BE$45,'Occupancy Raw Data'!AU$3,FALSE)</f>
        <v>4.3298763220013301</v>
      </c>
      <c r="O35" s="48">
        <f>VLOOKUP($A35,'Occupancy Raw Data'!$B$8:$BE$45,'Occupancy Raw Data'!AV$3,FALSE)</f>
        <v>5.0050982111545297</v>
      </c>
      <c r="P35" s="48">
        <f>VLOOKUP($A35,'Occupancy Raw Data'!$B$8:$BE$45,'Occupancy Raw Data'!AW$3,FALSE)</f>
        <v>7.7062121647383997</v>
      </c>
      <c r="Q35" s="48">
        <f>VLOOKUP($A35,'Occupancy Raw Data'!$B$8:$BE$45,'Occupancy Raw Data'!AX$3,FALSE)</f>
        <v>10.6898141075007</v>
      </c>
      <c r="R35" s="49">
        <f>VLOOKUP($A35,'Occupancy Raw Data'!$B$8:$BE$45,'Occupancy Raw Data'!AY$3,FALSE)</f>
        <v>5.8756055401087099</v>
      </c>
      <c r="S35" s="48">
        <f>VLOOKUP($A35,'Occupancy Raw Data'!$B$8:$BE$45,'Occupancy Raw Data'!BA$3,FALSE)</f>
        <v>0.32827481614436399</v>
      </c>
      <c r="T35" s="48">
        <f>VLOOKUP($A35,'Occupancy Raw Data'!$B$8:$BE$45,'Occupancy Raw Data'!BB$3,FALSE)</f>
        <v>-2.6303871439006499</v>
      </c>
      <c r="U35" s="49">
        <f>VLOOKUP($A35,'Occupancy Raw Data'!$B$8:$BE$45,'Occupancy Raw Data'!BC$3,FALSE)</f>
        <v>-1.1860360026950501</v>
      </c>
      <c r="V35" s="50">
        <f>VLOOKUP($A35,'Occupancy Raw Data'!$B$8:$BE$45,'Occupancy Raw Data'!BE$3,FALSE)</f>
        <v>3.6403721101382001</v>
      </c>
      <c r="X35" s="51">
        <f>VLOOKUP($A35,'ADR Raw Data'!$B$6:$BE$43,'ADR Raw Data'!AG$1,FALSE)</f>
        <v>100.297722678756</v>
      </c>
      <c r="Y35" s="52">
        <f>VLOOKUP($A35,'ADR Raw Data'!$B$6:$BE$43,'ADR Raw Data'!AH$1,FALSE)</f>
        <v>108.446855613289</v>
      </c>
      <c r="Z35" s="52">
        <f>VLOOKUP($A35,'ADR Raw Data'!$B$6:$BE$43,'ADR Raw Data'!AI$1,FALSE)</f>
        <v>112.167462429339</v>
      </c>
      <c r="AA35" s="52">
        <f>VLOOKUP($A35,'ADR Raw Data'!$B$6:$BE$43,'ADR Raw Data'!AJ$1,FALSE)</f>
        <v>112.18791773778899</v>
      </c>
      <c r="AB35" s="52">
        <f>VLOOKUP($A35,'ADR Raw Data'!$B$6:$BE$43,'ADR Raw Data'!AK$1,FALSE)</f>
        <v>110.452616185897</v>
      </c>
      <c r="AC35" s="53">
        <f>VLOOKUP($A35,'ADR Raw Data'!$B$6:$BE$43,'ADR Raw Data'!AL$1,FALSE)</f>
        <v>109.248865797297</v>
      </c>
      <c r="AD35" s="52">
        <f>VLOOKUP($A35,'ADR Raw Data'!$B$6:$BE$43,'ADR Raw Data'!AN$1,FALSE)</f>
        <v>116.030250755702</v>
      </c>
      <c r="AE35" s="52">
        <f>VLOOKUP($A35,'ADR Raw Data'!$B$6:$BE$43,'ADR Raw Data'!AO$1,FALSE)</f>
        <v>117.091601512389</v>
      </c>
      <c r="AF35" s="53">
        <f>VLOOKUP($A35,'ADR Raw Data'!$B$6:$BE$43,'ADR Raw Data'!AP$1,FALSE)</f>
        <v>116.565534102904</v>
      </c>
      <c r="AG35" s="54">
        <f>VLOOKUP($A35,'ADR Raw Data'!$B$6:$BE$43,'ADR Raw Data'!AR$1,FALSE)</f>
        <v>111.456971914211</v>
      </c>
      <c r="AI35" s="47">
        <f>VLOOKUP($A35,'ADR Raw Data'!$B$6:$BE$43,'ADR Raw Data'!AT$1,FALSE)</f>
        <v>-1.08244847744783</v>
      </c>
      <c r="AJ35" s="48">
        <f>VLOOKUP($A35,'ADR Raw Data'!$B$6:$BE$43,'ADR Raw Data'!AU$1,FALSE)</f>
        <v>7.1656468828848201</v>
      </c>
      <c r="AK35" s="48">
        <f>VLOOKUP($A35,'ADR Raw Data'!$B$6:$BE$43,'ADR Raw Data'!AV$1,FALSE)</f>
        <v>4.3919546692595199</v>
      </c>
      <c r="AL35" s="48">
        <f>VLOOKUP($A35,'ADR Raw Data'!$B$6:$BE$43,'ADR Raw Data'!AW$1,FALSE)</f>
        <v>5.48928635585695</v>
      </c>
      <c r="AM35" s="48">
        <f>VLOOKUP($A35,'ADR Raw Data'!$B$6:$BE$43,'ADR Raw Data'!AX$1,FALSE)</f>
        <v>5.33065186354301</v>
      </c>
      <c r="AN35" s="49">
        <f>VLOOKUP($A35,'ADR Raw Data'!$B$6:$BE$43,'ADR Raw Data'!AY$1,FALSE)</f>
        <v>4.5652799679740204</v>
      </c>
      <c r="AO35" s="48">
        <f>VLOOKUP($A35,'ADR Raw Data'!$B$6:$BE$43,'ADR Raw Data'!BA$1,FALSE)</f>
        <v>-5.5442134208823202</v>
      </c>
      <c r="AP35" s="48">
        <f>VLOOKUP($A35,'ADR Raw Data'!$B$6:$BE$43,'ADR Raw Data'!BB$1,FALSE)</f>
        <v>-7.9115501358976497</v>
      </c>
      <c r="AQ35" s="49">
        <f>VLOOKUP($A35,'ADR Raw Data'!$B$6:$BE$43,'ADR Raw Data'!BC$1,FALSE)</f>
        <v>-6.7826096546991197</v>
      </c>
      <c r="AR35" s="50">
        <f>VLOOKUP($A35,'ADR Raw Data'!$B$6:$BE$43,'ADR Raw Data'!BE$1,FALSE)</f>
        <v>0.421196069324554</v>
      </c>
      <c r="AT35" s="51">
        <f>VLOOKUP($A35,'RevPAR Raw Data'!$B$6:$BE$43,'RevPAR Raw Data'!AG$1,FALSE)</f>
        <v>48.477537892622301</v>
      </c>
      <c r="AU35" s="52">
        <f>VLOOKUP($A35,'RevPAR Raw Data'!$B$6:$BE$43,'RevPAR Raw Data'!AH$1,FALSE)</f>
        <v>62.887689919649297</v>
      </c>
      <c r="AV35" s="52">
        <f>VLOOKUP($A35,'RevPAR Raw Data'!$B$6:$BE$43,'RevPAR Raw Data'!AI$1,FALSE)</f>
        <v>74.283291179693194</v>
      </c>
      <c r="AW35" s="52">
        <f>VLOOKUP($A35,'RevPAR Raw Data'!$B$6:$BE$43,'RevPAR Raw Data'!AJ$1,FALSE)</f>
        <v>77.702835098612098</v>
      </c>
      <c r="AX35" s="52">
        <f>VLOOKUP($A35,'RevPAR Raw Data'!$B$6:$BE$43,'RevPAR Raw Data'!AK$1,FALSE)</f>
        <v>75.517639700511296</v>
      </c>
      <c r="AY35" s="53">
        <f>VLOOKUP($A35,'RevPAR Raw Data'!$B$6:$BE$43,'RevPAR Raw Data'!AL$1,FALSE)</f>
        <v>67.773798758217595</v>
      </c>
      <c r="AZ35" s="52">
        <f>VLOOKUP($A35,'RevPAR Raw Data'!$B$6:$BE$43,'RevPAR Raw Data'!AN$1,FALSE)</f>
        <v>77.106297023374694</v>
      </c>
      <c r="BA35" s="52">
        <f>VLOOKUP($A35,'RevPAR Raw Data'!$B$6:$BE$43,'RevPAR Raw Data'!AO$1,FALSE)</f>
        <v>79.174749360847301</v>
      </c>
      <c r="BB35" s="53">
        <f>VLOOKUP($A35,'RevPAR Raw Data'!$B$6:$BE$43,'RevPAR Raw Data'!AP$1,FALSE)</f>
        <v>78.140523192111004</v>
      </c>
      <c r="BC35" s="54">
        <f>VLOOKUP($A35,'RevPAR Raw Data'!$B$6:$BE$43,'RevPAR Raw Data'!AR$1,FALSE)</f>
        <v>70.735720025044301</v>
      </c>
      <c r="BE35" s="47">
        <f>VLOOKUP($A35,'RevPAR Raw Data'!$B$6:$BE$43,'RevPAR Raw Data'!AT$1,FALSE)</f>
        <v>-0.89413564458400696</v>
      </c>
      <c r="BF35" s="48">
        <f>VLOOKUP($A35,'RevPAR Raw Data'!$B$6:$BE$43,'RevPAR Raw Data'!AU$1,FALSE)</f>
        <v>11.805786852586399</v>
      </c>
      <c r="BG35" s="48">
        <f>VLOOKUP($A35,'RevPAR Raw Data'!$B$6:$BE$43,'RevPAR Raw Data'!AV$1,FALSE)</f>
        <v>9.6168745249998704</v>
      </c>
      <c r="BH35" s="48">
        <f>VLOOKUP($A35,'RevPAR Raw Data'!$B$6:$BE$43,'RevPAR Raw Data'!AW$1,FALSE)</f>
        <v>13.618514573507699</v>
      </c>
      <c r="BI35" s="48">
        <f>VLOOKUP($A35,'RevPAR Raw Data'!$B$6:$BE$43,'RevPAR Raw Data'!AX$1,FALSE)</f>
        <v>16.590302745974501</v>
      </c>
      <c r="BJ35" s="49">
        <f>VLOOKUP($A35,'RevPAR Raw Data'!$B$6:$BE$43,'RevPAR Raw Data'!AY$1,FALSE)</f>
        <v>10.7091233508024</v>
      </c>
      <c r="BK35" s="48">
        <f>VLOOKUP($A35,'RevPAR Raw Data'!$B$6:$BE$43,'RevPAR Raw Data'!BA$1,FALSE)</f>
        <v>-5.2341388611520001</v>
      </c>
      <c r="BL35" s="48">
        <f>VLOOKUP($A35,'RevPAR Raw Data'!$B$6:$BE$43,'RevPAR Raw Data'!BB$1,FALSE)</f>
        <v>-10.333832882140401</v>
      </c>
      <c r="BM35" s="49">
        <f>VLOOKUP($A35,'RevPAR Raw Data'!$B$6:$BE$43,'RevPAR Raw Data'!BC$1,FALSE)</f>
        <v>-7.8882014649671701</v>
      </c>
      <c r="BN35" s="50">
        <f>VLOOKUP($A35,'RevPAR Raw Data'!$B$6:$BE$43,'RevPAR Raw Data'!BE$1,FALSE)</f>
        <v>4.0769012836994403</v>
      </c>
    </row>
    <row r="36" spans="1:66" x14ac:dyDescent="0.25">
      <c r="A36" s="63" t="s">
        <v>48</v>
      </c>
      <c r="B36" s="47">
        <f>VLOOKUP($A36,'Occupancy Raw Data'!$B$8:$BE$45,'Occupancy Raw Data'!AG$3,FALSE)</f>
        <v>56.911485524442298</v>
      </c>
      <c r="C36" s="48">
        <f>VLOOKUP($A36,'Occupancy Raw Data'!$B$8:$BE$45,'Occupancy Raw Data'!AH$3,FALSE)</f>
        <v>56.3478879924062</v>
      </c>
      <c r="D36" s="48">
        <f>VLOOKUP($A36,'Occupancy Raw Data'!$B$8:$BE$45,'Occupancy Raw Data'!AI$3,FALSE)</f>
        <v>63.941623160892199</v>
      </c>
      <c r="E36" s="48">
        <f>VLOOKUP($A36,'Occupancy Raw Data'!$B$8:$BE$45,'Occupancy Raw Data'!AJ$3,FALSE)</f>
        <v>69.583531086853299</v>
      </c>
      <c r="F36" s="48">
        <f>VLOOKUP($A36,'Occupancy Raw Data'!$B$8:$BE$45,'Occupancy Raw Data'!AK$3,FALSE)</f>
        <v>70.307308970099598</v>
      </c>
      <c r="G36" s="49">
        <f>VLOOKUP($A36,'Occupancy Raw Data'!$B$8:$BE$45,'Occupancy Raw Data'!AL$3,FALSE)</f>
        <v>63.418367346938702</v>
      </c>
      <c r="H36" s="48">
        <f>VLOOKUP($A36,'Occupancy Raw Data'!$B$8:$BE$45,'Occupancy Raw Data'!AN$3,FALSE)</f>
        <v>83.910773611770196</v>
      </c>
      <c r="I36" s="48">
        <f>VLOOKUP($A36,'Occupancy Raw Data'!$B$8:$BE$45,'Occupancy Raw Data'!AO$3,FALSE)</f>
        <v>88.194114855244393</v>
      </c>
      <c r="J36" s="49">
        <f>VLOOKUP($A36,'Occupancy Raw Data'!$B$8:$BE$45,'Occupancy Raw Data'!AP$3,FALSE)</f>
        <v>86.052444233507302</v>
      </c>
      <c r="K36" s="50">
        <f>VLOOKUP($A36,'Occupancy Raw Data'!$B$8:$BE$45,'Occupancy Raw Data'!AR$3,FALSE)</f>
        <v>69.885246457386899</v>
      </c>
      <c r="M36" s="47">
        <f>VLOOKUP($A36,'Occupancy Raw Data'!$B$8:$BE$45,'Occupancy Raw Data'!AT$3,FALSE)</f>
        <v>-3.7080740934738001</v>
      </c>
      <c r="N36" s="48">
        <f>VLOOKUP($A36,'Occupancy Raw Data'!$B$8:$BE$45,'Occupancy Raw Data'!AU$3,FALSE)</f>
        <v>3.1005630444283199</v>
      </c>
      <c r="O36" s="48">
        <f>VLOOKUP($A36,'Occupancy Raw Data'!$B$8:$BE$45,'Occupancy Raw Data'!AV$3,FALSE)</f>
        <v>1.7761675198647999</v>
      </c>
      <c r="P36" s="48">
        <f>VLOOKUP($A36,'Occupancy Raw Data'!$B$8:$BE$45,'Occupancy Raw Data'!AW$3,FALSE)</f>
        <v>7.6759735774241804</v>
      </c>
      <c r="Q36" s="48">
        <f>VLOOKUP($A36,'Occupancy Raw Data'!$B$8:$BE$45,'Occupancy Raw Data'!AX$3,FALSE)</f>
        <v>4.1912986651110602</v>
      </c>
      <c r="R36" s="49">
        <f>VLOOKUP($A36,'Occupancy Raw Data'!$B$8:$BE$45,'Occupancy Raw Data'!AY$3,FALSE)</f>
        <v>2.7236777995224499</v>
      </c>
      <c r="S36" s="48">
        <f>VLOOKUP($A36,'Occupancy Raw Data'!$B$8:$BE$45,'Occupancy Raw Data'!BA$3,FALSE)</f>
        <v>6.1745801084532799</v>
      </c>
      <c r="T36" s="48">
        <f>VLOOKUP($A36,'Occupancy Raw Data'!$B$8:$BE$45,'Occupancy Raw Data'!BB$3,FALSE)</f>
        <v>3.0469772047955699</v>
      </c>
      <c r="U36" s="49">
        <f>VLOOKUP($A36,'Occupancy Raw Data'!$B$8:$BE$45,'Occupancy Raw Data'!BC$3,FALSE)</f>
        <v>4.5485050890398497</v>
      </c>
      <c r="V36" s="50">
        <f>VLOOKUP($A36,'Occupancy Raw Data'!$B$8:$BE$45,'Occupancy Raw Data'!BE$3,FALSE)</f>
        <v>3.3583642579301198</v>
      </c>
      <c r="X36" s="51">
        <f>VLOOKUP($A36,'ADR Raw Data'!$B$6:$BE$43,'ADR Raw Data'!AG$1,FALSE)</f>
        <v>182.29087146877899</v>
      </c>
      <c r="Y36" s="52">
        <f>VLOOKUP($A36,'ADR Raw Data'!$B$6:$BE$43,'ADR Raw Data'!AH$1,FALSE)</f>
        <v>139.91924615708501</v>
      </c>
      <c r="Z36" s="52">
        <f>VLOOKUP($A36,'ADR Raw Data'!$B$6:$BE$43,'ADR Raw Data'!AI$1,FALSE)</f>
        <v>142.409527741696</v>
      </c>
      <c r="AA36" s="52">
        <f>VLOOKUP($A36,'ADR Raw Data'!$B$6:$BE$43,'ADR Raw Data'!AJ$1,FALSE)</f>
        <v>146.31816864182699</v>
      </c>
      <c r="AB36" s="52">
        <f>VLOOKUP($A36,'ADR Raw Data'!$B$6:$BE$43,'ADR Raw Data'!AK$1,FALSE)</f>
        <v>178.434594548983</v>
      </c>
      <c r="AC36" s="53">
        <f>VLOOKUP($A36,'ADR Raw Data'!$B$6:$BE$43,'ADR Raw Data'!AL$1,FALSE)</f>
        <v>157.970278209133</v>
      </c>
      <c r="AD36" s="52">
        <f>VLOOKUP($A36,'ADR Raw Data'!$B$6:$BE$43,'ADR Raw Data'!AN$1,FALSE)</f>
        <v>297.28457084275999</v>
      </c>
      <c r="AE36" s="52">
        <f>VLOOKUP($A36,'ADR Raw Data'!$B$6:$BE$43,'ADR Raw Data'!AO$1,FALSE)</f>
        <v>306.24929369030002</v>
      </c>
      <c r="AF36" s="53">
        <f>VLOOKUP($A36,'ADR Raw Data'!$B$6:$BE$43,'ADR Raw Data'!AP$1,FALSE)</f>
        <v>301.878489141675</v>
      </c>
      <c r="AG36" s="54">
        <f>VLOOKUP($A36,'ADR Raw Data'!$B$6:$BE$43,'ADR Raw Data'!AR$1,FALSE)</f>
        <v>208.59879903952199</v>
      </c>
      <c r="AI36" s="47">
        <f>VLOOKUP($A36,'ADR Raw Data'!$B$6:$BE$43,'ADR Raw Data'!AT$1,FALSE)</f>
        <v>-2.0159455342455699</v>
      </c>
      <c r="AJ36" s="48">
        <f>VLOOKUP($A36,'ADR Raw Data'!$B$6:$BE$43,'ADR Raw Data'!AU$1,FALSE)</f>
        <v>4.2971372484138497</v>
      </c>
      <c r="AK36" s="48">
        <f>VLOOKUP($A36,'ADR Raw Data'!$B$6:$BE$43,'ADR Raw Data'!AV$1,FALSE)</f>
        <v>5.2966316987796498</v>
      </c>
      <c r="AL36" s="48">
        <f>VLOOKUP($A36,'ADR Raw Data'!$B$6:$BE$43,'ADR Raw Data'!AW$1,FALSE)</f>
        <v>4.8542953883023303</v>
      </c>
      <c r="AM36" s="48">
        <f>VLOOKUP($A36,'ADR Raw Data'!$B$6:$BE$43,'ADR Raw Data'!AX$1,FALSE)</f>
        <v>7.5115434284197597</v>
      </c>
      <c r="AN36" s="49">
        <f>VLOOKUP($A36,'ADR Raw Data'!$B$6:$BE$43,'ADR Raw Data'!AY$1,FALSE)</f>
        <v>3.6590332069420799</v>
      </c>
      <c r="AO36" s="48">
        <f>VLOOKUP($A36,'ADR Raw Data'!$B$6:$BE$43,'ADR Raw Data'!BA$1,FALSE)</f>
        <v>5.0775549464334198</v>
      </c>
      <c r="AP36" s="48">
        <f>VLOOKUP($A36,'ADR Raw Data'!$B$6:$BE$43,'ADR Raw Data'!BB$1,FALSE)</f>
        <v>4.5503936306401496</v>
      </c>
      <c r="AQ36" s="49">
        <f>VLOOKUP($A36,'ADR Raw Data'!$B$6:$BE$43,'ADR Raw Data'!BC$1,FALSE)</f>
        <v>4.7756773625758298</v>
      </c>
      <c r="AR36" s="50">
        <f>VLOOKUP($A36,'ADR Raw Data'!$B$6:$BE$43,'ADR Raw Data'!BE$1,FALSE)</f>
        <v>4.5083918363717101</v>
      </c>
      <c r="AT36" s="51">
        <f>VLOOKUP($A36,'RevPAR Raw Data'!$B$6:$BE$43,'RevPAR Raw Data'!AG$1,FALSE)</f>
        <v>103.744442928334</v>
      </c>
      <c r="AU36" s="52">
        <f>VLOOKUP($A36,'RevPAR Raw Data'!$B$6:$BE$43,'RevPAR Raw Data'!AH$1,FALSE)</f>
        <v>78.841540104413795</v>
      </c>
      <c r="AV36" s="52">
        <f>VLOOKUP($A36,'RevPAR Raw Data'!$B$6:$BE$43,'RevPAR Raw Data'!AI$1,FALSE)</f>
        <v>91.058963573801606</v>
      </c>
      <c r="AW36" s="52">
        <f>VLOOKUP($A36,'RevPAR Raw Data'!$B$6:$BE$43,'RevPAR Raw Data'!AJ$1,FALSE)</f>
        <v>101.8133483626</v>
      </c>
      <c r="AX36" s="52">
        <f>VLOOKUP($A36,'RevPAR Raw Data'!$B$6:$BE$43,'RevPAR Raw Data'!AK$1,FALSE)</f>
        <v>125.452561699098</v>
      </c>
      <c r="AY36" s="53">
        <f>VLOOKUP($A36,'RevPAR Raw Data'!$B$6:$BE$43,'RevPAR Raw Data'!AL$1,FALSE)</f>
        <v>100.18217133364899</v>
      </c>
      <c r="AZ36" s="52">
        <f>VLOOKUP($A36,'RevPAR Raw Data'!$B$6:$BE$43,'RevPAR Raw Data'!AN$1,FALSE)</f>
        <v>249.453783222591</v>
      </c>
      <c r="BA36" s="52">
        <f>VLOOKUP($A36,'RevPAR Raw Data'!$B$6:$BE$43,'RevPAR Raw Data'!AO$1,FALSE)</f>
        <v>270.09385382059799</v>
      </c>
      <c r="BB36" s="53">
        <f>VLOOKUP($A36,'RevPAR Raw Data'!$B$6:$BE$43,'RevPAR Raw Data'!AP$1,FALSE)</f>
        <v>259.77381852159402</v>
      </c>
      <c r="BC36" s="54">
        <f>VLOOKUP($A36,'RevPAR Raw Data'!$B$6:$BE$43,'RevPAR Raw Data'!AR$1,FALSE)</f>
        <v>145.77978481591899</v>
      </c>
      <c r="BE36" s="47">
        <f>VLOOKUP($A36,'RevPAR Raw Data'!$B$6:$BE$43,'RevPAR Raw Data'!AT$1,FALSE)</f>
        <v>-5.6492668736254803</v>
      </c>
      <c r="BF36" s="48">
        <f>VLOOKUP($A36,'RevPAR Raw Data'!$B$6:$BE$43,'RevPAR Raw Data'!AU$1,FALSE)</f>
        <v>7.5309357423348597</v>
      </c>
      <c r="BG36" s="48">
        <f>VLOOKUP($A36,'RevPAR Raw Data'!$B$6:$BE$43,'RevPAR Raw Data'!AV$1,FALSE)</f>
        <v>7.1668762705250497</v>
      </c>
      <c r="BH36" s="48">
        <f>VLOOKUP($A36,'RevPAR Raw Data'!$B$6:$BE$43,'RevPAR Raw Data'!AW$1,FALSE)</f>
        <v>12.9028833971027</v>
      </c>
      <c r="BI36" s="48">
        <f>VLOOKUP($A36,'RevPAR Raw Data'!$B$6:$BE$43,'RevPAR Raw Data'!AX$1,FALSE)</f>
        <v>12.017673312975401</v>
      </c>
      <c r="BJ36" s="49">
        <f>VLOOKUP($A36,'RevPAR Raw Data'!$B$6:$BE$43,'RevPAR Raw Data'!AY$1,FALSE)</f>
        <v>6.4823712815991703</v>
      </c>
      <c r="BK36" s="48">
        <f>VLOOKUP($A36,'RevPAR Raw Data'!$B$6:$BE$43,'RevPAR Raw Data'!BA$1,FALSE)</f>
        <v>11.565652752604899</v>
      </c>
      <c r="BL36" s="48">
        <f>VLOOKUP($A36,'RevPAR Raw Data'!$B$6:$BE$43,'RevPAR Raw Data'!BB$1,FALSE)</f>
        <v>7.7360202920898002</v>
      </c>
      <c r="BM36" s="49">
        <f>VLOOKUP($A36,'RevPAR Raw Data'!$B$6:$BE$43,'RevPAR Raw Data'!BC$1,FALSE)</f>
        <v>9.5414043794885703</v>
      </c>
      <c r="BN36" s="50">
        <f>VLOOKUP($A36,'RevPAR Raw Data'!$B$6:$BE$43,'RevPAR Raw Data'!BE$1,FALSE)</f>
        <v>8.0181643143419805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44.615612501851501</v>
      </c>
      <c r="C38" s="48">
        <f>VLOOKUP($A38,'Occupancy Raw Data'!$B$8:$BE$45,'Occupancy Raw Data'!AH$3,FALSE)</f>
        <v>55.376981187972099</v>
      </c>
      <c r="D38" s="48">
        <f>VLOOKUP($A38,'Occupancy Raw Data'!$B$8:$BE$45,'Occupancy Raw Data'!AI$3,FALSE)</f>
        <v>61.250185157754402</v>
      </c>
      <c r="E38" s="48">
        <f>VLOOKUP($A38,'Occupancy Raw Data'!$B$8:$BE$45,'Occupancy Raw Data'!AJ$3,FALSE)</f>
        <v>63.583172863279501</v>
      </c>
      <c r="F38" s="48">
        <f>VLOOKUP($A38,'Occupancy Raw Data'!$B$8:$BE$45,'Occupancy Raw Data'!AK$3,FALSE)</f>
        <v>63.801659013479401</v>
      </c>
      <c r="G38" s="49">
        <f>VLOOKUP($A38,'Occupancy Raw Data'!$B$8:$BE$45,'Occupancy Raw Data'!AL$3,FALSE)</f>
        <v>57.725522144867398</v>
      </c>
      <c r="H38" s="48">
        <f>VLOOKUP($A38,'Occupancy Raw Data'!$B$8:$BE$45,'Occupancy Raw Data'!AN$3,FALSE)</f>
        <v>70.285883572803996</v>
      </c>
      <c r="I38" s="48">
        <f>VLOOKUP($A38,'Occupancy Raw Data'!$B$8:$BE$45,'Occupancy Raw Data'!AO$3,FALSE)</f>
        <v>73.207672937342593</v>
      </c>
      <c r="J38" s="49">
        <f>VLOOKUP($A38,'Occupancy Raw Data'!$B$8:$BE$45,'Occupancy Raw Data'!AP$3,FALSE)</f>
        <v>71.746778255073295</v>
      </c>
      <c r="K38" s="50">
        <f>VLOOKUP($A38,'Occupancy Raw Data'!$B$8:$BE$45,'Occupancy Raw Data'!AR$3,FALSE)</f>
        <v>61.731595319211898</v>
      </c>
      <c r="M38" s="47">
        <f>VLOOKUP($A38,'Occupancy Raw Data'!$B$8:$BE$45,'Occupancy Raw Data'!AT$3,FALSE)</f>
        <v>-5.1075370119623997</v>
      </c>
      <c r="N38" s="48">
        <f>VLOOKUP($A38,'Occupancy Raw Data'!$B$8:$BE$45,'Occupancy Raw Data'!AU$3,FALSE)</f>
        <v>0.550099569854684</v>
      </c>
      <c r="O38" s="48">
        <f>VLOOKUP($A38,'Occupancy Raw Data'!$B$8:$BE$45,'Occupancy Raw Data'!AV$3,FALSE)</f>
        <v>-1.75244862199322</v>
      </c>
      <c r="P38" s="48">
        <f>VLOOKUP($A38,'Occupancy Raw Data'!$B$8:$BE$45,'Occupancy Raw Data'!AW$3,FALSE)</f>
        <v>-2.96428518690694</v>
      </c>
      <c r="Q38" s="48">
        <f>VLOOKUP($A38,'Occupancy Raw Data'!$B$8:$BE$45,'Occupancy Raw Data'!AX$3,FALSE)</f>
        <v>-5.1017931000651897</v>
      </c>
      <c r="R38" s="49">
        <f>VLOOKUP($A38,'Occupancy Raw Data'!$B$8:$BE$45,'Occupancy Raw Data'!AY$3,FALSE)</f>
        <v>-2.8814330858695398</v>
      </c>
      <c r="S38" s="48">
        <f>VLOOKUP($A38,'Occupancy Raw Data'!$B$8:$BE$45,'Occupancy Raw Data'!BA$3,FALSE)</f>
        <v>-5.7225687977976101</v>
      </c>
      <c r="T38" s="48">
        <f>VLOOKUP($A38,'Occupancy Raw Data'!$B$8:$BE$45,'Occupancy Raw Data'!BB$3,FALSE)</f>
        <v>-2.8881475395455101</v>
      </c>
      <c r="U38" s="49">
        <f>VLOOKUP($A38,'Occupancy Raw Data'!$B$8:$BE$45,'Occupancy Raw Data'!BC$3,FALSE)</f>
        <v>-4.29748730273832</v>
      </c>
      <c r="V38" s="50">
        <f>VLOOKUP($A38,'Occupancy Raw Data'!$B$8:$BE$45,'Occupancy Raw Data'!BE$3,FALSE)</f>
        <v>-3.35628371980274</v>
      </c>
      <c r="X38" s="51">
        <f>VLOOKUP($A38,'ADR Raw Data'!$B$6:$BE$43,'ADR Raw Data'!AG$1,FALSE)</f>
        <v>95.082934096945493</v>
      </c>
      <c r="Y38" s="52">
        <f>VLOOKUP($A38,'ADR Raw Data'!$B$6:$BE$43,'ADR Raw Data'!AH$1,FALSE)</f>
        <v>102.451043199144</v>
      </c>
      <c r="Z38" s="52">
        <f>VLOOKUP($A38,'ADR Raw Data'!$B$6:$BE$43,'ADR Raw Data'!AI$1,FALSE)</f>
        <v>105.35345586456999</v>
      </c>
      <c r="AA38" s="52">
        <f>VLOOKUP($A38,'ADR Raw Data'!$B$6:$BE$43,'ADR Raw Data'!AJ$1,FALSE)</f>
        <v>104.267904484566</v>
      </c>
      <c r="AB38" s="52">
        <f>VLOOKUP($A38,'ADR Raw Data'!$B$6:$BE$43,'ADR Raw Data'!AK$1,FALSE)</f>
        <v>105.415902838237</v>
      </c>
      <c r="AC38" s="53">
        <f>VLOOKUP($A38,'ADR Raw Data'!$B$6:$BE$43,'ADR Raw Data'!AL$1,FALSE)</f>
        <v>102.98365122336099</v>
      </c>
      <c r="AD38" s="52">
        <f>VLOOKUP($A38,'ADR Raw Data'!$B$6:$BE$43,'ADR Raw Data'!AN$1,FALSE)</f>
        <v>127.96422708113801</v>
      </c>
      <c r="AE38" s="52">
        <f>VLOOKUP($A38,'ADR Raw Data'!$B$6:$BE$43,'ADR Raw Data'!AO$1,FALSE)</f>
        <v>128.793382062825</v>
      </c>
      <c r="AF38" s="53">
        <f>VLOOKUP($A38,'ADR Raw Data'!$B$6:$BE$43,'ADR Raw Data'!AP$1,FALSE)</f>
        <v>128.38724612248001</v>
      </c>
      <c r="AG38" s="54">
        <f>VLOOKUP($A38,'ADR Raw Data'!$B$6:$BE$43,'ADR Raw Data'!AR$1,FALSE)</f>
        <v>111.41936892621401</v>
      </c>
      <c r="AI38" s="47">
        <f>VLOOKUP($A38,'ADR Raw Data'!$B$6:$BE$43,'ADR Raw Data'!AT$1,FALSE)</f>
        <v>0.97004063963258202</v>
      </c>
      <c r="AJ38" s="48">
        <f>VLOOKUP($A38,'ADR Raw Data'!$B$6:$BE$43,'ADR Raw Data'!AU$1,FALSE)</f>
        <v>5.1833919092432996</v>
      </c>
      <c r="AK38" s="48">
        <f>VLOOKUP($A38,'ADR Raw Data'!$B$6:$BE$43,'ADR Raw Data'!AV$1,FALSE)</f>
        <v>2.0170202552486098</v>
      </c>
      <c r="AL38" s="48">
        <f>VLOOKUP($A38,'ADR Raw Data'!$B$6:$BE$43,'ADR Raw Data'!AW$1,FALSE)</f>
        <v>0.71237867277334099</v>
      </c>
      <c r="AM38" s="48">
        <f>VLOOKUP($A38,'ADR Raw Data'!$B$6:$BE$43,'ADR Raw Data'!AX$1,FALSE)</f>
        <v>-0.97941721366200396</v>
      </c>
      <c r="AN38" s="49">
        <f>VLOOKUP($A38,'ADR Raw Data'!$B$6:$BE$43,'ADR Raw Data'!AY$1,FALSE)</f>
        <v>1.44002337647351</v>
      </c>
      <c r="AO38" s="48">
        <f>VLOOKUP($A38,'ADR Raw Data'!$B$6:$BE$43,'ADR Raw Data'!BA$1,FALSE)</f>
        <v>3.6493955895157302</v>
      </c>
      <c r="AP38" s="48">
        <f>VLOOKUP($A38,'ADR Raw Data'!$B$6:$BE$43,'ADR Raw Data'!BB$1,FALSE)</f>
        <v>2.77279763435308</v>
      </c>
      <c r="AQ38" s="49">
        <f>VLOOKUP($A38,'ADR Raw Data'!$B$6:$BE$43,'ADR Raw Data'!BC$1,FALSE)</f>
        <v>3.2103211755791001</v>
      </c>
      <c r="AR38" s="50">
        <f>VLOOKUP($A38,'ADR Raw Data'!$B$6:$BE$43,'ADR Raw Data'!BE$1,FALSE)</f>
        <v>2.0403350828678999</v>
      </c>
      <c r="AT38" s="51">
        <f>VLOOKUP($A38,'RevPAR Raw Data'!$B$6:$BE$43,'RevPAR Raw Data'!AG$1,FALSE)</f>
        <v>42.4218334320841</v>
      </c>
      <c r="AU38" s="52">
        <f>VLOOKUP($A38,'RevPAR Raw Data'!$B$6:$BE$43,'RevPAR Raw Data'!AH$1,FALSE)</f>
        <v>56.7342949192712</v>
      </c>
      <c r="AV38" s="52">
        <f>VLOOKUP($A38,'RevPAR Raw Data'!$B$6:$BE$43,'RevPAR Raw Data'!AI$1,FALSE)</f>
        <v>64.529186787142606</v>
      </c>
      <c r="AW38" s="52">
        <f>VLOOKUP($A38,'RevPAR Raw Data'!$B$6:$BE$43,'RevPAR Raw Data'!AJ$1,FALSE)</f>
        <v>66.296841949340802</v>
      </c>
      <c r="AX38" s="52">
        <f>VLOOKUP($A38,'RevPAR Raw Data'!$B$6:$BE$43,'RevPAR Raw Data'!AK$1,FALSE)</f>
        <v>67.2570948748333</v>
      </c>
      <c r="AY38" s="53">
        <f>VLOOKUP($A38,'RevPAR Raw Data'!$B$6:$BE$43,'RevPAR Raw Data'!AL$1,FALSE)</f>
        <v>59.447850392534399</v>
      </c>
      <c r="AZ38" s="52">
        <f>VLOOKUP($A38,'RevPAR Raw Data'!$B$6:$BE$43,'RevPAR Raw Data'!AN$1,FALSE)</f>
        <v>89.940787661087199</v>
      </c>
      <c r="BA38" s="52">
        <f>VLOOKUP($A38,'RevPAR Raw Data'!$B$6:$BE$43,'RevPAR Raw Data'!AO$1,FALSE)</f>
        <v>94.286637905495397</v>
      </c>
      <c r="BB38" s="53">
        <f>VLOOKUP($A38,'RevPAR Raw Data'!$B$6:$BE$43,'RevPAR Raw Data'!AP$1,FALSE)</f>
        <v>92.113712783291305</v>
      </c>
      <c r="BC38" s="54">
        <f>VLOOKUP($A38,'RevPAR Raw Data'!$B$6:$BE$43,'RevPAR Raw Data'!AR$1,FALSE)</f>
        <v>68.780953932750705</v>
      </c>
      <c r="BE38" s="47">
        <f>VLOOKUP($A38,'RevPAR Raw Data'!$B$6:$BE$43,'RevPAR Raw Data'!AT$1,FALSE)</f>
        <v>-4.1870415570301303</v>
      </c>
      <c r="BF38" s="48">
        <f>VLOOKUP($A38,'RevPAR Raw Data'!$B$6:$BE$43,'RevPAR Raw Data'!AU$1,FALSE)</f>
        <v>5.7620052956946202</v>
      </c>
      <c r="BG38" s="48">
        <f>VLOOKUP($A38,'RevPAR Raw Data'!$B$6:$BE$43,'RevPAR Raw Data'!AV$1,FALSE)</f>
        <v>0.22922438958695701</v>
      </c>
      <c r="BH38" s="48">
        <f>VLOOKUP($A38,'RevPAR Raw Data'!$B$6:$BE$43,'RevPAR Raw Data'!AW$1,FALSE)</f>
        <v>-2.2730234496053101</v>
      </c>
      <c r="BI38" s="48">
        <f>VLOOKUP($A38,'RevPAR Raw Data'!$B$6:$BE$43,'RevPAR Raw Data'!AX$1,FALSE)</f>
        <v>-6.0312424738997397</v>
      </c>
      <c r="BJ38" s="49">
        <f>VLOOKUP($A38,'RevPAR Raw Data'!$B$6:$BE$43,'RevPAR Raw Data'!AY$1,FALSE)</f>
        <v>-1.4829030194099999</v>
      </c>
      <c r="BK38" s="48">
        <f>VLOOKUP($A38,'RevPAR Raw Data'!$B$6:$BE$43,'RevPAR Raw Data'!BA$1,FALSE)</f>
        <v>-2.2820123815956999</v>
      </c>
      <c r="BL38" s="48">
        <f>VLOOKUP($A38,'RevPAR Raw Data'!$B$6:$BE$43,'RevPAR Raw Data'!BB$1,FALSE)</f>
        <v>-0.19543239184557001</v>
      </c>
      <c r="BM38" s="49">
        <f>VLOOKUP($A38,'RevPAR Raw Data'!$B$6:$BE$43,'RevPAR Raw Data'!BC$1,FALSE)</f>
        <v>-1.2251292720568401</v>
      </c>
      <c r="BN38" s="50">
        <f>VLOOKUP($A38,'RevPAR Raw Data'!$B$6:$BE$43,'RevPAR Raw Data'!BE$1,FALSE)</f>
        <v>-1.3844280711505501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55.363245018417402</v>
      </c>
      <c r="C40" s="48">
        <f>VLOOKUP($A40,'Occupancy Raw Data'!$B$8:$BE$45,'Occupancy Raw Data'!AH$3,FALSE)</f>
        <v>57.452403142058301</v>
      </c>
      <c r="D40" s="48">
        <f>VLOOKUP($A40,'Occupancy Raw Data'!$B$8:$BE$45,'Occupancy Raw Data'!AI$3,FALSE)</f>
        <v>65.826787378511497</v>
      </c>
      <c r="E40" s="48">
        <f>VLOOKUP($A40,'Occupancy Raw Data'!$B$8:$BE$45,'Occupancy Raw Data'!AJ$3,FALSE)</f>
        <v>66.398171570585305</v>
      </c>
      <c r="F40" s="48">
        <f>VLOOKUP($A40,'Occupancy Raw Data'!$B$8:$BE$45,'Occupancy Raw Data'!AK$3,FALSE)</f>
        <v>63.1640260950605</v>
      </c>
      <c r="G40" s="49">
        <f>VLOOKUP($A40,'Occupancy Raw Data'!$B$8:$BE$45,'Occupancy Raw Data'!AL$3,FALSE)</f>
        <v>61.640926640926601</v>
      </c>
      <c r="H40" s="48">
        <f>VLOOKUP($A40,'Occupancy Raw Data'!$B$8:$BE$45,'Occupancy Raw Data'!AN$3,FALSE)</f>
        <v>71.820219234012299</v>
      </c>
      <c r="I40" s="48">
        <f>VLOOKUP($A40,'Occupancy Raw Data'!$B$8:$BE$45,'Occupancy Raw Data'!AO$3,FALSE)</f>
        <v>76.952691607863997</v>
      </c>
      <c r="J40" s="49">
        <f>VLOOKUP($A40,'Occupancy Raw Data'!$B$8:$BE$45,'Occupancy Raw Data'!AP$3,FALSE)</f>
        <v>74.386455420938105</v>
      </c>
      <c r="K40" s="50">
        <f>VLOOKUP($A40,'Occupancy Raw Data'!$B$8:$BE$45,'Occupancy Raw Data'!AR$3,FALSE)</f>
        <v>65.282506292358505</v>
      </c>
      <c r="M40" s="47">
        <f>VLOOKUP($A40,'Occupancy Raw Data'!$B$8:$BE$45,'Occupancy Raw Data'!AT$3,FALSE)</f>
        <v>0.780118067907551</v>
      </c>
      <c r="N40" s="48">
        <f>VLOOKUP($A40,'Occupancy Raw Data'!$B$8:$BE$45,'Occupancy Raw Data'!AU$3,FALSE)</f>
        <v>-2.2966562100364301</v>
      </c>
      <c r="O40" s="48">
        <f>VLOOKUP($A40,'Occupancy Raw Data'!$B$8:$BE$45,'Occupancy Raw Data'!AV$3,FALSE)</f>
        <v>-1.75891525036013</v>
      </c>
      <c r="P40" s="48">
        <f>VLOOKUP($A40,'Occupancy Raw Data'!$B$8:$BE$45,'Occupancy Raw Data'!AW$3,FALSE)</f>
        <v>-1.6608179018470699</v>
      </c>
      <c r="Q40" s="48">
        <f>VLOOKUP($A40,'Occupancy Raw Data'!$B$8:$BE$45,'Occupancy Raw Data'!AX$3,FALSE)</f>
        <v>-4.1615248855352203</v>
      </c>
      <c r="R40" s="49">
        <f>VLOOKUP($A40,'Occupancy Raw Data'!$B$8:$BE$45,'Occupancy Raw Data'!AY$3,FALSE)</f>
        <v>-1.89993259910417</v>
      </c>
      <c r="S40" s="48">
        <f>VLOOKUP($A40,'Occupancy Raw Data'!$B$8:$BE$45,'Occupancy Raw Data'!BA$3,FALSE)</f>
        <v>-6.6036262271068402</v>
      </c>
      <c r="T40" s="48">
        <f>VLOOKUP($A40,'Occupancy Raw Data'!$B$8:$BE$45,'Occupancy Raw Data'!BB$3,FALSE)</f>
        <v>-5.1711675813766496</v>
      </c>
      <c r="U40" s="49">
        <f>VLOOKUP($A40,'Occupancy Raw Data'!$B$8:$BE$45,'Occupancy Raw Data'!BC$3,FALSE)</f>
        <v>-5.8681336162987696</v>
      </c>
      <c r="V40" s="50">
        <f>VLOOKUP($A40,'Occupancy Raw Data'!$B$8:$BE$45,'Occupancy Raw Data'!BE$3,FALSE)</f>
        <v>-3.23356497010634</v>
      </c>
      <c r="X40" s="51">
        <f>VLOOKUP($A40,'ADR Raw Data'!$B$6:$BE$43,'ADR Raw Data'!AG$1,FALSE)</f>
        <v>110.56749750100199</v>
      </c>
      <c r="Y40" s="52">
        <f>VLOOKUP($A40,'ADR Raw Data'!$B$6:$BE$43,'ADR Raw Data'!AH$1,FALSE)</f>
        <v>109.022278674468</v>
      </c>
      <c r="Z40" s="52">
        <f>VLOOKUP($A40,'ADR Raw Data'!$B$6:$BE$43,'ADR Raw Data'!AI$1,FALSE)</f>
        <v>113.49268827425701</v>
      </c>
      <c r="AA40" s="52">
        <f>VLOOKUP($A40,'ADR Raw Data'!$B$6:$BE$43,'ADR Raw Data'!AJ$1,FALSE)</f>
        <v>113.088402650135</v>
      </c>
      <c r="AB40" s="52">
        <f>VLOOKUP($A40,'ADR Raw Data'!$B$6:$BE$43,'ADR Raw Data'!AK$1,FALSE)</f>
        <v>109.93546649628399</v>
      </c>
      <c r="AC40" s="53">
        <f>VLOOKUP($A40,'ADR Raw Data'!$B$6:$BE$43,'ADR Raw Data'!AL$1,FALSE)</f>
        <v>111.317782282363</v>
      </c>
      <c r="AD40" s="52">
        <f>VLOOKUP($A40,'ADR Raw Data'!$B$6:$BE$43,'ADR Raw Data'!AN$1,FALSE)</f>
        <v>126.53417472386499</v>
      </c>
      <c r="AE40" s="52">
        <f>VLOOKUP($A40,'ADR Raw Data'!$B$6:$BE$43,'ADR Raw Data'!AO$1,FALSE)</f>
        <v>129.79663207370299</v>
      </c>
      <c r="AF40" s="53">
        <f>VLOOKUP($A40,'ADR Raw Data'!$B$6:$BE$43,'ADR Raw Data'!AP$1,FALSE)</f>
        <v>128.221678671359</v>
      </c>
      <c r="AG40" s="54">
        <f>VLOOKUP($A40,'ADR Raw Data'!$B$6:$BE$43,'ADR Raw Data'!AR$1,FALSE)</f>
        <v>116.82098895657199</v>
      </c>
      <c r="AI40" s="47">
        <f>VLOOKUP($A40,'ADR Raw Data'!$B$6:$BE$43,'ADR Raw Data'!AT$1,FALSE)</f>
        <v>4.8712675352644199</v>
      </c>
      <c r="AJ40" s="48">
        <f>VLOOKUP($A40,'ADR Raw Data'!$B$6:$BE$43,'ADR Raw Data'!AU$1,FALSE)</f>
        <v>3.8092018608098299</v>
      </c>
      <c r="AK40" s="48">
        <f>VLOOKUP($A40,'ADR Raw Data'!$B$6:$BE$43,'ADR Raw Data'!AV$1,FALSE)</f>
        <v>2.7943575390933302</v>
      </c>
      <c r="AL40" s="48">
        <f>VLOOKUP($A40,'ADR Raw Data'!$B$6:$BE$43,'ADR Raw Data'!AW$1,FALSE)</f>
        <v>2.9952956105041801</v>
      </c>
      <c r="AM40" s="48">
        <f>VLOOKUP($A40,'ADR Raw Data'!$B$6:$BE$43,'ADR Raw Data'!AX$1,FALSE)</f>
        <v>2.1185219975312499</v>
      </c>
      <c r="AN40" s="49">
        <f>VLOOKUP($A40,'ADR Raw Data'!$B$6:$BE$43,'ADR Raw Data'!AY$1,FALSE)</f>
        <v>3.2429204624543502</v>
      </c>
      <c r="AO40" s="48">
        <f>VLOOKUP($A40,'ADR Raw Data'!$B$6:$BE$43,'ADR Raw Data'!BA$1,FALSE)</f>
        <v>1.5676406081910399</v>
      </c>
      <c r="AP40" s="48">
        <f>VLOOKUP($A40,'ADR Raw Data'!$B$6:$BE$43,'ADR Raw Data'!BB$1,FALSE)</f>
        <v>1.0961523858108599</v>
      </c>
      <c r="AQ40" s="49">
        <f>VLOOKUP($A40,'ADR Raw Data'!$B$6:$BE$43,'ADR Raw Data'!BC$1,FALSE)</f>
        <v>1.33181295634487</v>
      </c>
      <c r="AR40" s="50">
        <f>VLOOKUP($A40,'ADR Raw Data'!$B$6:$BE$43,'ADR Raw Data'!BE$1,FALSE)</f>
        <v>2.3938375289343101</v>
      </c>
      <c r="AT40" s="51">
        <f>VLOOKUP($A40,'RevPAR Raw Data'!$B$6:$BE$43,'RevPAR Raw Data'!AG$1,FALSE)</f>
        <v>61.213754552212301</v>
      </c>
      <c r="AU40" s="52">
        <f>VLOOKUP($A40,'RevPAR Raw Data'!$B$6:$BE$43,'RevPAR Raw Data'!AH$1,FALSE)</f>
        <v>62.635919058713803</v>
      </c>
      <c r="AV40" s="52">
        <f>VLOOKUP($A40,'RevPAR Raw Data'!$B$6:$BE$43,'RevPAR Raw Data'!AI$1,FALSE)</f>
        <v>74.708590600452595</v>
      </c>
      <c r="AW40" s="52">
        <f>VLOOKUP($A40,'RevPAR Raw Data'!$B$6:$BE$43,'RevPAR Raw Data'!AJ$1,FALSE)</f>
        <v>75.088631618071204</v>
      </c>
      <c r="AX40" s="52">
        <f>VLOOKUP($A40,'RevPAR Raw Data'!$B$6:$BE$43,'RevPAR Raw Data'!AK$1,FALSE)</f>
        <v>69.439666745439993</v>
      </c>
      <c r="AY40" s="53">
        <f>VLOOKUP($A40,'RevPAR Raw Data'!$B$6:$BE$43,'RevPAR Raw Data'!AL$1,FALSE)</f>
        <v>68.617312514977996</v>
      </c>
      <c r="AZ40" s="52">
        <f>VLOOKUP($A40,'RevPAR Raw Data'!$B$6:$BE$43,'RevPAR Raw Data'!AN$1,FALSE)</f>
        <v>90.877121692628506</v>
      </c>
      <c r="BA40" s="52">
        <f>VLOOKUP($A40,'RevPAR Raw Data'!$B$6:$BE$43,'RevPAR Raw Data'!AO$1,FALSE)</f>
        <v>99.882001997070901</v>
      </c>
      <c r="BB40" s="53">
        <f>VLOOKUP($A40,'RevPAR Raw Data'!$B$6:$BE$43,'RevPAR Raw Data'!AP$1,FALSE)</f>
        <v>95.379561844849704</v>
      </c>
      <c r="BC40" s="54">
        <f>VLOOKUP($A40,'RevPAR Raw Data'!$B$6:$BE$43,'RevPAR Raw Data'!AR$1,FALSE)</f>
        <v>76.263669466369905</v>
      </c>
      <c r="BE40" s="47">
        <f>VLOOKUP($A40,'RevPAR Raw Data'!$B$6:$BE$43,'RevPAR Raw Data'!AT$1,FALSE)</f>
        <v>5.6893872413506799</v>
      </c>
      <c r="BF40" s="48">
        <f>VLOOKUP($A40,'RevPAR Raw Data'!$B$6:$BE$43,'RevPAR Raw Data'!AU$1,FALSE)</f>
        <v>1.4250613796842799</v>
      </c>
      <c r="BG40" s="48">
        <f>VLOOKUP($A40,'RevPAR Raw Data'!$B$6:$BE$43,'RevPAR Raw Data'!AV$1,FALSE)</f>
        <v>0.98629190782849696</v>
      </c>
      <c r="BH40" s="48">
        <f>VLOOKUP($A40,'RevPAR Raw Data'!$B$6:$BE$43,'RevPAR Raw Data'!AW$1,FALSE)</f>
        <v>1.2847313029446199</v>
      </c>
      <c r="BI40" s="48">
        <f>VLOOKUP($A40,'RevPAR Raw Data'!$B$6:$BE$43,'RevPAR Raw Data'!AX$1,FALSE)</f>
        <v>-2.1311657081367699</v>
      </c>
      <c r="BJ40" s="49">
        <f>VLOOKUP($A40,'RevPAR Raw Data'!$B$6:$BE$43,'RevPAR Raw Data'!AY$1,FALSE)</f>
        <v>1.2813745603209901</v>
      </c>
      <c r="BK40" s="48">
        <f>VLOOKUP($A40,'RevPAR Raw Data'!$B$6:$BE$43,'RevPAR Raw Data'!BA$1,FALSE)</f>
        <v>-5.13950674526507</v>
      </c>
      <c r="BL40" s="48">
        <f>VLOOKUP($A40,'RevPAR Raw Data'!$B$6:$BE$43,'RevPAR Raw Data'!BB$1,FALSE)</f>
        <v>-4.13169907238332</v>
      </c>
      <c r="BM40" s="49">
        <f>VLOOKUP($A40,'RevPAR Raw Data'!$B$6:$BE$43,'RevPAR Raw Data'!BC$1,FALSE)</f>
        <v>-4.6144732237513901</v>
      </c>
      <c r="BN40" s="50">
        <f>VLOOKUP($A40,'RevPAR Raw Data'!$B$6:$BE$43,'RevPAR Raw Data'!BE$1,FALSE)</f>
        <v>-0.91713373294890199</v>
      </c>
    </row>
    <row r="41" spans="1:66" x14ac:dyDescent="0.25">
      <c r="A41" s="63" t="s">
        <v>45</v>
      </c>
      <c r="B41" s="47">
        <f>VLOOKUP($A41,'Occupancy Raw Data'!$B$8:$BE$45,'Occupancy Raw Data'!AG$3,FALSE)</f>
        <v>59.150166633993301</v>
      </c>
      <c r="C41" s="48">
        <f>VLOOKUP($A41,'Occupancy Raw Data'!$B$8:$BE$45,'Occupancy Raw Data'!AH$3,FALSE)</f>
        <v>63.526759458929597</v>
      </c>
      <c r="D41" s="48">
        <f>VLOOKUP($A41,'Occupancy Raw Data'!$B$8:$BE$45,'Occupancy Raw Data'!AI$3,FALSE)</f>
        <v>67.898451284061906</v>
      </c>
      <c r="E41" s="48">
        <f>VLOOKUP($A41,'Occupancy Raw Data'!$B$8:$BE$45,'Occupancy Raw Data'!AJ$3,FALSE)</f>
        <v>68.339541266418294</v>
      </c>
      <c r="F41" s="48">
        <f>VLOOKUP($A41,'Occupancy Raw Data'!$B$8:$BE$45,'Occupancy Raw Data'!AK$3,FALSE)</f>
        <v>66.036071358557095</v>
      </c>
      <c r="G41" s="49">
        <f>VLOOKUP($A41,'Occupancy Raw Data'!$B$8:$BE$45,'Occupancy Raw Data'!AL$3,FALSE)</f>
        <v>64.990198000391999</v>
      </c>
      <c r="H41" s="48">
        <f>VLOOKUP($A41,'Occupancy Raw Data'!$B$8:$BE$45,'Occupancy Raw Data'!AN$3,FALSE)</f>
        <v>68.094491276220296</v>
      </c>
      <c r="I41" s="48">
        <f>VLOOKUP($A41,'Occupancy Raw Data'!$B$8:$BE$45,'Occupancy Raw Data'!AO$3,FALSE)</f>
        <v>72.059400117623895</v>
      </c>
      <c r="J41" s="49">
        <f>VLOOKUP($A41,'Occupancy Raw Data'!$B$8:$BE$45,'Occupancy Raw Data'!AP$3,FALSE)</f>
        <v>70.076945696922095</v>
      </c>
      <c r="K41" s="50">
        <f>VLOOKUP($A41,'Occupancy Raw Data'!$B$8:$BE$45,'Occupancy Raw Data'!AR$3,FALSE)</f>
        <v>66.443554485114902</v>
      </c>
      <c r="M41" s="47">
        <f>VLOOKUP($A41,'Occupancy Raw Data'!$B$8:$BE$45,'Occupancy Raw Data'!AT$3,FALSE)</f>
        <v>2.3073862824223799</v>
      </c>
      <c r="N41" s="48">
        <f>VLOOKUP($A41,'Occupancy Raw Data'!$B$8:$BE$45,'Occupancy Raw Data'!AU$3,FALSE)</f>
        <v>2.98891933910634</v>
      </c>
      <c r="O41" s="48">
        <f>VLOOKUP($A41,'Occupancy Raw Data'!$B$8:$BE$45,'Occupancy Raw Data'!AV$3,FALSE)</f>
        <v>3.88131638549575</v>
      </c>
      <c r="P41" s="48">
        <f>VLOOKUP($A41,'Occupancy Raw Data'!$B$8:$BE$45,'Occupancy Raw Data'!AW$3,FALSE)</f>
        <v>3.5302013561557399</v>
      </c>
      <c r="Q41" s="48">
        <f>VLOOKUP($A41,'Occupancy Raw Data'!$B$8:$BE$45,'Occupancy Raw Data'!AX$3,FALSE)</f>
        <v>1.1666353869838699</v>
      </c>
      <c r="R41" s="49">
        <f>VLOOKUP($A41,'Occupancy Raw Data'!$B$8:$BE$45,'Occupancy Raw Data'!AY$3,FALSE)</f>
        <v>2.7855495254198002</v>
      </c>
      <c r="S41" s="48">
        <f>VLOOKUP($A41,'Occupancy Raw Data'!$B$8:$BE$45,'Occupancy Raw Data'!BA$3,FALSE)</f>
        <v>-6.2590607184957001</v>
      </c>
      <c r="T41" s="48">
        <f>VLOOKUP($A41,'Occupancy Raw Data'!$B$8:$BE$45,'Occupancy Raw Data'!BB$3,FALSE)</f>
        <v>-3.39781819379178</v>
      </c>
      <c r="U41" s="49">
        <f>VLOOKUP($A41,'Occupancy Raw Data'!$B$8:$BE$45,'Occupancy Raw Data'!BC$3,FALSE)</f>
        <v>-4.8094647026969204</v>
      </c>
      <c r="V41" s="50">
        <f>VLOOKUP($A41,'Occupancy Raw Data'!$B$8:$BE$45,'Occupancy Raw Data'!BE$3,FALSE)</f>
        <v>0.37229602683393698</v>
      </c>
      <c r="X41" s="51">
        <f>VLOOKUP($A41,'ADR Raw Data'!$B$6:$BE$43,'ADR Raw Data'!AG$1,FALSE)</f>
        <v>93.802990015742793</v>
      </c>
      <c r="Y41" s="52">
        <f>VLOOKUP($A41,'ADR Raw Data'!$B$6:$BE$43,'ADR Raw Data'!AH$1,FALSE)</f>
        <v>94.997891174201499</v>
      </c>
      <c r="Z41" s="52">
        <f>VLOOKUP($A41,'ADR Raw Data'!$B$6:$BE$43,'ADR Raw Data'!AI$1,FALSE)</f>
        <v>96.377563988739695</v>
      </c>
      <c r="AA41" s="52">
        <f>VLOOKUP($A41,'ADR Raw Data'!$B$6:$BE$43,'ADR Raw Data'!AJ$1,FALSE)</f>
        <v>96.4935096242111</v>
      </c>
      <c r="AB41" s="52">
        <f>VLOOKUP($A41,'ADR Raw Data'!$B$6:$BE$43,'ADR Raw Data'!AK$1,FALSE)</f>
        <v>96.153533902330395</v>
      </c>
      <c r="AC41" s="53">
        <f>VLOOKUP($A41,'ADR Raw Data'!$B$6:$BE$43,'ADR Raw Data'!AL$1,FALSE)</f>
        <v>95.618055554047302</v>
      </c>
      <c r="AD41" s="52">
        <f>VLOOKUP($A41,'ADR Raw Data'!$B$6:$BE$43,'ADR Raw Data'!AN$1,FALSE)</f>
        <v>102.918699568158</v>
      </c>
      <c r="AE41" s="52">
        <f>VLOOKUP($A41,'ADR Raw Data'!$B$6:$BE$43,'ADR Raw Data'!AO$1,FALSE)</f>
        <v>103.650216418418</v>
      </c>
      <c r="AF41" s="53">
        <f>VLOOKUP($A41,'ADR Raw Data'!$B$6:$BE$43,'ADR Raw Data'!AP$1,FALSE)</f>
        <v>103.294805182361</v>
      </c>
      <c r="AG41" s="54">
        <f>VLOOKUP($A41,'ADR Raw Data'!$B$6:$BE$43,'ADR Raw Data'!AR$1,FALSE)</f>
        <v>97.931353858798701</v>
      </c>
      <c r="AI41" s="47">
        <f>VLOOKUP($A41,'ADR Raw Data'!$B$6:$BE$43,'ADR Raw Data'!AT$1,FALSE)</f>
        <v>7.7498427106591699</v>
      </c>
      <c r="AJ41" s="48">
        <f>VLOOKUP($A41,'ADR Raw Data'!$B$6:$BE$43,'ADR Raw Data'!AU$1,FALSE)</f>
        <v>7.8712165432991297</v>
      </c>
      <c r="AK41" s="48">
        <f>VLOOKUP($A41,'ADR Raw Data'!$B$6:$BE$43,'ADR Raw Data'!AV$1,FALSE)</f>
        <v>7.1392394013873099</v>
      </c>
      <c r="AL41" s="48">
        <f>VLOOKUP($A41,'ADR Raw Data'!$B$6:$BE$43,'ADR Raw Data'!AW$1,FALSE)</f>
        <v>7.4962495757631604</v>
      </c>
      <c r="AM41" s="48">
        <f>VLOOKUP($A41,'ADR Raw Data'!$B$6:$BE$43,'ADR Raw Data'!AX$1,FALSE)</f>
        <v>8.3143007006905396</v>
      </c>
      <c r="AN41" s="49">
        <f>VLOOKUP($A41,'ADR Raw Data'!$B$6:$BE$43,'ADR Raw Data'!AY$1,FALSE)</f>
        <v>7.7113030132598599</v>
      </c>
      <c r="AO41" s="48">
        <f>VLOOKUP($A41,'ADR Raw Data'!$B$6:$BE$43,'ADR Raw Data'!BA$1,FALSE)</f>
        <v>6.3116528260108602</v>
      </c>
      <c r="AP41" s="48">
        <f>VLOOKUP($A41,'ADR Raw Data'!$B$6:$BE$43,'ADR Raw Data'!BB$1,FALSE)</f>
        <v>3.4087307577574499</v>
      </c>
      <c r="AQ41" s="49">
        <f>VLOOKUP($A41,'ADR Raw Data'!$B$6:$BE$43,'ADR Raw Data'!BC$1,FALSE)</f>
        <v>4.8212984181306497</v>
      </c>
      <c r="AR41" s="50">
        <f>VLOOKUP($A41,'ADR Raw Data'!$B$6:$BE$43,'ADR Raw Data'!BE$1,FALSE)</f>
        <v>6.5893402355154302</v>
      </c>
      <c r="AT41" s="51">
        <f>VLOOKUP($A41,'RevPAR Raw Data'!$B$6:$BE$43,'RevPAR Raw Data'!AG$1,FALSE)</f>
        <v>55.484624901979998</v>
      </c>
      <c r="AU41" s="52">
        <f>VLOOKUP($A41,'RevPAR Raw Data'!$B$6:$BE$43,'RevPAR Raw Data'!AH$1,FALSE)</f>
        <v>60.349081817290703</v>
      </c>
      <c r="AV41" s="52">
        <f>VLOOKUP($A41,'RevPAR Raw Data'!$B$6:$BE$43,'RevPAR Raw Data'!AI$1,FALSE)</f>
        <v>65.438873333659998</v>
      </c>
      <c r="AW41" s="52">
        <f>VLOOKUP($A41,'RevPAR Raw Data'!$B$6:$BE$43,'RevPAR Raw Data'!AJ$1,FALSE)</f>
        <v>65.943221829053101</v>
      </c>
      <c r="AX41" s="52">
        <f>VLOOKUP($A41,'RevPAR Raw Data'!$B$6:$BE$43,'RevPAR Raw Data'!AK$1,FALSE)</f>
        <v>63.496016261517298</v>
      </c>
      <c r="AY41" s="53">
        <f>VLOOKUP($A41,'RevPAR Raw Data'!$B$6:$BE$43,'RevPAR Raw Data'!AL$1,FALSE)</f>
        <v>62.142363628700203</v>
      </c>
      <c r="AZ41" s="52">
        <f>VLOOKUP($A41,'RevPAR Raw Data'!$B$6:$BE$43,'RevPAR Raw Data'!AN$1,FALSE)</f>
        <v>70.081964899039406</v>
      </c>
      <c r="BA41" s="52">
        <f>VLOOKUP($A41,'RevPAR Raw Data'!$B$6:$BE$43,'RevPAR Raw Data'!AO$1,FALSE)</f>
        <v>74.689724171731001</v>
      </c>
      <c r="BB41" s="53">
        <f>VLOOKUP($A41,'RevPAR Raw Data'!$B$6:$BE$43,'RevPAR Raw Data'!AP$1,FALSE)</f>
        <v>72.385844535385203</v>
      </c>
      <c r="BC41" s="54">
        <f>VLOOKUP($A41,'RevPAR Raw Data'!$B$6:$BE$43,'RevPAR Raw Data'!AR$1,FALSE)</f>
        <v>65.069072459181598</v>
      </c>
      <c r="BE41" s="47">
        <f>VLOOKUP($A41,'RevPAR Raw Data'!$B$6:$BE$43,'RevPAR Raw Data'!AT$1,FALSE)</f>
        <v>10.2360478006966</v>
      </c>
      <c r="BF41" s="48">
        <f>VLOOKUP($A41,'RevPAR Raw Data'!$B$6:$BE$43,'RevPAR Raw Data'!AU$1,FALSE)</f>
        <v>11.095400195890999</v>
      </c>
      <c r="BG41" s="48">
        <f>VLOOKUP($A41,'RevPAR Raw Data'!$B$6:$BE$43,'RevPAR Raw Data'!AV$1,FALSE)</f>
        <v>11.297652255568799</v>
      </c>
      <c r="BH41" s="48">
        <f>VLOOKUP($A41,'RevPAR Raw Data'!$B$6:$BE$43,'RevPAR Raw Data'!AW$1,FALSE)</f>
        <v>11.2910836361033</v>
      </c>
      <c r="BI41" s="48">
        <f>VLOOKUP($A41,'RevPAR Raw Data'!$B$6:$BE$43,'RevPAR Raw Data'!AX$1,FALSE)</f>
        <v>9.5779336618289097</v>
      </c>
      <c r="BJ41" s="49">
        <f>VLOOKUP($A41,'RevPAR Raw Data'!$B$6:$BE$43,'RevPAR Raw Data'!AY$1,FALSE)</f>
        <v>10.7116547031692</v>
      </c>
      <c r="BK41" s="48">
        <f>VLOOKUP($A41,'RevPAR Raw Data'!$B$6:$BE$43,'RevPAR Raw Data'!BA$1,FALSE)</f>
        <v>-0.34245807520550398</v>
      </c>
      <c r="BL41" s="48">
        <f>VLOOKUP($A41,'RevPAR Raw Data'!$B$6:$BE$43,'RevPAR Raw Data'!BB$1,FALSE)</f>
        <v>-0.104909909898788</v>
      </c>
      <c r="BM41" s="49">
        <f>VLOOKUP($A41,'RevPAR Raw Data'!$B$6:$BE$43,'RevPAR Raw Data'!BC$1,FALSE)</f>
        <v>-0.22004493019794599</v>
      </c>
      <c r="BN41" s="50">
        <f>VLOOKUP($A41,'RevPAR Raw Data'!$B$6:$BE$43,'RevPAR Raw Data'!BE$1,FALSE)</f>
        <v>6.9861681142407601</v>
      </c>
    </row>
    <row r="42" spans="1:66" x14ac:dyDescent="0.25">
      <c r="A42" s="63" t="s">
        <v>109</v>
      </c>
      <c r="B42" s="47">
        <f>VLOOKUP($A42,'Occupancy Raw Data'!$B$8:$BE$45,'Occupancy Raw Data'!AG$3,FALSE)</f>
        <v>49.8868412544455</v>
      </c>
      <c r="C42" s="48">
        <f>VLOOKUP($A42,'Occupancy Raw Data'!$B$8:$BE$45,'Occupancy Raw Data'!AH$3,FALSE)</f>
        <v>54.300032331070099</v>
      </c>
      <c r="D42" s="48">
        <f>VLOOKUP($A42,'Occupancy Raw Data'!$B$8:$BE$45,'Occupancy Raw Data'!AI$3,FALSE)</f>
        <v>65.559327513740698</v>
      </c>
      <c r="E42" s="48">
        <f>VLOOKUP($A42,'Occupancy Raw Data'!$B$8:$BE$45,'Occupancy Raw Data'!AJ$3,FALSE)</f>
        <v>63.845780795344297</v>
      </c>
      <c r="F42" s="48">
        <f>VLOOKUP($A42,'Occupancy Raw Data'!$B$8:$BE$45,'Occupancy Raw Data'!AK$3,FALSE)</f>
        <v>61.461364371160599</v>
      </c>
      <c r="G42" s="49">
        <f>VLOOKUP($A42,'Occupancy Raw Data'!$B$8:$BE$45,'Occupancy Raw Data'!AL$3,FALSE)</f>
        <v>59.010669253152201</v>
      </c>
      <c r="H42" s="48">
        <f>VLOOKUP($A42,'Occupancy Raw Data'!$B$8:$BE$45,'Occupancy Raw Data'!AN$3,FALSE)</f>
        <v>71.475913352731894</v>
      </c>
      <c r="I42" s="48">
        <f>VLOOKUP($A42,'Occupancy Raw Data'!$B$8:$BE$45,'Occupancy Raw Data'!AO$3,FALSE)</f>
        <v>76.091173617846707</v>
      </c>
      <c r="J42" s="49">
        <f>VLOOKUP($A42,'Occupancy Raw Data'!$B$8:$BE$45,'Occupancy Raw Data'!AP$3,FALSE)</f>
        <v>73.7835434852893</v>
      </c>
      <c r="K42" s="50">
        <f>VLOOKUP($A42,'Occupancy Raw Data'!$B$8:$BE$45,'Occupancy Raw Data'!AR$3,FALSE)</f>
        <v>63.2314904623343</v>
      </c>
      <c r="M42" s="47">
        <f>VLOOKUP($A42,'Occupancy Raw Data'!$B$8:$BE$45,'Occupancy Raw Data'!AT$3,FALSE)</f>
        <v>1.7642209398186299</v>
      </c>
      <c r="N42" s="48">
        <f>VLOOKUP($A42,'Occupancy Raw Data'!$B$8:$BE$45,'Occupancy Raw Data'!AU$3,FALSE)</f>
        <v>1.03775003759963</v>
      </c>
      <c r="O42" s="48">
        <f>VLOOKUP($A42,'Occupancy Raw Data'!$B$8:$BE$45,'Occupancy Raw Data'!AV$3,FALSE)</f>
        <v>-1.02501525320317</v>
      </c>
      <c r="P42" s="48">
        <f>VLOOKUP($A42,'Occupancy Raw Data'!$B$8:$BE$45,'Occupancy Raw Data'!AW$3,FALSE)</f>
        <v>-1.64363093014568</v>
      </c>
      <c r="Q42" s="48">
        <f>VLOOKUP($A42,'Occupancy Raw Data'!$B$8:$BE$45,'Occupancy Raw Data'!AX$3,FALSE)</f>
        <v>-1.6808895784846101</v>
      </c>
      <c r="R42" s="49">
        <f>VLOOKUP($A42,'Occupancy Raw Data'!$B$8:$BE$45,'Occupancy Raw Data'!AY$3,FALSE)</f>
        <v>-0.46354365490538202</v>
      </c>
      <c r="S42" s="48">
        <f>VLOOKUP($A42,'Occupancy Raw Data'!$B$8:$BE$45,'Occupancy Raw Data'!BA$3,FALSE)</f>
        <v>-6.4133770769393497</v>
      </c>
      <c r="T42" s="48">
        <f>VLOOKUP($A42,'Occupancy Raw Data'!$B$8:$BE$45,'Occupancy Raw Data'!BB$3,FALSE)</f>
        <v>-6.26306880414218</v>
      </c>
      <c r="U42" s="49">
        <f>VLOOKUP($A42,'Occupancy Raw Data'!$B$8:$BE$45,'Occupancy Raw Data'!BC$3,FALSE)</f>
        <v>-6.3359326903344897</v>
      </c>
      <c r="V42" s="50">
        <f>VLOOKUP($A42,'Occupancy Raw Data'!$B$8:$BE$45,'Occupancy Raw Data'!BE$3,FALSE)</f>
        <v>-2.50151337107858</v>
      </c>
      <c r="X42" s="51">
        <f>VLOOKUP($A42,'ADR Raw Data'!$B$6:$BE$43,'ADR Raw Data'!AG$1,FALSE)</f>
        <v>166.28308651976599</v>
      </c>
      <c r="Y42" s="52">
        <f>VLOOKUP($A42,'ADR Raw Data'!$B$6:$BE$43,'ADR Raw Data'!AH$1,FALSE)</f>
        <v>165.95033194403001</v>
      </c>
      <c r="Z42" s="52">
        <f>VLOOKUP($A42,'ADR Raw Data'!$B$6:$BE$43,'ADR Raw Data'!AI$1,FALSE)</f>
        <v>172.36177783257301</v>
      </c>
      <c r="AA42" s="52">
        <f>VLOOKUP($A42,'ADR Raw Data'!$B$6:$BE$43,'ADR Raw Data'!AJ$1,FALSE)</f>
        <v>172.59891252057199</v>
      </c>
      <c r="AB42" s="52">
        <f>VLOOKUP($A42,'ADR Raw Data'!$B$6:$BE$43,'ADR Raw Data'!AK$1,FALSE)</f>
        <v>166.61076538663801</v>
      </c>
      <c r="AC42" s="53">
        <f>VLOOKUP($A42,'ADR Raw Data'!$B$6:$BE$43,'ADR Raw Data'!AL$1,FALSE)</f>
        <v>169.007423570019</v>
      </c>
      <c r="AD42" s="52">
        <f>VLOOKUP($A42,'ADR Raw Data'!$B$6:$BE$43,'ADR Raw Data'!AN$1,FALSE)</f>
        <v>188.892231143277</v>
      </c>
      <c r="AE42" s="52">
        <f>VLOOKUP($A42,'ADR Raw Data'!$B$6:$BE$43,'ADR Raw Data'!AO$1,FALSE)</f>
        <v>191.31031654981899</v>
      </c>
      <c r="AF42" s="53">
        <f>VLOOKUP($A42,'ADR Raw Data'!$B$6:$BE$43,'ADR Raw Data'!AP$1,FALSE)</f>
        <v>190.139087473297</v>
      </c>
      <c r="AG42" s="54">
        <f>VLOOKUP($A42,'ADR Raw Data'!$B$6:$BE$43,'ADR Raw Data'!AR$1,FALSE)</f>
        <v>176.052597834225</v>
      </c>
      <c r="AI42" s="47">
        <f>VLOOKUP($A42,'ADR Raw Data'!$B$6:$BE$43,'ADR Raw Data'!AT$1,FALSE)</f>
        <v>-0.48029746502558002</v>
      </c>
      <c r="AJ42" s="48">
        <f>VLOOKUP($A42,'ADR Raw Data'!$B$6:$BE$43,'ADR Raw Data'!AU$1,FALSE)</f>
        <v>8.0201097789450101E-3</v>
      </c>
      <c r="AK42" s="48">
        <f>VLOOKUP($A42,'ADR Raw Data'!$B$6:$BE$43,'ADR Raw Data'!AV$1,FALSE)</f>
        <v>-0.83987051998777495</v>
      </c>
      <c r="AL42" s="48">
        <f>VLOOKUP($A42,'ADR Raw Data'!$B$6:$BE$43,'ADR Raw Data'!AW$1,FALSE)</f>
        <v>-0.77800433315834705</v>
      </c>
      <c r="AM42" s="48">
        <f>VLOOKUP($A42,'ADR Raw Data'!$B$6:$BE$43,'ADR Raw Data'!AX$1,FALSE)</f>
        <v>-1.6132315474605201</v>
      </c>
      <c r="AN42" s="49">
        <f>VLOOKUP($A42,'ADR Raw Data'!$B$6:$BE$43,'ADR Raw Data'!AY$1,FALSE)</f>
        <v>-0.79525359486897196</v>
      </c>
      <c r="AO42" s="48">
        <f>VLOOKUP($A42,'ADR Raw Data'!$B$6:$BE$43,'ADR Raw Data'!BA$1,FALSE)</f>
        <v>-0.17308257550049599</v>
      </c>
      <c r="AP42" s="48">
        <f>VLOOKUP($A42,'ADR Raw Data'!$B$6:$BE$43,'ADR Raw Data'!BB$1,FALSE)</f>
        <v>-1.7836727594374999</v>
      </c>
      <c r="AQ42" s="49">
        <f>VLOOKUP($A42,'ADR Raw Data'!$B$6:$BE$43,'ADR Raw Data'!BC$1,FALSE)</f>
        <v>-1.0140678537636501</v>
      </c>
      <c r="AR42" s="50">
        <f>VLOOKUP($A42,'ADR Raw Data'!$B$6:$BE$43,'ADR Raw Data'!BE$1,FALSE)</f>
        <v>-1.0393671965870299</v>
      </c>
      <c r="AT42" s="51">
        <f>VLOOKUP($A42,'RevPAR Raw Data'!$B$6:$BE$43,'RevPAR Raw Data'!AG$1,FALSE)</f>
        <v>82.953379405108294</v>
      </c>
      <c r="AU42" s="52">
        <f>VLOOKUP($A42,'RevPAR Raw Data'!$B$6:$BE$43,'RevPAR Raw Data'!AH$1,FALSE)</f>
        <v>90.111083899126996</v>
      </c>
      <c r="AV42" s="52">
        <f>VLOOKUP($A42,'RevPAR Raw Data'!$B$6:$BE$43,'RevPAR Raw Data'!AI$1,FALSE)</f>
        <v>112.999222437762</v>
      </c>
      <c r="AW42" s="52">
        <f>VLOOKUP($A42,'RevPAR Raw Data'!$B$6:$BE$43,'RevPAR Raw Data'!AJ$1,FALSE)</f>
        <v>110.197123343032</v>
      </c>
      <c r="AX42" s="52">
        <f>VLOOKUP($A42,'RevPAR Raw Data'!$B$6:$BE$43,'RevPAR Raw Data'!AK$1,FALSE)</f>
        <v>102.401249595861</v>
      </c>
      <c r="AY42" s="53">
        <f>VLOOKUP($A42,'RevPAR Raw Data'!$B$6:$BE$43,'RevPAR Raw Data'!AL$1,FALSE)</f>
        <v>99.732411736178406</v>
      </c>
      <c r="AZ42" s="52">
        <f>VLOOKUP($A42,'RevPAR Raw Data'!$B$6:$BE$43,'RevPAR Raw Data'!AN$1,FALSE)</f>
        <v>135.01244746200999</v>
      </c>
      <c r="BA42" s="52">
        <f>VLOOKUP($A42,'RevPAR Raw Data'!$B$6:$BE$43,'RevPAR Raw Data'!AO$1,FALSE)</f>
        <v>145.570265114775</v>
      </c>
      <c r="BB42" s="53">
        <f>VLOOKUP($A42,'RevPAR Raw Data'!$B$6:$BE$43,'RevPAR Raw Data'!AP$1,FALSE)</f>
        <v>140.29135628839299</v>
      </c>
      <c r="BC42" s="54">
        <f>VLOOKUP($A42,'RevPAR Raw Data'!$B$6:$BE$43,'RevPAR Raw Data'!AR$1,FALSE)</f>
        <v>111.320681608239</v>
      </c>
      <c r="BE42" s="47">
        <f>VLOOKUP($A42,'RevPAR Raw Data'!$B$6:$BE$43,'RevPAR Raw Data'!AT$1,FALSE)</f>
        <v>1.2754499663416501</v>
      </c>
      <c r="BF42" s="48">
        <f>VLOOKUP($A42,'RevPAR Raw Data'!$B$6:$BE$43,'RevPAR Raw Data'!AU$1,FALSE)</f>
        <v>1.04585337607083</v>
      </c>
      <c r="BG42" s="48">
        <f>VLOOKUP($A42,'RevPAR Raw Data'!$B$6:$BE$43,'RevPAR Raw Data'!AV$1,FALSE)</f>
        <v>-1.8562769722539101</v>
      </c>
      <c r="BH42" s="48">
        <f>VLOOKUP($A42,'RevPAR Raw Data'!$B$6:$BE$43,'RevPAR Raw Data'!AW$1,FALSE)</f>
        <v>-2.4088477434463602</v>
      </c>
      <c r="BI42" s="48">
        <f>VLOOKUP($A42,'RevPAR Raw Data'!$B$6:$BE$43,'RevPAR Raw Data'!AX$1,FALSE)</f>
        <v>-3.2670044849870399</v>
      </c>
      <c r="BJ42" s="49">
        <f>VLOOKUP($A42,'RevPAR Raw Data'!$B$6:$BE$43,'RevPAR Raw Data'!AY$1,FALSE)</f>
        <v>-1.25511090219493</v>
      </c>
      <c r="BK42" s="48">
        <f>VLOOKUP($A42,'RevPAR Raw Data'!$B$6:$BE$43,'RevPAR Raw Data'!BA$1,FALSE)</f>
        <v>-6.57535921421852</v>
      </c>
      <c r="BL42" s="48">
        <f>VLOOKUP($A42,'RevPAR Raw Data'!$B$6:$BE$43,'RevPAR Raw Data'!BB$1,FALSE)</f>
        <v>-7.9350289114153796</v>
      </c>
      <c r="BM42" s="49">
        <f>VLOOKUP($A42,'RevPAR Raw Data'!$B$6:$BE$43,'RevPAR Raw Data'!BC$1,FALSE)</f>
        <v>-7.28574988744937</v>
      </c>
      <c r="BN42" s="50">
        <f>VLOOKUP($A42,'RevPAR Raw Data'!$B$6:$BE$43,'RevPAR Raw Data'!BE$1,FALSE)</f>
        <v>-3.5148806582683898</v>
      </c>
    </row>
    <row r="43" spans="1:66" x14ac:dyDescent="0.25">
      <c r="A43" s="63" t="s">
        <v>94</v>
      </c>
      <c r="B43" s="47">
        <f>VLOOKUP($A43,'Occupancy Raw Data'!$B$8:$BE$45,'Occupancy Raw Data'!AG$3,FALSE)</f>
        <v>55.781964844690499</v>
      </c>
      <c r="C43" s="48">
        <f>VLOOKUP($A43,'Occupancy Raw Data'!$B$8:$BE$45,'Occupancy Raw Data'!AH$3,FALSE)</f>
        <v>55.944497953286699</v>
      </c>
      <c r="D43" s="48">
        <f>VLOOKUP($A43,'Occupancy Raw Data'!$B$8:$BE$45,'Occupancy Raw Data'!AI$3,FALSE)</f>
        <v>66.527209246327899</v>
      </c>
      <c r="E43" s="48">
        <f>VLOOKUP($A43,'Occupancy Raw Data'!$B$8:$BE$45,'Occupancy Raw Data'!AJ$3,FALSE)</f>
        <v>66.930532145436999</v>
      </c>
      <c r="F43" s="48">
        <f>VLOOKUP($A43,'Occupancy Raw Data'!$B$8:$BE$45,'Occupancy Raw Data'!AK$3,FALSE)</f>
        <v>62.159884420900497</v>
      </c>
      <c r="G43" s="49">
        <f>VLOOKUP($A43,'Occupancy Raw Data'!$B$8:$BE$45,'Occupancy Raw Data'!AL$3,FALSE)</f>
        <v>61.468817722128499</v>
      </c>
      <c r="H43" s="48">
        <f>VLOOKUP($A43,'Occupancy Raw Data'!$B$8:$BE$45,'Occupancy Raw Data'!AN$3,FALSE)</f>
        <v>75.033108596195504</v>
      </c>
      <c r="I43" s="48">
        <f>VLOOKUP($A43,'Occupancy Raw Data'!$B$8:$BE$45,'Occupancy Raw Data'!AO$3,FALSE)</f>
        <v>81.218396339995095</v>
      </c>
      <c r="J43" s="49">
        <f>VLOOKUP($A43,'Occupancy Raw Data'!$B$8:$BE$45,'Occupancy Raw Data'!AP$3,FALSE)</f>
        <v>78.1257524680953</v>
      </c>
      <c r="K43" s="50">
        <f>VLOOKUP($A43,'Occupancy Raw Data'!$B$8:$BE$45,'Occupancy Raw Data'!AR$3,FALSE)</f>
        <v>66.227941935261896</v>
      </c>
      <c r="M43" s="47">
        <f>VLOOKUP($A43,'Occupancy Raw Data'!$B$8:$BE$45,'Occupancy Raw Data'!AT$3,FALSE)</f>
        <v>3.2281756536236901</v>
      </c>
      <c r="N43" s="48">
        <f>VLOOKUP($A43,'Occupancy Raw Data'!$B$8:$BE$45,'Occupancy Raw Data'!AU$3,FALSE)</f>
        <v>-6.1819602973062704</v>
      </c>
      <c r="O43" s="48">
        <f>VLOOKUP($A43,'Occupancy Raw Data'!$B$8:$BE$45,'Occupancy Raw Data'!AV$3,FALSE)</f>
        <v>-5.6803381794314198</v>
      </c>
      <c r="P43" s="48">
        <f>VLOOKUP($A43,'Occupancy Raw Data'!$B$8:$BE$45,'Occupancy Raw Data'!AW$3,FALSE)</f>
        <v>-6.12515794854174</v>
      </c>
      <c r="Q43" s="48">
        <f>VLOOKUP($A43,'Occupancy Raw Data'!$B$8:$BE$45,'Occupancy Raw Data'!AX$3,FALSE)</f>
        <v>-8.9595725900181193</v>
      </c>
      <c r="R43" s="49">
        <f>VLOOKUP($A43,'Occupancy Raw Data'!$B$8:$BE$45,'Occupancy Raw Data'!AY$3,FALSE)</f>
        <v>-5.0795650788300799</v>
      </c>
      <c r="S43" s="48">
        <f>VLOOKUP($A43,'Occupancy Raw Data'!$B$8:$BE$45,'Occupancy Raw Data'!BA$3,FALSE)</f>
        <v>-5.8680861226380703</v>
      </c>
      <c r="T43" s="48">
        <f>VLOOKUP($A43,'Occupancy Raw Data'!$B$8:$BE$45,'Occupancy Raw Data'!BB$3,FALSE)</f>
        <v>-4.0162482299741296</v>
      </c>
      <c r="U43" s="49">
        <f>VLOOKUP($A43,'Occupancy Raw Data'!$B$8:$BE$45,'Occupancy Raw Data'!BC$3,FALSE)</f>
        <v>-4.91452258191448</v>
      </c>
      <c r="V43" s="50">
        <f>VLOOKUP($A43,'Occupancy Raw Data'!$B$8:$BE$45,'Occupancy Raw Data'!BE$3,FALSE)</f>
        <v>-5.0396605521213997</v>
      </c>
      <c r="X43" s="51">
        <f>VLOOKUP($A43,'ADR Raw Data'!$B$6:$BE$43,'ADR Raw Data'!AG$1,FALSE)</f>
        <v>110.08115847407301</v>
      </c>
      <c r="Y43" s="52">
        <f>VLOOKUP($A43,'ADR Raw Data'!$B$6:$BE$43,'ADR Raw Data'!AH$1,FALSE)</f>
        <v>106.269788561898</v>
      </c>
      <c r="Z43" s="52">
        <f>VLOOKUP($A43,'ADR Raw Data'!$B$6:$BE$43,'ADR Raw Data'!AI$1,FALSE)</f>
        <v>112.014817445595</v>
      </c>
      <c r="AA43" s="52">
        <f>VLOOKUP($A43,'ADR Raw Data'!$B$6:$BE$43,'ADR Raw Data'!AJ$1,FALSE)</f>
        <v>111.29779556594799</v>
      </c>
      <c r="AB43" s="52">
        <f>VLOOKUP($A43,'ADR Raw Data'!$B$6:$BE$43,'ADR Raw Data'!AK$1,FALSE)</f>
        <v>106.099161340306</v>
      </c>
      <c r="AC43" s="53">
        <f>VLOOKUP($A43,'ADR Raw Data'!$B$6:$BE$43,'ADR Raw Data'!AL$1,FALSE)</f>
        <v>109.265543129113</v>
      </c>
      <c r="AD43" s="52">
        <f>VLOOKUP($A43,'ADR Raw Data'!$B$6:$BE$43,'ADR Raw Data'!AN$1,FALSE)</f>
        <v>126.681988848329</v>
      </c>
      <c r="AE43" s="52">
        <f>VLOOKUP($A43,'ADR Raw Data'!$B$6:$BE$43,'ADR Raw Data'!AO$1,FALSE)</f>
        <v>130.82805847909799</v>
      </c>
      <c r="AF43" s="53">
        <f>VLOOKUP($A43,'ADR Raw Data'!$B$6:$BE$43,'ADR Raw Data'!AP$1,FALSE)</f>
        <v>128.83708570107601</v>
      </c>
      <c r="AG43" s="54">
        <f>VLOOKUP($A43,'ADR Raw Data'!$B$6:$BE$43,'ADR Raw Data'!AR$1,FALSE)</f>
        <v>115.861988443434</v>
      </c>
      <c r="AI43" s="47">
        <f>VLOOKUP($A43,'ADR Raw Data'!$B$6:$BE$43,'ADR Raw Data'!AT$1,FALSE)</f>
        <v>4.9020794999219</v>
      </c>
      <c r="AJ43" s="48">
        <f>VLOOKUP($A43,'ADR Raw Data'!$B$6:$BE$43,'ADR Raw Data'!AU$1,FALSE)</f>
        <v>0.70778141058881205</v>
      </c>
      <c r="AK43" s="48">
        <f>VLOOKUP($A43,'ADR Raw Data'!$B$6:$BE$43,'ADR Raw Data'!AV$1,FALSE)</f>
        <v>2.4547039421157799</v>
      </c>
      <c r="AL43" s="48">
        <f>VLOOKUP($A43,'ADR Raw Data'!$B$6:$BE$43,'ADR Raw Data'!AW$1,FALSE)</f>
        <v>1.24892438654742</v>
      </c>
      <c r="AM43" s="48">
        <f>VLOOKUP($A43,'ADR Raw Data'!$B$6:$BE$43,'ADR Raw Data'!AX$1,FALSE)</f>
        <v>-1.5662937011759499</v>
      </c>
      <c r="AN43" s="49">
        <f>VLOOKUP($A43,'ADR Raw Data'!$B$6:$BE$43,'ADR Raw Data'!AY$1,FALSE)</f>
        <v>1.4520272140656201</v>
      </c>
      <c r="AO43" s="48">
        <f>VLOOKUP($A43,'ADR Raw Data'!$B$6:$BE$43,'ADR Raw Data'!BA$1,FALSE)</f>
        <v>-1.0383847490706499</v>
      </c>
      <c r="AP43" s="48">
        <f>VLOOKUP($A43,'ADR Raw Data'!$B$6:$BE$43,'ADR Raw Data'!BB$1,FALSE)</f>
        <v>-7.29598932855655E-2</v>
      </c>
      <c r="AQ43" s="49">
        <f>VLOOKUP($A43,'ADR Raw Data'!$B$6:$BE$43,'ADR Raw Data'!BC$1,FALSE)</f>
        <v>-0.52026469277264697</v>
      </c>
      <c r="AR43" s="50">
        <f>VLOOKUP($A43,'ADR Raw Data'!$B$6:$BE$43,'ADR Raw Data'!BE$1,FALSE)</f>
        <v>0.69735408919304498</v>
      </c>
      <c r="AT43" s="51">
        <f>VLOOKUP($A43,'RevPAR Raw Data'!$B$6:$BE$43,'RevPAR Raw Data'!AG$1,FALSE)</f>
        <v>61.4054331206356</v>
      </c>
      <c r="AU43" s="52">
        <f>VLOOKUP($A43,'RevPAR Raw Data'!$B$6:$BE$43,'RevPAR Raw Data'!AH$1,FALSE)</f>
        <v>59.452099686973199</v>
      </c>
      <c r="AV43" s="52">
        <f>VLOOKUP($A43,'RevPAR Raw Data'!$B$6:$BE$43,'RevPAR Raw Data'!AI$1,FALSE)</f>
        <v>74.520331988923601</v>
      </c>
      <c r="AW43" s="52">
        <f>VLOOKUP($A43,'RevPAR Raw Data'!$B$6:$BE$43,'RevPAR Raw Data'!AJ$1,FALSE)</f>
        <v>74.492206838429993</v>
      </c>
      <c r="AX43" s="52">
        <f>VLOOKUP($A43,'RevPAR Raw Data'!$B$6:$BE$43,'RevPAR Raw Data'!AK$1,FALSE)</f>
        <v>65.951116060678999</v>
      </c>
      <c r="AY43" s="53">
        <f>VLOOKUP($A43,'RevPAR Raw Data'!$B$6:$BE$43,'RevPAR Raw Data'!AL$1,FALSE)</f>
        <v>67.164237539128294</v>
      </c>
      <c r="AZ43" s="52">
        <f>VLOOKUP($A43,'RevPAR Raw Data'!$B$6:$BE$43,'RevPAR Raw Data'!AN$1,FALSE)</f>
        <v>95.053434264387107</v>
      </c>
      <c r="BA43" s="52">
        <f>VLOOKUP($A43,'RevPAR Raw Data'!$B$6:$BE$43,'RevPAR Raw Data'!AO$1,FALSE)</f>
        <v>106.256451059475</v>
      </c>
      <c r="BB43" s="53">
        <f>VLOOKUP($A43,'RevPAR Raw Data'!$B$6:$BE$43,'RevPAR Raw Data'!AP$1,FALSE)</f>
        <v>100.654942661931</v>
      </c>
      <c r="BC43" s="54">
        <f>VLOOKUP($A43,'RevPAR Raw Data'!$B$6:$BE$43,'RevPAR Raw Data'!AR$1,FALSE)</f>
        <v>76.733010431357698</v>
      </c>
      <c r="BE43" s="47">
        <f>VLOOKUP($A43,'RevPAR Raw Data'!$B$6:$BE$43,'RevPAR Raw Data'!AT$1,FALSE)</f>
        <v>8.2885028904833504</v>
      </c>
      <c r="BF43" s="48">
        <f>VLOOKUP($A43,'RevPAR Raw Data'!$B$6:$BE$43,'RevPAR Raw Data'!AU$1,FALSE)</f>
        <v>-5.5179336525117701</v>
      </c>
      <c r="BG43" s="48">
        <f>VLOOKUP($A43,'RevPAR Raw Data'!$B$6:$BE$43,'RevPAR Raw Data'!AV$1,FALSE)</f>
        <v>-3.3650697225316502</v>
      </c>
      <c r="BH43" s="48">
        <f>VLOOKUP($A43,'RevPAR Raw Data'!$B$6:$BE$43,'RevPAR Raw Data'!AW$1,FALSE)</f>
        <v>-4.9527321533282</v>
      </c>
      <c r="BI43" s="48">
        <f>VLOOKUP($A43,'RevPAR Raw Data'!$B$6:$BE$43,'RevPAR Raw Data'!AX$1,FALSE)</f>
        <v>-10.3855330700643</v>
      </c>
      <c r="BJ43" s="49">
        <f>VLOOKUP($A43,'RevPAR Raw Data'!$B$6:$BE$43,'RevPAR Raw Data'!AY$1,FALSE)</f>
        <v>-3.7012945320652499</v>
      </c>
      <c r="BK43" s="48">
        <f>VLOOKUP($A43,'RevPAR Raw Data'!$B$6:$BE$43,'RevPAR Raw Data'!BA$1,FALSE)</f>
        <v>-6.8455375603489204</v>
      </c>
      <c r="BL43" s="48">
        <f>VLOOKUP($A43,'RevPAR Raw Data'!$B$6:$BE$43,'RevPAR Raw Data'!BB$1,FALSE)</f>
        <v>-4.0862778728370204</v>
      </c>
      <c r="BM43" s="49">
        <f>VLOOKUP($A43,'RevPAR Raw Data'!$B$6:$BE$43,'RevPAR Raw Data'!BC$1,FALSE)</f>
        <v>-5.40921874887509</v>
      </c>
      <c r="BN43" s="50">
        <f>VLOOKUP($A43,'RevPAR Raw Data'!$B$6:$BE$43,'RevPAR Raw Data'!BE$1,FALSE)</f>
        <v>-4.3774507418700201</v>
      </c>
    </row>
    <row r="44" spans="1:66" x14ac:dyDescent="0.25">
      <c r="A44" s="63" t="s">
        <v>44</v>
      </c>
      <c r="B44" s="47">
        <f>VLOOKUP($A44,'Occupancy Raw Data'!$B$8:$BE$45,'Occupancy Raw Data'!AG$3,FALSE)</f>
        <v>53.431093394077401</v>
      </c>
      <c r="C44" s="48">
        <f>VLOOKUP($A44,'Occupancy Raw Data'!$B$8:$BE$45,'Occupancy Raw Data'!AH$3,FALSE)</f>
        <v>53.630410022779003</v>
      </c>
      <c r="D44" s="48">
        <f>VLOOKUP($A44,'Occupancy Raw Data'!$B$8:$BE$45,'Occupancy Raw Data'!AI$3,FALSE)</f>
        <v>60.222095671981698</v>
      </c>
      <c r="E44" s="48">
        <f>VLOOKUP($A44,'Occupancy Raw Data'!$B$8:$BE$45,'Occupancy Raw Data'!AJ$3,FALSE)</f>
        <v>62.421697038724297</v>
      </c>
      <c r="F44" s="48">
        <f>VLOOKUP($A44,'Occupancy Raw Data'!$B$8:$BE$45,'Occupancy Raw Data'!AK$3,FALSE)</f>
        <v>60.592255125284701</v>
      </c>
      <c r="G44" s="49">
        <f>VLOOKUP($A44,'Occupancy Raw Data'!$B$8:$BE$45,'Occupancy Raw Data'!AL$3,FALSE)</f>
        <v>58.059510250569403</v>
      </c>
      <c r="H44" s="48">
        <f>VLOOKUP($A44,'Occupancy Raw Data'!$B$8:$BE$45,'Occupancy Raw Data'!AN$3,FALSE)</f>
        <v>69.454726651480598</v>
      </c>
      <c r="I44" s="48">
        <f>VLOOKUP($A44,'Occupancy Raw Data'!$B$8:$BE$45,'Occupancy Raw Data'!AO$3,FALSE)</f>
        <v>76.252847380410003</v>
      </c>
      <c r="J44" s="49">
        <f>VLOOKUP($A44,'Occupancy Raw Data'!$B$8:$BE$45,'Occupancy Raw Data'!AP$3,FALSE)</f>
        <v>72.853787015945301</v>
      </c>
      <c r="K44" s="50">
        <f>VLOOKUP($A44,'Occupancy Raw Data'!$B$8:$BE$45,'Occupancy Raw Data'!AR$3,FALSE)</f>
        <v>62.286446469248197</v>
      </c>
      <c r="M44" s="47">
        <f>VLOOKUP($A44,'Occupancy Raw Data'!$B$8:$BE$45,'Occupancy Raw Data'!AT$3,FALSE)</f>
        <v>-8.0822924320352598</v>
      </c>
      <c r="N44" s="48">
        <f>VLOOKUP($A44,'Occupancy Raw Data'!$B$8:$BE$45,'Occupancy Raw Data'!AU$3,FALSE)</f>
        <v>-7.0565013570194903</v>
      </c>
      <c r="O44" s="48">
        <f>VLOOKUP($A44,'Occupancy Raw Data'!$B$8:$BE$45,'Occupancy Raw Data'!AV$3,FALSE)</f>
        <v>-5.0611603635955502</v>
      </c>
      <c r="P44" s="48">
        <f>VLOOKUP($A44,'Occupancy Raw Data'!$B$8:$BE$45,'Occupancy Raw Data'!AW$3,FALSE)</f>
        <v>-1.71486213853396</v>
      </c>
      <c r="Q44" s="48">
        <f>VLOOKUP($A44,'Occupancy Raw Data'!$B$8:$BE$45,'Occupancy Raw Data'!AX$3,FALSE)</f>
        <v>-6.8810852204354003</v>
      </c>
      <c r="R44" s="49">
        <f>VLOOKUP($A44,'Occupancy Raw Data'!$B$8:$BE$45,'Occupancy Raw Data'!AY$3,FALSE)</f>
        <v>-5.6999491282430697</v>
      </c>
      <c r="S44" s="48">
        <f>VLOOKUP($A44,'Occupancy Raw Data'!$B$8:$BE$45,'Occupancy Raw Data'!BA$3,FALSE)</f>
        <v>-10.837978616467099</v>
      </c>
      <c r="T44" s="48">
        <f>VLOOKUP($A44,'Occupancy Raw Data'!$B$8:$BE$45,'Occupancy Raw Data'!BB$3,FALSE)</f>
        <v>-8.52263023057216</v>
      </c>
      <c r="U44" s="49">
        <f>VLOOKUP($A44,'Occupancy Raw Data'!$B$8:$BE$45,'Occupancy Raw Data'!BC$3,FALSE)</f>
        <v>-9.6411071381273992</v>
      </c>
      <c r="V44" s="50">
        <f>VLOOKUP($A44,'Occupancy Raw Data'!$B$8:$BE$45,'Occupancy Raw Data'!BE$3,FALSE)</f>
        <v>-7.0547352767113303</v>
      </c>
      <c r="X44" s="51">
        <f>VLOOKUP($A44,'ADR Raw Data'!$B$6:$BE$43,'ADR Raw Data'!AG$1,FALSE)</f>
        <v>94.668864748201401</v>
      </c>
      <c r="Y44" s="52">
        <f>VLOOKUP($A44,'ADR Raw Data'!$B$6:$BE$43,'ADR Raw Data'!AH$1,FALSE)</f>
        <v>90.509086965755202</v>
      </c>
      <c r="Z44" s="52">
        <f>VLOOKUP($A44,'ADR Raw Data'!$B$6:$BE$43,'ADR Raw Data'!AI$1,FALSE)</f>
        <v>92.003838829787199</v>
      </c>
      <c r="AA44" s="52">
        <f>VLOOKUP($A44,'ADR Raw Data'!$B$6:$BE$43,'ADR Raw Data'!AJ$1,FALSE)</f>
        <v>93.032582597787595</v>
      </c>
      <c r="AB44" s="52">
        <f>VLOOKUP($A44,'ADR Raw Data'!$B$6:$BE$43,'ADR Raw Data'!AK$1,FALSE)</f>
        <v>93.316483470394701</v>
      </c>
      <c r="AC44" s="53">
        <f>VLOOKUP($A44,'ADR Raw Data'!$B$6:$BE$43,'ADR Raw Data'!AL$1,FALSE)</f>
        <v>92.713397430175803</v>
      </c>
      <c r="AD44" s="52">
        <f>VLOOKUP($A44,'ADR Raw Data'!$B$6:$BE$43,'ADR Raw Data'!AN$1,FALSE)</f>
        <v>111.335487403915</v>
      </c>
      <c r="AE44" s="52">
        <f>VLOOKUP($A44,'ADR Raw Data'!$B$6:$BE$43,'ADR Raw Data'!AO$1,FALSE)</f>
        <v>115.797185586258</v>
      </c>
      <c r="AF44" s="53">
        <f>VLOOKUP($A44,'ADR Raw Data'!$B$6:$BE$43,'ADR Raw Data'!AP$1,FALSE)</f>
        <v>113.67041880892999</v>
      </c>
      <c r="AG44" s="54">
        <f>VLOOKUP($A44,'ADR Raw Data'!$B$6:$BE$43,'ADR Raw Data'!AR$1,FALSE)</f>
        <v>99.716977358367302</v>
      </c>
      <c r="AI44" s="47">
        <f>VLOOKUP($A44,'ADR Raw Data'!$B$6:$BE$43,'ADR Raw Data'!AT$1,FALSE)</f>
        <v>4.6214903832879504</v>
      </c>
      <c r="AJ44" s="48">
        <f>VLOOKUP($A44,'ADR Raw Data'!$B$6:$BE$43,'ADR Raw Data'!AU$1,FALSE)</f>
        <v>6.6752479839693697</v>
      </c>
      <c r="AK44" s="48">
        <f>VLOOKUP($A44,'ADR Raw Data'!$B$6:$BE$43,'ADR Raw Data'!AV$1,FALSE)</f>
        <v>4.9306279550690801</v>
      </c>
      <c r="AL44" s="48">
        <f>VLOOKUP($A44,'ADR Raw Data'!$B$6:$BE$43,'ADR Raw Data'!AW$1,FALSE)</f>
        <v>7.4633410071900403</v>
      </c>
      <c r="AM44" s="48">
        <f>VLOOKUP($A44,'ADR Raw Data'!$B$6:$BE$43,'ADR Raw Data'!AX$1,FALSE)</f>
        <v>6.7556277703954501</v>
      </c>
      <c r="AN44" s="49">
        <f>VLOOKUP($A44,'ADR Raw Data'!$B$6:$BE$43,'ADR Raw Data'!AY$1,FALSE)</f>
        <v>6.0874540879922501</v>
      </c>
      <c r="AO44" s="48">
        <f>VLOOKUP($A44,'ADR Raw Data'!$B$6:$BE$43,'ADR Raw Data'!BA$1,FALSE)</f>
        <v>3.39137918044056</v>
      </c>
      <c r="AP44" s="48">
        <f>VLOOKUP($A44,'ADR Raw Data'!$B$6:$BE$43,'ADR Raw Data'!BB$1,FALSE)</f>
        <v>3.47786115264392</v>
      </c>
      <c r="AQ44" s="49">
        <f>VLOOKUP($A44,'ADR Raw Data'!$B$6:$BE$43,'ADR Raw Data'!BC$1,FALSE)</f>
        <v>3.46289920843869</v>
      </c>
      <c r="AR44" s="50">
        <f>VLOOKUP($A44,'ADR Raw Data'!$B$6:$BE$43,'ADR Raw Data'!BE$1,FALSE)</f>
        <v>4.8346202679313599</v>
      </c>
      <c r="AT44" s="51">
        <f>VLOOKUP($A44,'RevPAR Raw Data'!$B$6:$BE$43,'RevPAR Raw Data'!AG$1,FALSE)</f>
        <v>50.582609538724299</v>
      </c>
      <c r="AU44" s="52">
        <f>VLOOKUP($A44,'RevPAR Raw Data'!$B$6:$BE$43,'RevPAR Raw Data'!AH$1,FALSE)</f>
        <v>48.5403944476082</v>
      </c>
      <c r="AV44" s="52">
        <f>VLOOKUP($A44,'RevPAR Raw Data'!$B$6:$BE$43,'RevPAR Raw Data'!AI$1,FALSE)</f>
        <v>55.406639841970303</v>
      </c>
      <c r="AW44" s="52">
        <f>VLOOKUP($A44,'RevPAR Raw Data'!$B$6:$BE$43,'RevPAR Raw Data'!AJ$1,FALSE)</f>
        <v>58.072516856492001</v>
      </c>
      <c r="AX44" s="52">
        <f>VLOOKUP($A44,'RevPAR Raw Data'!$B$6:$BE$43,'RevPAR Raw Data'!AK$1,FALSE)</f>
        <v>56.542561738325702</v>
      </c>
      <c r="AY44" s="53">
        <f>VLOOKUP($A44,'RevPAR Raw Data'!$B$6:$BE$43,'RevPAR Raw Data'!AL$1,FALSE)</f>
        <v>53.828944484624103</v>
      </c>
      <c r="AZ44" s="52">
        <f>VLOOKUP($A44,'RevPAR Raw Data'!$B$6:$BE$43,'RevPAR Raw Data'!AN$1,FALSE)</f>
        <v>77.327758442482903</v>
      </c>
      <c r="BA44" s="52">
        <f>VLOOKUP($A44,'RevPAR Raw Data'!$B$6:$BE$43,'RevPAR Raw Data'!AO$1,FALSE)</f>
        <v>88.298651195899694</v>
      </c>
      <c r="BB44" s="53">
        <f>VLOOKUP($A44,'RevPAR Raw Data'!$B$6:$BE$43,'RevPAR Raw Data'!AP$1,FALSE)</f>
        <v>82.813204819191299</v>
      </c>
      <c r="BC44" s="54">
        <f>VLOOKUP($A44,'RevPAR Raw Data'!$B$6:$BE$43,'RevPAR Raw Data'!AR$1,FALSE)</f>
        <v>62.110161723071897</v>
      </c>
      <c r="BE44" s="47">
        <f>VLOOKUP($A44,'RevPAR Raw Data'!$B$6:$BE$43,'RevPAR Raw Data'!AT$1,FALSE)</f>
        <v>-3.8343244162430299</v>
      </c>
      <c r="BF44" s="48">
        <f>VLOOKUP($A44,'RevPAR Raw Data'!$B$6:$BE$43,'RevPAR Raw Data'!AU$1,FALSE)</f>
        <v>-0.85229233762332801</v>
      </c>
      <c r="BG44" s="48">
        <f>VLOOKUP($A44,'RevPAR Raw Data'!$B$6:$BE$43,'RevPAR Raw Data'!AV$1,FALSE)</f>
        <v>-0.38007939626479298</v>
      </c>
      <c r="BH44" s="48">
        <f>VLOOKUP($A44,'RevPAR Raw Data'!$B$6:$BE$43,'RevPAR Raw Data'!AW$1,FALSE)</f>
        <v>5.6204928594540897</v>
      </c>
      <c r="BI44" s="48">
        <f>VLOOKUP($A44,'RevPAR Raw Data'!$B$6:$BE$43,'RevPAR Raw Data'!AX$1,FALSE)</f>
        <v>-0.59031795409625598</v>
      </c>
      <c r="BJ44" s="49">
        <f>VLOOKUP($A44,'RevPAR Raw Data'!$B$6:$BE$43,'RevPAR Raw Data'!AY$1,FALSE)</f>
        <v>4.0523173528467599E-2</v>
      </c>
      <c r="BK44" s="48">
        <f>VLOOKUP($A44,'RevPAR Raw Data'!$B$6:$BE$43,'RevPAR Raw Data'!BA$1,FALSE)</f>
        <v>-7.8141563864060499</v>
      </c>
      <c r="BL44" s="48">
        <f>VLOOKUP($A44,'RevPAR Raw Data'!$B$6:$BE$43,'RevPAR Raw Data'!BB$1,FALSE)</f>
        <v>-5.3411743239007903</v>
      </c>
      <c r="BM44" s="49">
        <f>VLOOKUP($A44,'RevPAR Raw Data'!$B$6:$BE$43,'RevPAR Raw Data'!BC$1,FALSE)</f>
        <v>-6.5120697524596398</v>
      </c>
      <c r="BN44" s="50">
        <f>VLOOKUP($A44,'RevPAR Raw Data'!$B$6:$BE$43,'RevPAR Raw Data'!BE$1,FALSE)</f>
        <v>-2.56118467031675</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53.389579632918803</v>
      </c>
      <c r="C47" s="48">
        <f>VLOOKUP($A47,'Occupancy Raw Data'!$B$8:$BE$45,'Occupancy Raw Data'!AH$3,FALSE)</f>
        <v>56.663862142033501</v>
      </c>
      <c r="D47" s="48">
        <f>VLOOKUP($A47,'Occupancy Raw Data'!$B$8:$BE$45,'Occupancy Raw Data'!AI$3,FALSE)</f>
        <v>64.988626094543605</v>
      </c>
      <c r="E47" s="48">
        <f>VLOOKUP($A47,'Occupancy Raw Data'!$B$8:$BE$45,'Occupancy Raw Data'!AJ$3,FALSE)</f>
        <v>66.633168177993795</v>
      </c>
      <c r="F47" s="48">
        <f>VLOOKUP($A47,'Occupancy Raw Data'!$B$8:$BE$45,'Occupancy Raw Data'!AK$3,FALSE)</f>
        <v>63.975881088155504</v>
      </c>
      <c r="G47" s="49">
        <f>VLOOKUP($A47,'Occupancy Raw Data'!$B$8:$BE$45,'Occupancy Raw Data'!AL$3,FALSE)</f>
        <v>61.130223427129103</v>
      </c>
      <c r="H47" s="48">
        <f>VLOOKUP($A47,'Occupancy Raw Data'!$B$8:$BE$45,'Occupancy Raw Data'!AN$3,FALSE)</f>
        <v>72.687046212333598</v>
      </c>
      <c r="I47" s="48">
        <f>VLOOKUP($A47,'Occupancy Raw Data'!$B$8:$BE$45,'Occupancy Raw Data'!AO$3,FALSE)</f>
        <v>76.567219955778299</v>
      </c>
      <c r="J47" s="49">
        <f>VLOOKUP($A47,'Occupancy Raw Data'!$B$8:$BE$45,'Occupancy Raw Data'!AP$3,FALSE)</f>
        <v>74.627737453661794</v>
      </c>
      <c r="K47" s="50">
        <f>VLOOKUP($A47,'Occupancy Raw Data'!$B$8:$BE$45,'Occupancy Raw Data'!AR$3,FALSE)</f>
        <v>64.987514299576603</v>
      </c>
      <c r="M47" s="47">
        <f>VLOOKUP($A47,'Occupancy Raw Data'!$B$8:$BE$45,'Occupancy Raw Data'!AT$3,FALSE)</f>
        <v>7.40462747345879E-2</v>
      </c>
      <c r="N47" s="48">
        <f>VLOOKUP($A47,'Occupancy Raw Data'!$B$8:$BE$45,'Occupancy Raw Data'!AU$3,FALSE)</f>
        <v>0.15296104970476301</v>
      </c>
      <c r="O47" s="48">
        <f>VLOOKUP($A47,'Occupancy Raw Data'!$B$8:$BE$45,'Occupancy Raw Data'!AV$3,FALSE)</f>
        <v>0.28753468172233299</v>
      </c>
      <c r="P47" s="48">
        <f>VLOOKUP($A47,'Occupancy Raw Data'!$B$8:$BE$45,'Occupancy Raw Data'!AW$3,FALSE)</f>
        <v>1.323129426161</v>
      </c>
      <c r="Q47" s="48">
        <f>VLOOKUP($A47,'Occupancy Raw Data'!$B$8:$BE$45,'Occupancy Raw Data'!AX$3,FALSE)</f>
        <v>-1.12354705545228</v>
      </c>
      <c r="R47" s="49">
        <f>VLOOKUP($A47,'Occupancy Raw Data'!$B$8:$BE$45,'Occupancy Raw Data'!AY$3,FALSE)</f>
        <v>0.14803825702937401</v>
      </c>
      <c r="S47" s="48">
        <f>VLOOKUP($A47,'Occupancy Raw Data'!$B$8:$BE$45,'Occupancy Raw Data'!BA$3,FALSE)</f>
        <v>-3.7369872399322102</v>
      </c>
      <c r="T47" s="48">
        <f>VLOOKUP($A47,'Occupancy Raw Data'!$B$8:$BE$45,'Occupancy Raw Data'!BB$3,FALSE)</f>
        <v>-3.5081685948513299</v>
      </c>
      <c r="U47" s="49">
        <f>VLOOKUP($A47,'Occupancy Raw Data'!$B$8:$BE$45,'Occupancy Raw Data'!BC$3,FALSE)</f>
        <v>-3.6189587996252102</v>
      </c>
      <c r="V47" s="50">
        <f>VLOOKUP($A47,'Occupancy Raw Data'!$B$8:$BE$45,'Occupancy Raw Data'!BE$3,FALSE)</f>
        <v>-1.12275168780901</v>
      </c>
      <c r="X47" s="51">
        <f>VLOOKUP($A47,'ADR Raw Data'!$B$6:$BE$43,'ADR Raw Data'!AG$1,FALSE)</f>
        <v>121.874897348722</v>
      </c>
      <c r="Y47" s="52">
        <f>VLOOKUP($A47,'ADR Raw Data'!$B$6:$BE$43,'ADR Raw Data'!AH$1,FALSE)</f>
        <v>114.011580647822</v>
      </c>
      <c r="Z47" s="52">
        <f>VLOOKUP($A47,'ADR Raw Data'!$B$6:$BE$43,'ADR Raw Data'!AI$1,FALSE)</f>
        <v>117.81522739804799</v>
      </c>
      <c r="AA47" s="52">
        <f>VLOOKUP($A47,'ADR Raw Data'!$B$6:$BE$43,'ADR Raw Data'!AJ$1,FALSE)</f>
        <v>118.880264108589</v>
      </c>
      <c r="AB47" s="52">
        <f>VLOOKUP($A47,'ADR Raw Data'!$B$6:$BE$43,'ADR Raw Data'!AK$1,FALSE)</f>
        <v>122.429429020238</v>
      </c>
      <c r="AC47" s="53">
        <f>VLOOKUP($A47,'ADR Raw Data'!$B$6:$BE$43,'ADR Raw Data'!AL$1,FALSE)</f>
        <v>119.01718322603</v>
      </c>
      <c r="AD47" s="52">
        <f>VLOOKUP($A47,'ADR Raw Data'!$B$6:$BE$43,'ADR Raw Data'!AN$1,FALSE)</f>
        <v>157.72367379747899</v>
      </c>
      <c r="AE47" s="52">
        <f>VLOOKUP($A47,'ADR Raw Data'!$B$6:$BE$43,'ADR Raw Data'!AO$1,FALSE)</f>
        <v>160.84360401033001</v>
      </c>
      <c r="AF47" s="53">
        <f>VLOOKUP($A47,'ADR Raw Data'!$B$6:$BE$43,'ADR Raw Data'!AP$1,FALSE)</f>
        <v>159.32467905035199</v>
      </c>
      <c r="AG47" s="54">
        <f>VLOOKUP($A47,'ADR Raw Data'!$B$6:$BE$43,'ADR Raw Data'!AR$1,FALSE)</f>
        <v>132.244896386276</v>
      </c>
      <c r="AI47" s="47">
        <f>VLOOKUP($A47,'ADR Raw Data'!$B$6:$BE$43,'ADR Raw Data'!AT$1,FALSE)</f>
        <v>2.4038563876065502</v>
      </c>
      <c r="AJ47" s="48">
        <f>VLOOKUP($A47,'ADR Raw Data'!$B$6:$BE$43,'ADR Raw Data'!AU$1,FALSE)</f>
        <v>4.1102122801594696</v>
      </c>
      <c r="AK47" s="48">
        <f>VLOOKUP($A47,'ADR Raw Data'!$B$6:$BE$43,'ADR Raw Data'!AV$1,FALSE)</f>
        <v>3.48932086826649</v>
      </c>
      <c r="AL47" s="48">
        <f>VLOOKUP($A47,'ADR Raw Data'!$B$6:$BE$43,'ADR Raw Data'!AW$1,FALSE)</f>
        <v>3.9210160232141198</v>
      </c>
      <c r="AM47" s="48">
        <f>VLOOKUP($A47,'ADR Raw Data'!$B$6:$BE$43,'ADR Raw Data'!AX$1,FALSE)</f>
        <v>4.1191487828705498</v>
      </c>
      <c r="AN47" s="49">
        <f>VLOOKUP($A47,'ADR Raw Data'!$B$6:$BE$43,'ADR Raw Data'!AY$1,FALSE)</f>
        <v>3.62229739212761</v>
      </c>
      <c r="AO47" s="48">
        <f>VLOOKUP($A47,'ADR Raw Data'!$B$6:$BE$43,'ADR Raw Data'!BA$1,FALSE)</f>
        <v>4.4732207410043801</v>
      </c>
      <c r="AP47" s="48">
        <f>VLOOKUP($A47,'ADR Raw Data'!$B$6:$BE$43,'ADR Raw Data'!BB$1,FALSE)</f>
        <v>3.3116377131635599</v>
      </c>
      <c r="AQ47" s="49">
        <f>VLOOKUP($A47,'ADR Raw Data'!$B$6:$BE$43,'ADR Raw Data'!BC$1,FALSE)</f>
        <v>3.8706169969000901</v>
      </c>
      <c r="AR47" s="50">
        <f>VLOOKUP($A47,'ADR Raw Data'!$B$6:$BE$43,'ADR Raw Data'!BE$1,FALSE)</f>
        <v>3.4508472011557898</v>
      </c>
      <c r="AT47" s="51">
        <f>VLOOKUP($A47,'RevPAR Raw Data'!$B$6:$BE$43,'RevPAR Raw Data'!AG$1,FALSE)</f>
        <v>65.068495372534301</v>
      </c>
      <c r="AU47" s="52">
        <f>VLOOKUP($A47,'RevPAR Raw Data'!$B$6:$BE$43,'RevPAR Raw Data'!AH$1,FALSE)</f>
        <v>64.603364884235404</v>
      </c>
      <c r="AV47" s="52">
        <f>VLOOKUP($A47,'RevPAR Raw Data'!$B$6:$BE$43,'RevPAR Raw Data'!AI$1,FALSE)</f>
        <v>76.566497616153995</v>
      </c>
      <c r="AW47" s="52">
        <f>VLOOKUP($A47,'RevPAR Raw Data'!$B$6:$BE$43,'RevPAR Raw Data'!AJ$1,FALSE)</f>
        <v>79.213686313919695</v>
      </c>
      <c r="AX47" s="52">
        <f>VLOOKUP($A47,'RevPAR Raw Data'!$B$6:$BE$43,'RevPAR Raw Data'!AK$1,FALSE)</f>
        <v>78.325305926895297</v>
      </c>
      <c r="AY47" s="53">
        <f>VLOOKUP($A47,'RevPAR Raw Data'!$B$6:$BE$43,'RevPAR Raw Data'!AL$1,FALSE)</f>
        <v>72.755470022747801</v>
      </c>
      <c r="AZ47" s="52">
        <f>VLOOKUP($A47,'RevPAR Raw Data'!$B$6:$BE$43,'RevPAR Raw Data'!AN$1,FALSE)</f>
        <v>114.644679660964</v>
      </c>
      <c r="BA47" s="52">
        <f>VLOOKUP($A47,'RevPAR Raw Data'!$B$6:$BE$43,'RevPAR Raw Data'!AO$1,FALSE)</f>
        <v>123.153476067391</v>
      </c>
      <c r="BB47" s="53">
        <f>VLOOKUP($A47,'RevPAR Raw Data'!$B$6:$BE$43,'RevPAR Raw Data'!AP$1,FALSE)</f>
        <v>118.900403180586</v>
      </c>
      <c r="BC47" s="54">
        <f>VLOOKUP($A47,'RevPAR Raw Data'!$B$6:$BE$43,'RevPAR Raw Data'!AR$1,FALSE)</f>
        <v>85.942670949491799</v>
      </c>
      <c r="BE47" s="47">
        <f>VLOOKUP($A47,'RevPAR Raw Data'!$B$6:$BE$43,'RevPAR Raw Data'!AT$1,FALSE)</f>
        <v>2.4796826284461302</v>
      </c>
      <c r="BF47" s="48">
        <f>VLOOKUP($A47,'RevPAR Raw Data'!$B$6:$BE$43,'RevPAR Raw Data'!AU$1,FALSE)</f>
        <v>4.2694603537130602</v>
      </c>
      <c r="BG47" s="48">
        <f>VLOOKUP($A47,'RevPAR Raw Data'!$B$6:$BE$43,'RevPAR Raw Data'!AV$1,FALSE)</f>
        <v>3.7868885576416602</v>
      </c>
      <c r="BH47" s="48">
        <f>VLOOKUP($A47,'RevPAR Raw Data'!$B$6:$BE$43,'RevPAR Raw Data'!AW$1,FALSE)</f>
        <v>5.2960255661827498</v>
      </c>
      <c r="BI47" s="48">
        <f>VLOOKUP($A47,'RevPAR Raw Data'!$B$6:$BE$43,'RevPAR Raw Data'!AX$1,FALSE)</f>
        <v>2.94932115255863</v>
      </c>
      <c r="BJ47" s="49">
        <f>VLOOKUP($A47,'RevPAR Raw Data'!$B$6:$BE$43,'RevPAR Raw Data'!AY$1,FALSE)</f>
        <v>3.7756980350807101</v>
      </c>
      <c r="BK47" s="48">
        <f>VLOOKUP($A47,'RevPAR Raw Data'!$B$6:$BE$43,'RevPAR Raw Data'!BA$1,FALSE)</f>
        <v>0.56906981276683499</v>
      </c>
      <c r="BL47" s="48">
        <f>VLOOKUP($A47,'RevPAR Raw Data'!$B$6:$BE$43,'RevPAR Raw Data'!BB$1,FALSE)</f>
        <v>-0.31270871591621902</v>
      </c>
      <c r="BM47" s="49">
        <f>VLOOKUP($A47,'RevPAR Raw Data'!$B$6:$BE$43,'RevPAR Raw Data'!BC$1,FALSE)</f>
        <v>0.111582162865777</v>
      </c>
      <c r="BN47" s="50">
        <f>VLOOKUP($A47,'RevPAR Raw Data'!$B$6:$BE$43,'RevPAR Raw Data'!BE$1,FALSE)</f>
        <v>2.2893510681520799</v>
      </c>
    </row>
    <row r="48" spans="1:66" x14ac:dyDescent="0.25">
      <c r="A48" s="63" t="s">
        <v>78</v>
      </c>
      <c r="B48" s="47">
        <f>VLOOKUP($A48,'Occupancy Raw Data'!$B$8:$BE$45,'Occupancy Raw Data'!AG$3,FALSE)</f>
        <v>46.521906225979997</v>
      </c>
      <c r="C48" s="48">
        <f>VLOOKUP($A48,'Occupancy Raw Data'!$B$8:$BE$45,'Occupancy Raw Data'!AH$3,FALSE)</f>
        <v>54.477325134511901</v>
      </c>
      <c r="D48" s="48">
        <f>VLOOKUP($A48,'Occupancy Raw Data'!$B$8:$BE$45,'Occupancy Raw Data'!AI$3,FALSE)</f>
        <v>64.873174481168306</v>
      </c>
      <c r="E48" s="48">
        <f>VLOOKUP($A48,'Occupancy Raw Data'!$B$8:$BE$45,'Occupancy Raw Data'!AJ$3,FALSE)</f>
        <v>66.2375096079938</v>
      </c>
      <c r="F48" s="48">
        <f>VLOOKUP($A48,'Occupancy Raw Data'!$B$8:$BE$45,'Occupancy Raw Data'!AK$3,FALSE)</f>
        <v>62.009992313604897</v>
      </c>
      <c r="G48" s="49">
        <f>VLOOKUP($A48,'Occupancy Raw Data'!$B$8:$BE$45,'Occupancy Raw Data'!AL$3,FALSE)</f>
        <v>58.823981552651802</v>
      </c>
      <c r="H48" s="48">
        <f>VLOOKUP($A48,'Occupancy Raw Data'!$B$8:$BE$45,'Occupancy Raw Data'!AN$3,FALSE)</f>
        <v>69.254419677171398</v>
      </c>
      <c r="I48" s="48">
        <f>VLOOKUP($A48,'Occupancy Raw Data'!$B$8:$BE$45,'Occupancy Raw Data'!AO$3,FALSE)</f>
        <v>75.115295926210607</v>
      </c>
      <c r="J48" s="49">
        <f>VLOOKUP($A48,'Occupancy Raw Data'!$B$8:$BE$45,'Occupancy Raw Data'!AP$3,FALSE)</f>
        <v>72.184857801690995</v>
      </c>
      <c r="K48" s="50">
        <f>VLOOKUP($A48,'Occupancy Raw Data'!$B$8:$BE$45,'Occupancy Raw Data'!AR$3,FALSE)</f>
        <v>62.641374766662999</v>
      </c>
      <c r="M48" s="47">
        <f>VLOOKUP($A48,'Occupancy Raw Data'!$B$8:$BE$45,'Occupancy Raw Data'!AT$3,FALSE)</f>
        <v>-9.2578710644677606</v>
      </c>
      <c r="N48" s="48">
        <f>VLOOKUP($A48,'Occupancy Raw Data'!$B$8:$BE$45,'Occupancy Raw Data'!AU$3,FALSE)</f>
        <v>-5.3738317757009302</v>
      </c>
      <c r="O48" s="48">
        <f>VLOOKUP($A48,'Occupancy Raw Data'!$B$8:$BE$45,'Occupancy Raw Data'!AV$3,FALSE)</f>
        <v>1.84012066365007</v>
      </c>
      <c r="P48" s="48">
        <f>VLOOKUP($A48,'Occupancy Raw Data'!$B$8:$BE$45,'Occupancy Raw Data'!AW$3,FALSE)</f>
        <v>1.08504398826979</v>
      </c>
      <c r="Q48" s="48">
        <f>VLOOKUP($A48,'Occupancy Raw Data'!$B$8:$BE$45,'Occupancy Raw Data'!AX$3,FALSE)</f>
        <v>0.78076202373516501</v>
      </c>
      <c r="R48" s="49">
        <f>VLOOKUP($A48,'Occupancy Raw Data'!$B$8:$BE$45,'Occupancy Raw Data'!AY$3,FALSE)</f>
        <v>-1.8279776794304401</v>
      </c>
      <c r="S48" s="48">
        <f>VLOOKUP($A48,'Occupancy Raw Data'!$B$8:$BE$45,'Occupancy Raw Data'!BA$3,FALSE)</f>
        <v>-7.2329472329472297</v>
      </c>
      <c r="T48" s="48">
        <f>VLOOKUP($A48,'Occupancy Raw Data'!$B$8:$BE$45,'Occupancy Raw Data'!BB$3,FALSE)</f>
        <v>-7.8717888286589597</v>
      </c>
      <c r="U48" s="49">
        <f>VLOOKUP($A48,'Occupancy Raw Data'!$B$8:$BE$45,'Occupancy Raw Data'!BC$3,FALSE)</f>
        <v>-7.5664370078740104</v>
      </c>
      <c r="V48" s="50">
        <f>VLOOKUP($A48,'Occupancy Raw Data'!$B$8:$BE$45,'Occupancy Raw Data'!BE$3,FALSE)</f>
        <v>-3.7944264092078002</v>
      </c>
      <c r="X48" s="51">
        <f>VLOOKUP($A48,'ADR Raw Data'!$B$6:$BE$43,'ADR Raw Data'!AG$1,FALSE)</f>
        <v>118.928748451053</v>
      </c>
      <c r="Y48" s="52">
        <f>VLOOKUP($A48,'ADR Raw Data'!$B$6:$BE$43,'ADR Raw Data'!AH$1,FALSE)</f>
        <v>116.024751322751</v>
      </c>
      <c r="Z48" s="52">
        <f>VLOOKUP($A48,'ADR Raw Data'!$B$6:$BE$43,'ADR Raw Data'!AI$1,FALSE)</f>
        <v>121.18345082938301</v>
      </c>
      <c r="AA48" s="52">
        <f>VLOOKUP($A48,'ADR Raw Data'!$B$6:$BE$43,'ADR Raw Data'!AJ$1,FALSE)</f>
        <v>120.026472294749</v>
      </c>
      <c r="AB48" s="52">
        <f>VLOOKUP($A48,'ADR Raw Data'!$B$6:$BE$43,'ADR Raw Data'!AK$1,FALSE)</f>
        <v>122.493101952277</v>
      </c>
      <c r="AC48" s="53">
        <f>VLOOKUP($A48,'ADR Raw Data'!$B$6:$BE$43,'ADR Raw Data'!AL$1,FALSE)</f>
        <v>119.88687377498999</v>
      </c>
      <c r="AD48" s="52">
        <f>VLOOKUP($A48,'ADR Raw Data'!$B$6:$BE$43,'ADR Raw Data'!AN$1,FALSE)</f>
        <v>150.195821309655</v>
      </c>
      <c r="AE48" s="52">
        <f>VLOOKUP($A48,'ADR Raw Data'!$B$6:$BE$43,'ADR Raw Data'!AO$1,FALSE)</f>
        <v>153.15602455870999</v>
      </c>
      <c r="AF48" s="53">
        <f>VLOOKUP($A48,'ADR Raw Data'!$B$6:$BE$43,'ADR Raw Data'!AP$1,FALSE)</f>
        <v>151.73600958338801</v>
      </c>
      <c r="AG48" s="54">
        <f>VLOOKUP($A48,'ADR Raw Data'!$B$6:$BE$43,'ADR Raw Data'!AR$1,FALSE)</f>
        <v>130.37298435514199</v>
      </c>
      <c r="AI48" s="47">
        <f>VLOOKUP($A48,'ADR Raw Data'!$B$6:$BE$43,'ADR Raw Data'!AT$1,FALSE)</f>
        <v>0.91359197994912</v>
      </c>
      <c r="AJ48" s="48">
        <f>VLOOKUP($A48,'ADR Raw Data'!$B$6:$BE$43,'ADR Raw Data'!AU$1,FALSE)</f>
        <v>6.9821560032372396</v>
      </c>
      <c r="AK48" s="48">
        <f>VLOOKUP($A48,'ADR Raw Data'!$B$6:$BE$43,'ADR Raw Data'!AV$1,FALSE)</f>
        <v>11.732984035427</v>
      </c>
      <c r="AL48" s="48">
        <f>VLOOKUP($A48,'ADR Raw Data'!$B$6:$BE$43,'ADR Raw Data'!AW$1,FALSE)</f>
        <v>9.8993207870133695</v>
      </c>
      <c r="AM48" s="48">
        <f>VLOOKUP($A48,'ADR Raw Data'!$B$6:$BE$43,'ADR Raw Data'!AX$1,FALSE)</f>
        <v>5.8979391016564398</v>
      </c>
      <c r="AN48" s="49">
        <f>VLOOKUP($A48,'ADR Raw Data'!$B$6:$BE$43,'ADR Raw Data'!AY$1,FALSE)</f>
        <v>7.3183848330121801</v>
      </c>
      <c r="AO48" s="48">
        <f>VLOOKUP($A48,'ADR Raw Data'!$B$6:$BE$43,'ADR Raw Data'!BA$1,FALSE)</f>
        <v>3.0991884923733601</v>
      </c>
      <c r="AP48" s="48">
        <f>VLOOKUP($A48,'ADR Raw Data'!$B$6:$BE$43,'ADR Raw Data'!BB$1,FALSE)</f>
        <v>-1.0360795139979</v>
      </c>
      <c r="AQ48" s="49">
        <f>VLOOKUP($A48,'ADR Raw Data'!$B$6:$BE$43,'ADR Raw Data'!BC$1,FALSE)</f>
        <v>0.87481659849111904</v>
      </c>
      <c r="AR48" s="50">
        <f>VLOOKUP($A48,'ADR Raw Data'!$B$6:$BE$43,'ADR Raw Data'!BE$1,FALSE)</f>
        <v>4.3183674927702702</v>
      </c>
      <c r="AT48" s="51">
        <f>VLOOKUP($A48,'RevPAR Raw Data'!$B$6:$BE$43,'RevPAR Raw Data'!AG$1,FALSE)</f>
        <v>55.327920830130601</v>
      </c>
      <c r="AU48" s="52">
        <f>VLOOKUP($A48,'RevPAR Raw Data'!$B$6:$BE$43,'RevPAR Raw Data'!AH$1,FALSE)</f>
        <v>63.207181014604103</v>
      </c>
      <c r="AV48" s="52">
        <f>VLOOKUP($A48,'RevPAR Raw Data'!$B$6:$BE$43,'RevPAR Raw Data'!AI$1,FALSE)</f>
        <v>78.615551498846997</v>
      </c>
      <c r="AW48" s="52">
        <f>VLOOKUP($A48,'RevPAR Raw Data'!$B$6:$BE$43,'RevPAR Raw Data'!AJ$1,FALSE)</f>
        <v>79.502546118370404</v>
      </c>
      <c r="AX48" s="52">
        <f>VLOOKUP($A48,'RevPAR Raw Data'!$B$6:$BE$43,'RevPAR Raw Data'!AK$1,FALSE)</f>
        <v>75.957963105303605</v>
      </c>
      <c r="AY48" s="53">
        <f>VLOOKUP($A48,'RevPAR Raw Data'!$B$6:$BE$43,'RevPAR Raw Data'!AL$1,FALSE)</f>
        <v>70.522232513451101</v>
      </c>
      <c r="AZ48" s="52">
        <f>VLOOKUP($A48,'RevPAR Raw Data'!$B$6:$BE$43,'RevPAR Raw Data'!AN$1,FALSE)</f>
        <v>104.017244427363</v>
      </c>
      <c r="BA48" s="52">
        <f>VLOOKUP($A48,'RevPAR Raw Data'!$B$6:$BE$43,'RevPAR Raw Data'!AO$1,FALSE)</f>
        <v>115.043601076095</v>
      </c>
      <c r="BB48" s="53">
        <f>VLOOKUP($A48,'RevPAR Raw Data'!$B$6:$BE$43,'RevPAR Raw Data'!AP$1,FALSE)</f>
        <v>109.53042275172901</v>
      </c>
      <c r="BC48" s="54">
        <f>VLOOKUP($A48,'RevPAR Raw Data'!$B$6:$BE$43,'RevPAR Raw Data'!AR$1,FALSE)</f>
        <v>81.667429724387802</v>
      </c>
      <c r="BE48" s="47">
        <f>VLOOKUP($A48,'RevPAR Raw Data'!$B$6:$BE$43,'RevPAR Raw Data'!AT$1,FALSE)</f>
        <v>-8.4288582520776494</v>
      </c>
      <c r="BF48" s="48">
        <f>VLOOKUP($A48,'RevPAR Raw Data'!$B$6:$BE$43,'RevPAR Raw Data'!AU$1,FALSE)</f>
        <v>1.23311490960533</v>
      </c>
      <c r="BG48" s="48">
        <f>VLOOKUP($A48,'RevPAR Raw Data'!$B$6:$BE$43,'RevPAR Raw Data'!AV$1,FALSE)</f>
        <v>13.789005762775799</v>
      </c>
      <c r="BH48" s="48">
        <f>VLOOKUP($A48,'RevPAR Raw Data'!$B$6:$BE$43,'RevPAR Raw Data'!AW$1,FALSE)</f>
        <v>11.091776760362199</v>
      </c>
      <c r="BI48" s="48">
        <f>VLOOKUP($A48,'RevPAR Raw Data'!$B$6:$BE$43,'RevPAR Raw Data'!AX$1,FALSE)</f>
        <v>6.7247499940803701</v>
      </c>
      <c r="BJ48" s="49">
        <f>VLOOKUP($A48,'RevPAR Raw Data'!$B$6:$BE$43,'RevPAR Raw Data'!AY$1,FALSE)</f>
        <v>5.3566287123394503</v>
      </c>
      <c r="BK48" s="48">
        <f>VLOOKUP($A48,'RevPAR Raw Data'!$B$6:$BE$43,'RevPAR Raw Data'!BA$1,FALSE)</f>
        <v>-4.3579214088768001</v>
      </c>
      <c r="BL48" s="48">
        <f>VLOOKUP($A48,'RevPAR Raw Data'!$B$6:$BE$43,'RevPAR Raw Data'!BB$1,FALSE)</f>
        <v>-8.8263103512179608</v>
      </c>
      <c r="BM48" s="49">
        <f>VLOOKUP($A48,'RevPAR Raw Data'!$B$6:$BE$43,'RevPAR Raw Data'!BC$1,FALSE)</f>
        <v>-6.7578128562421504</v>
      </c>
      <c r="BN48" s="50">
        <f>VLOOKUP($A48,'RevPAR Raw Data'!$B$6:$BE$43,'RevPAR Raw Data'!BE$1,FALSE)</f>
        <v>0.36008380697015002</v>
      </c>
    </row>
    <row r="49" spans="1:66" x14ac:dyDescent="0.25">
      <c r="A49" s="63" t="s">
        <v>79</v>
      </c>
      <c r="B49" s="47">
        <f>VLOOKUP($A49,'Occupancy Raw Data'!$B$8:$BE$45,'Occupancy Raw Data'!AG$3,FALSE)</f>
        <v>47.236671001300301</v>
      </c>
      <c r="C49" s="48">
        <f>VLOOKUP($A49,'Occupancy Raw Data'!$B$8:$BE$45,'Occupancy Raw Data'!AH$3,FALSE)</f>
        <v>52.048114434330202</v>
      </c>
      <c r="D49" s="48">
        <f>VLOOKUP($A49,'Occupancy Raw Data'!$B$8:$BE$45,'Occupancy Raw Data'!AI$3,FALSE)</f>
        <v>57.834850455136497</v>
      </c>
      <c r="E49" s="48">
        <f>VLOOKUP($A49,'Occupancy Raw Data'!$B$8:$BE$45,'Occupancy Raw Data'!AJ$3,FALSE)</f>
        <v>58.1436931079323</v>
      </c>
      <c r="F49" s="48">
        <f>VLOOKUP($A49,'Occupancy Raw Data'!$B$8:$BE$45,'Occupancy Raw Data'!AK$3,FALSE)</f>
        <v>58.322496749024701</v>
      </c>
      <c r="G49" s="49">
        <f>VLOOKUP($A49,'Occupancy Raw Data'!$B$8:$BE$45,'Occupancy Raw Data'!AL$3,FALSE)</f>
        <v>54.717165149544797</v>
      </c>
      <c r="H49" s="48">
        <f>VLOOKUP($A49,'Occupancy Raw Data'!$B$8:$BE$45,'Occupancy Raw Data'!AN$3,FALSE)</f>
        <v>66.547464239271704</v>
      </c>
      <c r="I49" s="48">
        <f>VLOOKUP($A49,'Occupancy Raw Data'!$B$8:$BE$45,'Occupancy Raw Data'!AO$3,FALSE)</f>
        <v>69.8472041612483</v>
      </c>
      <c r="J49" s="49">
        <f>VLOOKUP($A49,'Occupancy Raw Data'!$B$8:$BE$45,'Occupancy Raw Data'!AP$3,FALSE)</f>
        <v>68.197334200260002</v>
      </c>
      <c r="K49" s="50">
        <f>VLOOKUP($A49,'Occupancy Raw Data'!$B$8:$BE$45,'Occupancy Raw Data'!AR$3,FALSE)</f>
        <v>58.568642021177702</v>
      </c>
      <c r="M49" s="47">
        <f>VLOOKUP($A49,'Occupancy Raw Data'!$B$8:$BE$45,'Occupancy Raw Data'!AT$3,FALSE)</f>
        <v>1.53738644304682</v>
      </c>
      <c r="N49" s="48">
        <f>VLOOKUP($A49,'Occupancy Raw Data'!$B$8:$BE$45,'Occupancy Raw Data'!AU$3,FALSE)</f>
        <v>3.0907920154539599</v>
      </c>
      <c r="O49" s="48">
        <f>VLOOKUP($A49,'Occupancy Raw Data'!$B$8:$BE$45,'Occupancy Raw Data'!AV$3,FALSE)</f>
        <v>2.2120080436656102</v>
      </c>
      <c r="P49" s="48">
        <f>VLOOKUP($A49,'Occupancy Raw Data'!$B$8:$BE$45,'Occupancy Raw Data'!AW$3,FALSE)</f>
        <v>0.33660589060308499</v>
      </c>
      <c r="Q49" s="48">
        <f>VLOOKUP($A49,'Occupancy Raw Data'!$B$8:$BE$45,'Occupancy Raw Data'!AX$3,FALSE)</f>
        <v>-1.0479867622724699</v>
      </c>
      <c r="R49" s="49">
        <f>VLOOKUP($A49,'Occupancy Raw Data'!$B$8:$BE$45,'Occupancy Raw Data'!AY$3,FALSE)</f>
        <v>1.1478365384615301</v>
      </c>
      <c r="S49" s="48">
        <f>VLOOKUP($A49,'Occupancy Raw Data'!$B$8:$BE$45,'Occupancy Raw Data'!BA$3,FALSE)</f>
        <v>-3.0317385125532899</v>
      </c>
      <c r="T49" s="48">
        <f>VLOOKUP($A49,'Occupancy Raw Data'!$B$8:$BE$45,'Occupancy Raw Data'!BB$3,FALSE)</f>
        <v>-2.1630236794171198</v>
      </c>
      <c r="U49" s="49">
        <f>VLOOKUP($A49,'Occupancy Raw Data'!$B$8:$BE$45,'Occupancy Raw Data'!BC$3,FALSE)</f>
        <v>-2.5888089157185901</v>
      </c>
      <c r="V49" s="50">
        <f>VLOOKUP($A49,'Occupancy Raw Data'!$B$8:$BE$45,'Occupancy Raw Data'!BE$3,FALSE)</f>
        <v>-0.12671259998416001</v>
      </c>
      <c r="X49" s="51">
        <f>VLOOKUP($A49,'ADR Raw Data'!$B$6:$BE$43,'ADR Raw Data'!AG$1,FALSE)</f>
        <v>118.696782518926</v>
      </c>
      <c r="Y49" s="52">
        <f>VLOOKUP($A49,'ADR Raw Data'!$B$6:$BE$43,'ADR Raw Data'!AH$1,FALSE)</f>
        <v>110.184472204871</v>
      </c>
      <c r="Z49" s="52">
        <f>VLOOKUP($A49,'ADR Raw Data'!$B$6:$BE$43,'ADR Raw Data'!AI$1,FALSE)</f>
        <v>113.722425519955</v>
      </c>
      <c r="AA49" s="52">
        <f>VLOOKUP($A49,'ADR Raw Data'!$B$6:$BE$43,'ADR Raw Data'!AJ$1,FALSE)</f>
        <v>113.580005591277</v>
      </c>
      <c r="AB49" s="52">
        <f>VLOOKUP($A49,'ADR Raw Data'!$B$6:$BE$43,'ADR Raw Data'!AK$1,FALSE)</f>
        <v>114.985122630992</v>
      </c>
      <c r="AC49" s="53">
        <f>VLOOKUP($A49,'ADR Raw Data'!$B$6:$BE$43,'ADR Raw Data'!AL$1,FALSE)</f>
        <v>114.147122571445</v>
      </c>
      <c r="AD49" s="52">
        <f>VLOOKUP($A49,'ADR Raw Data'!$B$6:$BE$43,'ADR Raw Data'!AN$1,FALSE)</f>
        <v>139.70785295554401</v>
      </c>
      <c r="AE49" s="52">
        <f>VLOOKUP($A49,'ADR Raw Data'!$B$6:$BE$43,'ADR Raw Data'!AO$1,FALSE)</f>
        <v>150.21347684430901</v>
      </c>
      <c r="AF49" s="53">
        <f>VLOOKUP($A49,'ADR Raw Data'!$B$6:$BE$43,'ADR Raw Data'!AP$1,FALSE)</f>
        <v>145.08774401144001</v>
      </c>
      <c r="AG49" s="54">
        <f>VLOOKUP($A49,'ADR Raw Data'!$B$6:$BE$43,'ADR Raw Data'!AR$1,FALSE)</f>
        <v>124.440626437237</v>
      </c>
      <c r="AI49" s="47">
        <f>VLOOKUP($A49,'ADR Raw Data'!$B$6:$BE$43,'ADR Raw Data'!AT$1,FALSE)</f>
        <v>-7.4673560321146297</v>
      </c>
      <c r="AJ49" s="48">
        <f>VLOOKUP($A49,'ADR Raw Data'!$B$6:$BE$43,'ADR Raw Data'!AU$1,FALSE)</f>
        <v>-6.3128975142863704</v>
      </c>
      <c r="AK49" s="48">
        <f>VLOOKUP($A49,'ADR Raw Data'!$B$6:$BE$43,'ADR Raw Data'!AV$1,FALSE)</f>
        <v>-4.66735874112244</v>
      </c>
      <c r="AL49" s="48">
        <f>VLOOKUP($A49,'ADR Raw Data'!$B$6:$BE$43,'ADR Raw Data'!AW$1,FALSE)</f>
        <v>-4.9445565441563497</v>
      </c>
      <c r="AM49" s="48">
        <f>VLOOKUP($A49,'ADR Raw Data'!$B$6:$BE$43,'ADR Raw Data'!AX$1,FALSE)</f>
        <v>-9.2245299918124708</v>
      </c>
      <c r="AN49" s="49">
        <f>VLOOKUP($A49,'ADR Raw Data'!$B$6:$BE$43,'ADR Raw Data'!AY$1,FALSE)</f>
        <v>-6.5687463901189096</v>
      </c>
      <c r="AO49" s="48">
        <f>VLOOKUP($A49,'ADR Raw Data'!$B$6:$BE$43,'ADR Raw Data'!BA$1,FALSE)</f>
        <v>-14.5225908209392</v>
      </c>
      <c r="AP49" s="48">
        <f>VLOOKUP($A49,'ADR Raw Data'!$B$6:$BE$43,'ADR Raw Data'!BB$1,FALSE)</f>
        <v>-11.9612631478822</v>
      </c>
      <c r="AQ49" s="49">
        <f>VLOOKUP($A49,'ADR Raw Data'!$B$6:$BE$43,'ADR Raw Data'!BC$1,FALSE)</f>
        <v>-13.1751471721877</v>
      </c>
      <c r="AR49" s="50">
        <f>VLOOKUP($A49,'ADR Raw Data'!$B$6:$BE$43,'ADR Raw Data'!BE$1,FALSE)</f>
        <v>-9.49656770638253</v>
      </c>
      <c r="AT49" s="51">
        <f>VLOOKUP($A49,'RevPAR Raw Data'!$B$6:$BE$43,'RevPAR Raw Data'!AG$1,FALSE)</f>
        <v>56.068408647594197</v>
      </c>
      <c r="AU49" s="52">
        <f>VLOOKUP($A49,'RevPAR Raw Data'!$B$6:$BE$43,'RevPAR Raw Data'!AH$1,FALSE)</f>
        <v>57.348940182054598</v>
      </c>
      <c r="AV49" s="52">
        <f>VLOOKUP($A49,'RevPAR Raw Data'!$B$6:$BE$43,'RevPAR Raw Data'!AI$1,FALSE)</f>
        <v>65.771194733420003</v>
      </c>
      <c r="AW49" s="52">
        <f>VLOOKUP($A49,'RevPAR Raw Data'!$B$6:$BE$43,'RevPAR Raw Data'!AJ$1,FALSE)</f>
        <v>66.039609882964797</v>
      </c>
      <c r="AX49" s="52">
        <f>VLOOKUP($A49,'RevPAR Raw Data'!$B$6:$BE$43,'RevPAR Raw Data'!AK$1,FALSE)</f>
        <v>67.062194408322398</v>
      </c>
      <c r="AY49" s="53">
        <f>VLOOKUP($A49,'RevPAR Raw Data'!$B$6:$BE$43,'RevPAR Raw Data'!AL$1,FALSE)</f>
        <v>62.458069570871203</v>
      </c>
      <c r="AZ49" s="52">
        <f>VLOOKUP($A49,'RevPAR Raw Data'!$B$6:$BE$43,'RevPAR Raw Data'!AN$1,FALSE)</f>
        <v>92.9720334850455</v>
      </c>
      <c r="BA49" s="52">
        <f>VLOOKUP($A49,'RevPAR Raw Data'!$B$6:$BE$43,'RevPAR Raw Data'!AO$1,FALSE)</f>
        <v>104.919913849154</v>
      </c>
      <c r="BB49" s="53">
        <f>VLOOKUP($A49,'RevPAR Raw Data'!$B$6:$BE$43,'RevPAR Raw Data'!AP$1,FALSE)</f>
        <v>98.945973667100105</v>
      </c>
      <c r="BC49" s="54">
        <f>VLOOKUP($A49,'RevPAR Raw Data'!$B$6:$BE$43,'RevPAR Raw Data'!AR$1,FALSE)</f>
        <v>72.883185026936602</v>
      </c>
      <c r="BE49" s="47">
        <f>VLOOKUP($A49,'RevPAR Raw Data'!$B$6:$BE$43,'RevPAR Raw Data'!AT$1,FALSE)</f>
        <v>-6.0447717083595798</v>
      </c>
      <c r="BF49" s="48">
        <f>VLOOKUP($A49,'RevPAR Raw Data'!$B$6:$BE$43,'RevPAR Raw Data'!AU$1,FALSE)</f>
        <v>-3.41722403114776</v>
      </c>
      <c r="BG49" s="48">
        <f>VLOOKUP($A49,'RevPAR Raw Data'!$B$6:$BE$43,'RevPAR Raw Data'!AV$1,FALSE)</f>
        <v>-2.5585930482371801</v>
      </c>
      <c r="BH49" s="48">
        <f>VLOOKUP($A49,'RevPAR Raw Data'!$B$6:$BE$43,'RevPAR Raw Data'!AW$1,FALSE)</f>
        <v>-4.6245943221451</v>
      </c>
      <c r="BI49" s="48">
        <f>VLOOKUP($A49,'RevPAR Raw Data'!$B$6:$BE$43,'RevPAR Raw Data'!AX$1,FALSE)</f>
        <v>-10.1758449008888</v>
      </c>
      <c r="BJ49" s="49">
        <f>VLOOKUP($A49,'RevPAR Raw Data'!$B$6:$BE$43,'RevPAR Raw Data'!AY$1,FALSE)</f>
        <v>-5.4963083228420304</v>
      </c>
      <c r="BK49" s="48">
        <f>VLOOKUP($A49,'RevPAR Raw Data'!$B$6:$BE$43,'RevPAR Raw Data'!BA$1,FALSE)</f>
        <v>-17.114042354553501</v>
      </c>
      <c r="BL49" s="48">
        <f>VLOOKUP($A49,'RevPAR Raw Data'!$B$6:$BE$43,'RevPAR Raw Data'!BB$1,FALSE)</f>
        <v>-13.8655618730533</v>
      </c>
      <c r="BM49" s="49">
        <f>VLOOKUP($A49,'RevPAR Raw Data'!$B$6:$BE$43,'RevPAR Raw Data'!BC$1,FALSE)</f>
        <v>-15.4228767032536</v>
      </c>
      <c r="BN49" s="50">
        <f>VLOOKUP($A49,'RevPAR Raw Data'!$B$6:$BE$43,'RevPAR Raw Data'!BE$1,FALSE)</f>
        <v>-9.6112469585166806</v>
      </c>
    </row>
    <row r="50" spans="1:66" x14ac:dyDescent="0.25">
      <c r="A50" s="63" t="s">
        <v>80</v>
      </c>
      <c r="B50" s="47">
        <f>VLOOKUP($A50,'Occupancy Raw Data'!$B$8:$BE$45,'Occupancy Raw Data'!AG$3,FALSE)</f>
        <v>60.276034328167</v>
      </c>
      <c r="C50" s="48">
        <f>VLOOKUP($A50,'Occupancy Raw Data'!$B$8:$BE$45,'Occupancy Raw Data'!AH$3,FALSE)</f>
        <v>59.291661329576002</v>
      </c>
      <c r="D50" s="48">
        <f>VLOOKUP($A50,'Occupancy Raw Data'!$B$8:$BE$45,'Occupancy Raw Data'!AI$3,FALSE)</f>
        <v>64.348021006788699</v>
      </c>
      <c r="E50" s="48">
        <f>VLOOKUP($A50,'Occupancy Raw Data'!$B$8:$BE$45,'Occupancy Raw Data'!AJ$3,FALSE)</f>
        <v>65.928653772255601</v>
      </c>
      <c r="F50" s="48">
        <f>VLOOKUP($A50,'Occupancy Raw Data'!$B$8:$BE$45,'Occupancy Raw Data'!AK$3,FALSE)</f>
        <v>65.871653644165406</v>
      </c>
      <c r="G50" s="49">
        <f>VLOOKUP($A50,'Occupancy Raw Data'!$B$8:$BE$45,'Occupancy Raw Data'!AL$3,FALSE)</f>
        <v>63.143204816190497</v>
      </c>
      <c r="H50" s="48">
        <f>VLOOKUP($A50,'Occupancy Raw Data'!$B$8:$BE$45,'Occupancy Raw Data'!AN$3,FALSE)</f>
        <v>79.902651466632506</v>
      </c>
      <c r="I50" s="48">
        <f>VLOOKUP($A50,'Occupancy Raw Data'!$B$8:$BE$45,'Occupancy Raw Data'!AO$3,FALSE)</f>
        <v>84.718201613936202</v>
      </c>
      <c r="J50" s="49">
        <f>VLOOKUP($A50,'Occupancy Raw Data'!$B$8:$BE$45,'Occupancy Raw Data'!AP$3,FALSE)</f>
        <v>82.310426540284297</v>
      </c>
      <c r="K50" s="50">
        <f>VLOOKUP($A50,'Occupancy Raw Data'!$B$8:$BE$45,'Occupancy Raw Data'!AR$3,FALSE)</f>
        <v>68.619553880217296</v>
      </c>
      <c r="M50" s="47">
        <f>VLOOKUP($A50,'Occupancy Raw Data'!$B$8:$BE$45,'Occupancy Raw Data'!AT$3,FALSE)</f>
        <v>4.2835035879521897</v>
      </c>
      <c r="N50" s="48">
        <f>VLOOKUP($A50,'Occupancy Raw Data'!$B$8:$BE$45,'Occupancy Raw Data'!AU$3,FALSE)</f>
        <v>0.36937111455337901</v>
      </c>
      <c r="O50" s="48">
        <f>VLOOKUP($A50,'Occupancy Raw Data'!$B$8:$BE$45,'Occupancy Raw Data'!AV$3,FALSE)</f>
        <v>1.88097637958177</v>
      </c>
      <c r="P50" s="48">
        <f>VLOOKUP($A50,'Occupancy Raw Data'!$B$8:$BE$45,'Occupancy Raw Data'!AW$3,FALSE)</f>
        <v>3.4918093700705501</v>
      </c>
      <c r="Q50" s="48">
        <f>VLOOKUP($A50,'Occupancy Raw Data'!$B$8:$BE$45,'Occupancy Raw Data'!AX$3,FALSE)</f>
        <v>2.99176964014163</v>
      </c>
      <c r="R50" s="49">
        <f>VLOOKUP($A50,'Occupancy Raw Data'!$B$8:$BE$45,'Occupancy Raw Data'!AY$3,FALSE)</f>
        <v>2.6057752068162201</v>
      </c>
      <c r="S50" s="48">
        <f>VLOOKUP($A50,'Occupancy Raw Data'!$B$8:$BE$45,'Occupancy Raw Data'!BA$3,FALSE)</f>
        <v>3.5991159143522702</v>
      </c>
      <c r="T50" s="48">
        <f>VLOOKUP($A50,'Occupancy Raw Data'!$B$8:$BE$45,'Occupancy Raw Data'!BB$3,FALSE)</f>
        <v>1.63358858391248</v>
      </c>
      <c r="U50" s="49">
        <f>VLOOKUP($A50,'Occupancy Raw Data'!$B$8:$BE$45,'Occupancy Raw Data'!BC$3,FALSE)</f>
        <v>2.5782027768459099</v>
      </c>
      <c r="V50" s="50">
        <f>VLOOKUP($A50,'Occupancy Raw Data'!$B$8:$BE$45,'Occupancy Raw Data'!BE$3,FALSE)</f>
        <v>2.59228329925948</v>
      </c>
      <c r="X50" s="51">
        <f>VLOOKUP($A50,'ADR Raw Data'!$B$6:$BE$43,'ADR Raw Data'!AG$1,FALSE)</f>
        <v>133.224471232003</v>
      </c>
      <c r="Y50" s="52">
        <f>VLOOKUP($A50,'ADR Raw Data'!$B$6:$BE$43,'ADR Raw Data'!AH$1,FALSE)</f>
        <v>119.566625116118</v>
      </c>
      <c r="Z50" s="52">
        <f>VLOOKUP($A50,'ADR Raw Data'!$B$6:$BE$43,'ADR Raw Data'!AI$1,FALSE)</f>
        <v>122.338559413971</v>
      </c>
      <c r="AA50" s="52">
        <f>VLOOKUP($A50,'ADR Raw Data'!$B$6:$BE$43,'ADR Raw Data'!AJ$1,FALSE)</f>
        <v>123.287801750517</v>
      </c>
      <c r="AB50" s="52">
        <f>VLOOKUP($A50,'ADR Raw Data'!$B$6:$BE$43,'ADR Raw Data'!AK$1,FALSE)</f>
        <v>126.699906370318</v>
      </c>
      <c r="AC50" s="53">
        <f>VLOOKUP($A50,'ADR Raw Data'!$B$6:$BE$43,'ADR Raw Data'!AL$1,FALSE)</f>
        <v>125.004494450856</v>
      </c>
      <c r="AD50" s="52">
        <f>VLOOKUP($A50,'ADR Raw Data'!$B$6:$BE$43,'ADR Raw Data'!AN$1,FALSE)</f>
        <v>172.05078558832901</v>
      </c>
      <c r="AE50" s="52">
        <f>VLOOKUP($A50,'ADR Raw Data'!$B$6:$BE$43,'ADR Raw Data'!AO$1,FALSE)</f>
        <v>182.77246622668699</v>
      </c>
      <c r="AF50" s="53">
        <f>VLOOKUP($A50,'ADR Raw Data'!$B$6:$BE$43,'ADR Raw Data'!AP$1,FALSE)</f>
        <v>177.56844319344501</v>
      </c>
      <c r="AG50" s="54">
        <f>VLOOKUP($A50,'ADR Raw Data'!$B$6:$BE$43,'ADR Raw Data'!AR$1,FALSE)</f>
        <v>143.019188917837</v>
      </c>
      <c r="AI50" s="47">
        <f>VLOOKUP($A50,'ADR Raw Data'!$B$6:$BE$43,'ADR Raw Data'!AT$1,FALSE)</f>
        <v>4.4389377530574201</v>
      </c>
      <c r="AJ50" s="48">
        <f>VLOOKUP($A50,'ADR Raw Data'!$B$6:$BE$43,'ADR Raw Data'!AU$1,FALSE)</f>
        <v>3.1088894078877201</v>
      </c>
      <c r="AK50" s="48">
        <f>VLOOKUP($A50,'ADR Raw Data'!$B$6:$BE$43,'ADR Raw Data'!AV$1,FALSE)</f>
        <v>3.8361564273336901</v>
      </c>
      <c r="AL50" s="48">
        <f>VLOOKUP($A50,'ADR Raw Data'!$B$6:$BE$43,'ADR Raw Data'!AW$1,FALSE)</f>
        <v>4.5133933492619303</v>
      </c>
      <c r="AM50" s="48">
        <f>VLOOKUP($A50,'ADR Raw Data'!$B$6:$BE$43,'ADR Raw Data'!AX$1,FALSE)</f>
        <v>3.8438929137979998</v>
      </c>
      <c r="AN50" s="49">
        <f>VLOOKUP($A50,'ADR Raw Data'!$B$6:$BE$43,'ADR Raw Data'!AY$1,FALSE)</f>
        <v>4.0022858274050197</v>
      </c>
      <c r="AO50" s="48">
        <f>VLOOKUP($A50,'ADR Raw Data'!$B$6:$BE$43,'ADR Raw Data'!BA$1,FALSE)</f>
        <v>1.9303236304424001</v>
      </c>
      <c r="AP50" s="48">
        <f>VLOOKUP($A50,'ADR Raw Data'!$B$6:$BE$43,'ADR Raw Data'!BB$1,FALSE)</f>
        <v>2.2799401136448201</v>
      </c>
      <c r="AQ50" s="49">
        <f>VLOOKUP($A50,'ADR Raw Data'!$B$6:$BE$43,'ADR Raw Data'!BC$1,FALSE)</f>
        <v>2.08740436866597</v>
      </c>
      <c r="AR50" s="50">
        <f>VLOOKUP($A50,'ADR Raw Data'!$B$6:$BE$43,'ADR Raw Data'!BE$1,FALSE)</f>
        <v>3.1701315902092699</v>
      </c>
      <c r="AT50" s="51">
        <f>VLOOKUP($A50,'RevPAR Raw Data'!$B$6:$BE$43,'RevPAR Raw Data'!AG$1,FALSE)</f>
        <v>80.302428013321304</v>
      </c>
      <c r="AU50" s="52">
        <f>VLOOKUP($A50,'RevPAR Raw Data'!$B$6:$BE$43,'RevPAR Raw Data'!AH$1,FALSE)</f>
        <v>70.893038427052602</v>
      </c>
      <c r="AV50" s="52">
        <f>VLOOKUP($A50,'RevPAR Raw Data'!$B$6:$BE$43,'RevPAR Raw Data'!AI$1,FALSE)</f>
        <v>78.722441911105406</v>
      </c>
      <c r="AW50" s="52">
        <f>VLOOKUP($A50,'RevPAR Raw Data'!$B$6:$BE$43,'RevPAR Raw Data'!AJ$1,FALSE)</f>
        <v>81.281987959523505</v>
      </c>
      <c r="AX50" s="52">
        <f>VLOOKUP($A50,'RevPAR Raw Data'!$B$6:$BE$43,'RevPAR Raw Data'!AK$1,FALSE)</f>
        <v>83.459323491738104</v>
      </c>
      <c r="AY50" s="53">
        <f>VLOOKUP($A50,'RevPAR Raw Data'!$B$6:$BE$43,'RevPAR Raw Data'!AL$1,FALSE)</f>
        <v>78.931843960548207</v>
      </c>
      <c r="AZ50" s="52">
        <f>VLOOKUP($A50,'RevPAR Raw Data'!$B$6:$BE$43,'RevPAR Raw Data'!AN$1,FALSE)</f>
        <v>137.47313955424599</v>
      </c>
      <c r="BA50" s="52">
        <f>VLOOKUP($A50,'RevPAR Raw Data'!$B$6:$BE$43,'RevPAR Raw Data'!AO$1,FALSE)</f>
        <v>154.84154643268801</v>
      </c>
      <c r="BB50" s="53">
        <f>VLOOKUP($A50,'RevPAR Raw Data'!$B$6:$BE$43,'RevPAR Raw Data'!AP$1,FALSE)</f>
        <v>146.15734299346701</v>
      </c>
      <c r="BC50" s="54">
        <f>VLOOKUP($A50,'RevPAR Raw Data'!$B$6:$BE$43,'RevPAR Raw Data'!AR$1,FALSE)</f>
        <v>98.1391293985251</v>
      </c>
      <c r="BE50" s="47">
        <f>VLOOKUP($A50,'RevPAR Raw Data'!$B$6:$BE$43,'RevPAR Raw Data'!AT$1,FALSE)</f>
        <v>8.9125833989288008</v>
      </c>
      <c r="BF50" s="48">
        <f>VLOOKUP($A50,'RevPAR Raw Data'!$B$6:$BE$43,'RevPAR Raw Data'!AU$1,FALSE)</f>
        <v>3.4897438618972401</v>
      </c>
      <c r="BG50" s="48">
        <f>VLOOKUP($A50,'RevPAR Raw Data'!$B$6:$BE$43,'RevPAR Raw Data'!AV$1,FALSE)</f>
        <v>5.7892900031974301</v>
      </c>
      <c r="BH50" s="48">
        <f>VLOOKUP($A50,'RevPAR Raw Data'!$B$6:$BE$43,'RevPAR Raw Data'!AW$1,FALSE)</f>
        <v>8.1628018112101497</v>
      </c>
      <c r="BI50" s="48">
        <f>VLOOKUP($A50,'RevPAR Raw Data'!$B$6:$BE$43,'RevPAR Raw Data'!AX$1,FALSE)</f>
        <v>6.9506629751342004</v>
      </c>
      <c r="BJ50" s="49">
        <f>VLOOKUP($A50,'RevPAR Raw Data'!$B$6:$BE$43,'RevPAR Raw Data'!AY$1,FALSE)</f>
        <v>6.7123516060176902</v>
      </c>
      <c r="BK50" s="48">
        <f>VLOOKUP($A50,'RevPAR Raw Data'!$B$6:$BE$43,'RevPAR Raw Data'!BA$1,FALSE)</f>
        <v>5.5989141297764302</v>
      </c>
      <c r="BL50" s="48">
        <f>VLOOKUP($A50,'RevPAR Raw Data'!$B$6:$BE$43,'RevPAR Raw Data'!BB$1,FALSE)</f>
        <v>3.9507735389738499</v>
      </c>
      <c r="BM50" s="49">
        <f>VLOOKUP($A50,'RevPAR Raw Data'!$B$6:$BE$43,'RevPAR Raw Data'!BC$1,FALSE)</f>
        <v>4.7194246629088301</v>
      </c>
      <c r="BN50" s="50">
        <f>VLOOKUP($A50,'RevPAR Raw Data'!$B$6:$BE$43,'RevPAR Raw Data'!BE$1,FALSE)</f>
        <v>5.8445936812463</v>
      </c>
    </row>
    <row r="51" spans="1:66" x14ac:dyDescent="0.25">
      <c r="A51" s="66" t="s">
        <v>81</v>
      </c>
      <c r="B51" s="47">
        <f>VLOOKUP($A51,'Occupancy Raw Data'!$B$8:$BE$45,'Occupancy Raw Data'!AG$3,FALSE)</f>
        <v>62.718786742130298</v>
      </c>
      <c r="C51" s="48">
        <f>VLOOKUP($A51,'Occupancy Raw Data'!$B$8:$BE$45,'Occupancy Raw Data'!AH$3,FALSE)</f>
        <v>73.8417452482161</v>
      </c>
      <c r="D51" s="48">
        <f>VLOOKUP($A51,'Occupancy Raw Data'!$B$8:$BE$45,'Occupancy Raw Data'!AI$3,FALSE)</f>
        <v>83.969363905959099</v>
      </c>
      <c r="E51" s="48">
        <f>VLOOKUP($A51,'Occupancy Raw Data'!$B$8:$BE$45,'Occupancy Raw Data'!AJ$3,FALSE)</f>
        <v>85.272207122082605</v>
      </c>
      <c r="F51" s="48">
        <f>VLOOKUP($A51,'Occupancy Raw Data'!$B$8:$BE$45,'Occupancy Raw Data'!AK$3,FALSE)</f>
        <v>76.518833391247995</v>
      </c>
      <c r="G51" s="49">
        <f>VLOOKUP($A51,'Occupancy Raw Data'!$B$8:$BE$45,'Occupancy Raw Data'!AL$3,FALSE)</f>
        <v>76.464187281927195</v>
      </c>
      <c r="H51" s="48">
        <f>VLOOKUP($A51,'Occupancy Raw Data'!$B$8:$BE$45,'Occupancy Raw Data'!AN$3,FALSE)</f>
        <v>76.2765435859843</v>
      </c>
      <c r="I51" s="48">
        <f>VLOOKUP($A51,'Occupancy Raw Data'!$B$8:$BE$45,'Occupancy Raw Data'!AO$3,FALSE)</f>
        <v>81.340740106055804</v>
      </c>
      <c r="J51" s="49">
        <f>VLOOKUP($A51,'Occupancy Raw Data'!$B$8:$BE$45,'Occupancy Raw Data'!AP$3,FALSE)</f>
        <v>78.808635819467398</v>
      </c>
      <c r="K51" s="50">
        <f>VLOOKUP($A51,'Occupancy Raw Data'!$B$8:$BE$45,'Occupancy Raw Data'!AR$3,FALSE)</f>
        <v>77.134028582464197</v>
      </c>
      <c r="M51" s="47">
        <f>VLOOKUP($A51,'Occupancy Raw Data'!$B$8:$BE$45,'Occupancy Raw Data'!AT$3,FALSE)</f>
        <v>-0.99158899934044897</v>
      </c>
      <c r="N51" s="48">
        <f>VLOOKUP($A51,'Occupancy Raw Data'!$B$8:$BE$45,'Occupancy Raw Data'!AU$3,FALSE)</f>
        <v>1.77531451633101</v>
      </c>
      <c r="O51" s="48">
        <f>VLOOKUP($A51,'Occupancy Raw Data'!$B$8:$BE$45,'Occupancy Raw Data'!AV$3,FALSE)</f>
        <v>2.8170559841681402</v>
      </c>
      <c r="P51" s="48">
        <f>VLOOKUP($A51,'Occupancy Raw Data'!$B$8:$BE$45,'Occupancy Raw Data'!AW$3,FALSE)</f>
        <v>2.6545528879259601</v>
      </c>
      <c r="Q51" s="48">
        <f>VLOOKUP($A51,'Occupancy Raw Data'!$B$8:$BE$45,'Occupancy Raw Data'!AX$3,FALSE)</f>
        <v>0.50918315973564998</v>
      </c>
      <c r="R51" s="49">
        <f>VLOOKUP($A51,'Occupancy Raw Data'!$B$8:$BE$45,'Occupancy Raw Data'!AY$3,FALSE)</f>
        <v>1.4740375963324801</v>
      </c>
      <c r="S51" s="48">
        <f>VLOOKUP($A51,'Occupancy Raw Data'!$B$8:$BE$45,'Occupancy Raw Data'!BA$3,FALSE)</f>
        <v>-2.5941288533565299</v>
      </c>
      <c r="T51" s="48">
        <f>VLOOKUP($A51,'Occupancy Raw Data'!$B$8:$BE$45,'Occupancy Raw Data'!BB$3,FALSE)</f>
        <v>-1.3815989393873001</v>
      </c>
      <c r="U51" s="49">
        <f>VLOOKUP($A51,'Occupancy Raw Data'!$B$8:$BE$45,'Occupancy Raw Data'!BC$3,FALSE)</f>
        <v>-1.97213927221333</v>
      </c>
      <c r="V51" s="50">
        <f>VLOOKUP($A51,'Occupancy Raw Data'!$B$8:$BE$45,'Occupancy Raw Data'!BE$3,FALSE)</f>
        <v>0.44382321975809302</v>
      </c>
      <c r="X51" s="51">
        <f>VLOOKUP($A51,'ADR Raw Data'!$B$6:$BE$43,'ADR Raw Data'!AG$1,FALSE)</f>
        <v>150.02574609704001</v>
      </c>
      <c r="Y51" s="52">
        <f>VLOOKUP($A51,'ADR Raw Data'!$B$6:$BE$43,'ADR Raw Data'!AH$1,FALSE)</f>
        <v>176.72708359655999</v>
      </c>
      <c r="Z51" s="52">
        <f>VLOOKUP($A51,'ADR Raw Data'!$B$6:$BE$43,'ADR Raw Data'!AI$1,FALSE)</f>
        <v>189.26439354428999</v>
      </c>
      <c r="AA51" s="52">
        <f>VLOOKUP($A51,'ADR Raw Data'!$B$6:$BE$43,'ADR Raw Data'!AJ$1,FALSE)</f>
        <v>183.13335086162101</v>
      </c>
      <c r="AB51" s="52">
        <f>VLOOKUP($A51,'ADR Raw Data'!$B$6:$BE$43,'ADR Raw Data'!AK$1,FALSE)</f>
        <v>162.664944385692</v>
      </c>
      <c r="AC51" s="53">
        <f>VLOOKUP($A51,'ADR Raw Data'!$B$6:$BE$43,'ADR Raw Data'!AL$1,FALSE)</f>
        <v>173.714778018765</v>
      </c>
      <c r="AD51" s="52">
        <f>VLOOKUP($A51,'ADR Raw Data'!$B$6:$BE$43,'ADR Raw Data'!AN$1,FALSE)</f>
        <v>148.82115969071501</v>
      </c>
      <c r="AE51" s="52">
        <f>VLOOKUP($A51,'ADR Raw Data'!$B$6:$BE$43,'ADR Raw Data'!AO$1,FALSE)</f>
        <v>150.49317353214801</v>
      </c>
      <c r="AF51" s="53">
        <f>VLOOKUP($A51,'ADR Raw Data'!$B$6:$BE$43,'ADR Raw Data'!AP$1,FALSE)</f>
        <v>149.684025277844</v>
      </c>
      <c r="AG51" s="54">
        <f>VLOOKUP($A51,'ADR Raw Data'!$B$6:$BE$43,'ADR Raw Data'!AR$1,FALSE)</f>
        <v>166.69979881794501</v>
      </c>
      <c r="AI51" s="47">
        <f>VLOOKUP($A51,'ADR Raw Data'!$B$6:$BE$43,'ADR Raw Data'!AT$1,FALSE)</f>
        <v>0.95817422635501104</v>
      </c>
      <c r="AJ51" s="48">
        <f>VLOOKUP($A51,'ADR Raw Data'!$B$6:$BE$43,'ADR Raw Data'!AU$1,FALSE)</f>
        <v>4.1507446981966396</v>
      </c>
      <c r="AK51" s="48">
        <f>VLOOKUP($A51,'ADR Raw Data'!$B$6:$BE$43,'ADR Raw Data'!AV$1,FALSE)</f>
        <v>6.6488746618174899</v>
      </c>
      <c r="AL51" s="48">
        <f>VLOOKUP($A51,'ADR Raw Data'!$B$6:$BE$43,'ADR Raw Data'!AW$1,FALSE)</f>
        <v>6.5987391302976297</v>
      </c>
      <c r="AM51" s="48">
        <f>VLOOKUP($A51,'ADR Raw Data'!$B$6:$BE$43,'ADR Raw Data'!AX$1,FALSE)</f>
        <v>3.34345597005527</v>
      </c>
      <c r="AN51" s="49">
        <f>VLOOKUP($A51,'ADR Raw Data'!$B$6:$BE$43,'ADR Raw Data'!AY$1,FALSE)</f>
        <v>4.7667003705445596</v>
      </c>
      <c r="AO51" s="48">
        <f>VLOOKUP($A51,'ADR Raw Data'!$B$6:$BE$43,'ADR Raw Data'!BA$1,FALSE)</f>
        <v>0.675460297848956</v>
      </c>
      <c r="AP51" s="48">
        <f>VLOOKUP($A51,'ADR Raw Data'!$B$6:$BE$43,'ADR Raw Data'!BB$1,FALSE)</f>
        <v>0.498552674315691</v>
      </c>
      <c r="AQ51" s="49">
        <f>VLOOKUP($A51,'ADR Raw Data'!$B$6:$BE$43,'ADR Raw Data'!BC$1,FALSE)</f>
        <v>0.58761058038899505</v>
      </c>
      <c r="AR51" s="50">
        <f>VLOOKUP($A51,'ADR Raw Data'!$B$6:$BE$43,'ADR Raw Data'!BE$1,FALSE)</f>
        <v>3.71593771784769</v>
      </c>
      <c r="AT51" s="51">
        <f>VLOOKUP($A51,'RevPAR Raw Data'!$B$6:$BE$43,'RevPAR Raw Data'!AG$1,FALSE)</f>
        <v>94.094327752892895</v>
      </c>
      <c r="AU51" s="52">
        <f>VLOOKUP($A51,'RevPAR Raw Data'!$B$6:$BE$43,'RevPAR Raw Data'!AH$1,FALSE)</f>
        <v>130.49836285397299</v>
      </c>
      <c r="AV51" s="52">
        <f>VLOOKUP($A51,'RevPAR Raw Data'!$B$6:$BE$43,'RevPAR Raw Data'!AI$1,FALSE)</f>
        <v>158.92410735961201</v>
      </c>
      <c r="AW51" s="52">
        <f>VLOOKUP($A51,'RevPAR Raw Data'!$B$6:$BE$43,'RevPAR Raw Data'!AJ$1,FALSE)</f>
        <v>156.161850256332</v>
      </c>
      <c r="AX51" s="52">
        <f>VLOOKUP($A51,'RevPAR Raw Data'!$B$6:$BE$43,'RevPAR Raw Data'!AK$1,FALSE)</f>
        <v>124.46931778045401</v>
      </c>
      <c r="AY51" s="53">
        <f>VLOOKUP($A51,'RevPAR Raw Data'!$B$6:$BE$43,'RevPAR Raw Data'!AL$1,FALSE)</f>
        <v>132.82959320065299</v>
      </c>
      <c r="AZ51" s="52">
        <f>VLOOKUP($A51,'RevPAR Raw Data'!$B$6:$BE$43,'RevPAR Raw Data'!AN$1,FALSE)</f>
        <v>113.51563673665601</v>
      </c>
      <c r="BA51" s="52">
        <f>VLOOKUP($A51,'RevPAR Raw Data'!$B$6:$BE$43,'RevPAR Raw Data'!AO$1,FALSE)</f>
        <v>122.41226116014001</v>
      </c>
      <c r="BB51" s="53">
        <f>VLOOKUP($A51,'RevPAR Raw Data'!$B$6:$BE$43,'RevPAR Raw Data'!AP$1,FALSE)</f>
        <v>117.963938361136</v>
      </c>
      <c r="BC51" s="54">
        <f>VLOOKUP($A51,'RevPAR Raw Data'!$B$6:$BE$43,'RevPAR Raw Data'!AR$1,FALSE)</f>
        <v>128.58227046714401</v>
      </c>
      <c r="BE51" s="47">
        <f>VLOOKUP($A51,'RevPAR Raw Data'!$B$6:$BE$43,'RevPAR Raw Data'!AT$1,FALSE)</f>
        <v>-4.2915923208490199E-2</v>
      </c>
      <c r="BF51" s="48">
        <f>VLOOKUP($A51,'RevPAR Raw Data'!$B$6:$BE$43,'RevPAR Raw Data'!AU$1,FALSE)</f>
        <v>5.9997479876905704</v>
      </c>
      <c r="BG51" s="48">
        <f>VLOOKUP($A51,'RevPAR Raw Data'!$B$6:$BE$43,'RevPAR Raw Data'!AV$1,FALSE)</f>
        <v>9.65323316752621</v>
      </c>
      <c r="BH51" s="48">
        <f>VLOOKUP($A51,'RevPAR Raw Data'!$B$6:$BE$43,'RevPAR Raw Data'!AW$1,FALSE)</f>
        <v>9.4284590383736209</v>
      </c>
      <c r="BI51" s="48">
        <f>VLOOKUP($A51,'RevPAR Raw Data'!$B$6:$BE$43,'RevPAR Raw Data'!AX$1,FALSE)</f>
        <v>3.8696634445436202</v>
      </c>
      <c r="BJ51" s="49">
        <f>VLOOKUP($A51,'RevPAR Raw Data'!$B$6:$BE$43,'RevPAR Raw Data'!AY$1,FALSE)</f>
        <v>6.3110009224433901</v>
      </c>
      <c r="BK51" s="48">
        <f>VLOOKUP($A51,'RevPAR Raw Data'!$B$6:$BE$43,'RevPAR Raw Data'!BA$1,FALSE)</f>
        <v>-1.9361908659870499</v>
      </c>
      <c r="BL51" s="48">
        <f>VLOOKUP($A51,'RevPAR Raw Data'!$B$6:$BE$43,'RevPAR Raw Data'!BB$1,FALSE)</f>
        <v>-0.88993426353224603</v>
      </c>
      <c r="BM51" s="49">
        <f>VLOOKUP($A51,'RevPAR Raw Data'!$B$6:$BE$43,'RevPAR Raw Data'!BC$1,FALSE)</f>
        <v>-1.39611719084786</v>
      </c>
      <c r="BN51" s="50">
        <f>VLOOKUP($A51,'RevPAR Raw Data'!$B$6:$BE$43,'RevPAR Raw Data'!BE$1,FALSE)</f>
        <v>4.1762531320293403</v>
      </c>
    </row>
    <row r="52" spans="1:66" x14ac:dyDescent="0.25">
      <c r="A52" s="63" t="s">
        <v>82</v>
      </c>
      <c r="B52" s="47">
        <f>VLOOKUP($A52,'Occupancy Raw Data'!$B$8:$BE$45,'Occupancy Raw Data'!AG$3,FALSE)</f>
        <v>47.3122760230019</v>
      </c>
      <c r="C52" s="48">
        <f>VLOOKUP($A52,'Occupancy Raw Data'!$B$8:$BE$45,'Occupancy Raw Data'!AH$3,FALSE)</f>
        <v>50.595882990249102</v>
      </c>
      <c r="D52" s="48">
        <f>VLOOKUP($A52,'Occupancy Raw Data'!$B$8:$BE$45,'Occupancy Raw Data'!AI$3,FALSE)</f>
        <v>57.388115676306299</v>
      </c>
      <c r="E52" s="48">
        <f>VLOOKUP($A52,'Occupancy Raw Data'!$B$8:$BE$45,'Occupancy Raw Data'!AJ$3,FALSE)</f>
        <v>61.744728727393898</v>
      </c>
      <c r="F52" s="48">
        <f>VLOOKUP($A52,'Occupancy Raw Data'!$B$8:$BE$45,'Occupancy Raw Data'!AK$3,FALSE)</f>
        <v>62.380198349862397</v>
      </c>
      <c r="G52" s="49">
        <f>VLOOKUP($A52,'Occupancy Raw Data'!$B$8:$BE$45,'Occupancy Raw Data'!AL$3,FALSE)</f>
        <v>55.884240353362699</v>
      </c>
      <c r="H52" s="48">
        <f>VLOOKUP($A52,'Occupancy Raw Data'!$B$8:$BE$45,'Occupancy Raw Data'!AN$3,FALSE)</f>
        <v>71.197599799983294</v>
      </c>
      <c r="I52" s="48">
        <f>VLOOKUP($A52,'Occupancy Raw Data'!$B$8:$BE$45,'Occupancy Raw Data'!AO$3,FALSE)</f>
        <v>73.841570130844204</v>
      </c>
      <c r="J52" s="49">
        <f>VLOOKUP($A52,'Occupancy Raw Data'!$B$8:$BE$45,'Occupancy Raw Data'!AP$3,FALSE)</f>
        <v>72.519584965413699</v>
      </c>
      <c r="K52" s="50">
        <f>VLOOKUP($A52,'Occupancy Raw Data'!$B$8:$BE$45,'Occupancy Raw Data'!AR$3,FALSE)</f>
        <v>60.637195956805897</v>
      </c>
      <c r="M52" s="47">
        <f>VLOOKUP($A52,'Occupancy Raw Data'!$B$8:$BE$45,'Occupancy Raw Data'!AT$3,FALSE)</f>
        <v>-4.3884956036650404</v>
      </c>
      <c r="N52" s="48">
        <f>VLOOKUP($A52,'Occupancy Raw Data'!$B$8:$BE$45,'Occupancy Raw Data'!AU$3,FALSE)</f>
        <v>-3.5351020004117202</v>
      </c>
      <c r="O52" s="48">
        <f>VLOOKUP($A52,'Occupancy Raw Data'!$B$8:$BE$45,'Occupancy Raw Data'!AV$3,FALSE)</f>
        <v>-0.405329231708911</v>
      </c>
      <c r="P52" s="48">
        <f>VLOOKUP($A52,'Occupancy Raw Data'!$B$8:$BE$45,'Occupancy Raw Data'!AW$3,FALSE)</f>
        <v>2.05257777671018</v>
      </c>
      <c r="Q52" s="48">
        <f>VLOOKUP($A52,'Occupancy Raw Data'!$B$8:$BE$45,'Occupancy Raw Data'!AX$3,FALSE)</f>
        <v>0.12908944481357801</v>
      </c>
      <c r="R52" s="49">
        <f>VLOOKUP($A52,'Occupancy Raw Data'!$B$8:$BE$45,'Occupancy Raw Data'!AY$3,FALSE)</f>
        <v>-1.03814485170673</v>
      </c>
      <c r="S52" s="48">
        <f>VLOOKUP($A52,'Occupancy Raw Data'!$B$8:$BE$45,'Occupancy Raw Data'!BA$3,FALSE)</f>
        <v>-0.49760714608836398</v>
      </c>
      <c r="T52" s="48">
        <f>VLOOKUP($A52,'Occupancy Raw Data'!$B$8:$BE$45,'Occupancy Raw Data'!BB$3,FALSE)</f>
        <v>-3.1811220951583601</v>
      </c>
      <c r="U52" s="49">
        <f>VLOOKUP($A52,'Occupancy Raw Data'!$B$8:$BE$45,'Occupancy Raw Data'!BC$3,FALSE)</f>
        <v>-1.8821538096377799</v>
      </c>
      <c r="V52" s="50">
        <f>VLOOKUP($A52,'Occupancy Raw Data'!$B$8:$BE$45,'Occupancy Raw Data'!BE$3,FALSE)</f>
        <v>-1.3236222625726799</v>
      </c>
      <c r="X52" s="51">
        <f>VLOOKUP($A52,'ADR Raw Data'!$B$6:$BE$43,'ADR Raw Data'!AG$1,FALSE)</f>
        <v>98.998665228113396</v>
      </c>
      <c r="Y52" s="52">
        <f>VLOOKUP($A52,'ADR Raw Data'!$B$6:$BE$43,'ADR Raw Data'!AH$1,FALSE)</f>
        <v>99.706557815845798</v>
      </c>
      <c r="Z52" s="52">
        <f>VLOOKUP($A52,'ADR Raw Data'!$B$6:$BE$43,'ADR Raw Data'!AI$1,FALSE)</f>
        <v>105.18173104850401</v>
      </c>
      <c r="AA52" s="52">
        <f>VLOOKUP($A52,'ADR Raw Data'!$B$6:$BE$43,'ADR Raw Data'!AJ$1,FALSE)</f>
        <v>107.66637354479499</v>
      </c>
      <c r="AB52" s="52">
        <f>VLOOKUP($A52,'ADR Raw Data'!$B$6:$BE$43,'ADR Raw Data'!AK$1,FALSE)</f>
        <v>107.734761523046</v>
      </c>
      <c r="AC52" s="53">
        <f>VLOOKUP($A52,'ADR Raw Data'!$B$6:$BE$43,'ADR Raw Data'!AL$1,FALSE)</f>
        <v>104.262387723602</v>
      </c>
      <c r="AD52" s="52">
        <f>VLOOKUP($A52,'ADR Raw Data'!$B$6:$BE$43,'ADR Raw Data'!AN$1,FALSE)</f>
        <v>125.256590776073</v>
      </c>
      <c r="AE52" s="52">
        <f>VLOOKUP($A52,'ADR Raw Data'!$B$6:$BE$43,'ADR Raw Data'!AO$1,FALSE)</f>
        <v>126.731688722101</v>
      </c>
      <c r="AF52" s="53">
        <f>VLOOKUP($A52,'ADR Raw Data'!$B$6:$BE$43,'ADR Raw Data'!AP$1,FALSE)</f>
        <v>126.007584790197</v>
      </c>
      <c r="AG52" s="54">
        <f>VLOOKUP($A52,'ADR Raw Data'!$B$6:$BE$43,'ADR Raw Data'!AR$1,FALSE)</f>
        <v>111.69277591250901</v>
      </c>
      <c r="AI52" s="47">
        <f>VLOOKUP($A52,'ADR Raw Data'!$B$6:$BE$43,'ADR Raw Data'!AT$1,FALSE)</f>
        <v>-3.9045563243515402</v>
      </c>
      <c r="AJ52" s="48">
        <f>VLOOKUP($A52,'ADR Raw Data'!$B$6:$BE$43,'ADR Raw Data'!AU$1,FALSE)</f>
        <v>-1.9944062612456901</v>
      </c>
      <c r="AK52" s="48">
        <f>VLOOKUP($A52,'ADR Raw Data'!$B$6:$BE$43,'ADR Raw Data'!AV$1,FALSE)</f>
        <v>0.41963777015578702</v>
      </c>
      <c r="AL52" s="48">
        <f>VLOOKUP($A52,'ADR Raw Data'!$B$6:$BE$43,'ADR Raw Data'!AW$1,FALSE)</f>
        <v>2.3943391745344802</v>
      </c>
      <c r="AM52" s="48">
        <f>VLOOKUP($A52,'ADR Raw Data'!$B$6:$BE$43,'ADR Raw Data'!AX$1,FALSE)</f>
        <v>0.98433506908176704</v>
      </c>
      <c r="AN52" s="49">
        <f>VLOOKUP($A52,'ADR Raw Data'!$B$6:$BE$43,'ADR Raw Data'!AY$1,FALSE)</f>
        <v>-0.129208838509944</v>
      </c>
      <c r="AO52" s="48">
        <f>VLOOKUP($A52,'ADR Raw Data'!$B$6:$BE$43,'ADR Raw Data'!BA$1,FALSE)</f>
        <v>-0.72295160300021</v>
      </c>
      <c r="AP52" s="48">
        <f>VLOOKUP($A52,'ADR Raw Data'!$B$6:$BE$43,'ADR Raw Data'!BB$1,FALSE)</f>
        <v>-2.4540748922444799</v>
      </c>
      <c r="AQ52" s="49">
        <f>VLOOKUP($A52,'ADR Raw Data'!$B$6:$BE$43,'ADR Raw Data'!BC$1,FALSE)</f>
        <v>-1.6366418881418801</v>
      </c>
      <c r="AR52" s="50">
        <f>VLOOKUP($A52,'ADR Raw Data'!$B$6:$BE$43,'ADR Raw Data'!BE$1,FALSE)</f>
        <v>-0.75235211732704599</v>
      </c>
      <c r="AT52" s="51">
        <f>VLOOKUP($A52,'RevPAR Raw Data'!$B$6:$BE$43,'RevPAR Raw Data'!AG$1,FALSE)</f>
        <v>46.8385217518126</v>
      </c>
      <c r="AU52" s="52">
        <f>VLOOKUP($A52,'RevPAR Raw Data'!$B$6:$BE$43,'RevPAR Raw Data'!AH$1,FALSE)</f>
        <v>50.4474133261105</v>
      </c>
      <c r="AV52" s="52">
        <f>VLOOKUP($A52,'RevPAR Raw Data'!$B$6:$BE$43,'RevPAR Raw Data'!AI$1,FALSE)</f>
        <v>60.361813484457002</v>
      </c>
      <c r="AW52" s="52">
        <f>VLOOKUP($A52,'RevPAR Raw Data'!$B$6:$BE$43,'RevPAR Raw Data'!AJ$1,FALSE)</f>
        <v>66.478310275856302</v>
      </c>
      <c r="AX52" s="52">
        <f>VLOOKUP($A52,'RevPAR Raw Data'!$B$6:$BE$43,'RevPAR Raw Data'!AK$1,FALSE)</f>
        <v>67.205157929827394</v>
      </c>
      <c r="AY52" s="53">
        <f>VLOOKUP($A52,'RevPAR Raw Data'!$B$6:$BE$43,'RevPAR Raw Data'!AL$1,FALSE)</f>
        <v>58.266243353612801</v>
      </c>
      <c r="AZ52" s="52">
        <f>VLOOKUP($A52,'RevPAR Raw Data'!$B$6:$BE$43,'RevPAR Raw Data'!AN$1,FALSE)</f>
        <v>89.179686223851903</v>
      </c>
      <c r="BA52" s="52">
        <f>VLOOKUP($A52,'RevPAR Raw Data'!$B$6:$BE$43,'RevPAR Raw Data'!AO$1,FALSE)</f>
        <v>93.580668805733794</v>
      </c>
      <c r="BB52" s="53">
        <f>VLOOKUP($A52,'RevPAR Raw Data'!$B$6:$BE$43,'RevPAR Raw Data'!AP$1,FALSE)</f>
        <v>91.380177514792805</v>
      </c>
      <c r="BC52" s="54">
        <f>VLOOKUP($A52,'RevPAR Raw Data'!$B$6:$BE$43,'RevPAR Raw Data'!AR$1,FALSE)</f>
        <v>67.727367399664203</v>
      </c>
      <c r="BE52" s="47">
        <f>VLOOKUP($A52,'RevPAR Raw Data'!$B$6:$BE$43,'RevPAR Raw Data'!AT$1,FALSE)</f>
        <v>-8.1217006453797893</v>
      </c>
      <c r="BF52" s="48">
        <f>VLOOKUP($A52,'RevPAR Raw Data'!$B$6:$BE$43,'RevPAR Raw Data'!AU$1,FALSE)</f>
        <v>-5.4590039660197798</v>
      </c>
      <c r="BG52" s="48">
        <f>VLOOKUP($A52,'RevPAR Raw Data'!$B$6:$BE$43,'RevPAR Raw Data'!AV$1,FALSE)</f>
        <v>1.26076238971432E-2</v>
      </c>
      <c r="BH52" s="48">
        <f>VLOOKUP($A52,'RevPAR Raw Data'!$B$6:$BE$43,'RevPAR Raw Data'!AW$1,FALSE)</f>
        <v>4.4960626250402296</v>
      </c>
      <c r="BI52" s="48">
        <f>VLOOKUP($A52,'RevPAR Raw Data'!$B$6:$BE$43,'RevPAR Raw Data'!AX$1,FALSE)</f>
        <v>1.1146951865711201</v>
      </c>
      <c r="BJ52" s="49">
        <f>VLOOKUP($A52,'RevPAR Raw Data'!$B$6:$BE$43,'RevPAR Raw Data'!AY$1,FALSE)</f>
        <v>-1.1660123153117301</v>
      </c>
      <c r="BK52" s="48">
        <f>VLOOKUP($A52,'RevPAR Raw Data'!$B$6:$BE$43,'RevPAR Raw Data'!BA$1,FALSE)</f>
        <v>-1.2169612902492799</v>
      </c>
      <c r="BL52" s="48">
        <f>VLOOKUP($A52,'RevPAR Raw Data'!$B$6:$BE$43,'RevPAR Raw Data'!BB$1,FALSE)</f>
        <v>-5.5571298687739201</v>
      </c>
      <c r="BM52" s="49">
        <f>VLOOKUP($A52,'RevPAR Raw Data'!$B$6:$BE$43,'RevPAR Raw Data'!BC$1,FALSE)</f>
        <v>-3.4879915801318799</v>
      </c>
      <c r="BN52" s="50">
        <f>VLOOKUP($A52,'RevPAR Raw Data'!$B$6:$BE$43,'RevPAR Raw Data'!BE$1,FALSE)</f>
        <v>-2.0660160797818499</v>
      </c>
    </row>
    <row r="53" spans="1:66" x14ac:dyDescent="0.25">
      <c r="A53" s="63" t="s">
        <v>83</v>
      </c>
      <c r="B53" s="47">
        <f>VLOOKUP($A53,'Occupancy Raw Data'!$B$8:$BE$45,'Occupancy Raw Data'!AG$3,FALSE)</f>
        <v>47.4903245013396</v>
      </c>
      <c r="C53" s="48">
        <f>VLOOKUP($A53,'Occupancy Raw Data'!$B$8:$BE$45,'Occupancy Raw Data'!AH$3,FALSE)</f>
        <v>58.380470378088702</v>
      </c>
      <c r="D53" s="48">
        <f>VLOOKUP($A53,'Occupancy Raw Data'!$B$8:$BE$45,'Occupancy Raw Data'!AI$3,FALSE)</f>
        <v>66.293539743971394</v>
      </c>
      <c r="E53" s="48">
        <f>VLOOKUP($A53,'Occupancy Raw Data'!$B$8:$BE$45,'Occupancy Raw Data'!AJ$3,FALSE)</f>
        <v>67.424828818100593</v>
      </c>
      <c r="F53" s="48">
        <f>VLOOKUP($A53,'Occupancy Raw Data'!$B$8:$BE$45,'Occupancy Raw Data'!AK$3,FALSE)</f>
        <v>64.134317694689202</v>
      </c>
      <c r="G53" s="49">
        <f>VLOOKUP($A53,'Occupancy Raw Data'!$B$8:$BE$45,'Occupancy Raw Data'!AL$3,FALSE)</f>
        <v>60.744736591406998</v>
      </c>
      <c r="H53" s="48">
        <f>VLOOKUP($A53,'Occupancy Raw Data'!$B$8:$BE$45,'Occupancy Raw Data'!AN$3,FALSE)</f>
        <v>65.914503453203096</v>
      </c>
      <c r="I53" s="48">
        <f>VLOOKUP($A53,'Occupancy Raw Data'!$B$8:$BE$45,'Occupancy Raw Data'!AO$3,FALSE)</f>
        <v>68.956894498690104</v>
      </c>
      <c r="J53" s="49">
        <f>VLOOKUP($A53,'Occupancy Raw Data'!$B$8:$BE$45,'Occupancy Raw Data'!AP$3,FALSE)</f>
        <v>67.435698975946593</v>
      </c>
      <c r="K53" s="50">
        <f>VLOOKUP($A53,'Occupancy Raw Data'!$B$8:$BE$45,'Occupancy Raw Data'!AR$3,FALSE)</f>
        <v>62.656505171475203</v>
      </c>
      <c r="M53" s="47">
        <f>VLOOKUP($A53,'Occupancy Raw Data'!$B$8:$BE$45,'Occupancy Raw Data'!AT$3,FALSE)</f>
        <v>3.70423559792739</v>
      </c>
      <c r="N53" s="48">
        <f>VLOOKUP($A53,'Occupancy Raw Data'!$B$8:$BE$45,'Occupancy Raw Data'!AU$3,FALSE)</f>
        <v>4.7597897585857796</v>
      </c>
      <c r="O53" s="48">
        <f>VLOOKUP($A53,'Occupancy Raw Data'!$B$8:$BE$45,'Occupancy Raw Data'!AV$3,FALSE)</f>
        <v>4.0563042351669898</v>
      </c>
      <c r="P53" s="48">
        <f>VLOOKUP($A53,'Occupancy Raw Data'!$B$8:$BE$45,'Occupancy Raw Data'!AW$3,FALSE)</f>
        <v>2.5743245198278499</v>
      </c>
      <c r="Q53" s="48">
        <f>VLOOKUP($A53,'Occupancy Raw Data'!$B$8:$BE$45,'Occupancy Raw Data'!AX$3,FALSE)</f>
        <v>3.75083057165488</v>
      </c>
      <c r="R53" s="49">
        <f>VLOOKUP($A53,'Occupancy Raw Data'!$B$8:$BE$45,'Occupancy Raw Data'!AY$3,FALSE)</f>
        <v>3.73798906930333</v>
      </c>
      <c r="S53" s="48">
        <f>VLOOKUP($A53,'Occupancy Raw Data'!$B$8:$BE$45,'Occupancy Raw Data'!BA$3,FALSE)</f>
        <v>-1.2302075012198601</v>
      </c>
      <c r="T53" s="48">
        <f>VLOOKUP($A53,'Occupancy Raw Data'!$B$8:$BE$45,'Occupancy Raw Data'!BB$3,FALSE)</f>
        <v>-1.44530178384658</v>
      </c>
      <c r="U53" s="49">
        <f>VLOOKUP($A53,'Occupancy Raw Data'!$B$8:$BE$45,'Occupancy Raw Data'!BC$3,FALSE)</f>
        <v>-1.34029783030571</v>
      </c>
      <c r="V53" s="50">
        <f>VLOOKUP($A53,'Occupancy Raw Data'!$B$8:$BE$45,'Occupancy Raw Data'!BE$3,FALSE)</f>
        <v>2.1216868069655899</v>
      </c>
      <c r="X53" s="51">
        <f>VLOOKUP($A53,'ADR Raw Data'!$B$6:$BE$43,'ADR Raw Data'!AG$1,FALSE)</f>
        <v>97.487977683049095</v>
      </c>
      <c r="Y53" s="52">
        <f>VLOOKUP($A53,'ADR Raw Data'!$B$6:$BE$43,'ADR Raw Data'!AH$1,FALSE)</f>
        <v>105.56887710351801</v>
      </c>
      <c r="Z53" s="52">
        <f>VLOOKUP($A53,'ADR Raw Data'!$B$6:$BE$43,'ADR Raw Data'!AI$1,FALSE)</f>
        <v>109.856452308245</v>
      </c>
      <c r="AA53" s="52">
        <f>VLOOKUP($A53,'ADR Raw Data'!$B$6:$BE$43,'ADR Raw Data'!AJ$1,FALSE)</f>
        <v>110.43172818791901</v>
      </c>
      <c r="AB53" s="52">
        <f>VLOOKUP($A53,'ADR Raw Data'!$B$6:$BE$43,'ADR Raw Data'!AK$1,FALSE)</f>
        <v>109.245781656145</v>
      </c>
      <c r="AC53" s="53">
        <f>VLOOKUP($A53,'ADR Raw Data'!$B$6:$BE$43,'ADR Raw Data'!AL$1,FALSE)</f>
        <v>107.097158259983</v>
      </c>
      <c r="AD53" s="52">
        <f>VLOOKUP($A53,'ADR Raw Data'!$B$6:$BE$43,'ADR Raw Data'!AN$1,FALSE)</f>
        <v>115.175989522175</v>
      </c>
      <c r="AE53" s="52">
        <f>VLOOKUP($A53,'ADR Raw Data'!$B$6:$BE$43,'ADR Raw Data'!AO$1,FALSE)</f>
        <v>116.289720255568</v>
      </c>
      <c r="AF53" s="53">
        <f>VLOOKUP($A53,'ADR Raw Data'!$B$6:$BE$43,'ADR Raw Data'!AP$1,FALSE)</f>
        <v>115.74541650112501</v>
      </c>
      <c r="AG53" s="54">
        <f>VLOOKUP($A53,'ADR Raw Data'!$B$6:$BE$43,'ADR Raw Data'!AR$1,FALSE)</f>
        <v>109.756652639009</v>
      </c>
      <c r="AI53" s="47">
        <f>VLOOKUP($A53,'ADR Raw Data'!$B$6:$BE$43,'ADR Raw Data'!AT$1,FALSE)</f>
        <v>-2.4291040231290499</v>
      </c>
      <c r="AJ53" s="48">
        <f>VLOOKUP($A53,'ADR Raw Data'!$B$6:$BE$43,'ADR Raw Data'!AU$1,FALSE)</f>
        <v>1.05264741738088</v>
      </c>
      <c r="AK53" s="48">
        <f>VLOOKUP($A53,'ADR Raw Data'!$B$6:$BE$43,'ADR Raw Data'!AV$1,FALSE)</f>
        <v>3.23363423688907</v>
      </c>
      <c r="AL53" s="48">
        <f>VLOOKUP($A53,'ADR Raw Data'!$B$6:$BE$43,'ADR Raw Data'!AW$1,FALSE)</f>
        <v>4.3141776938122698</v>
      </c>
      <c r="AM53" s="48">
        <f>VLOOKUP($A53,'ADR Raw Data'!$B$6:$BE$43,'ADR Raw Data'!AX$1,FALSE)</f>
        <v>3.84418642332782</v>
      </c>
      <c r="AN53" s="49">
        <f>VLOOKUP($A53,'ADR Raw Data'!$B$6:$BE$43,'ADR Raw Data'!AY$1,FALSE)</f>
        <v>2.3401084755197901</v>
      </c>
      <c r="AO53" s="48">
        <f>VLOOKUP($A53,'ADR Raw Data'!$B$6:$BE$43,'ADR Raw Data'!BA$1,FALSE)</f>
        <v>-3.17963296449877</v>
      </c>
      <c r="AP53" s="48">
        <f>VLOOKUP($A53,'ADR Raw Data'!$B$6:$BE$43,'ADR Raw Data'!BB$1,FALSE)</f>
        <v>-3.4170620732824499</v>
      </c>
      <c r="AQ53" s="49">
        <f>VLOOKUP($A53,'ADR Raw Data'!$B$6:$BE$43,'ADR Raw Data'!BC$1,FALSE)</f>
        <v>-3.3023780765250201</v>
      </c>
      <c r="AR53" s="50">
        <f>VLOOKUP($A53,'ADR Raw Data'!$B$6:$BE$43,'ADR Raw Data'!BE$1,FALSE)</f>
        <v>0.29055844747290099</v>
      </c>
      <c r="AT53" s="51">
        <f>VLOOKUP($A53,'RevPAR Raw Data'!$B$6:$BE$43,'RevPAR Raw Data'!AG$1,FALSE)</f>
        <v>46.297356951473603</v>
      </c>
      <c r="AU53" s="52">
        <f>VLOOKUP($A53,'RevPAR Raw Data'!$B$6:$BE$43,'RevPAR Raw Data'!AH$1,FALSE)</f>
        <v>61.6316070259005</v>
      </c>
      <c r="AV53" s="52">
        <f>VLOOKUP($A53,'RevPAR Raw Data'!$B$6:$BE$43,'RevPAR Raw Data'!AI$1,FALSE)</f>
        <v>72.827730872283396</v>
      </c>
      <c r="AW53" s="52">
        <f>VLOOKUP($A53,'RevPAR Raw Data'!$B$6:$BE$43,'RevPAR Raw Data'!AJ$1,FALSE)</f>
        <v>74.458403691574802</v>
      </c>
      <c r="AX53" s="52">
        <f>VLOOKUP($A53,'RevPAR Raw Data'!$B$6:$BE$43,'RevPAR Raw Data'!AK$1,FALSE)</f>
        <v>70.064036675398896</v>
      </c>
      <c r="AY53" s="53">
        <f>VLOOKUP($A53,'RevPAR Raw Data'!$B$6:$BE$43,'RevPAR Raw Data'!AL$1,FALSE)</f>
        <v>65.055886681909101</v>
      </c>
      <c r="AZ53" s="52">
        <f>VLOOKUP($A53,'RevPAR Raw Data'!$B$6:$BE$43,'RevPAR Raw Data'!AN$1,FALSE)</f>
        <v>75.917681590854897</v>
      </c>
      <c r="BA53" s="52">
        <f>VLOOKUP($A53,'RevPAR Raw Data'!$B$6:$BE$43,'RevPAR Raw Data'!AO$1,FALSE)</f>
        <v>80.189779709454598</v>
      </c>
      <c r="BB53" s="53">
        <f>VLOOKUP($A53,'RevPAR Raw Data'!$B$6:$BE$43,'RevPAR Raw Data'!AP$1,FALSE)</f>
        <v>78.053730650154705</v>
      </c>
      <c r="BC53" s="54">
        <f>VLOOKUP($A53,'RevPAR Raw Data'!$B$6:$BE$43,'RevPAR Raw Data'!AR$1,FALSE)</f>
        <v>68.769682736799098</v>
      </c>
      <c r="BE53" s="47">
        <f>VLOOKUP($A53,'RevPAR Raw Data'!$B$6:$BE$43,'RevPAR Raw Data'!AT$1,FALSE)</f>
        <v>1.1851518388629001</v>
      </c>
      <c r="BF53" s="48">
        <f>VLOOKUP($A53,'RevPAR Raw Data'!$B$6:$BE$43,'RevPAR Raw Data'!AU$1,FALSE)</f>
        <v>5.86254097993318</v>
      </c>
      <c r="BG53" s="48">
        <f>VLOOKUP($A53,'RevPAR Raw Data'!$B$6:$BE$43,'RevPAR Raw Data'!AV$1,FALSE)</f>
        <v>7.4211045145568102</v>
      </c>
      <c r="BH53" s="48">
        <f>VLOOKUP($A53,'RevPAR Raw Data'!$B$6:$BE$43,'RevPAR Raw Data'!AW$1,FALSE)</f>
        <v>6.9995631478408802</v>
      </c>
      <c r="BI53" s="48">
        <f>VLOOKUP($A53,'RevPAR Raw Data'!$B$6:$BE$43,'RevPAR Raw Data'!AX$1,FALSE)</f>
        <v>7.7392059145802898</v>
      </c>
      <c r="BJ53" s="49">
        <f>VLOOKUP($A53,'RevPAR Raw Data'!$B$6:$BE$43,'RevPAR Raw Data'!AY$1,FALSE)</f>
        <v>6.1655705438478998</v>
      </c>
      <c r="BK53" s="48">
        <f>VLOOKUP($A53,'RevPAR Raw Data'!$B$6:$BE$43,'RevPAR Raw Data'!BA$1,FALSE)</f>
        <v>-4.3707243824781097</v>
      </c>
      <c r="BL53" s="48">
        <f>VLOOKUP($A53,'RevPAR Raw Data'!$B$6:$BE$43,'RevPAR Raw Data'!BB$1,FALSE)</f>
        <v>-4.8129769980287396</v>
      </c>
      <c r="BM53" s="49">
        <f>VLOOKUP($A53,'RevPAR Raw Data'!$B$6:$BE$43,'RevPAR Raw Data'!BC$1,FALSE)</f>
        <v>-4.5984142051225803</v>
      </c>
      <c r="BN53" s="50">
        <f>VLOOKUP($A53,'RevPAR Raw Data'!$B$6:$BE$43,'RevPAR Raw Data'!BE$1,FALSE)</f>
        <v>2.4184099946850401</v>
      </c>
    </row>
    <row r="54" spans="1:66" x14ac:dyDescent="0.25">
      <c r="A54" s="66" t="s">
        <v>84</v>
      </c>
      <c r="B54" s="47">
        <f>VLOOKUP($A54,'Occupancy Raw Data'!$B$8:$BE$45,'Occupancy Raw Data'!AG$3,FALSE)</f>
        <v>43.225255972696203</v>
      </c>
      <c r="C54" s="48">
        <f>VLOOKUP($A54,'Occupancy Raw Data'!$B$8:$BE$45,'Occupancy Raw Data'!AH$3,FALSE)</f>
        <v>49.453924914675703</v>
      </c>
      <c r="D54" s="48">
        <f>VLOOKUP($A54,'Occupancy Raw Data'!$B$8:$BE$45,'Occupancy Raw Data'!AI$3,FALSE)</f>
        <v>55.0967007963594</v>
      </c>
      <c r="E54" s="48">
        <f>VLOOKUP($A54,'Occupancy Raw Data'!$B$8:$BE$45,'Occupancy Raw Data'!AJ$3,FALSE)</f>
        <v>58.839590443685999</v>
      </c>
      <c r="F54" s="48">
        <f>VLOOKUP($A54,'Occupancy Raw Data'!$B$8:$BE$45,'Occupancy Raw Data'!AK$3,FALSE)</f>
        <v>58.307736063708703</v>
      </c>
      <c r="G54" s="49">
        <f>VLOOKUP($A54,'Occupancy Raw Data'!$B$8:$BE$45,'Occupancy Raw Data'!AL$3,FALSE)</f>
        <v>52.984641638225199</v>
      </c>
      <c r="H54" s="48">
        <f>VLOOKUP($A54,'Occupancy Raw Data'!$B$8:$BE$45,'Occupancy Raw Data'!AN$3,FALSE)</f>
        <v>64.726962457337805</v>
      </c>
      <c r="I54" s="48">
        <f>VLOOKUP($A54,'Occupancy Raw Data'!$B$8:$BE$45,'Occupancy Raw Data'!AO$3,FALSE)</f>
        <v>64.840728100113694</v>
      </c>
      <c r="J54" s="49">
        <f>VLOOKUP($A54,'Occupancy Raw Data'!$B$8:$BE$45,'Occupancy Raw Data'!AP$3,FALSE)</f>
        <v>64.783845278725806</v>
      </c>
      <c r="K54" s="50">
        <f>VLOOKUP($A54,'Occupancy Raw Data'!$B$8:$BE$45,'Occupancy Raw Data'!AR$3,FALSE)</f>
        <v>56.355842678368198</v>
      </c>
      <c r="M54" s="47">
        <f>VLOOKUP($A54,'Occupancy Raw Data'!$B$8:$BE$45,'Occupancy Raw Data'!AT$3,FALSE)</f>
        <v>3.70263236999988</v>
      </c>
      <c r="N54" s="48">
        <f>VLOOKUP($A54,'Occupancy Raw Data'!$B$8:$BE$45,'Occupancy Raw Data'!AU$3,FALSE)</f>
        <v>3.4547927641618998</v>
      </c>
      <c r="O54" s="48">
        <f>VLOOKUP($A54,'Occupancy Raw Data'!$B$8:$BE$45,'Occupancy Raw Data'!AV$3,FALSE)</f>
        <v>2.0521252613510499</v>
      </c>
      <c r="P54" s="48">
        <f>VLOOKUP($A54,'Occupancy Raw Data'!$B$8:$BE$45,'Occupancy Raw Data'!AW$3,FALSE)</f>
        <v>1.9598377045784601</v>
      </c>
      <c r="Q54" s="48">
        <f>VLOOKUP($A54,'Occupancy Raw Data'!$B$8:$BE$45,'Occupancy Raw Data'!AX$3,FALSE)</f>
        <v>-2.26917217071736</v>
      </c>
      <c r="R54" s="49">
        <f>VLOOKUP($A54,'Occupancy Raw Data'!$B$8:$BE$45,'Occupancy Raw Data'!AY$3,FALSE)</f>
        <v>1.5611117114580499</v>
      </c>
      <c r="S54" s="48">
        <f>VLOOKUP($A54,'Occupancy Raw Data'!$B$8:$BE$45,'Occupancy Raw Data'!BA$3,FALSE)</f>
        <v>-5.5670355474578299</v>
      </c>
      <c r="T54" s="48">
        <f>VLOOKUP($A54,'Occupancy Raw Data'!$B$8:$BE$45,'Occupancy Raw Data'!BB$3,FALSE)</f>
        <v>-2.1909265326673002</v>
      </c>
      <c r="U54" s="49">
        <f>VLOOKUP($A54,'Occupancy Raw Data'!$B$8:$BE$45,'Occupancy Raw Data'!BC$3,FALSE)</f>
        <v>-3.9071445069663802</v>
      </c>
      <c r="V54" s="50">
        <f>VLOOKUP($A54,'Occupancy Raw Data'!$B$8:$BE$45,'Occupancy Raw Data'!BE$3,FALSE)</f>
        <v>-0.30679454959404001</v>
      </c>
      <c r="X54" s="51">
        <f>VLOOKUP($A54,'ADR Raw Data'!$B$6:$BE$43,'ADR Raw Data'!AG$1,FALSE)</f>
        <v>106.039653901829</v>
      </c>
      <c r="Y54" s="52">
        <f>VLOOKUP($A54,'ADR Raw Data'!$B$6:$BE$43,'ADR Raw Data'!AH$1,FALSE)</f>
        <v>105.45617839889501</v>
      </c>
      <c r="Z54" s="52">
        <f>VLOOKUP($A54,'ADR Raw Data'!$B$6:$BE$43,'ADR Raw Data'!AI$1,FALSE)</f>
        <v>105.88241585793899</v>
      </c>
      <c r="AA54" s="52">
        <f>VLOOKUP($A54,'ADR Raw Data'!$B$6:$BE$43,'ADR Raw Data'!AJ$1,FALSE)</f>
        <v>105.48709831786501</v>
      </c>
      <c r="AB54" s="52">
        <f>VLOOKUP($A54,'ADR Raw Data'!$B$6:$BE$43,'ADR Raw Data'!AK$1,FALSE)</f>
        <v>108.900294619774</v>
      </c>
      <c r="AC54" s="53">
        <f>VLOOKUP($A54,'ADR Raw Data'!$B$6:$BE$43,'ADR Raw Data'!AL$1,FALSE)</f>
        <v>106.40491781807199</v>
      </c>
      <c r="AD54" s="52">
        <f>VLOOKUP($A54,'ADR Raw Data'!$B$6:$BE$43,'ADR Raw Data'!AN$1,FALSE)</f>
        <v>135.581884172598</v>
      </c>
      <c r="AE54" s="52">
        <f>VLOOKUP($A54,'ADR Raw Data'!$B$6:$BE$43,'ADR Raw Data'!AO$1,FALSE)</f>
        <v>135.518154662689</v>
      </c>
      <c r="AF54" s="53">
        <f>VLOOKUP($A54,'ADR Raw Data'!$B$6:$BE$43,'ADR Raw Data'!AP$1,FALSE)</f>
        <v>135.549991439107</v>
      </c>
      <c r="AG54" s="54">
        <f>VLOOKUP($A54,'ADR Raw Data'!$B$6:$BE$43,'ADR Raw Data'!AR$1,FALSE)</f>
        <v>115.977407049595</v>
      </c>
      <c r="AI54" s="47">
        <f>VLOOKUP($A54,'ADR Raw Data'!$B$6:$BE$43,'ADR Raw Data'!AT$1,FALSE)</f>
        <v>0.59358672479705699</v>
      </c>
      <c r="AJ54" s="48">
        <f>VLOOKUP($A54,'ADR Raw Data'!$B$6:$BE$43,'ADR Raw Data'!AU$1,FALSE)</f>
        <v>1.68196609826913</v>
      </c>
      <c r="AK54" s="48">
        <f>VLOOKUP($A54,'ADR Raw Data'!$B$6:$BE$43,'ADR Raw Data'!AV$1,FALSE)</f>
        <v>2.87696520839462</v>
      </c>
      <c r="AL54" s="48">
        <f>VLOOKUP($A54,'ADR Raw Data'!$B$6:$BE$43,'ADR Raw Data'!AW$1,FALSE)</f>
        <v>0.30954609291040702</v>
      </c>
      <c r="AM54" s="48">
        <f>VLOOKUP($A54,'ADR Raw Data'!$B$6:$BE$43,'ADR Raw Data'!AX$1,FALSE)</f>
        <v>-1.3734581631739</v>
      </c>
      <c r="AN54" s="49">
        <f>VLOOKUP($A54,'ADR Raw Data'!$B$6:$BE$43,'ADR Raw Data'!AY$1,FALSE)</f>
        <v>0.690080113069931</v>
      </c>
      <c r="AO54" s="48">
        <f>VLOOKUP($A54,'ADR Raw Data'!$B$6:$BE$43,'ADR Raw Data'!BA$1,FALSE)</f>
        <v>-0.499421504411313</v>
      </c>
      <c r="AP54" s="48">
        <f>VLOOKUP($A54,'ADR Raw Data'!$B$6:$BE$43,'ADR Raw Data'!BB$1,FALSE)</f>
        <v>-1.2641286837004799</v>
      </c>
      <c r="AQ54" s="49">
        <f>VLOOKUP($A54,'ADR Raw Data'!$B$6:$BE$43,'ADR Raw Data'!BC$1,FALSE)</f>
        <v>-0.87718990184928902</v>
      </c>
      <c r="AR54" s="50">
        <f>VLOOKUP($A54,'ADR Raw Data'!$B$6:$BE$43,'ADR Raw Data'!BE$1,FALSE)</f>
        <v>-0.251891957423378</v>
      </c>
      <c r="AT54" s="51">
        <f>VLOOKUP($A54,'RevPAR Raw Data'!$B$6:$BE$43,'RevPAR Raw Data'!AG$1,FALSE)</f>
        <v>45.835911831626802</v>
      </c>
      <c r="AU54" s="52">
        <f>VLOOKUP($A54,'RevPAR Raw Data'!$B$6:$BE$43,'RevPAR Raw Data'!AH$1,FALSE)</f>
        <v>52.152219283276402</v>
      </c>
      <c r="AV54" s="52">
        <f>VLOOKUP($A54,'RevPAR Raw Data'!$B$6:$BE$43,'RevPAR Raw Data'!AI$1,FALSE)</f>
        <v>58.337717861205903</v>
      </c>
      <c r="AW54" s="52">
        <f>VLOOKUP($A54,'RevPAR Raw Data'!$B$6:$BE$43,'RevPAR Raw Data'!AJ$1,FALSE)</f>
        <v>62.068176621160397</v>
      </c>
      <c r="AX54" s="52">
        <f>VLOOKUP($A54,'RevPAR Raw Data'!$B$6:$BE$43,'RevPAR Raw Data'!AK$1,FALSE)</f>
        <v>63.497296359499401</v>
      </c>
      <c r="AY54" s="53">
        <f>VLOOKUP($A54,'RevPAR Raw Data'!$B$6:$BE$43,'RevPAR Raw Data'!AL$1,FALSE)</f>
        <v>56.378264391353802</v>
      </c>
      <c r="AZ54" s="52">
        <f>VLOOKUP($A54,'RevPAR Raw Data'!$B$6:$BE$43,'RevPAR Raw Data'!AN$1,FALSE)</f>
        <v>87.7580352673492</v>
      </c>
      <c r="BA54" s="52">
        <f>VLOOKUP($A54,'RevPAR Raw Data'!$B$6:$BE$43,'RevPAR Raw Data'!AO$1,FALSE)</f>
        <v>87.870958191126206</v>
      </c>
      <c r="BB54" s="53">
        <f>VLOOKUP($A54,'RevPAR Raw Data'!$B$6:$BE$43,'RevPAR Raw Data'!AP$1,FALSE)</f>
        <v>87.814496729237703</v>
      </c>
      <c r="BC54" s="54">
        <f>VLOOKUP($A54,'RevPAR Raw Data'!$B$6:$BE$43,'RevPAR Raw Data'!AR$1,FALSE)</f>
        <v>65.360045059320598</v>
      </c>
      <c r="BE54" s="47">
        <f>VLOOKUP($A54,'RevPAR Raw Data'!$B$6:$BE$43,'RevPAR Raw Data'!AT$1,FALSE)</f>
        <v>4.3181974290133001</v>
      </c>
      <c r="BF54" s="48">
        <f>VLOOKUP($A54,'RevPAR Raw Data'!$B$6:$BE$43,'RevPAR Raw Data'!AU$1,FALSE)</f>
        <v>5.1948673054896899</v>
      </c>
      <c r="BG54" s="48">
        <f>VLOOKUP($A54,'RevPAR Raw Data'!$B$6:$BE$43,'RevPAR Raw Data'!AV$1,FALSE)</f>
        <v>4.9881293995474296</v>
      </c>
      <c r="BH54" s="48">
        <f>VLOOKUP($A54,'RevPAR Raw Data'!$B$6:$BE$43,'RevPAR Raw Data'!AW$1,FALSE)</f>
        <v>2.2754503985307801</v>
      </c>
      <c r="BI54" s="48">
        <f>VLOOKUP($A54,'RevPAR Raw Data'!$B$6:$BE$43,'RevPAR Raw Data'!AX$1,FALSE)</f>
        <v>-3.61146420347607</v>
      </c>
      <c r="BJ54" s="49">
        <f>VLOOKUP($A54,'RevPAR Raw Data'!$B$6:$BE$43,'RevPAR Raw Data'!AY$1,FALSE)</f>
        <v>2.2619647459915599</v>
      </c>
      <c r="BK54" s="48">
        <f>VLOOKUP($A54,'RevPAR Raw Data'!$B$6:$BE$43,'RevPAR Raw Data'!BA$1,FALSE)</f>
        <v>-6.0386540791869203</v>
      </c>
      <c r="BL54" s="48">
        <f>VLOOKUP($A54,'RevPAR Raw Data'!$B$6:$BE$43,'RevPAR Raw Data'!BB$1,FALSE)</f>
        <v>-3.4273590856295302</v>
      </c>
      <c r="BM54" s="49">
        <f>VLOOKUP($A54,'RevPAR Raw Data'!$B$6:$BE$43,'RevPAR Raw Data'!BC$1,FALSE)</f>
        <v>-4.7500613317499001</v>
      </c>
      <c r="BN54" s="50">
        <f>VLOOKUP($A54,'RevPAR Raw Data'!$B$6:$BE$43,'RevPAR Raw Data'!BE$1,FALSE)</f>
        <v>-0.55791371622117802</v>
      </c>
    </row>
    <row r="55" spans="1:66" x14ac:dyDescent="0.25">
      <c r="A55" s="63" t="s">
        <v>85</v>
      </c>
      <c r="B55" s="47">
        <f>VLOOKUP($A55,'Occupancy Raw Data'!$B$8:$BE$45,'Occupancy Raw Data'!AG$3,FALSE)</f>
        <v>38.969638242894</v>
      </c>
      <c r="C55" s="48">
        <f>VLOOKUP($A55,'Occupancy Raw Data'!$B$8:$BE$45,'Occupancy Raw Data'!AH$3,FALSE)</f>
        <v>49.547803617570999</v>
      </c>
      <c r="D55" s="48">
        <f>VLOOKUP($A55,'Occupancy Raw Data'!$B$8:$BE$45,'Occupancy Raw Data'!AI$3,FALSE)</f>
        <v>55.830103359173101</v>
      </c>
      <c r="E55" s="48">
        <f>VLOOKUP($A55,'Occupancy Raw Data'!$B$8:$BE$45,'Occupancy Raw Data'!AJ$3,FALSE)</f>
        <v>56.379198966408197</v>
      </c>
      <c r="F55" s="48">
        <f>VLOOKUP($A55,'Occupancy Raw Data'!$B$8:$BE$45,'Occupancy Raw Data'!AK$3,FALSE)</f>
        <v>52.051033591731198</v>
      </c>
      <c r="G55" s="49">
        <f>VLOOKUP($A55,'Occupancy Raw Data'!$B$8:$BE$45,'Occupancy Raw Data'!AL$3,FALSE)</f>
        <v>50.5555555555555</v>
      </c>
      <c r="H55" s="48">
        <f>VLOOKUP($A55,'Occupancy Raw Data'!$B$8:$BE$45,'Occupancy Raw Data'!AN$3,FALSE)</f>
        <v>57.6388888888888</v>
      </c>
      <c r="I55" s="48">
        <f>VLOOKUP($A55,'Occupancy Raw Data'!$B$8:$BE$45,'Occupancy Raw Data'!AO$3,FALSE)</f>
        <v>57.0251937984496</v>
      </c>
      <c r="J55" s="49">
        <f>VLOOKUP($A55,'Occupancy Raw Data'!$B$8:$BE$45,'Occupancy Raw Data'!AP$3,FALSE)</f>
        <v>57.332041343669196</v>
      </c>
      <c r="K55" s="50">
        <f>VLOOKUP($A55,'Occupancy Raw Data'!$B$8:$BE$45,'Occupancy Raw Data'!AR$3,FALSE)</f>
        <v>52.491694352159399</v>
      </c>
      <c r="M55" s="47">
        <f>VLOOKUP($A55,'Occupancy Raw Data'!$B$8:$BE$45,'Occupancy Raw Data'!AT$3,FALSE)</f>
        <v>-1.3538599879354201</v>
      </c>
      <c r="N55" s="48">
        <f>VLOOKUP($A55,'Occupancy Raw Data'!$B$8:$BE$45,'Occupancy Raw Data'!AU$3,FALSE)</f>
        <v>0.23384428309188901</v>
      </c>
      <c r="O55" s="48">
        <f>VLOOKUP($A55,'Occupancy Raw Data'!$B$8:$BE$45,'Occupancy Raw Data'!AV$3,FALSE)</f>
        <v>-2.2931163133049601</v>
      </c>
      <c r="P55" s="48">
        <f>VLOOKUP($A55,'Occupancy Raw Data'!$B$8:$BE$45,'Occupancy Raw Data'!AW$3,FALSE)</f>
        <v>-7.2002536412447302</v>
      </c>
      <c r="Q55" s="48">
        <f>VLOOKUP($A55,'Occupancy Raw Data'!$B$8:$BE$45,'Occupancy Raw Data'!AX$3,FALSE)</f>
        <v>-11.440103268401</v>
      </c>
      <c r="R55" s="49">
        <f>VLOOKUP($A55,'Occupancy Raw Data'!$B$8:$BE$45,'Occupancy Raw Data'!AY$3,FALSE)</f>
        <v>-4.8296660980472597</v>
      </c>
      <c r="S55" s="48">
        <f>VLOOKUP($A55,'Occupancy Raw Data'!$B$8:$BE$45,'Occupancy Raw Data'!BA$3,FALSE)</f>
        <v>-11.7964133169504</v>
      </c>
      <c r="T55" s="48">
        <f>VLOOKUP($A55,'Occupancy Raw Data'!$B$8:$BE$45,'Occupancy Raw Data'!BB$3,FALSE)</f>
        <v>-10.953673735467699</v>
      </c>
      <c r="U55" s="49">
        <f>VLOOKUP($A55,'Occupancy Raw Data'!$B$8:$BE$45,'Occupancy Raw Data'!BC$3,FALSE)</f>
        <v>-11.379302050689899</v>
      </c>
      <c r="V55" s="50">
        <f>VLOOKUP($A55,'Occupancy Raw Data'!$B$8:$BE$45,'Occupancy Raw Data'!BE$3,FALSE)</f>
        <v>-6.9751233600533196</v>
      </c>
      <c r="X55" s="51">
        <f>VLOOKUP($A55,'ADR Raw Data'!$B$6:$BE$43,'ADR Raw Data'!AG$1,FALSE)</f>
        <v>82.036610029009495</v>
      </c>
      <c r="Y55" s="52">
        <f>VLOOKUP($A55,'ADR Raw Data'!$B$6:$BE$43,'ADR Raw Data'!AH$1,FALSE)</f>
        <v>88.338305084745699</v>
      </c>
      <c r="Z55" s="52">
        <f>VLOOKUP($A55,'ADR Raw Data'!$B$6:$BE$43,'ADR Raw Data'!AI$1,FALSE)</f>
        <v>90.563477003181902</v>
      </c>
      <c r="AA55" s="52">
        <f>VLOOKUP($A55,'ADR Raw Data'!$B$6:$BE$43,'ADR Raw Data'!AJ$1,FALSE)</f>
        <v>89.926436551131403</v>
      </c>
      <c r="AB55" s="52">
        <f>VLOOKUP($A55,'ADR Raw Data'!$B$6:$BE$43,'ADR Raw Data'!AK$1,FALSE)</f>
        <v>89.568132174992201</v>
      </c>
      <c r="AC55" s="53">
        <f>VLOOKUP($A55,'ADR Raw Data'!$B$6:$BE$43,'ADR Raw Data'!AL$1,FALSE)</f>
        <v>88.465721952466097</v>
      </c>
      <c r="AD55" s="52">
        <f>VLOOKUP($A55,'ADR Raw Data'!$B$6:$BE$43,'ADR Raw Data'!AN$1,FALSE)</f>
        <v>96.636164191650295</v>
      </c>
      <c r="AE55" s="52">
        <f>VLOOKUP($A55,'ADR Raw Data'!$B$6:$BE$43,'ADR Raw Data'!AO$1,FALSE)</f>
        <v>96.634689889549705</v>
      </c>
      <c r="AF55" s="53">
        <f>VLOOKUP($A55,'ADR Raw Data'!$B$6:$BE$43,'ADR Raw Data'!AP$1,FALSE)</f>
        <v>96.635430985915406</v>
      </c>
      <c r="AG55" s="54">
        <f>VLOOKUP($A55,'ADR Raw Data'!$B$6:$BE$43,'ADR Raw Data'!AR$1,FALSE)</f>
        <v>91.015165260196895</v>
      </c>
      <c r="AI55" s="47">
        <f>VLOOKUP($A55,'ADR Raw Data'!$B$6:$BE$43,'ADR Raw Data'!AT$1,FALSE)</f>
        <v>-1.6035588189599801</v>
      </c>
      <c r="AJ55" s="48">
        <f>VLOOKUP($A55,'ADR Raw Data'!$B$6:$BE$43,'ADR Raw Data'!AU$1,FALSE)</f>
        <v>2.4172554879049701</v>
      </c>
      <c r="AK55" s="48">
        <f>VLOOKUP($A55,'ADR Raw Data'!$B$6:$BE$43,'ADR Raw Data'!AV$1,FALSE)</f>
        <v>2.96558039783215</v>
      </c>
      <c r="AL55" s="48">
        <f>VLOOKUP($A55,'ADR Raw Data'!$B$6:$BE$43,'ADR Raw Data'!AW$1,FALSE)</f>
        <v>2.6969822551167399</v>
      </c>
      <c r="AM55" s="48">
        <f>VLOOKUP($A55,'ADR Raw Data'!$B$6:$BE$43,'ADR Raw Data'!AX$1,FALSE)</f>
        <v>-1.88215576862047</v>
      </c>
      <c r="AN55" s="49">
        <f>VLOOKUP($A55,'ADR Raw Data'!$B$6:$BE$43,'ADR Raw Data'!AY$1,FALSE)</f>
        <v>0.98269924034041001</v>
      </c>
      <c r="AO55" s="48">
        <f>VLOOKUP($A55,'ADR Raw Data'!$B$6:$BE$43,'ADR Raw Data'!BA$1,FALSE)</f>
        <v>0.43749049221610598</v>
      </c>
      <c r="AP55" s="48">
        <f>VLOOKUP($A55,'ADR Raw Data'!$B$6:$BE$43,'ADR Raw Data'!BB$1,FALSE)</f>
        <v>-1.0908188156065299</v>
      </c>
      <c r="AQ55" s="49">
        <f>VLOOKUP($A55,'ADR Raw Data'!$B$6:$BE$43,'ADR Raw Data'!BC$1,FALSE)</f>
        <v>-0.32479742427798902</v>
      </c>
      <c r="AR55" s="50">
        <f>VLOOKUP($A55,'ADR Raw Data'!$B$6:$BE$43,'ADR Raw Data'!BE$1,FALSE)</f>
        <v>0.38497518268219999</v>
      </c>
      <c r="AT55" s="51">
        <f>VLOOKUP($A55,'RevPAR Raw Data'!$B$6:$BE$43,'RevPAR Raw Data'!AG$1,FALSE)</f>
        <v>31.9693701550387</v>
      </c>
      <c r="AU55" s="52">
        <f>VLOOKUP($A55,'RevPAR Raw Data'!$B$6:$BE$43,'RevPAR Raw Data'!AH$1,FALSE)</f>
        <v>43.769689922480602</v>
      </c>
      <c r="AV55" s="52">
        <f>VLOOKUP($A55,'RevPAR Raw Data'!$B$6:$BE$43,'RevPAR Raw Data'!AI$1,FALSE)</f>
        <v>50.561682816537399</v>
      </c>
      <c r="AW55" s="52">
        <f>VLOOKUP($A55,'RevPAR Raw Data'!$B$6:$BE$43,'RevPAR Raw Data'!AJ$1,FALSE)</f>
        <v>50.699804586563303</v>
      </c>
      <c r="AX55" s="52">
        <f>VLOOKUP($A55,'RevPAR Raw Data'!$B$6:$BE$43,'RevPAR Raw Data'!AK$1,FALSE)</f>
        <v>46.6211385658914</v>
      </c>
      <c r="AY55" s="53">
        <f>VLOOKUP($A55,'RevPAR Raw Data'!$B$6:$BE$43,'RevPAR Raw Data'!AL$1,FALSE)</f>
        <v>44.724337209302298</v>
      </c>
      <c r="AZ55" s="52">
        <f>VLOOKUP($A55,'RevPAR Raw Data'!$B$6:$BE$43,'RevPAR Raw Data'!AN$1,FALSE)</f>
        <v>55.700011304909502</v>
      </c>
      <c r="BA55" s="52">
        <f>VLOOKUP($A55,'RevPAR Raw Data'!$B$6:$BE$43,'RevPAR Raw Data'!AO$1,FALSE)</f>
        <v>55.106119186046499</v>
      </c>
      <c r="BB55" s="53">
        <f>VLOOKUP($A55,'RevPAR Raw Data'!$B$6:$BE$43,'RevPAR Raw Data'!AP$1,FALSE)</f>
        <v>55.403065245477997</v>
      </c>
      <c r="BC55" s="54">
        <f>VLOOKUP($A55,'RevPAR Raw Data'!$B$6:$BE$43,'RevPAR Raw Data'!AR$1,FALSE)</f>
        <v>47.775402362495299</v>
      </c>
      <c r="BE55" s="47">
        <f>VLOOKUP($A55,'RevPAR Raw Data'!$B$6:$BE$43,'RevPAR Raw Data'!AT$1,FALSE)</f>
        <v>-2.9357088656624999</v>
      </c>
      <c r="BF55" s="48">
        <f>VLOOKUP($A55,'RevPAR Raw Data'!$B$6:$BE$43,'RevPAR Raw Data'!AU$1,FALSE)</f>
        <v>2.6567523847630499</v>
      </c>
      <c r="BG55" s="48">
        <f>VLOOKUP($A55,'RevPAR Raw Data'!$B$6:$BE$43,'RevPAR Raw Data'!AV$1,FALSE)</f>
        <v>0.60445987664032197</v>
      </c>
      <c r="BH55" s="48">
        <f>VLOOKUP($A55,'RevPAR Raw Data'!$B$6:$BE$43,'RevPAR Raw Data'!AW$1,FALSE)</f>
        <v>-4.69746094915575</v>
      </c>
      <c r="BI55" s="48">
        <f>VLOOKUP($A55,'RevPAR Raw Data'!$B$6:$BE$43,'RevPAR Raw Data'!AX$1,FALSE)</f>
        <v>-13.106938473419101</v>
      </c>
      <c r="BJ55" s="49">
        <f>VLOOKUP($A55,'RevPAR Raw Data'!$B$6:$BE$43,'RevPAR Raw Data'!AY$1,FALSE)</f>
        <v>-3.8944279497633301</v>
      </c>
      <c r="BK55" s="48">
        <f>VLOOKUP($A55,'RevPAR Raw Data'!$B$6:$BE$43,'RevPAR Raw Data'!BA$1,FALSE)</f>
        <v>-11.410531011418501</v>
      </c>
      <c r="BL55" s="48">
        <f>VLOOKUP($A55,'RevPAR Raw Data'!$B$6:$BE$43,'RevPAR Raw Data'!BB$1,FALSE)</f>
        <v>-11.9250078169676</v>
      </c>
      <c r="BM55" s="49">
        <f>VLOOKUP($A55,'RevPAR Raw Data'!$B$6:$BE$43,'RevPAR Raw Data'!BC$1,FALSE)</f>
        <v>-11.6671397950065</v>
      </c>
      <c r="BN55" s="50">
        <f>VLOOKUP($A55,'RevPAR Raw Data'!$B$6:$BE$43,'RevPAR Raw Data'!BE$1,FALSE)</f>
        <v>-6.6170006712687899</v>
      </c>
    </row>
    <row r="56" spans="1:66" ht="15" thickBot="1" x14ac:dyDescent="0.3">
      <c r="A56" s="63" t="s">
        <v>86</v>
      </c>
      <c r="B56" s="67">
        <f>VLOOKUP($A56,'Occupancy Raw Data'!$B$8:$BE$45,'Occupancy Raw Data'!AG$3,FALSE)</f>
        <v>46.6104039845047</v>
      </c>
      <c r="C56" s="68">
        <f>VLOOKUP($A56,'Occupancy Raw Data'!$B$8:$BE$45,'Occupancy Raw Data'!AH$3,FALSE)</f>
        <v>54.984089651355802</v>
      </c>
      <c r="D56" s="68">
        <f>VLOOKUP($A56,'Occupancy Raw Data'!$B$8:$BE$45,'Occupancy Raw Data'!AI$3,FALSE)</f>
        <v>62.015771997786302</v>
      </c>
      <c r="E56" s="68">
        <f>VLOOKUP($A56,'Occupancy Raw Data'!$B$8:$BE$45,'Occupancy Raw Data'!AJ$3,FALSE)</f>
        <v>64.855423353624701</v>
      </c>
      <c r="F56" s="68">
        <f>VLOOKUP($A56,'Occupancy Raw Data'!$B$8:$BE$45,'Occupancy Raw Data'!AK$3,FALSE)</f>
        <v>63.911178749308199</v>
      </c>
      <c r="G56" s="69">
        <f>VLOOKUP($A56,'Occupancy Raw Data'!$B$8:$BE$45,'Occupancy Raw Data'!AL$3,FALSE)</f>
        <v>58.475373547315897</v>
      </c>
      <c r="H56" s="68">
        <f>VLOOKUP($A56,'Occupancy Raw Data'!$B$8:$BE$45,'Occupancy Raw Data'!AN$3,FALSE)</f>
        <v>64.243220807968996</v>
      </c>
      <c r="I56" s="68">
        <f>VLOOKUP($A56,'Occupancy Raw Data'!$B$8:$BE$45,'Occupancy Raw Data'!AO$3,FALSE)</f>
        <v>65.938018815716603</v>
      </c>
      <c r="J56" s="69">
        <f>VLOOKUP($A56,'Occupancy Raw Data'!$B$8:$BE$45,'Occupancy Raw Data'!AP$3,FALSE)</f>
        <v>65.090619811842799</v>
      </c>
      <c r="K56" s="70">
        <f>VLOOKUP($A56,'Occupancy Raw Data'!$B$8:$BE$45,'Occupancy Raw Data'!AR$3,FALSE)</f>
        <v>60.365443908609301</v>
      </c>
      <c r="M56" s="67">
        <f>VLOOKUP($A56,'Occupancy Raw Data'!$B$8:$BE$45,'Occupancy Raw Data'!AT$3,FALSE)</f>
        <v>0.836615048620444</v>
      </c>
      <c r="N56" s="68">
        <f>VLOOKUP($A56,'Occupancy Raw Data'!$B$8:$BE$45,'Occupancy Raw Data'!AU$3,FALSE)</f>
        <v>5.1372741485480899</v>
      </c>
      <c r="O56" s="68">
        <f>VLOOKUP($A56,'Occupancy Raw Data'!$B$8:$BE$45,'Occupancy Raw Data'!AV$3,FALSE)</f>
        <v>5.9815790882588997</v>
      </c>
      <c r="P56" s="68">
        <f>VLOOKUP($A56,'Occupancy Raw Data'!$B$8:$BE$45,'Occupancy Raw Data'!AW$3,FALSE)</f>
        <v>8.0713100710639196</v>
      </c>
      <c r="Q56" s="68">
        <f>VLOOKUP($A56,'Occupancy Raw Data'!$B$8:$BE$45,'Occupancy Raw Data'!AX$3,FALSE)</f>
        <v>9.7950625296831006</v>
      </c>
      <c r="R56" s="69">
        <f>VLOOKUP($A56,'Occupancy Raw Data'!$B$8:$BE$45,'Occupancy Raw Data'!AY$3,FALSE)</f>
        <v>6.2192294063622802</v>
      </c>
      <c r="S56" s="68">
        <f>VLOOKUP($A56,'Occupancy Raw Data'!$B$8:$BE$45,'Occupancy Raw Data'!BA$3,FALSE)</f>
        <v>-0.15843240084948801</v>
      </c>
      <c r="T56" s="68">
        <f>VLOOKUP($A56,'Occupancy Raw Data'!$B$8:$BE$45,'Occupancy Raw Data'!BB$3,FALSE)</f>
        <v>-1.85247081571733</v>
      </c>
      <c r="U56" s="69">
        <f>VLOOKUP($A56,'Occupancy Raw Data'!$B$8:$BE$45,'Occupancy Raw Data'!BC$3,FALSE)</f>
        <v>-1.02372399397838</v>
      </c>
      <c r="V56" s="70">
        <f>VLOOKUP($A56,'Occupancy Raw Data'!$B$8:$BE$45,'Occupancy Raw Data'!BE$3,FALSE)</f>
        <v>3.8773348124071698</v>
      </c>
      <c r="X56" s="71">
        <f>VLOOKUP($A56,'ADR Raw Data'!$B$6:$BE$43,'ADR Raw Data'!AG$1,FALSE)</f>
        <v>121.43673122588299</v>
      </c>
      <c r="Y56" s="72">
        <f>VLOOKUP($A56,'ADR Raw Data'!$B$6:$BE$43,'ADR Raw Data'!AH$1,FALSE)</f>
        <v>120.672249481034</v>
      </c>
      <c r="Z56" s="72">
        <f>VLOOKUP($A56,'ADR Raw Data'!$B$6:$BE$43,'ADR Raw Data'!AI$1,FALSE)</f>
        <v>120.843286670384</v>
      </c>
      <c r="AA56" s="72">
        <f>VLOOKUP($A56,'ADR Raw Data'!$B$6:$BE$43,'ADR Raw Data'!AJ$1,FALSE)</f>
        <v>120.701639379233</v>
      </c>
      <c r="AB56" s="72">
        <f>VLOOKUP($A56,'ADR Raw Data'!$B$6:$BE$43,'ADR Raw Data'!AK$1,FALSE)</f>
        <v>121.74179186059</v>
      </c>
      <c r="AC56" s="73">
        <f>VLOOKUP($A56,'ADR Raw Data'!$B$6:$BE$43,'ADR Raw Data'!AL$1,FALSE)</f>
        <v>121.070713339327</v>
      </c>
      <c r="AD56" s="72">
        <f>VLOOKUP($A56,'ADR Raw Data'!$B$6:$BE$43,'ADR Raw Data'!AN$1,FALSE)</f>
        <v>141.11649402390401</v>
      </c>
      <c r="AE56" s="72">
        <f>VLOOKUP($A56,'ADR Raw Data'!$B$6:$BE$43,'ADR Raw Data'!AO$1,FALSE)</f>
        <v>146.767028430549</v>
      </c>
      <c r="AF56" s="73">
        <f>VLOOKUP($A56,'ADR Raw Data'!$B$6:$BE$43,'ADR Raw Data'!AP$1,FALSE)</f>
        <v>143.97854269621101</v>
      </c>
      <c r="AG56" s="74">
        <f>VLOOKUP($A56,'ADR Raw Data'!$B$6:$BE$43,'ADR Raw Data'!AR$1,FALSE)</f>
        <v>128.12813235655199</v>
      </c>
      <c r="AI56" s="67">
        <f>VLOOKUP($A56,'ADR Raw Data'!$B$6:$BE$43,'ADR Raw Data'!AT$1,FALSE)</f>
        <v>4.2566768258057603</v>
      </c>
      <c r="AJ56" s="68">
        <f>VLOOKUP($A56,'ADR Raw Data'!$B$6:$BE$43,'ADR Raw Data'!AU$1,FALSE)</f>
        <v>12.001117922848</v>
      </c>
      <c r="AK56" s="68">
        <f>VLOOKUP($A56,'ADR Raw Data'!$B$6:$BE$43,'ADR Raw Data'!AV$1,FALSE)</f>
        <v>8.8997123216558105</v>
      </c>
      <c r="AL56" s="68">
        <f>VLOOKUP($A56,'ADR Raw Data'!$B$6:$BE$43,'ADR Raw Data'!AW$1,FALSE)</f>
        <v>8.2278402414451204</v>
      </c>
      <c r="AM56" s="68">
        <f>VLOOKUP($A56,'ADR Raw Data'!$B$6:$BE$43,'ADR Raw Data'!AX$1,FALSE)</f>
        <v>6.8964754613613604</v>
      </c>
      <c r="AN56" s="69">
        <f>VLOOKUP($A56,'ADR Raw Data'!$B$6:$BE$43,'ADR Raw Data'!AY$1,FALSE)</f>
        <v>8.08021093904145</v>
      </c>
      <c r="AO56" s="68">
        <f>VLOOKUP($A56,'ADR Raw Data'!$B$6:$BE$43,'ADR Raw Data'!BA$1,FALSE)</f>
        <v>0.42908601963659698</v>
      </c>
      <c r="AP56" s="68">
        <f>VLOOKUP($A56,'ADR Raw Data'!$B$6:$BE$43,'ADR Raw Data'!BB$1,FALSE)</f>
        <v>0.39552094098364599</v>
      </c>
      <c r="AQ56" s="69">
        <f>VLOOKUP($A56,'ADR Raw Data'!$B$6:$BE$43,'ADR Raw Data'!BC$1,FALSE)</f>
        <v>0.39475824928464098</v>
      </c>
      <c r="AR56" s="70">
        <f>VLOOKUP($A56,'ADR Raw Data'!$B$6:$BE$43,'ADR Raw Data'!BE$1,FALSE)</f>
        <v>4.8771103691436402</v>
      </c>
      <c r="AT56" s="71">
        <f>VLOOKUP($A56,'RevPAR Raw Data'!$B$6:$BE$43,'RevPAR Raw Data'!AG$1,FALSE)</f>
        <v>56.602151009961197</v>
      </c>
      <c r="AU56" s="72">
        <f>VLOOKUP($A56,'RevPAR Raw Data'!$B$6:$BE$43,'RevPAR Raw Data'!AH$1,FALSE)</f>
        <v>66.350537838959596</v>
      </c>
      <c r="AV56" s="72">
        <f>VLOOKUP($A56,'RevPAR Raw Data'!$B$6:$BE$43,'RevPAR Raw Data'!AI$1,FALSE)</f>
        <v>74.9418971361372</v>
      </c>
      <c r="AW56" s="72">
        <f>VLOOKUP($A56,'RevPAR Raw Data'!$B$6:$BE$43,'RevPAR Raw Data'!AJ$1,FALSE)</f>
        <v>78.281559214167103</v>
      </c>
      <c r="AX56" s="72">
        <f>VLOOKUP($A56,'RevPAR Raw Data'!$B$6:$BE$43,'RevPAR Raw Data'!AK$1,FALSE)</f>
        <v>77.806614208632993</v>
      </c>
      <c r="AY56" s="73">
        <f>VLOOKUP($A56,'RevPAR Raw Data'!$B$6:$BE$43,'RevPAR Raw Data'!AL$1,FALSE)</f>
        <v>70.796551881571602</v>
      </c>
      <c r="AZ56" s="72">
        <f>VLOOKUP($A56,'RevPAR Raw Data'!$B$6:$BE$43,'RevPAR Raw Data'!AN$1,FALSE)</f>
        <v>90.657780852241203</v>
      </c>
      <c r="BA56" s="72">
        <f>VLOOKUP($A56,'RevPAR Raw Data'!$B$6:$BE$43,'RevPAR Raw Data'!AO$1,FALSE)</f>
        <v>96.775270821804</v>
      </c>
      <c r="BB56" s="73">
        <f>VLOOKUP($A56,'RevPAR Raw Data'!$B$6:$BE$43,'RevPAR Raw Data'!AP$1,FALSE)</f>
        <v>93.716525837022601</v>
      </c>
      <c r="BC56" s="74">
        <f>VLOOKUP($A56,'RevPAR Raw Data'!$B$6:$BE$43,'RevPAR Raw Data'!AR$1,FALSE)</f>
        <v>77.345115868843294</v>
      </c>
      <c r="BE56" s="67">
        <f>VLOOKUP($A56,'RevPAR Raw Data'!$B$6:$BE$43,'RevPAR Raw Data'!AT$1,FALSE)</f>
        <v>5.12890387332203</v>
      </c>
      <c r="BF56" s="68">
        <f>VLOOKUP($A56,'RevPAR Raw Data'!$B$6:$BE$43,'RevPAR Raw Data'!AU$1,FALSE)</f>
        <v>17.7549223999833</v>
      </c>
      <c r="BG56" s="68">
        <f>VLOOKUP($A56,'RevPAR Raw Data'!$B$6:$BE$43,'RevPAR Raw Data'!AV$1,FALSE)</f>
        <v>15.413634741061999</v>
      </c>
      <c r="BH56" s="68">
        <f>VLOOKUP($A56,'RevPAR Raw Data'!$B$6:$BE$43,'RevPAR Raw Data'!AW$1,FALSE)</f>
        <v>16.963244810547799</v>
      </c>
      <c r="BI56" s="68">
        <f>VLOOKUP($A56,'RevPAR Raw Data'!$B$6:$BE$43,'RevPAR Raw Data'!AX$1,FALSE)</f>
        <v>17.367052074829001</v>
      </c>
      <c r="BJ56" s="69">
        <f>VLOOKUP($A56,'RevPAR Raw Data'!$B$6:$BE$43,'RevPAR Raw Data'!AY$1,FALSE)</f>
        <v>14.8019672002207</v>
      </c>
      <c r="BK56" s="68">
        <f>VLOOKUP($A56,'RevPAR Raw Data'!$B$6:$BE$43,'RevPAR Raw Data'!BA$1,FALSE)</f>
        <v>0.26997380750448802</v>
      </c>
      <c r="BL56" s="68">
        <f>VLOOKUP($A56,'RevPAR Raw Data'!$B$6:$BE$43,'RevPAR Raw Data'!BB$1,FALSE)</f>
        <v>-1.4642767847354601</v>
      </c>
      <c r="BM56" s="69">
        <f>VLOOKUP($A56,'RevPAR Raw Data'!$B$6:$BE$43,'RevPAR Raw Data'!BC$1,FALSE)</f>
        <v>-0.63300697960988395</v>
      </c>
      <c r="BN56" s="70">
        <f>VLOOKUP($A56,'RevPAR Raw Data'!$B$6:$BE$43,'RevPAR Raw Data'!BE$1,FALSE)</f>
        <v>8.9435470797331398</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C10" sqref="C10"/>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136</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x14ac:dyDescent="0.2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12</v>
      </c>
      <c r="E10" s="98">
        <v>13</v>
      </c>
      <c r="F10" s="98">
        <v>14</v>
      </c>
      <c r="G10" s="98">
        <v>15</v>
      </c>
      <c r="H10" s="98">
        <v>16</v>
      </c>
      <c r="I10" s="98">
        <v>17</v>
      </c>
      <c r="J10" s="99">
        <v>18</v>
      </c>
      <c r="K10" s="125"/>
      <c r="L10" s="125"/>
      <c r="M10" s="180" t="s">
        <v>101</v>
      </c>
      <c r="N10" s="180"/>
      <c r="O10" s="96" t="s">
        <v>125</v>
      </c>
      <c r="P10" s="97">
        <v>14</v>
      </c>
      <c r="Q10" s="98">
        <v>15</v>
      </c>
      <c r="R10" s="98">
        <v>16</v>
      </c>
      <c r="S10" s="98">
        <v>17</v>
      </c>
      <c r="T10" s="98">
        <v>18</v>
      </c>
      <c r="U10" s="98">
        <v>19</v>
      </c>
      <c r="V10" s="99">
        <v>20</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19</v>
      </c>
      <c r="E11" s="101">
        <v>20</v>
      </c>
      <c r="F11" s="101">
        <v>21</v>
      </c>
      <c r="G11" s="101">
        <v>22</v>
      </c>
      <c r="H11" s="101">
        <v>23</v>
      </c>
      <c r="I11" s="101">
        <v>24</v>
      </c>
      <c r="J11" s="102">
        <v>25</v>
      </c>
      <c r="K11" s="125"/>
      <c r="L11" s="125"/>
      <c r="M11" s="180" t="s">
        <v>101</v>
      </c>
      <c r="N11" s="180"/>
      <c r="O11" s="96" t="s">
        <v>125</v>
      </c>
      <c r="P11" s="100">
        <v>21</v>
      </c>
      <c r="Q11" s="101">
        <v>22</v>
      </c>
      <c r="R11" s="101">
        <v>23</v>
      </c>
      <c r="S11" s="101">
        <v>24</v>
      </c>
      <c r="T11" s="101">
        <v>25</v>
      </c>
      <c r="U11" s="101">
        <v>26</v>
      </c>
      <c r="V11" s="102">
        <v>27</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129</v>
      </c>
      <c r="D12" s="103">
        <v>26</v>
      </c>
      <c r="E12" s="104">
        <v>27</v>
      </c>
      <c r="F12" s="104">
        <v>28</v>
      </c>
      <c r="G12" s="104">
        <v>29</v>
      </c>
      <c r="H12" s="104">
        <v>30</v>
      </c>
      <c r="I12" s="104">
        <v>31</v>
      </c>
      <c r="J12" s="105">
        <v>1</v>
      </c>
      <c r="K12" s="125"/>
      <c r="L12" s="125"/>
      <c r="M12" s="180" t="s">
        <v>101</v>
      </c>
      <c r="N12" s="180"/>
      <c r="O12" s="96" t="s">
        <v>129</v>
      </c>
      <c r="P12" s="103">
        <v>28</v>
      </c>
      <c r="Q12" s="104">
        <v>29</v>
      </c>
      <c r="R12" s="104">
        <v>30</v>
      </c>
      <c r="S12" s="104">
        <v>31</v>
      </c>
      <c r="T12" s="104">
        <v>1</v>
      </c>
      <c r="U12" s="104">
        <v>2</v>
      </c>
      <c r="V12" s="105">
        <v>3</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133</v>
      </c>
      <c r="D13" s="117">
        <v>2</v>
      </c>
      <c r="E13" s="118">
        <v>3</v>
      </c>
      <c r="F13" s="118">
        <v>4</v>
      </c>
      <c r="G13" s="118">
        <v>5</v>
      </c>
      <c r="H13" s="118">
        <v>6</v>
      </c>
      <c r="I13" s="118">
        <v>7</v>
      </c>
      <c r="J13" s="119">
        <v>8</v>
      </c>
      <c r="K13" s="125"/>
      <c r="L13" s="125"/>
      <c r="M13" s="180" t="s">
        <v>101</v>
      </c>
      <c r="N13" s="180"/>
      <c r="O13" s="96" t="s">
        <v>133</v>
      </c>
      <c r="P13" s="117">
        <v>4</v>
      </c>
      <c r="Q13" s="118">
        <v>5</v>
      </c>
      <c r="R13" s="118">
        <v>6</v>
      </c>
      <c r="S13" s="118">
        <v>7</v>
      </c>
      <c r="T13" s="118">
        <v>8</v>
      </c>
      <c r="U13" s="118">
        <v>9</v>
      </c>
      <c r="V13" s="119">
        <v>10</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133</v>
      </c>
      <c r="D14" s="106">
        <v>9</v>
      </c>
      <c r="E14" s="107">
        <v>10</v>
      </c>
      <c r="F14" s="107">
        <v>11</v>
      </c>
      <c r="G14" s="107">
        <v>12</v>
      </c>
      <c r="H14" s="107">
        <v>13</v>
      </c>
      <c r="I14" s="107">
        <v>14</v>
      </c>
      <c r="J14" s="108">
        <v>15</v>
      </c>
      <c r="K14" s="125"/>
      <c r="L14" s="125"/>
      <c r="M14" s="180" t="s">
        <v>101</v>
      </c>
      <c r="N14" s="180"/>
      <c r="O14" s="96" t="s">
        <v>133</v>
      </c>
      <c r="P14" s="106">
        <v>11</v>
      </c>
      <c r="Q14" s="107">
        <v>12</v>
      </c>
      <c r="R14" s="107">
        <v>13</v>
      </c>
      <c r="S14" s="107">
        <v>14</v>
      </c>
      <c r="T14" s="107">
        <v>15</v>
      </c>
      <c r="U14" s="107">
        <v>16</v>
      </c>
      <c r="V14" s="108">
        <v>17</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133</v>
      </c>
      <c r="D15" s="120">
        <v>16</v>
      </c>
      <c r="E15" s="121">
        <v>17</v>
      </c>
      <c r="F15" s="121">
        <v>18</v>
      </c>
      <c r="G15" s="121">
        <v>19</v>
      </c>
      <c r="H15" s="121">
        <v>20</v>
      </c>
      <c r="I15" s="121">
        <v>21</v>
      </c>
      <c r="J15" s="122">
        <v>22</v>
      </c>
      <c r="K15" s="125"/>
      <c r="L15" s="125"/>
      <c r="M15" s="180" t="s">
        <v>101</v>
      </c>
      <c r="N15" s="180"/>
      <c r="O15" s="96" t="s">
        <v>133</v>
      </c>
      <c r="P15" s="120">
        <v>18</v>
      </c>
      <c r="Q15" s="121">
        <v>19</v>
      </c>
      <c r="R15" s="121">
        <v>20</v>
      </c>
      <c r="S15" s="121">
        <v>21</v>
      </c>
      <c r="T15" s="121">
        <v>22</v>
      </c>
      <c r="U15" s="121">
        <v>23</v>
      </c>
      <c r="V15" s="122">
        <v>24</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1" t="s">
        <v>102</v>
      </c>
      <c r="E18" s="181"/>
      <c r="F18" s="181"/>
      <c r="G18" s="181"/>
      <c r="H18" s="181"/>
      <c r="I18" s="181"/>
      <c r="J18" s="181"/>
      <c r="K18" s="123"/>
      <c r="L18" s="123"/>
      <c r="M18" s="123"/>
      <c r="N18" s="123"/>
      <c r="O18" s="123"/>
      <c r="P18" s="181" t="s">
        <v>103</v>
      </c>
      <c r="Q18" s="181"/>
      <c r="R18" s="181"/>
      <c r="S18" s="181"/>
      <c r="T18" s="181"/>
      <c r="U18" s="181"/>
      <c r="V18" s="181"/>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79" t="s">
        <v>126</v>
      </c>
      <c r="D19" s="179"/>
      <c r="E19" s="179"/>
      <c r="F19" s="179"/>
      <c r="G19" s="123"/>
      <c r="H19" s="123" t="s">
        <v>127</v>
      </c>
      <c r="I19" s="123"/>
      <c r="J19" s="123"/>
      <c r="K19" s="123"/>
      <c r="L19" s="123"/>
      <c r="M19" s="123"/>
      <c r="N19" s="123"/>
      <c r="O19" s="179" t="s">
        <v>128</v>
      </c>
      <c r="P19" s="179"/>
      <c r="Q19" s="179"/>
      <c r="R19" s="179"/>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79" t="s">
        <v>132</v>
      </c>
      <c r="D20" s="179"/>
      <c r="E20" s="179"/>
      <c r="F20" s="179"/>
      <c r="G20" s="7"/>
      <c r="H20" s="7" t="s">
        <v>131</v>
      </c>
      <c r="I20" s="7"/>
      <c r="J20" s="7"/>
      <c r="K20" s="109"/>
      <c r="L20" s="109"/>
      <c r="M20" s="109"/>
      <c r="N20" s="109"/>
      <c r="O20" s="179" t="s">
        <v>130</v>
      </c>
      <c r="P20" s="179"/>
      <c r="Q20" s="179"/>
      <c r="R20" s="179"/>
      <c r="S20" s="7"/>
      <c r="T20" s="7" t="s">
        <v>131</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t="s">
        <v>137</v>
      </c>
      <c r="D21" s="179"/>
      <c r="E21" s="179"/>
      <c r="F21" s="179"/>
      <c r="G21" s="7"/>
      <c r="H21" s="7" t="s">
        <v>138</v>
      </c>
      <c r="I21" s="7"/>
      <c r="J21" s="7"/>
      <c r="K21" s="109"/>
      <c r="L21" s="109"/>
      <c r="M21" s="109"/>
      <c r="N21" s="109"/>
      <c r="O21" s="179" t="s">
        <v>139</v>
      </c>
      <c r="P21" s="179"/>
      <c r="Q21" s="179"/>
      <c r="R21" s="179"/>
      <c r="S21" s="112"/>
      <c r="T21" s="112" t="s">
        <v>138</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t="s">
        <v>140</v>
      </c>
      <c r="D22" s="179"/>
      <c r="E22" s="179"/>
      <c r="F22" s="179"/>
      <c r="G22" s="7"/>
      <c r="H22" s="7" t="s">
        <v>141</v>
      </c>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79"/>
      <c r="D27" s="179"/>
      <c r="E27" s="179"/>
      <c r="F27" s="7"/>
      <c r="G27" s="7"/>
      <c r="H27" s="7"/>
      <c r="I27" s="7"/>
      <c r="J27" s="123"/>
      <c r="K27" s="123"/>
      <c r="L27" s="123"/>
      <c r="M27" s="123"/>
      <c r="N27" s="123"/>
      <c r="O27" s="179"/>
      <c r="P27" s="179"/>
      <c r="Q27" s="179"/>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79"/>
      <c r="D28" s="179"/>
      <c r="E28" s="179"/>
      <c r="F28" s="123"/>
      <c r="G28" s="123"/>
      <c r="H28" s="123"/>
      <c r="I28" s="123"/>
      <c r="J28" s="123"/>
      <c r="K28" s="123"/>
      <c r="L28" s="123"/>
      <c r="M28" s="123"/>
      <c r="N28" s="123"/>
      <c r="O28" s="179"/>
      <c r="P28" s="179"/>
      <c r="Q28" s="179"/>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79"/>
      <c r="D29" s="179"/>
      <c r="E29" s="179"/>
      <c r="F29" s="123"/>
      <c r="G29" s="123"/>
      <c r="H29" s="123"/>
      <c r="I29" s="123"/>
      <c r="J29" s="123"/>
      <c r="K29" s="123"/>
      <c r="L29" s="123"/>
      <c r="M29" s="123"/>
      <c r="N29" s="123"/>
      <c r="O29" s="179"/>
      <c r="P29" s="179"/>
      <c r="Q29" s="179"/>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142</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7" sqref="B7"/>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134</v>
      </c>
    </row>
    <row r="2" spans="1:57" ht="54" x14ac:dyDescent="0.25">
      <c r="A2" s="80" t="s">
        <v>107</v>
      </c>
      <c r="B2" s="80" t="s">
        <v>135</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3" t="s">
        <v>5</v>
      </c>
      <c r="E4" s="184"/>
      <c r="G4" s="185" t="s">
        <v>6</v>
      </c>
      <c r="H4" s="186"/>
      <c r="I4" s="186"/>
      <c r="J4" s="186"/>
      <c r="K4" s="186"/>
      <c r="L4" s="186"/>
      <c r="M4" s="186"/>
      <c r="N4" s="186"/>
      <c r="O4" s="186"/>
      <c r="P4" s="186"/>
      <c r="Q4" s="186"/>
      <c r="R4" s="186"/>
      <c r="T4" s="185" t="s">
        <v>7</v>
      </c>
      <c r="U4" s="186"/>
      <c r="V4" s="186"/>
      <c r="W4" s="186"/>
      <c r="X4" s="186"/>
      <c r="Y4" s="186"/>
      <c r="Z4" s="186"/>
      <c r="AA4" s="186"/>
      <c r="AB4" s="186"/>
      <c r="AC4" s="186"/>
      <c r="AD4" s="186"/>
      <c r="AE4" s="186"/>
      <c r="AF4" s="4"/>
      <c r="AG4" s="185" t="s">
        <v>34</v>
      </c>
      <c r="AH4" s="186"/>
      <c r="AI4" s="186"/>
      <c r="AJ4" s="186"/>
      <c r="AK4" s="186"/>
      <c r="AL4" s="186"/>
      <c r="AM4" s="186"/>
      <c r="AN4" s="186"/>
      <c r="AO4" s="186"/>
      <c r="AP4" s="186"/>
      <c r="AQ4" s="186"/>
      <c r="AR4" s="186"/>
      <c r="AT4" s="185" t="s">
        <v>35</v>
      </c>
      <c r="AU4" s="186"/>
      <c r="AV4" s="186"/>
      <c r="AW4" s="186"/>
      <c r="AX4" s="186"/>
      <c r="AY4" s="186"/>
      <c r="AZ4" s="186"/>
      <c r="BA4" s="186"/>
      <c r="BB4" s="186"/>
      <c r="BC4" s="186"/>
      <c r="BD4" s="186"/>
      <c r="BE4" s="186"/>
    </row>
    <row r="5" spans="1:57" x14ac:dyDescent="0.2">
      <c r="A5" s="32"/>
      <c r="B5" s="32"/>
      <c r="C5" s="3"/>
      <c r="D5" s="187" t="s">
        <v>8</v>
      </c>
      <c r="E5" s="189" t="s">
        <v>9</v>
      </c>
      <c r="F5" s="5"/>
      <c r="G5" s="191" t="s">
        <v>0</v>
      </c>
      <c r="H5" s="193" t="s">
        <v>1</v>
      </c>
      <c r="I5" s="193" t="s">
        <v>10</v>
      </c>
      <c r="J5" s="193" t="s">
        <v>2</v>
      </c>
      <c r="K5" s="193" t="s">
        <v>11</v>
      </c>
      <c r="L5" s="195" t="s">
        <v>12</v>
      </c>
      <c r="M5" s="5"/>
      <c r="N5" s="191" t="s">
        <v>3</v>
      </c>
      <c r="O5" s="193" t="s">
        <v>4</v>
      </c>
      <c r="P5" s="195" t="s">
        <v>13</v>
      </c>
      <c r="Q5" s="2"/>
      <c r="R5" s="197" t="s">
        <v>14</v>
      </c>
      <c r="S5" s="2"/>
      <c r="T5" s="191" t="s">
        <v>0</v>
      </c>
      <c r="U5" s="193" t="s">
        <v>1</v>
      </c>
      <c r="V5" s="193" t="s">
        <v>10</v>
      </c>
      <c r="W5" s="193" t="s">
        <v>2</v>
      </c>
      <c r="X5" s="193" t="s">
        <v>11</v>
      </c>
      <c r="Y5" s="195" t="s">
        <v>12</v>
      </c>
      <c r="Z5" s="2"/>
      <c r="AA5" s="191" t="s">
        <v>3</v>
      </c>
      <c r="AB5" s="193" t="s">
        <v>4</v>
      </c>
      <c r="AC5" s="195" t="s">
        <v>13</v>
      </c>
      <c r="AD5" s="1"/>
      <c r="AE5" s="199" t="s">
        <v>14</v>
      </c>
      <c r="AF5" s="38"/>
      <c r="AG5" s="191" t="s">
        <v>0</v>
      </c>
      <c r="AH5" s="193" t="s">
        <v>1</v>
      </c>
      <c r="AI5" s="193" t="s">
        <v>10</v>
      </c>
      <c r="AJ5" s="193" t="s">
        <v>2</v>
      </c>
      <c r="AK5" s="193" t="s">
        <v>11</v>
      </c>
      <c r="AL5" s="195" t="s">
        <v>12</v>
      </c>
      <c r="AM5" s="5"/>
      <c r="AN5" s="191" t="s">
        <v>3</v>
      </c>
      <c r="AO5" s="193" t="s">
        <v>4</v>
      </c>
      <c r="AP5" s="195" t="s">
        <v>13</v>
      </c>
      <c r="AQ5" s="2"/>
      <c r="AR5" s="197" t="s">
        <v>14</v>
      </c>
      <c r="AS5" s="2"/>
      <c r="AT5" s="191" t="s">
        <v>0</v>
      </c>
      <c r="AU5" s="193" t="s">
        <v>1</v>
      </c>
      <c r="AV5" s="193" t="s">
        <v>10</v>
      </c>
      <c r="AW5" s="193" t="s">
        <v>2</v>
      </c>
      <c r="AX5" s="193" t="s">
        <v>11</v>
      </c>
      <c r="AY5" s="195" t="s">
        <v>12</v>
      </c>
      <c r="AZ5" s="2"/>
      <c r="BA5" s="191" t="s">
        <v>3</v>
      </c>
      <c r="BB5" s="193" t="s">
        <v>4</v>
      </c>
      <c r="BC5" s="195" t="s">
        <v>13</v>
      </c>
      <c r="BD5" s="1"/>
      <c r="BE5" s="199" t="s">
        <v>14</v>
      </c>
    </row>
    <row r="6" spans="1:57" x14ac:dyDescent="0.2">
      <c r="A6" s="32"/>
      <c r="B6" s="32"/>
      <c r="C6" s="3"/>
      <c r="D6" s="188"/>
      <c r="E6" s="190"/>
      <c r="F6" s="5"/>
      <c r="G6" s="192"/>
      <c r="H6" s="194"/>
      <c r="I6" s="194"/>
      <c r="J6" s="194"/>
      <c r="K6" s="194"/>
      <c r="L6" s="196"/>
      <c r="M6" s="5"/>
      <c r="N6" s="192"/>
      <c r="O6" s="194"/>
      <c r="P6" s="196"/>
      <c r="Q6" s="2"/>
      <c r="R6" s="198"/>
      <c r="S6" s="2"/>
      <c r="T6" s="192"/>
      <c r="U6" s="194"/>
      <c r="V6" s="194"/>
      <c r="W6" s="194"/>
      <c r="X6" s="194"/>
      <c r="Y6" s="196"/>
      <c r="Z6" s="2"/>
      <c r="AA6" s="192"/>
      <c r="AB6" s="194"/>
      <c r="AC6" s="196"/>
      <c r="AD6" s="1"/>
      <c r="AE6" s="200"/>
      <c r="AF6" s="39"/>
      <c r="AG6" s="192"/>
      <c r="AH6" s="194"/>
      <c r="AI6" s="194"/>
      <c r="AJ6" s="194"/>
      <c r="AK6" s="194"/>
      <c r="AL6" s="196"/>
      <c r="AM6" s="5"/>
      <c r="AN6" s="192"/>
      <c r="AO6" s="194"/>
      <c r="AP6" s="196"/>
      <c r="AQ6" s="2"/>
      <c r="AR6" s="198"/>
      <c r="AS6" s="2"/>
      <c r="AT6" s="192"/>
      <c r="AU6" s="194"/>
      <c r="AV6" s="194"/>
      <c r="AW6" s="194"/>
      <c r="AX6" s="194"/>
      <c r="AY6" s="196"/>
      <c r="AZ6" s="2"/>
      <c r="BA6" s="192"/>
      <c r="BB6" s="194"/>
      <c r="BC6" s="196"/>
      <c r="BD6" s="1"/>
      <c r="BE6" s="200"/>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55.552384341285197</v>
      </c>
      <c r="H8" s="128">
        <v>66.337248429052096</v>
      </c>
      <c r="I8" s="128">
        <v>71.039267972545701</v>
      </c>
      <c r="J8" s="128">
        <v>71.316088328521104</v>
      </c>
      <c r="K8" s="128">
        <v>68.756731264448703</v>
      </c>
      <c r="L8" s="129">
        <v>66.600340737127297</v>
      </c>
      <c r="M8" s="130"/>
      <c r="N8" s="131">
        <v>74.131440741218498</v>
      </c>
      <c r="O8" s="132">
        <v>76.907987461098301</v>
      </c>
      <c r="P8" s="133">
        <v>75.519714101158399</v>
      </c>
      <c r="Q8" s="130"/>
      <c r="R8" s="134">
        <v>69.148721750509097</v>
      </c>
      <c r="S8" s="135"/>
      <c r="T8" s="127">
        <v>-0.489651569421586</v>
      </c>
      <c r="U8" s="128">
        <v>-0.138015836770748</v>
      </c>
      <c r="V8" s="128">
        <v>3.0231976769278301E-2</v>
      </c>
      <c r="W8" s="128">
        <v>0.21052957987874901</v>
      </c>
      <c r="X8" s="128">
        <v>0.17776738410662399</v>
      </c>
      <c r="Y8" s="129">
        <v>-2.1419421239152001E-2</v>
      </c>
      <c r="Z8" s="130"/>
      <c r="AA8" s="131">
        <v>6.9627448049454893E-2</v>
      </c>
      <c r="AB8" s="132">
        <v>-0.45858011330916598</v>
      </c>
      <c r="AC8" s="133">
        <v>-0.20006884090663299</v>
      </c>
      <c r="AD8" s="130"/>
      <c r="AE8" s="134">
        <v>-7.7258146728401506E-2</v>
      </c>
      <c r="AF8" s="29"/>
      <c r="AG8" s="127">
        <v>55.857617463470802</v>
      </c>
      <c r="AH8" s="128">
        <v>59.6789487188843</v>
      </c>
      <c r="AI8" s="128">
        <v>66.405180716656901</v>
      </c>
      <c r="AJ8" s="128">
        <v>67.548197950759203</v>
      </c>
      <c r="AK8" s="128">
        <v>65.643226220347501</v>
      </c>
      <c r="AL8" s="129">
        <v>63.026683868744598</v>
      </c>
      <c r="AM8" s="130"/>
      <c r="AN8" s="131">
        <v>73.030717297465998</v>
      </c>
      <c r="AO8" s="132">
        <v>77.518156299749194</v>
      </c>
      <c r="AP8" s="133">
        <v>75.274811572441706</v>
      </c>
      <c r="AQ8" s="130"/>
      <c r="AR8" s="134">
        <v>66.5267413914288</v>
      </c>
      <c r="AS8" s="135"/>
      <c r="AT8" s="127">
        <v>0.16671405954695001</v>
      </c>
      <c r="AU8" s="128">
        <v>0.89695676293965898</v>
      </c>
      <c r="AV8" s="128">
        <v>1.5462083582005499</v>
      </c>
      <c r="AW8" s="128">
        <v>1.6648209985965601</v>
      </c>
      <c r="AX8" s="128">
        <v>0.751766552771579</v>
      </c>
      <c r="AY8" s="129">
        <v>1.0354310568966301</v>
      </c>
      <c r="AZ8" s="130"/>
      <c r="BA8" s="131">
        <v>-0.113627210231892</v>
      </c>
      <c r="BB8" s="132">
        <v>-0.454736462085509</v>
      </c>
      <c r="BC8" s="133">
        <v>-0.28907657386171598</v>
      </c>
      <c r="BD8" s="130"/>
      <c r="BE8" s="134">
        <v>0.602710744084345</v>
      </c>
    </row>
    <row r="9" spans="1:57" x14ac:dyDescent="0.2">
      <c r="A9" s="20" t="s">
        <v>18</v>
      </c>
      <c r="B9" s="3" t="str">
        <f>TRIM(A9)</f>
        <v>Virginia</v>
      </c>
      <c r="C9" s="10"/>
      <c r="D9" s="24" t="s">
        <v>16</v>
      </c>
      <c r="E9" s="27" t="s">
        <v>17</v>
      </c>
      <c r="F9" s="3"/>
      <c r="G9" s="136">
        <v>56.948426305894401</v>
      </c>
      <c r="H9" s="130">
        <v>70.798433488860098</v>
      </c>
      <c r="I9" s="130">
        <v>76.263108912498893</v>
      </c>
      <c r="J9" s="130">
        <v>76.922692550327596</v>
      </c>
      <c r="K9" s="130">
        <v>72.919594505968107</v>
      </c>
      <c r="L9" s="137">
        <v>70.770451152709796</v>
      </c>
      <c r="M9" s="130"/>
      <c r="N9" s="138">
        <v>77.569784073803405</v>
      </c>
      <c r="O9" s="139">
        <v>78.832736834872904</v>
      </c>
      <c r="P9" s="140">
        <v>78.201260454338097</v>
      </c>
      <c r="Q9" s="130"/>
      <c r="R9" s="141">
        <v>72.893539524603597</v>
      </c>
      <c r="S9" s="135"/>
      <c r="T9" s="136">
        <v>1.8788966284161099</v>
      </c>
      <c r="U9" s="130">
        <v>1.1040261692684401</v>
      </c>
      <c r="V9" s="130">
        <v>1.7055651745075699</v>
      </c>
      <c r="W9" s="130">
        <v>2.6785659095720402</v>
      </c>
      <c r="X9" s="130">
        <v>1.97770683479753</v>
      </c>
      <c r="Y9" s="137">
        <v>1.87807843890142</v>
      </c>
      <c r="Z9" s="130"/>
      <c r="AA9" s="138">
        <v>7.6816189290453502E-2</v>
      </c>
      <c r="AB9" s="139">
        <v>0.189276091100502</v>
      </c>
      <c r="AC9" s="140">
        <v>0.133468623766303</v>
      </c>
      <c r="AD9" s="130"/>
      <c r="AE9" s="141">
        <v>1.33689646746597</v>
      </c>
      <c r="AF9" s="30"/>
      <c r="AG9" s="136">
        <v>56.409118884789201</v>
      </c>
      <c r="AH9" s="130">
        <v>61.937841122458799</v>
      </c>
      <c r="AI9" s="130">
        <v>69.702702111639695</v>
      </c>
      <c r="AJ9" s="130">
        <v>71.553472068182302</v>
      </c>
      <c r="AK9" s="130">
        <v>67.951487658689004</v>
      </c>
      <c r="AL9" s="137">
        <v>65.510925131629804</v>
      </c>
      <c r="AM9" s="130"/>
      <c r="AN9" s="138">
        <v>74.301237020964805</v>
      </c>
      <c r="AO9" s="139">
        <v>78.339419535615903</v>
      </c>
      <c r="AP9" s="140">
        <v>76.320452853883793</v>
      </c>
      <c r="AQ9" s="130"/>
      <c r="AR9" s="141">
        <v>68.599500495844396</v>
      </c>
      <c r="AS9" s="135"/>
      <c r="AT9" s="136">
        <v>0.61173112272919095</v>
      </c>
      <c r="AU9" s="130">
        <v>1.01151028564696</v>
      </c>
      <c r="AV9" s="130">
        <v>1.97150234151766</v>
      </c>
      <c r="AW9" s="130">
        <v>2.5968663468942101</v>
      </c>
      <c r="AX9" s="130">
        <v>0.93800549149635404</v>
      </c>
      <c r="AY9" s="137">
        <v>1.4723617526306201</v>
      </c>
      <c r="AZ9" s="130"/>
      <c r="BA9" s="138">
        <v>-1.2605261539355399</v>
      </c>
      <c r="BB9" s="139">
        <v>-1.36419227520355</v>
      </c>
      <c r="BC9" s="140">
        <v>-1.3135966049386101</v>
      </c>
      <c r="BD9" s="130"/>
      <c r="BE9" s="141">
        <v>0.56941066225596904</v>
      </c>
    </row>
    <row r="10" spans="1:57" x14ac:dyDescent="0.2">
      <c r="A10" s="21" t="s">
        <v>19</v>
      </c>
      <c r="B10" s="3" t="str">
        <f t="shared" ref="B10:B45" si="0">TRIM(A10)</f>
        <v>Norfolk/Virginia Beach, VA</v>
      </c>
      <c r="C10" s="3"/>
      <c r="D10" s="24" t="s">
        <v>16</v>
      </c>
      <c r="E10" s="27" t="s">
        <v>17</v>
      </c>
      <c r="F10" s="3"/>
      <c r="G10" s="136">
        <v>65.634150100169506</v>
      </c>
      <c r="H10" s="130">
        <v>72.8412184722864</v>
      </c>
      <c r="I10" s="130">
        <v>76.817177788051495</v>
      </c>
      <c r="J10" s="130">
        <v>76.768377253814094</v>
      </c>
      <c r="K10" s="130">
        <v>76.639954795294599</v>
      </c>
      <c r="L10" s="137">
        <v>73.740175681923205</v>
      </c>
      <c r="M10" s="130"/>
      <c r="N10" s="138">
        <v>85.483125288950504</v>
      </c>
      <c r="O10" s="139">
        <v>86.019931165562198</v>
      </c>
      <c r="P10" s="140">
        <v>85.751528227256301</v>
      </c>
      <c r="Q10" s="130"/>
      <c r="R10" s="141">
        <v>77.171990694875504</v>
      </c>
      <c r="S10" s="135"/>
      <c r="T10" s="136">
        <v>12.3255222559931</v>
      </c>
      <c r="U10" s="130">
        <v>6.5618187246172699</v>
      </c>
      <c r="V10" s="130">
        <v>6.09270852236292</v>
      </c>
      <c r="W10" s="130">
        <v>6.0177653781637996</v>
      </c>
      <c r="X10" s="130">
        <v>6.8977140872526901</v>
      </c>
      <c r="Y10" s="137">
        <v>7.3992968094830598</v>
      </c>
      <c r="Z10" s="130"/>
      <c r="AA10" s="138">
        <v>2.7502242348466801</v>
      </c>
      <c r="AB10" s="139">
        <v>-2.1983114199629799</v>
      </c>
      <c r="AC10" s="140">
        <v>0.20716570587460201</v>
      </c>
      <c r="AD10" s="130"/>
      <c r="AE10" s="141">
        <v>5.0065899587658302</v>
      </c>
      <c r="AF10" s="30"/>
      <c r="AG10" s="136">
        <v>60.368187188575497</v>
      </c>
      <c r="AH10" s="130">
        <v>59.423640006164199</v>
      </c>
      <c r="AI10" s="130">
        <v>64.502106128319696</v>
      </c>
      <c r="AJ10" s="130">
        <v>66.082986592695306</v>
      </c>
      <c r="AK10" s="130">
        <v>66.029049160117097</v>
      </c>
      <c r="AL10" s="137">
        <v>63.281193815174298</v>
      </c>
      <c r="AM10" s="130"/>
      <c r="AN10" s="138">
        <v>80.095161041762907</v>
      </c>
      <c r="AO10" s="139">
        <v>84.8647711511789</v>
      </c>
      <c r="AP10" s="140">
        <v>82.479966096470903</v>
      </c>
      <c r="AQ10" s="130"/>
      <c r="AR10" s="141">
        <v>68.766557324116206</v>
      </c>
      <c r="AS10" s="135"/>
      <c r="AT10" s="136">
        <v>4.3339382661174097</v>
      </c>
      <c r="AU10" s="130">
        <v>0.52393619132243596</v>
      </c>
      <c r="AV10" s="130">
        <v>1.9944163458161299</v>
      </c>
      <c r="AW10" s="130">
        <v>3.6265489663208701</v>
      </c>
      <c r="AX10" s="130">
        <v>3.13653636623514</v>
      </c>
      <c r="AY10" s="137">
        <v>2.7263046024573301</v>
      </c>
      <c r="AZ10" s="130"/>
      <c r="BA10" s="138">
        <v>3.6903394486502101</v>
      </c>
      <c r="BB10" s="139">
        <v>1.6137759513327901</v>
      </c>
      <c r="BC10" s="140">
        <v>2.6115471525007501</v>
      </c>
      <c r="BD10" s="130"/>
      <c r="BE10" s="141">
        <v>2.6828829917388002</v>
      </c>
    </row>
    <row r="11" spans="1:57" x14ac:dyDescent="0.2">
      <c r="A11" s="21" t="s">
        <v>20</v>
      </c>
      <c r="B11" s="2" t="s">
        <v>71</v>
      </c>
      <c r="C11" s="3"/>
      <c r="D11" s="24" t="s">
        <v>16</v>
      </c>
      <c r="E11" s="27" t="s">
        <v>17</v>
      </c>
      <c r="F11" s="3"/>
      <c r="G11" s="136">
        <v>49.762570452225603</v>
      </c>
      <c r="H11" s="130">
        <v>64.252429769671096</v>
      </c>
      <c r="I11" s="130">
        <v>70.749567301291407</v>
      </c>
      <c r="J11" s="130">
        <v>70.807260462432794</v>
      </c>
      <c r="K11" s="130">
        <v>68.841255048151496</v>
      </c>
      <c r="L11" s="137">
        <v>64.882616606754496</v>
      </c>
      <c r="M11" s="130"/>
      <c r="N11" s="138">
        <v>74.623884968712503</v>
      </c>
      <c r="O11" s="139">
        <v>75.320640837882195</v>
      </c>
      <c r="P11" s="140">
        <v>74.972262903297306</v>
      </c>
      <c r="Q11" s="130"/>
      <c r="R11" s="141">
        <v>67.765372691481005</v>
      </c>
      <c r="S11" s="135"/>
      <c r="T11" s="136">
        <v>1.30592680437648</v>
      </c>
      <c r="U11" s="130">
        <v>0.50624334269028703</v>
      </c>
      <c r="V11" s="130">
        <v>-1.5287629476436699</v>
      </c>
      <c r="W11" s="130">
        <v>-1.85071515120776</v>
      </c>
      <c r="X11" s="130">
        <v>-5.6322004373267696</v>
      </c>
      <c r="Y11" s="137">
        <v>-1.6900810783762199</v>
      </c>
      <c r="Z11" s="130"/>
      <c r="AA11" s="138">
        <v>-12.027572834969501</v>
      </c>
      <c r="AB11" s="139">
        <v>-9.1515447591727899</v>
      </c>
      <c r="AC11" s="140">
        <v>-10.6060059200708</v>
      </c>
      <c r="AD11" s="130"/>
      <c r="AE11" s="141">
        <v>-4.6947701277519096</v>
      </c>
      <c r="AF11" s="30"/>
      <c r="AG11" s="136">
        <v>55.363245018417402</v>
      </c>
      <c r="AH11" s="130">
        <v>57.452403142058301</v>
      </c>
      <c r="AI11" s="130">
        <v>65.826787378511497</v>
      </c>
      <c r="AJ11" s="130">
        <v>66.398171570585305</v>
      </c>
      <c r="AK11" s="130">
        <v>63.1640260950605</v>
      </c>
      <c r="AL11" s="137">
        <v>61.640926640926601</v>
      </c>
      <c r="AM11" s="130"/>
      <c r="AN11" s="138">
        <v>71.820219234012299</v>
      </c>
      <c r="AO11" s="139">
        <v>76.952691607863997</v>
      </c>
      <c r="AP11" s="140">
        <v>74.386455420938105</v>
      </c>
      <c r="AQ11" s="130"/>
      <c r="AR11" s="141">
        <v>65.282506292358505</v>
      </c>
      <c r="AS11" s="135"/>
      <c r="AT11" s="136">
        <v>0.780118067907551</v>
      </c>
      <c r="AU11" s="130">
        <v>-2.2966562100364301</v>
      </c>
      <c r="AV11" s="130">
        <v>-1.75891525036013</v>
      </c>
      <c r="AW11" s="130">
        <v>-1.6608179018470699</v>
      </c>
      <c r="AX11" s="130">
        <v>-4.1615248855352203</v>
      </c>
      <c r="AY11" s="137">
        <v>-1.89993259910417</v>
      </c>
      <c r="AZ11" s="130"/>
      <c r="BA11" s="138">
        <v>-6.6036262271068402</v>
      </c>
      <c r="BB11" s="139">
        <v>-5.1711675813766496</v>
      </c>
      <c r="BC11" s="140">
        <v>-5.8681336162987696</v>
      </c>
      <c r="BD11" s="130"/>
      <c r="BE11" s="141">
        <v>-3.23356497010634</v>
      </c>
    </row>
    <row r="12" spans="1:57" x14ac:dyDescent="0.2">
      <c r="A12" s="21" t="s">
        <v>21</v>
      </c>
      <c r="B12" s="3" t="str">
        <f t="shared" si="0"/>
        <v>Virginia Area</v>
      </c>
      <c r="C12" s="3"/>
      <c r="D12" s="24" t="s">
        <v>16</v>
      </c>
      <c r="E12" s="27" t="s">
        <v>17</v>
      </c>
      <c r="F12" s="3"/>
      <c r="G12" s="136">
        <v>46.005876411716002</v>
      </c>
      <c r="H12" s="130">
        <v>58.036452116426403</v>
      </c>
      <c r="I12" s="130">
        <v>61.380956753282497</v>
      </c>
      <c r="J12" s="130">
        <v>64.160774951795005</v>
      </c>
      <c r="K12" s="130">
        <v>62.489670370030304</v>
      </c>
      <c r="L12" s="137">
        <v>58.414746120650001</v>
      </c>
      <c r="M12" s="130"/>
      <c r="N12" s="138">
        <v>70.243779267284907</v>
      </c>
      <c r="O12" s="139">
        <v>70.668441832705895</v>
      </c>
      <c r="P12" s="140">
        <v>70.456110549995401</v>
      </c>
      <c r="Q12" s="130"/>
      <c r="R12" s="141">
        <v>61.855135957605803</v>
      </c>
      <c r="S12" s="135"/>
      <c r="T12" s="136">
        <v>-2.0509172506812599</v>
      </c>
      <c r="U12" s="130">
        <v>-0.81626334586247196</v>
      </c>
      <c r="V12" s="130">
        <v>1.0621610151827601</v>
      </c>
      <c r="W12" s="130">
        <v>2.6106083718664901</v>
      </c>
      <c r="X12" s="130">
        <v>1.8598693685454</v>
      </c>
      <c r="Y12" s="137">
        <v>0.68169163121887599</v>
      </c>
      <c r="Z12" s="130"/>
      <c r="AA12" s="138">
        <v>0.94502338202837899</v>
      </c>
      <c r="AB12" s="139">
        <v>-1.1571960767523699</v>
      </c>
      <c r="AC12" s="140">
        <v>-0.12031364115474701</v>
      </c>
      <c r="AD12" s="130"/>
      <c r="AE12" s="141">
        <v>0.41927461811197803</v>
      </c>
      <c r="AF12" s="30"/>
      <c r="AG12" s="136">
        <v>46.222452087463701</v>
      </c>
      <c r="AH12" s="130">
        <v>52.338591500732598</v>
      </c>
      <c r="AI12" s="130">
        <v>59.570151998390898</v>
      </c>
      <c r="AJ12" s="130">
        <v>62.886532770163399</v>
      </c>
      <c r="AK12" s="130">
        <v>61.719611989702003</v>
      </c>
      <c r="AL12" s="137">
        <v>56.547474013764301</v>
      </c>
      <c r="AM12" s="130"/>
      <c r="AN12" s="138">
        <v>67.990874402353796</v>
      </c>
      <c r="AO12" s="139">
        <v>69.647206139141602</v>
      </c>
      <c r="AP12" s="140">
        <v>68.819230592452996</v>
      </c>
      <c r="AQ12" s="130"/>
      <c r="AR12" s="141">
        <v>60.054277336502999</v>
      </c>
      <c r="AS12" s="135"/>
      <c r="AT12" s="136">
        <v>-1.16257475840016</v>
      </c>
      <c r="AU12" s="130">
        <v>1.7685428589436001</v>
      </c>
      <c r="AV12" s="130">
        <v>2.78743575798857</v>
      </c>
      <c r="AW12" s="130">
        <v>3.9838862086790598</v>
      </c>
      <c r="AX12" s="130">
        <v>2.3970185305882898</v>
      </c>
      <c r="AY12" s="137">
        <v>2.1075399587877701</v>
      </c>
      <c r="AZ12" s="130"/>
      <c r="BA12" s="138">
        <v>-1.33041306570638</v>
      </c>
      <c r="BB12" s="139">
        <v>-2.4374897125053399</v>
      </c>
      <c r="BC12" s="140">
        <v>-1.8934635489170499</v>
      </c>
      <c r="BD12" s="130"/>
      <c r="BE12" s="141">
        <v>0.76334761218309399</v>
      </c>
    </row>
    <row r="13" spans="1:57" x14ac:dyDescent="0.2">
      <c r="A13" s="34" t="s">
        <v>22</v>
      </c>
      <c r="B13" s="2" t="s">
        <v>87</v>
      </c>
      <c r="C13" s="3"/>
      <c r="D13" s="24" t="s">
        <v>16</v>
      </c>
      <c r="E13" s="27" t="s">
        <v>17</v>
      </c>
      <c r="F13" s="3"/>
      <c r="G13" s="136">
        <v>64.054115867067694</v>
      </c>
      <c r="H13" s="130">
        <v>83.519818440914094</v>
      </c>
      <c r="I13" s="130">
        <v>91.7339596418078</v>
      </c>
      <c r="J13" s="130">
        <v>89.731883675515903</v>
      </c>
      <c r="K13" s="130">
        <v>80.837775549339298</v>
      </c>
      <c r="L13" s="137">
        <v>81.975510634928995</v>
      </c>
      <c r="M13" s="130"/>
      <c r="N13" s="138">
        <v>79.2139476786122</v>
      </c>
      <c r="O13" s="139">
        <v>82.808184233211904</v>
      </c>
      <c r="P13" s="140">
        <v>81.011065955912102</v>
      </c>
      <c r="Q13" s="130"/>
      <c r="R13" s="141">
        <v>81.699955012352703</v>
      </c>
      <c r="S13" s="135"/>
      <c r="T13" s="136">
        <v>0.28530647803362003</v>
      </c>
      <c r="U13" s="130">
        <v>0.89271066630738705</v>
      </c>
      <c r="V13" s="130">
        <v>0.25188532906699801</v>
      </c>
      <c r="W13" s="130">
        <v>1.47068624556837</v>
      </c>
      <c r="X13" s="130">
        <v>4.6090805019861802</v>
      </c>
      <c r="Y13" s="137">
        <v>1.4891095111188499</v>
      </c>
      <c r="Z13" s="130"/>
      <c r="AA13" s="138">
        <v>5.5232126921618301</v>
      </c>
      <c r="AB13" s="139">
        <v>7.6857385991494898</v>
      </c>
      <c r="AC13" s="140">
        <v>6.6174979125418796</v>
      </c>
      <c r="AD13" s="130"/>
      <c r="AE13" s="141">
        <v>2.8912297751712601</v>
      </c>
      <c r="AF13" s="30"/>
      <c r="AG13" s="136">
        <v>65.760646053762997</v>
      </c>
      <c r="AH13" s="130">
        <v>74.801352103259504</v>
      </c>
      <c r="AI13" s="130">
        <v>83.551976142458997</v>
      </c>
      <c r="AJ13" s="130">
        <v>83.856133398138098</v>
      </c>
      <c r="AK13" s="130">
        <v>74.7531883729676</v>
      </c>
      <c r="AL13" s="137">
        <v>76.544659214117402</v>
      </c>
      <c r="AM13" s="130"/>
      <c r="AN13" s="138">
        <v>75.902896437674102</v>
      </c>
      <c r="AO13" s="139">
        <v>81.905526356299305</v>
      </c>
      <c r="AP13" s="140">
        <v>78.904208096883707</v>
      </c>
      <c r="AQ13" s="130"/>
      <c r="AR13" s="141">
        <v>77.2188493965986</v>
      </c>
      <c r="AS13" s="135"/>
      <c r="AT13" s="136">
        <v>0.26818593992703399</v>
      </c>
      <c r="AU13" s="130">
        <v>1.6455260477295699</v>
      </c>
      <c r="AV13" s="130">
        <v>1.1187305457849801</v>
      </c>
      <c r="AW13" s="130">
        <v>3.11206386039831</v>
      </c>
      <c r="AX13" s="130">
        <v>1.0340576873995899</v>
      </c>
      <c r="AY13" s="137">
        <v>1.48690177409491</v>
      </c>
      <c r="AZ13" s="130"/>
      <c r="BA13" s="138">
        <v>-0.97608180809690104</v>
      </c>
      <c r="BB13" s="139">
        <v>0.115820333759724</v>
      </c>
      <c r="BC13" s="140">
        <v>-0.412365272071817</v>
      </c>
      <c r="BD13" s="130"/>
      <c r="BE13" s="141">
        <v>0.92491842731428398</v>
      </c>
    </row>
    <row r="14" spans="1:57" x14ac:dyDescent="0.2">
      <c r="A14" s="21" t="s">
        <v>23</v>
      </c>
      <c r="B14" s="3" t="str">
        <f t="shared" si="0"/>
        <v>Arlington, VA</v>
      </c>
      <c r="C14" s="3"/>
      <c r="D14" s="24" t="s">
        <v>16</v>
      </c>
      <c r="E14" s="27" t="s">
        <v>17</v>
      </c>
      <c r="F14" s="3"/>
      <c r="G14" s="136">
        <v>63.199174406604698</v>
      </c>
      <c r="H14" s="130">
        <v>92.187822497420001</v>
      </c>
      <c r="I14" s="130">
        <v>97.956656346749199</v>
      </c>
      <c r="J14" s="130">
        <v>97.110423116614996</v>
      </c>
      <c r="K14" s="130">
        <v>85.644994840041207</v>
      </c>
      <c r="L14" s="137">
        <v>87.219814241486006</v>
      </c>
      <c r="M14" s="130"/>
      <c r="N14" s="138">
        <v>79.040247678018503</v>
      </c>
      <c r="O14" s="139">
        <v>82.208462332301295</v>
      </c>
      <c r="P14" s="140">
        <v>80.624355005159899</v>
      </c>
      <c r="Q14" s="130"/>
      <c r="R14" s="141">
        <v>85.3353973168214</v>
      </c>
      <c r="S14" s="135"/>
      <c r="T14" s="136">
        <v>-4.4617784711388397</v>
      </c>
      <c r="U14" s="130">
        <v>0.88085827216261903</v>
      </c>
      <c r="V14" s="130">
        <v>0.47634169577643598</v>
      </c>
      <c r="W14" s="130">
        <v>0.37333333333333302</v>
      </c>
      <c r="X14" s="130">
        <v>4.1018564977420899</v>
      </c>
      <c r="Y14" s="137">
        <v>0.47314486792363097</v>
      </c>
      <c r="Z14" s="130"/>
      <c r="AA14" s="138">
        <v>12.269129287598901</v>
      </c>
      <c r="AB14" s="139">
        <v>20.569093385802901</v>
      </c>
      <c r="AC14" s="140">
        <v>16.3526695956512</v>
      </c>
      <c r="AD14" s="130"/>
      <c r="AE14" s="141">
        <v>4.3162485582468202</v>
      </c>
      <c r="AF14" s="30"/>
      <c r="AG14" s="136">
        <v>69.422084623323002</v>
      </c>
      <c r="AH14" s="130">
        <v>81.310629514963793</v>
      </c>
      <c r="AI14" s="130">
        <v>89.251805985552096</v>
      </c>
      <c r="AJ14" s="130">
        <v>90.250257997936004</v>
      </c>
      <c r="AK14" s="130">
        <v>80.554695562435498</v>
      </c>
      <c r="AL14" s="137">
        <v>82.157894736842096</v>
      </c>
      <c r="AM14" s="130"/>
      <c r="AN14" s="138">
        <v>78.550051599587206</v>
      </c>
      <c r="AO14" s="139">
        <v>80.704334365324996</v>
      </c>
      <c r="AP14" s="140">
        <v>79.627192982456094</v>
      </c>
      <c r="AQ14" s="130"/>
      <c r="AR14" s="141">
        <v>81.434837092731797</v>
      </c>
      <c r="AS14" s="135"/>
      <c r="AT14" s="136">
        <v>1.45157033518078</v>
      </c>
      <c r="AU14" s="130">
        <v>2.5010570136923902</v>
      </c>
      <c r="AV14" s="130">
        <v>4.4347169811320697</v>
      </c>
      <c r="AW14" s="130">
        <v>2.6859625432983001</v>
      </c>
      <c r="AX14" s="130">
        <v>1.81302377148074</v>
      </c>
      <c r="AY14" s="137">
        <v>2.63911092774998</v>
      </c>
      <c r="AZ14" s="130"/>
      <c r="BA14" s="138">
        <v>0.608023263498777</v>
      </c>
      <c r="BB14" s="139">
        <v>1.826171875</v>
      </c>
      <c r="BC14" s="140">
        <v>1.22167196877767</v>
      </c>
      <c r="BD14" s="130"/>
      <c r="BE14" s="141">
        <v>2.2391374762852201</v>
      </c>
    </row>
    <row r="15" spans="1:57" x14ac:dyDescent="0.2">
      <c r="A15" s="21" t="s">
        <v>24</v>
      </c>
      <c r="B15" s="3" t="str">
        <f t="shared" si="0"/>
        <v>Suburban Virginia Area</v>
      </c>
      <c r="C15" s="3"/>
      <c r="D15" s="24" t="s">
        <v>16</v>
      </c>
      <c r="E15" s="27" t="s">
        <v>17</v>
      </c>
      <c r="F15" s="3"/>
      <c r="G15" s="136">
        <v>56.762192056309701</v>
      </c>
      <c r="H15" s="130">
        <v>70.349421820009994</v>
      </c>
      <c r="I15" s="130">
        <v>79.097536450477605</v>
      </c>
      <c r="J15" s="130">
        <v>79.487179487179404</v>
      </c>
      <c r="K15" s="130">
        <v>70.512820512820497</v>
      </c>
      <c r="L15" s="137">
        <v>71.241830065359395</v>
      </c>
      <c r="M15" s="130"/>
      <c r="N15" s="138">
        <v>78.381096028154801</v>
      </c>
      <c r="O15" s="139">
        <v>80.882352941176407</v>
      </c>
      <c r="P15" s="140">
        <v>79.631724484665597</v>
      </c>
      <c r="Q15" s="130"/>
      <c r="R15" s="141">
        <v>73.638942756589799</v>
      </c>
      <c r="S15" s="135"/>
      <c r="T15" s="136">
        <v>4.0420383671531699</v>
      </c>
      <c r="U15" s="130">
        <v>-6.89706614023497</v>
      </c>
      <c r="V15" s="130">
        <v>-4.2062534452228997</v>
      </c>
      <c r="W15" s="130">
        <v>0.52490525398508703</v>
      </c>
      <c r="X15" s="130">
        <v>-1.52670543005115</v>
      </c>
      <c r="Y15" s="137">
        <v>-1.9697904511231199</v>
      </c>
      <c r="Z15" s="130"/>
      <c r="AA15" s="138">
        <v>5.7729159367282898</v>
      </c>
      <c r="AB15" s="139">
        <v>1.9950259515570901</v>
      </c>
      <c r="AC15" s="140">
        <v>3.81997594769912</v>
      </c>
      <c r="AD15" s="130"/>
      <c r="AE15" s="141">
        <v>-0.25109556889816997</v>
      </c>
      <c r="AF15" s="30"/>
      <c r="AG15" s="136">
        <v>57.312091503267901</v>
      </c>
      <c r="AH15" s="130">
        <v>65.180367018602297</v>
      </c>
      <c r="AI15" s="130">
        <v>75.241955756661596</v>
      </c>
      <c r="AJ15" s="130">
        <v>76.646556058320698</v>
      </c>
      <c r="AK15" s="130">
        <v>69.353318250377001</v>
      </c>
      <c r="AL15" s="137">
        <v>68.746857717445906</v>
      </c>
      <c r="AM15" s="130"/>
      <c r="AN15" s="138">
        <v>74.088738059326204</v>
      </c>
      <c r="AO15" s="139">
        <v>81.579939668174902</v>
      </c>
      <c r="AP15" s="140">
        <v>77.834338863750602</v>
      </c>
      <c r="AQ15" s="130"/>
      <c r="AR15" s="141">
        <v>71.343280902104397</v>
      </c>
      <c r="AS15" s="135"/>
      <c r="AT15" s="136">
        <v>-0.83526522996964503</v>
      </c>
      <c r="AU15" s="130">
        <v>-0.2165907226969</v>
      </c>
      <c r="AV15" s="130">
        <v>2.5048833972613598</v>
      </c>
      <c r="AW15" s="130">
        <v>2.75221727395189</v>
      </c>
      <c r="AX15" s="130">
        <v>-2.4988184873130401</v>
      </c>
      <c r="AY15" s="137">
        <v>0.43839466950065298</v>
      </c>
      <c r="AZ15" s="130"/>
      <c r="BA15" s="138">
        <v>-4.7511805084410001</v>
      </c>
      <c r="BB15" s="139">
        <v>-3.6647268453714901</v>
      </c>
      <c r="BC15" s="140">
        <v>-4.1848864076411898</v>
      </c>
      <c r="BD15" s="130"/>
      <c r="BE15" s="141">
        <v>-1.0388205260758301</v>
      </c>
    </row>
    <row r="16" spans="1:57" x14ac:dyDescent="0.2">
      <c r="A16" s="21" t="s">
        <v>25</v>
      </c>
      <c r="B16" s="3" t="str">
        <f t="shared" si="0"/>
        <v>Alexandria, VA</v>
      </c>
      <c r="C16" s="3"/>
      <c r="D16" s="24" t="s">
        <v>16</v>
      </c>
      <c r="E16" s="27" t="s">
        <v>17</v>
      </c>
      <c r="F16" s="3"/>
      <c r="G16" s="136">
        <v>68.915747477118003</v>
      </c>
      <c r="H16" s="130">
        <v>89.263083783149398</v>
      </c>
      <c r="I16" s="130">
        <v>94.402722365641793</v>
      </c>
      <c r="J16" s="130">
        <v>91.973715090354304</v>
      </c>
      <c r="K16" s="130">
        <v>80.743956817648396</v>
      </c>
      <c r="L16" s="137">
        <v>85.059845106782404</v>
      </c>
      <c r="M16" s="130"/>
      <c r="N16" s="138">
        <v>74.1257920675897</v>
      </c>
      <c r="O16" s="139">
        <v>78.960337948838301</v>
      </c>
      <c r="P16" s="140">
        <v>76.543065008214</v>
      </c>
      <c r="Q16" s="130"/>
      <c r="R16" s="141">
        <v>82.626479364334301</v>
      </c>
      <c r="S16" s="135"/>
      <c r="T16" s="136">
        <v>-7.5880591585361596</v>
      </c>
      <c r="U16" s="130">
        <v>-0.92967686519375503</v>
      </c>
      <c r="V16" s="130">
        <v>-0.188968898023158</v>
      </c>
      <c r="W16" s="130">
        <v>0.173641517703751</v>
      </c>
      <c r="X16" s="130">
        <v>-2.4635587364993601</v>
      </c>
      <c r="Y16" s="137">
        <v>-1.9718880514410699</v>
      </c>
      <c r="Z16" s="130"/>
      <c r="AA16" s="138">
        <v>-6.2628892990083704</v>
      </c>
      <c r="AB16" s="139">
        <v>3.5972108254771902</v>
      </c>
      <c r="AC16" s="140">
        <v>-1.42362596347653</v>
      </c>
      <c r="AD16" s="130"/>
      <c r="AE16" s="141">
        <v>-1.8273692465699201</v>
      </c>
      <c r="AF16" s="30"/>
      <c r="AG16" s="136">
        <v>64.268950950481099</v>
      </c>
      <c r="AH16" s="130">
        <v>75.428303215207606</v>
      </c>
      <c r="AI16" s="130">
        <v>84.604552921849304</v>
      </c>
      <c r="AJ16" s="130">
        <v>83.651138230462294</v>
      </c>
      <c r="AK16" s="130">
        <v>75.8360713447547</v>
      </c>
      <c r="AL16" s="137">
        <v>76.757803332551006</v>
      </c>
      <c r="AM16" s="130"/>
      <c r="AN16" s="138">
        <v>73.970312133302002</v>
      </c>
      <c r="AO16" s="139">
        <v>80.353790190096205</v>
      </c>
      <c r="AP16" s="140">
        <v>77.162051161699097</v>
      </c>
      <c r="AQ16" s="130"/>
      <c r="AR16" s="141">
        <v>76.873302712307606</v>
      </c>
      <c r="AS16" s="135"/>
      <c r="AT16" s="136">
        <v>-6.2684532335304199</v>
      </c>
      <c r="AU16" s="130">
        <v>-0.46357526579442698</v>
      </c>
      <c r="AV16" s="130">
        <v>0.12978700095642301</v>
      </c>
      <c r="AW16" s="130">
        <v>-0.18451627054043701</v>
      </c>
      <c r="AX16" s="130">
        <v>-1.1102667464864799</v>
      </c>
      <c r="AY16" s="137">
        <v>-1.42433347721672</v>
      </c>
      <c r="AZ16" s="130"/>
      <c r="BA16" s="138">
        <v>-4.5590699289916703</v>
      </c>
      <c r="BB16" s="139">
        <v>-1.6974949189998401</v>
      </c>
      <c r="BC16" s="140">
        <v>-3.0902085380841302</v>
      </c>
      <c r="BD16" s="130"/>
      <c r="BE16" s="141">
        <v>-1.90802838468571</v>
      </c>
    </row>
    <row r="17" spans="1:57" x14ac:dyDescent="0.2">
      <c r="A17" s="21" t="s">
        <v>26</v>
      </c>
      <c r="B17" s="3" t="str">
        <f t="shared" si="0"/>
        <v>Fairfax/Tysons Corner, VA</v>
      </c>
      <c r="C17" s="3"/>
      <c r="D17" s="24" t="s">
        <v>16</v>
      </c>
      <c r="E17" s="27" t="s">
        <v>17</v>
      </c>
      <c r="F17" s="3"/>
      <c r="G17" s="136">
        <v>63.113636363636303</v>
      </c>
      <c r="H17" s="130">
        <v>85.772727272727195</v>
      </c>
      <c r="I17" s="130">
        <v>95.545454545454504</v>
      </c>
      <c r="J17" s="130">
        <v>95.045454545454504</v>
      </c>
      <c r="K17" s="130">
        <v>83.125</v>
      </c>
      <c r="L17" s="137">
        <v>84.520454545454498</v>
      </c>
      <c r="M17" s="130"/>
      <c r="N17" s="138">
        <v>77.181818181818102</v>
      </c>
      <c r="O17" s="139">
        <v>80.613636363636303</v>
      </c>
      <c r="P17" s="140">
        <v>78.897727272727195</v>
      </c>
      <c r="Q17" s="130"/>
      <c r="R17" s="141">
        <v>82.913961038961006</v>
      </c>
      <c r="S17" s="135"/>
      <c r="T17" s="136">
        <v>-1.11359110657626</v>
      </c>
      <c r="U17" s="130">
        <v>-0.35396583282489302</v>
      </c>
      <c r="V17" s="130">
        <v>4.2281206315741198</v>
      </c>
      <c r="W17" s="130">
        <v>5.6671045717288404</v>
      </c>
      <c r="X17" s="130">
        <v>9.5048515981735093</v>
      </c>
      <c r="Y17" s="137">
        <v>3.7240924043486201</v>
      </c>
      <c r="Z17" s="130"/>
      <c r="AA17" s="138">
        <v>8.3023081004598502</v>
      </c>
      <c r="AB17" s="139">
        <v>10.3798485567588</v>
      </c>
      <c r="AC17" s="140">
        <v>9.3538040748585995</v>
      </c>
      <c r="AD17" s="130"/>
      <c r="AE17" s="141">
        <v>5.19648034732481</v>
      </c>
      <c r="AF17" s="30"/>
      <c r="AG17" s="136">
        <v>62.2361730534329</v>
      </c>
      <c r="AH17" s="130">
        <v>75.220861858364302</v>
      </c>
      <c r="AI17" s="130">
        <v>86.992585859159703</v>
      </c>
      <c r="AJ17" s="130">
        <v>87.529471920006799</v>
      </c>
      <c r="AK17" s="130">
        <v>74.314689088997994</v>
      </c>
      <c r="AL17" s="137">
        <v>77.258756355992304</v>
      </c>
      <c r="AM17" s="130"/>
      <c r="AN17" s="138">
        <v>74.235150413317001</v>
      </c>
      <c r="AO17" s="139">
        <v>80.947105278109106</v>
      </c>
      <c r="AP17" s="140">
        <v>77.591080178964503</v>
      </c>
      <c r="AQ17" s="130"/>
      <c r="AR17" s="141">
        <v>77.353705056407705</v>
      </c>
      <c r="AS17" s="135"/>
      <c r="AT17" s="136">
        <v>0.68771022523709402</v>
      </c>
      <c r="AU17" s="130">
        <v>3.2203510855195798</v>
      </c>
      <c r="AV17" s="130">
        <v>3.4267427605381302</v>
      </c>
      <c r="AW17" s="130">
        <v>3.4999083909637201</v>
      </c>
      <c r="AX17" s="130">
        <v>0.81799977511321398</v>
      </c>
      <c r="AY17" s="137">
        <v>2.4443155198422102</v>
      </c>
      <c r="AZ17" s="130"/>
      <c r="BA17" s="138">
        <v>-2.5916878673045698</v>
      </c>
      <c r="BB17" s="139">
        <v>-1.6947141148440501</v>
      </c>
      <c r="BC17" s="140">
        <v>-2.1259151483575298</v>
      </c>
      <c r="BD17" s="130"/>
      <c r="BE17" s="141">
        <v>1.09147077612023</v>
      </c>
    </row>
    <row r="18" spans="1:57" x14ac:dyDescent="0.2">
      <c r="A18" s="21" t="s">
        <v>27</v>
      </c>
      <c r="B18" s="3" t="str">
        <f t="shared" si="0"/>
        <v>I-95 Fredericksburg, VA</v>
      </c>
      <c r="C18" s="3"/>
      <c r="D18" s="24" t="s">
        <v>16</v>
      </c>
      <c r="E18" s="27" t="s">
        <v>17</v>
      </c>
      <c r="F18" s="3"/>
      <c r="G18" s="136">
        <v>58.013355592654399</v>
      </c>
      <c r="H18" s="130">
        <v>67.588838540424504</v>
      </c>
      <c r="I18" s="130">
        <v>74.564750775101302</v>
      </c>
      <c r="J18" s="130">
        <v>76.508466491771998</v>
      </c>
      <c r="K18" s="130">
        <v>71.583591700453098</v>
      </c>
      <c r="L18" s="137">
        <v>69.651800620081005</v>
      </c>
      <c r="M18" s="130"/>
      <c r="N18" s="138">
        <v>75.160982590030997</v>
      </c>
      <c r="O18" s="139">
        <v>76.234199856904297</v>
      </c>
      <c r="P18" s="140">
        <v>75.697591223467597</v>
      </c>
      <c r="Q18" s="130"/>
      <c r="R18" s="141">
        <v>71.379169363905802</v>
      </c>
      <c r="S18" s="135"/>
      <c r="T18" s="136">
        <v>-5.93239354505259</v>
      </c>
      <c r="U18" s="130">
        <v>-1.76593897393937</v>
      </c>
      <c r="V18" s="130">
        <v>-2.0491896518794102</v>
      </c>
      <c r="W18" s="130">
        <v>-0.72771522616560802</v>
      </c>
      <c r="X18" s="130">
        <v>-3.92370235956614</v>
      </c>
      <c r="Y18" s="137">
        <v>-2.7689886840728599</v>
      </c>
      <c r="Z18" s="130"/>
      <c r="AA18" s="138">
        <v>-8.1871683895899903</v>
      </c>
      <c r="AB18" s="139">
        <v>-4.4081376091023001</v>
      </c>
      <c r="AC18" s="140">
        <v>-6.3223642768250397</v>
      </c>
      <c r="AD18" s="130"/>
      <c r="AE18" s="141">
        <v>-3.87380347106087</v>
      </c>
      <c r="AF18" s="30"/>
      <c r="AG18" s="136">
        <v>56.257452897686598</v>
      </c>
      <c r="AH18" s="130">
        <v>60.7053422370617</v>
      </c>
      <c r="AI18" s="130">
        <v>71.011209158120593</v>
      </c>
      <c r="AJ18" s="130">
        <v>75.336870975435204</v>
      </c>
      <c r="AK18" s="130">
        <v>73.273908895778604</v>
      </c>
      <c r="AL18" s="137">
        <v>67.316956832816501</v>
      </c>
      <c r="AM18" s="130"/>
      <c r="AN18" s="138">
        <v>76.562127355115607</v>
      </c>
      <c r="AO18" s="139">
        <v>81.063677557834396</v>
      </c>
      <c r="AP18" s="140">
        <v>78.812902456475001</v>
      </c>
      <c r="AQ18" s="130"/>
      <c r="AR18" s="141">
        <v>70.601512725290405</v>
      </c>
      <c r="AS18" s="135"/>
      <c r="AT18" s="136">
        <v>-4.0104022180904604</v>
      </c>
      <c r="AU18" s="130">
        <v>-0.62558356901978696</v>
      </c>
      <c r="AV18" s="130">
        <v>2.6882831657344801</v>
      </c>
      <c r="AW18" s="130">
        <v>3.4122874169878998</v>
      </c>
      <c r="AX18" s="130">
        <v>1.07198736729502</v>
      </c>
      <c r="AY18" s="137">
        <v>0.71499618717517099</v>
      </c>
      <c r="AZ18" s="130"/>
      <c r="BA18" s="138">
        <v>-3.79752869874264</v>
      </c>
      <c r="BB18" s="139">
        <v>-2.63736426345679</v>
      </c>
      <c r="BC18" s="140">
        <v>-3.20435480411312</v>
      </c>
      <c r="BD18" s="130"/>
      <c r="BE18" s="141">
        <v>-0.569092479533576</v>
      </c>
    </row>
    <row r="19" spans="1:57" x14ac:dyDescent="0.2">
      <c r="A19" s="21" t="s">
        <v>28</v>
      </c>
      <c r="B19" s="3" t="str">
        <f t="shared" si="0"/>
        <v>Dulles Airport Area, VA</v>
      </c>
      <c r="C19" s="3"/>
      <c r="D19" s="24" t="s">
        <v>16</v>
      </c>
      <c r="E19" s="27" t="s">
        <v>17</v>
      </c>
      <c r="F19" s="3"/>
      <c r="G19" s="136">
        <v>64.835894517169393</v>
      </c>
      <c r="H19" s="130">
        <v>85.818630240940905</v>
      </c>
      <c r="I19" s="130">
        <v>97.021438057294603</v>
      </c>
      <c r="J19" s="130">
        <v>96.518687156137304</v>
      </c>
      <c r="K19" s="130">
        <v>85.107190286473099</v>
      </c>
      <c r="L19" s="137">
        <v>85.860368051603103</v>
      </c>
      <c r="M19" s="130"/>
      <c r="N19" s="138">
        <v>84.557010055017997</v>
      </c>
      <c r="O19" s="139">
        <v>87.260481881995801</v>
      </c>
      <c r="P19" s="140">
        <v>85.908745968506906</v>
      </c>
      <c r="Q19" s="130"/>
      <c r="R19" s="141">
        <v>85.874190313575596</v>
      </c>
      <c r="S19" s="135"/>
      <c r="T19" s="136">
        <v>-1.0710667245621599</v>
      </c>
      <c r="U19" s="130">
        <v>-1.4809974953718801</v>
      </c>
      <c r="V19" s="130">
        <v>1.41794744670302</v>
      </c>
      <c r="W19" s="130">
        <v>4.2841037204058603</v>
      </c>
      <c r="X19" s="130">
        <v>3.1027350034474801</v>
      </c>
      <c r="Y19" s="137">
        <v>1.39125369656779</v>
      </c>
      <c r="Z19" s="130"/>
      <c r="AA19" s="138">
        <v>4.9323131253678598</v>
      </c>
      <c r="AB19" s="139">
        <v>10.352687140115099</v>
      </c>
      <c r="AC19" s="140">
        <v>7.6168973917176599</v>
      </c>
      <c r="AD19" s="130"/>
      <c r="AE19" s="141">
        <v>3.0959701953893899</v>
      </c>
      <c r="AF19" s="30"/>
      <c r="AG19" s="136">
        <v>64.781350787326801</v>
      </c>
      <c r="AH19" s="130">
        <v>79.897078353253605</v>
      </c>
      <c r="AI19" s="130">
        <v>90.464333143616003</v>
      </c>
      <c r="AJ19" s="130">
        <v>92.271390627964294</v>
      </c>
      <c r="AK19" s="130">
        <v>82.289888066780406</v>
      </c>
      <c r="AL19" s="137">
        <v>81.940808195788193</v>
      </c>
      <c r="AM19" s="130"/>
      <c r="AN19" s="138">
        <v>79.216467463479404</v>
      </c>
      <c r="AO19" s="139">
        <v>84.040030354771304</v>
      </c>
      <c r="AP19" s="140">
        <v>81.628248909125404</v>
      </c>
      <c r="AQ19" s="130"/>
      <c r="AR19" s="141">
        <v>81.851505542455996</v>
      </c>
      <c r="AS19" s="135"/>
      <c r="AT19" s="136">
        <v>1.7279261162626101</v>
      </c>
      <c r="AU19" s="130">
        <v>4.0809391411801004</v>
      </c>
      <c r="AV19" s="130">
        <v>2.5705143717565999</v>
      </c>
      <c r="AW19" s="130">
        <v>3.3192596723226799</v>
      </c>
      <c r="AX19" s="130">
        <v>2.0348153375676299</v>
      </c>
      <c r="AY19" s="137">
        <v>2.78615667446052</v>
      </c>
      <c r="AZ19" s="130"/>
      <c r="BA19" s="138">
        <v>-1.42823418319169</v>
      </c>
      <c r="BB19" s="139">
        <v>-0.66433076384022405</v>
      </c>
      <c r="BC19" s="140">
        <v>-1.03647053749838</v>
      </c>
      <c r="BD19" s="130"/>
      <c r="BE19" s="141">
        <v>1.6671996768275199</v>
      </c>
    </row>
    <row r="20" spans="1:57" x14ac:dyDescent="0.2">
      <c r="A20" s="21" t="s">
        <v>29</v>
      </c>
      <c r="B20" s="3" t="str">
        <f t="shared" si="0"/>
        <v>Williamsburg, VA</v>
      </c>
      <c r="C20" s="3"/>
      <c r="D20" s="24" t="s">
        <v>16</v>
      </c>
      <c r="E20" s="27" t="s">
        <v>17</v>
      </c>
      <c r="F20" s="3"/>
      <c r="G20" s="136">
        <v>55.104712041884802</v>
      </c>
      <c r="H20" s="130">
        <v>61.753926701570599</v>
      </c>
      <c r="I20" s="130">
        <v>63.468586387434499</v>
      </c>
      <c r="J20" s="130">
        <v>62.094240837696297</v>
      </c>
      <c r="K20" s="130">
        <v>59.476439790575903</v>
      </c>
      <c r="L20" s="137">
        <v>60.379581151832397</v>
      </c>
      <c r="M20" s="130"/>
      <c r="N20" s="138">
        <v>78.821989528795797</v>
      </c>
      <c r="O20" s="139">
        <v>82.120418848167503</v>
      </c>
      <c r="P20" s="140">
        <v>80.471204188481593</v>
      </c>
      <c r="Q20" s="130"/>
      <c r="R20" s="141">
        <v>66.120044876589304</v>
      </c>
      <c r="S20" s="135"/>
      <c r="T20" s="136">
        <v>-0.790956864890208</v>
      </c>
      <c r="U20" s="130">
        <v>3.3695390581365201</v>
      </c>
      <c r="V20" s="130">
        <v>4.7184199425079596</v>
      </c>
      <c r="W20" s="130">
        <v>5.96099453293892</v>
      </c>
      <c r="X20" s="130">
        <v>-3.8009396221985998</v>
      </c>
      <c r="Y20" s="137">
        <v>1.88196504899164</v>
      </c>
      <c r="Z20" s="130"/>
      <c r="AA20" s="138">
        <v>4.2497445883679301</v>
      </c>
      <c r="AB20" s="139">
        <v>3.8613423178003599</v>
      </c>
      <c r="AC20" s="140">
        <v>4.0512011280593798</v>
      </c>
      <c r="AD20" s="130"/>
      <c r="AE20" s="141">
        <v>2.6259363279687999</v>
      </c>
      <c r="AF20" s="30"/>
      <c r="AG20" s="136">
        <v>51.1060209424083</v>
      </c>
      <c r="AH20" s="130">
        <v>48.2820680628272</v>
      </c>
      <c r="AI20" s="130">
        <v>50.258507853403103</v>
      </c>
      <c r="AJ20" s="130">
        <v>50.857329842931897</v>
      </c>
      <c r="AK20" s="130">
        <v>54.967277486910902</v>
      </c>
      <c r="AL20" s="137">
        <v>51.094240837696297</v>
      </c>
      <c r="AM20" s="130"/>
      <c r="AN20" s="138">
        <v>76.796465968586304</v>
      </c>
      <c r="AO20" s="139">
        <v>80.782068062827193</v>
      </c>
      <c r="AP20" s="140">
        <v>78.789267015706798</v>
      </c>
      <c r="AQ20" s="130"/>
      <c r="AR20" s="141">
        <v>59.007105459984999</v>
      </c>
      <c r="AS20" s="135"/>
      <c r="AT20" s="136">
        <v>0.75681074516827396</v>
      </c>
      <c r="AU20" s="130">
        <v>-3.6044312549230799</v>
      </c>
      <c r="AV20" s="130">
        <v>-0.88244204157050599</v>
      </c>
      <c r="AW20" s="130">
        <v>-0.36325684876676601</v>
      </c>
      <c r="AX20" s="130">
        <v>-3.9285980984937998</v>
      </c>
      <c r="AY20" s="137">
        <v>-1.6561023044664001</v>
      </c>
      <c r="AZ20" s="130"/>
      <c r="BA20" s="138">
        <v>3.6257316630958099</v>
      </c>
      <c r="BB20" s="139">
        <v>1.2563022316976999</v>
      </c>
      <c r="BC20" s="140">
        <v>2.3973639210044402</v>
      </c>
      <c r="BD20" s="130"/>
      <c r="BE20" s="141">
        <v>-0.14814648439108999</v>
      </c>
    </row>
    <row r="21" spans="1:57" x14ac:dyDescent="0.2">
      <c r="A21" s="21" t="s">
        <v>30</v>
      </c>
      <c r="B21" s="3" t="str">
        <f t="shared" si="0"/>
        <v>Virginia Beach, VA</v>
      </c>
      <c r="C21" s="3"/>
      <c r="D21" s="24" t="s">
        <v>16</v>
      </c>
      <c r="E21" s="27" t="s">
        <v>17</v>
      </c>
      <c r="F21" s="3"/>
      <c r="G21" s="136">
        <v>72.146226415094304</v>
      </c>
      <c r="H21" s="130">
        <v>70.306603773584897</v>
      </c>
      <c r="I21" s="130">
        <v>77.539308176100604</v>
      </c>
      <c r="J21" s="130">
        <v>77.358490566037702</v>
      </c>
      <c r="K21" s="130">
        <v>82.893081761006201</v>
      </c>
      <c r="L21" s="137">
        <v>76.048742138364702</v>
      </c>
      <c r="M21" s="130"/>
      <c r="N21" s="138">
        <v>91.721698113207495</v>
      </c>
      <c r="O21" s="139">
        <v>90.511006289308099</v>
      </c>
      <c r="P21" s="140">
        <v>91.116352201257797</v>
      </c>
      <c r="Q21" s="130"/>
      <c r="R21" s="141">
        <v>80.353773584905596</v>
      </c>
      <c r="S21" s="135"/>
      <c r="T21" s="136">
        <v>33.9572822481868</v>
      </c>
      <c r="U21" s="130">
        <v>11.4537866272498</v>
      </c>
      <c r="V21" s="130">
        <v>12.405502786493001</v>
      </c>
      <c r="W21" s="130">
        <v>9.9273046694795397</v>
      </c>
      <c r="X21" s="130">
        <v>17.660660717529598</v>
      </c>
      <c r="Y21" s="137">
        <v>16.3735199982094</v>
      </c>
      <c r="Z21" s="130"/>
      <c r="AA21" s="138">
        <v>6.2075849331245996</v>
      </c>
      <c r="AB21" s="139">
        <v>-2.61842028315177</v>
      </c>
      <c r="AC21" s="140">
        <v>1.63254147906494</v>
      </c>
      <c r="AD21" s="130"/>
      <c r="AE21" s="141">
        <v>11.150439548529</v>
      </c>
      <c r="AF21" s="30"/>
      <c r="AG21" s="136">
        <v>65.051100628930797</v>
      </c>
      <c r="AH21" s="130">
        <v>59.3985849056603</v>
      </c>
      <c r="AI21" s="130">
        <v>64.911556603773505</v>
      </c>
      <c r="AJ21" s="130">
        <v>67.747641509433905</v>
      </c>
      <c r="AK21" s="130">
        <v>68.427672955974799</v>
      </c>
      <c r="AL21" s="137">
        <v>65.107311320754704</v>
      </c>
      <c r="AM21" s="130"/>
      <c r="AN21" s="138">
        <v>83.146619496855294</v>
      </c>
      <c r="AO21" s="139">
        <v>88.746069182389903</v>
      </c>
      <c r="AP21" s="140">
        <v>85.946344339622598</v>
      </c>
      <c r="AQ21" s="130"/>
      <c r="AR21" s="141">
        <v>71.061320754716903</v>
      </c>
      <c r="AS21" s="135"/>
      <c r="AT21" s="136">
        <v>12.1639616565609</v>
      </c>
      <c r="AU21" s="130">
        <v>5.7794494089096897</v>
      </c>
      <c r="AV21" s="130">
        <v>6.7001667552917104</v>
      </c>
      <c r="AW21" s="130">
        <v>11.108947744707701</v>
      </c>
      <c r="AX21" s="130">
        <v>11.731076514779099</v>
      </c>
      <c r="AY21" s="137">
        <v>9.5318600907701398</v>
      </c>
      <c r="AZ21" s="130"/>
      <c r="BA21" s="138">
        <v>8.4159989134588606</v>
      </c>
      <c r="BB21" s="139">
        <v>3.8868300319662499</v>
      </c>
      <c r="BC21" s="140">
        <v>6.02941823650412</v>
      </c>
      <c r="BD21" s="130"/>
      <c r="BE21" s="141">
        <v>8.2802465333431403</v>
      </c>
    </row>
    <row r="22" spans="1:57" x14ac:dyDescent="0.2">
      <c r="A22" s="34" t="s">
        <v>31</v>
      </c>
      <c r="B22" s="3" t="str">
        <f t="shared" si="0"/>
        <v>Norfolk/Portsmouth, VA</v>
      </c>
      <c r="C22" s="3"/>
      <c r="D22" s="24" t="s">
        <v>16</v>
      </c>
      <c r="E22" s="27" t="s">
        <v>17</v>
      </c>
      <c r="F22" s="3"/>
      <c r="G22" s="136">
        <v>66.028119507908599</v>
      </c>
      <c r="H22" s="130">
        <v>79.261862917398901</v>
      </c>
      <c r="I22" s="130">
        <v>80.228471001757399</v>
      </c>
      <c r="J22" s="130">
        <v>80.597539543057906</v>
      </c>
      <c r="K22" s="130">
        <v>79.244288224955994</v>
      </c>
      <c r="L22" s="137">
        <v>77.072056239015794</v>
      </c>
      <c r="M22" s="130"/>
      <c r="N22" s="138">
        <v>83.163444639718804</v>
      </c>
      <c r="O22" s="139">
        <v>83.005272407732804</v>
      </c>
      <c r="P22" s="140">
        <v>83.084358523725797</v>
      </c>
      <c r="Q22" s="130"/>
      <c r="R22" s="141">
        <v>78.789856891790095</v>
      </c>
      <c r="S22" s="135"/>
      <c r="T22" s="136">
        <v>11.7746310908485</v>
      </c>
      <c r="U22" s="130">
        <v>8.6272955196803505</v>
      </c>
      <c r="V22" s="130">
        <v>2.0877705438098499</v>
      </c>
      <c r="W22" s="130">
        <v>1.7838936598556201</v>
      </c>
      <c r="X22" s="130">
        <v>1.40205279044164</v>
      </c>
      <c r="Y22" s="137">
        <v>4.7286653066443201</v>
      </c>
      <c r="Z22" s="130"/>
      <c r="AA22" s="138">
        <v>-1.91640970915285</v>
      </c>
      <c r="AB22" s="139">
        <v>-6.7030570943290799</v>
      </c>
      <c r="AC22" s="140">
        <v>-4.3673164020276598</v>
      </c>
      <c r="AD22" s="130"/>
      <c r="AE22" s="141">
        <v>1.8111085277148999</v>
      </c>
      <c r="AF22" s="30"/>
      <c r="AG22" s="136">
        <v>61.045694200351399</v>
      </c>
      <c r="AH22" s="130">
        <v>63.4138840070298</v>
      </c>
      <c r="AI22" s="130">
        <v>69.898945518453402</v>
      </c>
      <c r="AJ22" s="130">
        <v>70.808435852372497</v>
      </c>
      <c r="AK22" s="130">
        <v>67.636203866432297</v>
      </c>
      <c r="AL22" s="137">
        <v>66.560632688927896</v>
      </c>
      <c r="AM22" s="130"/>
      <c r="AN22" s="138">
        <v>77.965729349736307</v>
      </c>
      <c r="AO22" s="139">
        <v>83.541300527240693</v>
      </c>
      <c r="AP22" s="140">
        <v>80.753514938488493</v>
      </c>
      <c r="AQ22" s="130"/>
      <c r="AR22" s="141">
        <v>70.615741903088093</v>
      </c>
      <c r="AS22" s="135"/>
      <c r="AT22" s="136">
        <v>1.54364852669132</v>
      </c>
      <c r="AU22" s="130">
        <v>-2.4085310124968302</v>
      </c>
      <c r="AV22" s="130">
        <v>-1.0604930789270599</v>
      </c>
      <c r="AW22" s="130">
        <v>-2.13936388722288</v>
      </c>
      <c r="AX22" s="130">
        <v>-2.5737469513316902</v>
      </c>
      <c r="AY22" s="137">
        <v>-1.3987114666562199</v>
      </c>
      <c r="AZ22" s="130"/>
      <c r="BA22" s="138">
        <v>-0.75821191994427894</v>
      </c>
      <c r="BB22" s="139">
        <v>-0.77700434953701003</v>
      </c>
      <c r="BC22" s="140">
        <v>-0.76793340100575402</v>
      </c>
      <c r="BD22" s="130"/>
      <c r="BE22" s="141">
        <v>-1.1934998567478301</v>
      </c>
    </row>
    <row r="23" spans="1:57" x14ac:dyDescent="0.2">
      <c r="A23" s="35" t="s">
        <v>32</v>
      </c>
      <c r="B23" s="3" t="str">
        <f t="shared" si="0"/>
        <v>Newport News/Hampton, VA</v>
      </c>
      <c r="C23" s="3"/>
      <c r="D23" s="24" t="s">
        <v>16</v>
      </c>
      <c r="E23" s="27" t="s">
        <v>17</v>
      </c>
      <c r="F23" s="3"/>
      <c r="G23" s="136">
        <v>63.134813976517101</v>
      </c>
      <c r="H23" s="130">
        <v>78.851322676474695</v>
      </c>
      <c r="I23" s="130">
        <v>81.638138350544594</v>
      </c>
      <c r="J23" s="130">
        <v>82.458622153062606</v>
      </c>
      <c r="K23" s="130">
        <v>75.6401188286886</v>
      </c>
      <c r="L23" s="137">
        <v>76.344603197057495</v>
      </c>
      <c r="M23" s="130"/>
      <c r="N23" s="138">
        <v>80.619606733625602</v>
      </c>
      <c r="O23" s="139">
        <v>84.905927288159504</v>
      </c>
      <c r="P23" s="140">
        <v>82.762767010892603</v>
      </c>
      <c r="Q23" s="130"/>
      <c r="R23" s="141">
        <v>78.178364286724701</v>
      </c>
      <c r="S23" s="135"/>
      <c r="T23" s="136">
        <v>-4.9283295386125996</v>
      </c>
      <c r="U23" s="130">
        <v>2.96165945426546</v>
      </c>
      <c r="V23" s="130">
        <v>3.2062928056011799</v>
      </c>
      <c r="W23" s="130">
        <v>4.28149012003629</v>
      </c>
      <c r="X23" s="130">
        <v>2.5858960807590599</v>
      </c>
      <c r="Y23" s="137">
        <v>1.8201595157317301</v>
      </c>
      <c r="Z23" s="130"/>
      <c r="AA23" s="138">
        <v>0.94522032532551603</v>
      </c>
      <c r="AB23" s="139">
        <v>0.567061506671103</v>
      </c>
      <c r="AC23" s="140">
        <v>0.75089009052684896</v>
      </c>
      <c r="AD23" s="130"/>
      <c r="AE23" s="141">
        <v>1.4943524397176899</v>
      </c>
      <c r="AF23" s="30"/>
      <c r="AG23" s="136">
        <v>58.477153769981598</v>
      </c>
      <c r="AH23" s="130">
        <v>61.4301881454236</v>
      </c>
      <c r="AI23" s="130">
        <v>66.621870137218806</v>
      </c>
      <c r="AJ23" s="130">
        <v>68.0435705191681</v>
      </c>
      <c r="AK23" s="130">
        <v>66.604187296647297</v>
      </c>
      <c r="AL23" s="137">
        <v>64.235393973687906</v>
      </c>
      <c r="AM23" s="130"/>
      <c r="AN23" s="138">
        <v>79.675343047107006</v>
      </c>
      <c r="AO23" s="139">
        <v>83.802518036497304</v>
      </c>
      <c r="AP23" s="140">
        <v>81.738930541802205</v>
      </c>
      <c r="AQ23" s="130"/>
      <c r="AR23" s="141">
        <v>69.236404421720493</v>
      </c>
      <c r="AS23" s="135"/>
      <c r="AT23" s="136">
        <v>-0.88448755410569602</v>
      </c>
      <c r="AU23" s="130">
        <v>0.57542202872547499</v>
      </c>
      <c r="AV23" s="130">
        <v>2.13221991580264</v>
      </c>
      <c r="AW23" s="130">
        <v>2.8424468059997001</v>
      </c>
      <c r="AX23" s="130">
        <v>2.22916956693116</v>
      </c>
      <c r="AY23" s="137">
        <v>1.43813749015495</v>
      </c>
      <c r="AZ23" s="130"/>
      <c r="BA23" s="138">
        <v>2.9541163271898898</v>
      </c>
      <c r="BB23" s="139">
        <v>2.6460811489790701</v>
      </c>
      <c r="BC23" s="140">
        <v>2.7959798007949499</v>
      </c>
      <c r="BD23" s="130"/>
      <c r="BE23" s="141">
        <v>1.8921211387749099</v>
      </c>
    </row>
    <row r="24" spans="1:57" x14ac:dyDescent="0.2">
      <c r="A24" s="36" t="s">
        <v>33</v>
      </c>
      <c r="B24" s="3" t="str">
        <f t="shared" si="0"/>
        <v>Chesapeake/Suffolk, VA</v>
      </c>
      <c r="C24" s="3"/>
      <c r="D24" s="25" t="s">
        <v>16</v>
      </c>
      <c r="E24" s="28" t="s">
        <v>17</v>
      </c>
      <c r="F24" s="3"/>
      <c r="G24" s="142">
        <v>67.8761822871883</v>
      </c>
      <c r="H24" s="143">
        <v>79.363714531384304</v>
      </c>
      <c r="I24" s="143">
        <v>83.576956147893299</v>
      </c>
      <c r="J24" s="143">
        <v>84.092863284608697</v>
      </c>
      <c r="K24" s="143">
        <v>84.178847807394604</v>
      </c>
      <c r="L24" s="144">
        <v>79.817712811693795</v>
      </c>
      <c r="M24" s="130"/>
      <c r="N24" s="145">
        <v>88.770421324161603</v>
      </c>
      <c r="O24" s="146">
        <v>85.623387790197697</v>
      </c>
      <c r="P24" s="147">
        <v>87.196904557179707</v>
      </c>
      <c r="Q24" s="130"/>
      <c r="R24" s="148">
        <v>81.9260533104041</v>
      </c>
      <c r="S24" s="135"/>
      <c r="T24" s="142">
        <v>9.1622847398841394</v>
      </c>
      <c r="U24" s="143">
        <v>2.9015153093135999</v>
      </c>
      <c r="V24" s="143">
        <v>2.36211032057001</v>
      </c>
      <c r="W24" s="143">
        <v>4.1522119444105501</v>
      </c>
      <c r="X24" s="143">
        <v>6.7284173993688796</v>
      </c>
      <c r="Y24" s="144">
        <v>4.8671808379378101</v>
      </c>
      <c r="Z24" s="130"/>
      <c r="AA24" s="145">
        <v>-8.0934960009085094E-2</v>
      </c>
      <c r="AB24" s="146">
        <v>-7.0397835309075596</v>
      </c>
      <c r="AC24" s="147">
        <v>-3.6231453442114798</v>
      </c>
      <c r="AD24" s="130"/>
      <c r="AE24" s="148">
        <v>2.13115091612634</v>
      </c>
      <c r="AF24" s="31"/>
      <c r="AG24" s="142">
        <v>63.929492691315502</v>
      </c>
      <c r="AH24" s="143">
        <v>67.773000859845197</v>
      </c>
      <c r="AI24" s="143">
        <v>74.462596732588096</v>
      </c>
      <c r="AJ24" s="143">
        <v>75.438521066207997</v>
      </c>
      <c r="AK24" s="143">
        <v>73.043852106620804</v>
      </c>
      <c r="AL24" s="144">
        <v>70.929492691315502</v>
      </c>
      <c r="AM24" s="130"/>
      <c r="AN24" s="145">
        <v>80.348237317282795</v>
      </c>
      <c r="AO24" s="146">
        <v>84.325021496130603</v>
      </c>
      <c r="AP24" s="147">
        <v>82.336629406706706</v>
      </c>
      <c r="AQ24" s="130"/>
      <c r="AR24" s="148">
        <v>74.188674609998699</v>
      </c>
      <c r="AS24" s="75"/>
      <c r="AT24" s="142">
        <v>0.58357270416599705</v>
      </c>
      <c r="AU24" s="143">
        <v>-2.6190865146249398</v>
      </c>
      <c r="AV24" s="143">
        <v>-1.5871940258392001</v>
      </c>
      <c r="AW24" s="143">
        <v>-0.285866909890095</v>
      </c>
      <c r="AX24" s="143">
        <v>0.61867492835053906</v>
      </c>
      <c r="AY24" s="144">
        <v>-0.67772543169939403</v>
      </c>
      <c r="AZ24" s="130"/>
      <c r="BA24" s="145">
        <v>-1.05803255043184</v>
      </c>
      <c r="BB24" s="146">
        <v>-1.87353487588326</v>
      </c>
      <c r="BC24" s="147">
        <v>-1.47731690831104</v>
      </c>
      <c r="BD24" s="130"/>
      <c r="BE24" s="148">
        <v>-0.932672370126717</v>
      </c>
    </row>
    <row r="25" spans="1:57" x14ac:dyDescent="0.2">
      <c r="A25" s="35" t="s">
        <v>109</v>
      </c>
      <c r="B25" s="3" t="s">
        <v>109</v>
      </c>
      <c r="C25" s="9"/>
      <c r="D25" s="23" t="s">
        <v>16</v>
      </c>
      <c r="E25" s="26" t="s">
        <v>17</v>
      </c>
      <c r="F25" s="3"/>
      <c r="G25" s="127">
        <v>37.827352085354001</v>
      </c>
      <c r="H25" s="128">
        <v>66.149369544131901</v>
      </c>
      <c r="I25" s="128">
        <v>79.696087940510793</v>
      </c>
      <c r="J25" s="128">
        <v>78.208858713223407</v>
      </c>
      <c r="K25" s="128">
        <v>80.310378273520797</v>
      </c>
      <c r="L25" s="129">
        <v>68.438409311348195</v>
      </c>
      <c r="M25" s="130"/>
      <c r="N25" s="131">
        <v>78.532169414807598</v>
      </c>
      <c r="O25" s="132">
        <v>69.1884901390236</v>
      </c>
      <c r="P25" s="133">
        <v>73.860329776915606</v>
      </c>
      <c r="Q25" s="130"/>
      <c r="R25" s="134">
        <v>69.987529444367397</v>
      </c>
      <c r="S25" s="135"/>
      <c r="T25" s="127">
        <v>-10.550458715596299</v>
      </c>
      <c r="U25" s="128">
        <v>7.2327044025157203</v>
      </c>
      <c r="V25" s="128">
        <v>6.1584840654608</v>
      </c>
      <c r="W25" s="128">
        <v>4.6280276816608898</v>
      </c>
      <c r="X25" s="128">
        <v>0.24213075060532599</v>
      </c>
      <c r="Y25" s="129">
        <v>2.47869868319132</v>
      </c>
      <c r="Z25" s="130"/>
      <c r="AA25" s="131">
        <v>-5.9620596205962002</v>
      </c>
      <c r="AB25" s="132">
        <v>-10.758965804837301</v>
      </c>
      <c r="AC25" s="133">
        <v>-8.2714314394699802</v>
      </c>
      <c r="AD25" s="130"/>
      <c r="AE25" s="134">
        <v>-1.0190084264158299</v>
      </c>
      <c r="AG25" s="127">
        <v>49.8868412544455</v>
      </c>
      <c r="AH25" s="128">
        <v>54.300032331070099</v>
      </c>
      <c r="AI25" s="128">
        <v>65.559327513740698</v>
      </c>
      <c r="AJ25" s="128">
        <v>63.845780795344297</v>
      </c>
      <c r="AK25" s="128">
        <v>61.461364371160599</v>
      </c>
      <c r="AL25" s="129">
        <v>59.010669253152201</v>
      </c>
      <c r="AM25" s="130"/>
      <c r="AN25" s="131">
        <v>71.475913352731894</v>
      </c>
      <c r="AO25" s="132">
        <v>76.091173617846707</v>
      </c>
      <c r="AP25" s="133">
        <v>73.7835434852893</v>
      </c>
      <c r="AQ25" s="130"/>
      <c r="AR25" s="134">
        <v>63.2314904623343</v>
      </c>
      <c r="AS25" s="135"/>
      <c r="AT25" s="127">
        <v>1.7642209398186299</v>
      </c>
      <c r="AU25" s="128">
        <v>1.03775003759963</v>
      </c>
      <c r="AV25" s="128">
        <v>-1.02501525320317</v>
      </c>
      <c r="AW25" s="128">
        <v>-1.64363093014568</v>
      </c>
      <c r="AX25" s="128">
        <v>-1.6808895784846101</v>
      </c>
      <c r="AY25" s="129">
        <v>-0.46354365490538202</v>
      </c>
      <c r="AZ25" s="130"/>
      <c r="BA25" s="131">
        <v>-6.4133770769393497</v>
      </c>
      <c r="BB25" s="132">
        <v>-6.26306880414218</v>
      </c>
      <c r="BC25" s="133">
        <v>-6.3359326903344897</v>
      </c>
      <c r="BD25" s="130"/>
      <c r="BE25" s="134">
        <v>-2.50151337107858</v>
      </c>
    </row>
    <row r="26" spans="1:57" x14ac:dyDescent="0.2">
      <c r="A26" s="35" t="s">
        <v>43</v>
      </c>
      <c r="B26" s="3" t="str">
        <f t="shared" si="0"/>
        <v>Richmond North/Glen Allen, VA</v>
      </c>
      <c r="C26" s="10"/>
      <c r="D26" s="24" t="s">
        <v>16</v>
      </c>
      <c r="E26" s="27" t="s">
        <v>17</v>
      </c>
      <c r="F26" s="3"/>
      <c r="G26" s="136">
        <v>50</v>
      </c>
      <c r="H26" s="130">
        <v>64.278834577413903</v>
      </c>
      <c r="I26" s="130">
        <v>70.984830243197607</v>
      </c>
      <c r="J26" s="130">
        <v>70.948711774620705</v>
      </c>
      <c r="K26" s="130">
        <v>68.974235492415104</v>
      </c>
      <c r="L26" s="137">
        <v>65.037322417529396</v>
      </c>
      <c r="M26" s="130"/>
      <c r="N26" s="138">
        <v>78.4131952805201</v>
      </c>
      <c r="O26" s="139">
        <v>78.437274259571296</v>
      </c>
      <c r="P26" s="140">
        <v>78.425234770045705</v>
      </c>
      <c r="Q26" s="130"/>
      <c r="R26" s="141">
        <v>68.862440232534098</v>
      </c>
      <c r="S26" s="135"/>
      <c r="T26" s="136">
        <v>2.83831728332488</v>
      </c>
      <c r="U26" s="130">
        <v>-3.8542164706429398</v>
      </c>
      <c r="V26" s="130">
        <v>-8.2768854873758197</v>
      </c>
      <c r="W26" s="130">
        <v>-8.9181042766811007</v>
      </c>
      <c r="X26" s="130">
        <v>-10.217338371059901</v>
      </c>
      <c r="Y26" s="137">
        <v>-6.4440076673751499</v>
      </c>
      <c r="Z26" s="130"/>
      <c r="AA26" s="138">
        <v>-9.3574287285712607</v>
      </c>
      <c r="AB26" s="139">
        <v>-6.6847086058807603</v>
      </c>
      <c r="AC26" s="140">
        <v>-8.0402795067989103</v>
      </c>
      <c r="AD26" s="130"/>
      <c r="AE26" s="141">
        <v>-6.9694681832276002</v>
      </c>
      <c r="AG26" s="136">
        <v>55.781964844690499</v>
      </c>
      <c r="AH26" s="130">
        <v>55.944497953286699</v>
      </c>
      <c r="AI26" s="130">
        <v>66.527209246327899</v>
      </c>
      <c r="AJ26" s="130">
        <v>66.930532145436999</v>
      </c>
      <c r="AK26" s="130">
        <v>62.159884420900497</v>
      </c>
      <c r="AL26" s="137">
        <v>61.468817722128499</v>
      </c>
      <c r="AM26" s="130"/>
      <c r="AN26" s="138">
        <v>75.033108596195504</v>
      </c>
      <c r="AO26" s="139">
        <v>81.218396339995095</v>
      </c>
      <c r="AP26" s="140">
        <v>78.1257524680953</v>
      </c>
      <c r="AQ26" s="130"/>
      <c r="AR26" s="141">
        <v>66.227941935261896</v>
      </c>
      <c r="AS26" s="135"/>
      <c r="AT26" s="136">
        <v>3.2281756536236901</v>
      </c>
      <c r="AU26" s="130">
        <v>-6.1819602973062704</v>
      </c>
      <c r="AV26" s="130">
        <v>-5.6803381794314198</v>
      </c>
      <c r="AW26" s="130">
        <v>-6.12515794854174</v>
      </c>
      <c r="AX26" s="130">
        <v>-8.9595725900181193</v>
      </c>
      <c r="AY26" s="137">
        <v>-5.0795650788300799</v>
      </c>
      <c r="AZ26" s="130"/>
      <c r="BA26" s="138">
        <v>-5.8680861226380703</v>
      </c>
      <c r="BB26" s="139">
        <v>-4.0162482299741296</v>
      </c>
      <c r="BC26" s="140">
        <v>-4.91452258191448</v>
      </c>
      <c r="BD26" s="130"/>
      <c r="BE26" s="141">
        <v>-5.0396605521213997</v>
      </c>
    </row>
    <row r="27" spans="1:57" x14ac:dyDescent="0.2">
      <c r="A27" s="21" t="s">
        <v>44</v>
      </c>
      <c r="B27" s="3" t="str">
        <f t="shared" si="0"/>
        <v>Richmond West/Midlothian, VA</v>
      </c>
      <c r="C27" s="3"/>
      <c r="D27" s="24" t="s">
        <v>16</v>
      </c>
      <c r="E27" s="27" t="s">
        <v>17</v>
      </c>
      <c r="F27" s="3"/>
      <c r="G27" s="136">
        <v>48.8041002277904</v>
      </c>
      <c r="H27" s="130">
        <v>58.656036446469201</v>
      </c>
      <c r="I27" s="130">
        <v>62.898633257403098</v>
      </c>
      <c r="J27" s="130">
        <v>64.379271070615005</v>
      </c>
      <c r="K27" s="130">
        <v>63.525056947608199</v>
      </c>
      <c r="L27" s="137">
        <v>59.652619589977199</v>
      </c>
      <c r="M27" s="130"/>
      <c r="N27" s="138">
        <v>69.817767653758494</v>
      </c>
      <c r="O27" s="139">
        <v>76.907744874715206</v>
      </c>
      <c r="P27" s="140">
        <v>73.362756264236907</v>
      </c>
      <c r="Q27" s="130"/>
      <c r="R27" s="141">
        <v>63.569801496908497</v>
      </c>
      <c r="S27" s="135"/>
      <c r="T27" s="136">
        <v>-5.3038674033149098</v>
      </c>
      <c r="U27" s="130">
        <v>-3.19548872180451</v>
      </c>
      <c r="V27" s="130">
        <v>-3.36832895888013</v>
      </c>
      <c r="W27" s="130">
        <v>-1.0936132983377</v>
      </c>
      <c r="X27" s="130">
        <v>-4.00172117039586</v>
      </c>
      <c r="Y27" s="137">
        <v>-3.3136422374007699</v>
      </c>
      <c r="Z27" s="130"/>
      <c r="AA27" s="138">
        <v>-16.170940170940099</v>
      </c>
      <c r="AB27" s="139">
        <v>-11.0635495554823</v>
      </c>
      <c r="AC27" s="140">
        <v>-13.569272056356899</v>
      </c>
      <c r="AD27" s="130"/>
      <c r="AE27" s="141">
        <v>-6.9540366753988998</v>
      </c>
      <c r="AG27" s="136">
        <v>53.431093394077401</v>
      </c>
      <c r="AH27" s="130">
        <v>53.630410022779003</v>
      </c>
      <c r="AI27" s="130">
        <v>60.222095671981698</v>
      </c>
      <c r="AJ27" s="130">
        <v>62.421697038724297</v>
      </c>
      <c r="AK27" s="130">
        <v>60.592255125284701</v>
      </c>
      <c r="AL27" s="137">
        <v>58.059510250569403</v>
      </c>
      <c r="AM27" s="130"/>
      <c r="AN27" s="138">
        <v>69.454726651480598</v>
      </c>
      <c r="AO27" s="139">
        <v>76.252847380410003</v>
      </c>
      <c r="AP27" s="140">
        <v>72.853787015945301</v>
      </c>
      <c r="AQ27" s="130"/>
      <c r="AR27" s="141">
        <v>62.286446469248197</v>
      </c>
      <c r="AS27" s="135"/>
      <c r="AT27" s="136">
        <v>-8.0822924320352598</v>
      </c>
      <c r="AU27" s="130">
        <v>-7.0565013570194903</v>
      </c>
      <c r="AV27" s="130">
        <v>-5.0611603635955502</v>
      </c>
      <c r="AW27" s="130">
        <v>-1.71486213853396</v>
      </c>
      <c r="AX27" s="130">
        <v>-6.8810852204354003</v>
      </c>
      <c r="AY27" s="137">
        <v>-5.6999491282430697</v>
      </c>
      <c r="AZ27" s="130"/>
      <c r="BA27" s="138">
        <v>-10.837978616467099</v>
      </c>
      <c r="BB27" s="139">
        <v>-8.52263023057216</v>
      </c>
      <c r="BC27" s="140">
        <v>-9.6411071381273992</v>
      </c>
      <c r="BD27" s="130"/>
      <c r="BE27" s="141">
        <v>-7.0547352767113303</v>
      </c>
    </row>
    <row r="28" spans="1:57" x14ac:dyDescent="0.2">
      <c r="A28" s="21" t="s">
        <v>45</v>
      </c>
      <c r="B28" s="3" t="str">
        <f t="shared" si="0"/>
        <v>Petersburg/Chester, VA</v>
      </c>
      <c r="C28" s="3"/>
      <c r="D28" s="24" t="s">
        <v>16</v>
      </c>
      <c r="E28" s="27" t="s">
        <v>17</v>
      </c>
      <c r="F28" s="3"/>
      <c r="G28" s="136">
        <v>56.381101744755902</v>
      </c>
      <c r="H28" s="130">
        <v>67.241717310331296</v>
      </c>
      <c r="I28" s="130">
        <v>69.790237208390494</v>
      </c>
      <c r="J28" s="130">
        <v>69.731425210742898</v>
      </c>
      <c r="K28" s="130">
        <v>64.242305430307695</v>
      </c>
      <c r="L28" s="137">
        <v>65.477357380905701</v>
      </c>
      <c r="M28" s="130"/>
      <c r="N28" s="138">
        <v>69.241325230346902</v>
      </c>
      <c r="O28" s="139">
        <v>72.593609096255605</v>
      </c>
      <c r="P28" s="140">
        <v>70.917467163301296</v>
      </c>
      <c r="Q28" s="130"/>
      <c r="R28" s="141">
        <v>67.0316744615901</v>
      </c>
      <c r="S28" s="135"/>
      <c r="T28" s="136">
        <v>8.0011326755102399</v>
      </c>
      <c r="U28" s="130">
        <v>5.9318190463093199</v>
      </c>
      <c r="V28" s="130">
        <v>5.6660148834296598</v>
      </c>
      <c r="W28" s="130">
        <v>5.0541599737730101</v>
      </c>
      <c r="X28" s="130">
        <v>-5.2847195879270599</v>
      </c>
      <c r="Y28" s="137">
        <v>3.6257320606010701</v>
      </c>
      <c r="Z28" s="130"/>
      <c r="AA28" s="138">
        <v>-16.678423896846201</v>
      </c>
      <c r="AB28" s="139">
        <v>-10.2213901851185</v>
      </c>
      <c r="AC28" s="140">
        <v>-13.4940707149541</v>
      </c>
      <c r="AD28" s="130"/>
      <c r="AE28" s="141">
        <v>-2.22341892798508</v>
      </c>
      <c r="AG28" s="136">
        <v>59.150166633993301</v>
      </c>
      <c r="AH28" s="130">
        <v>63.526759458929597</v>
      </c>
      <c r="AI28" s="130">
        <v>67.898451284061906</v>
      </c>
      <c r="AJ28" s="130">
        <v>68.339541266418294</v>
      </c>
      <c r="AK28" s="130">
        <v>66.036071358557095</v>
      </c>
      <c r="AL28" s="137">
        <v>64.990198000391999</v>
      </c>
      <c r="AM28" s="130"/>
      <c r="AN28" s="138">
        <v>68.094491276220296</v>
      </c>
      <c r="AO28" s="139">
        <v>72.059400117623895</v>
      </c>
      <c r="AP28" s="140">
        <v>70.076945696922095</v>
      </c>
      <c r="AQ28" s="130"/>
      <c r="AR28" s="141">
        <v>66.443554485114902</v>
      </c>
      <c r="AS28" s="135"/>
      <c r="AT28" s="136">
        <v>2.3073862824223799</v>
      </c>
      <c r="AU28" s="130">
        <v>2.98891933910634</v>
      </c>
      <c r="AV28" s="130">
        <v>3.88131638549575</v>
      </c>
      <c r="AW28" s="130">
        <v>3.5302013561557399</v>
      </c>
      <c r="AX28" s="130">
        <v>1.1666353869838699</v>
      </c>
      <c r="AY28" s="137">
        <v>2.7855495254198002</v>
      </c>
      <c r="AZ28" s="130"/>
      <c r="BA28" s="138">
        <v>-6.2590607184957001</v>
      </c>
      <c r="BB28" s="139">
        <v>-3.39781819379178</v>
      </c>
      <c r="BC28" s="140">
        <v>-4.8094647026969204</v>
      </c>
      <c r="BD28" s="130"/>
      <c r="BE28" s="141">
        <v>0.37229602683393698</v>
      </c>
    </row>
    <row r="29" spans="1:57" x14ac:dyDescent="0.2">
      <c r="A29" s="77" t="s">
        <v>97</v>
      </c>
      <c r="B29" s="37" t="s">
        <v>70</v>
      </c>
      <c r="C29" s="3"/>
      <c r="D29" s="24" t="s">
        <v>16</v>
      </c>
      <c r="E29" s="27" t="s">
        <v>17</v>
      </c>
      <c r="F29" s="3"/>
      <c r="G29" s="136">
        <v>45.716871103961303</v>
      </c>
      <c r="H29" s="130">
        <v>57.540719887391901</v>
      </c>
      <c r="I29" s="130">
        <v>59.707420068369103</v>
      </c>
      <c r="J29" s="130">
        <v>59.657148602453198</v>
      </c>
      <c r="K29" s="130">
        <v>57.7669414840136</v>
      </c>
      <c r="L29" s="137">
        <v>56.077820229237801</v>
      </c>
      <c r="M29" s="130"/>
      <c r="N29" s="138">
        <v>67.353710034184502</v>
      </c>
      <c r="O29" s="139">
        <v>70.189020711843895</v>
      </c>
      <c r="P29" s="140">
        <v>68.771365373014206</v>
      </c>
      <c r="Q29" s="130"/>
      <c r="R29" s="141">
        <v>59.704547413173898</v>
      </c>
      <c r="S29" s="135"/>
      <c r="T29" s="136">
        <v>0.24973735395136301</v>
      </c>
      <c r="U29" s="130">
        <v>0.22651902436076099</v>
      </c>
      <c r="V29" s="130">
        <v>0.69474217377612602</v>
      </c>
      <c r="W29" s="130">
        <v>-1.8345800051015999</v>
      </c>
      <c r="X29" s="130">
        <v>-1.9863685449095001</v>
      </c>
      <c r="Y29" s="137">
        <v>-0.57788577681176601</v>
      </c>
      <c r="Z29" s="130"/>
      <c r="AA29" s="138">
        <v>-3.4251269449869901</v>
      </c>
      <c r="AB29" s="139">
        <v>-3.0650934030401098</v>
      </c>
      <c r="AC29" s="140">
        <v>-3.2417341016965699</v>
      </c>
      <c r="AD29" s="130"/>
      <c r="AE29" s="141">
        <v>-1.4706142448759401</v>
      </c>
      <c r="AG29" s="136">
        <v>45.836852521839901</v>
      </c>
      <c r="AH29" s="130">
        <v>52.408385543383702</v>
      </c>
      <c r="AI29" s="130">
        <v>59.398439371210301</v>
      </c>
      <c r="AJ29" s="130">
        <v>61.507431265521099</v>
      </c>
      <c r="AK29" s="130">
        <v>60.356998789834599</v>
      </c>
      <c r="AL29" s="137">
        <v>55.901632731269899</v>
      </c>
      <c r="AM29" s="130"/>
      <c r="AN29" s="138">
        <v>66.704064138765602</v>
      </c>
      <c r="AO29" s="139">
        <v>69.535815031231095</v>
      </c>
      <c r="AP29" s="140">
        <v>68.120653159963695</v>
      </c>
      <c r="AQ29" s="130"/>
      <c r="AR29" s="141">
        <v>59.394063798678999</v>
      </c>
      <c r="AS29" s="135"/>
      <c r="AT29" s="136">
        <v>0.57396633945604003</v>
      </c>
      <c r="AU29" s="130">
        <v>2.9694137667570701</v>
      </c>
      <c r="AV29" s="130">
        <v>4.2931739801284001</v>
      </c>
      <c r="AW29" s="130">
        <v>3.3023939229977</v>
      </c>
      <c r="AX29" s="130">
        <v>1.3616509308920799</v>
      </c>
      <c r="AY29" s="137">
        <v>2.5669187824807498</v>
      </c>
      <c r="AZ29" s="130"/>
      <c r="BA29" s="138">
        <v>-3.1600274578924101</v>
      </c>
      <c r="BB29" s="139">
        <v>-3.45991410427014</v>
      </c>
      <c r="BC29" s="140">
        <v>-3.3123069578040401</v>
      </c>
      <c r="BD29" s="130"/>
      <c r="BE29" s="141">
        <v>0.56524305954237197</v>
      </c>
    </row>
    <row r="30" spans="1:57" x14ac:dyDescent="0.2">
      <c r="A30" s="21" t="s">
        <v>47</v>
      </c>
      <c r="B30" s="3" t="str">
        <f t="shared" si="0"/>
        <v>Roanoke, VA</v>
      </c>
      <c r="C30" s="3"/>
      <c r="D30" s="24" t="s">
        <v>16</v>
      </c>
      <c r="E30" s="27" t="s">
        <v>17</v>
      </c>
      <c r="F30" s="3"/>
      <c r="G30" s="136">
        <v>47.735573411249</v>
      </c>
      <c r="H30" s="130">
        <v>59.569028487947399</v>
      </c>
      <c r="I30" s="130">
        <v>67.859751643535404</v>
      </c>
      <c r="J30" s="130">
        <v>74.068663257852407</v>
      </c>
      <c r="K30" s="130">
        <v>76.040905770635504</v>
      </c>
      <c r="L30" s="137">
        <v>65.054784514243906</v>
      </c>
      <c r="M30" s="130"/>
      <c r="N30" s="138">
        <v>73.246895544192796</v>
      </c>
      <c r="O30" s="139">
        <v>68.882395909422897</v>
      </c>
      <c r="P30" s="140">
        <v>71.064645726807797</v>
      </c>
      <c r="Q30" s="130"/>
      <c r="R30" s="141">
        <v>66.771887717833593</v>
      </c>
      <c r="S30" s="135"/>
      <c r="T30" s="136">
        <v>-5.9102684852228604</v>
      </c>
      <c r="U30" s="130">
        <v>-0.65225811124369903</v>
      </c>
      <c r="V30" s="130">
        <v>5.2226671774550102</v>
      </c>
      <c r="W30" s="130">
        <v>17.087912662914501</v>
      </c>
      <c r="X30" s="130">
        <v>14.622316157539901</v>
      </c>
      <c r="Y30" s="137">
        <v>6.7223449792102201</v>
      </c>
      <c r="Z30" s="130"/>
      <c r="AA30" s="138">
        <v>1.4315067061525799</v>
      </c>
      <c r="AB30" s="139">
        <v>-2.2571558044531002</v>
      </c>
      <c r="AC30" s="140">
        <v>-0.39033270457339297</v>
      </c>
      <c r="AD30" s="130"/>
      <c r="AE30" s="141">
        <v>4.4543092224659997</v>
      </c>
      <c r="AG30" s="136">
        <v>48.3336376917457</v>
      </c>
      <c r="AH30" s="130">
        <v>57.989408327246103</v>
      </c>
      <c r="AI30" s="130">
        <v>66.225346968590202</v>
      </c>
      <c r="AJ30" s="130">
        <v>69.261322132943704</v>
      </c>
      <c r="AK30" s="130">
        <v>68.371073776479093</v>
      </c>
      <c r="AL30" s="137">
        <v>62.036157779401002</v>
      </c>
      <c r="AM30" s="130"/>
      <c r="AN30" s="138">
        <v>66.453615777940101</v>
      </c>
      <c r="AO30" s="139">
        <v>67.617786705624496</v>
      </c>
      <c r="AP30" s="140">
        <v>67.035701241782306</v>
      </c>
      <c r="AQ30" s="130"/>
      <c r="AR30" s="141">
        <v>63.464598768652799</v>
      </c>
      <c r="AS30" s="135"/>
      <c r="AT30" s="136">
        <v>0.19037352822152001</v>
      </c>
      <c r="AU30" s="130">
        <v>4.3298763220013301</v>
      </c>
      <c r="AV30" s="130">
        <v>5.0050982111545297</v>
      </c>
      <c r="AW30" s="130">
        <v>7.7062121647383997</v>
      </c>
      <c r="AX30" s="130">
        <v>10.6898141075007</v>
      </c>
      <c r="AY30" s="137">
        <v>5.8756055401087099</v>
      </c>
      <c r="AZ30" s="130"/>
      <c r="BA30" s="138">
        <v>0.32827481614436399</v>
      </c>
      <c r="BB30" s="139">
        <v>-2.6303871439006499</v>
      </c>
      <c r="BC30" s="140">
        <v>-1.1860360026950501</v>
      </c>
      <c r="BD30" s="130"/>
      <c r="BE30" s="141">
        <v>3.6403721101382001</v>
      </c>
    </row>
    <row r="31" spans="1:57" x14ac:dyDescent="0.2">
      <c r="A31" s="21" t="s">
        <v>48</v>
      </c>
      <c r="B31" s="3" t="str">
        <f t="shared" si="0"/>
        <v>Charlottesville, VA</v>
      </c>
      <c r="C31" s="3"/>
      <c r="D31" s="24" t="s">
        <v>16</v>
      </c>
      <c r="E31" s="27" t="s">
        <v>17</v>
      </c>
      <c r="F31" s="3"/>
      <c r="G31" s="136">
        <v>56.074988134788697</v>
      </c>
      <c r="H31" s="130">
        <v>69.387755102040799</v>
      </c>
      <c r="I31" s="130">
        <v>72.5439012814428</v>
      </c>
      <c r="J31" s="130">
        <v>74.893213099193105</v>
      </c>
      <c r="K31" s="130">
        <v>71.096345514950102</v>
      </c>
      <c r="L31" s="137">
        <v>68.799240626483098</v>
      </c>
      <c r="M31" s="130"/>
      <c r="N31" s="138">
        <v>83.768391077361102</v>
      </c>
      <c r="O31" s="139">
        <v>80.659705742762199</v>
      </c>
      <c r="P31" s="140">
        <v>82.214048410061594</v>
      </c>
      <c r="Q31" s="130"/>
      <c r="R31" s="141">
        <v>72.632042850362694</v>
      </c>
      <c r="S31" s="135"/>
      <c r="T31" s="136">
        <v>-2.7792258961991601</v>
      </c>
      <c r="U31" s="130">
        <v>2.0282488636918998</v>
      </c>
      <c r="V31" s="130">
        <v>6.3416397365761199</v>
      </c>
      <c r="W31" s="130">
        <v>4.0708147107443304</v>
      </c>
      <c r="X31" s="130">
        <v>0.35208309466529097</v>
      </c>
      <c r="Y31" s="137">
        <v>2.1624986914816802</v>
      </c>
      <c r="Z31" s="130"/>
      <c r="AA31" s="138">
        <v>11.2941406029361</v>
      </c>
      <c r="AB31" s="139">
        <v>1.1895549569153601</v>
      </c>
      <c r="AC31" s="140">
        <v>6.0969764499159798</v>
      </c>
      <c r="AD31" s="130"/>
      <c r="AE31" s="141">
        <v>3.4026234418214698</v>
      </c>
      <c r="AG31" s="136">
        <v>56.911485524442298</v>
      </c>
      <c r="AH31" s="130">
        <v>56.3478879924062</v>
      </c>
      <c r="AI31" s="130">
        <v>63.941623160892199</v>
      </c>
      <c r="AJ31" s="130">
        <v>69.583531086853299</v>
      </c>
      <c r="AK31" s="130">
        <v>70.307308970099598</v>
      </c>
      <c r="AL31" s="137">
        <v>63.418367346938702</v>
      </c>
      <c r="AM31" s="130"/>
      <c r="AN31" s="138">
        <v>83.910773611770196</v>
      </c>
      <c r="AO31" s="139">
        <v>88.194114855244393</v>
      </c>
      <c r="AP31" s="140">
        <v>86.052444233507302</v>
      </c>
      <c r="AQ31" s="130"/>
      <c r="AR31" s="141">
        <v>69.885246457386899</v>
      </c>
      <c r="AS31" s="135"/>
      <c r="AT31" s="136">
        <v>-3.7080740934738001</v>
      </c>
      <c r="AU31" s="130">
        <v>3.1005630444283199</v>
      </c>
      <c r="AV31" s="130">
        <v>1.7761675198647999</v>
      </c>
      <c r="AW31" s="130">
        <v>7.6759735774241804</v>
      </c>
      <c r="AX31" s="130">
        <v>4.1912986651110602</v>
      </c>
      <c r="AY31" s="137">
        <v>2.7236777995224499</v>
      </c>
      <c r="AZ31" s="130"/>
      <c r="BA31" s="138">
        <v>6.1745801084532799</v>
      </c>
      <c r="BB31" s="139">
        <v>3.0469772047955699</v>
      </c>
      <c r="BC31" s="140">
        <v>4.5485050890398497</v>
      </c>
      <c r="BD31" s="130"/>
      <c r="BE31" s="141">
        <v>3.3583642579301198</v>
      </c>
    </row>
    <row r="32" spans="1:57" x14ac:dyDescent="0.2">
      <c r="A32" s="21" t="s">
        <v>49</v>
      </c>
      <c r="B32" t="s">
        <v>72</v>
      </c>
      <c r="C32" s="3"/>
      <c r="D32" s="24" t="s">
        <v>16</v>
      </c>
      <c r="E32" s="27" t="s">
        <v>17</v>
      </c>
      <c r="F32" s="3"/>
      <c r="G32" s="136">
        <v>47.652199674122301</v>
      </c>
      <c r="H32" s="130">
        <v>63.694267515923499</v>
      </c>
      <c r="I32" s="130">
        <v>65.456969337875805</v>
      </c>
      <c r="J32" s="130">
        <v>67.130795437712905</v>
      </c>
      <c r="K32" s="130">
        <v>74.329728929047505</v>
      </c>
      <c r="L32" s="137">
        <v>63.652792178936402</v>
      </c>
      <c r="M32" s="130"/>
      <c r="N32" s="138">
        <v>87.779588209154099</v>
      </c>
      <c r="O32" s="139">
        <v>88.135091097615103</v>
      </c>
      <c r="P32" s="140">
        <v>87.957339653384594</v>
      </c>
      <c r="Q32" s="130"/>
      <c r="R32" s="141">
        <v>70.596948600207298</v>
      </c>
      <c r="S32" s="135"/>
      <c r="T32" s="136">
        <v>2.25241702626953</v>
      </c>
      <c r="U32" s="130">
        <v>7.9956769754175898</v>
      </c>
      <c r="V32" s="130">
        <v>2.7805271681430699</v>
      </c>
      <c r="W32" s="130">
        <v>1.7429937585260999</v>
      </c>
      <c r="X32" s="130">
        <v>-4.1066999778998801</v>
      </c>
      <c r="Y32" s="137">
        <v>1.7595047022094299</v>
      </c>
      <c r="Z32" s="130"/>
      <c r="AA32" s="138">
        <v>2.6755183294955098</v>
      </c>
      <c r="AB32" s="139">
        <v>2.27667760941255</v>
      </c>
      <c r="AC32" s="140">
        <v>2.4753068917926</v>
      </c>
      <c r="AD32" s="130"/>
      <c r="AE32" s="141">
        <v>2.0131624411211</v>
      </c>
      <c r="AG32" s="136">
        <v>44.615612501851501</v>
      </c>
      <c r="AH32" s="130">
        <v>55.376981187972099</v>
      </c>
      <c r="AI32" s="130">
        <v>61.250185157754402</v>
      </c>
      <c r="AJ32" s="130">
        <v>63.583172863279501</v>
      </c>
      <c r="AK32" s="130">
        <v>63.801659013479401</v>
      </c>
      <c r="AL32" s="137">
        <v>57.725522144867398</v>
      </c>
      <c r="AM32" s="130"/>
      <c r="AN32" s="138">
        <v>70.285883572803996</v>
      </c>
      <c r="AO32" s="139">
        <v>73.207672937342593</v>
      </c>
      <c r="AP32" s="140">
        <v>71.746778255073295</v>
      </c>
      <c r="AQ32" s="130"/>
      <c r="AR32" s="141">
        <v>61.731595319211898</v>
      </c>
      <c r="AS32" s="135"/>
      <c r="AT32" s="136">
        <v>-5.1075370119623997</v>
      </c>
      <c r="AU32" s="130">
        <v>0.550099569854684</v>
      </c>
      <c r="AV32" s="130">
        <v>-1.75244862199322</v>
      </c>
      <c r="AW32" s="130">
        <v>-2.96428518690694</v>
      </c>
      <c r="AX32" s="130">
        <v>-5.1017931000651897</v>
      </c>
      <c r="AY32" s="137">
        <v>-2.8814330858695398</v>
      </c>
      <c r="AZ32" s="130"/>
      <c r="BA32" s="138">
        <v>-5.7225687977976101</v>
      </c>
      <c r="BB32" s="139">
        <v>-2.8881475395455101</v>
      </c>
      <c r="BC32" s="140">
        <v>-4.29748730273832</v>
      </c>
      <c r="BD32" s="130"/>
      <c r="BE32" s="141">
        <v>-3.35628371980274</v>
      </c>
    </row>
    <row r="33" spans="1:57" x14ac:dyDescent="0.2">
      <c r="A33" s="21" t="s">
        <v>50</v>
      </c>
      <c r="B33" s="3" t="str">
        <f t="shared" si="0"/>
        <v>Staunton &amp; Harrisonburg, VA</v>
      </c>
      <c r="C33" s="3"/>
      <c r="D33" s="24" t="s">
        <v>16</v>
      </c>
      <c r="E33" s="27" t="s">
        <v>17</v>
      </c>
      <c r="F33" s="3"/>
      <c r="G33" s="136">
        <v>41.352569882777203</v>
      </c>
      <c r="H33" s="130">
        <v>53.5256988277727</v>
      </c>
      <c r="I33" s="130">
        <v>55.058611361586998</v>
      </c>
      <c r="J33" s="130">
        <v>60.811541929666298</v>
      </c>
      <c r="K33" s="130">
        <v>60.793507664562597</v>
      </c>
      <c r="L33" s="137">
        <v>54.3083859332732</v>
      </c>
      <c r="M33" s="130"/>
      <c r="N33" s="138">
        <v>73.958521190261393</v>
      </c>
      <c r="O33" s="139">
        <v>74.589720468890803</v>
      </c>
      <c r="P33" s="140">
        <v>74.274120829576106</v>
      </c>
      <c r="Q33" s="130"/>
      <c r="R33" s="141">
        <v>60.0128816179312</v>
      </c>
      <c r="S33" s="135"/>
      <c r="T33" s="136">
        <v>-9.8313857018537494</v>
      </c>
      <c r="U33" s="130">
        <v>-9.4117098348931894</v>
      </c>
      <c r="V33" s="130">
        <v>-9.7623176342743498</v>
      </c>
      <c r="W33" s="130">
        <v>-4.0800441930054401</v>
      </c>
      <c r="X33" s="130">
        <v>-0.65936039473811103</v>
      </c>
      <c r="Y33" s="137">
        <v>-6.5448292401693902</v>
      </c>
      <c r="Z33" s="130"/>
      <c r="AA33" s="138">
        <v>7.8954328510794696</v>
      </c>
      <c r="AB33" s="139">
        <v>2.6846214418966201</v>
      </c>
      <c r="AC33" s="140">
        <v>5.2144935446927798</v>
      </c>
      <c r="AD33" s="130"/>
      <c r="AE33" s="141">
        <v>-2.6993775849502701</v>
      </c>
      <c r="AG33" s="136">
        <v>44.914337240757398</v>
      </c>
      <c r="AH33" s="130">
        <v>48.119927862939498</v>
      </c>
      <c r="AI33" s="130">
        <v>54.706943192064898</v>
      </c>
      <c r="AJ33" s="130">
        <v>59.594229035166798</v>
      </c>
      <c r="AK33" s="130">
        <v>59.643823264201899</v>
      </c>
      <c r="AL33" s="137">
        <v>53.395852119026102</v>
      </c>
      <c r="AM33" s="130"/>
      <c r="AN33" s="138">
        <v>70.486925157799803</v>
      </c>
      <c r="AO33" s="139">
        <v>72.091974752028804</v>
      </c>
      <c r="AP33" s="140">
        <v>71.289449954914303</v>
      </c>
      <c r="AQ33" s="130"/>
      <c r="AR33" s="141">
        <v>58.508308643565599</v>
      </c>
      <c r="AS33" s="135"/>
      <c r="AT33" s="136">
        <v>-10.808065337600301</v>
      </c>
      <c r="AU33" s="130">
        <v>-9.6623764982119802</v>
      </c>
      <c r="AV33" s="130">
        <v>-5.8276373394430303</v>
      </c>
      <c r="AW33" s="130">
        <v>-2.1558251478997001</v>
      </c>
      <c r="AX33" s="130">
        <v>-3.0562896175287602</v>
      </c>
      <c r="AY33" s="137">
        <v>-6.0386586498183101</v>
      </c>
      <c r="AZ33" s="130"/>
      <c r="BA33" s="138">
        <v>0.31146121825307399</v>
      </c>
      <c r="BB33" s="139">
        <v>-2.3683589609489601</v>
      </c>
      <c r="BC33" s="140">
        <v>-1.0616676949361601</v>
      </c>
      <c r="BD33" s="130"/>
      <c r="BE33" s="141">
        <v>-4.35541742603119</v>
      </c>
    </row>
    <row r="34" spans="1:57" x14ac:dyDescent="0.2">
      <c r="A34" s="21" t="s">
        <v>51</v>
      </c>
      <c r="B34" s="3" t="str">
        <f t="shared" si="0"/>
        <v>Blacksburg &amp; Wytheville, VA</v>
      </c>
      <c r="C34" s="3"/>
      <c r="D34" s="24" t="s">
        <v>16</v>
      </c>
      <c r="E34" s="27" t="s">
        <v>17</v>
      </c>
      <c r="F34" s="3"/>
      <c r="G34" s="136">
        <v>47.087653157398599</v>
      </c>
      <c r="H34" s="130">
        <v>53.308199811498497</v>
      </c>
      <c r="I34" s="130">
        <v>57.210179076343003</v>
      </c>
      <c r="J34" s="130">
        <v>62.695570216776602</v>
      </c>
      <c r="K34" s="130">
        <v>61.112158341187502</v>
      </c>
      <c r="L34" s="137">
        <v>56.2827521206409</v>
      </c>
      <c r="M34" s="130"/>
      <c r="N34" s="138">
        <v>69.198868991517401</v>
      </c>
      <c r="O34" s="139">
        <v>70.047125353440094</v>
      </c>
      <c r="P34" s="140">
        <v>69.622997172478705</v>
      </c>
      <c r="Q34" s="130"/>
      <c r="R34" s="141">
        <v>60.094250706880302</v>
      </c>
      <c r="S34" s="135"/>
      <c r="T34" s="136">
        <v>9.2558014008893608</v>
      </c>
      <c r="U34" s="130">
        <v>-4.1725978132549297</v>
      </c>
      <c r="V34" s="130">
        <v>-3.20397905714777</v>
      </c>
      <c r="W34" s="130">
        <v>-2.38913144198566</v>
      </c>
      <c r="X34" s="130">
        <v>-2.6971771514404801</v>
      </c>
      <c r="Y34" s="137">
        <v>-1.2125915024607901</v>
      </c>
      <c r="Z34" s="130"/>
      <c r="AA34" s="138">
        <v>-3.3491267625769399</v>
      </c>
      <c r="AB34" s="139">
        <v>1.1343775319542899</v>
      </c>
      <c r="AC34" s="140">
        <v>-1.14454074472413</v>
      </c>
      <c r="AD34" s="130"/>
      <c r="AE34" s="141">
        <v>-1.1900758456954901</v>
      </c>
      <c r="AG34" s="136">
        <v>41.9509896324222</v>
      </c>
      <c r="AH34" s="130">
        <v>47.436380772855699</v>
      </c>
      <c r="AI34" s="130">
        <v>53.944392082940603</v>
      </c>
      <c r="AJ34" s="130">
        <v>57.869934024505099</v>
      </c>
      <c r="AK34" s="130">
        <v>55.0518378887841</v>
      </c>
      <c r="AL34" s="137">
        <v>51.2507068803016</v>
      </c>
      <c r="AM34" s="130"/>
      <c r="AN34" s="138">
        <v>61.126295947219603</v>
      </c>
      <c r="AO34" s="139">
        <v>60.292177191328904</v>
      </c>
      <c r="AP34" s="140">
        <v>60.709236569274204</v>
      </c>
      <c r="AQ34" s="130"/>
      <c r="AR34" s="141">
        <v>53.953143934293699</v>
      </c>
      <c r="AS34" s="135"/>
      <c r="AT34" s="136">
        <v>4.13225280620206</v>
      </c>
      <c r="AU34" s="130">
        <v>0.766853248105553</v>
      </c>
      <c r="AV34" s="130">
        <v>1.1427192108807001</v>
      </c>
      <c r="AW34" s="130">
        <v>1.5959307440848101</v>
      </c>
      <c r="AX34" s="130">
        <v>-2.9416081692071199</v>
      </c>
      <c r="AY34" s="137">
        <v>0.73341907276798401</v>
      </c>
      <c r="AZ34" s="130"/>
      <c r="BA34" s="138">
        <v>-5.2975420817722201</v>
      </c>
      <c r="BB34" s="139">
        <v>-3.21907092437749</v>
      </c>
      <c r="BC34" s="140">
        <v>-4.2767249167555796</v>
      </c>
      <c r="BD34" s="130"/>
      <c r="BE34" s="141">
        <v>-0.93994976135439501</v>
      </c>
    </row>
    <row r="35" spans="1:57" x14ac:dyDescent="0.2">
      <c r="A35" s="21" t="s">
        <v>52</v>
      </c>
      <c r="B35" s="3" t="str">
        <f t="shared" si="0"/>
        <v>Lynchburg, VA</v>
      </c>
      <c r="C35" s="3"/>
      <c r="D35" s="24" t="s">
        <v>16</v>
      </c>
      <c r="E35" s="27" t="s">
        <v>17</v>
      </c>
      <c r="F35" s="3"/>
      <c r="G35" s="136">
        <v>37.6756066411238</v>
      </c>
      <c r="H35" s="130">
        <v>59.227330779054903</v>
      </c>
      <c r="I35" s="130">
        <v>63.9208173690932</v>
      </c>
      <c r="J35" s="130">
        <v>69.4125159642401</v>
      </c>
      <c r="K35" s="130">
        <v>62.5478927203065</v>
      </c>
      <c r="L35" s="137">
        <v>58.556832694763699</v>
      </c>
      <c r="M35" s="130"/>
      <c r="N35" s="138">
        <v>60.344827586206797</v>
      </c>
      <c r="O35" s="139">
        <v>57.503192848020397</v>
      </c>
      <c r="P35" s="140">
        <v>58.924010217113597</v>
      </c>
      <c r="Q35" s="130"/>
      <c r="R35" s="141">
        <v>58.661740558292202</v>
      </c>
      <c r="S35" s="135"/>
      <c r="T35" s="136">
        <v>-11.9129761518448</v>
      </c>
      <c r="U35" s="130">
        <v>10.093567608792499</v>
      </c>
      <c r="V35" s="130">
        <v>15.674992674258901</v>
      </c>
      <c r="W35" s="130">
        <v>26.0480021577978</v>
      </c>
      <c r="X35" s="130">
        <v>18.791924194812601</v>
      </c>
      <c r="Y35" s="137">
        <v>12.8050639632844</v>
      </c>
      <c r="Z35" s="130"/>
      <c r="AA35" s="138">
        <v>10.345829409525299</v>
      </c>
      <c r="AB35" s="139">
        <v>-0.95098637508466999</v>
      </c>
      <c r="AC35" s="140">
        <v>4.5286697594457097</v>
      </c>
      <c r="AD35" s="130"/>
      <c r="AE35" s="141">
        <v>10.2986926219375</v>
      </c>
      <c r="AG35" s="136">
        <v>40.142081736909297</v>
      </c>
      <c r="AH35" s="130">
        <v>52.394636015325602</v>
      </c>
      <c r="AI35" s="130">
        <v>61.278735632183903</v>
      </c>
      <c r="AJ35" s="130">
        <v>65.788633461047198</v>
      </c>
      <c r="AK35" s="130">
        <v>62.132822477650002</v>
      </c>
      <c r="AL35" s="137">
        <v>56.347381864623202</v>
      </c>
      <c r="AM35" s="130"/>
      <c r="AN35" s="138">
        <v>64.6152618135376</v>
      </c>
      <c r="AO35" s="139">
        <v>60.4645593869731</v>
      </c>
      <c r="AP35" s="140">
        <v>62.539910600255403</v>
      </c>
      <c r="AQ35" s="130"/>
      <c r="AR35" s="141">
        <v>58.116675789089498</v>
      </c>
      <c r="AS35" s="135"/>
      <c r="AT35" s="136">
        <v>2.1031571841209402</v>
      </c>
      <c r="AU35" s="130">
        <v>11.2027783107266</v>
      </c>
      <c r="AV35" s="130">
        <v>9.2292161056260298</v>
      </c>
      <c r="AW35" s="130">
        <v>11.3101233881267</v>
      </c>
      <c r="AX35" s="130">
        <v>10.657607434728201</v>
      </c>
      <c r="AY35" s="137">
        <v>9.2913471358824893</v>
      </c>
      <c r="AZ35" s="130"/>
      <c r="BA35" s="138">
        <v>-0.32145640823379101</v>
      </c>
      <c r="BB35" s="139">
        <v>-2.8181979617953998</v>
      </c>
      <c r="BC35" s="140">
        <v>-1.54422278188902</v>
      </c>
      <c r="BD35" s="130"/>
      <c r="BE35" s="141">
        <v>5.7142356597873203</v>
      </c>
    </row>
    <row r="36" spans="1:57" x14ac:dyDescent="0.2">
      <c r="A36" s="21" t="s">
        <v>77</v>
      </c>
      <c r="B36" s="3" t="str">
        <f t="shared" si="0"/>
        <v>Central Virginia</v>
      </c>
      <c r="C36" s="3"/>
      <c r="D36" s="24" t="s">
        <v>16</v>
      </c>
      <c r="E36" s="27" t="s">
        <v>17</v>
      </c>
      <c r="F36" s="3"/>
      <c r="G36" s="136">
        <v>49.314173742651803</v>
      </c>
      <c r="H36" s="130">
        <v>64.452116574912097</v>
      </c>
      <c r="I36" s="130">
        <v>70.066249883362801</v>
      </c>
      <c r="J36" s="130">
        <v>70.582563528350505</v>
      </c>
      <c r="K36" s="130">
        <v>67.801934621007106</v>
      </c>
      <c r="L36" s="137">
        <v>64.443407670056899</v>
      </c>
      <c r="M36" s="130"/>
      <c r="N36" s="138">
        <v>73.997698360859602</v>
      </c>
      <c r="O36" s="139">
        <v>74.069235793598907</v>
      </c>
      <c r="P36" s="140">
        <v>74.033467077229304</v>
      </c>
      <c r="Q36" s="130"/>
      <c r="R36" s="141">
        <v>67.183424643534707</v>
      </c>
      <c r="S36" s="135"/>
      <c r="T36" s="136">
        <v>-0.62756841446765499</v>
      </c>
      <c r="U36" s="130">
        <v>1.6943605621287601</v>
      </c>
      <c r="V36" s="130">
        <v>1.14684687932023</v>
      </c>
      <c r="W36" s="130">
        <v>1.0276571344033001</v>
      </c>
      <c r="X36" s="130">
        <v>-2.9697009209929699</v>
      </c>
      <c r="Y36" s="137">
        <v>6.2012665103444498E-2</v>
      </c>
      <c r="Z36" s="130"/>
      <c r="AA36" s="138">
        <v>-7.0402826737369697</v>
      </c>
      <c r="AB36" s="139">
        <v>-6.8299067675352703</v>
      </c>
      <c r="AC36" s="140">
        <v>-6.9351627901027797</v>
      </c>
      <c r="AD36" s="130"/>
      <c r="AE36" s="141">
        <v>-2.25188131146224</v>
      </c>
      <c r="AG36" s="136">
        <v>53.389579632918803</v>
      </c>
      <c r="AH36" s="130">
        <v>56.663862142033501</v>
      </c>
      <c r="AI36" s="130">
        <v>64.988626094543605</v>
      </c>
      <c r="AJ36" s="130">
        <v>66.633168177993795</v>
      </c>
      <c r="AK36" s="130">
        <v>63.975881088155504</v>
      </c>
      <c r="AL36" s="137">
        <v>61.130223427129103</v>
      </c>
      <c r="AM36" s="130"/>
      <c r="AN36" s="138">
        <v>72.687046212333598</v>
      </c>
      <c r="AO36" s="139">
        <v>76.567219955778299</v>
      </c>
      <c r="AP36" s="140">
        <v>74.627737453661794</v>
      </c>
      <c r="AQ36" s="130"/>
      <c r="AR36" s="141">
        <v>64.987514299576603</v>
      </c>
      <c r="AS36" s="135"/>
      <c r="AT36" s="136">
        <v>7.40462747345879E-2</v>
      </c>
      <c r="AU36" s="130">
        <v>0.15296104970476301</v>
      </c>
      <c r="AV36" s="130">
        <v>0.28753468172233299</v>
      </c>
      <c r="AW36" s="130">
        <v>1.323129426161</v>
      </c>
      <c r="AX36" s="130">
        <v>-1.12354705545228</v>
      </c>
      <c r="AY36" s="137">
        <v>0.14803825702937401</v>
      </c>
      <c r="AZ36" s="130"/>
      <c r="BA36" s="138">
        <v>-3.7369872399322102</v>
      </c>
      <c r="BB36" s="139">
        <v>-3.5081685948513299</v>
      </c>
      <c r="BC36" s="140">
        <v>-3.6189587996252102</v>
      </c>
      <c r="BD36" s="130"/>
      <c r="BE36" s="141">
        <v>-1.12275168780901</v>
      </c>
    </row>
    <row r="37" spans="1:57" x14ac:dyDescent="0.2">
      <c r="A37" s="21" t="s">
        <v>78</v>
      </c>
      <c r="B37" s="3" t="str">
        <f t="shared" si="0"/>
        <v>Chesapeake Bay</v>
      </c>
      <c r="C37" s="3"/>
      <c r="D37" s="24" t="s">
        <v>16</v>
      </c>
      <c r="E37" s="27" t="s">
        <v>17</v>
      </c>
      <c r="F37" s="3"/>
      <c r="G37" s="136">
        <v>48.424289008454998</v>
      </c>
      <c r="H37" s="130">
        <v>64.258262874711704</v>
      </c>
      <c r="I37" s="130">
        <v>68.716372021521906</v>
      </c>
      <c r="J37" s="130">
        <v>64.642582628747107</v>
      </c>
      <c r="K37" s="130">
        <v>62.259800153727902</v>
      </c>
      <c r="L37" s="137">
        <v>61.660261337432701</v>
      </c>
      <c r="M37" s="130"/>
      <c r="N37" s="138">
        <v>71.176018447348099</v>
      </c>
      <c r="O37" s="139">
        <v>75.403535741737102</v>
      </c>
      <c r="P37" s="140">
        <v>73.2897770945426</v>
      </c>
      <c r="Q37" s="130"/>
      <c r="R37" s="141">
        <v>64.9829801251784</v>
      </c>
      <c r="S37" s="135"/>
      <c r="T37" s="136">
        <v>1.94174757281553</v>
      </c>
      <c r="U37" s="130">
        <v>2.0757020757020701</v>
      </c>
      <c r="V37" s="130">
        <v>2.6406429391503998</v>
      </c>
      <c r="W37" s="130">
        <v>-1.52224824355971</v>
      </c>
      <c r="X37" s="130">
        <v>-6.35838150289017</v>
      </c>
      <c r="Y37" s="137">
        <v>-0.397318102806059</v>
      </c>
      <c r="Z37" s="130"/>
      <c r="AA37" s="138">
        <v>-10.097087378640699</v>
      </c>
      <c r="AB37" s="139">
        <v>-9.2506938020351495</v>
      </c>
      <c r="AC37" s="140">
        <v>-9.66366650876361</v>
      </c>
      <c r="AD37" s="130"/>
      <c r="AE37" s="141">
        <v>-3.5842293906810001</v>
      </c>
      <c r="AG37" s="136">
        <v>46.521906225979997</v>
      </c>
      <c r="AH37" s="130">
        <v>54.477325134511901</v>
      </c>
      <c r="AI37" s="130">
        <v>64.873174481168306</v>
      </c>
      <c r="AJ37" s="130">
        <v>66.2375096079938</v>
      </c>
      <c r="AK37" s="130">
        <v>62.009992313604897</v>
      </c>
      <c r="AL37" s="137">
        <v>58.823981552651802</v>
      </c>
      <c r="AM37" s="130"/>
      <c r="AN37" s="138">
        <v>69.254419677171398</v>
      </c>
      <c r="AO37" s="139">
        <v>75.115295926210607</v>
      </c>
      <c r="AP37" s="140">
        <v>72.184857801690995</v>
      </c>
      <c r="AQ37" s="130"/>
      <c r="AR37" s="141">
        <v>62.641374766662999</v>
      </c>
      <c r="AS37" s="135"/>
      <c r="AT37" s="136">
        <v>-9.2578710644677606</v>
      </c>
      <c r="AU37" s="130">
        <v>-5.3738317757009302</v>
      </c>
      <c r="AV37" s="130">
        <v>1.84012066365007</v>
      </c>
      <c r="AW37" s="130">
        <v>1.08504398826979</v>
      </c>
      <c r="AX37" s="130">
        <v>0.78076202373516501</v>
      </c>
      <c r="AY37" s="137">
        <v>-1.8279776794304401</v>
      </c>
      <c r="AZ37" s="130"/>
      <c r="BA37" s="138">
        <v>-7.2329472329472297</v>
      </c>
      <c r="BB37" s="139">
        <v>-7.8717888286589597</v>
      </c>
      <c r="BC37" s="140">
        <v>-7.5664370078740104</v>
      </c>
      <c r="BD37" s="130"/>
      <c r="BE37" s="141">
        <v>-3.7944264092078002</v>
      </c>
    </row>
    <row r="38" spans="1:57" x14ac:dyDescent="0.2">
      <c r="A38" s="21" t="s">
        <v>79</v>
      </c>
      <c r="B38" s="3" t="str">
        <f t="shared" si="0"/>
        <v>Coastal Virginia - Eastern Shore</v>
      </c>
      <c r="C38" s="3"/>
      <c r="D38" s="24" t="s">
        <v>16</v>
      </c>
      <c r="E38" s="27" t="s">
        <v>17</v>
      </c>
      <c r="F38" s="3"/>
      <c r="G38" s="136">
        <v>44.603381014304198</v>
      </c>
      <c r="H38" s="130">
        <v>55.591677503250899</v>
      </c>
      <c r="I38" s="130">
        <v>58.127438231469398</v>
      </c>
      <c r="J38" s="130">
        <v>55.916775032509697</v>
      </c>
      <c r="K38" s="130">
        <v>54.876462938881602</v>
      </c>
      <c r="L38" s="137">
        <v>53.823146944083199</v>
      </c>
      <c r="M38" s="130"/>
      <c r="N38" s="138">
        <v>67.165149544863397</v>
      </c>
      <c r="O38" s="139">
        <v>70.286085825747705</v>
      </c>
      <c r="P38" s="140">
        <v>68.725617685305494</v>
      </c>
      <c r="Q38" s="130"/>
      <c r="R38" s="141">
        <v>58.080995727289597</v>
      </c>
      <c r="S38" s="135"/>
      <c r="T38" s="136">
        <v>4.2553191489361701</v>
      </c>
      <c r="U38" s="130">
        <v>1.0638297872340401</v>
      </c>
      <c r="V38" s="130">
        <v>-2.40174672489082</v>
      </c>
      <c r="W38" s="130">
        <v>-5.9080962800875199</v>
      </c>
      <c r="X38" s="130">
        <v>-7.65864332603938</v>
      </c>
      <c r="Y38" s="137">
        <v>-2.5659133709981101</v>
      </c>
      <c r="Z38" s="130"/>
      <c r="AA38" s="138">
        <v>-2.8222013170272802</v>
      </c>
      <c r="AB38" s="139">
        <v>-6.9707401032702201</v>
      </c>
      <c r="AC38" s="140">
        <v>-4.98876404494382</v>
      </c>
      <c r="AD38" s="130"/>
      <c r="AE38" s="141">
        <v>-3.3987331994438401</v>
      </c>
      <c r="AG38" s="136">
        <v>47.236671001300301</v>
      </c>
      <c r="AH38" s="130">
        <v>52.048114434330202</v>
      </c>
      <c r="AI38" s="130">
        <v>57.834850455136497</v>
      </c>
      <c r="AJ38" s="130">
        <v>58.1436931079323</v>
      </c>
      <c r="AK38" s="130">
        <v>58.322496749024701</v>
      </c>
      <c r="AL38" s="137">
        <v>54.717165149544797</v>
      </c>
      <c r="AM38" s="130"/>
      <c r="AN38" s="138">
        <v>66.547464239271704</v>
      </c>
      <c r="AO38" s="139">
        <v>69.8472041612483</v>
      </c>
      <c r="AP38" s="140">
        <v>68.197334200260002</v>
      </c>
      <c r="AQ38" s="130"/>
      <c r="AR38" s="141">
        <v>58.568642021177702</v>
      </c>
      <c r="AS38" s="135"/>
      <c r="AT38" s="136">
        <v>1.53738644304682</v>
      </c>
      <c r="AU38" s="130">
        <v>3.0907920154539599</v>
      </c>
      <c r="AV38" s="130">
        <v>2.2120080436656102</v>
      </c>
      <c r="AW38" s="130">
        <v>0.33660589060308499</v>
      </c>
      <c r="AX38" s="130">
        <v>-1.0479867622724699</v>
      </c>
      <c r="AY38" s="137">
        <v>1.1478365384615301</v>
      </c>
      <c r="AZ38" s="130"/>
      <c r="BA38" s="138">
        <v>-3.0317385125532899</v>
      </c>
      <c r="BB38" s="139">
        <v>-2.1630236794171198</v>
      </c>
      <c r="BC38" s="140">
        <v>-2.5888089157185901</v>
      </c>
      <c r="BD38" s="130"/>
      <c r="BE38" s="141">
        <v>-0.12671259998416001</v>
      </c>
    </row>
    <row r="39" spans="1:57" x14ac:dyDescent="0.2">
      <c r="A39" s="21" t="s">
        <v>80</v>
      </c>
      <c r="B39" s="3" t="str">
        <f t="shared" si="0"/>
        <v>Coastal Virginia - Hampton Roads</v>
      </c>
      <c r="C39" s="3"/>
      <c r="D39" s="24" t="s">
        <v>16</v>
      </c>
      <c r="E39" s="27" t="s">
        <v>17</v>
      </c>
      <c r="F39" s="3"/>
      <c r="G39" s="136">
        <v>65.433585244011695</v>
      </c>
      <c r="H39" s="130">
        <v>72.627129499167395</v>
      </c>
      <c r="I39" s="130">
        <v>76.613295760215095</v>
      </c>
      <c r="J39" s="130">
        <v>76.569745100550705</v>
      </c>
      <c r="K39" s="130">
        <v>76.469834763673603</v>
      </c>
      <c r="L39" s="137">
        <v>73.542718073523702</v>
      </c>
      <c r="M39" s="130"/>
      <c r="N39" s="138">
        <v>85.295247854489503</v>
      </c>
      <c r="O39" s="139">
        <v>85.8485974125784</v>
      </c>
      <c r="P39" s="140">
        <v>85.571922633534001</v>
      </c>
      <c r="Q39" s="130"/>
      <c r="R39" s="141">
        <v>76.979633662098095</v>
      </c>
      <c r="S39" s="135"/>
      <c r="T39" s="136">
        <v>12.1302878441746</v>
      </c>
      <c r="U39" s="130">
        <v>6.4007679084135702</v>
      </c>
      <c r="V39" s="130">
        <v>6.0524874119760401</v>
      </c>
      <c r="W39" s="130">
        <v>5.8829822719018896</v>
      </c>
      <c r="X39" s="130">
        <v>6.8803533794672598</v>
      </c>
      <c r="Y39" s="137">
        <v>7.2937941618490703</v>
      </c>
      <c r="Z39" s="130"/>
      <c r="AA39" s="138">
        <v>2.7243659328207599</v>
      </c>
      <c r="AB39" s="139">
        <v>-2.20502106064116</v>
      </c>
      <c r="AC39" s="140">
        <v>0.19111912779586801</v>
      </c>
      <c r="AD39" s="130"/>
      <c r="AE39" s="141">
        <v>4.93122321815697</v>
      </c>
      <c r="AG39" s="136">
        <v>60.276034328167</v>
      </c>
      <c r="AH39" s="130">
        <v>59.291661329576002</v>
      </c>
      <c r="AI39" s="130">
        <v>64.348021006788699</v>
      </c>
      <c r="AJ39" s="130">
        <v>65.928653772255601</v>
      </c>
      <c r="AK39" s="130">
        <v>65.871653644165406</v>
      </c>
      <c r="AL39" s="137">
        <v>63.143204816190497</v>
      </c>
      <c r="AM39" s="130"/>
      <c r="AN39" s="138">
        <v>79.902651466632506</v>
      </c>
      <c r="AO39" s="139">
        <v>84.718201613936202</v>
      </c>
      <c r="AP39" s="140">
        <v>82.310426540284297</v>
      </c>
      <c r="AQ39" s="130"/>
      <c r="AR39" s="141">
        <v>68.619553880217296</v>
      </c>
      <c r="AS39" s="135"/>
      <c r="AT39" s="136">
        <v>4.2835035879521897</v>
      </c>
      <c r="AU39" s="130">
        <v>0.36937111455337901</v>
      </c>
      <c r="AV39" s="130">
        <v>1.88097637958177</v>
      </c>
      <c r="AW39" s="130">
        <v>3.4918093700705501</v>
      </c>
      <c r="AX39" s="130">
        <v>2.99176964014163</v>
      </c>
      <c r="AY39" s="137">
        <v>2.6057752068162201</v>
      </c>
      <c r="AZ39" s="130"/>
      <c r="BA39" s="138">
        <v>3.5991159143522702</v>
      </c>
      <c r="BB39" s="139">
        <v>1.63358858391248</v>
      </c>
      <c r="BC39" s="140">
        <v>2.5782027768459099</v>
      </c>
      <c r="BD39" s="130"/>
      <c r="BE39" s="141">
        <v>2.59228329925948</v>
      </c>
    </row>
    <row r="40" spans="1:57" x14ac:dyDescent="0.2">
      <c r="A40" s="20" t="s">
        <v>81</v>
      </c>
      <c r="B40" s="3" t="str">
        <f t="shared" si="0"/>
        <v>Northern Virginia</v>
      </c>
      <c r="C40" s="3"/>
      <c r="D40" s="24" t="s">
        <v>16</v>
      </c>
      <c r="E40" s="27" t="s">
        <v>17</v>
      </c>
      <c r="F40" s="3"/>
      <c r="G40" s="136">
        <v>62.8896208991031</v>
      </c>
      <c r="H40" s="130">
        <v>82.952836116453</v>
      </c>
      <c r="I40" s="130">
        <v>91.121308478836198</v>
      </c>
      <c r="J40" s="130">
        <v>90.683371732135001</v>
      </c>
      <c r="K40" s="130">
        <v>80.281421961575802</v>
      </c>
      <c r="L40" s="137">
        <v>81.585711837620593</v>
      </c>
      <c r="M40" s="130"/>
      <c r="N40" s="138">
        <v>78.508730173841798</v>
      </c>
      <c r="O40" s="139">
        <v>81.267731678059306</v>
      </c>
      <c r="P40" s="140">
        <v>79.888230925950594</v>
      </c>
      <c r="Q40" s="130"/>
      <c r="R40" s="141">
        <v>81.100717291429206</v>
      </c>
      <c r="S40" s="135"/>
      <c r="T40" s="136">
        <v>-3.0414744741774502</v>
      </c>
      <c r="U40" s="130">
        <v>-1.2304995737948199</v>
      </c>
      <c r="V40" s="130">
        <v>0.58708901020301596</v>
      </c>
      <c r="W40" s="130">
        <v>2.10654785005147</v>
      </c>
      <c r="X40" s="130">
        <v>1.670953474337</v>
      </c>
      <c r="Y40" s="137">
        <v>0.17580808940477399</v>
      </c>
      <c r="Z40" s="130"/>
      <c r="AA40" s="138">
        <v>2.67007591166819</v>
      </c>
      <c r="AB40" s="139">
        <v>7.5804213437336303</v>
      </c>
      <c r="AC40" s="140">
        <v>5.1102983202284502</v>
      </c>
      <c r="AD40" s="130"/>
      <c r="AE40" s="141">
        <v>1.5171093481874101</v>
      </c>
      <c r="AG40" s="136">
        <v>62.718786742130298</v>
      </c>
      <c r="AH40" s="130">
        <v>73.8417452482161</v>
      </c>
      <c r="AI40" s="130">
        <v>83.969363905959099</v>
      </c>
      <c r="AJ40" s="130">
        <v>85.272207122082605</v>
      </c>
      <c r="AK40" s="130">
        <v>76.518833391247995</v>
      </c>
      <c r="AL40" s="137">
        <v>76.464187281927195</v>
      </c>
      <c r="AM40" s="130"/>
      <c r="AN40" s="138">
        <v>76.2765435859843</v>
      </c>
      <c r="AO40" s="139">
        <v>81.340740106055804</v>
      </c>
      <c r="AP40" s="140">
        <v>78.808635819467398</v>
      </c>
      <c r="AQ40" s="130"/>
      <c r="AR40" s="141">
        <v>77.134028582464197</v>
      </c>
      <c r="AS40" s="135"/>
      <c r="AT40" s="136">
        <v>-0.99158899934044897</v>
      </c>
      <c r="AU40" s="130">
        <v>1.77531451633101</v>
      </c>
      <c r="AV40" s="130">
        <v>2.8170559841681402</v>
      </c>
      <c r="AW40" s="130">
        <v>2.6545528879259601</v>
      </c>
      <c r="AX40" s="130">
        <v>0.50918315973564998</v>
      </c>
      <c r="AY40" s="137">
        <v>1.4740375963324801</v>
      </c>
      <c r="AZ40" s="130"/>
      <c r="BA40" s="138">
        <v>-2.5941288533565299</v>
      </c>
      <c r="BB40" s="139">
        <v>-1.3815989393873001</v>
      </c>
      <c r="BC40" s="140">
        <v>-1.97213927221333</v>
      </c>
      <c r="BD40" s="130"/>
      <c r="BE40" s="141">
        <v>0.44382321975809302</v>
      </c>
    </row>
    <row r="41" spans="1:57" x14ac:dyDescent="0.2">
      <c r="A41" s="22" t="s">
        <v>82</v>
      </c>
      <c r="B41" s="3" t="str">
        <f t="shared" si="0"/>
        <v>Shenandoah Valley</v>
      </c>
      <c r="C41" s="3"/>
      <c r="D41" s="25" t="s">
        <v>16</v>
      </c>
      <c r="E41" s="28" t="s">
        <v>17</v>
      </c>
      <c r="F41" s="3"/>
      <c r="G41" s="142">
        <v>44.287023918659798</v>
      </c>
      <c r="H41" s="143">
        <v>54.321193432786004</v>
      </c>
      <c r="I41" s="143">
        <v>56.763063588632299</v>
      </c>
      <c r="J41" s="143">
        <v>60.0050004167013</v>
      </c>
      <c r="K41" s="143">
        <v>60.205017084757003</v>
      </c>
      <c r="L41" s="144">
        <v>55.116259688307302</v>
      </c>
      <c r="M41" s="130"/>
      <c r="N41" s="145">
        <v>71.797649804150296</v>
      </c>
      <c r="O41" s="146">
        <v>73.789482456871397</v>
      </c>
      <c r="P41" s="147">
        <v>72.793566130510797</v>
      </c>
      <c r="Q41" s="130"/>
      <c r="R41" s="148">
        <v>60.166918671794001</v>
      </c>
      <c r="S41" s="135"/>
      <c r="T41" s="142">
        <v>-5.4418567787845902</v>
      </c>
      <c r="U41" s="143">
        <v>-6.9365506440728799</v>
      </c>
      <c r="V41" s="143">
        <v>-6.8664429453807498</v>
      </c>
      <c r="W41" s="143">
        <v>-4.3150603353886403</v>
      </c>
      <c r="X41" s="143">
        <v>-0.98942417338570998</v>
      </c>
      <c r="Y41" s="144">
        <v>-4.8642059610289099</v>
      </c>
      <c r="Z41" s="130"/>
      <c r="AA41" s="145">
        <v>1.3341242834398901</v>
      </c>
      <c r="AB41" s="146">
        <v>-2.5353112319992599</v>
      </c>
      <c r="AC41" s="147">
        <v>-0.664703504381152</v>
      </c>
      <c r="AD41" s="130"/>
      <c r="AE41" s="148">
        <v>-3.4532973826511899</v>
      </c>
      <c r="AG41" s="142">
        <v>47.3122760230019</v>
      </c>
      <c r="AH41" s="143">
        <v>50.595882990249102</v>
      </c>
      <c r="AI41" s="143">
        <v>57.388115676306299</v>
      </c>
      <c r="AJ41" s="143">
        <v>61.744728727393898</v>
      </c>
      <c r="AK41" s="143">
        <v>62.380198349862397</v>
      </c>
      <c r="AL41" s="144">
        <v>55.884240353362699</v>
      </c>
      <c r="AM41" s="130"/>
      <c r="AN41" s="145">
        <v>71.197599799983294</v>
      </c>
      <c r="AO41" s="146">
        <v>73.841570130844204</v>
      </c>
      <c r="AP41" s="147">
        <v>72.519584965413699</v>
      </c>
      <c r="AQ41" s="130"/>
      <c r="AR41" s="148">
        <v>60.637195956805897</v>
      </c>
      <c r="AS41" s="75"/>
      <c r="AT41" s="142">
        <v>-4.3884956036650404</v>
      </c>
      <c r="AU41" s="143">
        <v>-3.5351020004117202</v>
      </c>
      <c r="AV41" s="143">
        <v>-0.405329231708911</v>
      </c>
      <c r="AW41" s="143">
        <v>2.05257777671018</v>
      </c>
      <c r="AX41" s="143">
        <v>0.12908944481357801</v>
      </c>
      <c r="AY41" s="144">
        <v>-1.03814485170673</v>
      </c>
      <c r="AZ41" s="130"/>
      <c r="BA41" s="145">
        <v>-0.49760714608836398</v>
      </c>
      <c r="BB41" s="146">
        <v>-3.1811220951583601</v>
      </c>
      <c r="BC41" s="147">
        <v>-1.8821538096377799</v>
      </c>
      <c r="BD41" s="130"/>
      <c r="BE41" s="148">
        <v>-1.3236222625726799</v>
      </c>
    </row>
    <row r="42" spans="1:57" x14ac:dyDescent="0.2">
      <c r="A42" s="19" t="s">
        <v>83</v>
      </c>
      <c r="B42" s="3" t="str">
        <f t="shared" si="0"/>
        <v>Southern Virginia</v>
      </c>
      <c r="C42" s="9"/>
      <c r="D42" s="23" t="s">
        <v>16</v>
      </c>
      <c r="E42" s="26" t="s">
        <v>17</v>
      </c>
      <c r="F42" s="3"/>
      <c r="G42" s="127">
        <v>48.749702310073801</v>
      </c>
      <c r="H42" s="128">
        <v>63.919980947844699</v>
      </c>
      <c r="I42" s="128">
        <v>67.444629673731797</v>
      </c>
      <c r="J42" s="128">
        <v>68.016194331983797</v>
      </c>
      <c r="K42" s="128">
        <v>61.943319838056603</v>
      </c>
      <c r="L42" s="129">
        <v>62.014765420338101</v>
      </c>
      <c r="M42" s="130"/>
      <c r="N42" s="131">
        <v>64.277208859252198</v>
      </c>
      <c r="O42" s="132">
        <v>68.468683019766601</v>
      </c>
      <c r="P42" s="133">
        <v>66.372945939509407</v>
      </c>
      <c r="Q42" s="130"/>
      <c r="R42" s="134">
        <v>63.259959854386999</v>
      </c>
      <c r="S42" s="135"/>
      <c r="T42" s="127">
        <v>3.2489946976975901</v>
      </c>
      <c r="U42" s="128">
        <v>3.0010947745117602</v>
      </c>
      <c r="V42" s="128">
        <v>3.5992535546486102</v>
      </c>
      <c r="W42" s="128">
        <v>4.66689599816534</v>
      </c>
      <c r="X42" s="128">
        <v>4.42155508101997</v>
      </c>
      <c r="Y42" s="129">
        <v>3.81520613501073</v>
      </c>
      <c r="Z42" s="130"/>
      <c r="AA42" s="131">
        <v>-2.8506379652243798</v>
      </c>
      <c r="AB42" s="132">
        <v>0.127770406408177</v>
      </c>
      <c r="AC42" s="133">
        <v>-1.3368835876391201</v>
      </c>
      <c r="AD42" s="130"/>
      <c r="AE42" s="134">
        <v>2.2151399259394098</v>
      </c>
      <c r="AF42" s="29"/>
      <c r="AG42" s="127">
        <v>47.4903245013396</v>
      </c>
      <c r="AH42" s="128">
        <v>58.380470378088702</v>
      </c>
      <c r="AI42" s="128">
        <v>66.293539743971394</v>
      </c>
      <c r="AJ42" s="128">
        <v>67.424828818100593</v>
      </c>
      <c r="AK42" s="128">
        <v>64.134317694689202</v>
      </c>
      <c r="AL42" s="129">
        <v>60.744736591406998</v>
      </c>
      <c r="AM42" s="130"/>
      <c r="AN42" s="131">
        <v>65.914503453203096</v>
      </c>
      <c r="AO42" s="132">
        <v>68.956894498690104</v>
      </c>
      <c r="AP42" s="133">
        <v>67.435698975946593</v>
      </c>
      <c r="AQ42" s="130"/>
      <c r="AR42" s="134">
        <v>62.656505171475203</v>
      </c>
      <c r="AS42" s="135"/>
      <c r="AT42" s="127">
        <v>3.70423559792739</v>
      </c>
      <c r="AU42" s="128">
        <v>4.7597897585857796</v>
      </c>
      <c r="AV42" s="128">
        <v>4.0563042351669898</v>
      </c>
      <c r="AW42" s="128">
        <v>2.5743245198278499</v>
      </c>
      <c r="AX42" s="128">
        <v>3.75083057165488</v>
      </c>
      <c r="AY42" s="129">
        <v>3.73798906930333</v>
      </c>
      <c r="AZ42" s="130"/>
      <c r="BA42" s="131">
        <v>-1.2302075012198601</v>
      </c>
      <c r="BB42" s="132">
        <v>-1.44530178384658</v>
      </c>
      <c r="BC42" s="133">
        <v>-1.34029783030571</v>
      </c>
      <c r="BD42" s="130"/>
      <c r="BE42" s="134">
        <v>2.1216868069655899</v>
      </c>
    </row>
    <row r="43" spans="1:57" x14ac:dyDescent="0.2">
      <c r="A43" s="20" t="s">
        <v>84</v>
      </c>
      <c r="B43" s="3" t="str">
        <f t="shared" si="0"/>
        <v>Southwest Virginia - Blue Ridge Highlands</v>
      </c>
      <c r="C43" s="10"/>
      <c r="D43" s="24" t="s">
        <v>16</v>
      </c>
      <c r="E43" s="27" t="s">
        <v>17</v>
      </c>
      <c r="F43" s="3"/>
      <c r="G43" s="136">
        <v>47.724687144482303</v>
      </c>
      <c r="H43" s="130">
        <v>55.870307167235403</v>
      </c>
      <c r="I43" s="130">
        <v>57.770193401592699</v>
      </c>
      <c r="J43" s="130">
        <v>62.559726962457297</v>
      </c>
      <c r="K43" s="130">
        <v>64.641638225255903</v>
      </c>
      <c r="L43" s="137">
        <v>57.713310580204698</v>
      </c>
      <c r="M43" s="130"/>
      <c r="N43" s="138">
        <v>74.334470989761002</v>
      </c>
      <c r="O43" s="139">
        <v>75.142207053469804</v>
      </c>
      <c r="P43" s="140">
        <v>74.738339021615403</v>
      </c>
      <c r="Q43" s="130"/>
      <c r="R43" s="141">
        <v>62.577604420607798</v>
      </c>
      <c r="S43" s="135"/>
      <c r="T43" s="136">
        <v>12.193980186224101</v>
      </c>
      <c r="U43" s="130">
        <v>2.50101988981617</v>
      </c>
      <c r="V43" s="130">
        <v>-0.47218891850627198</v>
      </c>
      <c r="W43" s="130">
        <v>0.61909471443863195</v>
      </c>
      <c r="X43" s="130">
        <v>-1.2344286251493399</v>
      </c>
      <c r="Y43" s="137">
        <v>2.0703583817481199</v>
      </c>
      <c r="Z43" s="130"/>
      <c r="AA43" s="138">
        <v>-2.7950904574356499</v>
      </c>
      <c r="AB43" s="139">
        <v>0.64898404655506403</v>
      </c>
      <c r="AC43" s="140">
        <v>-1.09372545331249</v>
      </c>
      <c r="AD43" s="130"/>
      <c r="AE43" s="141">
        <v>0.96814675702091801</v>
      </c>
      <c r="AF43" s="30"/>
      <c r="AG43" s="136">
        <v>43.225255972696203</v>
      </c>
      <c r="AH43" s="130">
        <v>49.453924914675703</v>
      </c>
      <c r="AI43" s="130">
        <v>55.0967007963594</v>
      </c>
      <c r="AJ43" s="130">
        <v>58.839590443685999</v>
      </c>
      <c r="AK43" s="130">
        <v>58.307736063708703</v>
      </c>
      <c r="AL43" s="137">
        <v>52.984641638225199</v>
      </c>
      <c r="AM43" s="130"/>
      <c r="AN43" s="138">
        <v>64.726962457337805</v>
      </c>
      <c r="AO43" s="139">
        <v>64.840728100113694</v>
      </c>
      <c r="AP43" s="140">
        <v>64.783845278725806</v>
      </c>
      <c r="AQ43" s="130"/>
      <c r="AR43" s="141">
        <v>56.355842678368198</v>
      </c>
      <c r="AS43" s="135"/>
      <c r="AT43" s="136">
        <v>3.70263236999988</v>
      </c>
      <c r="AU43" s="130">
        <v>3.4547927641618998</v>
      </c>
      <c r="AV43" s="130">
        <v>2.0521252613510499</v>
      </c>
      <c r="AW43" s="130">
        <v>1.9598377045784601</v>
      </c>
      <c r="AX43" s="130">
        <v>-2.26917217071736</v>
      </c>
      <c r="AY43" s="137">
        <v>1.5611117114580499</v>
      </c>
      <c r="AZ43" s="130"/>
      <c r="BA43" s="138">
        <v>-5.5670355474578299</v>
      </c>
      <c r="BB43" s="139">
        <v>-2.1909265326673002</v>
      </c>
      <c r="BC43" s="140">
        <v>-3.9071445069663802</v>
      </c>
      <c r="BD43" s="130"/>
      <c r="BE43" s="141">
        <v>-0.30679454959404001</v>
      </c>
    </row>
    <row r="44" spans="1:57" x14ac:dyDescent="0.2">
      <c r="A44" s="21" t="s">
        <v>85</v>
      </c>
      <c r="B44" s="3" t="str">
        <f t="shared" si="0"/>
        <v>Southwest Virginia - Heart of Appalachia</v>
      </c>
      <c r="C44" s="3"/>
      <c r="D44" s="24" t="s">
        <v>16</v>
      </c>
      <c r="E44" s="27" t="s">
        <v>17</v>
      </c>
      <c r="F44" s="3"/>
      <c r="G44" s="136">
        <v>36.175710594315198</v>
      </c>
      <c r="H44" s="130">
        <v>50.904392764857803</v>
      </c>
      <c r="I44" s="130">
        <v>55.684754521963796</v>
      </c>
      <c r="J44" s="130">
        <v>56.007751937984402</v>
      </c>
      <c r="K44" s="130">
        <v>52.971576227390102</v>
      </c>
      <c r="L44" s="137">
        <v>50.348837209302303</v>
      </c>
      <c r="M44" s="130"/>
      <c r="N44" s="138">
        <v>63.242894056847497</v>
      </c>
      <c r="O44" s="139">
        <v>63.565891472868202</v>
      </c>
      <c r="P44" s="140">
        <v>63.404392764857803</v>
      </c>
      <c r="Q44" s="130"/>
      <c r="R44" s="141">
        <v>54.078995939461002</v>
      </c>
      <c r="S44" s="135"/>
      <c r="T44" s="136">
        <v>-3.3762729898160799</v>
      </c>
      <c r="U44" s="130">
        <v>-2.67883856929144</v>
      </c>
      <c r="V44" s="130">
        <v>0.38455126602163298</v>
      </c>
      <c r="W44" s="130">
        <v>-4.3721932245693598</v>
      </c>
      <c r="X44" s="130">
        <v>-8.4807369103472805</v>
      </c>
      <c r="Y44" s="137">
        <v>-3.7916090674430798</v>
      </c>
      <c r="Z44" s="130"/>
      <c r="AA44" s="138">
        <v>-5.6551077365508302</v>
      </c>
      <c r="AB44" s="139">
        <v>-1.84777862903557</v>
      </c>
      <c r="AC44" s="140">
        <v>-3.78424784612166</v>
      </c>
      <c r="AD44" s="130"/>
      <c r="AE44" s="141">
        <v>-3.78914330938282</v>
      </c>
      <c r="AF44" s="30"/>
      <c r="AG44" s="136">
        <v>38.969638242894</v>
      </c>
      <c r="AH44" s="130">
        <v>49.547803617570999</v>
      </c>
      <c r="AI44" s="130">
        <v>55.830103359173101</v>
      </c>
      <c r="AJ44" s="130">
        <v>56.379198966408197</v>
      </c>
      <c r="AK44" s="130">
        <v>52.051033591731198</v>
      </c>
      <c r="AL44" s="137">
        <v>50.5555555555555</v>
      </c>
      <c r="AM44" s="130"/>
      <c r="AN44" s="138">
        <v>57.6388888888888</v>
      </c>
      <c r="AO44" s="139">
        <v>57.0251937984496</v>
      </c>
      <c r="AP44" s="140">
        <v>57.332041343669196</v>
      </c>
      <c r="AQ44" s="130"/>
      <c r="AR44" s="141">
        <v>52.491694352159399</v>
      </c>
      <c r="AS44" s="135"/>
      <c r="AT44" s="136">
        <v>-1.3538599879354201</v>
      </c>
      <c r="AU44" s="130">
        <v>0.23384428309188901</v>
      </c>
      <c r="AV44" s="130">
        <v>-2.2931163133049601</v>
      </c>
      <c r="AW44" s="130">
        <v>-7.2002536412447302</v>
      </c>
      <c r="AX44" s="130">
        <v>-11.440103268401</v>
      </c>
      <c r="AY44" s="137">
        <v>-4.8296660980472597</v>
      </c>
      <c r="AZ44" s="130"/>
      <c r="BA44" s="138">
        <v>-11.7964133169504</v>
      </c>
      <c r="BB44" s="139">
        <v>-10.953673735467699</v>
      </c>
      <c r="BC44" s="140">
        <v>-11.379302050689899</v>
      </c>
      <c r="BD44" s="130"/>
      <c r="BE44" s="141">
        <v>-6.9751233600533196</v>
      </c>
    </row>
    <row r="45" spans="1:57" x14ac:dyDescent="0.2">
      <c r="A45" s="22" t="s">
        <v>86</v>
      </c>
      <c r="B45" s="3" t="str">
        <f t="shared" si="0"/>
        <v>Virginia Mountains</v>
      </c>
      <c r="C45" s="3"/>
      <c r="D45" s="25" t="s">
        <v>16</v>
      </c>
      <c r="E45" s="28" t="s">
        <v>17</v>
      </c>
      <c r="F45" s="3"/>
      <c r="G45" s="136">
        <v>47.066961815163197</v>
      </c>
      <c r="H45" s="130">
        <v>58.397897066961796</v>
      </c>
      <c r="I45" s="130">
        <v>63.046485888212501</v>
      </c>
      <c r="J45" s="130">
        <v>68.276148312119503</v>
      </c>
      <c r="K45" s="130">
        <v>69.950193691200795</v>
      </c>
      <c r="L45" s="137">
        <v>61.3475373547315</v>
      </c>
      <c r="M45" s="130"/>
      <c r="N45" s="138">
        <v>72.260653016048593</v>
      </c>
      <c r="O45" s="139">
        <v>68.760376314333101</v>
      </c>
      <c r="P45" s="140">
        <v>70.510514665190897</v>
      </c>
      <c r="Q45" s="130"/>
      <c r="R45" s="141">
        <v>63.965530872005601</v>
      </c>
      <c r="S45" s="135"/>
      <c r="T45" s="136">
        <v>-4.9639596015495204</v>
      </c>
      <c r="U45" s="130">
        <v>6.9380900458612504E-2</v>
      </c>
      <c r="V45" s="130">
        <v>5.5956004427227404</v>
      </c>
      <c r="W45" s="130">
        <v>13.8562335583383</v>
      </c>
      <c r="X45" s="130">
        <v>11.8741381609107</v>
      </c>
      <c r="Y45" s="137">
        <v>5.7420205424319404</v>
      </c>
      <c r="Z45" s="130"/>
      <c r="AA45" s="138">
        <v>5.5592216185004002</v>
      </c>
      <c r="AB45" s="139">
        <v>2.2543321253861799</v>
      </c>
      <c r="AC45" s="140">
        <v>3.9215188769815099</v>
      </c>
      <c r="AD45" s="130"/>
      <c r="AE45" s="141">
        <v>5.16181283878079</v>
      </c>
      <c r="AF45" s="31"/>
      <c r="AG45" s="136">
        <v>46.6104039845047</v>
      </c>
      <c r="AH45" s="130">
        <v>54.984089651355802</v>
      </c>
      <c r="AI45" s="130">
        <v>62.015771997786302</v>
      </c>
      <c r="AJ45" s="130">
        <v>64.855423353624701</v>
      </c>
      <c r="AK45" s="130">
        <v>63.911178749308199</v>
      </c>
      <c r="AL45" s="137">
        <v>58.475373547315897</v>
      </c>
      <c r="AM45" s="130"/>
      <c r="AN45" s="138">
        <v>64.243220807968996</v>
      </c>
      <c r="AO45" s="139">
        <v>65.938018815716603</v>
      </c>
      <c r="AP45" s="140">
        <v>65.090619811842799</v>
      </c>
      <c r="AQ45" s="130"/>
      <c r="AR45" s="141">
        <v>60.365443908609301</v>
      </c>
      <c r="AS45" s="135"/>
      <c r="AT45" s="136">
        <v>0.836615048620444</v>
      </c>
      <c r="AU45" s="130">
        <v>5.1372741485480899</v>
      </c>
      <c r="AV45" s="130">
        <v>5.9815790882588997</v>
      </c>
      <c r="AW45" s="130">
        <v>8.0713100710639196</v>
      </c>
      <c r="AX45" s="130">
        <v>9.7950625296831006</v>
      </c>
      <c r="AY45" s="137">
        <v>6.2192294063622802</v>
      </c>
      <c r="AZ45" s="130"/>
      <c r="BA45" s="138">
        <v>-0.15843240084948801</v>
      </c>
      <c r="BB45" s="139">
        <v>-1.85247081571733</v>
      </c>
      <c r="BC45" s="140">
        <v>-1.02372399397838</v>
      </c>
      <c r="BD45" s="130"/>
      <c r="BE45" s="141">
        <v>3.8773348124071698</v>
      </c>
    </row>
    <row r="46" spans="1:57" x14ac:dyDescent="0.2">
      <c r="A46" s="86" t="s">
        <v>111</v>
      </c>
      <c r="B46" s="3" t="s">
        <v>117</v>
      </c>
      <c r="D46" s="25" t="s">
        <v>16</v>
      </c>
      <c r="E46" s="28" t="s">
        <v>17</v>
      </c>
      <c r="G46" s="136">
        <v>58.129584352078197</v>
      </c>
      <c r="H46" s="130">
        <v>73.471882640586699</v>
      </c>
      <c r="I46" s="130">
        <v>81.387530562347095</v>
      </c>
      <c r="J46" s="130">
        <v>80.684596577017103</v>
      </c>
      <c r="K46" s="130">
        <v>72.9523227383863</v>
      </c>
      <c r="L46" s="137">
        <v>73.325183374083096</v>
      </c>
      <c r="M46" s="130"/>
      <c r="N46" s="138">
        <v>84.290953545232199</v>
      </c>
      <c r="O46" s="139">
        <v>77.903422982885004</v>
      </c>
      <c r="P46" s="140">
        <v>81.097188264058602</v>
      </c>
      <c r="Q46" s="130"/>
      <c r="R46" s="141">
        <v>75.545756199790404</v>
      </c>
      <c r="S46" s="135"/>
      <c r="T46" s="136">
        <v>1.7112299465240599</v>
      </c>
      <c r="U46" s="130">
        <v>5.2078774617067802</v>
      </c>
      <c r="V46" s="130">
        <v>10.4979253112033</v>
      </c>
      <c r="W46" s="130">
        <v>11.9592875318066</v>
      </c>
      <c r="X46" s="130">
        <v>7.9113924050632898</v>
      </c>
      <c r="Y46" s="137">
        <v>7.7323753929052499</v>
      </c>
      <c r="Z46" s="130"/>
      <c r="AA46" s="138">
        <v>25.534820209376399</v>
      </c>
      <c r="AB46" s="139">
        <v>9.6344086021505309</v>
      </c>
      <c r="AC46" s="140">
        <v>17.359575409110999</v>
      </c>
      <c r="AD46" s="130"/>
      <c r="AE46" s="141">
        <v>10.512869642971101</v>
      </c>
      <c r="AG46" s="136">
        <v>55.684596577017103</v>
      </c>
      <c r="AH46" s="130">
        <v>59.099938875305597</v>
      </c>
      <c r="AI46" s="130">
        <v>70.790036674816605</v>
      </c>
      <c r="AJ46" s="130">
        <v>71.477689486552507</v>
      </c>
      <c r="AK46" s="130">
        <v>64.165647921760296</v>
      </c>
      <c r="AL46" s="137">
        <v>64.243581907090402</v>
      </c>
      <c r="AM46" s="130"/>
      <c r="AN46" s="138">
        <v>73.219743276283594</v>
      </c>
      <c r="AO46" s="139">
        <v>78.927261613691897</v>
      </c>
      <c r="AP46" s="140">
        <v>76.073502444987696</v>
      </c>
      <c r="AQ46" s="130"/>
      <c r="AR46" s="141">
        <v>67.623559203632496</v>
      </c>
      <c r="AS46" s="135"/>
      <c r="AT46" s="136">
        <v>-0.17805780030132801</v>
      </c>
      <c r="AU46" s="130">
        <v>1.1507780829083301</v>
      </c>
      <c r="AV46" s="130">
        <v>10.337025128021899</v>
      </c>
      <c r="AW46" s="130">
        <v>11.7148316216861</v>
      </c>
      <c r="AX46" s="130">
        <v>3.2075703576256598</v>
      </c>
      <c r="AY46" s="137">
        <v>5.4822360497791998</v>
      </c>
      <c r="AZ46" s="130"/>
      <c r="BA46" s="138">
        <v>3.2428355957767701</v>
      </c>
      <c r="BB46" s="139">
        <v>2.9397110114598899</v>
      </c>
      <c r="BC46" s="140">
        <v>3.0853652223430101</v>
      </c>
      <c r="BD46" s="130"/>
      <c r="BE46" s="141">
        <v>4.6997786152468102</v>
      </c>
    </row>
    <row r="47" spans="1:57" x14ac:dyDescent="0.2">
      <c r="A47" s="86" t="s">
        <v>112</v>
      </c>
      <c r="B47" s="3" t="s">
        <v>118</v>
      </c>
      <c r="D47" s="25" t="s">
        <v>16</v>
      </c>
      <c r="E47" s="28" t="s">
        <v>17</v>
      </c>
      <c r="G47" s="136">
        <v>62.0114217904027</v>
      </c>
      <c r="H47" s="130">
        <v>83.979826448119795</v>
      </c>
      <c r="I47" s="130">
        <v>91.073944967737106</v>
      </c>
      <c r="J47" s="130">
        <v>89.664763034932804</v>
      </c>
      <c r="K47" s="130">
        <v>79.522361492249402</v>
      </c>
      <c r="L47" s="137">
        <v>81.250463546688394</v>
      </c>
      <c r="M47" s="130"/>
      <c r="N47" s="138">
        <v>80.634873544463304</v>
      </c>
      <c r="O47" s="139">
        <v>81.836386560854393</v>
      </c>
      <c r="P47" s="140">
        <v>81.235630052658905</v>
      </c>
      <c r="Q47" s="130"/>
      <c r="R47" s="141">
        <v>81.246225405537103</v>
      </c>
      <c r="S47" s="135"/>
      <c r="T47" s="136">
        <v>1.76165608931218</v>
      </c>
      <c r="U47" s="130">
        <v>2.77451313120556</v>
      </c>
      <c r="V47" s="130">
        <v>5.0104580254203697</v>
      </c>
      <c r="W47" s="130">
        <v>4.5520438690807596</v>
      </c>
      <c r="X47" s="130">
        <v>4.1267754600956303</v>
      </c>
      <c r="Y47" s="137">
        <v>3.7653278180058698</v>
      </c>
      <c r="Z47" s="130"/>
      <c r="AA47" s="138">
        <v>7.0593942935423604</v>
      </c>
      <c r="AB47" s="139">
        <v>9.0949605870544907</v>
      </c>
      <c r="AC47" s="140">
        <v>8.0751193859969295</v>
      </c>
      <c r="AD47" s="130"/>
      <c r="AE47" s="141">
        <v>4.9610604137911896</v>
      </c>
      <c r="AG47" s="136">
        <v>60.958402477124601</v>
      </c>
      <c r="AH47" s="130">
        <v>71.198791103859307</v>
      </c>
      <c r="AI47" s="130">
        <v>81.543938368546407</v>
      </c>
      <c r="AJ47" s="130">
        <v>82.065877423122899</v>
      </c>
      <c r="AK47" s="130">
        <v>73.160466129585501</v>
      </c>
      <c r="AL47" s="137">
        <v>73.785495100447704</v>
      </c>
      <c r="AM47" s="130"/>
      <c r="AN47" s="138">
        <v>77.111628208812704</v>
      </c>
      <c r="AO47" s="139">
        <v>81.6633600949326</v>
      </c>
      <c r="AP47" s="140">
        <v>79.387483602415898</v>
      </c>
      <c r="AQ47" s="130"/>
      <c r="AR47" s="141">
        <v>75.386057944450002</v>
      </c>
      <c r="AS47" s="135"/>
      <c r="AT47" s="136">
        <v>5.0094377271993702</v>
      </c>
      <c r="AU47" s="130">
        <v>4.1978048779083901</v>
      </c>
      <c r="AV47" s="130">
        <v>5.6209132198103999</v>
      </c>
      <c r="AW47" s="130">
        <v>4.8853943482670097</v>
      </c>
      <c r="AX47" s="130">
        <v>3.4046488175721601</v>
      </c>
      <c r="AY47" s="137">
        <v>4.6364724907720296</v>
      </c>
      <c r="AZ47" s="130"/>
      <c r="BA47" s="138">
        <v>0.56377054680361605</v>
      </c>
      <c r="BB47" s="139">
        <v>0.92520134975692303</v>
      </c>
      <c r="BC47" s="140">
        <v>0.74932935829174696</v>
      </c>
      <c r="BD47" s="130"/>
      <c r="BE47" s="141">
        <v>3.43552163767548</v>
      </c>
    </row>
    <row r="48" spans="1:57" x14ac:dyDescent="0.2">
      <c r="A48" s="86" t="s">
        <v>113</v>
      </c>
      <c r="B48" s="3" t="s">
        <v>119</v>
      </c>
      <c r="D48" s="25" t="s">
        <v>16</v>
      </c>
      <c r="E48" s="28" t="s">
        <v>17</v>
      </c>
      <c r="G48" s="136">
        <v>60.121987503719097</v>
      </c>
      <c r="H48" s="130">
        <v>78.491520380839006</v>
      </c>
      <c r="I48" s="130">
        <v>84.105920856887806</v>
      </c>
      <c r="J48" s="130">
        <v>84.454031538232599</v>
      </c>
      <c r="K48" s="130">
        <v>80.229098482594395</v>
      </c>
      <c r="L48" s="137">
        <v>77.480511752454603</v>
      </c>
      <c r="M48" s="130"/>
      <c r="N48" s="138">
        <v>83.936328473668496</v>
      </c>
      <c r="O48" s="139">
        <v>85.554894376673602</v>
      </c>
      <c r="P48" s="140">
        <v>84.745611425171006</v>
      </c>
      <c r="Q48" s="130"/>
      <c r="R48" s="141">
        <v>79.556254516087805</v>
      </c>
      <c r="S48" s="135"/>
      <c r="T48" s="136">
        <v>4.1763040819987198</v>
      </c>
      <c r="U48" s="130">
        <v>1.91521493876294</v>
      </c>
      <c r="V48" s="130">
        <v>0.32630579243475599</v>
      </c>
      <c r="W48" s="130">
        <v>0.60938735671883104</v>
      </c>
      <c r="X48" s="130">
        <v>2.5777171328947701</v>
      </c>
      <c r="Y48" s="137">
        <v>1.75628098234622</v>
      </c>
      <c r="Z48" s="130"/>
      <c r="AA48" s="138">
        <v>-0.27607892576413601</v>
      </c>
      <c r="AB48" s="139">
        <v>-0.609476115366691</v>
      </c>
      <c r="AC48" s="140">
        <v>-0.44464850829028102</v>
      </c>
      <c r="AD48" s="130"/>
      <c r="AE48" s="141">
        <v>1.07619278289827</v>
      </c>
      <c r="AG48" s="136">
        <v>59.739660815233499</v>
      </c>
      <c r="AH48" s="130">
        <v>66.820142814638501</v>
      </c>
      <c r="AI48" s="130">
        <v>75.949122285034207</v>
      </c>
      <c r="AJ48" s="130">
        <v>77.706783695328696</v>
      </c>
      <c r="AK48" s="130">
        <v>72.256024992561706</v>
      </c>
      <c r="AL48" s="137">
        <v>70.494346920559295</v>
      </c>
      <c r="AM48" s="130"/>
      <c r="AN48" s="138">
        <v>79.038232668848494</v>
      </c>
      <c r="AO48" s="139">
        <v>84.134930080333206</v>
      </c>
      <c r="AP48" s="140">
        <v>81.586581374590807</v>
      </c>
      <c r="AQ48" s="130"/>
      <c r="AR48" s="141">
        <v>73.663556764568298</v>
      </c>
      <c r="AS48" s="135"/>
      <c r="AT48" s="136">
        <v>-1.06918417950206</v>
      </c>
      <c r="AU48" s="130">
        <v>0.248862813915217</v>
      </c>
      <c r="AV48" s="130">
        <v>0.37126265714430101</v>
      </c>
      <c r="AW48" s="130">
        <v>1.7555302970147499</v>
      </c>
      <c r="AX48" s="130">
        <v>0.99671039231556502</v>
      </c>
      <c r="AY48" s="137">
        <v>0.52903401465418298</v>
      </c>
      <c r="AZ48" s="130"/>
      <c r="BA48" s="138">
        <v>-1.6717472036445</v>
      </c>
      <c r="BB48" s="139">
        <v>-2.2142719222687299</v>
      </c>
      <c r="BC48" s="140">
        <v>-1.9522320319951001</v>
      </c>
      <c r="BD48" s="130"/>
      <c r="BE48" s="141">
        <v>-0.26962442031101902</v>
      </c>
    </row>
    <row r="49" spans="1:57" x14ac:dyDescent="0.2">
      <c r="A49" s="86" t="s">
        <v>114</v>
      </c>
      <c r="B49" s="3" t="s">
        <v>120</v>
      </c>
      <c r="D49" s="25" t="s">
        <v>16</v>
      </c>
      <c r="E49" s="28" t="s">
        <v>17</v>
      </c>
      <c r="G49" s="136">
        <v>55.908131595282399</v>
      </c>
      <c r="H49" s="130">
        <v>72.739913097454902</v>
      </c>
      <c r="I49" s="130">
        <v>79.520794537554295</v>
      </c>
      <c r="J49" s="130">
        <v>80.4196151458721</v>
      </c>
      <c r="K49" s="130">
        <v>76.126629422718807</v>
      </c>
      <c r="L49" s="137">
        <v>72.943016759776498</v>
      </c>
      <c r="M49" s="130"/>
      <c r="N49" s="138">
        <v>80.792054624456796</v>
      </c>
      <c r="O49" s="139">
        <v>82.2222222222222</v>
      </c>
      <c r="P49" s="140">
        <v>81.507138423339498</v>
      </c>
      <c r="Q49" s="130"/>
      <c r="R49" s="141">
        <v>75.389908663651596</v>
      </c>
      <c r="S49" s="135"/>
      <c r="T49" s="136">
        <v>-0.95293934039891104</v>
      </c>
      <c r="U49" s="130">
        <v>-0.15923348305650001</v>
      </c>
      <c r="V49" s="130">
        <v>-4.03171266459664E-2</v>
      </c>
      <c r="W49" s="130">
        <v>1.50251273193526</v>
      </c>
      <c r="X49" s="130">
        <v>-0.45440353654979299</v>
      </c>
      <c r="Y49" s="137">
        <v>4.3051185005749698E-2</v>
      </c>
      <c r="Z49" s="130"/>
      <c r="AA49" s="138">
        <v>-2.5841362356486899</v>
      </c>
      <c r="AB49" s="139">
        <v>-1.6836350301696801</v>
      </c>
      <c r="AC49" s="140">
        <v>-2.1320068474225602</v>
      </c>
      <c r="AD49" s="130"/>
      <c r="AE49" s="141">
        <v>-0.63906791023829801</v>
      </c>
      <c r="AG49" s="136">
        <v>56.078577645157203</v>
      </c>
      <c r="AH49" s="130">
        <v>63.445231878652201</v>
      </c>
      <c r="AI49" s="130">
        <v>72.908740519706498</v>
      </c>
      <c r="AJ49" s="130">
        <v>75.2735297774462</v>
      </c>
      <c r="AK49" s="130">
        <v>72.057689916697697</v>
      </c>
      <c r="AL49" s="137">
        <v>67.952753947532003</v>
      </c>
      <c r="AM49" s="130"/>
      <c r="AN49" s="138">
        <v>78.659082431928297</v>
      </c>
      <c r="AO49" s="139">
        <v>82.174102149869498</v>
      </c>
      <c r="AP49" s="140">
        <v>80.417029210689805</v>
      </c>
      <c r="AQ49" s="130"/>
      <c r="AR49" s="141">
        <v>71.514607938904106</v>
      </c>
      <c r="AS49" s="135"/>
      <c r="AT49" s="136">
        <v>-1.3725352538425899</v>
      </c>
      <c r="AU49" s="130">
        <v>0.85418402717121</v>
      </c>
      <c r="AV49" s="130">
        <v>0.79815275371888295</v>
      </c>
      <c r="AW49" s="130">
        <v>2.04329838577253</v>
      </c>
      <c r="AX49" s="130">
        <v>0.30929432340037499</v>
      </c>
      <c r="AY49" s="137">
        <v>0.60897605900900098</v>
      </c>
      <c r="AZ49" s="130"/>
      <c r="BA49" s="138">
        <v>-1.17045477270095</v>
      </c>
      <c r="BB49" s="139">
        <v>-2.0114920455666701</v>
      </c>
      <c r="BC49" s="140">
        <v>-1.60142517681144</v>
      </c>
      <c r="BD49" s="130"/>
      <c r="BE49" s="141">
        <v>-0.116430327272123</v>
      </c>
    </row>
    <row r="50" spans="1:57" x14ac:dyDescent="0.2">
      <c r="A50" s="86" t="s">
        <v>115</v>
      </c>
      <c r="B50" s="3" t="s">
        <v>121</v>
      </c>
      <c r="D50" s="25" t="s">
        <v>16</v>
      </c>
      <c r="E50" s="28" t="s">
        <v>17</v>
      </c>
      <c r="G50" s="136">
        <v>55.570519667487098</v>
      </c>
      <c r="H50" s="130">
        <v>65.518042074954707</v>
      </c>
      <c r="I50" s="130">
        <v>70.524311521850095</v>
      </c>
      <c r="J50" s="130">
        <v>71.295221288255206</v>
      </c>
      <c r="K50" s="130">
        <v>69.493335810151805</v>
      </c>
      <c r="L50" s="137">
        <v>66.480286072539798</v>
      </c>
      <c r="M50" s="130"/>
      <c r="N50" s="138">
        <v>74.016625644359806</v>
      </c>
      <c r="O50" s="139">
        <v>75.516648864533494</v>
      </c>
      <c r="P50" s="140">
        <v>74.766637254446593</v>
      </c>
      <c r="Q50" s="130"/>
      <c r="R50" s="141">
        <v>68.847814981656001</v>
      </c>
      <c r="S50" s="135"/>
      <c r="T50" s="136">
        <v>0.274389183184926</v>
      </c>
      <c r="U50" s="130">
        <v>0.51364143636619597</v>
      </c>
      <c r="V50" s="130">
        <v>3.0366333820347098</v>
      </c>
      <c r="W50" s="130">
        <v>3.9173712418533602</v>
      </c>
      <c r="X50" s="130">
        <v>2.4712976896678698</v>
      </c>
      <c r="Y50" s="137">
        <v>2.1288752022383601</v>
      </c>
      <c r="Z50" s="130"/>
      <c r="AA50" s="138">
        <v>0.28462602957248301</v>
      </c>
      <c r="AB50" s="139">
        <v>0.57267139214922103</v>
      </c>
      <c r="AC50" s="140">
        <v>0.42988693311222198</v>
      </c>
      <c r="AD50" s="130"/>
      <c r="AE50" s="141">
        <v>1.5955993172432801</v>
      </c>
      <c r="AG50" s="136">
        <v>55.365021130358002</v>
      </c>
      <c r="AH50" s="130">
        <v>59.392560256350698</v>
      </c>
      <c r="AI50" s="130">
        <v>66.146147773185305</v>
      </c>
      <c r="AJ50" s="130">
        <v>68.097803371569199</v>
      </c>
      <c r="AK50" s="130">
        <v>66.681372776668297</v>
      </c>
      <c r="AL50" s="137">
        <v>63.136581061626302</v>
      </c>
      <c r="AM50" s="130"/>
      <c r="AN50" s="138">
        <v>71.687642223563799</v>
      </c>
      <c r="AO50" s="139">
        <v>75.112617842381397</v>
      </c>
      <c r="AP50" s="140">
        <v>73.400130032972598</v>
      </c>
      <c r="AQ50" s="130"/>
      <c r="AR50" s="141">
        <v>66.069023624868095</v>
      </c>
      <c r="AS50" s="135"/>
      <c r="AT50" s="136">
        <v>1.73427791657828</v>
      </c>
      <c r="AU50" s="130">
        <v>1.22836114241363</v>
      </c>
      <c r="AV50" s="130">
        <v>4.0990319107722399</v>
      </c>
      <c r="AW50" s="130">
        <v>3.4837971544114801</v>
      </c>
      <c r="AX50" s="130">
        <v>1.5844380629183901</v>
      </c>
      <c r="AY50" s="137">
        <v>2.4700557821071798</v>
      </c>
      <c r="AZ50" s="130"/>
      <c r="BA50" s="138">
        <v>-0.31822680668144299</v>
      </c>
      <c r="BB50" s="139">
        <v>-6.22203382645731E-2</v>
      </c>
      <c r="BC50" s="140">
        <v>-0.18740122364744899</v>
      </c>
      <c r="BD50" s="130"/>
      <c r="BE50" s="141">
        <v>1.61731112989175</v>
      </c>
    </row>
    <row r="51" spans="1:57" x14ac:dyDescent="0.2">
      <c r="A51" s="87" t="s">
        <v>116</v>
      </c>
      <c r="B51" s="3" t="s">
        <v>122</v>
      </c>
      <c r="D51" s="25" t="s">
        <v>16</v>
      </c>
      <c r="E51" s="28" t="s">
        <v>17</v>
      </c>
      <c r="G51" s="142">
        <v>51.853679779358302</v>
      </c>
      <c r="H51" s="143">
        <v>53.749455653940998</v>
      </c>
      <c r="I51" s="143">
        <v>56.3071563361881</v>
      </c>
      <c r="J51" s="143">
        <v>58.670344026709202</v>
      </c>
      <c r="K51" s="143">
        <v>59.007112788503399</v>
      </c>
      <c r="L51" s="144">
        <v>55.917549716940002</v>
      </c>
      <c r="M51" s="130"/>
      <c r="N51" s="145">
        <v>66.773116562636005</v>
      </c>
      <c r="O51" s="146">
        <v>68.120191609812693</v>
      </c>
      <c r="P51" s="147">
        <v>67.446654086224399</v>
      </c>
      <c r="Q51" s="130"/>
      <c r="R51" s="148">
        <v>59.211579536735499</v>
      </c>
      <c r="S51" s="135"/>
      <c r="T51" s="142">
        <v>4.2419024428720897</v>
      </c>
      <c r="U51" s="143">
        <v>-0.22748261322485799</v>
      </c>
      <c r="V51" s="143">
        <v>0.29176506817717801</v>
      </c>
      <c r="W51" s="143">
        <v>3.1122334404237799</v>
      </c>
      <c r="X51" s="143">
        <v>1.5277659199826601</v>
      </c>
      <c r="Y51" s="144">
        <v>1.7505437070810099</v>
      </c>
      <c r="Z51" s="130"/>
      <c r="AA51" s="145">
        <v>-4.3132119237551398</v>
      </c>
      <c r="AB51" s="146">
        <v>-4.8863454635368102</v>
      </c>
      <c r="AC51" s="147">
        <v>-4.60350110251564</v>
      </c>
      <c r="AD51" s="130"/>
      <c r="AE51" s="148">
        <v>-0.40832675901989701</v>
      </c>
      <c r="AG51" s="142">
        <v>50.705114712692001</v>
      </c>
      <c r="AH51" s="143">
        <v>50.024314300437602</v>
      </c>
      <c r="AI51" s="143">
        <v>52.714129148854298</v>
      </c>
      <c r="AJ51" s="143">
        <v>55.143381792580797</v>
      </c>
      <c r="AK51" s="143">
        <v>56.032805922485103</v>
      </c>
      <c r="AL51" s="144">
        <v>52.923953688219903</v>
      </c>
      <c r="AM51" s="130"/>
      <c r="AN51" s="145">
        <v>64.127594716214205</v>
      </c>
      <c r="AO51" s="146">
        <v>67.564232834954197</v>
      </c>
      <c r="AP51" s="147">
        <v>65.845913775584194</v>
      </c>
      <c r="AQ51" s="130"/>
      <c r="AR51" s="148">
        <v>56.615957596821403</v>
      </c>
      <c r="AS51" s="135"/>
      <c r="AT51" s="142">
        <v>0.48520614469578699</v>
      </c>
      <c r="AU51" s="143">
        <v>-1.4303449133988499</v>
      </c>
      <c r="AV51" s="143">
        <v>-0.86639507393753201</v>
      </c>
      <c r="AW51" s="143">
        <v>0.176199627405877</v>
      </c>
      <c r="AX51" s="143">
        <v>-1.4729661937683101</v>
      </c>
      <c r="AY51" s="144">
        <v>-0.63212991318461598</v>
      </c>
      <c r="AZ51" s="130"/>
      <c r="BA51" s="145">
        <v>-3.7779275350262802</v>
      </c>
      <c r="BB51" s="146">
        <v>-2.9913966737173601</v>
      </c>
      <c r="BC51" s="147">
        <v>-3.3759992622724799</v>
      </c>
      <c r="BD51" s="130"/>
      <c r="BE51" s="148">
        <v>-1.5620855572146399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K26" zoomScale="80" zoomScaleNormal="80" workbookViewId="0">
      <selection activeCell="AV50" sqref="AV50"/>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3" t="s">
        <v>5</v>
      </c>
      <c r="E2" s="184"/>
      <c r="G2" s="185" t="s">
        <v>36</v>
      </c>
      <c r="H2" s="186"/>
      <c r="I2" s="186"/>
      <c r="J2" s="186"/>
      <c r="K2" s="186"/>
      <c r="L2" s="186"/>
      <c r="M2" s="186"/>
      <c r="N2" s="186"/>
      <c r="O2" s="186"/>
      <c r="P2" s="186"/>
      <c r="Q2" s="186"/>
      <c r="R2" s="186"/>
      <c r="T2" s="185" t="s">
        <v>37</v>
      </c>
      <c r="U2" s="186"/>
      <c r="V2" s="186"/>
      <c r="W2" s="186"/>
      <c r="X2" s="186"/>
      <c r="Y2" s="186"/>
      <c r="Z2" s="186"/>
      <c r="AA2" s="186"/>
      <c r="AB2" s="186"/>
      <c r="AC2" s="186"/>
      <c r="AD2" s="186"/>
      <c r="AE2" s="186"/>
      <c r="AF2" s="4"/>
      <c r="AG2" s="185" t="s">
        <v>38</v>
      </c>
      <c r="AH2" s="186"/>
      <c r="AI2" s="186"/>
      <c r="AJ2" s="186"/>
      <c r="AK2" s="186"/>
      <c r="AL2" s="186"/>
      <c r="AM2" s="186"/>
      <c r="AN2" s="186"/>
      <c r="AO2" s="186"/>
      <c r="AP2" s="186"/>
      <c r="AQ2" s="186"/>
      <c r="AR2" s="186"/>
      <c r="AT2" s="185" t="s">
        <v>39</v>
      </c>
      <c r="AU2" s="186"/>
      <c r="AV2" s="186"/>
      <c r="AW2" s="186"/>
      <c r="AX2" s="186"/>
      <c r="AY2" s="186"/>
      <c r="AZ2" s="186"/>
      <c r="BA2" s="186"/>
      <c r="BB2" s="186"/>
      <c r="BC2" s="186"/>
      <c r="BD2" s="186"/>
      <c r="BE2" s="186"/>
    </row>
    <row r="3" spans="1:57" x14ac:dyDescent="0.2">
      <c r="A3" s="32"/>
      <c r="B3" s="32"/>
      <c r="C3" s="3"/>
      <c r="D3" s="187" t="s">
        <v>8</v>
      </c>
      <c r="E3" s="189" t="s">
        <v>9</v>
      </c>
      <c r="F3" s="5"/>
      <c r="G3" s="191" t="s">
        <v>0</v>
      </c>
      <c r="H3" s="193" t="s">
        <v>1</v>
      </c>
      <c r="I3" s="193" t="s">
        <v>10</v>
      </c>
      <c r="J3" s="193" t="s">
        <v>2</v>
      </c>
      <c r="K3" s="193" t="s">
        <v>11</v>
      </c>
      <c r="L3" s="195" t="s">
        <v>12</v>
      </c>
      <c r="M3" s="5"/>
      <c r="N3" s="191" t="s">
        <v>3</v>
      </c>
      <c r="O3" s="193" t="s">
        <v>4</v>
      </c>
      <c r="P3" s="195" t="s">
        <v>13</v>
      </c>
      <c r="Q3" s="2"/>
      <c r="R3" s="197" t="s">
        <v>14</v>
      </c>
      <c r="S3" s="2"/>
      <c r="T3" s="191" t="s">
        <v>0</v>
      </c>
      <c r="U3" s="193" t="s">
        <v>1</v>
      </c>
      <c r="V3" s="193" t="s">
        <v>10</v>
      </c>
      <c r="W3" s="193" t="s">
        <v>2</v>
      </c>
      <c r="X3" s="193" t="s">
        <v>11</v>
      </c>
      <c r="Y3" s="195" t="s">
        <v>12</v>
      </c>
      <c r="Z3" s="2"/>
      <c r="AA3" s="191" t="s">
        <v>3</v>
      </c>
      <c r="AB3" s="193" t="s">
        <v>4</v>
      </c>
      <c r="AC3" s="195" t="s">
        <v>13</v>
      </c>
      <c r="AD3" s="1"/>
      <c r="AE3" s="199" t="s">
        <v>14</v>
      </c>
      <c r="AF3" s="38"/>
      <c r="AG3" s="191" t="s">
        <v>0</v>
      </c>
      <c r="AH3" s="193" t="s">
        <v>1</v>
      </c>
      <c r="AI3" s="193" t="s">
        <v>10</v>
      </c>
      <c r="AJ3" s="193" t="s">
        <v>2</v>
      </c>
      <c r="AK3" s="193" t="s">
        <v>11</v>
      </c>
      <c r="AL3" s="195" t="s">
        <v>12</v>
      </c>
      <c r="AM3" s="5"/>
      <c r="AN3" s="191" t="s">
        <v>3</v>
      </c>
      <c r="AO3" s="193" t="s">
        <v>4</v>
      </c>
      <c r="AP3" s="195" t="s">
        <v>13</v>
      </c>
      <c r="AQ3" s="2"/>
      <c r="AR3" s="197" t="s">
        <v>14</v>
      </c>
      <c r="AS3" s="2"/>
      <c r="AT3" s="191" t="s">
        <v>0</v>
      </c>
      <c r="AU3" s="193" t="s">
        <v>1</v>
      </c>
      <c r="AV3" s="193" t="s">
        <v>10</v>
      </c>
      <c r="AW3" s="193" t="s">
        <v>2</v>
      </c>
      <c r="AX3" s="193" t="s">
        <v>11</v>
      </c>
      <c r="AY3" s="195" t="s">
        <v>12</v>
      </c>
      <c r="AZ3" s="2"/>
      <c r="BA3" s="191" t="s">
        <v>3</v>
      </c>
      <c r="BB3" s="193" t="s">
        <v>4</v>
      </c>
      <c r="BC3" s="195" t="s">
        <v>13</v>
      </c>
      <c r="BD3" s="1"/>
      <c r="BE3" s="199" t="s">
        <v>14</v>
      </c>
    </row>
    <row r="4" spans="1:57" x14ac:dyDescent="0.2">
      <c r="A4" s="32"/>
      <c r="B4" s="32"/>
      <c r="C4" s="3"/>
      <c r="D4" s="188"/>
      <c r="E4" s="190"/>
      <c r="F4" s="5"/>
      <c r="G4" s="192"/>
      <c r="H4" s="194"/>
      <c r="I4" s="194"/>
      <c r="J4" s="194"/>
      <c r="K4" s="194"/>
      <c r="L4" s="196"/>
      <c r="M4" s="5"/>
      <c r="N4" s="192"/>
      <c r="O4" s="194"/>
      <c r="P4" s="196"/>
      <c r="Q4" s="2"/>
      <c r="R4" s="198"/>
      <c r="S4" s="2"/>
      <c r="T4" s="192"/>
      <c r="U4" s="194"/>
      <c r="V4" s="194"/>
      <c r="W4" s="194"/>
      <c r="X4" s="194"/>
      <c r="Y4" s="196"/>
      <c r="Z4" s="2"/>
      <c r="AA4" s="192"/>
      <c r="AB4" s="194"/>
      <c r="AC4" s="196"/>
      <c r="AD4" s="1"/>
      <c r="AE4" s="200"/>
      <c r="AF4" s="39"/>
      <c r="AG4" s="192"/>
      <c r="AH4" s="194"/>
      <c r="AI4" s="194"/>
      <c r="AJ4" s="194"/>
      <c r="AK4" s="194"/>
      <c r="AL4" s="196"/>
      <c r="AM4" s="5"/>
      <c r="AN4" s="192"/>
      <c r="AO4" s="194"/>
      <c r="AP4" s="196"/>
      <c r="AQ4" s="2"/>
      <c r="AR4" s="198"/>
      <c r="AS4" s="2"/>
      <c r="AT4" s="192"/>
      <c r="AU4" s="194"/>
      <c r="AV4" s="194"/>
      <c r="AW4" s="194"/>
      <c r="AX4" s="194"/>
      <c r="AY4" s="196"/>
      <c r="AZ4" s="2"/>
      <c r="BA4" s="192"/>
      <c r="BB4" s="194"/>
      <c r="BC4" s="196"/>
      <c r="BD4" s="1"/>
      <c r="BE4" s="20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148.20909219087901</v>
      </c>
      <c r="H6" s="150">
        <v>156.51109319776899</v>
      </c>
      <c r="I6" s="150">
        <v>162.112967127687</v>
      </c>
      <c r="J6" s="150">
        <v>160.391185465532</v>
      </c>
      <c r="K6" s="150">
        <v>154.29495887617</v>
      </c>
      <c r="L6" s="151">
        <v>156.69456699687601</v>
      </c>
      <c r="M6" s="152"/>
      <c r="N6" s="153">
        <v>167.88840568928001</v>
      </c>
      <c r="O6" s="154">
        <v>172.38526511991299</v>
      </c>
      <c r="P6" s="155">
        <v>170.17816812298099</v>
      </c>
      <c r="Q6" s="152"/>
      <c r="R6" s="156">
        <v>160.90195044767299</v>
      </c>
      <c r="S6" s="135"/>
      <c r="T6" s="127">
        <v>0.77280057388778101</v>
      </c>
      <c r="U6" s="128">
        <v>2.5408386401607701</v>
      </c>
      <c r="V6" s="128">
        <v>3.0234920997655599</v>
      </c>
      <c r="W6" s="128">
        <v>2.5542188742085901</v>
      </c>
      <c r="X6" s="128">
        <v>1.5800680958381901</v>
      </c>
      <c r="Y6" s="129">
        <v>2.17441032994545</v>
      </c>
      <c r="Z6" s="130"/>
      <c r="AA6" s="131">
        <v>0.98890953666239001</v>
      </c>
      <c r="AB6" s="132">
        <v>1.0348173085638199</v>
      </c>
      <c r="AC6" s="133">
        <v>1.0090895990192501</v>
      </c>
      <c r="AD6" s="130"/>
      <c r="AE6" s="134">
        <v>1.7831042920743501</v>
      </c>
      <c r="AF6" s="29"/>
      <c r="AG6" s="149">
        <v>150.37589526777501</v>
      </c>
      <c r="AH6" s="150">
        <v>151.35891810766699</v>
      </c>
      <c r="AI6" s="150">
        <v>156.04417171681399</v>
      </c>
      <c r="AJ6" s="150">
        <v>154.66523740939201</v>
      </c>
      <c r="AK6" s="150">
        <v>150.76866077378301</v>
      </c>
      <c r="AL6" s="151">
        <v>152.75769751879801</v>
      </c>
      <c r="AM6" s="152"/>
      <c r="AN6" s="153">
        <v>168.60371849557799</v>
      </c>
      <c r="AO6" s="154">
        <v>176.207265921085</v>
      </c>
      <c r="AP6" s="155">
        <v>172.519446854824</v>
      </c>
      <c r="AQ6" s="152"/>
      <c r="AR6" s="156">
        <v>159.147453718999</v>
      </c>
      <c r="AS6" s="135"/>
      <c r="AT6" s="127">
        <v>0.68615031844407903</v>
      </c>
      <c r="AU6" s="128">
        <v>2.7498022186631199</v>
      </c>
      <c r="AV6" s="128">
        <v>3.3583849383110902</v>
      </c>
      <c r="AW6" s="128">
        <v>3.3039039836836199</v>
      </c>
      <c r="AX6" s="128">
        <v>1.8896152271576001</v>
      </c>
      <c r="AY6" s="129">
        <v>2.45719888937318</v>
      </c>
      <c r="AZ6" s="130"/>
      <c r="BA6" s="131">
        <v>0.62377459136680302</v>
      </c>
      <c r="BB6" s="132">
        <v>0.75206909125023302</v>
      </c>
      <c r="BC6" s="133">
        <v>0.68788269505783906</v>
      </c>
      <c r="BD6" s="130"/>
      <c r="BE6" s="134">
        <v>1.78759044856095</v>
      </c>
    </row>
    <row r="7" spans="1:57" x14ac:dyDescent="0.2">
      <c r="A7" s="20" t="s">
        <v>18</v>
      </c>
      <c r="B7" s="3" t="str">
        <f>TRIM(A7)</f>
        <v>Virginia</v>
      </c>
      <c r="C7" s="10"/>
      <c r="D7" s="24" t="s">
        <v>16</v>
      </c>
      <c r="E7" s="27" t="s">
        <v>17</v>
      </c>
      <c r="F7" s="3"/>
      <c r="G7" s="157">
        <v>132.73401132986001</v>
      </c>
      <c r="H7" s="152">
        <v>147.066568147932</v>
      </c>
      <c r="I7" s="152">
        <v>153.80662644596899</v>
      </c>
      <c r="J7" s="152">
        <v>150.45120302466799</v>
      </c>
      <c r="K7" s="152">
        <v>140.33792608163</v>
      </c>
      <c r="L7" s="158">
        <v>145.56172150635101</v>
      </c>
      <c r="M7" s="152"/>
      <c r="N7" s="159">
        <v>154.04973983895599</v>
      </c>
      <c r="O7" s="160">
        <v>154.59130637657199</v>
      </c>
      <c r="P7" s="161">
        <v>154.322709686823</v>
      </c>
      <c r="Q7" s="152"/>
      <c r="R7" s="162">
        <v>148.24712632708301</v>
      </c>
      <c r="S7" s="135"/>
      <c r="T7" s="136">
        <v>3.5886469999310302</v>
      </c>
      <c r="U7" s="130">
        <v>5.2919962382001096</v>
      </c>
      <c r="V7" s="130">
        <v>6.2545930449959402</v>
      </c>
      <c r="W7" s="130">
        <v>5.6213659043316202</v>
      </c>
      <c r="X7" s="130">
        <v>3.3870813366493602</v>
      </c>
      <c r="Y7" s="137">
        <v>4.9461577939299799</v>
      </c>
      <c r="Z7" s="130"/>
      <c r="AA7" s="138">
        <v>2.7624056657465701</v>
      </c>
      <c r="AB7" s="139">
        <v>0.89793685778688404</v>
      </c>
      <c r="AC7" s="140">
        <v>1.81309861654952</v>
      </c>
      <c r="AD7" s="130"/>
      <c r="AE7" s="141">
        <v>3.8911779790375198</v>
      </c>
      <c r="AF7" s="30"/>
      <c r="AG7" s="157">
        <v>132.20878111583099</v>
      </c>
      <c r="AH7" s="152">
        <v>138.495634901199</v>
      </c>
      <c r="AI7" s="152">
        <v>145.546593793547</v>
      </c>
      <c r="AJ7" s="152">
        <v>143.34291527438401</v>
      </c>
      <c r="AK7" s="152">
        <v>136.06593002852799</v>
      </c>
      <c r="AL7" s="158">
        <v>139.46821261012701</v>
      </c>
      <c r="AM7" s="152"/>
      <c r="AN7" s="159">
        <v>152.885383960963</v>
      </c>
      <c r="AO7" s="160">
        <v>157.47930907359901</v>
      </c>
      <c r="AP7" s="161">
        <v>155.243255394963</v>
      </c>
      <c r="AQ7" s="152"/>
      <c r="AR7" s="162">
        <v>144.48287863392</v>
      </c>
      <c r="AS7" s="135"/>
      <c r="AT7" s="136">
        <v>1.7552210204186101</v>
      </c>
      <c r="AU7" s="130">
        <v>3.7743489628353899</v>
      </c>
      <c r="AV7" s="130">
        <v>5.2593318333291101</v>
      </c>
      <c r="AW7" s="130">
        <v>5.2523521297239304</v>
      </c>
      <c r="AX7" s="130">
        <v>3.2549707365884801</v>
      </c>
      <c r="AY7" s="137">
        <v>3.99977127477672</v>
      </c>
      <c r="AZ7" s="130"/>
      <c r="BA7" s="138">
        <v>1.66177314224487</v>
      </c>
      <c r="BB7" s="139">
        <v>1.3276383700207</v>
      </c>
      <c r="BC7" s="140">
        <v>1.48675809696448</v>
      </c>
      <c r="BD7" s="130"/>
      <c r="BE7" s="141">
        <v>3.0430297920303802</v>
      </c>
    </row>
    <row r="8" spans="1:57" x14ac:dyDescent="0.2">
      <c r="A8" s="21" t="s">
        <v>19</v>
      </c>
      <c r="B8" s="3" t="str">
        <f t="shared" ref="B8:B43" si="0">TRIM(A8)</f>
        <v>Norfolk/Virginia Beach, VA</v>
      </c>
      <c r="C8" s="3"/>
      <c r="D8" s="24" t="s">
        <v>16</v>
      </c>
      <c r="E8" s="27" t="s">
        <v>17</v>
      </c>
      <c r="F8" s="3"/>
      <c r="G8" s="157">
        <v>137.71692696251</v>
      </c>
      <c r="H8" s="152">
        <v>136.93341767983</v>
      </c>
      <c r="I8" s="152">
        <v>140.70863075765601</v>
      </c>
      <c r="J8" s="152">
        <v>139.79449673123801</v>
      </c>
      <c r="K8" s="152">
        <v>140.34736209993599</v>
      </c>
      <c r="L8" s="158">
        <v>139.164795933124</v>
      </c>
      <c r="M8" s="152"/>
      <c r="N8" s="159">
        <v>186.534478664142</v>
      </c>
      <c r="O8" s="160">
        <v>188.60618413902199</v>
      </c>
      <c r="P8" s="161">
        <v>187.573573628562</v>
      </c>
      <c r="Q8" s="152"/>
      <c r="R8" s="162">
        <v>154.53353502992999</v>
      </c>
      <c r="S8" s="135"/>
      <c r="T8" s="136">
        <v>11.2336289408745</v>
      </c>
      <c r="U8" s="130">
        <v>7.3976750979371202</v>
      </c>
      <c r="V8" s="130">
        <v>7.5641685411149098</v>
      </c>
      <c r="W8" s="130">
        <v>5.8548651099765596</v>
      </c>
      <c r="X8" s="130">
        <v>5.11313227722456</v>
      </c>
      <c r="Y8" s="137">
        <v>7.22265653875077</v>
      </c>
      <c r="Z8" s="130"/>
      <c r="AA8" s="138">
        <v>3.1620961075948002</v>
      </c>
      <c r="AB8" s="139">
        <v>-6.9850756049408E-3</v>
      </c>
      <c r="AC8" s="140">
        <v>1.48625387894493</v>
      </c>
      <c r="AD8" s="130"/>
      <c r="AE8" s="141">
        <v>4.3439727549111202</v>
      </c>
      <c r="AF8" s="30"/>
      <c r="AG8" s="157">
        <v>133.52812754347701</v>
      </c>
      <c r="AH8" s="152">
        <v>119.849736772778</v>
      </c>
      <c r="AI8" s="152">
        <v>122.594680680517</v>
      </c>
      <c r="AJ8" s="152">
        <v>123.562159728902</v>
      </c>
      <c r="AK8" s="152">
        <v>126.94631664673101</v>
      </c>
      <c r="AL8" s="158">
        <v>125.27536998871599</v>
      </c>
      <c r="AM8" s="152"/>
      <c r="AN8" s="159">
        <v>172.41502071879199</v>
      </c>
      <c r="AO8" s="160">
        <v>183.22842039496001</v>
      </c>
      <c r="AP8" s="161">
        <v>177.978048520058</v>
      </c>
      <c r="AQ8" s="152"/>
      <c r="AR8" s="162">
        <v>143.33612222314099</v>
      </c>
      <c r="AS8" s="135"/>
      <c r="AT8" s="136">
        <v>4.4628427088757903</v>
      </c>
      <c r="AU8" s="130">
        <v>3.09029615404804</v>
      </c>
      <c r="AV8" s="130">
        <v>3.80016944209014</v>
      </c>
      <c r="AW8" s="130">
        <v>4.4691375813978098</v>
      </c>
      <c r="AX8" s="130">
        <v>3.83210275357404</v>
      </c>
      <c r="AY8" s="137">
        <v>3.9837071560161701</v>
      </c>
      <c r="AZ8" s="130"/>
      <c r="BA8" s="138">
        <v>1.89081604411989</v>
      </c>
      <c r="BB8" s="139">
        <v>2.2875825174014399</v>
      </c>
      <c r="BC8" s="140">
        <v>2.07124387608199</v>
      </c>
      <c r="BD8" s="130"/>
      <c r="BE8" s="141">
        <v>3.1449251093799502</v>
      </c>
    </row>
    <row r="9" spans="1:57" ht="14.25" x14ac:dyDescent="0.25">
      <c r="A9" s="21" t="s">
        <v>20</v>
      </c>
      <c r="B9" s="81" t="s">
        <v>71</v>
      </c>
      <c r="C9" s="3"/>
      <c r="D9" s="24" t="s">
        <v>16</v>
      </c>
      <c r="E9" s="27" t="s">
        <v>17</v>
      </c>
      <c r="F9" s="3"/>
      <c r="G9" s="157">
        <v>100.393629840363</v>
      </c>
      <c r="H9" s="152">
        <v>111.19464135930301</v>
      </c>
      <c r="I9" s="152">
        <v>114.785516691757</v>
      </c>
      <c r="J9" s="152">
        <v>114.372520495142</v>
      </c>
      <c r="K9" s="152">
        <v>113.468201566529</v>
      </c>
      <c r="L9" s="158">
        <v>111.497028772913</v>
      </c>
      <c r="M9" s="152"/>
      <c r="N9" s="159">
        <v>124.40472326494201</v>
      </c>
      <c r="O9" s="160">
        <v>123.05846025218</v>
      </c>
      <c r="P9" s="161">
        <v>123.728463879598</v>
      </c>
      <c r="Q9" s="152"/>
      <c r="R9" s="162">
        <v>115.3633876187</v>
      </c>
      <c r="S9" s="135"/>
      <c r="T9" s="136">
        <v>0.56322628718538603</v>
      </c>
      <c r="U9" s="130">
        <v>2.2856924676849202</v>
      </c>
      <c r="V9" s="130">
        <v>0.29101963617284099</v>
      </c>
      <c r="W9" s="130">
        <v>1.29966942895349</v>
      </c>
      <c r="X9" s="130">
        <v>-0.42556069169532801</v>
      </c>
      <c r="Y9" s="137">
        <v>0.70648647815714505</v>
      </c>
      <c r="Z9" s="130"/>
      <c r="AA9" s="138">
        <v>-0.425971698483253</v>
      </c>
      <c r="AB9" s="139">
        <v>-2.3055958947848598</v>
      </c>
      <c r="AC9" s="140">
        <v>-1.3675073753921101</v>
      </c>
      <c r="AD9" s="130"/>
      <c r="AE9" s="141">
        <v>-0.27247146279102502</v>
      </c>
      <c r="AF9" s="30"/>
      <c r="AG9" s="157">
        <v>110.56749750100199</v>
      </c>
      <c r="AH9" s="152">
        <v>109.022278674468</v>
      </c>
      <c r="AI9" s="152">
        <v>113.49268827425701</v>
      </c>
      <c r="AJ9" s="152">
        <v>113.088402650135</v>
      </c>
      <c r="AK9" s="152">
        <v>109.93546649628399</v>
      </c>
      <c r="AL9" s="158">
        <v>111.317782282363</v>
      </c>
      <c r="AM9" s="152"/>
      <c r="AN9" s="159">
        <v>126.53417472386499</v>
      </c>
      <c r="AO9" s="160">
        <v>129.79663207370299</v>
      </c>
      <c r="AP9" s="161">
        <v>128.221678671359</v>
      </c>
      <c r="AQ9" s="152"/>
      <c r="AR9" s="162">
        <v>116.82098895657199</v>
      </c>
      <c r="AS9" s="135"/>
      <c r="AT9" s="136">
        <v>4.8712675352644199</v>
      </c>
      <c r="AU9" s="130">
        <v>3.8092018608098299</v>
      </c>
      <c r="AV9" s="130">
        <v>2.7943575390933302</v>
      </c>
      <c r="AW9" s="130">
        <v>2.9952956105041801</v>
      </c>
      <c r="AX9" s="130">
        <v>2.1185219975312499</v>
      </c>
      <c r="AY9" s="137">
        <v>3.2429204624543502</v>
      </c>
      <c r="AZ9" s="130"/>
      <c r="BA9" s="138">
        <v>1.5676406081910399</v>
      </c>
      <c r="BB9" s="139">
        <v>1.0961523858108599</v>
      </c>
      <c r="BC9" s="140">
        <v>1.33181295634487</v>
      </c>
      <c r="BD9" s="130"/>
      <c r="BE9" s="141">
        <v>2.3938375289343101</v>
      </c>
    </row>
    <row r="10" spans="1:57" x14ac:dyDescent="0.2">
      <c r="A10" s="21" t="s">
        <v>21</v>
      </c>
      <c r="B10" s="3" t="str">
        <f t="shared" si="0"/>
        <v>Virginia Area</v>
      </c>
      <c r="C10" s="3"/>
      <c r="D10" s="24" t="s">
        <v>16</v>
      </c>
      <c r="E10" s="27" t="s">
        <v>17</v>
      </c>
      <c r="F10" s="3"/>
      <c r="G10" s="157">
        <v>109.48932691348099</v>
      </c>
      <c r="H10" s="152">
        <v>114.34983269390401</v>
      </c>
      <c r="I10" s="152">
        <v>113.345825355272</v>
      </c>
      <c r="J10" s="152">
        <v>113.286830882616</v>
      </c>
      <c r="K10" s="152">
        <v>116.84437203834899</v>
      </c>
      <c r="L10" s="158">
        <v>113.67343212379799</v>
      </c>
      <c r="M10" s="152"/>
      <c r="N10" s="159">
        <v>143.32618803307</v>
      </c>
      <c r="O10" s="160">
        <v>144.542571298642</v>
      </c>
      <c r="P10" s="161">
        <v>143.93621255314599</v>
      </c>
      <c r="Q10" s="152"/>
      <c r="R10" s="162">
        <v>123.522240359229</v>
      </c>
      <c r="S10" s="135"/>
      <c r="T10" s="136">
        <v>7.9990930738605803E-2</v>
      </c>
      <c r="U10" s="130">
        <v>4.3088598846600004</v>
      </c>
      <c r="V10" s="130">
        <v>4.1627959482030299</v>
      </c>
      <c r="W10" s="130">
        <v>3.7403183860576399</v>
      </c>
      <c r="X10" s="130">
        <v>3.3167732248888599</v>
      </c>
      <c r="Y10" s="137">
        <v>3.2811763340355702</v>
      </c>
      <c r="Z10" s="130"/>
      <c r="AA10" s="138">
        <v>3.4272559571715902</v>
      </c>
      <c r="AB10" s="139">
        <v>1.60039174016175</v>
      </c>
      <c r="AC10" s="140">
        <v>2.4849098046483</v>
      </c>
      <c r="AD10" s="130"/>
      <c r="AE10" s="141">
        <v>2.9319168994215801</v>
      </c>
      <c r="AF10" s="30"/>
      <c r="AG10" s="157">
        <v>116.406875326354</v>
      </c>
      <c r="AH10" s="152">
        <v>110.67398739527999</v>
      </c>
      <c r="AI10" s="152">
        <v>113.63592257454501</v>
      </c>
      <c r="AJ10" s="152">
        <v>115.170883927918</v>
      </c>
      <c r="AK10" s="152">
        <v>120.183957002662</v>
      </c>
      <c r="AL10" s="158">
        <v>115.311431669532</v>
      </c>
      <c r="AM10" s="152"/>
      <c r="AN10" s="159">
        <v>152.42387161391201</v>
      </c>
      <c r="AO10" s="160">
        <v>155.55521826264001</v>
      </c>
      <c r="AP10" s="161">
        <v>154.008745951045</v>
      </c>
      <c r="AQ10" s="152"/>
      <c r="AR10" s="162">
        <v>127.983612730906</v>
      </c>
      <c r="AS10" s="135"/>
      <c r="AT10" s="136">
        <v>-0.94774748734027403</v>
      </c>
      <c r="AU10" s="130">
        <v>3.0124845597521599</v>
      </c>
      <c r="AV10" s="130">
        <v>4.1955877867812603</v>
      </c>
      <c r="AW10" s="130">
        <v>4.4680514415611503</v>
      </c>
      <c r="AX10" s="130">
        <v>3.67984611370054</v>
      </c>
      <c r="AY10" s="137">
        <v>3.0124841603010002</v>
      </c>
      <c r="AZ10" s="130"/>
      <c r="BA10" s="138">
        <v>1.4768132365050799</v>
      </c>
      <c r="BB10" s="139">
        <v>0.532526471650689</v>
      </c>
      <c r="BC10" s="140">
        <v>0.983767160347645</v>
      </c>
      <c r="BD10" s="130"/>
      <c r="BE10" s="141">
        <v>1.9128916439580499</v>
      </c>
    </row>
    <row r="11" spans="1:57" x14ac:dyDescent="0.2">
      <c r="A11" s="34" t="s">
        <v>22</v>
      </c>
      <c r="B11" s="3" t="str">
        <f t="shared" si="0"/>
        <v>Washington, DC</v>
      </c>
      <c r="C11" s="3"/>
      <c r="D11" s="24" t="s">
        <v>16</v>
      </c>
      <c r="E11" s="27" t="s">
        <v>17</v>
      </c>
      <c r="F11" s="3"/>
      <c r="G11" s="157">
        <v>188.425119063967</v>
      </c>
      <c r="H11" s="152">
        <v>224.72325486850499</v>
      </c>
      <c r="I11" s="152">
        <v>245.64788694443101</v>
      </c>
      <c r="J11" s="152">
        <v>238.31590153809901</v>
      </c>
      <c r="K11" s="152">
        <v>210.102347929225</v>
      </c>
      <c r="L11" s="158">
        <v>223.82597849157699</v>
      </c>
      <c r="M11" s="152"/>
      <c r="N11" s="159">
        <v>180.09833307422301</v>
      </c>
      <c r="O11" s="160">
        <v>178.714241114109</v>
      </c>
      <c r="P11" s="161">
        <v>179.39093501275801</v>
      </c>
      <c r="Q11" s="152"/>
      <c r="R11" s="162">
        <v>211.23730137953399</v>
      </c>
      <c r="S11" s="135"/>
      <c r="T11" s="136">
        <v>2.7325765887028499</v>
      </c>
      <c r="U11" s="130">
        <v>5.37034195541092</v>
      </c>
      <c r="V11" s="130">
        <v>6.4485949314234503</v>
      </c>
      <c r="W11" s="130">
        <v>6.2137657416801302</v>
      </c>
      <c r="X11" s="130">
        <v>6.9980739703949597</v>
      </c>
      <c r="Y11" s="137">
        <v>5.7238089893007196</v>
      </c>
      <c r="Z11" s="130"/>
      <c r="AA11" s="138">
        <v>4.3485592967468998</v>
      </c>
      <c r="AB11" s="139">
        <v>4.2340303923012401</v>
      </c>
      <c r="AC11" s="140">
        <v>4.2867151411899602</v>
      </c>
      <c r="AD11" s="130"/>
      <c r="AE11" s="141">
        <v>5.1682684408888404</v>
      </c>
      <c r="AF11" s="30"/>
      <c r="AG11" s="157">
        <v>191.130896148327</v>
      </c>
      <c r="AH11" s="152">
        <v>222.18672569467901</v>
      </c>
      <c r="AI11" s="152">
        <v>233.028024295227</v>
      </c>
      <c r="AJ11" s="152">
        <v>223.00241564885701</v>
      </c>
      <c r="AK11" s="152">
        <v>197.67019432071501</v>
      </c>
      <c r="AL11" s="158">
        <v>214.60754824481</v>
      </c>
      <c r="AM11" s="152"/>
      <c r="AN11" s="159">
        <v>184.22634273396801</v>
      </c>
      <c r="AO11" s="160">
        <v>188.6863230939</v>
      </c>
      <c r="AP11" s="161">
        <v>186.54115360443001</v>
      </c>
      <c r="AQ11" s="152"/>
      <c r="AR11" s="162">
        <v>206.41315292032601</v>
      </c>
      <c r="AS11" s="135"/>
      <c r="AT11" s="136">
        <v>1.62501622714101</v>
      </c>
      <c r="AU11" s="130">
        <v>4.8791374541889603</v>
      </c>
      <c r="AV11" s="130">
        <v>4.5055657982882096</v>
      </c>
      <c r="AW11" s="130">
        <v>5.8334908413588398</v>
      </c>
      <c r="AX11" s="130">
        <v>2.5473158088772898</v>
      </c>
      <c r="AY11" s="137">
        <v>4.0961286659216398</v>
      </c>
      <c r="AZ11" s="130"/>
      <c r="BA11" s="138">
        <v>1.63147457078838</v>
      </c>
      <c r="BB11" s="139">
        <v>1.8548496908155401</v>
      </c>
      <c r="BC11" s="140">
        <v>1.75466796831577</v>
      </c>
      <c r="BD11" s="130"/>
      <c r="BE11" s="141">
        <v>3.51442222776102</v>
      </c>
    </row>
    <row r="12" spans="1:57" x14ac:dyDescent="0.2">
      <c r="A12" s="21" t="s">
        <v>23</v>
      </c>
      <c r="B12" s="3" t="str">
        <f t="shared" si="0"/>
        <v>Arlington, VA</v>
      </c>
      <c r="C12" s="3"/>
      <c r="D12" s="24" t="s">
        <v>16</v>
      </c>
      <c r="E12" s="27" t="s">
        <v>17</v>
      </c>
      <c r="F12" s="3"/>
      <c r="G12" s="157">
        <v>215.00485956890901</v>
      </c>
      <c r="H12" s="152">
        <v>253.92305272584699</v>
      </c>
      <c r="I12" s="152">
        <v>273.567201854193</v>
      </c>
      <c r="J12" s="152">
        <v>268.12840595111498</v>
      </c>
      <c r="K12" s="152">
        <v>226.999528858898</v>
      </c>
      <c r="L12" s="158">
        <v>250.571292063041</v>
      </c>
      <c r="M12" s="152"/>
      <c r="N12" s="159">
        <v>166.43611437524399</v>
      </c>
      <c r="O12" s="160">
        <v>166.66524730102901</v>
      </c>
      <c r="P12" s="161">
        <v>166.55293184000001</v>
      </c>
      <c r="Q12" s="152"/>
      <c r="R12" s="162">
        <v>227.891284487673</v>
      </c>
      <c r="S12" s="135"/>
      <c r="T12" s="136">
        <v>8.4126452719784499</v>
      </c>
      <c r="U12" s="130">
        <v>8.1780634402278896</v>
      </c>
      <c r="V12" s="130">
        <v>9.5859744740360906</v>
      </c>
      <c r="W12" s="130">
        <v>10.3762955595873</v>
      </c>
      <c r="X12" s="130">
        <v>4.3825743964191402</v>
      </c>
      <c r="Y12" s="137">
        <v>8.4334511306783604</v>
      </c>
      <c r="Z12" s="130"/>
      <c r="AA12" s="138">
        <v>0.83138364032813306</v>
      </c>
      <c r="AB12" s="139">
        <v>4.83627174447125</v>
      </c>
      <c r="AC12" s="140">
        <v>2.76669402772341</v>
      </c>
      <c r="AD12" s="130"/>
      <c r="AE12" s="141">
        <v>6.3022467121264398</v>
      </c>
      <c r="AF12" s="30"/>
      <c r="AG12" s="157">
        <v>204.77408168574399</v>
      </c>
      <c r="AH12" s="152">
        <v>247.926439903541</v>
      </c>
      <c r="AI12" s="152">
        <v>262.312906284326</v>
      </c>
      <c r="AJ12" s="152">
        <v>252.875871473085</v>
      </c>
      <c r="AK12" s="152">
        <v>222.29229798545899</v>
      </c>
      <c r="AL12" s="158">
        <v>239.82016699953499</v>
      </c>
      <c r="AM12" s="152"/>
      <c r="AN12" s="159">
        <v>180.18211062208499</v>
      </c>
      <c r="AO12" s="160">
        <v>179.56814200313201</v>
      </c>
      <c r="AP12" s="161">
        <v>179.870973642004</v>
      </c>
      <c r="AQ12" s="152"/>
      <c r="AR12" s="162">
        <v>223.07203119271799</v>
      </c>
      <c r="AS12" s="135"/>
      <c r="AT12" s="136">
        <v>5.9231212868493204</v>
      </c>
      <c r="AU12" s="130">
        <v>7.0193714420066797</v>
      </c>
      <c r="AV12" s="130">
        <v>8.4393183306935704</v>
      </c>
      <c r="AW12" s="130">
        <v>8.5668643723452504</v>
      </c>
      <c r="AX12" s="130">
        <v>4.5913853521311703</v>
      </c>
      <c r="AY12" s="137">
        <v>7.1636565957682201</v>
      </c>
      <c r="AZ12" s="130"/>
      <c r="BA12" s="138">
        <v>2.3245277620271501</v>
      </c>
      <c r="BB12" s="139">
        <v>3.00555699021232</v>
      </c>
      <c r="BC12" s="140">
        <v>2.66483501679763</v>
      </c>
      <c r="BD12" s="130"/>
      <c r="BE12" s="141">
        <v>6.185067963741</v>
      </c>
    </row>
    <row r="13" spans="1:57" x14ac:dyDescent="0.2">
      <c r="A13" s="21" t="s">
        <v>24</v>
      </c>
      <c r="B13" s="3" t="str">
        <f t="shared" si="0"/>
        <v>Suburban Virginia Area</v>
      </c>
      <c r="C13" s="3"/>
      <c r="D13" s="24" t="s">
        <v>16</v>
      </c>
      <c r="E13" s="27" t="s">
        <v>17</v>
      </c>
      <c r="F13" s="3"/>
      <c r="G13" s="157">
        <v>146.394583702391</v>
      </c>
      <c r="H13" s="152">
        <v>155.38889226371199</v>
      </c>
      <c r="I13" s="152">
        <v>164.375882726839</v>
      </c>
      <c r="J13" s="152">
        <v>162.104032258064</v>
      </c>
      <c r="K13" s="152">
        <v>155.14628698752199</v>
      </c>
      <c r="L13" s="158">
        <v>157.40167854622399</v>
      </c>
      <c r="M13" s="152"/>
      <c r="N13" s="159">
        <v>180.91783675432899</v>
      </c>
      <c r="O13" s="160">
        <v>181.050814296814</v>
      </c>
      <c r="P13" s="161">
        <v>180.98536974192999</v>
      </c>
      <c r="Q13" s="152"/>
      <c r="R13" s="162">
        <v>164.68823461997999</v>
      </c>
      <c r="S13" s="135"/>
      <c r="T13" s="136">
        <v>2.8216278645555501</v>
      </c>
      <c r="U13" s="130">
        <v>5.03523258822133</v>
      </c>
      <c r="V13" s="130">
        <v>7.01524168549581</v>
      </c>
      <c r="W13" s="130">
        <v>7.64583972858546</v>
      </c>
      <c r="X13" s="130">
        <v>4.1003113873334103</v>
      </c>
      <c r="Y13" s="137">
        <v>5.5087259136910403</v>
      </c>
      <c r="Z13" s="130"/>
      <c r="AA13" s="138">
        <v>9.5769295474714209</v>
      </c>
      <c r="AB13" s="139">
        <v>7.54193147615472</v>
      </c>
      <c r="AC13" s="140">
        <v>8.5143386023604695</v>
      </c>
      <c r="AD13" s="130"/>
      <c r="AE13" s="141">
        <v>6.6575028349438803</v>
      </c>
      <c r="AF13" s="30"/>
      <c r="AG13" s="157">
        <v>143.46907067273401</v>
      </c>
      <c r="AH13" s="152">
        <v>150.524495974545</v>
      </c>
      <c r="AI13" s="152">
        <v>155.94204927959899</v>
      </c>
      <c r="AJ13" s="152">
        <v>151.82589783535499</v>
      </c>
      <c r="AK13" s="152">
        <v>147.85427484028801</v>
      </c>
      <c r="AL13" s="158">
        <v>150.285431666514</v>
      </c>
      <c r="AM13" s="152"/>
      <c r="AN13" s="159">
        <v>170.061421240139</v>
      </c>
      <c r="AO13" s="160">
        <v>177.27410677143499</v>
      </c>
      <c r="AP13" s="161">
        <v>173.84131106176801</v>
      </c>
      <c r="AQ13" s="152"/>
      <c r="AR13" s="162">
        <v>157.62802441326301</v>
      </c>
      <c r="AS13" s="135"/>
      <c r="AT13" s="136">
        <v>1.81394287440678</v>
      </c>
      <c r="AU13" s="130">
        <v>4.2586154783242902</v>
      </c>
      <c r="AV13" s="130">
        <v>6.4929797964212703</v>
      </c>
      <c r="AW13" s="130">
        <v>5.6670363214911399</v>
      </c>
      <c r="AX13" s="130">
        <v>3.0449286495254002</v>
      </c>
      <c r="AY13" s="137">
        <v>4.4396901798749697</v>
      </c>
      <c r="AZ13" s="130"/>
      <c r="BA13" s="138">
        <v>4.1462812118433297</v>
      </c>
      <c r="BB13" s="139">
        <v>2.4516613025446299</v>
      </c>
      <c r="BC13" s="140">
        <v>3.25064689149555</v>
      </c>
      <c r="BD13" s="130"/>
      <c r="BE13" s="141">
        <v>3.8680753324233099</v>
      </c>
    </row>
    <row r="14" spans="1:57" x14ac:dyDescent="0.2">
      <c r="A14" s="21" t="s">
        <v>25</v>
      </c>
      <c r="B14" s="3" t="str">
        <f t="shared" si="0"/>
        <v>Alexandria, VA</v>
      </c>
      <c r="C14" s="3"/>
      <c r="D14" s="24" t="s">
        <v>16</v>
      </c>
      <c r="E14" s="27" t="s">
        <v>17</v>
      </c>
      <c r="F14" s="3"/>
      <c r="G14" s="157">
        <v>182.26273965605299</v>
      </c>
      <c r="H14" s="152">
        <v>219.33015380570501</v>
      </c>
      <c r="I14" s="152">
        <v>222.07465506525699</v>
      </c>
      <c r="J14" s="152">
        <v>198.53123883643701</v>
      </c>
      <c r="K14" s="152">
        <v>172.31851039093101</v>
      </c>
      <c r="L14" s="158">
        <v>200.509758028915</v>
      </c>
      <c r="M14" s="152"/>
      <c r="N14" s="159">
        <v>157.43256925755799</v>
      </c>
      <c r="O14" s="160">
        <v>154.84268687769301</v>
      </c>
      <c r="P14" s="161">
        <v>156.09673309826701</v>
      </c>
      <c r="Q14" s="152"/>
      <c r="R14" s="162">
        <v>188.75458815175401</v>
      </c>
      <c r="S14" s="135"/>
      <c r="T14" s="136">
        <v>6.7679340936304797</v>
      </c>
      <c r="U14" s="130">
        <v>11.2888254851773</v>
      </c>
      <c r="V14" s="130">
        <v>10.9455214378145</v>
      </c>
      <c r="W14" s="130">
        <v>3.5460778244721101</v>
      </c>
      <c r="X14" s="130">
        <v>-1.5271965731153601</v>
      </c>
      <c r="Y14" s="137">
        <v>6.7258152627766803</v>
      </c>
      <c r="Z14" s="130"/>
      <c r="AA14" s="138">
        <v>-1.17361721399392</v>
      </c>
      <c r="AB14" s="139">
        <v>-2.4209430726193899</v>
      </c>
      <c r="AC14" s="140">
        <v>-1.82530218809244</v>
      </c>
      <c r="AD14" s="130"/>
      <c r="AE14" s="141">
        <v>4.7109621139293001</v>
      </c>
      <c r="AF14" s="30"/>
      <c r="AG14" s="157">
        <v>164.59771362059499</v>
      </c>
      <c r="AH14" s="152">
        <v>193.35875816739201</v>
      </c>
      <c r="AI14" s="152">
        <v>205.20625866851501</v>
      </c>
      <c r="AJ14" s="152">
        <v>193.70451411537701</v>
      </c>
      <c r="AK14" s="152">
        <v>174.99180534602101</v>
      </c>
      <c r="AL14" s="158">
        <v>187.60027043554001</v>
      </c>
      <c r="AM14" s="152"/>
      <c r="AN14" s="159">
        <v>160.092182431092</v>
      </c>
      <c r="AO14" s="160">
        <v>161.784081997736</v>
      </c>
      <c r="AP14" s="161">
        <v>160.97312416834501</v>
      </c>
      <c r="AQ14" s="152"/>
      <c r="AR14" s="162">
        <v>179.96393840769301</v>
      </c>
      <c r="AS14" s="135"/>
      <c r="AT14" s="136">
        <v>-0.31029600825331599</v>
      </c>
      <c r="AU14" s="130">
        <v>3.8230422781587898</v>
      </c>
      <c r="AV14" s="130">
        <v>7.1711842783055104</v>
      </c>
      <c r="AW14" s="130">
        <v>6.1399872460783804</v>
      </c>
      <c r="AX14" s="130">
        <v>5.6801790810095598</v>
      </c>
      <c r="AY14" s="137">
        <v>4.9333542755977202</v>
      </c>
      <c r="AZ14" s="130"/>
      <c r="BA14" s="138">
        <v>1.15611685110857</v>
      </c>
      <c r="BB14" s="139">
        <v>0.57519302107622305</v>
      </c>
      <c r="BC14" s="140">
        <v>0.86338494327486004</v>
      </c>
      <c r="BD14" s="130"/>
      <c r="BE14" s="141">
        <v>3.8991611411366498</v>
      </c>
    </row>
    <row r="15" spans="1:57" x14ac:dyDescent="0.2">
      <c r="A15" s="21" t="s">
        <v>26</v>
      </c>
      <c r="B15" s="3" t="str">
        <f t="shared" si="0"/>
        <v>Fairfax/Tysons Corner, VA</v>
      </c>
      <c r="C15" s="3"/>
      <c r="D15" s="24" t="s">
        <v>16</v>
      </c>
      <c r="E15" s="27" t="s">
        <v>17</v>
      </c>
      <c r="F15" s="3"/>
      <c r="G15" s="157">
        <v>151.49123334533601</v>
      </c>
      <c r="H15" s="152">
        <v>190.90038288288201</v>
      </c>
      <c r="I15" s="152">
        <v>212.43325404376699</v>
      </c>
      <c r="J15" s="152">
        <v>207.275950502152</v>
      </c>
      <c r="K15" s="152">
        <v>169.17227204374501</v>
      </c>
      <c r="L15" s="158">
        <v>189.292221355777</v>
      </c>
      <c r="M15" s="152"/>
      <c r="N15" s="159">
        <v>144.599639281507</v>
      </c>
      <c r="O15" s="160">
        <v>144.33006907245499</v>
      </c>
      <c r="P15" s="161">
        <v>144.46192279994199</v>
      </c>
      <c r="Q15" s="152"/>
      <c r="R15" s="162">
        <v>177.10399765051301</v>
      </c>
      <c r="S15" s="135"/>
      <c r="T15" s="136">
        <v>-5.7739749540680103</v>
      </c>
      <c r="U15" s="130">
        <v>3.0916331958965202</v>
      </c>
      <c r="V15" s="130">
        <v>5.6752696905924802</v>
      </c>
      <c r="W15" s="130">
        <v>6.3886900211524802</v>
      </c>
      <c r="X15" s="130">
        <v>2.3652043947291599</v>
      </c>
      <c r="Y15" s="137">
        <v>3.24640616657513</v>
      </c>
      <c r="Z15" s="130"/>
      <c r="AA15" s="138">
        <v>2.7919500396038601</v>
      </c>
      <c r="AB15" s="139">
        <v>4.2517068359890802</v>
      </c>
      <c r="AC15" s="140">
        <v>3.5240260140041402</v>
      </c>
      <c r="AD15" s="130"/>
      <c r="AE15" s="141">
        <v>3.03577746337821</v>
      </c>
      <c r="AF15" s="30"/>
      <c r="AG15" s="157">
        <v>151.19763111050199</v>
      </c>
      <c r="AH15" s="152">
        <v>185.35929380664601</v>
      </c>
      <c r="AI15" s="152">
        <v>203.562001698014</v>
      </c>
      <c r="AJ15" s="152">
        <v>198.77039301593399</v>
      </c>
      <c r="AK15" s="152">
        <v>167.00200527502699</v>
      </c>
      <c r="AL15" s="158">
        <v>183.461928860846</v>
      </c>
      <c r="AM15" s="152"/>
      <c r="AN15" s="159">
        <v>145.823450044005</v>
      </c>
      <c r="AO15" s="160">
        <v>146.004145639585</v>
      </c>
      <c r="AP15" s="161">
        <v>145.917704290839</v>
      </c>
      <c r="AQ15" s="152"/>
      <c r="AR15" s="162">
        <v>172.70219903994899</v>
      </c>
      <c r="AS15" s="135"/>
      <c r="AT15" s="136">
        <v>-2.8136321765835302</v>
      </c>
      <c r="AU15" s="130">
        <v>2.7601581466241498</v>
      </c>
      <c r="AV15" s="130">
        <v>3.68375640786837</v>
      </c>
      <c r="AW15" s="130">
        <v>5.1212651939588598</v>
      </c>
      <c r="AX15" s="130">
        <v>-0.66517239857135402</v>
      </c>
      <c r="AY15" s="137">
        <v>2.2482711490569498</v>
      </c>
      <c r="AZ15" s="130"/>
      <c r="BA15" s="138">
        <v>-2.68415462754737</v>
      </c>
      <c r="BB15" s="139">
        <v>-3.2742895183865999</v>
      </c>
      <c r="BC15" s="140">
        <v>-2.99143863728712</v>
      </c>
      <c r="BD15" s="130"/>
      <c r="BE15" s="141">
        <v>1.08977192396458</v>
      </c>
    </row>
    <row r="16" spans="1:57" x14ac:dyDescent="0.2">
      <c r="A16" s="21" t="s">
        <v>27</v>
      </c>
      <c r="B16" s="3" t="str">
        <f t="shared" si="0"/>
        <v>I-95 Fredericksburg, VA</v>
      </c>
      <c r="C16" s="3"/>
      <c r="D16" s="24" t="s">
        <v>16</v>
      </c>
      <c r="E16" s="27" t="s">
        <v>17</v>
      </c>
      <c r="F16" s="3"/>
      <c r="G16" s="157">
        <v>98.338910585817004</v>
      </c>
      <c r="H16" s="152">
        <v>105.239724770642</v>
      </c>
      <c r="I16" s="152">
        <v>107.43229489844801</v>
      </c>
      <c r="J16" s="152">
        <v>108.687537406483</v>
      </c>
      <c r="K16" s="152">
        <v>105.77047809428601</v>
      </c>
      <c r="L16" s="158">
        <v>105.426164013011</v>
      </c>
      <c r="M16" s="152"/>
      <c r="N16" s="159">
        <v>115.873520545771</v>
      </c>
      <c r="O16" s="160">
        <v>117.609383700922</v>
      </c>
      <c r="P16" s="161">
        <v>116.747604757403</v>
      </c>
      <c r="Q16" s="152"/>
      <c r="R16" s="162">
        <v>108.856559747977</v>
      </c>
      <c r="S16" s="135"/>
      <c r="T16" s="136">
        <v>0.59547726859025296</v>
      </c>
      <c r="U16" s="130">
        <v>4.6183970620566397</v>
      </c>
      <c r="V16" s="130">
        <v>2.3024528876480699</v>
      </c>
      <c r="W16" s="130">
        <v>3.24522637699424</v>
      </c>
      <c r="X16" s="130">
        <v>0.89026869898475502</v>
      </c>
      <c r="Y16" s="137">
        <v>2.42112831095484</v>
      </c>
      <c r="Z16" s="130"/>
      <c r="AA16" s="138">
        <v>-3.0756323135780801</v>
      </c>
      <c r="AB16" s="139">
        <v>-2.5858443351646199</v>
      </c>
      <c r="AC16" s="140">
        <v>-2.8181675710627498</v>
      </c>
      <c r="AD16" s="130"/>
      <c r="AE16" s="141">
        <v>0.53102410163955205</v>
      </c>
      <c r="AF16" s="30"/>
      <c r="AG16" s="157">
        <v>98.7686344125907</v>
      </c>
      <c r="AH16" s="152">
        <v>102.31660708147101</v>
      </c>
      <c r="AI16" s="152">
        <v>107.02977413937801</v>
      </c>
      <c r="AJ16" s="152">
        <v>108.679247754342</v>
      </c>
      <c r="AK16" s="152">
        <v>107.462332478945</v>
      </c>
      <c r="AL16" s="158">
        <v>105.262303638489</v>
      </c>
      <c r="AM16" s="152"/>
      <c r="AN16" s="159">
        <v>120.322155984736</v>
      </c>
      <c r="AO16" s="160">
        <v>123.555542071197</v>
      </c>
      <c r="AP16" s="161">
        <v>121.985019291144</v>
      </c>
      <c r="AQ16" s="152"/>
      <c r="AR16" s="162">
        <v>110.595923705196</v>
      </c>
      <c r="AS16" s="135"/>
      <c r="AT16" s="136">
        <v>0.929642059381106</v>
      </c>
      <c r="AU16" s="130">
        <v>3.8403490429532101</v>
      </c>
      <c r="AV16" s="130">
        <v>4.8148426869296204</v>
      </c>
      <c r="AW16" s="130">
        <v>6.2044230485843999</v>
      </c>
      <c r="AX16" s="130">
        <v>3.5043589199612302</v>
      </c>
      <c r="AY16" s="137">
        <v>4.0850459803671599</v>
      </c>
      <c r="AZ16" s="130"/>
      <c r="BA16" s="138">
        <v>0.81042655544467102</v>
      </c>
      <c r="BB16" s="139">
        <v>0.75098798572649395</v>
      </c>
      <c r="BC16" s="140">
        <v>0.787635023067767</v>
      </c>
      <c r="BD16" s="130"/>
      <c r="BE16" s="141">
        <v>2.7355541368737799</v>
      </c>
    </row>
    <row r="17" spans="1:57" x14ac:dyDescent="0.2">
      <c r="A17" s="21" t="s">
        <v>28</v>
      </c>
      <c r="B17" s="3" t="str">
        <f t="shared" si="0"/>
        <v>Dulles Airport Area, VA</v>
      </c>
      <c r="C17" s="3"/>
      <c r="D17" s="24" t="s">
        <v>16</v>
      </c>
      <c r="E17" s="27" t="s">
        <v>17</v>
      </c>
      <c r="F17" s="3"/>
      <c r="G17" s="157">
        <v>122.166020482809</v>
      </c>
      <c r="H17" s="152">
        <v>150.25140599093601</v>
      </c>
      <c r="I17" s="152">
        <v>172.28912886194701</v>
      </c>
      <c r="J17" s="152">
        <v>170.58775135135099</v>
      </c>
      <c r="K17" s="152">
        <v>144.89886424431501</v>
      </c>
      <c r="L17" s="158">
        <v>154.50130167708801</v>
      </c>
      <c r="M17" s="152"/>
      <c r="N17" s="159">
        <v>121.312840475656</v>
      </c>
      <c r="O17" s="160">
        <v>121.931181650179</v>
      </c>
      <c r="P17" s="161">
        <v>121.62687572461699</v>
      </c>
      <c r="Q17" s="152"/>
      <c r="R17" s="162">
        <v>145.104828941139</v>
      </c>
      <c r="S17" s="135"/>
      <c r="T17" s="136">
        <v>-4.8383052291088999</v>
      </c>
      <c r="U17" s="130">
        <v>-1.36080688399752</v>
      </c>
      <c r="V17" s="130">
        <v>6.7175072855531202</v>
      </c>
      <c r="W17" s="130">
        <v>8.2633684712786106</v>
      </c>
      <c r="X17" s="130">
        <v>4.8499690694636897</v>
      </c>
      <c r="Y17" s="137">
        <v>3.6434961604365999</v>
      </c>
      <c r="Z17" s="130"/>
      <c r="AA17" s="138">
        <v>-2.9256454090171502</v>
      </c>
      <c r="AB17" s="139">
        <v>-0.46943324573790701</v>
      </c>
      <c r="AC17" s="140">
        <v>-1.71506896106396</v>
      </c>
      <c r="AD17" s="130"/>
      <c r="AE17" s="141">
        <v>2.0882997612959699</v>
      </c>
      <c r="AF17" s="30"/>
      <c r="AG17" s="157">
        <v>119.665675952703</v>
      </c>
      <c r="AH17" s="152">
        <v>147.10014247128299</v>
      </c>
      <c r="AI17" s="152">
        <v>166.46897108553699</v>
      </c>
      <c r="AJ17" s="152">
        <v>162.92186229407</v>
      </c>
      <c r="AK17" s="152">
        <v>140.82874121037401</v>
      </c>
      <c r="AL17" s="158">
        <v>149.34265280961301</v>
      </c>
      <c r="AM17" s="152"/>
      <c r="AN17" s="159">
        <v>121.732455693928</v>
      </c>
      <c r="AO17" s="160">
        <v>122.127061910943</v>
      </c>
      <c r="AP17" s="161">
        <v>121.935588303651</v>
      </c>
      <c r="AQ17" s="152"/>
      <c r="AR17" s="162">
        <v>141.53342152098799</v>
      </c>
      <c r="AS17" s="135"/>
      <c r="AT17" s="136">
        <v>-3.2715046397363299</v>
      </c>
      <c r="AU17" s="130">
        <v>0.86374155614263304</v>
      </c>
      <c r="AV17" s="130">
        <v>6.4636103984970203</v>
      </c>
      <c r="AW17" s="130">
        <v>6.06538055903673</v>
      </c>
      <c r="AX17" s="130">
        <v>2.6341112863828098</v>
      </c>
      <c r="AY17" s="137">
        <v>3.2599618938983701</v>
      </c>
      <c r="AZ17" s="130"/>
      <c r="BA17" s="138">
        <v>-2.2079229095681301</v>
      </c>
      <c r="BB17" s="139">
        <v>-1.59979201759106</v>
      </c>
      <c r="BC17" s="140">
        <v>-1.8958842757752601</v>
      </c>
      <c r="BD17" s="130"/>
      <c r="BE17" s="141">
        <v>2.06112569144369</v>
      </c>
    </row>
    <row r="18" spans="1:57" x14ac:dyDescent="0.2">
      <c r="A18" s="21" t="s">
        <v>29</v>
      </c>
      <c r="B18" s="3" t="str">
        <f t="shared" si="0"/>
        <v>Williamsburg, VA</v>
      </c>
      <c r="C18" s="3"/>
      <c r="D18" s="24" t="s">
        <v>16</v>
      </c>
      <c r="E18" s="27" t="s">
        <v>17</v>
      </c>
      <c r="F18" s="3"/>
      <c r="G18" s="157">
        <v>134.192472684085</v>
      </c>
      <c r="H18" s="152">
        <v>136.17941712589999</v>
      </c>
      <c r="I18" s="152">
        <v>133.84901629201801</v>
      </c>
      <c r="J18" s="152">
        <v>128.72477866778999</v>
      </c>
      <c r="K18" s="152">
        <v>120.30375880281601</v>
      </c>
      <c r="L18" s="158">
        <v>130.66591415564699</v>
      </c>
      <c r="M18" s="152"/>
      <c r="N18" s="159">
        <v>161.793309531717</v>
      </c>
      <c r="O18" s="160">
        <v>171.504266815428</v>
      </c>
      <c r="P18" s="161">
        <v>166.74829863370201</v>
      </c>
      <c r="Q18" s="152"/>
      <c r="R18" s="162">
        <v>143.212759537343</v>
      </c>
      <c r="S18" s="135"/>
      <c r="T18" s="136">
        <v>5.4719009464560102</v>
      </c>
      <c r="U18" s="130">
        <v>9.7477553527552097</v>
      </c>
      <c r="V18" s="130">
        <v>10.1281456992757</v>
      </c>
      <c r="W18" s="130">
        <v>6.4963590760709398</v>
      </c>
      <c r="X18" s="130">
        <v>-2.3642858749464501</v>
      </c>
      <c r="Y18" s="137">
        <v>5.9419245302835098</v>
      </c>
      <c r="Z18" s="130"/>
      <c r="AA18" s="138">
        <v>0.50158312690177298</v>
      </c>
      <c r="AB18" s="139">
        <v>-0.87153408824032397</v>
      </c>
      <c r="AC18" s="140">
        <v>-0.23043509062161999</v>
      </c>
      <c r="AD18" s="130"/>
      <c r="AE18" s="141">
        <v>3.5089676764124298</v>
      </c>
      <c r="AF18" s="30"/>
      <c r="AG18" s="157">
        <v>132.80875400179201</v>
      </c>
      <c r="AH18" s="152">
        <v>120.007129108776</v>
      </c>
      <c r="AI18" s="152">
        <v>120.161619246044</v>
      </c>
      <c r="AJ18" s="152">
        <v>119.33874211813099</v>
      </c>
      <c r="AK18" s="152">
        <v>130.38440111918001</v>
      </c>
      <c r="AL18" s="158">
        <v>124.698157085766</v>
      </c>
      <c r="AM18" s="152"/>
      <c r="AN18" s="159">
        <v>171.81950871362201</v>
      </c>
      <c r="AO18" s="160">
        <v>185.38144002916499</v>
      </c>
      <c r="AP18" s="161">
        <v>178.77198396876801</v>
      </c>
      <c r="AQ18" s="152"/>
      <c r="AR18" s="162">
        <v>145.32732975251099</v>
      </c>
      <c r="AS18" s="135"/>
      <c r="AT18" s="136">
        <v>-4.6576166586656003</v>
      </c>
      <c r="AU18" s="130">
        <v>-0.90704271933004199</v>
      </c>
      <c r="AV18" s="130">
        <v>1.6683342907658301</v>
      </c>
      <c r="AW18" s="130">
        <v>1.54564404418121</v>
      </c>
      <c r="AX18" s="130">
        <v>6.2154832649203497E-2</v>
      </c>
      <c r="AY18" s="137">
        <v>-0.56768599874879999</v>
      </c>
      <c r="AZ18" s="130"/>
      <c r="BA18" s="138">
        <v>-2.68105979451146</v>
      </c>
      <c r="BB18" s="139">
        <v>-3.0480626907345401</v>
      </c>
      <c r="BC18" s="140">
        <v>-2.92116053758568</v>
      </c>
      <c r="BD18" s="130"/>
      <c r="BE18" s="141">
        <v>-1.3142959508968699</v>
      </c>
    </row>
    <row r="19" spans="1:57" x14ac:dyDescent="0.2">
      <c r="A19" s="21" t="s">
        <v>30</v>
      </c>
      <c r="B19" s="3" t="str">
        <f t="shared" si="0"/>
        <v>Virginia Beach, VA</v>
      </c>
      <c r="C19" s="3"/>
      <c r="D19" s="24" t="s">
        <v>16</v>
      </c>
      <c r="E19" s="27" t="s">
        <v>17</v>
      </c>
      <c r="F19" s="3"/>
      <c r="G19" s="157">
        <v>178.92631327231101</v>
      </c>
      <c r="H19" s="152">
        <v>169.066100659733</v>
      </c>
      <c r="I19" s="152">
        <v>174.028940312278</v>
      </c>
      <c r="J19" s="152">
        <v>175.317367784552</v>
      </c>
      <c r="K19" s="152">
        <v>186.02974099962</v>
      </c>
      <c r="L19" s="158">
        <v>176.91882567659701</v>
      </c>
      <c r="M19" s="152"/>
      <c r="N19" s="159">
        <v>267.39788233478998</v>
      </c>
      <c r="O19" s="160">
        <v>268.69838645009901</v>
      </c>
      <c r="P19" s="161">
        <v>268.04381433994803</v>
      </c>
      <c r="Q19" s="152"/>
      <c r="R19" s="162">
        <v>206.44175797587499</v>
      </c>
      <c r="S19" s="135"/>
      <c r="T19" s="136">
        <v>9.5375527101662207</v>
      </c>
      <c r="U19" s="130">
        <v>2.8481343506397701</v>
      </c>
      <c r="V19" s="130">
        <v>3.5148816045618299</v>
      </c>
      <c r="W19" s="130">
        <v>2.7567645369296501</v>
      </c>
      <c r="X19" s="130">
        <v>3.7859923898397301</v>
      </c>
      <c r="Y19" s="137">
        <v>4.3476345533148999</v>
      </c>
      <c r="Z19" s="130"/>
      <c r="AA19" s="138">
        <v>4.64830796913777</v>
      </c>
      <c r="AB19" s="139">
        <v>2.0585087277363701</v>
      </c>
      <c r="AC19" s="140">
        <v>3.2756694305438301</v>
      </c>
      <c r="AD19" s="130"/>
      <c r="AE19" s="141">
        <v>2.4856787867207002</v>
      </c>
      <c r="AF19" s="30"/>
      <c r="AG19" s="157">
        <v>174.75131017282001</v>
      </c>
      <c r="AH19" s="152">
        <v>142.645492842962</v>
      </c>
      <c r="AI19" s="152">
        <v>145.07155162745599</v>
      </c>
      <c r="AJ19" s="152">
        <v>147.99816252973599</v>
      </c>
      <c r="AK19" s="152">
        <v>156.11730771484301</v>
      </c>
      <c r="AL19" s="158">
        <v>153.49058419638499</v>
      </c>
      <c r="AM19" s="152"/>
      <c r="AN19" s="159">
        <v>227.665812381515</v>
      </c>
      <c r="AO19" s="160">
        <v>244.178877291048</v>
      </c>
      <c r="AP19" s="161">
        <v>236.19130355938199</v>
      </c>
      <c r="AQ19" s="152"/>
      <c r="AR19" s="162">
        <v>182.06881746637501</v>
      </c>
      <c r="AS19" s="135"/>
      <c r="AT19" s="136">
        <v>5.0110151224820196</v>
      </c>
      <c r="AU19" s="130">
        <v>0.49534660274690501</v>
      </c>
      <c r="AV19" s="130">
        <v>0.59276925715465101</v>
      </c>
      <c r="AW19" s="130">
        <v>1.8470168127172599</v>
      </c>
      <c r="AX19" s="130">
        <v>1.8994785863888699</v>
      </c>
      <c r="AY19" s="137">
        <v>2.1923608483025299</v>
      </c>
      <c r="AZ19" s="130"/>
      <c r="BA19" s="138">
        <v>1.75438138840878</v>
      </c>
      <c r="BB19" s="139">
        <v>3.8904350468997202</v>
      </c>
      <c r="BC19" s="140">
        <v>2.8295754832855899</v>
      </c>
      <c r="BD19" s="130"/>
      <c r="BE19" s="141">
        <v>2.1174466578324602</v>
      </c>
    </row>
    <row r="20" spans="1:57" x14ac:dyDescent="0.2">
      <c r="A20" s="34" t="s">
        <v>31</v>
      </c>
      <c r="B20" s="3" t="str">
        <f t="shared" si="0"/>
        <v>Norfolk/Portsmouth, VA</v>
      </c>
      <c r="C20" s="3"/>
      <c r="D20" s="24" t="s">
        <v>16</v>
      </c>
      <c r="E20" s="27" t="s">
        <v>17</v>
      </c>
      <c r="F20" s="3"/>
      <c r="G20" s="157">
        <v>117.429734468991</v>
      </c>
      <c r="H20" s="152">
        <v>130.20549689578701</v>
      </c>
      <c r="I20" s="152">
        <v>137.959943570646</v>
      </c>
      <c r="J20" s="152">
        <v>136.68552950283399</v>
      </c>
      <c r="K20" s="152">
        <v>128.00981266356101</v>
      </c>
      <c r="L20" s="158">
        <v>130.53466180507999</v>
      </c>
      <c r="M20" s="152"/>
      <c r="N20" s="159">
        <v>152.982608284023</v>
      </c>
      <c r="O20" s="160">
        <v>155.54604662290899</v>
      </c>
      <c r="P20" s="161">
        <v>154.26310741406601</v>
      </c>
      <c r="Q20" s="152"/>
      <c r="R20" s="162">
        <v>137.68374259129399</v>
      </c>
      <c r="S20" s="135"/>
      <c r="T20" s="136">
        <v>14.1137059834246</v>
      </c>
      <c r="U20" s="130">
        <v>16.617526693888198</v>
      </c>
      <c r="V20" s="130">
        <v>12.240249112944801</v>
      </c>
      <c r="W20" s="130">
        <v>9.3023217450715592</v>
      </c>
      <c r="X20" s="130">
        <v>5.6199642950698001</v>
      </c>
      <c r="Y20" s="137">
        <v>11.0322173951847</v>
      </c>
      <c r="Z20" s="130"/>
      <c r="AA20" s="138">
        <v>3.0939504908765199</v>
      </c>
      <c r="AB20" s="139">
        <v>6.2513121734657298E-2</v>
      </c>
      <c r="AC20" s="140">
        <v>1.48550758636842</v>
      </c>
      <c r="AD20" s="130"/>
      <c r="AE20" s="141">
        <v>7.05398635047995</v>
      </c>
      <c r="AF20" s="30"/>
      <c r="AG20" s="157">
        <v>118.322504361594</v>
      </c>
      <c r="AH20" s="152">
        <v>119.91954591561</v>
      </c>
      <c r="AI20" s="152">
        <v>127.725762166069</v>
      </c>
      <c r="AJ20" s="152">
        <v>126.920079337304</v>
      </c>
      <c r="AK20" s="152">
        <v>121.999272482785</v>
      </c>
      <c r="AL20" s="158">
        <v>123.178275173606</v>
      </c>
      <c r="AM20" s="152"/>
      <c r="AN20" s="159">
        <v>148.708577841645</v>
      </c>
      <c r="AO20" s="160">
        <v>157.71584600820401</v>
      </c>
      <c r="AP20" s="161">
        <v>153.367687091596</v>
      </c>
      <c r="AQ20" s="152"/>
      <c r="AR20" s="162">
        <v>133.04212649304401</v>
      </c>
      <c r="AS20" s="135"/>
      <c r="AT20" s="136">
        <v>8.0391624395705605</v>
      </c>
      <c r="AU20" s="130">
        <v>8.49456641738578</v>
      </c>
      <c r="AV20" s="130">
        <v>9.4522027011404202</v>
      </c>
      <c r="AW20" s="130">
        <v>8.65513928554393</v>
      </c>
      <c r="AX20" s="130">
        <v>6.8078612947283599</v>
      </c>
      <c r="AY20" s="137">
        <v>8.2921520397352708</v>
      </c>
      <c r="AZ20" s="130"/>
      <c r="BA20" s="138">
        <v>2.8807109635771102</v>
      </c>
      <c r="BB20" s="139">
        <v>3.5754781664107602</v>
      </c>
      <c r="BC20" s="140">
        <v>3.2488572683928698</v>
      </c>
      <c r="BD20" s="130"/>
      <c r="BE20" s="141">
        <v>6.3772624948557404</v>
      </c>
    </row>
    <row r="21" spans="1:57" x14ac:dyDescent="0.2">
      <c r="A21" s="35" t="s">
        <v>32</v>
      </c>
      <c r="B21" s="3" t="str">
        <f t="shared" si="0"/>
        <v>Newport News/Hampton, VA</v>
      </c>
      <c r="C21" s="3"/>
      <c r="D21" s="24" t="s">
        <v>16</v>
      </c>
      <c r="E21" s="27" t="s">
        <v>17</v>
      </c>
      <c r="F21" s="3"/>
      <c r="G21" s="157">
        <v>103.54328308312699</v>
      </c>
      <c r="H21" s="152">
        <v>115.53966628991699</v>
      </c>
      <c r="I21" s="152">
        <v>116.691018003812</v>
      </c>
      <c r="J21" s="152">
        <v>114.85524776119399</v>
      </c>
      <c r="K21" s="152">
        <v>103.850544436132</v>
      </c>
      <c r="L21" s="158">
        <v>111.337671861102</v>
      </c>
      <c r="M21" s="152"/>
      <c r="N21" s="159">
        <v>119.02342386383501</v>
      </c>
      <c r="O21" s="160">
        <v>123.647899683438</v>
      </c>
      <c r="P21" s="161">
        <v>121.395537689086</v>
      </c>
      <c r="Q21" s="152"/>
      <c r="R21" s="162">
        <v>114.379861031407</v>
      </c>
      <c r="S21" s="135"/>
      <c r="T21" s="136">
        <v>4.2102752128680603</v>
      </c>
      <c r="U21" s="130">
        <v>5.6236679296944603</v>
      </c>
      <c r="V21" s="130">
        <v>7.2783383264616797</v>
      </c>
      <c r="W21" s="130">
        <v>6.31593439747971</v>
      </c>
      <c r="X21" s="130">
        <v>2.35903816333543</v>
      </c>
      <c r="Y21" s="137">
        <v>5.3971184460716399</v>
      </c>
      <c r="Z21" s="130"/>
      <c r="AA21" s="138">
        <v>-3.5176804209511201</v>
      </c>
      <c r="AB21" s="139">
        <v>-2.17339565961435</v>
      </c>
      <c r="AC21" s="140">
        <v>-2.8221926759358902</v>
      </c>
      <c r="AD21" s="130"/>
      <c r="AE21" s="141">
        <v>2.5714165027236202</v>
      </c>
      <c r="AF21" s="30"/>
      <c r="AG21" s="157">
        <v>94.694469640157195</v>
      </c>
      <c r="AH21" s="152">
        <v>97.014247766263594</v>
      </c>
      <c r="AI21" s="152">
        <v>97.820153105425206</v>
      </c>
      <c r="AJ21" s="152">
        <v>97.738999074844003</v>
      </c>
      <c r="AK21" s="152">
        <v>96.332433074921596</v>
      </c>
      <c r="AL21" s="158">
        <v>96.771203727316703</v>
      </c>
      <c r="AM21" s="152"/>
      <c r="AN21" s="159">
        <v>126.664155071241</v>
      </c>
      <c r="AO21" s="160">
        <v>128.81929264010799</v>
      </c>
      <c r="AP21" s="161">
        <v>127.768928242293</v>
      </c>
      <c r="AQ21" s="152"/>
      <c r="AR21" s="162">
        <v>107.226978391138</v>
      </c>
      <c r="AS21" s="135"/>
      <c r="AT21" s="136">
        <v>4.1142446022549901</v>
      </c>
      <c r="AU21" s="130">
        <v>5.3925874223454597</v>
      </c>
      <c r="AV21" s="130">
        <v>5.8466431906540901</v>
      </c>
      <c r="AW21" s="130">
        <v>5.8304754671195598</v>
      </c>
      <c r="AX21" s="130">
        <v>5.7452793643125197</v>
      </c>
      <c r="AY21" s="137">
        <v>5.42794628748916</v>
      </c>
      <c r="AZ21" s="130"/>
      <c r="BA21" s="138">
        <v>3.36447068074644</v>
      </c>
      <c r="BB21" s="139">
        <v>3.1686823811017901</v>
      </c>
      <c r="BC21" s="140">
        <v>3.2617369286786699</v>
      </c>
      <c r="BD21" s="130"/>
      <c r="BE21" s="141">
        <v>4.6431177042753902</v>
      </c>
    </row>
    <row r="22" spans="1:57" x14ac:dyDescent="0.2">
      <c r="A22" s="36" t="s">
        <v>33</v>
      </c>
      <c r="B22" s="3" t="str">
        <f t="shared" si="0"/>
        <v>Chesapeake/Suffolk, VA</v>
      </c>
      <c r="C22" s="3"/>
      <c r="D22" s="25" t="s">
        <v>16</v>
      </c>
      <c r="E22" s="28" t="s">
        <v>17</v>
      </c>
      <c r="F22" s="3"/>
      <c r="G22" s="163">
        <v>103.61390420572501</v>
      </c>
      <c r="H22" s="164">
        <v>107.851398981581</v>
      </c>
      <c r="I22" s="164">
        <v>111.033210514403</v>
      </c>
      <c r="J22" s="164">
        <v>111.69598901840401</v>
      </c>
      <c r="K22" s="164">
        <v>111.783853360572</v>
      </c>
      <c r="L22" s="165">
        <v>109.436594036282</v>
      </c>
      <c r="M22" s="152"/>
      <c r="N22" s="166">
        <v>137.92365763270001</v>
      </c>
      <c r="O22" s="167">
        <v>134.62316684073099</v>
      </c>
      <c r="P22" s="168">
        <v>136.30319183512401</v>
      </c>
      <c r="Q22" s="152"/>
      <c r="R22" s="169">
        <v>117.60662427132</v>
      </c>
      <c r="S22" s="135"/>
      <c r="T22" s="142">
        <v>9.0728128732839295</v>
      </c>
      <c r="U22" s="143">
        <v>7.04674688281718</v>
      </c>
      <c r="V22" s="143">
        <v>7.2707338683524698</v>
      </c>
      <c r="W22" s="143">
        <v>7.6909450486858901</v>
      </c>
      <c r="X22" s="143">
        <v>9.4415628153729294</v>
      </c>
      <c r="Y22" s="144">
        <v>8.0111653938099305</v>
      </c>
      <c r="Z22" s="130"/>
      <c r="AA22" s="145">
        <v>1.71296042861328</v>
      </c>
      <c r="AB22" s="146">
        <v>-4.0393616389959099</v>
      </c>
      <c r="AC22" s="147">
        <v>-1.22079200782153</v>
      </c>
      <c r="AD22" s="130"/>
      <c r="AE22" s="148">
        <v>3.95148084855958</v>
      </c>
      <c r="AF22" s="31"/>
      <c r="AG22" s="163">
        <v>99.917619085406798</v>
      </c>
      <c r="AH22" s="164">
        <v>101.09746734965699</v>
      </c>
      <c r="AI22" s="164">
        <v>104.12458535219299</v>
      </c>
      <c r="AJ22" s="164">
        <v>104.53057133983</v>
      </c>
      <c r="AK22" s="164">
        <v>102.186805120659</v>
      </c>
      <c r="AL22" s="165">
        <v>102.47499780218401</v>
      </c>
      <c r="AM22" s="152"/>
      <c r="AN22" s="166">
        <v>125.755670886617</v>
      </c>
      <c r="AO22" s="167">
        <v>130.66730355358399</v>
      </c>
      <c r="AP22" s="168">
        <v>128.27079406573799</v>
      </c>
      <c r="AQ22" s="152"/>
      <c r="AR22" s="169">
        <v>110.654678782058</v>
      </c>
      <c r="AS22" s="135"/>
      <c r="AT22" s="142">
        <v>3.45880257439739</v>
      </c>
      <c r="AU22" s="143">
        <v>4.2812211391962602</v>
      </c>
      <c r="AV22" s="143">
        <v>4.2061388752706401</v>
      </c>
      <c r="AW22" s="143">
        <v>4.7284216078316499</v>
      </c>
      <c r="AX22" s="143">
        <v>4.7295348706667797</v>
      </c>
      <c r="AY22" s="144">
        <v>4.3050869366839697</v>
      </c>
      <c r="AZ22" s="130"/>
      <c r="BA22" s="145">
        <v>1.3851588987258701</v>
      </c>
      <c r="BB22" s="146">
        <v>0.61829853825652603</v>
      </c>
      <c r="BC22" s="147">
        <v>0.97410236862310395</v>
      </c>
      <c r="BD22" s="130"/>
      <c r="BE22" s="148">
        <v>3.0070529090390901</v>
      </c>
    </row>
    <row r="23" spans="1:57" x14ac:dyDescent="0.2">
      <c r="A23" s="35" t="s">
        <v>109</v>
      </c>
      <c r="B23" s="3" t="s">
        <v>109</v>
      </c>
      <c r="C23" s="9"/>
      <c r="D23" s="23" t="s">
        <v>16</v>
      </c>
      <c r="E23" s="26" t="s">
        <v>17</v>
      </c>
      <c r="F23" s="3"/>
      <c r="G23" s="149">
        <v>150.61230769230701</v>
      </c>
      <c r="H23" s="150">
        <v>164.47990713587399</v>
      </c>
      <c r="I23" s="150">
        <v>168.64756186612499</v>
      </c>
      <c r="J23" s="150">
        <v>168.048226539892</v>
      </c>
      <c r="K23" s="150">
        <v>169.27829307568399</v>
      </c>
      <c r="L23" s="151">
        <v>165.859265873015</v>
      </c>
      <c r="M23" s="152"/>
      <c r="N23" s="153">
        <v>179.04007822149001</v>
      </c>
      <c r="O23" s="154">
        <v>170.471579439252</v>
      </c>
      <c r="P23" s="155">
        <v>175.02681768439399</v>
      </c>
      <c r="Q23" s="152"/>
      <c r="R23" s="156">
        <v>168.62350689632399</v>
      </c>
      <c r="S23" s="135"/>
      <c r="T23" s="127">
        <v>-8.5809651951973205</v>
      </c>
      <c r="U23" s="128">
        <v>-4.1303139665484396</v>
      </c>
      <c r="V23" s="128">
        <v>-5.2815641972825196</v>
      </c>
      <c r="W23" s="128">
        <v>-4.4669118910085404</v>
      </c>
      <c r="X23" s="128">
        <v>-3.9846436810842198</v>
      </c>
      <c r="Y23" s="129">
        <v>-4.8256951215468096</v>
      </c>
      <c r="Z23" s="130"/>
      <c r="AA23" s="131">
        <v>-1.59803494904013</v>
      </c>
      <c r="AB23" s="132">
        <v>-6.9365559013124001</v>
      </c>
      <c r="AC23" s="133">
        <v>-4.1158542186457998</v>
      </c>
      <c r="AD23" s="130"/>
      <c r="AE23" s="134">
        <v>-4.7109593377776902</v>
      </c>
      <c r="AF23" s="29"/>
      <c r="AG23" s="149">
        <v>166.28308651976599</v>
      </c>
      <c r="AH23" s="150">
        <v>165.95033194403001</v>
      </c>
      <c r="AI23" s="150">
        <v>172.36177783257301</v>
      </c>
      <c r="AJ23" s="150">
        <v>172.59891252057199</v>
      </c>
      <c r="AK23" s="150">
        <v>166.61076538663801</v>
      </c>
      <c r="AL23" s="151">
        <v>169.007423570019</v>
      </c>
      <c r="AM23" s="152"/>
      <c r="AN23" s="153">
        <v>188.892231143277</v>
      </c>
      <c r="AO23" s="154">
        <v>191.31031654981899</v>
      </c>
      <c r="AP23" s="155">
        <v>190.139087473297</v>
      </c>
      <c r="AQ23" s="152"/>
      <c r="AR23" s="156">
        <v>176.052597834225</v>
      </c>
      <c r="AS23" s="135"/>
      <c r="AT23" s="127">
        <v>-0.48029746502558002</v>
      </c>
      <c r="AU23" s="128">
        <v>8.0201097789450101E-3</v>
      </c>
      <c r="AV23" s="128">
        <v>-0.83987051998777495</v>
      </c>
      <c r="AW23" s="128">
        <v>-0.77800433315834705</v>
      </c>
      <c r="AX23" s="128">
        <v>-1.6132315474605201</v>
      </c>
      <c r="AY23" s="129">
        <v>-0.79525359486897196</v>
      </c>
      <c r="AZ23" s="130"/>
      <c r="BA23" s="131">
        <v>-0.17308257550049599</v>
      </c>
      <c r="BB23" s="132">
        <v>-1.7836727594374999</v>
      </c>
      <c r="BC23" s="133">
        <v>-1.0140678537636501</v>
      </c>
      <c r="BD23" s="130"/>
      <c r="BE23" s="134">
        <v>-1.0393671965870299</v>
      </c>
    </row>
    <row r="24" spans="1:57" x14ac:dyDescent="0.2">
      <c r="A24" s="35" t="s">
        <v>43</v>
      </c>
      <c r="B24" s="3" t="str">
        <f t="shared" si="0"/>
        <v>Richmond North/Glen Allen, VA</v>
      </c>
      <c r="C24" s="10"/>
      <c r="D24" s="24" t="s">
        <v>16</v>
      </c>
      <c r="E24" s="27" t="s">
        <v>17</v>
      </c>
      <c r="F24" s="3"/>
      <c r="G24" s="157">
        <v>99.952708885143196</v>
      </c>
      <c r="H24" s="152">
        <v>107.84528188799401</v>
      </c>
      <c r="I24" s="152">
        <v>112.018103799185</v>
      </c>
      <c r="J24" s="152">
        <v>112.77972509757301</v>
      </c>
      <c r="K24" s="152">
        <v>109.480394484203</v>
      </c>
      <c r="L24" s="158">
        <v>108.96602739726001</v>
      </c>
      <c r="M24" s="152"/>
      <c r="N24" s="159">
        <v>126.375252571779</v>
      </c>
      <c r="O24" s="160">
        <v>125.718905602455</v>
      </c>
      <c r="P24" s="161">
        <v>126.04702870739899</v>
      </c>
      <c r="Q24" s="152"/>
      <c r="R24" s="162">
        <v>114.524029422049</v>
      </c>
      <c r="S24" s="135"/>
      <c r="T24" s="136">
        <v>1.99537960602191</v>
      </c>
      <c r="U24" s="130">
        <v>-0.31003178781052798</v>
      </c>
      <c r="V24" s="130">
        <v>-0.307785424006986</v>
      </c>
      <c r="W24" s="130">
        <v>-2.38806217950841E-2</v>
      </c>
      <c r="X24" s="130">
        <v>-4.2670585783382604</v>
      </c>
      <c r="Y24" s="137">
        <v>-1.0210962648526101</v>
      </c>
      <c r="Z24" s="130"/>
      <c r="AA24" s="138">
        <v>-1.39142826584904</v>
      </c>
      <c r="AB24" s="139">
        <v>-1.9739236514023699</v>
      </c>
      <c r="AC24" s="140">
        <v>-1.68231269819618</v>
      </c>
      <c r="AD24" s="130"/>
      <c r="AE24" s="141">
        <v>-1.31731196551404</v>
      </c>
      <c r="AF24" s="30"/>
      <c r="AG24" s="157">
        <v>110.08115847407301</v>
      </c>
      <c r="AH24" s="152">
        <v>106.269788561898</v>
      </c>
      <c r="AI24" s="152">
        <v>112.014817445595</v>
      </c>
      <c r="AJ24" s="152">
        <v>111.29779556594799</v>
      </c>
      <c r="AK24" s="152">
        <v>106.099161340306</v>
      </c>
      <c r="AL24" s="158">
        <v>109.265543129113</v>
      </c>
      <c r="AM24" s="152"/>
      <c r="AN24" s="159">
        <v>126.681988848329</v>
      </c>
      <c r="AO24" s="160">
        <v>130.82805847909799</v>
      </c>
      <c r="AP24" s="161">
        <v>128.83708570107601</v>
      </c>
      <c r="AQ24" s="152"/>
      <c r="AR24" s="162">
        <v>115.861988443434</v>
      </c>
      <c r="AS24" s="135"/>
      <c r="AT24" s="136">
        <v>4.9020794999219</v>
      </c>
      <c r="AU24" s="130">
        <v>0.70778141058881205</v>
      </c>
      <c r="AV24" s="130">
        <v>2.4547039421157799</v>
      </c>
      <c r="AW24" s="130">
        <v>1.24892438654742</v>
      </c>
      <c r="AX24" s="130">
        <v>-1.5662937011759499</v>
      </c>
      <c r="AY24" s="137">
        <v>1.4520272140656201</v>
      </c>
      <c r="AZ24" s="130"/>
      <c r="BA24" s="138">
        <v>-1.0383847490706499</v>
      </c>
      <c r="BB24" s="139">
        <v>-7.29598932855655E-2</v>
      </c>
      <c r="BC24" s="140">
        <v>-0.52026469277264697</v>
      </c>
      <c r="BD24" s="130"/>
      <c r="BE24" s="141">
        <v>0.69735408919304498</v>
      </c>
    </row>
    <row r="25" spans="1:57" x14ac:dyDescent="0.2">
      <c r="A25" s="35" t="s">
        <v>44</v>
      </c>
      <c r="B25" s="3" t="str">
        <f t="shared" si="0"/>
        <v>Richmond West/Midlothian, VA</v>
      </c>
      <c r="C25" s="3"/>
      <c r="D25" s="24" t="s">
        <v>16</v>
      </c>
      <c r="E25" s="27" t="s">
        <v>17</v>
      </c>
      <c r="F25" s="3"/>
      <c r="G25" s="157">
        <v>86.2067403150525</v>
      </c>
      <c r="H25" s="152">
        <v>91.816772281553298</v>
      </c>
      <c r="I25" s="152">
        <v>93.512213897691197</v>
      </c>
      <c r="J25" s="152">
        <v>93.180881689517904</v>
      </c>
      <c r="K25" s="152">
        <v>95.0654666517256</v>
      </c>
      <c r="L25" s="158">
        <v>92.242712544152695</v>
      </c>
      <c r="M25" s="152"/>
      <c r="N25" s="159">
        <v>109.86408327895499</v>
      </c>
      <c r="O25" s="160">
        <v>115.10482232506401</v>
      </c>
      <c r="P25" s="161">
        <v>112.61107263729799</v>
      </c>
      <c r="Q25" s="152"/>
      <c r="R25" s="162">
        <v>98.958745277706598</v>
      </c>
      <c r="S25" s="135"/>
      <c r="T25" s="136">
        <v>4.4355414240175701</v>
      </c>
      <c r="U25" s="130">
        <v>7.3028608910155999</v>
      </c>
      <c r="V25" s="130">
        <v>7.1783559160831203</v>
      </c>
      <c r="W25" s="130">
        <v>6.5646329362930098</v>
      </c>
      <c r="X25" s="130">
        <v>11.0801553391045</v>
      </c>
      <c r="Y25" s="137">
        <v>7.4888901636417797</v>
      </c>
      <c r="Z25" s="130"/>
      <c r="AA25" s="138">
        <v>2.6047593047262598</v>
      </c>
      <c r="AB25" s="139">
        <v>2.35859613298943</v>
      </c>
      <c r="AC25" s="140">
        <v>2.5468306628075599</v>
      </c>
      <c r="AD25" s="130"/>
      <c r="AE25" s="141">
        <v>4.9018641918140897</v>
      </c>
      <c r="AF25" s="30"/>
      <c r="AG25" s="157">
        <v>94.668864748201401</v>
      </c>
      <c r="AH25" s="152">
        <v>90.509086965755202</v>
      </c>
      <c r="AI25" s="152">
        <v>92.003838829787199</v>
      </c>
      <c r="AJ25" s="152">
        <v>93.032582597787595</v>
      </c>
      <c r="AK25" s="152">
        <v>93.316483470394701</v>
      </c>
      <c r="AL25" s="158">
        <v>92.713397430175803</v>
      </c>
      <c r="AM25" s="152"/>
      <c r="AN25" s="159">
        <v>111.335487403915</v>
      </c>
      <c r="AO25" s="160">
        <v>115.797185586258</v>
      </c>
      <c r="AP25" s="161">
        <v>113.67041880892999</v>
      </c>
      <c r="AQ25" s="152"/>
      <c r="AR25" s="162">
        <v>99.716977358367302</v>
      </c>
      <c r="AS25" s="135"/>
      <c r="AT25" s="136">
        <v>4.6214903832879504</v>
      </c>
      <c r="AU25" s="130">
        <v>6.6752479839693697</v>
      </c>
      <c r="AV25" s="130">
        <v>4.9306279550690801</v>
      </c>
      <c r="AW25" s="130">
        <v>7.4633410071900403</v>
      </c>
      <c r="AX25" s="130">
        <v>6.7556277703954501</v>
      </c>
      <c r="AY25" s="137">
        <v>6.0874540879922501</v>
      </c>
      <c r="AZ25" s="130"/>
      <c r="BA25" s="138">
        <v>3.39137918044056</v>
      </c>
      <c r="BB25" s="139">
        <v>3.47786115264392</v>
      </c>
      <c r="BC25" s="140">
        <v>3.46289920843869</v>
      </c>
      <c r="BD25" s="130"/>
      <c r="BE25" s="141">
        <v>4.8346202679313599</v>
      </c>
    </row>
    <row r="26" spans="1:57" x14ac:dyDescent="0.2">
      <c r="A26" s="35" t="s">
        <v>45</v>
      </c>
      <c r="B26" s="3" t="str">
        <f t="shared" si="0"/>
        <v>Petersburg/Chester, VA</v>
      </c>
      <c r="C26" s="3"/>
      <c r="D26" s="24" t="s">
        <v>16</v>
      </c>
      <c r="E26" s="27" t="s">
        <v>17</v>
      </c>
      <c r="F26" s="3"/>
      <c r="G26" s="157">
        <v>90.175361091794102</v>
      </c>
      <c r="H26" s="152">
        <v>96.442969883381906</v>
      </c>
      <c r="I26" s="152">
        <v>96.762847359550506</v>
      </c>
      <c r="J26" s="152">
        <v>95.485445881360604</v>
      </c>
      <c r="K26" s="152">
        <v>93.932940677448798</v>
      </c>
      <c r="L26" s="158">
        <v>94.735295772455004</v>
      </c>
      <c r="M26" s="152"/>
      <c r="N26" s="159">
        <v>99.186409824462004</v>
      </c>
      <c r="O26" s="160">
        <v>100.23446726978101</v>
      </c>
      <c r="P26" s="161">
        <v>99.722824022114693</v>
      </c>
      <c r="Q26" s="152"/>
      <c r="R26" s="162">
        <v>96.242910850219303</v>
      </c>
      <c r="S26" s="135"/>
      <c r="T26" s="136">
        <v>7.80553555482759</v>
      </c>
      <c r="U26" s="130">
        <v>7.0292687617005702</v>
      </c>
      <c r="V26" s="130">
        <v>4.7863801839016897</v>
      </c>
      <c r="W26" s="130">
        <v>5.6027898526908197</v>
      </c>
      <c r="X26" s="130">
        <v>4.4880402221382001</v>
      </c>
      <c r="Y26" s="137">
        <v>5.8162510520720003</v>
      </c>
      <c r="Z26" s="130"/>
      <c r="AA26" s="138">
        <v>-2.103209155254</v>
      </c>
      <c r="AB26" s="139">
        <v>-3.9965828429163399</v>
      </c>
      <c r="AC26" s="140">
        <v>-3.0321513882978302</v>
      </c>
      <c r="AD26" s="130"/>
      <c r="AE26" s="141">
        <v>2.3026692702144702</v>
      </c>
      <c r="AF26" s="30"/>
      <c r="AG26" s="157">
        <v>93.802990015742793</v>
      </c>
      <c r="AH26" s="152">
        <v>94.997891174201499</v>
      </c>
      <c r="AI26" s="152">
        <v>96.377563988739695</v>
      </c>
      <c r="AJ26" s="152">
        <v>96.4935096242111</v>
      </c>
      <c r="AK26" s="152">
        <v>96.153533902330395</v>
      </c>
      <c r="AL26" s="158">
        <v>95.618055554047302</v>
      </c>
      <c r="AM26" s="152"/>
      <c r="AN26" s="159">
        <v>102.918699568158</v>
      </c>
      <c r="AO26" s="160">
        <v>103.650216418418</v>
      </c>
      <c r="AP26" s="161">
        <v>103.294805182361</v>
      </c>
      <c r="AQ26" s="152"/>
      <c r="AR26" s="162">
        <v>97.931353858798701</v>
      </c>
      <c r="AS26" s="135"/>
      <c r="AT26" s="136">
        <v>7.7498427106591699</v>
      </c>
      <c r="AU26" s="130">
        <v>7.8712165432991297</v>
      </c>
      <c r="AV26" s="130">
        <v>7.1392394013873099</v>
      </c>
      <c r="AW26" s="130">
        <v>7.4962495757631604</v>
      </c>
      <c r="AX26" s="130">
        <v>8.3143007006905396</v>
      </c>
      <c r="AY26" s="137">
        <v>7.7113030132598599</v>
      </c>
      <c r="AZ26" s="130"/>
      <c r="BA26" s="138">
        <v>6.3116528260108602</v>
      </c>
      <c r="BB26" s="139">
        <v>3.4087307577574499</v>
      </c>
      <c r="BC26" s="140">
        <v>4.8212984181306497</v>
      </c>
      <c r="BD26" s="130"/>
      <c r="BE26" s="141">
        <v>6.5893402355154302</v>
      </c>
    </row>
    <row r="27" spans="1:57" x14ac:dyDescent="0.2">
      <c r="A27" s="35" t="s">
        <v>97</v>
      </c>
      <c r="B27" s="3" t="s">
        <v>70</v>
      </c>
      <c r="C27" s="3"/>
      <c r="D27" s="24" t="s">
        <v>16</v>
      </c>
      <c r="E27" s="27" t="s">
        <v>17</v>
      </c>
      <c r="F27" s="3"/>
      <c r="G27" s="157">
        <v>112.49178359357801</v>
      </c>
      <c r="H27" s="152">
        <v>117.716403983924</v>
      </c>
      <c r="I27" s="152">
        <v>112.91959838343</v>
      </c>
      <c r="J27" s="152">
        <v>110.66521783095899</v>
      </c>
      <c r="K27" s="152">
        <v>115.687431032982</v>
      </c>
      <c r="L27" s="158">
        <v>113.924817929179</v>
      </c>
      <c r="M27" s="152"/>
      <c r="N27" s="159">
        <v>141.87077101059799</v>
      </c>
      <c r="O27" s="160">
        <v>143.80938117748099</v>
      </c>
      <c r="P27" s="161">
        <v>142.86005738303999</v>
      </c>
      <c r="Q27" s="152"/>
      <c r="R27" s="162">
        <v>123.447499729355</v>
      </c>
      <c r="S27" s="135"/>
      <c r="T27" s="136">
        <v>1.4373731738595401</v>
      </c>
      <c r="U27" s="130">
        <v>5.1039535462814802</v>
      </c>
      <c r="V27" s="130">
        <v>4.64452279432561</v>
      </c>
      <c r="W27" s="130">
        <v>1.08970872685679</v>
      </c>
      <c r="X27" s="130">
        <v>2.33585918152282</v>
      </c>
      <c r="Y27" s="137">
        <v>2.9731721784959202</v>
      </c>
      <c r="Z27" s="130"/>
      <c r="AA27" s="138">
        <v>5.3902223617218503</v>
      </c>
      <c r="AB27" s="139">
        <v>3.1555571348310298</v>
      </c>
      <c r="AC27" s="140">
        <v>4.2337101869680902</v>
      </c>
      <c r="AD27" s="130"/>
      <c r="AE27" s="141">
        <v>3.3118425346840099</v>
      </c>
      <c r="AF27" s="30"/>
      <c r="AG27" s="157">
        <v>114.83459145787999</v>
      </c>
      <c r="AH27" s="152">
        <v>112.948623177947</v>
      </c>
      <c r="AI27" s="152">
        <v>115.817929709883</v>
      </c>
      <c r="AJ27" s="152">
        <v>116.303747130677</v>
      </c>
      <c r="AK27" s="152">
        <v>118.546122807017</v>
      </c>
      <c r="AL27" s="158">
        <v>115.81471031814</v>
      </c>
      <c r="AM27" s="152"/>
      <c r="AN27" s="159">
        <v>140.719065482377</v>
      </c>
      <c r="AO27" s="160">
        <v>144.259617871307</v>
      </c>
      <c r="AP27" s="161">
        <v>142.52702872415099</v>
      </c>
      <c r="AQ27" s="152"/>
      <c r="AR27" s="162">
        <v>124.571376562035</v>
      </c>
      <c r="AS27" s="135"/>
      <c r="AT27" s="136">
        <v>0.307171278706386</v>
      </c>
      <c r="AU27" s="130">
        <v>3.3162123973344899</v>
      </c>
      <c r="AV27" s="130">
        <v>5.7019058743611799</v>
      </c>
      <c r="AW27" s="130">
        <v>5.0635236417537701</v>
      </c>
      <c r="AX27" s="130">
        <v>2.5642110311738602</v>
      </c>
      <c r="AY27" s="137">
        <v>3.4929131847872399</v>
      </c>
      <c r="AZ27" s="130"/>
      <c r="BA27" s="138">
        <v>0.673631571331616</v>
      </c>
      <c r="BB27" s="139">
        <v>0.31621670750565101</v>
      </c>
      <c r="BC27" s="140">
        <v>0.48709090172318398</v>
      </c>
      <c r="BD27" s="130"/>
      <c r="BE27" s="141">
        <v>2.0180378050288099</v>
      </c>
    </row>
    <row r="28" spans="1:57" x14ac:dyDescent="0.2">
      <c r="A28" s="35" t="s">
        <v>47</v>
      </c>
      <c r="B28" s="3" t="str">
        <f t="shared" si="0"/>
        <v>Roanoke, VA</v>
      </c>
      <c r="C28" s="3"/>
      <c r="D28" s="24" t="s">
        <v>16</v>
      </c>
      <c r="E28" s="27" t="s">
        <v>17</v>
      </c>
      <c r="F28" s="3"/>
      <c r="G28" s="157">
        <v>102.642842387146</v>
      </c>
      <c r="H28" s="152">
        <v>110.46714285714199</v>
      </c>
      <c r="I28" s="152">
        <v>111.543466092572</v>
      </c>
      <c r="J28" s="152">
        <v>112.47373027613401</v>
      </c>
      <c r="K28" s="152">
        <v>110.755597982708</v>
      </c>
      <c r="L28" s="158">
        <v>110.06779081518</v>
      </c>
      <c r="M28" s="152"/>
      <c r="N28" s="159">
        <v>115.5065719272</v>
      </c>
      <c r="O28" s="160">
        <v>113.232274655355</v>
      </c>
      <c r="P28" s="161">
        <v>114.40434279840601</v>
      </c>
      <c r="Q28" s="152"/>
      <c r="R28" s="162">
        <v>111.386461808947</v>
      </c>
      <c r="S28" s="135"/>
      <c r="T28" s="136">
        <v>-2.0596419598338298</v>
      </c>
      <c r="U28" s="130">
        <v>6.9892045506637404</v>
      </c>
      <c r="V28" s="130">
        <v>3.9240323533392698</v>
      </c>
      <c r="W28" s="130">
        <v>7.4083347439912002</v>
      </c>
      <c r="X28" s="130">
        <v>4.7667390206377496</v>
      </c>
      <c r="Y28" s="137">
        <v>4.6140704983905101</v>
      </c>
      <c r="Z28" s="130"/>
      <c r="AA28" s="138">
        <v>-5.0439620545842301</v>
      </c>
      <c r="AB28" s="139">
        <v>-5.74593219870426</v>
      </c>
      <c r="AC28" s="140">
        <v>-5.3710667082279198</v>
      </c>
      <c r="AD28" s="130"/>
      <c r="AE28" s="141">
        <v>1.06326761189692</v>
      </c>
      <c r="AF28" s="30"/>
      <c r="AG28" s="157">
        <v>100.297722678756</v>
      </c>
      <c r="AH28" s="152">
        <v>108.446855613289</v>
      </c>
      <c r="AI28" s="152">
        <v>112.167462429339</v>
      </c>
      <c r="AJ28" s="152">
        <v>112.18791773778899</v>
      </c>
      <c r="AK28" s="152">
        <v>110.452616185897</v>
      </c>
      <c r="AL28" s="158">
        <v>109.248865797297</v>
      </c>
      <c r="AM28" s="152"/>
      <c r="AN28" s="159">
        <v>116.030250755702</v>
      </c>
      <c r="AO28" s="160">
        <v>117.091601512389</v>
      </c>
      <c r="AP28" s="161">
        <v>116.565534102904</v>
      </c>
      <c r="AQ28" s="152"/>
      <c r="AR28" s="162">
        <v>111.456971914211</v>
      </c>
      <c r="AS28" s="135"/>
      <c r="AT28" s="136">
        <v>-1.08244847744783</v>
      </c>
      <c r="AU28" s="130">
        <v>7.1656468828848201</v>
      </c>
      <c r="AV28" s="130">
        <v>4.3919546692595199</v>
      </c>
      <c r="AW28" s="130">
        <v>5.48928635585695</v>
      </c>
      <c r="AX28" s="130">
        <v>5.33065186354301</v>
      </c>
      <c r="AY28" s="137">
        <v>4.5652799679740204</v>
      </c>
      <c r="AZ28" s="130"/>
      <c r="BA28" s="138">
        <v>-5.5442134208823202</v>
      </c>
      <c r="BB28" s="139">
        <v>-7.9115501358976497</v>
      </c>
      <c r="BC28" s="140">
        <v>-6.7826096546991197</v>
      </c>
      <c r="BD28" s="130"/>
      <c r="BE28" s="141">
        <v>0.421196069324554</v>
      </c>
    </row>
    <row r="29" spans="1:57" x14ac:dyDescent="0.2">
      <c r="A29" s="35" t="s">
        <v>48</v>
      </c>
      <c r="B29" s="3" t="str">
        <f t="shared" si="0"/>
        <v>Charlottesville, VA</v>
      </c>
      <c r="C29" s="3"/>
      <c r="D29" s="24" t="s">
        <v>16</v>
      </c>
      <c r="E29" s="27" t="s">
        <v>17</v>
      </c>
      <c r="F29" s="3"/>
      <c r="G29" s="157">
        <v>144.18426153195</v>
      </c>
      <c r="H29" s="152">
        <v>147.19322845417199</v>
      </c>
      <c r="I29" s="152">
        <v>149.80471050048999</v>
      </c>
      <c r="J29" s="152">
        <v>154.017360583016</v>
      </c>
      <c r="K29" s="152">
        <v>163.738778371161</v>
      </c>
      <c r="L29" s="158">
        <v>152.15877345474601</v>
      </c>
      <c r="M29" s="152"/>
      <c r="N29" s="159">
        <v>233.696645892351</v>
      </c>
      <c r="O29" s="160">
        <v>240.241618122977</v>
      </c>
      <c r="P29" s="161">
        <v>236.907262231202</v>
      </c>
      <c r="Q29" s="152"/>
      <c r="R29" s="162">
        <v>179.56704784130599</v>
      </c>
      <c r="S29" s="135"/>
      <c r="T29" s="136">
        <v>2.6051257547326498</v>
      </c>
      <c r="U29" s="130">
        <v>9.6048700883791494</v>
      </c>
      <c r="V29" s="130">
        <v>10.536251120535001</v>
      </c>
      <c r="W29" s="130">
        <v>13.8627913202942</v>
      </c>
      <c r="X29" s="130">
        <v>9.8686568699225301</v>
      </c>
      <c r="Y29" s="137">
        <v>9.5304343483814602</v>
      </c>
      <c r="Z29" s="130"/>
      <c r="AA29" s="138">
        <v>7.6699873830670802</v>
      </c>
      <c r="AB29" s="139">
        <v>7.0176156238000598</v>
      </c>
      <c r="AC29" s="140">
        <v>7.25846484059785</v>
      </c>
      <c r="AD29" s="130"/>
      <c r="AE29" s="141">
        <v>8.9928515246141192</v>
      </c>
      <c r="AF29" s="30"/>
      <c r="AG29" s="157">
        <v>182.29087146877899</v>
      </c>
      <c r="AH29" s="152">
        <v>139.91924615708501</v>
      </c>
      <c r="AI29" s="152">
        <v>142.409527741696</v>
      </c>
      <c r="AJ29" s="152">
        <v>146.31816864182699</v>
      </c>
      <c r="AK29" s="152">
        <v>178.434594548983</v>
      </c>
      <c r="AL29" s="158">
        <v>157.970278209133</v>
      </c>
      <c r="AM29" s="152"/>
      <c r="AN29" s="159">
        <v>297.28457084275999</v>
      </c>
      <c r="AO29" s="160">
        <v>306.24929369030002</v>
      </c>
      <c r="AP29" s="161">
        <v>301.878489141675</v>
      </c>
      <c r="AQ29" s="152"/>
      <c r="AR29" s="162">
        <v>208.59879903952199</v>
      </c>
      <c r="AS29" s="135"/>
      <c r="AT29" s="136">
        <v>-2.0159455342455699</v>
      </c>
      <c r="AU29" s="130">
        <v>4.2971372484138497</v>
      </c>
      <c r="AV29" s="130">
        <v>5.2966316987796498</v>
      </c>
      <c r="AW29" s="130">
        <v>4.8542953883023303</v>
      </c>
      <c r="AX29" s="130">
        <v>7.5115434284197597</v>
      </c>
      <c r="AY29" s="137">
        <v>3.6590332069420799</v>
      </c>
      <c r="AZ29" s="130"/>
      <c r="BA29" s="138">
        <v>5.0775549464334198</v>
      </c>
      <c r="BB29" s="139">
        <v>4.5503936306401496</v>
      </c>
      <c r="BC29" s="140">
        <v>4.7756773625758298</v>
      </c>
      <c r="BD29" s="130"/>
      <c r="BE29" s="141">
        <v>4.5083918363717101</v>
      </c>
    </row>
    <row r="30" spans="1:57" x14ac:dyDescent="0.2">
      <c r="A30" s="21" t="s">
        <v>49</v>
      </c>
      <c r="B30" t="s">
        <v>72</v>
      </c>
      <c r="C30" s="3"/>
      <c r="D30" s="24" t="s">
        <v>16</v>
      </c>
      <c r="E30" s="27" t="s">
        <v>17</v>
      </c>
      <c r="F30" s="3"/>
      <c r="G30" s="157">
        <v>99.005135219148201</v>
      </c>
      <c r="H30" s="152">
        <v>106.8245</v>
      </c>
      <c r="I30" s="152">
        <v>108.465252319529</v>
      </c>
      <c r="J30" s="152">
        <v>108.318497352162</v>
      </c>
      <c r="K30" s="152">
        <v>118.269155041849</v>
      </c>
      <c r="L30" s="158">
        <v>108.979189704924</v>
      </c>
      <c r="M30" s="152"/>
      <c r="N30" s="159">
        <v>160.32687310158599</v>
      </c>
      <c r="O30" s="160">
        <v>161.22646050420099</v>
      </c>
      <c r="P30" s="161">
        <v>160.77757578309101</v>
      </c>
      <c r="Q30" s="152"/>
      <c r="R30" s="162">
        <v>127.41806126730999</v>
      </c>
      <c r="S30" s="135"/>
      <c r="T30" s="136">
        <v>6.0865867532887599</v>
      </c>
      <c r="U30" s="130">
        <v>8.39385750289998</v>
      </c>
      <c r="V30" s="130">
        <v>2.9534882334526502</v>
      </c>
      <c r="W30" s="130">
        <v>1.83248115293619</v>
      </c>
      <c r="X30" s="130">
        <v>-9.2406651087048403E-2</v>
      </c>
      <c r="Y30" s="137">
        <v>3.08186254095357</v>
      </c>
      <c r="Z30" s="130"/>
      <c r="AA30" s="138">
        <v>6.3858366685865304</v>
      </c>
      <c r="AB30" s="139">
        <v>5.2100056327990103</v>
      </c>
      <c r="AC30" s="140">
        <v>5.7901015376748903</v>
      </c>
      <c r="AD30" s="130"/>
      <c r="AE30" s="141">
        <v>4.34438982173213</v>
      </c>
      <c r="AF30" s="30"/>
      <c r="AG30" s="157">
        <v>95.082934096945493</v>
      </c>
      <c r="AH30" s="152">
        <v>102.451043199144</v>
      </c>
      <c r="AI30" s="152">
        <v>105.35345586456999</v>
      </c>
      <c r="AJ30" s="152">
        <v>104.267904484566</v>
      </c>
      <c r="AK30" s="152">
        <v>105.415902838237</v>
      </c>
      <c r="AL30" s="158">
        <v>102.98365122336099</v>
      </c>
      <c r="AM30" s="152"/>
      <c r="AN30" s="159">
        <v>127.96422708113801</v>
      </c>
      <c r="AO30" s="160">
        <v>128.793382062825</v>
      </c>
      <c r="AP30" s="161">
        <v>128.38724612248001</v>
      </c>
      <c r="AQ30" s="152"/>
      <c r="AR30" s="162">
        <v>111.41936892621401</v>
      </c>
      <c r="AS30" s="135"/>
      <c r="AT30" s="136">
        <v>0.97004063963258202</v>
      </c>
      <c r="AU30" s="130">
        <v>5.1833919092432996</v>
      </c>
      <c r="AV30" s="130">
        <v>2.0170202552486098</v>
      </c>
      <c r="AW30" s="130">
        <v>0.71237867277334099</v>
      </c>
      <c r="AX30" s="130">
        <v>-0.97941721366200396</v>
      </c>
      <c r="AY30" s="137">
        <v>1.44002337647351</v>
      </c>
      <c r="AZ30" s="130"/>
      <c r="BA30" s="138">
        <v>3.6493955895157302</v>
      </c>
      <c r="BB30" s="139">
        <v>2.77279763435308</v>
      </c>
      <c r="BC30" s="140">
        <v>3.2103211755791001</v>
      </c>
      <c r="BD30" s="130"/>
      <c r="BE30" s="141">
        <v>2.0403350828678999</v>
      </c>
    </row>
    <row r="31" spans="1:57" x14ac:dyDescent="0.2">
      <c r="A31" s="21" t="s">
        <v>50</v>
      </c>
      <c r="B31" s="3" t="str">
        <f t="shared" si="0"/>
        <v>Staunton &amp; Harrisonburg, VA</v>
      </c>
      <c r="C31" s="3"/>
      <c r="D31" s="24" t="s">
        <v>16</v>
      </c>
      <c r="E31" s="27" t="s">
        <v>17</v>
      </c>
      <c r="F31" s="3"/>
      <c r="G31" s="157">
        <v>89.928547754034</v>
      </c>
      <c r="H31" s="152">
        <v>94.055923180592899</v>
      </c>
      <c r="I31" s="152">
        <v>96.806724533245898</v>
      </c>
      <c r="J31" s="152">
        <v>98.341485765124503</v>
      </c>
      <c r="K31" s="152">
        <v>99.954687036487599</v>
      </c>
      <c r="L31" s="158">
        <v>96.265511722122596</v>
      </c>
      <c r="M31" s="152"/>
      <c r="N31" s="159">
        <v>118.02974152645599</v>
      </c>
      <c r="O31" s="160">
        <v>119.98866779497</v>
      </c>
      <c r="P31" s="161">
        <v>119.01336651693499</v>
      </c>
      <c r="Q31" s="152"/>
      <c r="R31" s="162">
        <v>104.30938911307599</v>
      </c>
      <c r="S31" s="135"/>
      <c r="T31" s="136">
        <v>-5.2382417196918896</v>
      </c>
      <c r="U31" s="130">
        <v>-3.6160604509417098</v>
      </c>
      <c r="V31" s="130">
        <v>-4.4584265002414298</v>
      </c>
      <c r="W31" s="130">
        <v>-0.68079143658946495</v>
      </c>
      <c r="X31" s="130">
        <v>0.73058502882071497</v>
      </c>
      <c r="Y31" s="137">
        <v>-2.3724135211973101</v>
      </c>
      <c r="Z31" s="130"/>
      <c r="AA31" s="138">
        <v>-7.5058716771257597E-2</v>
      </c>
      <c r="AB31" s="139">
        <v>-1.5883592441119401</v>
      </c>
      <c r="AC31" s="140">
        <v>-0.88581125157227403</v>
      </c>
      <c r="AD31" s="130"/>
      <c r="AE31" s="141">
        <v>-1.2469640014407599</v>
      </c>
      <c r="AF31" s="30"/>
      <c r="AG31" s="157">
        <v>96.209350532021602</v>
      </c>
      <c r="AH31" s="152">
        <v>94.820786095755594</v>
      </c>
      <c r="AI31" s="152">
        <v>97.931412559749404</v>
      </c>
      <c r="AJ31" s="152">
        <v>101.110295052201</v>
      </c>
      <c r="AK31" s="152">
        <v>101.589329503363</v>
      </c>
      <c r="AL31" s="158">
        <v>98.607820183734106</v>
      </c>
      <c r="AM31" s="152"/>
      <c r="AN31" s="159">
        <v>122.44865357554001</v>
      </c>
      <c r="AO31" s="160">
        <v>123.50828330206301</v>
      </c>
      <c r="AP31" s="161">
        <v>122.984432709334</v>
      </c>
      <c r="AQ31" s="152"/>
      <c r="AR31" s="162">
        <v>107.09401563188</v>
      </c>
      <c r="AS31" s="135"/>
      <c r="AT31" s="136">
        <v>-3.5263514897037198</v>
      </c>
      <c r="AU31" s="130">
        <v>-2.67252238640121</v>
      </c>
      <c r="AV31" s="130">
        <v>-2.27410900992483</v>
      </c>
      <c r="AW31" s="130">
        <v>1.3622087147741599</v>
      </c>
      <c r="AX31" s="130">
        <v>0.68476944256199701</v>
      </c>
      <c r="AY31" s="137">
        <v>-1.0481242481748301</v>
      </c>
      <c r="AZ31" s="130"/>
      <c r="BA31" s="138">
        <v>-1.11671841533951</v>
      </c>
      <c r="BB31" s="139">
        <v>-3.12672744293172</v>
      </c>
      <c r="BC31" s="140">
        <v>-2.1669772462778201</v>
      </c>
      <c r="BD31" s="130"/>
      <c r="BE31" s="141">
        <v>-1.2142181387900599</v>
      </c>
    </row>
    <row r="32" spans="1:57" x14ac:dyDescent="0.2">
      <c r="A32" s="21" t="s">
        <v>51</v>
      </c>
      <c r="B32" s="3" t="str">
        <f t="shared" si="0"/>
        <v>Blacksburg &amp; Wytheville, VA</v>
      </c>
      <c r="C32" s="3"/>
      <c r="D32" s="24" t="s">
        <v>16</v>
      </c>
      <c r="E32" s="27" t="s">
        <v>17</v>
      </c>
      <c r="F32" s="3"/>
      <c r="G32" s="157">
        <v>94.395032025620395</v>
      </c>
      <c r="H32" s="152">
        <v>96.7742680339462</v>
      </c>
      <c r="I32" s="152">
        <v>97.361057660626003</v>
      </c>
      <c r="J32" s="152">
        <v>99.274377630787697</v>
      </c>
      <c r="K32" s="152">
        <v>104.15001542257799</v>
      </c>
      <c r="L32" s="158">
        <v>98.654173755777293</v>
      </c>
      <c r="M32" s="152"/>
      <c r="N32" s="159">
        <v>125.504230454916</v>
      </c>
      <c r="O32" s="160">
        <v>124.304033907427</v>
      </c>
      <c r="P32" s="161">
        <v>124.900476512792</v>
      </c>
      <c r="Q32" s="152"/>
      <c r="R32" s="162">
        <v>107.342175120989</v>
      </c>
      <c r="S32" s="135"/>
      <c r="T32" s="136">
        <v>0.17021094789009</v>
      </c>
      <c r="U32" s="130">
        <v>-1.0493547379541499</v>
      </c>
      <c r="V32" s="130">
        <v>-0.61959508312829503</v>
      </c>
      <c r="W32" s="130">
        <v>-1.65289054718554</v>
      </c>
      <c r="X32" s="130">
        <v>-1.39544456321457</v>
      </c>
      <c r="Y32" s="137">
        <v>-1.07791446023497</v>
      </c>
      <c r="Z32" s="130"/>
      <c r="AA32" s="138">
        <v>-3.7033855986016002</v>
      </c>
      <c r="AB32" s="139">
        <v>-4.20423446107083</v>
      </c>
      <c r="AC32" s="140">
        <v>-3.9595693391895601</v>
      </c>
      <c r="AD32" s="130"/>
      <c r="AE32" s="141">
        <v>-2.2039461638816999</v>
      </c>
      <c r="AF32" s="30"/>
      <c r="AG32" s="157">
        <v>97.226248034149606</v>
      </c>
      <c r="AH32" s="152">
        <v>96.013467117027602</v>
      </c>
      <c r="AI32" s="152">
        <v>98.512777146850695</v>
      </c>
      <c r="AJ32" s="152">
        <v>99.648467426709999</v>
      </c>
      <c r="AK32" s="152">
        <v>101.16709809964</v>
      </c>
      <c r="AL32" s="158">
        <v>98.666211817496304</v>
      </c>
      <c r="AM32" s="152"/>
      <c r="AN32" s="159">
        <v>121.397162901857</v>
      </c>
      <c r="AO32" s="160">
        <v>120.745637798968</v>
      </c>
      <c r="AP32" s="161">
        <v>121.07363826896901</v>
      </c>
      <c r="AQ32" s="152"/>
      <c r="AR32" s="162">
        <v>105.870016845099</v>
      </c>
      <c r="AS32" s="135"/>
      <c r="AT32" s="136">
        <v>0.53668139810929605</v>
      </c>
      <c r="AU32" s="130">
        <v>1.0154616158376599</v>
      </c>
      <c r="AV32" s="130">
        <v>4.0470164519185898</v>
      </c>
      <c r="AW32" s="130">
        <v>2.9727635711679699</v>
      </c>
      <c r="AX32" s="130">
        <v>2.2940253970961701</v>
      </c>
      <c r="AY32" s="137">
        <v>2.2666958880208599</v>
      </c>
      <c r="AZ32" s="130"/>
      <c r="BA32" s="138">
        <v>-2.5554559790768199</v>
      </c>
      <c r="BB32" s="139">
        <v>-3.2501812406775801</v>
      </c>
      <c r="BC32" s="140">
        <v>-2.89980575676163</v>
      </c>
      <c r="BD32" s="130"/>
      <c r="BE32" s="141">
        <v>-3.7377176273538501E-3</v>
      </c>
    </row>
    <row r="33" spans="1:64" x14ac:dyDescent="0.2">
      <c r="A33" s="21" t="s">
        <v>52</v>
      </c>
      <c r="B33" s="3" t="str">
        <f t="shared" si="0"/>
        <v>Lynchburg, VA</v>
      </c>
      <c r="C33" s="3"/>
      <c r="D33" s="24" t="s">
        <v>16</v>
      </c>
      <c r="E33" s="27" t="s">
        <v>17</v>
      </c>
      <c r="F33" s="3"/>
      <c r="G33" s="157">
        <v>102.003440677966</v>
      </c>
      <c r="H33" s="152">
        <v>107.89888409703499</v>
      </c>
      <c r="I33" s="152">
        <v>113.00251748251701</v>
      </c>
      <c r="J33" s="152">
        <v>114.60430542778199</v>
      </c>
      <c r="K33" s="152">
        <v>114.926380806533</v>
      </c>
      <c r="L33" s="158">
        <v>111.34548200654299</v>
      </c>
      <c r="M33" s="152"/>
      <c r="N33" s="159">
        <v>133.401095238095</v>
      </c>
      <c r="O33" s="160">
        <v>133.33742365352501</v>
      </c>
      <c r="P33" s="161">
        <v>133.37002709292801</v>
      </c>
      <c r="Q33" s="152"/>
      <c r="R33" s="162">
        <v>117.66634320814801</v>
      </c>
      <c r="S33" s="135"/>
      <c r="T33" s="136">
        <v>-2.2337737175844099</v>
      </c>
      <c r="U33" s="130">
        <v>0.75726509060778902</v>
      </c>
      <c r="V33" s="130">
        <v>5.7740673485574696</v>
      </c>
      <c r="W33" s="130">
        <v>7.6603904053955096</v>
      </c>
      <c r="X33" s="130">
        <v>7.6783234611916598</v>
      </c>
      <c r="Y33" s="137">
        <v>4.6752840502381803</v>
      </c>
      <c r="Z33" s="130"/>
      <c r="AA33" s="138">
        <v>6.72611017286932</v>
      </c>
      <c r="AB33" s="139">
        <v>4.9392534150052398</v>
      </c>
      <c r="AC33" s="140">
        <v>5.8000325687645304</v>
      </c>
      <c r="AD33" s="130"/>
      <c r="AE33" s="141">
        <v>4.7469065967316304</v>
      </c>
      <c r="AF33" s="30"/>
      <c r="AG33" s="157">
        <v>109.973374428315</v>
      </c>
      <c r="AH33" s="152">
        <v>106.51887873248</v>
      </c>
      <c r="AI33" s="152">
        <v>109.993711085059</v>
      </c>
      <c r="AJ33" s="152">
        <v>115.30696190245</v>
      </c>
      <c r="AK33" s="152">
        <v>120.43717240493299</v>
      </c>
      <c r="AL33" s="158">
        <v>112.888448266092</v>
      </c>
      <c r="AM33" s="152"/>
      <c r="AN33" s="159">
        <v>148.87546263125299</v>
      </c>
      <c r="AO33" s="160">
        <v>143.80075379537899</v>
      </c>
      <c r="AP33" s="161">
        <v>146.42230887045301</v>
      </c>
      <c r="AQ33" s="152"/>
      <c r="AR33" s="162">
        <v>123.198764862849</v>
      </c>
      <c r="AS33" s="135"/>
      <c r="AT33" s="136">
        <v>0.60240568290186003</v>
      </c>
      <c r="AU33" s="130">
        <v>0.78433181753101899</v>
      </c>
      <c r="AV33" s="130">
        <v>2.03932655693957</v>
      </c>
      <c r="AW33" s="130">
        <v>3.25153847929605</v>
      </c>
      <c r="AX33" s="130">
        <v>4.8295710022737</v>
      </c>
      <c r="AY33" s="137">
        <v>2.5541103834541299</v>
      </c>
      <c r="AZ33" s="130"/>
      <c r="BA33" s="138">
        <v>5.7142319046766801</v>
      </c>
      <c r="BB33" s="139">
        <v>6.1010158828944903</v>
      </c>
      <c r="BC33" s="140">
        <v>5.92321816046704</v>
      </c>
      <c r="BD33" s="130"/>
      <c r="BE33" s="141">
        <v>3.2053325809165498</v>
      </c>
    </row>
    <row r="34" spans="1:64" x14ac:dyDescent="0.2">
      <c r="A34" s="21" t="s">
        <v>77</v>
      </c>
      <c r="B34" s="3" t="str">
        <f t="shared" si="0"/>
        <v>Central Virginia</v>
      </c>
      <c r="C34" s="3"/>
      <c r="D34" s="24" t="s">
        <v>16</v>
      </c>
      <c r="E34" s="27" t="s">
        <v>17</v>
      </c>
      <c r="F34" s="3"/>
      <c r="G34" s="157">
        <v>109.002777672658</v>
      </c>
      <c r="H34" s="152">
        <v>117.48406862271899</v>
      </c>
      <c r="I34" s="152">
        <v>120.07498379722099</v>
      </c>
      <c r="J34" s="152">
        <v>120.45232230203101</v>
      </c>
      <c r="K34" s="152">
        <v>121.66419193540899</v>
      </c>
      <c r="L34" s="158">
        <v>118.279232209737</v>
      </c>
      <c r="M34" s="152"/>
      <c r="N34" s="159">
        <v>144.237997562103</v>
      </c>
      <c r="O34" s="160">
        <v>143.78152893256001</v>
      </c>
      <c r="P34" s="161">
        <v>144.00965297762801</v>
      </c>
      <c r="Q34" s="152"/>
      <c r="R34" s="162">
        <v>126.38034715378799</v>
      </c>
      <c r="S34" s="135"/>
      <c r="T34" s="136">
        <v>0.88134955236374002</v>
      </c>
      <c r="U34" s="130">
        <v>4.0258663206830203</v>
      </c>
      <c r="V34" s="130">
        <v>2.97111359481138</v>
      </c>
      <c r="W34" s="130">
        <v>4.0026251549944698</v>
      </c>
      <c r="X34" s="130">
        <v>2.4555275323373502</v>
      </c>
      <c r="Y34" s="137">
        <v>2.9768513471423299</v>
      </c>
      <c r="Z34" s="130"/>
      <c r="AA34" s="138">
        <v>4.1528170742262196</v>
      </c>
      <c r="AB34" s="139">
        <v>1.61055359674887</v>
      </c>
      <c r="AC34" s="140">
        <v>2.8686326583396702</v>
      </c>
      <c r="AD34" s="130"/>
      <c r="AE34" s="141">
        <v>2.6051988248738298</v>
      </c>
      <c r="AF34" s="30"/>
      <c r="AG34" s="157">
        <v>121.874897348722</v>
      </c>
      <c r="AH34" s="152">
        <v>114.011580647822</v>
      </c>
      <c r="AI34" s="152">
        <v>117.81522739804799</v>
      </c>
      <c r="AJ34" s="152">
        <v>118.880264108589</v>
      </c>
      <c r="AK34" s="152">
        <v>122.429429020238</v>
      </c>
      <c r="AL34" s="158">
        <v>119.01718322603</v>
      </c>
      <c r="AM34" s="152"/>
      <c r="AN34" s="159">
        <v>157.72367379747899</v>
      </c>
      <c r="AO34" s="160">
        <v>160.84360401033001</v>
      </c>
      <c r="AP34" s="161">
        <v>159.32467905035199</v>
      </c>
      <c r="AQ34" s="152"/>
      <c r="AR34" s="162">
        <v>132.244896386276</v>
      </c>
      <c r="AS34" s="135"/>
      <c r="AT34" s="136">
        <v>2.4038563876065502</v>
      </c>
      <c r="AU34" s="130">
        <v>4.1102122801594696</v>
      </c>
      <c r="AV34" s="130">
        <v>3.48932086826649</v>
      </c>
      <c r="AW34" s="130">
        <v>3.9210160232141198</v>
      </c>
      <c r="AX34" s="130">
        <v>4.1191487828705498</v>
      </c>
      <c r="AY34" s="137">
        <v>3.62229739212761</v>
      </c>
      <c r="AZ34" s="130"/>
      <c r="BA34" s="138">
        <v>4.4732207410043801</v>
      </c>
      <c r="BB34" s="139">
        <v>3.3116377131635599</v>
      </c>
      <c r="BC34" s="140">
        <v>3.8706169969000901</v>
      </c>
      <c r="BD34" s="130"/>
      <c r="BE34" s="141">
        <v>3.4508472011557898</v>
      </c>
    </row>
    <row r="35" spans="1:64" x14ac:dyDescent="0.2">
      <c r="A35" s="21" t="s">
        <v>78</v>
      </c>
      <c r="B35" s="3" t="str">
        <f t="shared" si="0"/>
        <v>Chesapeake Bay</v>
      </c>
      <c r="C35" s="3"/>
      <c r="D35" s="24" t="s">
        <v>16</v>
      </c>
      <c r="E35" s="27" t="s">
        <v>17</v>
      </c>
      <c r="F35" s="3"/>
      <c r="G35" s="157">
        <v>108.298111111111</v>
      </c>
      <c r="H35" s="152">
        <v>116.334342105263</v>
      </c>
      <c r="I35" s="152">
        <v>115.45058165547999</v>
      </c>
      <c r="J35" s="152">
        <v>117.88288941736</v>
      </c>
      <c r="K35" s="152">
        <v>121.54527160493799</v>
      </c>
      <c r="L35" s="158">
        <v>116.252136624283</v>
      </c>
      <c r="M35" s="152"/>
      <c r="N35" s="159">
        <v>150.44950323974001</v>
      </c>
      <c r="O35" s="160">
        <v>154.524709480122</v>
      </c>
      <c r="P35" s="161">
        <v>152.54587309910801</v>
      </c>
      <c r="Q35" s="152"/>
      <c r="R35" s="162">
        <v>127.947330179114</v>
      </c>
      <c r="S35" s="135"/>
      <c r="T35" s="136">
        <v>-1.4723846481491201</v>
      </c>
      <c r="U35" s="130">
        <v>8.4368184451167991</v>
      </c>
      <c r="V35" s="130">
        <v>6.3949540915998799</v>
      </c>
      <c r="W35" s="130">
        <v>7.8975521473200496</v>
      </c>
      <c r="X35" s="130">
        <v>4.1093402019607099</v>
      </c>
      <c r="Y35" s="137">
        <v>5.2970872805412101</v>
      </c>
      <c r="Z35" s="130"/>
      <c r="AA35" s="138">
        <v>2.6006528263948701</v>
      </c>
      <c r="AB35" s="139">
        <v>3.80016261411222</v>
      </c>
      <c r="AC35" s="140">
        <v>3.22587843623015</v>
      </c>
      <c r="AD35" s="130"/>
      <c r="AE35" s="141">
        <v>3.8044922054977</v>
      </c>
      <c r="AF35" s="30"/>
      <c r="AG35" s="157">
        <v>118.928748451053</v>
      </c>
      <c r="AH35" s="152">
        <v>116.024751322751</v>
      </c>
      <c r="AI35" s="152">
        <v>121.18345082938301</v>
      </c>
      <c r="AJ35" s="152">
        <v>120.026472294749</v>
      </c>
      <c r="AK35" s="152">
        <v>122.493101952277</v>
      </c>
      <c r="AL35" s="158">
        <v>119.88687377498999</v>
      </c>
      <c r="AM35" s="152"/>
      <c r="AN35" s="159">
        <v>150.195821309655</v>
      </c>
      <c r="AO35" s="160">
        <v>153.15602455870999</v>
      </c>
      <c r="AP35" s="161">
        <v>151.73600958338801</v>
      </c>
      <c r="AQ35" s="152"/>
      <c r="AR35" s="162">
        <v>130.37298435514199</v>
      </c>
      <c r="AS35" s="135"/>
      <c r="AT35" s="136">
        <v>0.91359197994912</v>
      </c>
      <c r="AU35" s="130">
        <v>6.9821560032372396</v>
      </c>
      <c r="AV35" s="130">
        <v>11.732984035427</v>
      </c>
      <c r="AW35" s="130">
        <v>9.8993207870133695</v>
      </c>
      <c r="AX35" s="130">
        <v>5.8979391016564398</v>
      </c>
      <c r="AY35" s="137">
        <v>7.3183848330121801</v>
      </c>
      <c r="AZ35" s="130"/>
      <c r="BA35" s="138">
        <v>3.0991884923733601</v>
      </c>
      <c r="BB35" s="139">
        <v>-1.0360795139979</v>
      </c>
      <c r="BC35" s="140">
        <v>0.87481659849111904</v>
      </c>
      <c r="BD35" s="130"/>
      <c r="BE35" s="141">
        <v>4.3183674927702702</v>
      </c>
    </row>
    <row r="36" spans="1:64" x14ac:dyDescent="0.2">
      <c r="A36" s="21" t="s">
        <v>79</v>
      </c>
      <c r="B36" s="3" t="str">
        <f t="shared" si="0"/>
        <v>Coastal Virginia - Eastern Shore</v>
      </c>
      <c r="C36" s="3"/>
      <c r="D36" s="24" t="s">
        <v>16</v>
      </c>
      <c r="E36" s="27" t="s">
        <v>17</v>
      </c>
      <c r="F36" s="3"/>
      <c r="G36" s="157">
        <v>112.82616618075799</v>
      </c>
      <c r="H36" s="152">
        <v>114.724760233918</v>
      </c>
      <c r="I36" s="152">
        <v>114.216375838926</v>
      </c>
      <c r="J36" s="152">
        <v>112.67</v>
      </c>
      <c r="K36" s="152">
        <v>112.344407582938</v>
      </c>
      <c r="L36" s="158">
        <v>113.38795361198299</v>
      </c>
      <c r="M36" s="152"/>
      <c r="N36" s="159">
        <v>146.23747337850901</v>
      </c>
      <c r="O36" s="160">
        <v>149.66608695652101</v>
      </c>
      <c r="P36" s="161">
        <v>147.99070482497601</v>
      </c>
      <c r="Q36" s="152"/>
      <c r="R36" s="162">
        <v>125.086372940988</v>
      </c>
      <c r="S36" s="135"/>
      <c r="T36" s="136">
        <v>-6.4684654526333798</v>
      </c>
      <c r="U36" s="130">
        <v>-6.6793464844119397</v>
      </c>
      <c r="V36" s="130">
        <v>-7.4574115630015596</v>
      </c>
      <c r="W36" s="130">
        <v>-8.4292038447499191</v>
      </c>
      <c r="X36" s="130">
        <v>-11.2315044815671</v>
      </c>
      <c r="Y36" s="137">
        <v>-8.1769544963590501</v>
      </c>
      <c r="Z36" s="130"/>
      <c r="AA36" s="138">
        <v>-11.4234363865038</v>
      </c>
      <c r="AB36" s="139">
        <v>-13.4787425146844</v>
      </c>
      <c r="AC36" s="140">
        <v>-12.5427826290365</v>
      </c>
      <c r="AD36" s="130"/>
      <c r="AE36" s="141">
        <v>-10.141814467953999</v>
      </c>
      <c r="AF36" s="30"/>
      <c r="AG36" s="157">
        <v>118.696782518926</v>
      </c>
      <c r="AH36" s="152">
        <v>110.184472204871</v>
      </c>
      <c r="AI36" s="152">
        <v>113.722425519955</v>
      </c>
      <c r="AJ36" s="152">
        <v>113.580005591277</v>
      </c>
      <c r="AK36" s="152">
        <v>114.985122630992</v>
      </c>
      <c r="AL36" s="158">
        <v>114.147122571445</v>
      </c>
      <c r="AM36" s="152"/>
      <c r="AN36" s="159">
        <v>139.70785295554401</v>
      </c>
      <c r="AO36" s="160">
        <v>150.21347684430901</v>
      </c>
      <c r="AP36" s="161">
        <v>145.08774401144001</v>
      </c>
      <c r="AQ36" s="152"/>
      <c r="AR36" s="162">
        <v>124.440626437237</v>
      </c>
      <c r="AS36" s="135"/>
      <c r="AT36" s="136">
        <v>-7.4673560321146297</v>
      </c>
      <c r="AU36" s="130">
        <v>-6.3128975142863704</v>
      </c>
      <c r="AV36" s="130">
        <v>-4.66735874112244</v>
      </c>
      <c r="AW36" s="130">
        <v>-4.9445565441563497</v>
      </c>
      <c r="AX36" s="130">
        <v>-9.2245299918124708</v>
      </c>
      <c r="AY36" s="137">
        <v>-6.5687463901189096</v>
      </c>
      <c r="AZ36" s="130"/>
      <c r="BA36" s="138">
        <v>-14.5225908209392</v>
      </c>
      <c r="BB36" s="139">
        <v>-11.9612631478822</v>
      </c>
      <c r="BC36" s="140">
        <v>-13.1751471721877</v>
      </c>
      <c r="BD36" s="130"/>
      <c r="BE36" s="141">
        <v>-9.49656770638253</v>
      </c>
    </row>
    <row r="37" spans="1:64" x14ac:dyDescent="0.2">
      <c r="A37" s="21" t="s">
        <v>80</v>
      </c>
      <c r="B37" s="3" t="str">
        <f t="shared" si="0"/>
        <v>Coastal Virginia - Hampton Roads</v>
      </c>
      <c r="C37" s="3"/>
      <c r="D37" s="24" t="s">
        <v>16</v>
      </c>
      <c r="E37" s="27" t="s">
        <v>17</v>
      </c>
      <c r="F37" s="3"/>
      <c r="G37" s="157">
        <v>137.49371466604001</v>
      </c>
      <c r="H37" s="152">
        <v>136.73951216931201</v>
      </c>
      <c r="I37" s="152">
        <v>140.48388550792399</v>
      </c>
      <c r="J37" s="152">
        <v>139.56515239720201</v>
      </c>
      <c r="K37" s="152">
        <v>140.134968509212</v>
      </c>
      <c r="L37" s="158">
        <v>138.94837122135701</v>
      </c>
      <c r="M37" s="152"/>
      <c r="N37" s="159">
        <v>186.10050518095801</v>
      </c>
      <c r="O37" s="160">
        <v>188.092914863776</v>
      </c>
      <c r="P37" s="161">
        <v>187.09993099422201</v>
      </c>
      <c r="Q37" s="152"/>
      <c r="R37" s="162">
        <v>154.241549992155</v>
      </c>
      <c r="S37" s="135"/>
      <c r="T37" s="136">
        <v>11.265919559994201</v>
      </c>
      <c r="U37" s="130">
        <v>7.4894889466130303</v>
      </c>
      <c r="V37" s="130">
        <v>7.5771792795854402</v>
      </c>
      <c r="W37" s="130">
        <v>5.9095239568307401</v>
      </c>
      <c r="X37" s="130">
        <v>5.1407168333789901</v>
      </c>
      <c r="Y37" s="137">
        <v>7.2671172831261002</v>
      </c>
      <c r="Z37" s="130"/>
      <c r="AA37" s="138">
        <v>3.17477092639021</v>
      </c>
      <c r="AB37" s="139">
        <v>-5.7662255427066697E-2</v>
      </c>
      <c r="AC37" s="140">
        <v>1.46604422119531</v>
      </c>
      <c r="AD37" s="130"/>
      <c r="AE37" s="141">
        <v>4.3698551074348</v>
      </c>
      <c r="AF37" s="30"/>
      <c r="AG37" s="157">
        <v>133.224471232003</v>
      </c>
      <c r="AH37" s="152">
        <v>119.566625116118</v>
      </c>
      <c r="AI37" s="152">
        <v>122.338559413971</v>
      </c>
      <c r="AJ37" s="152">
        <v>123.287801750517</v>
      </c>
      <c r="AK37" s="152">
        <v>126.699906370318</v>
      </c>
      <c r="AL37" s="158">
        <v>125.004494450856</v>
      </c>
      <c r="AM37" s="152"/>
      <c r="AN37" s="159">
        <v>172.05078558832901</v>
      </c>
      <c r="AO37" s="160">
        <v>182.77246622668699</v>
      </c>
      <c r="AP37" s="161">
        <v>177.56844319344501</v>
      </c>
      <c r="AQ37" s="152"/>
      <c r="AR37" s="162">
        <v>143.019188917837</v>
      </c>
      <c r="AS37" s="135"/>
      <c r="AT37" s="136">
        <v>4.4389377530574201</v>
      </c>
      <c r="AU37" s="130">
        <v>3.1088894078877201</v>
      </c>
      <c r="AV37" s="130">
        <v>3.8361564273336901</v>
      </c>
      <c r="AW37" s="130">
        <v>4.5133933492619303</v>
      </c>
      <c r="AX37" s="130">
        <v>3.8438929137979998</v>
      </c>
      <c r="AY37" s="137">
        <v>4.0022858274050197</v>
      </c>
      <c r="AZ37" s="130"/>
      <c r="BA37" s="138">
        <v>1.9303236304424001</v>
      </c>
      <c r="BB37" s="139">
        <v>2.2799401136448201</v>
      </c>
      <c r="BC37" s="140">
        <v>2.08740436866597</v>
      </c>
      <c r="BD37" s="130"/>
      <c r="BE37" s="141">
        <v>3.1701315902092699</v>
      </c>
    </row>
    <row r="38" spans="1:64" x14ac:dyDescent="0.2">
      <c r="A38" s="20" t="s">
        <v>81</v>
      </c>
      <c r="B38" s="3" t="str">
        <f t="shared" si="0"/>
        <v>Northern Virginia</v>
      </c>
      <c r="C38" s="3"/>
      <c r="D38" s="24" t="s">
        <v>16</v>
      </c>
      <c r="E38" s="27" t="s">
        <v>17</v>
      </c>
      <c r="F38" s="3"/>
      <c r="G38" s="157">
        <v>154.70534802749</v>
      </c>
      <c r="H38" s="152">
        <v>185.60797801037501</v>
      </c>
      <c r="I38" s="152">
        <v>198.883886659979</v>
      </c>
      <c r="J38" s="152">
        <v>192.16643849997899</v>
      </c>
      <c r="K38" s="152">
        <v>165.97982899698701</v>
      </c>
      <c r="L38" s="158">
        <v>181.40437696041801</v>
      </c>
      <c r="M38" s="152"/>
      <c r="N38" s="159">
        <v>146.56144450911901</v>
      </c>
      <c r="O38" s="160">
        <v>146.29961481689699</v>
      </c>
      <c r="P38" s="161">
        <v>146.428269040553</v>
      </c>
      <c r="Q38" s="152"/>
      <c r="R38" s="162">
        <v>171.56060499139701</v>
      </c>
      <c r="S38" s="135"/>
      <c r="T38" s="136">
        <v>1.82201891556129</v>
      </c>
      <c r="U38" s="130">
        <v>5.8113791849301997</v>
      </c>
      <c r="V38" s="130">
        <v>7.97794876295879</v>
      </c>
      <c r="W38" s="130">
        <v>7.2987554053905601</v>
      </c>
      <c r="X38" s="130">
        <v>3.2696152869569599</v>
      </c>
      <c r="Y38" s="137">
        <v>5.72516358567617</v>
      </c>
      <c r="Z38" s="130"/>
      <c r="AA38" s="138">
        <v>1.4880343922131201</v>
      </c>
      <c r="AB38" s="139">
        <v>2.33914048991761</v>
      </c>
      <c r="AC38" s="140">
        <v>1.9067107816687501</v>
      </c>
      <c r="AD38" s="130"/>
      <c r="AE38" s="141">
        <v>4.6105813373132696</v>
      </c>
      <c r="AF38" s="30"/>
      <c r="AG38" s="157">
        <v>150.02574609704001</v>
      </c>
      <c r="AH38" s="152">
        <v>176.72708359655999</v>
      </c>
      <c r="AI38" s="152">
        <v>189.26439354428999</v>
      </c>
      <c r="AJ38" s="152">
        <v>183.13335086162101</v>
      </c>
      <c r="AK38" s="152">
        <v>162.664944385692</v>
      </c>
      <c r="AL38" s="158">
        <v>173.714778018765</v>
      </c>
      <c r="AM38" s="152"/>
      <c r="AN38" s="159">
        <v>148.82115969071501</v>
      </c>
      <c r="AO38" s="160">
        <v>150.49317353214801</v>
      </c>
      <c r="AP38" s="161">
        <v>149.684025277844</v>
      </c>
      <c r="AQ38" s="152"/>
      <c r="AR38" s="162">
        <v>166.69979881794501</v>
      </c>
      <c r="AS38" s="135"/>
      <c r="AT38" s="136">
        <v>0.95817422635501104</v>
      </c>
      <c r="AU38" s="130">
        <v>4.1507446981966396</v>
      </c>
      <c r="AV38" s="130">
        <v>6.6488746618174899</v>
      </c>
      <c r="AW38" s="130">
        <v>6.5987391302976297</v>
      </c>
      <c r="AX38" s="130">
        <v>3.34345597005527</v>
      </c>
      <c r="AY38" s="137">
        <v>4.7667003705445596</v>
      </c>
      <c r="AZ38" s="130"/>
      <c r="BA38" s="138">
        <v>0.675460297848956</v>
      </c>
      <c r="BB38" s="139">
        <v>0.498552674315691</v>
      </c>
      <c r="BC38" s="140">
        <v>0.58761058038899505</v>
      </c>
      <c r="BD38" s="130"/>
      <c r="BE38" s="141">
        <v>3.71593771784769</v>
      </c>
    </row>
    <row r="39" spans="1:64" x14ac:dyDescent="0.2">
      <c r="A39" s="22" t="s">
        <v>82</v>
      </c>
      <c r="B39" s="3" t="str">
        <f t="shared" si="0"/>
        <v>Shenandoah Valley</v>
      </c>
      <c r="C39" s="3"/>
      <c r="D39" s="25" t="s">
        <v>16</v>
      </c>
      <c r="E39" s="28" t="s">
        <v>17</v>
      </c>
      <c r="F39" s="3"/>
      <c r="G39" s="163">
        <v>95.346955212645796</v>
      </c>
      <c r="H39" s="164">
        <v>100.211313286284</v>
      </c>
      <c r="I39" s="164">
        <v>101.427454118337</v>
      </c>
      <c r="J39" s="164">
        <v>101.3872875</v>
      </c>
      <c r="K39" s="164">
        <v>102.06707502768499</v>
      </c>
      <c r="L39" s="165">
        <v>100.341563189887</v>
      </c>
      <c r="M39" s="152"/>
      <c r="N39" s="166">
        <v>120.426922809053</v>
      </c>
      <c r="O39" s="167">
        <v>123.897561554099</v>
      </c>
      <c r="P39" s="168">
        <v>122.18598374262901</v>
      </c>
      <c r="Q39" s="152"/>
      <c r="R39" s="169">
        <v>107.892619518758</v>
      </c>
      <c r="S39" s="135"/>
      <c r="T39" s="142">
        <v>-2.66515160530572</v>
      </c>
      <c r="U39" s="143">
        <v>-0.54511486678201304</v>
      </c>
      <c r="V39" s="143">
        <v>-1.0172298743670301</v>
      </c>
      <c r="W39" s="143">
        <v>-0.24149986537274501</v>
      </c>
      <c r="X39" s="143">
        <v>-0.44507478487904201</v>
      </c>
      <c r="Y39" s="144">
        <v>-0.87359680350202995</v>
      </c>
      <c r="Z39" s="130"/>
      <c r="AA39" s="145">
        <v>-1.2207883681049101</v>
      </c>
      <c r="AB39" s="146">
        <v>-3.3341352471037502</v>
      </c>
      <c r="AC39" s="147">
        <v>-2.3658345411327701</v>
      </c>
      <c r="AD39" s="130"/>
      <c r="AE39" s="148">
        <v>-1.2538212872711101</v>
      </c>
      <c r="AF39" s="31"/>
      <c r="AG39" s="163">
        <v>98.998665228113396</v>
      </c>
      <c r="AH39" s="164">
        <v>99.706557815845798</v>
      </c>
      <c r="AI39" s="164">
        <v>105.18173104850401</v>
      </c>
      <c r="AJ39" s="164">
        <v>107.66637354479499</v>
      </c>
      <c r="AK39" s="164">
        <v>107.734761523046</v>
      </c>
      <c r="AL39" s="165">
        <v>104.262387723602</v>
      </c>
      <c r="AM39" s="152"/>
      <c r="AN39" s="166">
        <v>125.256590776073</v>
      </c>
      <c r="AO39" s="167">
        <v>126.731688722101</v>
      </c>
      <c r="AP39" s="168">
        <v>126.007584790197</v>
      </c>
      <c r="AQ39" s="152"/>
      <c r="AR39" s="169">
        <v>111.69277591250901</v>
      </c>
      <c r="AS39" s="135"/>
      <c r="AT39" s="142">
        <v>-3.9045563243515402</v>
      </c>
      <c r="AU39" s="143">
        <v>-1.9944062612456901</v>
      </c>
      <c r="AV39" s="143">
        <v>0.41963777015578702</v>
      </c>
      <c r="AW39" s="143">
        <v>2.3943391745344802</v>
      </c>
      <c r="AX39" s="143">
        <v>0.98433506908176704</v>
      </c>
      <c r="AY39" s="144">
        <v>-0.129208838509944</v>
      </c>
      <c r="AZ39" s="130"/>
      <c r="BA39" s="145">
        <v>-0.72295160300021</v>
      </c>
      <c r="BB39" s="146">
        <v>-2.4540748922444799</v>
      </c>
      <c r="BC39" s="147">
        <v>-1.6366418881418801</v>
      </c>
      <c r="BD39" s="130"/>
      <c r="BE39" s="148">
        <v>-0.75235211732704599</v>
      </c>
    </row>
    <row r="40" spans="1:64" x14ac:dyDescent="0.2">
      <c r="A40" s="19" t="s">
        <v>83</v>
      </c>
      <c r="B40" s="3" t="str">
        <f t="shared" si="0"/>
        <v>Southern Virginia</v>
      </c>
      <c r="C40" s="9"/>
      <c r="D40" s="23" t="s">
        <v>16</v>
      </c>
      <c r="E40" s="26" t="s">
        <v>17</v>
      </c>
      <c r="F40" s="3"/>
      <c r="G40" s="149">
        <v>95.567899364924202</v>
      </c>
      <c r="H40" s="150">
        <v>108.751516393442</v>
      </c>
      <c r="I40" s="150">
        <v>110.47529307909601</v>
      </c>
      <c r="J40" s="150">
        <v>108.88116596638601</v>
      </c>
      <c r="K40" s="150">
        <v>105.493617839292</v>
      </c>
      <c r="L40" s="151">
        <v>106.431344086021</v>
      </c>
      <c r="M40" s="152"/>
      <c r="N40" s="153">
        <v>111.39613560577899</v>
      </c>
      <c r="O40" s="154">
        <v>112.0356</v>
      </c>
      <c r="P40" s="155">
        <v>111.72596340150599</v>
      </c>
      <c r="Q40" s="152"/>
      <c r="R40" s="156">
        <v>108.01853393567799</v>
      </c>
      <c r="S40" s="135"/>
      <c r="T40" s="127">
        <v>-4.1297476107113598</v>
      </c>
      <c r="U40" s="128">
        <v>1.5144472337928501</v>
      </c>
      <c r="V40" s="128">
        <v>3.67393004762312</v>
      </c>
      <c r="W40" s="128">
        <v>2.14591505612107</v>
      </c>
      <c r="X40" s="128">
        <v>2.3826552910215</v>
      </c>
      <c r="Y40" s="129">
        <v>1.4603939610982499</v>
      </c>
      <c r="Z40" s="130"/>
      <c r="AA40" s="131">
        <v>-3.3594495818741299</v>
      </c>
      <c r="AB40" s="132">
        <v>-3.9538075440353602</v>
      </c>
      <c r="AC40" s="133">
        <v>-3.6591339284276199</v>
      </c>
      <c r="AD40" s="130"/>
      <c r="AE40" s="134">
        <v>-0.29431111717612202</v>
      </c>
      <c r="AF40" s="29"/>
      <c r="AG40" s="149">
        <v>97.487977683049095</v>
      </c>
      <c r="AH40" s="150">
        <v>105.56887710351801</v>
      </c>
      <c r="AI40" s="150">
        <v>109.856452308245</v>
      </c>
      <c r="AJ40" s="150">
        <v>110.43172818791901</v>
      </c>
      <c r="AK40" s="150">
        <v>109.245781656145</v>
      </c>
      <c r="AL40" s="151">
        <v>107.097158259983</v>
      </c>
      <c r="AM40" s="152"/>
      <c r="AN40" s="153">
        <v>115.175989522175</v>
      </c>
      <c r="AO40" s="154">
        <v>116.289720255568</v>
      </c>
      <c r="AP40" s="155">
        <v>115.74541650112501</v>
      </c>
      <c r="AQ40" s="152"/>
      <c r="AR40" s="156">
        <v>109.756652639009</v>
      </c>
      <c r="AS40" s="135"/>
      <c r="AT40" s="127">
        <v>-2.4291040231290499</v>
      </c>
      <c r="AU40" s="128">
        <v>1.05264741738088</v>
      </c>
      <c r="AV40" s="128">
        <v>3.23363423688907</v>
      </c>
      <c r="AW40" s="128">
        <v>4.3141776938122698</v>
      </c>
      <c r="AX40" s="128">
        <v>3.84418642332782</v>
      </c>
      <c r="AY40" s="129">
        <v>2.3401084755197901</v>
      </c>
      <c r="AZ40" s="130"/>
      <c r="BA40" s="131">
        <v>-3.17963296449877</v>
      </c>
      <c r="BB40" s="132">
        <v>-3.4170620732824499</v>
      </c>
      <c r="BC40" s="133">
        <v>-3.3023780765250201</v>
      </c>
      <c r="BD40" s="130"/>
      <c r="BE40" s="134">
        <v>0.29055844747290099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104.452593563766</v>
      </c>
      <c r="H41" s="152">
        <v>106.51141722663399</v>
      </c>
      <c r="I41" s="152">
        <v>104.89210909806999</v>
      </c>
      <c r="J41" s="152">
        <v>105.827281323877</v>
      </c>
      <c r="K41" s="152">
        <v>115.201499472016</v>
      </c>
      <c r="L41" s="158">
        <v>107.645080622905</v>
      </c>
      <c r="M41" s="152"/>
      <c r="N41" s="159">
        <v>148.32195898377699</v>
      </c>
      <c r="O41" s="160">
        <v>147.460516275548</v>
      </c>
      <c r="P41" s="161">
        <v>147.88891011492501</v>
      </c>
      <c r="Q41" s="152"/>
      <c r="R41" s="162">
        <v>121.377775296073</v>
      </c>
      <c r="S41" s="135"/>
      <c r="T41" s="136">
        <v>-2.38621445802224E-2</v>
      </c>
      <c r="U41" s="130">
        <v>1.1965639436178801</v>
      </c>
      <c r="V41" s="130">
        <v>0.119912275322233</v>
      </c>
      <c r="W41" s="130">
        <v>-0.46532838109334401</v>
      </c>
      <c r="X41" s="130">
        <v>-0.87390216601667003</v>
      </c>
      <c r="Y41" s="137">
        <v>-0.15259583709185701</v>
      </c>
      <c r="Z41" s="130"/>
      <c r="AA41" s="138">
        <v>2.3397639389513598</v>
      </c>
      <c r="AB41" s="139">
        <v>0.92838778633124297</v>
      </c>
      <c r="AC41" s="140">
        <v>1.63454992444827</v>
      </c>
      <c r="AD41" s="130"/>
      <c r="AE41" s="141">
        <v>0.35971225848815302</v>
      </c>
      <c r="AF41" s="30"/>
      <c r="AG41" s="157">
        <v>106.039653901829</v>
      </c>
      <c r="AH41" s="152">
        <v>105.45617839889501</v>
      </c>
      <c r="AI41" s="152">
        <v>105.88241585793899</v>
      </c>
      <c r="AJ41" s="152">
        <v>105.48709831786501</v>
      </c>
      <c r="AK41" s="152">
        <v>108.900294619774</v>
      </c>
      <c r="AL41" s="158">
        <v>106.40491781807199</v>
      </c>
      <c r="AM41" s="152"/>
      <c r="AN41" s="159">
        <v>135.581884172598</v>
      </c>
      <c r="AO41" s="160">
        <v>135.518154662689</v>
      </c>
      <c r="AP41" s="161">
        <v>135.549991439107</v>
      </c>
      <c r="AQ41" s="152"/>
      <c r="AR41" s="162">
        <v>115.977407049595</v>
      </c>
      <c r="AS41" s="135"/>
      <c r="AT41" s="136">
        <v>0.59358672479705699</v>
      </c>
      <c r="AU41" s="130">
        <v>1.68196609826913</v>
      </c>
      <c r="AV41" s="130">
        <v>2.87696520839462</v>
      </c>
      <c r="AW41" s="130">
        <v>0.30954609291040702</v>
      </c>
      <c r="AX41" s="130">
        <v>-1.3734581631739</v>
      </c>
      <c r="AY41" s="137">
        <v>0.690080113069931</v>
      </c>
      <c r="AZ41" s="130"/>
      <c r="BA41" s="138">
        <v>-0.499421504411313</v>
      </c>
      <c r="BB41" s="139">
        <v>-1.2641286837004799</v>
      </c>
      <c r="BC41" s="140">
        <v>-0.87718990184928902</v>
      </c>
      <c r="BD41" s="130"/>
      <c r="BE41" s="141">
        <v>-0.251891957423378</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78.101767857142804</v>
      </c>
      <c r="H42" s="152">
        <v>86.749263959390802</v>
      </c>
      <c r="I42" s="152">
        <v>87.087215777262102</v>
      </c>
      <c r="J42" s="152">
        <v>85.983333333333306</v>
      </c>
      <c r="K42" s="152">
        <v>88.063975609756</v>
      </c>
      <c r="L42" s="158">
        <v>85.687605850654293</v>
      </c>
      <c r="M42" s="152"/>
      <c r="N42" s="159">
        <v>100.015485188968</v>
      </c>
      <c r="O42" s="160">
        <v>99.286595528455194</v>
      </c>
      <c r="P42" s="161">
        <v>99.650112073357107</v>
      </c>
      <c r="Q42" s="152"/>
      <c r="R42" s="162">
        <v>90.364807167235398</v>
      </c>
      <c r="S42" s="135"/>
      <c r="T42" s="136">
        <v>-2.5018766185814698</v>
      </c>
      <c r="U42" s="130">
        <v>-0.90204910517675596</v>
      </c>
      <c r="V42" s="130">
        <v>-1.85658790542841</v>
      </c>
      <c r="W42" s="130">
        <v>-1.80193515751471</v>
      </c>
      <c r="X42" s="130">
        <v>-3.34109375932925</v>
      </c>
      <c r="Y42" s="137">
        <v>-2.0973963219276301</v>
      </c>
      <c r="Z42" s="130"/>
      <c r="AA42" s="138">
        <v>2.1664240754663902</v>
      </c>
      <c r="AB42" s="139">
        <v>-0.139509095602215</v>
      </c>
      <c r="AC42" s="140">
        <v>1.0170762035522001</v>
      </c>
      <c r="AD42" s="130"/>
      <c r="AE42" s="141">
        <v>-0.96931880717268604</v>
      </c>
      <c r="AF42" s="30"/>
      <c r="AG42" s="157">
        <v>82.036610029009495</v>
      </c>
      <c r="AH42" s="152">
        <v>88.338305084745699</v>
      </c>
      <c r="AI42" s="152">
        <v>90.563477003181902</v>
      </c>
      <c r="AJ42" s="152">
        <v>89.926436551131403</v>
      </c>
      <c r="AK42" s="152">
        <v>89.568132174992201</v>
      </c>
      <c r="AL42" s="158">
        <v>88.465721952466097</v>
      </c>
      <c r="AM42" s="152"/>
      <c r="AN42" s="159">
        <v>96.636164191650295</v>
      </c>
      <c r="AO42" s="160">
        <v>96.634689889549705</v>
      </c>
      <c r="AP42" s="161">
        <v>96.635430985915406</v>
      </c>
      <c r="AQ42" s="152"/>
      <c r="AR42" s="162">
        <v>91.015165260196895</v>
      </c>
      <c r="AS42" s="135"/>
      <c r="AT42" s="136">
        <v>-1.6035588189599801</v>
      </c>
      <c r="AU42" s="130">
        <v>2.4172554879049701</v>
      </c>
      <c r="AV42" s="130">
        <v>2.96558039783215</v>
      </c>
      <c r="AW42" s="130">
        <v>2.6969822551167399</v>
      </c>
      <c r="AX42" s="130">
        <v>-1.88215576862047</v>
      </c>
      <c r="AY42" s="137">
        <v>0.98269924034041001</v>
      </c>
      <c r="AZ42" s="130"/>
      <c r="BA42" s="138">
        <v>0.43749049221610598</v>
      </c>
      <c r="BB42" s="139">
        <v>-1.0908188156065299</v>
      </c>
      <c r="BC42" s="140">
        <v>-0.32479742427798902</v>
      </c>
      <c r="BD42" s="130"/>
      <c r="BE42" s="141">
        <v>0.38497518268219999</v>
      </c>
      <c r="BF42" s="76"/>
      <c r="BG42" s="76"/>
      <c r="BH42" s="76"/>
      <c r="BI42" s="76"/>
      <c r="BJ42" s="76"/>
      <c r="BK42" s="76"/>
      <c r="BL42" s="76"/>
    </row>
    <row r="43" spans="1:64" x14ac:dyDescent="0.2">
      <c r="A43" s="22" t="s">
        <v>86</v>
      </c>
      <c r="B43" s="3" t="str">
        <f t="shared" si="0"/>
        <v>Virginia Mountains</v>
      </c>
      <c r="C43" s="3"/>
      <c r="D43" s="25" t="s">
        <v>16</v>
      </c>
      <c r="E43" s="28" t="s">
        <v>17</v>
      </c>
      <c r="F43" s="3"/>
      <c r="G43" s="157">
        <v>125.39029688418501</v>
      </c>
      <c r="H43" s="152">
        <v>129.51254678986001</v>
      </c>
      <c r="I43" s="152">
        <v>119.812005705508</v>
      </c>
      <c r="J43" s="152">
        <v>118.340662613981</v>
      </c>
      <c r="K43" s="152">
        <v>123.557972705696</v>
      </c>
      <c r="L43" s="158">
        <v>123.041533534797</v>
      </c>
      <c r="M43" s="152"/>
      <c r="N43" s="159">
        <v>148.112058204097</v>
      </c>
      <c r="O43" s="160">
        <v>149.912629778672</v>
      </c>
      <c r="P43" s="161">
        <v>148.98999803786899</v>
      </c>
      <c r="Q43" s="152"/>
      <c r="R43" s="162">
        <v>131.21396891607901</v>
      </c>
      <c r="S43" s="135"/>
      <c r="T43" s="136">
        <v>6.0641755265487403</v>
      </c>
      <c r="U43" s="130">
        <v>13.2667002367309</v>
      </c>
      <c r="V43" s="130">
        <v>8.1633173659090605</v>
      </c>
      <c r="W43" s="130">
        <v>4.4085436739254202</v>
      </c>
      <c r="X43" s="130">
        <v>7.7078408794871001</v>
      </c>
      <c r="Y43" s="137">
        <v>7.7955448296313499</v>
      </c>
      <c r="Z43" s="130"/>
      <c r="AA43" s="138">
        <v>10.1480596309246</v>
      </c>
      <c r="AB43" s="139">
        <v>10.970289963016</v>
      </c>
      <c r="AC43" s="140">
        <v>10.5458414754796</v>
      </c>
      <c r="AD43" s="130"/>
      <c r="AE43" s="141">
        <v>8.6933580008349391</v>
      </c>
      <c r="AF43" s="31"/>
      <c r="AG43" s="157">
        <v>121.43673122588299</v>
      </c>
      <c r="AH43" s="152">
        <v>120.672249481034</v>
      </c>
      <c r="AI43" s="152">
        <v>120.843286670384</v>
      </c>
      <c r="AJ43" s="152">
        <v>120.701639379233</v>
      </c>
      <c r="AK43" s="152">
        <v>121.74179186059</v>
      </c>
      <c r="AL43" s="158">
        <v>121.070713339327</v>
      </c>
      <c r="AM43" s="152"/>
      <c r="AN43" s="159">
        <v>141.11649402390401</v>
      </c>
      <c r="AO43" s="160">
        <v>146.767028430549</v>
      </c>
      <c r="AP43" s="161">
        <v>143.97854269621101</v>
      </c>
      <c r="AQ43" s="152"/>
      <c r="AR43" s="162">
        <v>128.12813235655199</v>
      </c>
      <c r="AS43" s="135"/>
      <c r="AT43" s="136">
        <v>4.2566768258057603</v>
      </c>
      <c r="AU43" s="130">
        <v>12.001117922848</v>
      </c>
      <c r="AV43" s="130">
        <v>8.8997123216558105</v>
      </c>
      <c r="AW43" s="130">
        <v>8.2278402414451204</v>
      </c>
      <c r="AX43" s="130">
        <v>6.8964754613613604</v>
      </c>
      <c r="AY43" s="137">
        <v>8.08021093904145</v>
      </c>
      <c r="AZ43" s="130"/>
      <c r="BA43" s="138">
        <v>0.42908601963659698</v>
      </c>
      <c r="BB43" s="139">
        <v>0.39552094098364599</v>
      </c>
      <c r="BC43" s="140">
        <v>0.39475824928464098</v>
      </c>
      <c r="BD43" s="130"/>
      <c r="BE43" s="141">
        <v>4.8771103691436402</v>
      </c>
      <c r="BF43" s="76"/>
      <c r="BG43" s="76"/>
      <c r="BH43" s="76"/>
      <c r="BI43" s="76"/>
      <c r="BJ43" s="76"/>
      <c r="BK43" s="76"/>
      <c r="BL43" s="76"/>
    </row>
    <row r="44" spans="1:64" x14ac:dyDescent="0.2">
      <c r="A44" s="86" t="s">
        <v>111</v>
      </c>
      <c r="B44" s="3" t="s">
        <v>117</v>
      </c>
      <c r="D44" s="25" t="s">
        <v>16</v>
      </c>
      <c r="E44" s="28" t="s">
        <v>17</v>
      </c>
      <c r="G44" s="157">
        <v>301.321146161934</v>
      </c>
      <c r="H44" s="152">
        <v>316.17226289517401</v>
      </c>
      <c r="I44" s="152">
        <v>314.44904243334503</v>
      </c>
      <c r="J44" s="152">
        <v>316.09203787878698</v>
      </c>
      <c r="K44" s="152">
        <v>315.79297444490902</v>
      </c>
      <c r="L44" s="158">
        <v>313.34190980326701</v>
      </c>
      <c r="M44" s="152"/>
      <c r="N44" s="159">
        <v>367.26949601160197</v>
      </c>
      <c r="O44" s="160">
        <v>386.10993330717901</v>
      </c>
      <c r="P44" s="161">
        <v>376.31872809496798</v>
      </c>
      <c r="Q44" s="152"/>
      <c r="R44" s="162">
        <v>332.65751834941898</v>
      </c>
      <c r="S44" s="135"/>
      <c r="T44" s="136">
        <v>-0.87635803008771995</v>
      </c>
      <c r="U44" s="130">
        <v>6.2736925695363102</v>
      </c>
      <c r="V44" s="130">
        <v>3.7647342346219301</v>
      </c>
      <c r="W44" s="130">
        <v>9.2374547956290805</v>
      </c>
      <c r="X44" s="130">
        <v>-0.81295341645998598</v>
      </c>
      <c r="Y44" s="137">
        <v>3.68190978411711</v>
      </c>
      <c r="Z44" s="130"/>
      <c r="AA44" s="138">
        <v>-2.1616793464028499</v>
      </c>
      <c r="AB44" s="139">
        <v>2.5534368539554798E-2</v>
      </c>
      <c r="AC44" s="140">
        <v>-1.18929610790833</v>
      </c>
      <c r="AD44" s="130"/>
      <c r="AE44" s="141">
        <v>2.3796935275359199</v>
      </c>
      <c r="AG44" s="157">
        <v>325.52894758507102</v>
      </c>
      <c r="AH44" s="152">
        <v>307.77737427278601</v>
      </c>
      <c r="AI44" s="152">
        <v>303.57986076632397</v>
      </c>
      <c r="AJ44" s="152">
        <v>299.96359593800099</v>
      </c>
      <c r="AK44" s="152">
        <v>317.38993331745598</v>
      </c>
      <c r="AL44" s="158">
        <v>310.11109321852399</v>
      </c>
      <c r="AM44" s="152"/>
      <c r="AN44" s="159">
        <v>397.24766565793499</v>
      </c>
      <c r="AO44" s="160">
        <v>408.85424588576899</v>
      </c>
      <c r="AP44" s="161">
        <v>403.26865565208601</v>
      </c>
      <c r="AQ44" s="152"/>
      <c r="AR44" s="162">
        <v>340.05341398456898</v>
      </c>
      <c r="AS44" s="135"/>
      <c r="AT44" s="136">
        <v>-1.3705835554946499</v>
      </c>
      <c r="AU44" s="130">
        <v>1.6819136408783799</v>
      </c>
      <c r="AV44" s="130">
        <v>-1.95900473410559E-3</v>
      </c>
      <c r="AW44" s="130">
        <v>-0.68380306650130096</v>
      </c>
      <c r="AX44" s="130">
        <v>-3.6273870688182202</v>
      </c>
      <c r="AY44" s="137">
        <v>-0.98359846919549598</v>
      </c>
      <c r="AZ44" s="130"/>
      <c r="BA44" s="138">
        <v>-0.709177804092749</v>
      </c>
      <c r="BB44" s="139">
        <v>-0.79143986366996</v>
      </c>
      <c r="BC44" s="140">
        <v>-0.75461679720279795</v>
      </c>
      <c r="BD44" s="130"/>
      <c r="BE44" s="141">
        <v>-1.0316736613397099</v>
      </c>
    </row>
    <row r="45" spans="1:64" x14ac:dyDescent="0.2">
      <c r="A45" s="86" t="s">
        <v>112</v>
      </c>
      <c r="B45" s="3" t="s">
        <v>118</v>
      </c>
      <c r="D45" s="25" t="s">
        <v>16</v>
      </c>
      <c r="E45" s="28" t="s">
        <v>17</v>
      </c>
      <c r="G45" s="157">
        <v>203.118840449706</v>
      </c>
      <c r="H45" s="152">
        <v>228.69873531749499</v>
      </c>
      <c r="I45" s="152">
        <v>240.92735616271</v>
      </c>
      <c r="J45" s="152">
        <v>233.24313040241501</v>
      </c>
      <c r="K45" s="152">
        <v>208.71588789404899</v>
      </c>
      <c r="L45" s="158">
        <v>224.62700958466399</v>
      </c>
      <c r="M45" s="152"/>
      <c r="N45" s="159">
        <v>207.279893303899</v>
      </c>
      <c r="O45" s="160">
        <v>209.03185064346499</v>
      </c>
      <c r="P45" s="161">
        <v>208.16235004108401</v>
      </c>
      <c r="Q45" s="152"/>
      <c r="R45" s="162">
        <v>219.92343461874501</v>
      </c>
      <c r="S45" s="135"/>
      <c r="T45" s="136">
        <v>7.6104297096644702</v>
      </c>
      <c r="U45" s="130">
        <v>9.4214679484409292</v>
      </c>
      <c r="V45" s="130">
        <v>10.4392780592558</v>
      </c>
      <c r="W45" s="130">
        <v>8.7250932382866004</v>
      </c>
      <c r="X45" s="130">
        <v>6.4633313885749004</v>
      </c>
      <c r="Y45" s="137">
        <v>8.7459622657301193</v>
      </c>
      <c r="Z45" s="130"/>
      <c r="AA45" s="138">
        <v>5.3648976551582601</v>
      </c>
      <c r="AB45" s="139">
        <v>3.4612866754645899</v>
      </c>
      <c r="AC45" s="140">
        <v>4.4064726804697498</v>
      </c>
      <c r="AD45" s="130"/>
      <c r="AE45" s="141">
        <v>7.5062911472103098</v>
      </c>
      <c r="AG45" s="157">
        <v>196.351847492167</v>
      </c>
      <c r="AH45" s="152">
        <v>214.171154557291</v>
      </c>
      <c r="AI45" s="152">
        <v>226.894024261303</v>
      </c>
      <c r="AJ45" s="152">
        <v>220.40576286120901</v>
      </c>
      <c r="AK45" s="152">
        <v>203.534415454407</v>
      </c>
      <c r="AL45" s="158">
        <v>213.316504795816</v>
      </c>
      <c r="AM45" s="152"/>
      <c r="AN45" s="159">
        <v>208.821259708095</v>
      </c>
      <c r="AO45" s="160">
        <v>215.66846799187101</v>
      </c>
      <c r="AP45" s="161">
        <v>212.34299524129199</v>
      </c>
      <c r="AQ45" s="152"/>
      <c r="AR45" s="162">
        <v>213.023596455475</v>
      </c>
      <c r="AS45" s="135"/>
      <c r="AT45" s="136">
        <v>3.4976655509252899</v>
      </c>
      <c r="AU45" s="130">
        <v>5.8746766487084603</v>
      </c>
      <c r="AV45" s="130">
        <v>7.7554196364414398</v>
      </c>
      <c r="AW45" s="130">
        <v>7.6977949467570399</v>
      </c>
      <c r="AX45" s="130">
        <v>6.0435025709014401</v>
      </c>
      <c r="AY45" s="137">
        <v>6.4044337836026397</v>
      </c>
      <c r="AZ45" s="130"/>
      <c r="BA45" s="138">
        <v>4.1228952305840503</v>
      </c>
      <c r="BB45" s="139">
        <v>4.08232729521949</v>
      </c>
      <c r="BC45" s="140">
        <v>4.10473612909467</v>
      </c>
      <c r="BD45" s="130"/>
      <c r="BE45" s="141">
        <v>5.6893858586577402</v>
      </c>
    </row>
    <row r="46" spans="1:64" x14ac:dyDescent="0.2">
      <c r="A46" s="86" t="s">
        <v>113</v>
      </c>
      <c r="B46" s="3" t="s">
        <v>119</v>
      </c>
      <c r="D46" s="25" t="s">
        <v>16</v>
      </c>
      <c r="E46" s="28" t="s">
        <v>17</v>
      </c>
      <c r="G46" s="157">
        <v>153.90038056119101</v>
      </c>
      <c r="H46" s="152">
        <v>168.770849854061</v>
      </c>
      <c r="I46" s="152">
        <v>176.25526531767301</v>
      </c>
      <c r="J46" s="152">
        <v>174.14198590805</v>
      </c>
      <c r="K46" s="152">
        <v>161.83006489894299</v>
      </c>
      <c r="L46" s="158">
        <v>167.82145669170299</v>
      </c>
      <c r="M46" s="152"/>
      <c r="N46" s="159">
        <v>172.68761192442599</v>
      </c>
      <c r="O46" s="160">
        <v>172.292536254564</v>
      </c>
      <c r="P46" s="161">
        <v>172.488187690903</v>
      </c>
      <c r="Q46" s="152"/>
      <c r="R46" s="162">
        <v>169.241781302758</v>
      </c>
      <c r="S46" s="135"/>
      <c r="T46" s="136">
        <v>2.06963164622214</v>
      </c>
      <c r="U46" s="130">
        <v>4.2655809889741096</v>
      </c>
      <c r="V46" s="130">
        <v>3.82499181911923</v>
      </c>
      <c r="W46" s="130">
        <v>4.1081492809332003</v>
      </c>
      <c r="X46" s="130">
        <v>1.8064387361666201</v>
      </c>
      <c r="Y46" s="137">
        <v>3.2630149512303102</v>
      </c>
      <c r="Z46" s="130"/>
      <c r="AA46" s="138">
        <v>0.78093298898176899</v>
      </c>
      <c r="AB46" s="139">
        <v>-1.08857418951375</v>
      </c>
      <c r="AC46" s="140">
        <v>-0.171799677411198</v>
      </c>
      <c r="AD46" s="130"/>
      <c r="AE46" s="141">
        <v>2.1431175654418602</v>
      </c>
      <c r="AG46" s="157">
        <v>152.58948402520099</v>
      </c>
      <c r="AH46" s="152">
        <v>160.191066868522</v>
      </c>
      <c r="AI46" s="152">
        <v>167.08891034806899</v>
      </c>
      <c r="AJ46" s="152">
        <v>165.58452153270301</v>
      </c>
      <c r="AK46" s="152">
        <v>156.89269958102099</v>
      </c>
      <c r="AL46" s="158">
        <v>160.90190481215001</v>
      </c>
      <c r="AM46" s="152"/>
      <c r="AN46" s="159">
        <v>170.90110870608601</v>
      </c>
      <c r="AO46" s="160">
        <v>175.08799780746301</v>
      </c>
      <c r="AP46" s="161">
        <v>173.05994178784701</v>
      </c>
      <c r="AQ46" s="152"/>
      <c r="AR46" s="162">
        <v>164.74925277648299</v>
      </c>
      <c r="AS46" s="135"/>
      <c r="AT46" s="136">
        <v>1.04886145478801</v>
      </c>
      <c r="AU46" s="130">
        <v>3.0385148978055598</v>
      </c>
      <c r="AV46" s="130">
        <v>3.8456902232152301</v>
      </c>
      <c r="AW46" s="130">
        <v>4.0274551194114796</v>
      </c>
      <c r="AX46" s="130">
        <v>2.1255031940607201</v>
      </c>
      <c r="AY46" s="137">
        <v>2.94201418808378</v>
      </c>
      <c r="AZ46" s="130"/>
      <c r="BA46" s="138">
        <v>0.56159132350598295</v>
      </c>
      <c r="BB46" s="139">
        <v>0.485688968966486</v>
      </c>
      <c r="BC46" s="140">
        <v>0.51851687185705198</v>
      </c>
      <c r="BD46" s="130"/>
      <c r="BE46" s="141">
        <v>2.0690552934172102</v>
      </c>
    </row>
    <row r="47" spans="1:64" x14ac:dyDescent="0.2">
      <c r="A47" s="86" t="s">
        <v>114</v>
      </c>
      <c r="B47" s="3" t="s">
        <v>120</v>
      </c>
      <c r="D47" s="25" t="s">
        <v>16</v>
      </c>
      <c r="E47" s="28" t="s">
        <v>17</v>
      </c>
      <c r="G47" s="157">
        <v>122.53138251099099</v>
      </c>
      <c r="H47" s="152">
        <v>128.78693405243001</v>
      </c>
      <c r="I47" s="152">
        <v>134.28278764792199</v>
      </c>
      <c r="J47" s="152">
        <v>132.545549723671</v>
      </c>
      <c r="K47" s="152">
        <v>130.41941030658799</v>
      </c>
      <c r="L47" s="158">
        <v>130.195814050065</v>
      </c>
      <c r="M47" s="152"/>
      <c r="N47" s="159">
        <v>154.774457420326</v>
      </c>
      <c r="O47" s="160">
        <v>154.94424248829799</v>
      </c>
      <c r="P47" s="161">
        <v>154.86009473908601</v>
      </c>
      <c r="Q47" s="152"/>
      <c r="R47" s="162">
        <v>137.81454853841299</v>
      </c>
      <c r="S47" s="135"/>
      <c r="T47" s="136">
        <v>3.3535718097525602</v>
      </c>
      <c r="U47" s="130">
        <v>2.8931321255386901</v>
      </c>
      <c r="V47" s="130">
        <v>4.6124490961811002</v>
      </c>
      <c r="W47" s="130">
        <v>4.4782461338015302</v>
      </c>
      <c r="X47" s="130">
        <v>3.05428092698306</v>
      </c>
      <c r="Y47" s="137">
        <v>3.7415698027076498</v>
      </c>
      <c r="Z47" s="130"/>
      <c r="AA47" s="138">
        <v>0.84520625190600895</v>
      </c>
      <c r="AB47" s="139">
        <v>-0.67548679442774096</v>
      </c>
      <c r="AC47" s="140">
        <v>7.5746536987646607E-2</v>
      </c>
      <c r="AD47" s="130"/>
      <c r="AE47" s="141">
        <v>2.3342855924144801</v>
      </c>
      <c r="AG47" s="157">
        <v>123.971507405108</v>
      </c>
      <c r="AH47" s="152">
        <v>123.863730525779</v>
      </c>
      <c r="AI47" s="152">
        <v>128.56554420579599</v>
      </c>
      <c r="AJ47" s="152">
        <v>128.25796936036599</v>
      </c>
      <c r="AK47" s="152">
        <v>127.301953982331</v>
      </c>
      <c r="AL47" s="158">
        <v>126.59317868277699</v>
      </c>
      <c r="AM47" s="152"/>
      <c r="AN47" s="159">
        <v>153.709608159265</v>
      </c>
      <c r="AO47" s="160">
        <v>156.95553387119901</v>
      </c>
      <c r="AP47" s="161">
        <v>155.36844425037199</v>
      </c>
      <c r="AQ47" s="152"/>
      <c r="AR47" s="162">
        <v>135.83977046562501</v>
      </c>
      <c r="AS47" s="135"/>
      <c r="AT47" s="136">
        <v>1.2689009710921699</v>
      </c>
      <c r="AU47" s="130">
        <v>2.6582162782890002</v>
      </c>
      <c r="AV47" s="130">
        <v>4.0846531633550001</v>
      </c>
      <c r="AW47" s="130">
        <v>4.3900432678676404</v>
      </c>
      <c r="AX47" s="130">
        <v>3.0072294472507801</v>
      </c>
      <c r="AY47" s="137">
        <v>3.19641471618147</v>
      </c>
      <c r="AZ47" s="130"/>
      <c r="BA47" s="138">
        <v>0.73975280954338196</v>
      </c>
      <c r="BB47" s="139">
        <v>6.9471815339903703E-3</v>
      </c>
      <c r="BC47" s="140">
        <v>0.35440075521569098</v>
      </c>
      <c r="BD47" s="130"/>
      <c r="BE47" s="141">
        <v>2.0075764497234498</v>
      </c>
    </row>
    <row r="48" spans="1:64" x14ac:dyDescent="0.2">
      <c r="A48" s="86" t="s">
        <v>115</v>
      </c>
      <c r="B48" s="3" t="s">
        <v>121</v>
      </c>
      <c r="D48" s="25" t="s">
        <v>16</v>
      </c>
      <c r="E48" s="28" t="s">
        <v>17</v>
      </c>
      <c r="G48" s="157">
        <v>87.076119839545299</v>
      </c>
      <c r="H48" s="152">
        <v>90.161426850014095</v>
      </c>
      <c r="I48" s="152">
        <v>93.740227182931605</v>
      </c>
      <c r="J48" s="152">
        <v>93.930512636789899</v>
      </c>
      <c r="K48" s="152">
        <v>92.812710505212493</v>
      </c>
      <c r="L48" s="158">
        <v>91.767631328937</v>
      </c>
      <c r="M48" s="152"/>
      <c r="N48" s="159">
        <v>108.4132337809</v>
      </c>
      <c r="O48" s="160">
        <v>108.230099624869</v>
      </c>
      <c r="P48" s="161">
        <v>108.32074815988</v>
      </c>
      <c r="Q48" s="152"/>
      <c r="R48" s="162">
        <v>96.903683449771094</v>
      </c>
      <c r="S48" s="135"/>
      <c r="T48" s="136">
        <v>-0.71235133411057205</v>
      </c>
      <c r="U48" s="130">
        <v>-1.1530550299962701</v>
      </c>
      <c r="V48" s="130">
        <v>1.8173431914365801</v>
      </c>
      <c r="W48" s="130">
        <v>2.01034784904863</v>
      </c>
      <c r="X48" s="130">
        <v>0.251515013343097</v>
      </c>
      <c r="Y48" s="137">
        <v>0.55397730095868503</v>
      </c>
      <c r="Z48" s="130"/>
      <c r="AA48" s="138">
        <v>-1.0938873196272301</v>
      </c>
      <c r="AB48" s="139">
        <v>-3.0539215186881998</v>
      </c>
      <c r="AC48" s="140">
        <v>-2.0914267209837401</v>
      </c>
      <c r="AD48" s="130"/>
      <c r="AE48" s="141">
        <v>-0.45098117773235902</v>
      </c>
      <c r="AG48" s="157">
        <v>87.658772202067595</v>
      </c>
      <c r="AH48" s="152">
        <v>88.302642309797406</v>
      </c>
      <c r="AI48" s="152">
        <v>91.616116054973403</v>
      </c>
      <c r="AJ48" s="152">
        <v>92.827109148566095</v>
      </c>
      <c r="AK48" s="152">
        <v>91.387913779294394</v>
      </c>
      <c r="AL48" s="158">
        <v>90.511700894433304</v>
      </c>
      <c r="AM48" s="152"/>
      <c r="AN48" s="159">
        <v>106.958322806335</v>
      </c>
      <c r="AO48" s="160">
        <v>109.696817886731</v>
      </c>
      <c r="AP48" s="161">
        <v>108.3595160627</v>
      </c>
      <c r="AQ48" s="152"/>
      <c r="AR48" s="162">
        <v>96.176910148463804</v>
      </c>
      <c r="AS48" s="135"/>
      <c r="AT48" s="136">
        <v>-1.53167638905276</v>
      </c>
      <c r="AU48" s="130">
        <v>-7.1256217556000007E-2</v>
      </c>
      <c r="AV48" s="130">
        <v>2.1306926631584102</v>
      </c>
      <c r="AW48" s="130">
        <v>2.81254721507376</v>
      </c>
      <c r="AX48" s="130">
        <v>-3.23240357382844E-4</v>
      </c>
      <c r="AY48" s="137">
        <v>0.77938223658716299</v>
      </c>
      <c r="AZ48" s="130"/>
      <c r="BA48" s="138">
        <v>-1.0532059748603799</v>
      </c>
      <c r="BB48" s="139">
        <v>-1.6024492341751699</v>
      </c>
      <c r="BC48" s="140">
        <v>-1.3365165355459701</v>
      </c>
      <c r="BD48" s="130"/>
      <c r="BE48" s="141">
        <v>-9.9449133809298401E-2</v>
      </c>
    </row>
    <row r="49" spans="1:57" x14ac:dyDescent="0.2">
      <c r="A49" s="87" t="s">
        <v>116</v>
      </c>
      <c r="B49" s="3" t="s">
        <v>122</v>
      </c>
      <c r="D49" s="25" t="s">
        <v>16</v>
      </c>
      <c r="E49" s="28" t="s">
        <v>17</v>
      </c>
      <c r="G49" s="163">
        <v>68.389252169531304</v>
      </c>
      <c r="H49" s="164">
        <v>66.618533704223793</v>
      </c>
      <c r="I49" s="164">
        <v>67.985097489043497</v>
      </c>
      <c r="J49" s="164">
        <v>68.115172314315402</v>
      </c>
      <c r="K49" s="164">
        <v>69.027976895448901</v>
      </c>
      <c r="L49" s="165">
        <v>68.044734169920204</v>
      </c>
      <c r="M49" s="152"/>
      <c r="N49" s="166">
        <v>85.896848286956498</v>
      </c>
      <c r="O49" s="167">
        <v>88.177153954994793</v>
      </c>
      <c r="P49" s="168">
        <v>87.048386944731405</v>
      </c>
      <c r="Q49" s="152"/>
      <c r="R49" s="169">
        <v>74.229493517454799</v>
      </c>
      <c r="S49" s="135"/>
      <c r="T49" s="142">
        <v>3.35295826144444</v>
      </c>
      <c r="U49" s="143">
        <v>-1.9183614354574299E-2</v>
      </c>
      <c r="V49" s="143">
        <v>1.1829386910919699</v>
      </c>
      <c r="W49" s="143">
        <v>1.1093362525434201</v>
      </c>
      <c r="X49" s="143">
        <v>0.34741030803398998</v>
      </c>
      <c r="Y49" s="144">
        <v>1.1501597950301199</v>
      </c>
      <c r="Z49" s="130"/>
      <c r="AA49" s="145">
        <v>-0.70047210939763704</v>
      </c>
      <c r="AB49" s="146">
        <v>-2.4544479495928799</v>
      </c>
      <c r="AC49" s="147">
        <v>-1.6120138363773699</v>
      </c>
      <c r="AD49" s="130"/>
      <c r="AE49" s="148">
        <v>-0.32993398378823602</v>
      </c>
      <c r="AG49" s="163">
        <v>69.285088766264394</v>
      </c>
      <c r="AH49" s="164">
        <v>65.816496184147496</v>
      </c>
      <c r="AI49" s="164">
        <v>66.309910867559694</v>
      </c>
      <c r="AJ49" s="164">
        <v>66.726780476729402</v>
      </c>
      <c r="AK49" s="164">
        <v>67.565787287893997</v>
      </c>
      <c r="AL49" s="165">
        <v>67.139524159674806</v>
      </c>
      <c r="AM49" s="152"/>
      <c r="AN49" s="166">
        <v>82.972322922301998</v>
      </c>
      <c r="AO49" s="167">
        <v>87.079243694274297</v>
      </c>
      <c r="AP49" s="168">
        <v>85.079370538179603</v>
      </c>
      <c r="AQ49" s="152"/>
      <c r="AR49" s="169">
        <v>73.100844340299901</v>
      </c>
      <c r="AS49" s="135"/>
      <c r="AT49" s="142">
        <v>1.66104416953782</v>
      </c>
      <c r="AU49" s="143">
        <v>0.49571296552407401</v>
      </c>
      <c r="AV49" s="143">
        <v>1.0642865411820199</v>
      </c>
      <c r="AW49" s="143">
        <v>1.24906433772078</v>
      </c>
      <c r="AX49" s="143">
        <v>0.43670178304277002</v>
      </c>
      <c r="AY49" s="144">
        <v>0.98395515437992098</v>
      </c>
      <c r="AZ49" s="130"/>
      <c r="BA49" s="145">
        <v>0.211796237838211</v>
      </c>
      <c r="BB49" s="146">
        <v>0.49491964599754301</v>
      </c>
      <c r="BC49" s="147">
        <v>0.36954730643950201</v>
      </c>
      <c r="BD49" s="130"/>
      <c r="BE49" s="148">
        <v>0.58611690061063104</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AE30" activePane="bottomRight" state="frozen"/>
      <selection activeCell="B1" sqref="B1"/>
      <selection pane="topRight" activeCell="B1" sqref="B1"/>
      <selection pane="bottomLeft" activeCell="B1" sqref="B1"/>
      <selection pane="bottomRight" activeCell="Z45" sqref="Z45"/>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3" t="s">
        <v>5</v>
      </c>
      <c r="E2" s="184"/>
      <c r="G2" s="185" t="s">
        <v>106</v>
      </c>
      <c r="H2" s="186"/>
      <c r="I2" s="186"/>
      <c r="J2" s="186"/>
      <c r="K2" s="186"/>
      <c r="L2" s="186"/>
      <c r="M2" s="186"/>
      <c r="N2" s="186"/>
      <c r="O2" s="186"/>
      <c r="P2" s="186"/>
      <c r="Q2" s="186"/>
      <c r="R2" s="186"/>
      <c r="T2" s="185" t="s">
        <v>40</v>
      </c>
      <c r="U2" s="186"/>
      <c r="V2" s="186"/>
      <c r="W2" s="186"/>
      <c r="X2" s="186"/>
      <c r="Y2" s="186"/>
      <c r="Z2" s="186"/>
      <c r="AA2" s="186"/>
      <c r="AB2" s="186"/>
      <c r="AC2" s="186"/>
      <c r="AD2" s="186"/>
      <c r="AE2" s="186"/>
      <c r="AF2" s="4"/>
      <c r="AG2" s="185" t="s">
        <v>41</v>
      </c>
      <c r="AH2" s="186"/>
      <c r="AI2" s="186"/>
      <c r="AJ2" s="186"/>
      <c r="AK2" s="186"/>
      <c r="AL2" s="186"/>
      <c r="AM2" s="186"/>
      <c r="AN2" s="186"/>
      <c r="AO2" s="186"/>
      <c r="AP2" s="186"/>
      <c r="AQ2" s="186"/>
      <c r="AR2" s="186"/>
      <c r="AT2" s="185" t="s">
        <v>42</v>
      </c>
      <c r="AU2" s="186"/>
      <c r="AV2" s="186"/>
      <c r="AW2" s="186"/>
      <c r="AX2" s="186"/>
      <c r="AY2" s="186"/>
      <c r="AZ2" s="186"/>
      <c r="BA2" s="186"/>
      <c r="BB2" s="186"/>
      <c r="BC2" s="186"/>
      <c r="BD2" s="186"/>
      <c r="BE2" s="186"/>
    </row>
    <row r="3" spans="1:57" x14ac:dyDescent="0.2">
      <c r="A3" s="32"/>
      <c r="B3" s="32"/>
      <c r="C3" s="3"/>
      <c r="D3" s="187" t="s">
        <v>8</v>
      </c>
      <c r="E3" s="189" t="s">
        <v>9</v>
      </c>
      <c r="F3" s="5"/>
      <c r="G3" s="191" t="s">
        <v>0</v>
      </c>
      <c r="H3" s="193" t="s">
        <v>1</v>
      </c>
      <c r="I3" s="193" t="s">
        <v>10</v>
      </c>
      <c r="J3" s="193" t="s">
        <v>2</v>
      </c>
      <c r="K3" s="193" t="s">
        <v>11</v>
      </c>
      <c r="L3" s="195" t="s">
        <v>12</v>
      </c>
      <c r="M3" s="5"/>
      <c r="N3" s="191" t="s">
        <v>3</v>
      </c>
      <c r="O3" s="193" t="s">
        <v>4</v>
      </c>
      <c r="P3" s="195" t="s">
        <v>13</v>
      </c>
      <c r="Q3" s="2"/>
      <c r="R3" s="197" t="s">
        <v>14</v>
      </c>
      <c r="S3" s="2"/>
      <c r="T3" s="191" t="s">
        <v>0</v>
      </c>
      <c r="U3" s="193" t="s">
        <v>1</v>
      </c>
      <c r="V3" s="193" t="s">
        <v>10</v>
      </c>
      <c r="W3" s="193" t="s">
        <v>2</v>
      </c>
      <c r="X3" s="193" t="s">
        <v>11</v>
      </c>
      <c r="Y3" s="195" t="s">
        <v>12</v>
      </c>
      <c r="Z3" s="2"/>
      <c r="AA3" s="191" t="s">
        <v>3</v>
      </c>
      <c r="AB3" s="193" t="s">
        <v>4</v>
      </c>
      <c r="AC3" s="195" t="s">
        <v>13</v>
      </c>
      <c r="AD3" s="1"/>
      <c r="AE3" s="199" t="s">
        <v>14</v>
      </c>
      <c r="AF3" s="38"/>
      <c r="AG3" s="191" t="s">
        <v>0</v>
      </c>
      <c r="AH3" s="193" t="s">
        <v>1</v>
      </c>
      <c r="AI3" s="193" t="s">
        <v>10</v>
      </c>
      <c r="AJ3" s="193" t="s">
        <v>2</v>
      </c>
      <c r="AK3" s="193" t="s">
        <v>11</v>
      </c>
      <c r="AL3" s="195" t="s">
        <v>12</v>
      </c>
      <c r="AM3" s="5"/>
      <c r="AN3" s="191" t="s">
        <v>3</v>
      </c>
      <c r="AO3" s="193" t="s">
        <v>4</v>
      </c>
      <c r="AP3" s="195" t="s">
        <v>13</v>
      </c>
      <c r="AQ3" s="2"/>
      <c r="AR3" s="197" t="s">
        <v>14</v>
      </c>
      <c r="AS3" s="2"/>
      <c r="AT3" s="191" t="s">
        <v>0</v>
      </c>
      <c r="AU3" s="193" t="s">
        <v>1</v>
      </c>
      <c r="AV3" s="193" t="s">
        <v>10</v>
      </c>
      <c r="AW3" s="193" t="s">
        <v>2</v>
      </c>
      <c r="AX3" s="193" t="s">
        <v>11</v>
      </c>
      <c r="AY3" s="195" t="s">
        <v>12</v>
      </c>
      <c r="AZ3" s="2"/>
      <c r="BA3" s="191" t="s">
        <v>3</v>
      </c>
      <c r="BB3" s="193" t="s">
        <v>4</v>
      </c>
      <c r="BC3" s="195" t="s">
        <v>13</v>
      </c>
      <c r="BD3" s="1"/>
      <c r="BE3" s="199" t="s">
        <v>14</v>
      </c>
    </row>
    <row r="4" spans="1:57" x14ac:dyDescent="0.2">
      <c r="A4" s="32"/>
      <c r="B4" s="32"/>
      <c r="C4" s="3"/>
      <c r="D4" s="188"/>
      <c r="E4" s="190"/>
      <c r="F4" s="5"/>
      <c r="G4" s="201"/>
      <c r="H4" s="202"/>
      <c r="I4" s="202"/>
      <c r="J4" s="202"/>
      <c r="K4" s="202"/>
      <c r="L4" s="203"/>
      <c r="M4" s="5"/>
      <c r="N4" s="201"/>
      <c r="O4" s="202"/>
      <c r="P4" s="203"/>
      <c r="Q4" s="2"/>
      <c r="R4" s="204"/>
      <c r="S4" s="2"/>
      <c r="T4" s="201"/>
      <c r="U4" s="202"/>
      <c r="V4" s="202"/>
      <c r="W4" s="202"/>
      <c r="X4" s="202"/>
      <c r="Y4" s="203"/>
      <c r="Z4" s="2"/>
      <c r="AA4" s="201"/>
      <c r="AB4" s="202"/>
      <c r="AC4" s="203"/>
      <c r="AD4" s="1"/>
      <c r="AE4" s="205"/>
      <c r="AF4" s="39"/>
      <c r="AG4" s="201"/>
      <c r="AH4" s="202"/>
      <c r="AI4" s="202"/>
      <c r="AJ4" s="202"/>
      <c r="AK4" s="202"/>
      <c r="AL4" s="203"/>
      <c r="AM4" s="5"/>
      <c r="AN4" s="201"/>
      <c r="AO4" s="202"/>
      <c r="AP4" s="203"/>
      <c r="AQ4" s="2"/>
      <c r="AR4" s="204"/>
      <c r="AS4" s="2"/>
      <c r="AT4" s="201"/>
      <c r="AU4" s="202"/>
      <c r="AV4" s="202"/>
      <c r="AW4" s="202"/>
      <c r="AX4" s="202"/>
      <c r="AY4" s="203"/>
      <c r="AZ4" s="2"/>
      <c r="BA4" s="201"/>
      <c r="BB4" s="202"/>
      <c r="BC4" s="203"/>
      <c r="BD4" s="1"/>
      <c r="BE4" s="20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82.333684522607101</v>
      </c>
      <c r="H6" s="150">
        <v>103.825152713629</v>
      </c>
      <c r="I6" s="150">
        <v>115.163865136083</v>
      </c>
      <c r="J6" s="150">
        <v>114.384719497761</v>
      </c>
      <c r="K6" s="150">
        <v>106.08817022908001</v>
      </c>
      <c r="L6" s="151">
        <v>104.359115536486</v>
      </c>
      <c r="M6" s="152"/>
      <c r="N6" s="153">
        <v>124.45809397492501</v>
      </c>
      <c r="O6" s="154">
        <v>132.57803808320301</v>
      </c>
      <c r="P6" s="155">
        <v>128.51806602906399</v>
      </c>
      <c r="Q6" s="152"/>
      <c r="R6" s="156">
        <v>111.261642006203</v>
      </c>
      <c r="S6" s="135"/>
      <c r="T6" s="127">
        <v>0.279364974327654</v>
      </c>
      <c r="U6" s="128">
        <v>2.3993160436798</v>
      </c>
      <c r="V6" s="128">
        <v>3.0546381379640599</v>
      </c>
      <c r="W6" s="128">
        <v>2.7701258403523998</v>
      </c>
      <c r="X6" s="128">
        <v>1.7606443256658899</v>
      </c>
      <c r="Y6" s="129">
        <v>2.15252516259826</v>
      </c>
      <c r="Z6" s="130"/>
      <c r="AA6" s="131">
        <v>1.05922553718574</v>
      </c>
      <c r="AB6" s="132">
        <v>0.57149172886850597</v>
      </c>
      <c r="AC6" s="133">
        <v>0.807001884248153</v>
      </c>
      <c r="AD6" s="130"/>
      <c r="AE6" s="134">
        <v>1.7044685520156599</v>
      </c>
      <c r="AG6" s="149">
        <v>83.996392335943398</v>
      </c>
      <c r="AH6" s="150">
        <v>90.329411118933194</v>
      </c>
      <c r="AI6" s="150">
        <v>103.62141422636</v>
      </c>
      <c r="AJ6" s="150">
        <v>104.473580726308</v>
      </c>
      <c r="AK6" s="150">
        <v>98.969413061122907</v>
      </c>
      <c r="AL6" s="151">
        <v>96.278111100346294</v>
      </c>
      <c r="AM6" s="152"/>
      <c r="AN6" s="153">
        <v>123.132505007521</v>
      </c>
      <c r="AO6" s="154">
        <v>136.59262380822099</v>
      </c>
      <c r="AP6" s="155">
        <v>129.86368854578799</v>
      </c>
      <c r="AQ6" s="152"/>
      <c r="AR6" s="156">
        <v>105.87561496668199</v>
      </c>
      <c r="AS6" s="135"/>
      <c r="AT6" s="127">
        <v>0.854008287041502</v>
      </c>
      <c r="AU6" s="128">
        <v>3.6714235185705499</v>
      </c>
      <c r="AV6" s="128">
        <v>4.95652092512836</v>
      </c>
      <c r="AW6" s="128">
        <v>5.0237290695740198</v>
      </c>
      <c r="AX6" s="128">
        <v>2.6555872751830298</v>
      </c>
      <c r="AY6" s="129">
        <v>3.5180725467000999</v>
      </c>
      <c r="AZ6" s="130"/>
      <c r="BA6" s="131">
        <v>0.50943860346860603</v>
      </c>
      <c r="BB6" s="132">
        <v>0.29391269678673299</v>
      </c>
      <c r="BC6" s="133">
        <v>0.39681761346906202</v>
      </c>
      <c r="BD6" s="130"/>
      <c r="BE6" s="134">
        <v>2.4010751923389999</v>
      </c>
    </row>
    <row r="7" spans="1:57" x14ac:dyDescent="0.2">
      <c r="A7" s="20" t="s">
        <v>18</v>
      </c>
      <c r="B7" s="3" t="str">
        <f>TRIM(A7)</f>
        <v>Virginia</v>
      </c>
      <c r="C7" s="10"/>
      <c r="D7" s="24" t="s">
        <v>16</v>
      </c>
      <c r="E7" s="27" t="s">
        <v>17</v>
      </c>
      <c r="F7" s="3"/>
      <c r="G7" s="157">
        <v>75.589930625042896</v>
      </c>
      <c r="H7" s="152">
        <v>104.120826434563</v>
      </c>
      <c r="I7" s="152">
        <v>117.29771504113</v>
      </c>
      <c r="J7" s="152">
        <v>115.73111634093399</v>
      </c>
      <c r="K7" s="152">
        <v>102.33384663680999</v>
      </c>
      <c r="L7" s="158">
        <v>103.014687015696</v>
      </c>
      <c r="M7" s="152"/>
      <c r="N7" s="159">
        <v>119.49605055933399</v>
      </c>
      <c r="O7" s="160">
        <v>121.868557725435</v>
      </c>
      <c r="P7" s="161">
        <v>120.68230414238499</v>
      </c>
      <c r="Q7" s="152"/>
      <c r="R7" s="162">
        <v>108.062577623321</v>
      </c>
      <c r="S7" s="135"/>
      <c r="T7" s="136">
        <v>5.5349705958345998</v>
      </c>
      <c r="U7" s="130">
        <v>6.4544474308149802</v>
      </c>
      <c r="V7" s="130">
        <v>8.0668343802861404</v>
      </c>
      <c r="W7" s="130">
        <v>8.4505038046693901</v>
      </c>
      <c r="X7" s="130">
        <v>5.4317747105419496</v>
      </c>
      <c r="Y7" s="137">
        <v>6.9171289559132498</v>
      </c>
      <c r="Z7" s="130"/>
      <c r="AA7" s="138">
        <v>2.8413438298022</v>
      </c>
      <c r="AB7" s="139">
        <v>1.08891252867235</v>
      </c>
      <c r="AC7" s="140">
        <v>1.9489871580868601</v>
      </c>
      <c r="AD7" s="130"/>
      <c r="AE7" s="141">
        <v>5.28009546744806</v>
      </c>
      <c r="AG7" s="157">
        <v>74.577808515759898</v>
      </c>
      <c r="AH7" s="152">
        <v>85.781206306645402</v>
      </c>
      <c r="AI7" s="152">
        <v>101.44990870555399</v>
      </c>
      <c r="AJ7" s="152">
        <v>102.566832842575</v>
      </c>
      <c r="AK7" s="152">
        <v>92.458823651016004</v>
      </c>
      <c r="AL7" s="158">
        <v>91.366916345442704</v>
      </c>
      <c r="AM7" s="152"/>
      <c r="AN7" s="159">
        <v>113.595731507247</v>
      </c>
      <c r="AO7" s="160">
        <v>123.368376616956</v>
      </c>
      <c r="AP7" s="161">
        <v>118.482355542547</v>
      </c>
      <c r="AQ7" s="152"/>
      <c r="AR7" s="162">
        <v>99.114533044886599</v>
      </c>
      <c r="AS7" s="135"/>
      <c r="AT7" s="136">
        <v>2.3776893764023899</v>
      </c>
      <c r="AU7" s="130">
        <v>4.82403717645765</v>
      </c>
      <c r="AV7" s="130">
        <v>7.3345220250890497</v>
      </c>
      <c r="AW7" s="130">
        <v>7.98561504149533</v>
      </c>
      <c r="AX7" s="130">
        <v>4.2235080323406304</v>
      </c>
      <c r="AY7" s="137">
        <v>5.5310241298498699</v>
      </c>
      <c r="AZ7" s="130"/>
      <c r="BA7" s="138">
        <v>0.38029990323225599</v>
      </c>
      <c r="BB7" s="139">
        <v>-5.4665445269307798E-2</v>
      </c>
      <c r="BC7" s="140">
        <v>0.15363148814048899</v>
      </c>
      <c r="BD7" s="130"/>
      <c r="BE7" s="141">
        <v>3.6297677903777901</v>
      </c>
    </row>
    <row r="8" spans="1:57" x14ac:dyDescent="0.2">
      <c r="A8" s="21" t="s">
        <v>19</v>
      </c>
      <c r="B8" s="3" t="str">
        <f t="shared" ref="B8:B43" si="0">TRIM(A8)</f>
        <v>Norfolk/Virginia Beach, VA</v>
      </c>
      <c r="C8" s="3"/>
      <c r="D8" s="24" t="s">
        <v>16</v>
      </c>
      <c r="E8" s="27" t="s">
        <v>17</v>
      </c>
      <c r="F8" s="3"/>
      <c r="G8" s="157">
        <v>90.389334555915099</v>
      </c>
      <c r="H8" s="152">
        <v>99.743969933733993</v>
      </c>
      <c r="I8" s="152">
        <v>108.088399052242</v>
      </c>
      <c r="J8" s="152">
        <v>107.317966630708</v>
      </c>
      <c r="K8" s="152">
        <v>107.56215486977899</v>
      </c>
      <c r="L8" s="158">
        <v>102.62036500847501</v>
      </c>
      <c r="M8" s="152"/>
      <c r="N8" s="159">
        <v>159.45550210355901</v>
      </c>
      <c r="O8" s="160">
        <v>162.23890977037999</v>
      </c>
      <c r="P8" s="161">
        <v>160.84720593697</v>
      </c>
      <c r="Q8" s="152"/>
      <c r="R8" s="162">
        <v>119.25660527375901</v>
      </c>
      <c r="S8" s="135"/>
      <c r="T8" s="136">
        <v>24.943754632130801</v>
      </c>
      <c r="U8" s="130">
        <v>14.4449158523171</v>
      </c>
      <c r="V8" s="130">
        <v>14.117739804828201</v>
      </c>
      <c r="W8" s="130">
        <v>12.2249625336667</v>
      </c>
      <c r="X8" s="130">
        <v>12.363535609863201</v>
      </c>
      <c r="Y8" s="137">
        <v>15.1563791430655</v>
      </c>
      <c r="Z8" s="130"/>
      <c r="AA8" s="138">
        <v>5.9992850759216996</v>
      </c>
      <c r="AB8" s="139">
        <v>-2.20514294185321</v>
      </c>
      <c r="AC8" s="140">
        <v>1.69649859315893</v>
      </c>
      <c r="AD8" s="130"/>
      <c r="AE8" s="141">
        <v>9.5680476174358606</v>
      </c>
      <c r="AG8" s="157">
        <v>80.608509984846094</v>
      </c>
      <c r="AH8" s="152">
        <v>71.219076128191205</v>
      </c>
      <c r="AI8" s="152">
        <v>79.076151040221902</v>
      </c>
      <c r="AJ8" s="152">
        <v>81.653565447295406</v>
      </c>
      <c r="AK8" s="152">
        <v>83.821445825627904</v>
      </c>
      <c r="AL8" s="158">
        <v>79.275749685236505</v>
      </c>
      <c r="AM8" s="152"/>
      <c r="AN8" s="159">
        <v>138.096088504905</v>
      </c>
      <c r="AO8" s="160">
        <v>155.496379652103</v>
      </c>
      <c r="AP8" s="161">
        <v>146.796234078504</v>
      </c>
      <c r="AQ8" s="152"/>
      <c r="AR8" s="162">
        <v>98.567316654741703</v>
      </c>
      <c r="AS8" s="135"/>
      <c r="AT8" s="136">
        <v>8.9901978229097992</v>
      </c>
      <c r="AU8" s="130">
        <v>3.6304235253405799</v>
      </c>
      <c r="AV8" s="130">
        <v>5.8703769884280304</v>
      </c>
      <c r="AW8" s="130">
        <v>8.2577620104803309</v>
      </c>
      <c r="AX8" s="130">
        <v>7.08883441626653</v>
      </c>
      <c r="AY8" s="137">
        <v>6.8186197500163903</v>
      </c>
      <c r="AZ8" s="130"/>
      <c r="BA8" s="138">
        <v>5.6509330231476698</v>
      </c>
      <c r="BB8" s="139">
        <v>3.9382749252669602</v>
      </c>
      <c r="BC8" s="140">
        <v>4.7368825390499101</v>
      </c>
      <c r="BD8" s="130"/>
      <c r="BE8" s="141">
        <v>5.9121827619812404</v>
      </c>
    </row>
    <row r="9" spans="1:57" x14ac:dyDescent="0.2">
      <c r="A9" s="21" t="s">
        <v>20</v>
      </c>
      <c r="B9" s="3" t="s">
        <v>71</v>
      </c>
      <c r="C9" s="3"/>
      <c r="D9" s="24" t="s">
        <v>16</v>
      </c>
      <c r="E9" s="27" t="s">
        <v>17</v>
      </c>
      <c r="F9" s="3"/>
      <c r="G9" s="157">
        <v>49.958450778857603</v>
      </c>
      <c r="H9" s="152">
        <v>71.445258847024306</v>
      </c>
      <c r="I9" s="152">
        <v>81.210256383970105</v>
      </c>
      <c r="J9" s="152">
        <v>80.984048484444997</v>
      </c>
      <c r="K9" s="152">
        <v>78.112934038964994</v>
      </c>
      <c r="L9" s="158">
        <v>72.342189706652405</v>
      </c>
      <c r="M9" s="152"/>
      <c r="N9" s="159">
        <v>92.835637584875499</v>
      </c>
      <c r="O9" s="160">
        <v>92.688420867172496</v>
      </c>
      <c r="P9" s="161">
        <v>92.762029226023998</v>
      </c>
      <c r="Q9" s="152"/>
      <c r="R9" s="162">
        <v>78.176429569329997</v>
      </c>
      <c r="S9" s="135"/>
      <c r="T9" s="136">
        <v>1.87650841461552</v>
      </c>
      <c r="U9" s="130">
        <v>2.80350697632724</v>
      </c>
      <c r="V9" s="130">
        <v>-1.2421923118389999</v>
      </c>
      <c r="W9" s="130">
        <v>-0.57509890129152696</v>
      </c>
      <c r="X9" s="130">
        <v>-6.0337926978833396</v>
      </c>
      <c r="Y9" s="137">
        <v>-0.995534794507697</v>
      </c>
      <c r="Z9" s="130"/>
      <c r="AA9" s="138">
        <v>-12.4023104771614</v>
      </c>
      <c r="AB9" s="139">
        <v>-11.246143013680699</v>
      </c>
      <c r="AC9" s="140">
        <v>-11.828475382271501</v>
      </c>
      <c r="AD9" s="130"/>
      <c r="AE9" s="141">
        <v>-4.9544496817011696</v>
      </c>
      <c r="AG9" s="157">
        <v>61.213754552212301</v>
      </c>
      <c r="AH9" s="152">
        <v>62.635919058713803</v>
      </c>
      <c r="AI9" s="152">
        <v>74.708590600452595</v>
      </c>
      <c r="AJ9" s="152">
        <v>75.088631618071204</v>
      </c>
      <c r="AK9" s="152">
        <v>69.439666745439993</v>
      </c>
      <c r="AL9" s="158">
        <v>68.617312514977996</v>
      </c>
      <c r="AM9" s="152"/>
      <c r="AN9" s="159">
        <v>90.877121692628506</v>
      </c>
      <c r="AO9" s="160">
        <v>99.882001997070901</v>
      </c>
      <c r="AP9" s="161">
        <v>95.379561844849704</v>
      </c>
      <c r="AQ9" s="152"/>
      <c r="AR9" s="162">
        <v>76.263669466369905</v>
      </c>
      <c r="AS9" s="135"/>
      <c r="AT9" s="136">
        <v>5.6893872413506799</v>
      </c>
      <c r="AU9" s="130">
        <v>1.4250613796842799</v>
      </c>
      <c r="AV9" s="130">
        <v>0.98629190782849696</v>
      </c>
      <c r="AW9" s="130">
        <v>1.2847313029446199</v>
      </c>
      <c r="AX9" s="130">
        <v>-2.1311657081367699</v>
      </c>
      <c r="AY9" s="137">
        <v>1.2813745603209901</v>
      </c>
      <c r="AZ9" s="130"/>
      <c r="BA9" s="138">
        <v>-5.13950674526507</v>
      </c>
      <c r="BB9" s="139">
        <v>-4.13169907238332</v>
      </c>
      <c r="BC9" s="140">
        <v>-4.6144732237513901</v>
      </c>
      <c r="BD9" s="130"/>
      <c r="BE9" s="141">
        <v>-0.91713373294890199</v>
      </c>
    </row>
    <row r="10" spans="1:57" x14ac:dyDescent="0.2">
      <c r="A10" s="21" t="s">
        <v>21</v>
      </c>
      <c r="B10" s="3" t="str">
        <f t="shared" si="0"/>
        <v>Virginia Area</v>
      </c>
      <c r="C10" s="3"/>
      <c r="D10" s="24" t="s">
        <v>16</v>
      </c>
      <c r="E10" s="27" t="s">
        <v>17</v>
      </c>
      <c r="F10" s="3"/>
      <c r="G10" s="157">
        <v>50.3715244238361</v>
      </c>
      <c r="H10" s="152">
        <v>66.3645858966118</v>
      </c>
      <c r="I10" s="152">
        <v>69.572752042971203</v>
      </c>
      <c r="J10" s="152">
        <v>72.685708612615898</v>
      </c>
      <c r="K10" s="152">
        <v>73.015662932696699</v>
      </c>
      <c r="L10" s="158">
        <v>66.402046781746293</v>
      </c>
      <c r="M10" s="152"/>
      <c r="N10" s="159">
        <v>100.677731154163</v>
      </c>
      <c r="O10" s="160">
        <v>102.145982921678</v>
      </c>
      <c r="P10" s="161">
        <v>101.411857037921</v>
      </c>
      <c r="Q10" s="152"/>
      <c r="R10" s="162">
        <v>76.404849712081997</v>
      </c>
      <c r="S10" s="135"/>
      <c r="T10" s="136">
        <v>-1.97256686774015</v>
      </c>
      <c r="U10" s="130">
        <v>3.4574248949344701</v>
      </c>
      <c r="V10" s="130">
        <v>5.2691725590892204</v>
      </c>
      <c r="W10" s="130">
        <v>6.44857182284502</v>
      </c>
      <c r="X10" s="130">
        <v>5.2383302426680904</v>
      </c>
      <c r="Y10" s="137">
        <v>3.9852354697290999</v>
      </c>
      <c r="Z10" s="130"/>
      <c r="AA10" s="138">
        <v>4.4046677093572004</v>
      </c>
      <c r="AB10" s="139">
        <v>0.42467599297955699</v>
      </c>
      <c r="AC10" s="140">
        <v>2.36160647802817</v>
      </c>
      <c r="AD10" s="130"/>
      <c r="AE10" s="141">
        <v>3.3634843009169701</v>
      </c>
      <c r="AG10" s="157">
        <v>53.806112174237803</v>
      </c>
      <c r="AH10" s="152">
        <v>57.925206160388399</v>
      </c>
      <c r="AI10" s="152">
        <v>67.6930918024308</v>
      </c>
      <c r="AJ10" s="152">
        <v>72.426975663017501</v>
      </c>
      <c r="AK10" s="152">
        <v>74.177071935913901</v>
      </c>
      <c r="AL10" s="158">
        <v>65.205701858228394</v>
      </c>
      <c r="AM10" s="152"/>
      <c r="AN10" s="159">
        <v>103.63432310821899</v>
      </c>
      <c r="AO10" s="160">
        <v>108.339863523573</v>
      </c>
      <c r="AP10" s="161">
        <v>105.987634008594</v>
      </c>
      <c r="AQ10" s="152"/>
      <c r="AR10" s="162">
        <v>76.859633734694398</v>
      </c>
      <c r="AS10" s="135"/>
      <c r="AT10" s="136">
        <v>-2.09930397267925</v>
      </c>
      <c r="AU10" s="130">
        <v>4.8343044992540403</v>
      </c>
      <c r="AV10" s="130">
        <v>7.09997285899638</v>
      </c>
      <c r="AW10" s="130">
        <v>8.6299397354172491</v>
      </c>
      <c r="AX10" s="130">
        <v>6.1650712375313601</v>
      </c>
      <c r="AY10" s="137">
        <v>5.1835134265192702</v>
      </c>
      <c r="AZ10" s="130"/>
      <c r="BA10" s="138">
        <v>0.12675245454414999</v>
      </c>
      <c r="BB10" s="139">
        <v>-1.9179435188175</v>
      </c>
      <c r="BC10" s="140">
        <v>-0.92832366115680698</v>
      </c>
      <c r="BD10" s="130"/>
      <c r="BE10" s="141">
        <v>2.69084126882895</v>
      </c>
    </row>
    <row r="11" spans="1:57" x14ac:dyDescent="0.2">
      <c r="A11" s="34" t="s">
        <v>22</v>
      </c>
      <c r="B11" s="3" t="str">
        <f t="shared" si="0"/>
        <v>Washington, DC</v>
      </c>
      <c r="C11" s="3"/>
      <c r="D11" s="24" t="s">
        <v>16</v>
      </c>
      <c r="E11" s="27" t="s">
        <v>17</v>
      </c>
      <c r="F11" s="3"/>
      <c r="G11" s="157">
        <v>120.694044087894</v>
      </c>
      <c r="H11" s="152">
        <v>187.68845446068801</v>
      </c>
      <c r="I11" s="152">
        <v>225.34253347055801</v>
      </c>
      <c r="J11" s="152">
        <v>213.845347548424</v>
      </c>
      <c r="K11" s="152">
        <v>169.842064442919</v>
      </c>
      <c r="L11" s="158">
        <v>183.48248880209701</v>
      </c>
      <c r="M11" s="152"/>
      <c r="N11" s="159">
        <v>142.662999331468</v>
      </c>
      <c r="O11" s="160">
        <v>147.990018032758</v>
      </c>
      <c r="P11" s="161">
        <v>145.326508682113</v>
      </c>
      <c r="Q11" s="152"/>
      <c r="R11" s="162">
        <v>172.580780196387</v>
      </c>
      <c r="S11" s="135"/>
      <c r="T11" s="136">
        <v>3.0256792847612699</v>
      </c>
      <c r="U11" s="130">
        <v>6.3109942371714398</v>
      </c>
      <c r="V11" s="130">
        <v>6.7167233250536604</v>
      </c>
      <c r="W11" s="130">
        <v>7.7758369853432301</v>
      </c>
      <c r="X11" s="130">
        <v>11.929701335265101</v>
      </c>
      <c r="Y11" s="137">
        <v>7.2981522844775402</v>
      </c>
      <c r="Z11" s="130"/>
      <c r="AA11" s="138">
        <v>10.111952167912801</v>
      </c>
      <c r="AB11" s="139">
        <v>12.2451854996115</v>
      </c>
      <c r="AC11" s="140">
        <v>11.1878863387167</v>
      </c>
      <c r="AD11" s="130"/>
      <c r="AE11" s="141">
        <v>8.2089247320838599</v>
      </c>
      <c r="AG11" s="157">
        <v>125.688912115487</v>
      </c>
      <c r="AH11" s="152">
        <v>166.19867501357999</v>
      </c>
      <c r="AI11" s="152">
        <v>194.69951926439199</v>
      </c>
      <c r="AJ11" s="152">
        <v>187.00120314757601</v>
      </c>
      <c r="AK11" s="152">
        <v>147.764772717775</v>
      </c>
      <c r="AL11" s="158">
        <v>164.27061645176201</v>
      </c>
      <c r="AM11" s="152"/>
      <c r="AN11" s="159">
        <v>139.83313013627799</v>
      </c>
      <c r="AO11" s="160">
        <v>154.54452609240599</v>
      </c>
      <c r="AP11" s="161">
        <v>147.18882002636701</v>
      </c>
      <c r="AQ11" s="152"/>
      <c r="AR11" s="162">
        <v>159.38986168831701</v>
      </c>
      <c r="AS11" s="135"/>
      <c r="AT11" s="136">
        <v>1.8975602321107701</v>
      </c>
      <c r="AU11" s="130">
        <v>6.6049509796317398</v>
      </c>
      <c r="AV11" s="130">
        <v>5.6747014849190904</v>
      </c>
      <c r="AW11" s="130">
        <v>9.1270966620307306</v>
      </c>
      <c r="AX11" s="130">
        <v>3.6077142112209302</v>
      </c>
      <c r="AY11" s="137">
        <v>5.6439358498193499</v>
      </c>
      <c r="AZ11" s="130"/>
      <c r="BA11" s="138">
        <v>0.63946823620229198</v>
      </c>
      <c r="BB11" s="139">
        <v>1.9728183176779099</v>
      </c>
      <c r="BC11" s="140">
        <v>1.3350670549024499</v>
      </c>
      <c r="BD11" s="130"/>
      <c r="BE11" s="141">
        <v>4.4718461938734899</v>
      </c>
    </row>
    <row r="12" spans="1:57" x14ac:dyDescent="0.2">
      <c r="A12" s="21" t="s">
        <v>23</v>
      </c>
      <c r="B12" s="3" t="str">
        <f t="shared" si="0"/>
        <v>Arlington, VA</v>
      </c>
      <c r="C12" s="3"/>
      <c r="D12" s="24" t="s">
        <v>16</v>
      </c>
      <c r="E12" s="27" t="s">
        <v>17</v>
      </c>
      <c r="F12" s="3"/>
      <c r="G12" s="157">
        <v>135.88129618163001</v>
      </c>
      <c r="H12" s="152">
        <v>234.08613312693399</v>
      </c>
      <c r="I12" s="152">
        <v>267.977283797729</v>
      </c>
      <c r="J12" s="152">
        <v>260.380629514963</v>
      </c>
      <c r="K12" s="152">
        <v>194.41373477812101</v>
      </c>
      <c r="L12" s="158">
        <v>218.54781547987599</v>
      </c>
      <c r="M12" s="152"/>
      <c r="N12" s="159">
        <v>131.55151702786301</v>
      </c>
      <c r="O12" s="160">
        <v>137.01293704850301</v>
      </c>
      <c r="P12" s="161">
        <v>134.28222703818301</v>
      </c>
      <c r="Q12" s="152"/>
      <c r="R12" s="162">
        <v>194.47193306796399</v>
      </c>
      <c r="S12" s="135"/>
      <c r="T12" s="136">
        <v>3.5755132052411902</v>
      </c>
      <c r="U12" s="130">
        <v>9.1309588607064605</v>
      </c>
      <c r="V12" s="130">
        <v>10.107978163178799</v>
      </c>
      <c r="W12" s="130">
        <v>10.7883670630097</v>
      </c>
      <c r="X12" s="130">
        <v>8.6641978068091401</v>
      </c>
      <c r="Y12" s="137">
        <v>8.94649843981564</v>
      </c>
      <c r="Z12" s="130"/>
      <c r="AA12" s="138">
        <v>13.202516461634801</v>
      </c>
      <c r="AB12" s="139">
        <v>26.400142381785599</v>
      </c>
      <c r="AC12" s="140">
        <v>19.571791956450799</v>
      </c>
      <c r="AD12" s="130"/>
      <c r="AE12" s="141">
        <v>10.8905159032225</v>
      </c>
      <c r="AG12" s="157">
        <v>142.158436274509</v>
      </c>
      <c r="AH12" s="152">
        <v>201.59054901960701</v>
      </c>
      <c r="AI12" s="152">
        <v>234.11900619195001</v>
      </c>
      <c r="AJ12" s="152">
        <v>228.22112641898801</v>
      </c>
      <c r="AK12" s="152">
        <v>179.06688390092799</v>
      </c>
      <c r="AL12" s="158">
        <v>197.03120036119699</v>
      </c>
      <c r="AM12" s="152"/>
      <c r="AN12" s="159">
        <v>141.533140866873</v>
      </c>
      <c r="AO12" s="160">
        <v>144.91927373581001</v>
      </c>
      <c r="AP12" s="161">
        <v>143.22620730134099</v>
      </c>
      <c r="AQ12" s="152"/>
      <c r="AR12" s="162">
        <v>181.65834520123801</v>
      </c>
      <c r="AS12" s="135"/>
      <c r="AT12" s="136">
        <v>7.4606698935467897</v>
      </c>
      <c r="AU12" s="130">
        <v>9.6959869374665004</v>
      </c>
      <c r="AV12" s="130">
        <v>13.2482951949287</v>
      </c>
      <c r="AW12" s="130">
        <v>11.482929683819901</v>
      </c>
      <c r="AX12" s="130">
        <v>6.4876520314863404</v>
      </c>
      <c r="AY12" s="137">
        <v>9.9918243675636091</v>
      </c>
      <c r="AZ12" s="130"/>
      <c r="BA12" s="138">
        <v>2.9466846950855401</v>
      </c>
      <c r="BB12" s="139">
        <v>4.8866155016546697</v>
      </c>
      <c r="BC12" s="140">
        <v>3.91906252798969</v>
      </c>
      <c r="BD12" s="130"/>
      <c r="BE12" s="141">
        <v>8.5626976147360594</v>
      </c>
    </row>
    <row r="13" spans="1:57" x14ac:dyDescent="0.2">
      <c r="A13" s="21" t="s">
        <v>24</v>
      </c>
      <c r="B13" s="3" t="str">
        <f t="shared" si="0"/>
        <v>Suburban Virginia Area</v>
      </c>
      <c r="C13" s="3"/>
      <c r="D13" s="24" t="s">
        <v>16</v>
      </c>
      <c r="E13" s="27" t="s">
        <v>17</v>
      </c>
      <c r="F13" s="3"/>
      <c r="G13" s="157">
        <v>83.096774761186495</v>
      </c>
      <c r="H13" s="152">
        <v>109.31518728004001</v>
      </c>
      <c r="I13" s="152">
        <v>130.01727375565599</v>
      </c>
      <c r="J13" s="152">
        <v>128.85192307692299</v>
      </c>
      <c r="K13" s="152">
        <v>109.398022875816</v>
      </c>
      <c r="L13" s="158">
        <v>112.13583634992401</v>
      </c>
      <c r="M13" s="152"/>
      <c r="N13" s="159">
        <v>141.805383358471</v>
      </c>
      <c r="O13" s="160">
        <v>146.438158622423</v>
      </c>
      <c r="P13" s="161">
        <v>144.121770990447</v>
      </c>
      <c r="Q13" s="152"/>
      <c r="R13" s="162">
        <v>121.274674818645</v>
      </c>
      <c r="S13" s="135"/>
      <c r="T13" s="136">
        <v>6.9777175125723403</v>
      </c>
      <c r="U13" s="130">
        <v>-2.2091168739379201</v>
      </c>
      <c r="V13" s="130">
        <v>2.5139093951860199</v>
      </c>
      <c r="W13" s="130">
        <v>8.2108783970171704</v>
      </c>
      <c r="X13" s="130">
        <v>2.5110062806828299</v>
      </c>
      <c r="Y13" s="137">
        <v>3.4304251055414898</v>
      </c>
      <c r="Z13" s="130"/>
      <c r="AA13" s="138">
        <v>15.9027135762949</v>
      </c>
      <c r="AB13" s="139">
        <v>9.6874209179097495</v>
      </c>
      <c r="AC13" s="140">
        <v>12.6595602367754</v>
      </c>
      <c r="AD13" s="130"/>
      <c r="AE13" s="141">
        <v>6.3896905714278898</v>
      </c>
      <c r="AG13" s="157">
        <v>82.225125062845606</v>
      </c>
      <c r="AH13" s="152">
        <v>98.112418929110106</v>
      </c>
      <c r="AI13" s="152">
        <v>117.333847724987</v>
      </c>
      <c r="AJ13" s="152">
        <v>116.36932189542399</v>
      </c>
      <c r="AK13" s="152">
        <v>102.54184577677201</v>
      </c>
      <c r="AL13" s="158">
        <v>103.31651187782801</v>
      </c>
      <c r="AM13" s="152"/>
      <c r="AN13" s="159">
        <v>125.996360922574</v>
      </c>
      <c r="AO13" s="160">
        <v>144.62010935143201</v>
      </c>
      <c r="AP13" s="161">
        <v>135.30823513700301</v>
      </c>
      <c r="AQ13" s="152"/>
      <c r="AR13" s="162">
        <v>112.457004237592</v>
      </c>
      <c r="AS13" s="135"/>
      <c r="AT13" s="136">
        <v>0.96352641031570796</v>
      </c>
      <c r="AU13" s="130">
        <v>4.0328009895859998</v>
      </c>
      <c r="AV13" s="130">
        <v>9.16050476659073</v>
      </c>
      <c r="AW13" s="130">
        <v>8.57522274800424</v>
      </c>
      <c r="AX13" s="130">
        <v>0.470022922192533</v>
      </c>
      <c r="AY13" s="137">
        <v>4.8975482144665303</v>
      </c>
      <c r="AZ13" s="130"/>
      <c r="BA13" s="138">
        <v>-0.80189660135992002</v>
      </c>
      <c r="BB13" s="139">
        <v>-1.3029122327388001</v>
      </c>
      <c r="BC13" s="140">
        <v>-1.0702753960682401</v>
      </c>
      <c r="BD13" s="130"/>
      <c r="BE13" s="141">
        <v>2.7890724458301901</v>
      </c>
    </row>
    <row r="14" spans="1:57" x14ac:dyDescent="0.2">
      <c r="A14" s="21" t="s">
        <v>25</v>
      </c>
      <c r="B14" s="3" t="str">
        <f t="shared" si="0"/>
        <v>Alexandria, VA</v>
      </c>
      <c r="C14" s="3"/>
      <c r="D14" s="24" t="s">
        <v>16</v>
      </c>
      <c r="E14" s="27" t="s">
        <v>17</v>
      </c>
      <c r="F14" s="3"/>
      <c r="G14" s="157">
        <v>125.607729406242</v>
      </c>
      <c r="H14" s="152">
        <v>195.78085895329701</v>
      </c>
      <c r="I14" s="152">
        <v>209.64452006571199</v>
      </c>
      <c r="J14" s="152">
        <v>182.596555972776</v>
      </c>
      <c r="K14" s="152">
        <v>139.13678361886801</v>
      </c>
      <c r="L14" s="158">
        <v>170.553289603379</v>
      </c>
      <c r="M14" s="152"/>
      <c r="N14" s="159">
        <v>116.69813893452201</v>
      </c>
      <c r="O14" s="160">
        <v>122.264308847688</v>
      </c>
      <c r="P14" s="161">
        <v>119.481223891105</v>
      </c>
      <c r="Q14" s="152"/>
      <c r="R14" s="162">
        <v>155.96127082844399</v>
      </c>
      <c r="S14" s="135"/>
      <c r="T14" s="136">
        <v>-1.3336799077410999</v>
      </c>
      <c r="U14" s="130">
        <v>10.254199021095699</v>
      </c>
      <c r="V14" s="130">
        <v>10.735868908547401</v>
      </c>
      <c r="W14" s="130">
        <v>3.72587680552923</v>
      </c>
      <c r="X14" s="130">
        <v>-3.9531319250142198</v>
      </c>
      <c r="Y14" s="137">
        <v>4.6213016638069098</v>
      </c>
      <c r="Z14" s="130"/>
      <c r="AA14" s="138">
        <v>-7.3630041660957497</v>
      </c>
      <c r="AB14" s="139">
        <v>1.0891813265708901</v>
      </c>
      <c r="AC14" s="140">
        <v>-3.2229426757073898</v>
      </c>
      <c r="AD14" s="130"/>
      <c r="AE14" s="141">
        <v>2.79750619447187</v>
      </c>
      <c r="AG14" s="157">
        <v>105.785223832433</v>
      </c>
      <c r="AH14" s="152">
        <v>145.847230403661</v>
      </c>
      <c r="AI14" s="152">
        <v>173.613837714151</v>
      </c>
      <c r="AJ14" s="152">
        <v>162.03603086129999</v>
      </c>
      <c r="AK14" s="152">
        <v>132.706910349683</v>
      </c>
      <c r="AL14" s="158">
        <v>143.997846632245</v>
      </c>
      <c r="AM14" s="152"/>
      <c r="AN14" s="159">
        <v>118.420687045294</v>
      </c>
      <c r="AO14" s="160">
        <v>129.999641809434</v>
      </c>
      <c r="AP14" s="161">
        <v>124.21016442736401</v>
      </c>
      <c r="AQ14" s="152"/>
      <c r="AR14" s="162">
        <v>138.344223145136</v>
      </c>
      <c r="AS14" s="135"/>
      <c r="AT14" s="136">
        <v>-6.5592984816208704</v>
      </c>
      <c r="AU14" s="130">
        <v>3.3417443339619499</v>
      </c>
      <c r="AV14" s="130">
        <v>7.3102785442698099</v>
      </c>
      <c r="AW14" s="130">
        <v>5.94414170005982</v>
      </c>
      <c r="AX14" s="130">
        <v>4.5068471950457498</v>
      </c>
      <c r="AY14" s="137">
        <v>3.4387533818839602</v>
      </c>
      <c r="AZ14" s="130"/>
      <c r="BA14" s="138">
        <v>-3.4556612535859901</v>
      </c>
      <c r="BB14" s="139">
        <v>-1.1320657702308301</v>
      </c>
      <c r="BC14" s="140">
        <v>-2.2535039900428799</v>
      </c>
      <c r="BD14" s="130"/>
      <c r="BE14" s="141">
        <v>1.91673565511341</v>
      </c>
    </row>
    <row r="15" spans="1:57" x14ac:dyDescent="0.2">
      <c r="A15" s="21" t="s">
        <v>26</v>
      </c>
      <c r="B15" s="3" t="str">
        <f t="shared" si="0"/>
        <v>Fairfax/Tysons Corner, VA</v>
      </c>
      <c r="C15" s="3"/>
      <c r="D15" s="24" t="s">
        <v>16</v>
      </c>
      <c r="E15" s="27" t="s">
        <v>17</v>
      </c>
      <c r="F15" s="3"/>
      <c r="G15" s="157">
        <v>95.611626136363597</v>
      </c>
      <c r="H15" s="152">
        <v>163.74046477272699</v>
      </c>
      <c r="I15" s="152">
        <v>202.97031818181799</v>
      </c>
      <c r="J15" s="152">
        <v>197.00636931818099</v>
      </c>
      <c r="K15" s="152">
        <v>140.62445113636301</v>
      </c>
      <c r="L15" s="158">
        <v>159.99064590909001</v>
      </c>
      <c r="M15" s="152"/>
      <c r="N15" s="159">
        <v>111.60463068181799</v>
      </c>
      <c r="O15" s="160">
        <v>116.349717045454</v>
      </c>
      <c r="P15" s="161">
        <v>113.977173863636</v>
      </c>
      <c r="Q15" s="152"/>
      <c r="R15" s="162">
        <v>146.84393961038899</v>
      </c>
      <c r="S15" s="135"/>
      <c r="T15" s="136">
        <v>-6.8232675890598298</v>
      </c>
      <c r="U15" s="130">
        <v>2.7267240378818798</v>
      </c>
      <c r="V15" s="130">
        <v>10.143347570852001</v>
      </c>
      <c r="W15" s="130">
        <v>12.417848337143599</v>
      </c>
      <c r="X15" s="130">
        <v>12.0948651606151</v>
      </c>
      <c r="Y15" s="137">
        <v>7.0913977363874796</v>
      </c>
      <c r="Z15" s="130"/>
      <c r="AA15" s="138">
        <v>11.326054434362501</v>
      </c>
      <c r="AB15" s="139">
        <v>15.072876123400899</v>
      </c>
      <c r="AC15" s="140">
        <v>13.207460577759701</v>
      </c>
      <c r="AD15" s="130"/>
      <c r="AE15" s="141">
        <v>8.3900113899759905</v>
      </c>
      <c r="AG15" s="157">
        <v>94.099619350623499</v>
      </c>
      <c r="AH15" s="152">
        <v>139.42885833593701</v>
      </c>
      <c r="AI15" s="152">
        <v>177.08384910376901</v>
      </c>
      <c r="AJ15" s="152">
        <v>173.98267534016901</v>
      </c>
      <c r="AK15" s="152">
        <v>124.107020992529</v>
      </c>
      <c r="AL15" s="158">
        <v>141.74040462460499</v>
      </c>
      <c r="AM15" s="152"/>
      <c r="AN15" s="159">
        <v>108.252257478055</v>
      </c>
      <c r="AO15" s="160">
        <v>118.186129481279</v>
      </c>
      <c r="AP15" s="161">
        <v>113.21912293160899</v>
      </c>
      <c r="AQ15" s="152"/>
      <c r="AR15" s="162">
        <v>133.591549671292</v>
      </c>
      <c r="AS15" s="135"/>
      <c r="AT15" s="136">
        <v>-2.1452715875253601</v>
      </c>
      <c r="AU15" s="130">
        <v>6.0693960149806099</v>
      </c>
      <c r="AV15" s="130">
        <v>7.2367320244289903</v>
      </c>
      <c r="AW15" s="130">
        <v>8.8004131751694601</v>
      </c>
      <c r="AX15" s="130">
        <v>0.147386267817431</v>
      </c>
      <c r="AY15" s="137">
        <v>4.7475415095236997</v>
      </c>
      <c r="AZ15" s="130"/>
      <c r="BA15" s="138">
        <v>-5.2062775850301</v>
      </c>
      <c r="BB15" s="139">
        <v>-4.9135137866017002</v>
      </c>
      <c r="BC15" s="140">
        <v>-5.0537583385007503</v>
      </c>
      <c r="BD15" s="130"/>
      <c r="BE15" s="141">
        <v>2.1931372421612498</v>
      </c>
    </row>
    <row r="16" spans="1:57" x14ac:dyDescent="0.2">
      <c r="A16" s="21" t="s">
        <v>27</v>
      </c>
      <c r="B16" s="3" t="str">
        <f t="shared" si="0"/>
        <v>I-95 Fredericksburg, VA</v>
      </c>
      <c r="C16" s="3"/>
      <c r="D16" s="24" t="s">
        <v>16</v>
      </c>
      <c r="E16" s="27" t="s">
        <v>17</v>
      </c>
      <c r="F16" s="3"/>
      <c r="G16" s="157">
        <v>57.049701884092499</v>
      </c>
      <c r="H16" s="152">
        <v>71.130307655616505</v>
      </c>
      <c r="I16" s="152">
        <v>80.106622943000204</v>
      </c>
      <c r="J16" s="152">
        <v>83.155168137371803</v>
      </c>
      <c r="K16" s="152">
        <v>75.714307178631003</v>
      </c>
      <c r="L16" s="158">
        <v>73.431221559742397</v>
      </c>
      <c r="M16" s="152"/>
      <c r="N16" s="159">
        <v>87.091676603863505</v>
      </c>
      <c r="O16" s="160">
        <v>89.658572621035006</v>
      </c>
      <c r="P16" s="161">
        <v>88.375124612449298</v>
      </c>
      <c r="Q16" s="152"/>
      <c r="R16" s="162">
        <v>77.700908146230105</v>
      </c>
      <c r="S16" s="135"/>
      <c r="T16" s="136">
        <v>-5.37224233150644</v>
      </c>
      <c r="U16" s="130">
        <v>2.7709000144271299</v>
      </c>
      <c r="V16" s="130">
        <v>0.20608160945557299</v>
      </c>
      <c r="W16" s="130">
        <v>2.4938951443596999</v>
      </c>
      <c r="X16" s="130">
        <v>-3.0683651545299302</v>
      </c>
      <c r="Y16" s="137">
        <v>-0.41490114207524498</v>
      </c>
      <c r="Z16" s="130"/>
      <c r="AA16" s="138">
        <v>-11.0109935066108</v>
      </c>
      <c r="AB16" s="139">
        <v>-6.8799943676156801</v>
      </c>
      <c r="AC16" s="140">
        <v>-8.9623570281138498</v>
      </c>
      <c r="AD16" s="130"/>
      <c r="AE16" s="141">
        <v>-3.3633501995028001</v>
      </c>
      <c r="AG16" s="157">
        <v>55.564717982351503</v>
      </c>
      <c r="AH16" s="152">
        <v>62.111646494156901</v>
      </c>
      <c r="AI16" s="152">
        <v>76.003136775578298</v>
      </c>
      <c r="AJ16" s="152">
        <v>81.875544657762902</v>
      </c>
      <c r="AK16" s="152">
        <v>78.741851597901203</v>
      </c>
      <c r="AL16" s="158">
        <v>70.859379501550194</v>
      </c>
      <c r="AM16" s="152"/>
      <c r="AN16" s="159">
        <v>92.121202301454801</v>
      </c>
      <c r="AO16" s="160">
        <v>100.15866622943</v>
      </c>
      <c r="AP16" s="161">
        <v>96.139934265442406</v>
      </c>
      <c r="AQ16" s="152"/>
      <c r="AR16" s="162">
        <v>78.082395148376506</v>
      </c>
      <c r="AS16" s="135"/>
      <c r="AT16" s="136">
        <v>-3.1180425444790698</v>
      </c>
      <c r="AU16" s="130">
        <v>3.1907408813276898</v>
      </c>
      <c r="AV16" s="130">
        <v>7.6325624580734299</v>
      </c>
      <c r="AW16" s="130">
        <v>9.8284232125558493</v>
      </c>
      <c r="AX16" s="130">
        <v>4.6139125721829197</v>
      </c>
      <c r="AY16" s="137">
        <v>4.82925009054631</v>
      </c>
      <c r="AZ16" s="130"/>
      <c r="BA16" s="138">
        <v>-3.0178783243232101</v>
      </c>
      <c r="BB16" s="139">
        <v>-1.9061825664887</v>
      </c>
      <c r="BC16" s="140">
        <v>-2.4419584017459002</v>
      </c>
      <c r="BD16" s="130"/>
      <c r="BE16" s="141">
        <v>2.1508938244736902</v>
      </c>
    </row>
    <row r="17" spans="1:70" x14ac:dyDescent="0.2">
      <c r="A17" s="21" t="s">
        <v>28</v>
      </c>
      <c r="B17" s="3" t="str">
        <f t="shared" si="0"/>
        <v>Dulles Airport Area, VA</v>
      </c>
      <c r="C17" s="3"/>
      <c r="D17" s="24" t="s">
        <v>16</v>
      </c>
      <c r="E17" s="27" t="s">
        <v>17</v>
      </c>
      <c r="F17" s="3"/>
      <c r="G17" s="157">
        <v>79.207432176057594</v>
      </c>
      <c r="H17" s="152">
        <v>128.94369853917601</v>
      </c>
      <c r="I17" s="152">
        <v>167.15739043824701</v>
      </c>
      <c r="J17" s="152">
        <v>164.6490580535</v>
      </c>
      <c r="K17" s="152">
        <v>123.319352115348</v>
      </c>
      <c r="L17" s="158">
        <v>132.65538626446499</v>
      </c>
      <c r="M17" s="152"/>
      <c r="N17" s="159">
        <v>102.578510719028</v>
      </c>
      <c r="O17" s="160">
        <v>106.39773667235799</v>
      </c>
      <c r="P17" s="161">
        <v>104.48812369569301</v>
      </c>
      <c r="Q17" s="152"/>
      <c r="R17" s="162">
        <v>124.607596959102</v>
      </c>
      <c r="S17" s="135"/>
      <c r="T17" s="136">
        <v>-5.8575504763293296</v>
      </c>
      <c r="U17" s="130">
        <v>-2.8216508635005502</v>
      </c>
      <c r="V17" s="130">
        <v>8.2307054552937302</v>
      </c>
      <c r="W17" s="130">
        <v>12.9014834677933</v>
      </c>
      <c r="X17" s="130">
        <v>8.1031857608858004</v>
      </c>
      <c r="Y17" s="137">
        <v>5.0854401320207696</v>
      </c>
      <c r="Z17" s="130"/>
      <c r="AA17" s="138">
        <v>1.86236572384002</v>
      </c>
      <c r="AB17" s="139">
        <v>9.8346549391143192</v>
      </c>
      <c r="AC17" s="140">
        <v>5.7711933876922501</v>
      </c>
      <c r="AD17" s="130"/>
      <c r="AE17" s="141">
        <v>5.2489230948854804</v>
      </c>
      <c r="AG17" s="157">
        <v>77.5210413109466</v>
      </c>
      <c r="AH17" s="152">
        <v>117.52871608802801</v>
      </c>
      <c r="AI17" s="152">
        <v>150.59504458357</v>
      </c>
      <c r="AJ17" s="152">
        <v>150.330267975716</v>
      </c>
      <c r="AK17" s="152">
        <v>115.88781350787301</v>
      </c>
      <c r="AL17" s="158">
        <v>122.372576693227</v>
      </c>
      <c r="AM17" s="152"/>
      <c r="AN17" s="159">
        <v>96.432151157275598</v>
      </c>
      <c r="AO17" s="160">
        <v>102.635619901346</v>
      </c>
      <c r="AP17" s="161">
        <v>99.533885529311306</v>
      </c>
      <c r="AQ17" s="152"/>
      <c r="AR17" s="162">
        <v>115.84723636067901</v>
      </c>
      <c r="AS17" s="135"/>
      <c r="AT17" s="136">
        <v>-1.6001077065384599</v>
      </c>
      <c r="AU17" s="130">
        <v>4.9799294645660002</v>
      </c>
      <c r="AV17" s="130">
        <v>9.2002728044813509</v>
      </c>
      <c r="AW17" s="130">
        <v>9.5859659622284195</v>
      </c>
      <c r="AX17" s="130">
        <v>4.7225259244143496</v>
      </c>
      <c r="AY17" s="137">
        <v>6.1369462142506199</v>
      </c>
      <c r="AZ17" s="130"/>
      <c r="BA17" s="138">
        <v>-3.60462278302685</v>
      </c>
      <c r="BB17" s="139">
        <v>-2.2534948709009601</v>
      </c>
      <c r="BC17" s="140">
        <v>-2.9127045313301601</v>
      </c>
      <c r="BD17" s="130"/>
      <c r="BE17" s="141">
        <v>3.7626884491379702</v>
      </c>
    </row>
    <row r="18" spans="1:70" x14ac:dyDescent="0.2">
      <c r="A18" s="21" t="s">
        <v>29</v>
      </c>
      <c r="B18" s="3" t="str">
        <f t="shared" si="0"/>
        <v>Williamsburg, VA</v>
      </c>
      <c r="C18" s="3"/>
      <c r="D18" s="24" t="s">
        <v>16</v>
      </c>
      <c r="E18" s="27" t="s">
        <v>17</v>
      </c>
      <c r="F18" s="3"/>
      <c r="G18" s="157">
        <v>73.946375654450193</v>
      </c>
      <c r="H18" s="152">
        <v>84.096137434554905</v>
      </c>
      <c r="I18" s="152">
        <v>84.952078534031401</v>
      </c>
      <c r="J18" s="152">
        <v>79.930674083769603</v>
      </c>
      <c r="K18" s="152">
        <v>71.552392670157005</v>
      </c>
      <c r="L18" s="158">
        <v>78.895531675392604</v>
      </c>
      <c r="M18" s="152"/>
      <c r="N18" s="159">
        <v>127.52870549738201</v>
      </c>
      <c r="O18" s="160">
        <v>140.840022251308</v>
      </c>
      <c r="P18" s="161">
        <v>134.184363874345</v>
      </c>
      <c r="Q18" s="152"/>
      <c r="R18" s="162">
        <v>94.692340875093393</v>
      </c>
      <c r="S18" s="135"/>
      <c r="T18" s="136">
        <v>4.6376637053898104</v>
      </c>
      <c r="U18" s="130">
        <v>13.445748834794401</v>
      </c>
      <c r="V18" s="130">
        <v>15.3244540882646</v>
      </c>
      <c r="W18" s="130">
        <v>12.8446012183745</v>
      </c>
      <c r="X18" s="130">
        <v>-6.0753604185421697</v>
      </c>
      <c r="Y18" s="137">
        <v>7.9357145221725602</v>
      </c>
      <c r="Z18" s="130"/>
      <c r="AA18" s="138">
        <v>4.7726437170613796</v>
      </c>
      <c r="AB18" s="139">
        <v>2.9561553149967499</v>
      </c>
      <c r="AC18" s="140">
        <v>3.8114306484470499</v>
      </c>
      <c r="AD18" s="130"/>
      <c r="AE18" s="141">
        <v>6.2270472613328396</v>
      </c>
      <c r="AG18" s="157">
        <v>67.873269633507803</v>
      </c>
      <c r="AH18" s="152">
        <v>57.941923756544497</v>
      </c>
      <c r="AI18" s="152">
        <v>60.391436845549698</v>
      </c>
      <c r="AJ18" s="152">
        <v>60.692497709424003</v>
      </c>
      <c r="AK18" s="152">
        <v>71.668755562827201</v>
      </c>
      <c r="AL18" s="158">
        <v>63.713576701570602</v>
      </c>
      <c r="AM18" s="152"/>
      <c r="AN18" s="159">
        <v>131.951310536649</v>
      </c>
      <c r="AO18" s="160">
        <v>149.75496106020901</v>
      </c>
      <c r="AP18" s="161">
        <v>140.85313579842901</v>
      </c>
      <c r="AQ18" s="152"/>
      <c r="AR18" s="162">
        <v>85.753450729244506</v>
      </c>
      <c r="AS18" s="135"/>
      <c r="AT18" s="136">
        <v>-3.93605525683886</v>
      </c>
      <c r="AU18" s="130">
        <v>-4.4787802429820802</v>
      </c>
      <c r="AV18" s="130">
        <v>0.77117016601967303</v>
      </c>
      <c r="AW18" s="130">
        <v>1.17677253756639</v>
      </c>
      <c r="AX18" s="130">
        <v>-3.8688850794181699</v>
      </c>
      <c r="AY18" s="137">
        <v>-2.2143868423077899</v>
      </c>
      <c r="AZ18" s="130"/>
      <c r="BA18" s="138">
        <v>0.84746383470821696</v>
      </c>
      <c r="BB18" s="139">
        <v>-1.83005333864408</v>
      </c>
      <c r="BC18" s="140">
        <v>-0.59382746538393905</v>
      </c>
      <c r="BD18" s="130"/>
      <c r="BE18" s="141">
        <v>-1.4604953520422099</v>
      </c>
    </row>
    <row r="19" spans="1:70" x14ac:dyDescent="0.2">
      <c r="A19" s="21" t="s">
        <v>30</v>
      </c>
      <c r="B19" s="3" t="str">
        <f t="shared" si="0"/>
        <v>Virginia Beach, VA</v>
      </c>
      <c r="C19" s="3"/>
      <c r="D19" s="24" t="s">
        <v>16</v>
      </c>
      <c r="E19" s="27" t="s">
        <v>17</v>
      </c>
      <c r="F19" s="3"/>
      <c r="G19" s="157">
        <v>129.08858308962201</v>
      </c>
      <c r="H19" s="152">
        <v>118.864633506289</v>
      </c>
      <c r="I19" s="152">
        <v>134.940836344339</v>
      </c>
      <c r="J19" s="152">
        <v>135.622869418238</v>
      </c>
      <c r="K19" s="152">
        <v>154.20578530660299</v>
      </c>
      <c r="L19" s="158">
        <v>134.54454153301799</v>
      </c>
      <c r="M19" s="152"/>
      <c r="N19" s="159">
        <v>245.261878396226</v>
      </c>
      <c r="O19" s="160">
        <v>243.20161345911899</v>
      </c>
      <c r="P19" s="161">
        <v>244.23174592767199</v>
      </c>
      <c r="Q19" s="152"/>
      <c r="R19" s="162">
        <v>165.88374278863401</v>
      </c>
      <c r="S19" s="135"/>
      <c r="T19" s="136">
        <v>46.733528651713698</v>
      </c>
      <c r="U19" s="130">
        <v>14.628140209269199</v>
      </c>
      <c r="V19" s="130">
        <v>16.3564231264507</v>
      </c>
      <c r="W19" s="130">
        <v>12.9577416210103</v>
      </c>
      <c r="X19" s="130">
        <v>22.115284378130401</v>
      </c>
      <c r="Y19" s="137">
        <v>21.433015364560401</v>
      </c>
      <c r="Z19" s="130"/>
      <c r="AA19" s="138">
        <v>11.144440567399799</v>
      </c>
      <c r="AB19" s="139">
        <v>-0.61381196547289996</v>
      </c>
      <c r="AC19" s="140">
        <v>4.96168757177945</v>
      </c>
      <c r="AD19" s="130"/>
      <c r="AE19" s="141">
        <v>13.9132824457336</v>
      </c>
      <c r="AG19" s="157">
        <v>113.677650630896</v>
      </c>
      <c r="AH19" s="152">
        <v>84.729404180424496</v>
      </c>
      <c r="AI19" s="152">
        <v>94.168202350628903</v>
      </c>
      <c r="AJ19" s="152">
        <v>100.265264591194</v>
      </c>
      <c r="AK19" s="152">
        <v>106.827440750786</v>
      </c>
      <c r="AL19" s="158">
        <v>99.933592500786105</v>
      </c>
      <c r="AM19" s="152"/>
      <c r="AN19" s="159">
        <v>189.29642674528299</v>
      </c>
      <c r="AO19" s="160">
        <v>216.699155369496</v>
      </c>
      <c r="AP19" s="161">
        <v>202.99779105738901</v>
      </c>
      <c r="AQ19" s="152"/>
      <c r="AR19" s="162">
        <v>129.380506374101</v>
      </c>
      <c r="AS19" s="135"/>
      <c r="AT19" s="136">
        <v>17.7845147371461</v>
      </c>
      <c r="AU19" s="130">
        <v>6.3034243179611096</v>
      </c>
      <c r="AV19" s="130">
        <v>7.3326525411498302</v>
      </c>
      <c r="AW19" s="130">
        <v>13.1611486899857</v>
      </c>
      <c r="AX19" s="130">
        <v>13.8533843875191</v>
      </c>
      <c r="AY19" s="137">
        <v>11.933193707817701</v>
      </c>
      <c r="AZ19" s="130"/>
      <c r="BA19" s="138">
        <v>10.318029020454</v>
      </c>
      <c r="BB19" s="139">
        <v>7.9284796766430103</v>
      </c>
      <c r="BC19" s="140">
        <v>9.0296006599945802</v>
      </c>
      <c r="BD19" s="130"/>
      <c r="BE19" s="141">
        <v>10.5730229946561</v>
      </c>
    </row>
    <row r="20" spans="1:70" x14ac:dyDescent="0.2">
      <c r="A20" s="34" t="s">
        <v>31</v>
      </c>
      <c r="B20" s="3" t="str">
        <f t="shared" si="0"/>
        <v>Norfolk/Portsmouth, VA</v>
      </c>
      <c r="C20" s="3"/>
      <c r="D20" s="24" t="s">
        <v>16</v>
      </c>
      <c r="E20" s="27" t="s">
        <v>17</v>
      </c>
      <c r="F20" s="3"/>
      <c r="G20" s="157">
        <v>77.536645413005203</v>
      </c>
      <c r="H20" s="152">
        <v>103.203302460456</v>
      </c>
      <c r="I20" s="152">
        <v>110.683153321616</v>
      </c>
      <c r="J20" s="152">
        <v>110.16517369068499</v>
      </c>
      <c r="K20" s="152">
        <v>101.44046490333901</v>
      </c>
      <c r="L20" s="158">
        <v>100.60574795782</v>
      </c>
      <c r="M20" s="152"/>
      <c r="N20" s="159">
        <v>127.225606748681</v>
      </c>
      <c r="O20" s="160">
        <v>129.111419718804</v>
      </c>
      <c r="P20" s="161">
        <v>128.168513233743</v>
      </c>
      <c r="Q20" s="152"/>
      <c r="R20" s="162">
        <v>108.480823750941</v>
      </c>
      <c r="S20" s="135"/>
      <c r="T20" s="136">
        <v>27.5501738870685</v>
      </c>
      <c r="U20" s="130">
        <v>26.678465349511999</v>
      </c>
      <c r="V20" s="130">
        <v>14.583567972223699</v>
      </c>
      <c r="W20" s="130">
        <v>11.252158932756799</v>
      </c>
      <c r="X20" s="130">
        <v>7.1008119517323003</v>
      </c>
      <c r="Y20" s="137">
        <v>16.282559338348701</v>
      </c>
      <c r="Z20" s="130"/>
      <c r="AA20" s="138">
        <v>1.1182480141201201</v>
      </c>
      <c r="AB20" s="139">
        <v>-6.6447342628357404</v>
      </c>
      <c r="AC20" s="140">
        <v>-2.9466856321320698</v>
      </c>
      <c r="AD20" s="130"/>
      <c r="AE20" s="141">
        <v>8.9928502265322408</v>
      </c>
      <c r="AG20" s="157">
        <v>72.230794182776805</v>
      </c>
      <c r="AH20" s="152">
        <v>76.045641748681803</v>
      </c>
      <c r="AI20" s="152">
        <v>89.278960909490294</v>
      </c>
      <c r="AJ20" s="152">
        <v>89.870122961335596</v>
      </c>
      <c r="AK20" s="152">
        <v>82.515676652021</v>
      </c>
      <c r="AL20" s="158">
        <v>81.988239290861102</v>
      </c>
      <c r="AM20" s="152"/>
      <c r="AN20" s="159">
        <v>115.941727319859</v>
      </c>
      <c r="AO20" s="160">
        <v>131.75786889279399</v>
      </c>
      <c r="AP20" s="161">
        <v>123.84979810632601</v>
      </c>
      <c r="AQ20" s="152"/>
      <c r="AR20" s="162">
        <v>93.948684666708502</v>
      </c>
      <c r="AS20" s="135"/>
      <c r="AT20" s="136">
        <v>9.7069073788186309</v>
      </c>
      <c r="AU20" s="130">
        <v>5.8814411383490697</v>
      </c>
      <c r="AV20" s="130">
        <v>8.2914696667616106</v>
      </c>
      <c r="AW20" s="130">
        <v>6.3306104740572797</v>
      </c>
      <c r="AX20" s="130">
        <v>4.0588972208726997</v>
      </c>
      <c r="AY20" s="137">
        <v>6.7774572916666997</v>
      </c>
      <c r="AZ20" s="130"/>
      <c r="BA20" s="138">
        <v>2.1006571497278399</v>
      </c>
      <c r="BB20" s="139">
        <v>2.7706921960039899</v>
      </c>
      <c r="BC20" s="140">
        <v>2.4559748072721201</v>
      </c>
      <c r="BD20" s="130"/>
      <c r="BE20" s="141">
        <v>5.1076500193673704</v>
      </c>
    </row>
    <row r="21" spans="1:70" x14ac:dyDescent="0.2">
      <c r="A21" s="35" t="s">
        <v>32</v>
      </c>
      <c r="B21" s="3" t="str">
        <f t="shared" si="0"/>
        <v>Newport News/Hampton, VA</v>
      </c>
      <c r="C21" s="3"/>
      <c r="D21" s="24" t="s">
        <v>16</v>
      </c>
      <c r="E21" s="27" t="s">
        <v>17</v>
      </c>
      <c r="F21" s="3"/>
      <c r="G21" s="157">
        <v>65.371859159711406</v>
      </c>
      <c r="H21" s="152">
        <v>91.104555085584906</v>
      </c>
      <c r="I21" s="152">
        <v>95.264374720611102</v>
      </c>
      <c r="J21" s="152">
        <v>94.7080547743669</v>
      </c>
      <c r="K21" s="152">
        <v>78.552675215730602</v>
      </c>
      <c r="L21" s="158">
        <v>85.000303791201006</v>
      </c>
      <c r="M21" s="152"/>
      <c r="N21" s="159">
        <v>95.956216239920707</v>
      </c>
      <c r="O21" s="160">
        <v>104.984395798557</v>
      </c>
      <c r="P21" s="161">
        <v>100.470306019238</v>
      </c>
      <c r="Q21" s="152"/>
      <c r="R21" s="162">
        <v>89.420304427783194</v>
      </c>
      <c r="S21" s="135"/>
      <c r="T21" s="136">
        <v>-0.92555056271720804</v>
      </c>
      <c r="U21" s="130">
        <v>8.7518812768762206</v>
      </c>
      <c r="V21" s="130">
        <v>10.717995970191501</v>
      </c>
      <c r="W21" s="130">
        <v>10.867840624732001</v>
      </c>
      <c r="X21" s="130">
        <v>5.0059365195037904</v>
      </c>
      <c r="Y21" s="137">
        <v>7.3155141267748602</v>
      </c>
      <c r="Z21" s="130"/>
      <c r="AA21" s="138">
        <v>-2.6057099259444301</v>
      </c>
      <c r="AB21" s="139">
        <v>-1.6186586431165799</v>
      </c>
      <c r="AC21" s="140">
        <v>-2.09249415054822</v>
      </c>
      <c r="AD21" s="130"/>
      <c r="AE21" s="141">
        <v>4.1041949676850802</v>
      </c>
      <c r="AG21" s="157">
        <v>55.374630623143297</v>
      </c>
      <c r="AH21" s="152">
        <v>59.596034930683203</v>
      </c>
      <c r="AI21" s="152">
        <v>65.169615369924998</v>
      </c>
      <c r="AJ21" s="152">
        <v>66.505104760220604</v>
      </c>
      <c r="AK21" s="152">
        <v>64.161434152638193</v>
      </c>
      <c r="AL21" s="158">
        <v>62.161363967322103</v>
      </c>
      <c r="AM21" s="152"/>
      <c r="AN21" s="159">
        <v>100.920100070731</v>
      </c>
      <c r="AO21" s="160">
        <v>107.953810949214</v>
      </c>
      <c r="AP21" s="161">
        <v>104.436955509973</v>
      </c>
      <c r="AQ21" s="152"/>
      <c r="AR21" s="162">
        <v>74.240104408079503</v>
      </c>
      <c r="AS21" s="135"/>
      <c r="AT21" s="136">
        <v>3.1933670666968901</v>
      </c>
      <c r="AU21" s="130">
        <v>5.99903958701739</v>
      </c>
      <c r="AV21" s="130">
        <v>8.1035263969737805</v>
      </c>
      <c r="AW21" s="130">
        <v>8.8386504368090009</v>
      </c>
      <c r="AX21" s="130">
        <v>8.1025209503681204</v>
      </c>
      <c r="AY21" s="137">
        <v>6.9441451081499697</v>
      </c>
      <c r="AZ21" s="130"/>
      <c r="BA21" s="138">
        <v>6.4179773856397802</v>
      </c>
      <c r="BB21" s="139">
        <v>5.8986094372382203</v>
      </c>
      <c r="BC21" s="140">
        <v>6.1489142351545603</v>
      </c>
      <c r="BD21" s="130"/>
      <c r="BE21" s="141">
        <v>6.6230922546311</v>
      </c>
    </row>
    <row r="22" spans="1:70" x14ac:dyDescent="0.2">
      <c r="A22" s="36" t="s">
        <v>33</v>
      </c>
      <c r="B22" s="3" t="str">
        <f t="shared" si="0"/>
        <v>Chesapeake/Suffolk, VA</v>
      </c>
      <c r="C22" s="3"/>
      <c r="D22" s="25" t="s">
        <v>16</v>
      </c>
      <c r="E22" s="28" t="s">
        <v>17</v>
      </c>
      <c r="F22" s="3"/>
      <c r="G22" s="163">
        <v>70.329162493551095</v>
      </c>
      <c r="H22" s="164">
        <v>85.594876405846904</v>
      </c>
      <c r="I22" s="164">
        <v>92.798177661220905</v>
      </c>
      <c r="J22" s="164">
        <v>93.928355339638799</v>
      </c>
      <c r="K22" s="164">
        <v>94.098359793637101</v>
      </c>
      <c r="L22" s="165">
        <v>87.349786338778998</v>
      </c>
      <c r="M22" s="152"/>
      <c r="N22" s="166">
        <v>122.435411986242</v>
      </c>
      <c r="O22" s="167">
        <v>115.268916199484</v>
      </c>
      <c r="P22" s="168">
        <v>118.85216409286301</v>
      </c>
      <c r="Q22" s="152"/>
      <c r="R22" s="169">
        <v>96.350465697088794</v>
      </c>
      <c r="S22" s="135"/>
      <c r="T22" s="142">
        <v>19.066374562535199</v>
      </c>
      <c r="U22" s="143">
        <v>10.152724631744301</v>
      </c>
      <c r="V22" s="143">
        <v>9.80458694400801</v>
      </c>
      <c r="W22" s="143">
        <v>12.162501332046</v>
      </c>
      <c r="X22" s="143">
        <v>16.8052479699837</v>
      </c>
      <c r="Y22" s="144">
        <v>13.2682641386907</v>
      </c>
      <c r="Z22" s="130"/>
      <c r="AA22" s="145">
        <v>1.6306390847663199</v>
      </c>
      <c r="AB22" s="146">
        <v>-10.7947828544876</v>
      </c>
      <c r="AC22" s="147">
        <v>-4.7997062832391304</v>
      </c>
      <c r="AD22" s="130"/>
      <c r="AE22" s="148">
        <v>6.1668437849905597</v>
      </c>
      <c r="AG22" s="163">
        <v>63.876826990541701</v>
      </c>
      <c r="AH22" s="164">
        <v>68.516787416165002</v>
      </c>
      <c r="AI22" s="164">
        <v>77.533870090283699</v>
      </c>
      <c r="AJ22" s="164">
        <v>78.856317080825406</v>
      </c>
      <c r="AK22" s="164">
        <v>74.641178804815098</v>
      </c>
      <c r="AL22" s="165">
        <v>72.684996076526204</v>
      </c>
      <c r="AM22" s="152"/>
      <c r="AN22" s="166">
        <v>101.04246488392</v>
      </c>
      <c r="AO22" s="167">
        <v>110.185231809974</v>
      </c>
      <c r="AP22" s="168">
        <v>105.61384834694699</v>
      </c>
      <c r="AQ22" s="152"/>
      <c r="AR22" s="169">
        <v>82.093239582360795</v>
      </c>
      <c r="AS22" s="135"/>
      <c r="AT22" s="142">
        <v>4.0625599062785698</v>
      </c>
      <c r="AU22" s="143">
        <v>1.5500057390533599</v>
      </c>
      <c r="AV22" s="143">
        <v>2.5521852644846401</v>
      </c>
      <c r="AW22" s="143">
        <v>4.4290377052046699</v>
      </c>
      <c r="AX22" s="143">
        <v>5.3774702454897296</v>
      </c>
      <c r="AY22" s="144">
        <v>3.5981848359579001</v>
      </c>
      <c r="AZ22" s="130"/>
      <c r="BA22" s="145">
        <v>0.31247091627031098</v>
      </c>
      <c r="BB22" s="146">
        <v>-1.2668203763780499</v>
      </c>
      <c r="BC22" s="147">
        <v>-0.51760511868386705</v>
      </c>
      <c r="BD22" s="130"/>
      <c r="BE22" s="148">
        <v>2.0463345872746799</v>
      </c>
    </row>
    <row r="23" spans="1:70" x14ac:dyDescent="0.2">
      <c r="A23" s="35" t="s">
        <v>109</v>
      </c>
      <c r="B23" s="3" t="s">
        <v>109</v>
      </c>
      <c r="C23" s="9"/>
      <c r="D23" s="23" t="s">
        <v>16</v>
      </c>
      <c r="E23" s="26" t="s">
        <v>17</v>
      </c>
      <c r="F23" s="3"/>
      <c r="G23" s="149">
        <v>56.972647914645897</v>
      </c>
      <c r="H23" s="150">
        <v>108.80242159715399</v>
      </c>
      <c r="I23" s="150">
        <v>134.405509214354</v>
      </c>
      <c r="J23" s="150">
        <v>131.42860006466199</v>
      </c>
      <c r="K23" s="150">
        <v>135.948037504041</v>
      </c>
      <c r="L23" s="151">
        <v>113.511443258971</v>
      </c>
      <c r="M23" s="152"/>
      <c r="N23" s="153">
        <v>140.604057549304</v>
      </c>
      <c r="O23" s="154">
        <v>117.946711930164</v>
      </c>
      <c r="P23" s="155">
        <v>129.27538473973399</v>
      </c>
      <c r="Q23" s="152"/>
      <c r="R23" s="156">
        <v>118.01542653918899</v>
      </c>
      <c r="S23" s="135"/>
      <c r="T23" s="127">
        <v>-18.2260927204746</v>
      </c>
      <c r="U23" s="128">
        <v>2.80365703587101</v>
      </c>
      <c r="V23" s="128">
        <v>0.55165557868155901</v>
      </c>
      <c r="W23" s="128">
        <v>-4.5614128178921201E-2</v>
      </c>
      <c r="X23" s="128">
        <v>-3.7521609781328502</v>
      </c>
      <c r="Y23" s="129">
        <v>-2.4666108797880901</v>
      </c>
      <c r="Z23" s="130"/>
      <c r="AA23" s="131">
        <v>-7.4648187732166003</v>
      </c>
      <c r="AB23" s="132">
        <v>-16.9492200286941</v>
      </c>
      <c r="AC23" s="133">
        <v>-12.046845598271901</v>
      </c>
      <c r="AD23" s="130"/>
      <c r="AE23" s="134">
        <v>-5.6819626915765404</v>
      </c>
      <c r="AF23" s="75"/>
      <c r="AG23" s="149">
        <v>82.953379405108294</v>
      </c>
      <c r="AH23" s="150">
        <v>90.111083899126996</v>
      </c>
      <c r="AI23" s="150">
        <v>112.999222437762</v>
      </c>
      <c r="AJ23" s="150">
        <v>110.197123343032</v>
      </c>
      <c r="AK23" s="150">
        <v>102.401249595861</v>
      </c>
      <c r="AL23" s="151">
        <v>99.732411736178406</v>
      </c>
      <c r="AM23" s="152"/>
      <c r="AN23" s="153">
        <v>135.01244746200999</v>
      </c>
      <c r="AO23" s="154">
        <v>145.570265114775</v>
      </c>
      <c r="AP23" s="155">
        <v>140.29135628839299</v>
      </c>
      <c r="AQ23" s="152"/>
      <c r="AR23" s="156">
        <v>111.320681608239</v>
      </c>
      <c r="AS23" s="135"/>
      <c r="AT23" s="127">
        <v>1.2754499663416501</v>
      </c>
      <c r="AU23" s="128">
        <v>1.04585337607083</v>
      </c>
      <c r="AV23" s="128">
        <v>-1.8562769722539101</v>
      </c>
      <c r="AW23" s="128">
        <v>-2.4088477434463602</v>
      </c>
      <c r="AX23" s="128">
        <v>-3.2670044849870399</v>
      </c>
      <c r="AY23" s="129">
        <v>-1.25511090219493</v>
      </c>
      <c r="AZ23" s="130"/>
      <c r="BA23" s="131">
        <v>-6.57535921421852</v>
      </c>
      <c r="BB23" s="132">
        <v>-7.9350289114153796</v>
      </c>
      <c r="BC23" s="133">
        <v>-7.28574988744937</v>
      </c>
      <c r="BD23" s="130"/>
      <c r="BE23" s="134">
        <v>-3.5148806582683898</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49.976354442571598</v>
      </c>
      <c r="H24" s="152">
        <v>69.321690344329397</v>
      </c>
      <c r="I24" s="152">
        <v>79.515860823501001</v>
      </c>
      <c r="J24" s="152">
        <v>80.015762099686896</v>
      </c>
      <c r="K24" s="152">
        <v>75.513265109559299</v>
      </c>
      <c r="L24" s="158">
        <v>70.868586563929597</v>
      </c>
      <c r="M24" s="152"/>
      <c r="N24" s="159">
        <v>99.094873585359906</v>
      </c>
      <c r="O24" s="160">
        <v>98.610482783529903</v>
      </c>
      <c r="P24" s="161">
        <v>98.852678184444898</v>
      </c>
      <c r="Q24" s="152"/>
      <c r="R24" s="162">
        <v>78.864041312648297</v>
      </c>
      <c r="S24" s="135"/>
      <c r="T24" s="136">
        <v>4.8903320935724599</v>
      </c>
      <c r="U24" s="130">
        <v>-4.1522989622234503</v>
      </c>
      <c r="V24" s="130">
        <v>-8.5591958642909098</v>
      </c>
      <c r="W24" s="130">
        <v>-8.9398551997225795</v>
      </c>
      <c r="X24" s="130">
        <v>-14.048417135957999</v>
      </c>
      <c r="Y24" s="137">
        <v>-7.3993044106293802</v>
      </c>
      <c r="Z24" s="130"/>
      <c r="AA24" s="138">
        <v>-10.618655086134201</v>
      </c>
      <c r="AB24" s="139">
        <v>-8.5266812130843306</v>
      </c>
      <c r="AC24" s="140">
        <v>-9.5873295618817505</v>
      </c>
      <c r="AD24" s="130"/>
      <c r="AE24" s="141">
        <v>-8.1949705104312898</v>
      </c>
      <c r="AF24" s="75"/>
      <c r="AG24" s="157">
        <v>61.4054331206356</v>
      </c>
      <c r="AH24" s="152">
        <v>59.452099686973199</v>
      </c>
      <c r="AI24" s="152">
        <v>74.520331988923601</v>
      </c>
      <c r="AJ24" s="152">
        <v>74.492206838429993</v>
      </c>
      <c r="AK24" s="152">
        <v>65.951116060678999</v>
      </c>
      <c r="AL24" s="158">
        <v>67.164237539128294</v>
      </c>
      <c r="AM24" s="152"/>
      <c r="AN24" s="159">
        <v>95.053434264387107</v>
      </c>
      <c r="AO24" s="160">
        <v>106.256451059475</v>
      </c>
      <c r="AP24" s="161">
        <v>100.654942661931</v>
      </c>
      <c r="AQ24" s="152"/>
      <c r="AR24" s="162">
        <v>76.733010431357698</v>
      </c>
      <c r="AS24" s="135"/>
      <c r="AT24" s="136">
        <v>8.2885028904833504</v>
      </c>
      <c r="AU24" s="130">
        <v>-5.5179336525117701</v>
      </c>
      <c r="AV24" s="130">
        <v>-3.3650697225316502</v>
      </c>
      <c r="AW24" s="130">
        <v>-4.9527321533282</v>
      </c>
      <c r="AX24" s="130">
        <v>-10.3855330700643</v>
      </c>
      <c r="AY24" s="137">
        <v>-3.7012945320652499</v>
      </c>
      <c r="AZ24" s="130"/>
      <c r="BA24" s="138">
        <v>-6.8455375603489204</v>
      </c>
      <c r="BB24" s="139">
        <v>-4.0862778728370204</v>
      </c>
      <c r="BC24" s="140">
        <v>-5.40921874887509</v>
      </c>
      <c r="BD24" s="130"/>
      <c r="BE24" s="141">
        <v>-4.3774507418700201</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42.0724239464692</v>
      </c>
      <c r="H25" s="152">
        <v>53.856079413439602</v>
      </c>
      <c r="I25" s="152">
        <v>58.817904470387198</v>
      </c>
      <c r="J25" s="152">
        <v>59.989172408883803</v>
      </c>
      <c r="K25" s="152">
        <v>60.390391828018203</v>
      </c>
      <c r="L25" s="158">
        <v>55.0251944134396</v>
      </c>
      <c r="M25" s="152"/>
      <c r="N25" s="159">
        <v>76.704650398633206</v>
      </c>
      <c r="O25" s="160">
        <v>88.524523092255095</v>
      </c>
      <c r="P25" s="161">
        <v>82.6145867454441</v>
      </c>
      <c r="Q25" s="152"/>
      <c r="R25" s="162">
        <v>62.907877936869497</v>
      </c>
      <c r="S25" s="135"/>
      <c r="T25" s="136">
        <v>-1.10358121504633</v>
      </c>
      <c r="U25" s="130">
        <v>3.8740100730696101</v>
      </c>
      <c r="V25" s="130">
        <v>3.5682363161100601</v>
      </c>
      <c r="W25" s="130">
        <v>5.3992279391769404</v>
      </c>
      <c r="X25" s="130">
        <v>6.6350372467909802</v>
      </c>
      <c r="Y25" s="137">
        <v>3.9270928986660198</v>
      </c>
      <c r="Z25" s="130"/>
      <c r="AA25" s="138">
        <v>-13.9873949349781</v>
      </c>
      <c r="AB25" s="139">
        <v>-8.9658978744799196</v>
      </c>
      <c r="AC25" s="140">
        <v>-11.3680277750004</v>
      </c>
      <c r="AD25" s="130"/>
      <c r="AE25" s="141">
        <v>-2.3930499172617998</v>
      </c>
      <c r="AF25" s="75"/>
      <c r="AG25" s="157">
        <v>50.582609538724299</v>
      </c>
      <c r="AH25" s="152">
        <v>48.5403944476082</v>
      </c>
      <c r="AI25" s="152">
        <v>55.406639841970303</v>
      </c>
      <c r="AJ25" s="152">
        <v>58.072516856492001</v>
      </c>
      <c r="AK25" s="152">
        <v>56.542561738325702</v>
      </c>
      <c r="AL25" s="158">
        <v>53.828944484624103</v>
      </c>
      <c r="AM25" s="152"/>
      <c r="AN25" s="159">
        <v>77.327758442482903</v>
      </c>
      <c r="AO25" s="160">
        <v>88.298651195899694</v>
      </c>
      <c r="AP25" s="161">
        <v>82.813204819191299</v>
      </c>
      <c r="AQ25" s="152"/>
      <c r="AR25" s="162">
        <v>62.110161723071897</v>
      </c>
      <c r="AS25" s="135"/>
      <c r="AT25" s="136">
        <v>-3.8343244162430299</v>
      </c>
      <c r="AU25" s="130">
        <v>-0.85229233762332801</v>
      </c>
      <c r="AV25" s="130">
        <v>-0.38007939626479298</v>
      </c>
      <c r="AW25" s="130">
        <v>5.6204928594540897</v>
      </c>
      <c r="AX25" s="130">
        <v>-0.59031795409625598</v>
      </c>
      <c r="AY25" s="137">
        <v>4.0523173528467599E-2</v>
      </c>
      <c r="AZ25" s="130"/>
      <c r="BA25" s="138">
        <v>-7.8141563864060499</v>
      </c>
      <c r="BB25" s="139">
        <v>-5.3411743239007903</v>
      </c>
      <c r="BC25" s="140">
        <v>-6.5120697524596398</v>
      </c>
      <c r="BD25" s="130"/>
      <c r="BE25" s="141">
        <v>-2.56118467031675</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50.8418620858655</v>
      </c>
      <c r="H26" s="152">
        <v>64.849909174671595</v>
      </c>
      <c r="I26" s="152">
        <v>67.531020701823095</v>
      </c>
      <c r="J26" s="152">
        <v>66.583362281905494</v>
      </c>
      <c r="K26" s="152">
        <v>60.344686649676497</v>
      </c>
      <c r="L26" s="158">
        <v>62.030168178788401</v>
      </c>
      <c r="M26" s="152"/>
      <c r="N26" s="159">
        <v>68.677984610860605</v>
      </c>
      <c r="O26" s="160">
        <v>72.763817349539295</v>
      </c>
      <c r="P26" s="161">
        <v>70.7209009801999</v>
      </c>
      <c r="Q26" s="152"/>
      <c r="R26" s="162">
        <v>64.513234693477401</v>
      </c>
      <c r="S26" s="135"/>
      <c r="T26" s="136">
        <v>16.431199486113702</v>
      </c>
      <c r="U26" s="130">
        <v>13.378051311232699</v>
      </c>
      <c r="V26" s="130">
        <v>10.7235920809287</v>
      </c>
      <c r="W26" s="130">
        <v>10.9401237886131</v>
      </c>
      <c r="X26" s="130">
        <v>-1.0338597065222399</v>
      </c>
      <c r="Y26" s="137">
        <v>9.6528647917930908</v>
      </c>
      <c r="Z26" s="130"/>
      <c r="AA26" s="138">
        <v>-18.430850913749701</v>
      </c>
      <c r="AB26" s="139">
        <v>-13.809466701588899</v>
      </c>
      <c r="AC26" s="140">
        <v>-16.117061450730599</v>
      </c>
      <c r="AD26" s="130"/>
      <c r="AE26" s="141">
        <v>2.8052357826550901E-2</v>
      </c>
      <c r="AF26" s="75"/>
      <c r="AG26" s="157">
        <v>55.484624901979998</v>
      </c>
      <c r="AH26" s="152">
        <v>60.349081817290703</v>
      </c>
      <c r="AI26" s="152">
        <v>65.438873333659998</v>
      </c>
      <c r="AJ26" s="152">
        <v>65.943221829053101</v>
      </c>
      <c r="AK26" s="152">
        <v>63.496016261517298</v>
      </c>
      <c r="AL26" s="158">
        <v>62.142363628700203</v>
      </c>
      <c r="AM26" s="152"/>
      <c r="AN26" s="159">
        <v>70.081964899039406</v>
      </c>
      <c r="AO26" s="160">
        <v>74.689724171731001</v>
      </c>
      <c r="AP26" s="161">
        <v>72.385844535385203</v>
      </c>
      <c r="AQ26" s="152"/>
      <c r="AR26" s="162">
        <v>65.069072459181598</v>
      </c>
      <c r="AS26" s="135"/>
      <c r="AT26" s="136">
        <v>10.2360478006966</v>
      </c>
      <c r="AU26" s="130">
        <v>11.095400195890999</v>
      </c>
      <c r="AV26" s="130">
        <v>11.297652255568799</v>
      </c>
      <c r="AW26" s="130">
        <v>11.2910836361033</v>
      </c>
      <c r="AX26" s="130">
        <v>9.5779336618289097</v>
      </c>
      <c r="AY26" s="137">
        <v>10.7116547031692</v>
      </c>
      <c r="AZ26" s="130"/>
      <c r="BA26" s="138">
        <v>-0.34245807520550398</v>
      </c>
      <c r="BB26" s="139">
        <v>-0.104909909898788</v>
      </c>
      <c r="BC26" s="140">
        <v>-0.22004493019794599</v>
      </c>
      <c r="BD26" s="130"/>
      <c r="BE26" s="141">
        <v>6.9861681142407601</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51.427723708023301</v>
      </c>
      <c r="H27" s="152">
        <v>67.734866277900593</v>
      </c>
      <c r="I27" s="152">
        <v>67.42137894631</v>
      </c>
      <c r="J27" s="152">
        <v>66.019713452644197</v>
      </c>
      <c r="K27" s="152">
        <v>66.829090589181504</v>
      </c>
      <c r="L27" s="158">
        <v>63.886554594811898</v>
      </c>
      <c r="M27" s="152"/>
      <c r="N27" s="159">
        <v>95.555227729740494</v>
      </c>
      <c r="O27" s="160">
        <v>100.93839634023701</v>
      </c>
      <c r="P27" s="161">
        <v>98.246812034988906</v>
      </c>
      <c r="Q27" s="152"/>
      <c r="R27" s="162">
        <v>73.703771006291106</v>
      </c>
      <c r="S27" s="135"/>
      <c r="T27" s="136">
        <v>1.6907001855417001</v>
      </c>
      <c r="U27" s="130">
        <v>5.3420339964190999</v>
      </c>
      <c r="V27" s="130">
        <v>5.3715324267245697</v>
      </c>
      <c r="W27" s="130">
        <v>-0.76486285666157094</v>
      </c>
      <c r="X27" s="130">
        <v>0.303091864578173</v>
      </c>
      <c r="Y27" s="137">
        <v>2.3781048625444998</v>
      </c>
      <c r="Z27" s="130"/>
      <c r="AA27" s="138">
        <v>1.7804734582288</v>
      </c>
      <c r="AB27" s="139">
        <v>-6.2570417779499801E-3</v>
      </c>
      <c r="AC27" s="140">
        <v>0.85473045837356498</v>
      </c>
      <c r="AD27" s="130"/>
      <c r="AE27" s="141">
        <v>1.79252386172514</v>
      </c>
      <c r="AF27" s="75"/>
      <c r="AG27" s="157">
        <v>52.636562330606203</v>
      </c>
      <c r="AH27" s="152">
        <v>59.1945499010425</v>
      </c>
      <c r="AI27" s="152">
        <v>68.794042759716106</v>
      </c>
      <c r="AJ27" s="152">
        <v>71.535447325626805</v>
      </c>
      <c r="AK27" s="152">
        <v>71.550881908027407</v>
      </c>
      <c r="AL27" s="158">
        <v>64.742314010830995</v>
      </c>
      <c r="AM27" s="152"/>
      <c r="AN27" s="159">
        <v>93.865335694836602</v>
      </c>
      <c r="AO27" s="160">
        <v>100.312101047753</v>
      </c>
      <c r="AP27" s="161">
        <v>97.090342896381401</v>
      </c>
      <c r="AQ27" s="152"/>
      <c r="AR27" s="162">
        <v>73.988002870148193</v>
      </c>
      <c r="AS27" s="135"/>
      <c r="AT27" s="136">
        <v>0.88290067790667703</v>
      </c>
      <c r="AU27" s="130">
        <v>6.3840982315529198</v>
      </c>
      <c r="AV27" s="130">
        <v>10.239872593858999</v>
      </c>
      <c r="AW27" s="130">
        <v>8.5331350617863109</v>
      </c>
      <c r="AX27" s="130">
        <v>3.9607775654419699</v>
      </c>
      <c r="AY27" s="137">
        <v>6.1494922118640396</v>
      </c>
      <c r="AZ27" s="130"/>
      <c r="BA27" s="138">
        <v>-2.50768282917991</v>
      </c>
      <c r="BB27" s="139">
        <v>-3.1546382232275398</v>
      </c>
      <c r="BC27" s="140">
        <v>-2.8413500019094702</v>
      </c>
      <c r="BD27" s="130"/>
      <c r="BE27" s="141">
        <v>2.5946876832030501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48.997149379108798</v>
      </c>
      <c r="H28" s="152">
        <v>65.804203798392905</v>
      </c>
      <c r="I28" s="152">
        <v>75.693119065010904</v>
      </c>
      <c r="J28" s="152">
        <v>83.307788531775003</v>
      </c>
      <c r="K28" s="152">
        <v>84.219559897735493</v>
      </c>
      <c r="L28" s="158">
        <v>71.604364134404605</v>
      </c>
      <c r="M28" s="152"/>
      <c r="N28" s="159">
        <v>84.604978086194293</v>
      </c>
      <c r="O28" s="160">
        <v>77.997103725346904</v>
      </c>
      <c r="P28" s="161">
        <v>81.301040905770606</v>
      </c>
      <c r="Q28" s="152"/>
      <c r="R28" s="162">
        <v>74.374843211937801</v>
      </c>
      <c r="S28" s="135"/>
      <c r="T28" s="136">
        <v>-7.8481800753962103</v>
      </c>
      <c r="U28" s="130">
        <v>6.2913587858269304</v>
      </c>
      <c r="V28" s="130">
        <v>9.3516386805448501</v>
      </c>
      <c r="W28" s="130">
        <v>25.7621771777353</v>
      </c>
      <c r="X28" s="130">
        <v>20.086062828180101</v>
      </c>
      <c r="Y28" s="137">
        <v>11.6465892140865</v>
      </c>
      <c r="Z28" s="130"/>
      <c r="AA28" s="138">
        <v>-3.6846600034988102</v>
      </c>
      <c r="AB28" s="139">
        <v>-7.8733933610143598</v>
      </c>
      <c r="AC28" s="140">
        <v>-5.7404343828546498</v>
      </c>
      <c r="AD28" s="130"/>
      <c r="AE28" s="141">
        <v>5.5649380616591397</v>
      </c>
      <c r="AF28" s="75"/>
      <c r="AG28" s="157">
        <v>48.477537892622301</v>
      </c>
      <c r="AH28" s="152">
        <v>62.887689919649297</v>
      </c>
      <c r="AI28" s="152">
        <v>74.283291179693194</v>
      </c>
      <c r="AJ28" s="152">
        <v>77.702835098612098</v>
      </c>
      <c r="AK28" s="152">
        <v>75.517639700511296</v>
      </c>
      <c r="AL28" s="158">
        <v>67.773798758217595</v>
      </c>
      <c r="AM28" s="152"/>
      <c r="AN28" s="159">
        <v>77.106297023374694</v>
      </c>
      <c r="AO28" s="160">
        <v>79.174749360847301</v>
      </c>
      <c r="AP28" s="161">
        <v>78.140523192111004</v>
      </c>
      <c r="AQ28" s="152"/>
      <c r="AR28" s="162">
        <v>70.735720025044301</v>
      </c>
      <c r="AS28" s="135"/>
      <c r="AT28" s="136">
        <v>-0.89413564458400696</v>
      </c>
      <c r="AU28" s="130">
        <v>11.805786852586399</v>
      </c>
      <c r="AV28" s="130">
        <v>9.6168745249998704</v>
      </c>
      <c r="AW28" s="130">
        <v>13.618514573507699</v>
      </c>
      <c r="AX28" s="130">
        <v>16.590302745974501</v>
      </c>
      <c r="AY28" s="137">
        <v>10.7091233508024</v>
      </c>
      <c r="AZ28" s="130"/>
      <c r="BA28" s="138">
        <v>-5.2341388611520001</v>
      </c>
      <c r="BB28" s="139">
        <v>-10.333832882140401</v>
      </c>
      <c r="BC28" s="140">
        <v>-7.8882014649671701</v>
      </c>
      <c r="BD28" s="130"/>
      <c r="BE28" s="141">
        <v>4.0769012836994403</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80.851307546274299</v>
      </c>
      <c r="H29" s="152">
        <v>102.134076886568</v>
      </c>
      <c r="I29" s="152">
        <v>108.67418130042699</v>
      </c>
      <c r="J29" s="152">
        <v>115.348550071191</v>
      </c>
      <c r="K29" s="152">
        <v>116.412287612719</v>
      </c>
      <c r="L29" s="158">
        <v>104.68408068343599</v>
      </c>
      <c r="M29" s="152"/>
      <c r="N29" s="159">
        <v>195.76392026578</v>
      </c>
      <c r="O29" s="160">
        <v>193.778182249644</v>
      </c>
      <c r="P29" s="161">
        <v>194.771051257712</v>
      </c>
      <c r="Q29" s="152"/>
      <c r="R29" s="162">
        <v>130.42321513322901</v>
      </c>
      <c r="S29" s="135"/>
      <c r="T29" s="136">
        <v>-0.246502471070593</v>
      </c>
      <c r="U29" s="130">
        <v>11.827929620497599</v>
      </c>
      <c r="V29" s="130">
        <v>17.546061944916399</v>
      </c>
      <c r="W29" s="130">
        <v>18.4979345794248</v>
      </c>
      <c r="X29" s="130">
        <v>10.2554858370973</v>
      </c>
      <c r="Y29" s="137">
        <v>11.899028557939401</v>
      </c>
      <c r="Z29" s="130"/>
      <c r="AA29" s="138">
        <v>19.830387145274202</v>
      </c>
      <c r="AB29" s="139">
        <v>8.2906489752256007</v>
      </c>
      <c r="AC29" s="140">
        <v>13.797988182470499</v>
      </c>
      <c r="AD29" s="130"/>
      <c r="AE29" s="141">
        <v>12.7014678405003</v>
      </c>
      <c r="AF29" s="75"/>
      <c r="AG29" s="157">
        <v>103.744442928334</v>
      </c>
      <c r="AH29" s="152">
        <v>78.841540104413795</v>
      </c>
      <c r="AI29" s="152">
        <v>91.058963573801606</v>
      </c>
      <c r="AJ29" s="152">
        <v>101.8133483626</v>
      </c>
      <c r="AK29" s="152">
        <v>125.452561699098</v>
      </c>
      <c r="AL29" s="158">
        <v>100.18217133364899</v>
      </c>
      <c r="AM29" s="152"/>
      <c r="AN29" s="159">
        <v>249.453783222591</v>
      </c>
      <c r="AO29" s="160">
        <v>270.09385382059799</v>
      </c>
      <c r="AP29" s="161">
        <v>259.77381852159402</v>
      </c>
      <c r="AQ29" s="152"/>
      <c r="AR29" s="162">
        <v>145.77978481591899</v>
      </c>
      <c r="AS29" s="135"/>
      <c r="AT29" s="136">
        <v>-5.6492668736254803</v>
      </c>
      <c r="AU29" s="130">
        <v>7.5309357423348597</v>
      </c>
      <c r="AV29" s="130">
        <v>7.1668762705250497</v>
      </c>
      <c r="AW29" s="130">
        <v>12.9028833971027</v>
      </c>
      <c r="AX29" s="130">
        <v>12.017673312975401</v>
      </c>
      <c r="AY29" s="137">
        <v>6.4823712815991703</v>
      </c>
      <c r="AZ29" s="130"/>
      <c r="BA29" s="138">
        <v>11.565652752604899</v>
      </c>
      <c r="BB29" s="139">
        <v>7.7360202920898002</v>
      </c>
      <c r="BC29" s="140">
        <v>9.5414043794885703</v>
      </c>
      <c r="BD29" s="130"/>
      <c r="BE29" s="141">
        <v>8.0181643143419805</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47.178124722263298</v>
      </c>
      <c r="H30" s="152">
        <v>68.041082802547706</v>
      </c>
      <c r="I30" s="152">
        <v>70.998066953043903</v>
      </c>
      <c r="J30" s="152">
        <v>72.715068878684605</v>
      </c>
      <c r="K30" s="152">
        <v>87.909142349281495</v>
      </c>
      <c r="L30" s="158">
        <v>69.368297141164206</v>
      </c>
      <c r="M30" s="152"/>
      <c r="N30" s="159">
        <v>140.73426899718501</v>
      </c>
      <c r="O30" s="160">
        <v>142.09708783883801</v>
      </c>
      <c r="P30" s="161">
        <v>141.41567841801199</v>
      </c>
      <c r="Q30" s="152"/>
      <c r="R30" s="162">
        <v>89.953263220263594</v>
      </c>
      <c r="S30" s="135"/>
      <c r="T30" s="136">
        <v>8.4760990959080296</v>
      </c>
      <c r="U30" s="130">
        <v>17.060680210026302</v>
      </c>
      <c r="V30" s="130">
        <v>5.8161379443347796</v>
      </c>
      <c r="W30" s="130">
        <v>3.6074149435841401</v>
      </c>
      <c r="X30" s="130">
        <v>-4.1953117650671601</v>
      </c>
      <c r="Y30" s="137">
        <v>4.8955927594867203</v>
      </c>
      <c r="Z30" s="130"/>
      <c r="AA30" s="138">
        <v>9.2322092286417305</v>
      </c>
      <c r="AB30" s="139">
        <v>7.6052982739026298</v>
      </c>
      <c r="AC30" s="140">
        <v>8.4087312118713502</v>
      </c>
      <c r="AD30" s="130"/>
      <c r="AE30" s="141">
        <v>6.4450118870402298</v>
      </c>
      <c r="AF30" s="75"/>
      <c r="AG30" s="157">
        <v>42.4218334320841</v>
      </c>
      <c r="AH30" s="152">
        <v>56.7342949192712</v>
      </c>
      <c r="AI30" s="152">
        <v>64.529186787142606</v>
      </c>
      <c r="AJ30" s="152">
        <v>66.296841949340802</v>
      </c>
      <c r="AK30" s="152">
        <v>67.2570948748333</v>
      </c>
      <c r="AL30" s="158">
        <v>59.447850392534399</v>
      </c>
      <c r="AM30" s="152"/>
      <c r="AN30" s="159">
        <v>89.940787661087199</v>
      </c>
      <c r="AO30" s="160">
        <v>94.286637905495397</v>
      </c>
      <c r="AP30" s="161">
        <v>92.113712783291305</v>
      </c>
      <c r="AQ30" s="152"/>
      <c r="AR30" s="162">
        <v>68.780953932750705</v>
      </c>
      <c r="AS30" s="135"/>
      <c r="AT30" s="136">
        <v>-4.1870415570301303</v>
      </c>
      <c r="AU30" s="130">
        <v>5.7620052956946202</v>
      </c>
      <c r="AV30" s="130">
        <v>0.22922438958695701</v>
      </c>
      <c r="AW30" s="130">
        <v>-2.2730234496053101</v>
      </c>
      <c r="AX30" s="130">
        <v>-6.0312424738997397</v>
      </c>
      <c r="AY30" s="137">
        <v>-1.4829030194099999</v>
      </c>
      <c r="AZ30" s="130"/>
      <c r="BA30" s="138">
        <v>-2.2820123815956999</v>
      </c>
      <c r="BB30" s="139">
        <v>-0.19543239184557001</v>
      </c>
      <c r="BC30" s="140">
        <v>-1.2251292720568401</v>
      </c>
      <c r="BD30" s="130"/>
      <c r="BE30" s="141">
        <v>-1.3844280711505501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37.1877655545536</v>
      </c>
      <c r="H31" s="152">
        <v>50.344090171325497</v>
      </c>
      <c r="I31" s="152">
        <v>53.300438232642001</v>
      </c>
      <c r="J31" s="152">
        <v>59.802973850315503</v>
      </c>
      <c r="K31" s="152">
        <v>60.765960324616699</v>
      </c>
      <c r="L31" s="158">
        <v>52.2802456266907</v>
      </c>
      <c r="M31" s="152"/>
      <c r="N31" s="159">
        <v>87.293051397655503</v>
      </c>
      <c r="O31" s="160">
        <v>89.499211902614903</v>
      </c>
      <c r="P31" s="161">
        <v>88.396131650135203</v>
      </c>
      <c r="Q31" s="152"/>
      <c r="R31" s="162">
        <v>62.5990702048177</v>
      </c>
      <c r="S31" s="135"/>
      <c r="T31" s="136">
        <v>-14.554635674087301</v>
      </c>
      <c r="U31" s="130">
        <v>-12.687437168737899</v>
      </c>
      <c r="V31" s="130">
        <v>-13.7854983780715</v>
      </c>
      <c r="W31" s="130">
        <v>-4.7330590381198601</v>
      </c>
      <c r="X31" s="130">
        <v>6.6407445752673405E-2</v>
      </c>
      <c r="Y31" s="137">
        <v>-8.76197234753365</v>
      </c>
      <c r="Z31" s="130"/>
      <c r="AA31" s="138">
        <v>7.8144479237266502</v>
      </c>
      <c r="AB31" s="139">
        <v>1.0536207649428999</v>
      </c>
      <c r="AC31" s="140">
        <v>4.2824917225890999</v>
      </c>
      <c r="AD31" s="130"/>
      <c r="AE31" s="141">
        <v>-3.91268131964374</v>
      </c>
      <c r="AF31" s="75"/>
      <c r="AG31" s="157">
        <v>43.211792155094599</v>
      </c>
      <c r="AH31" s="152">
        <v>45.627693868349802</v>
      </c>
      <c r="AI31" s="152">
        <v>53.575282236248803</v>
      </c>
      <c r="AJ31" s="152">
        <v>60.255900811541899</v>
      </c>
      <c r="AK31" s="152">
        <v>60.591760144274097</v>
      </c>
      <c r="AL31" s="158">
        <v>52.6524858431018</v>
      </c>
      <c r="AM31" s="152"/>
      <c r="AN31" s="159">
        <v>86.310290802524705</v>
      </c>
      <c r="AO31" s="160">
        <v>89.039560414787999</v>
      </c>
      <c r="AP31" s="161">
        <v>87.674925608656395</v>
      </c>
      <c r="AQ31" s="152"/>
      <c r="AR31" s="162">
        <v>62.658897204688898</v>
      </c>
      <c r="AS31" s="135"/>
      <c r="AT31" s="136">
        <v>-13.953286454263401</v>
      </c>
      <c r="AU31" s="130">
        <v>-12.0766697096401</v>
      </c>
      <c r="AV31" s="130">
        <v>-7.9692195235658501</v>
      </c>
      <c r="AW31" s="130">
        <v>-0.82298327116552605</v>
      </c>
      <c r="AX31" s="130">
        <v>-2.3924487123437999</v>
      </c>
      <c r="AY31" s="137">
        <v>-7.0234902524198901</v>
      </c>
      <c r="AZ31" s="130"/>
      <c r="BA31" s="138">
        <v>-0.80873534186731699</v>
      </c>
      <c r="BB31" s="139">
        <v>-5.4210342743015598</v>
      </c>
      <c r="BC31" s="140">
        <v>-3.2056388438336398</v>
      </c>
      <c r="BD31" s="130"/>
      <c r="BE31" s="141">
        <v>-5.5167512964143599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44.448405278039502</v>
      </c>
      <c r="H32" s="152">
        <v>51.5886201696512</v>
      </c>
      <c r="I32" s="152">
        <v>55.7004354382657</v>
      </c>
      <c r="J32" s="152">
        <v>62.240637134778503</v>
      </c>
      <c r="K32" s="152">
        <v>63.648322337417497</v>
      </c>
      <c r="L32" s="158">
        <v>55.525284071630502</v>
      </c>
      <c r="M32" s="152"/>
      <c r="N32" s="159">
        <v>86.847508011309998</v>
      </c>
      <c r="O32" s="160">
        <v>87.071402450518306</v>
      </c>
      <c r="P32" s="161">
        <v>86.959455230914202</v>
      </c>
      <c r="Q32" s="152"/>
      <c r="R32" s="162">
        <v>64.506475831425803</v>
      </c>
      <c r="S32" s="135"/>
      <c r="T32" s="136">
        <v>9.4417667360787192</v>
      </c>
      <c r="U32" s="130">
        <v>-5.1781671983599198</v>
      </c>
      <c r="V32" s="130">
        <v>-3.8037224435735202</v>
      </c>
      <c r="W32" s="130">
        <v>-4.0025322614067802</v>
      </c>
      <c r="X32" s="130">
        <v>-4.0549841027350197</v>
      </c>
      <c r="Y32" s="137">
        <v>-2.2774352635471602</v>
      </c>
      <c r="Z32" s="130"/>
      <c r="AA32" s="138">
        <v>-6.9284812829743601</v>
      </c>
      <c r="AB32" s="139">
        <v>-3.1175488202335999</v>
      </c>
      <c r="AC32" s="140">
        <v>-5.0587911995110701</v>
      </c>
      <c r="AD32" s="130"/>
      <c r="AE32" s="141">
        <v>-3.36779337862871</v>
      </c>
      <c r="AF32" s="75"/>
      <c r="AG32" s="157">
        <v>40.787373232799197</v>
      </c>
      <c r="AH32" s="152">
        <v>45.545313854853902</v>
      </c>
      <c r="AI32" s="152">
        <v>53.1421187558906</v>
      </c>
      <c r="AJ32" s="152">
        <v>57.6665023562676</v>
      </c>
      <c r="AK32" s="152">
        <v>55.694346842601298</v>
      </c>
      <c r="AL32" s="158">
        <v>50.567131008482498</v>
      </c>
      <c r="AM32" s="152"/>
      <c r="AN32" s="159">
        <v>74.205589066917995</v>
      </c>
      <c r="AO32" s="160">
        <v>72.800173892554099</v>
      </c>
      <c r="AP32" s="161">
        <v>73.502881479736004</v>
      </c>
      <c r="AQ32" s="152"/>
      <c r="AR32" s="162">
        <v>57.120202571697803</v>
      </c>
      <c r="AS32" s="135"/>
      <c r="AT32" s="136">
        <v>4.6911112364450904</v>
      </c>
      <c r="AU32" s="130">
        <v>1.79010196432752</v>
      </c>
      <c r="AV32" s="130">
        <v>5.2359816972628703</v>
      </c>
      <c r="AW32" s="130">
        <v>4.6161375630340098</v>
      </c>
      <c r="AX32" s="130">
        <v>-0.71506401059561597</v>
      </c>
      <c r="AY32" s="137">
        <v>3.0167393407532401</v>
      </c>
      <c r="AZ32" s="130"/>
      <c r="BA32" s="138">
        <v>-7.7176217049762803</v>
      </c>
      <c r="BB32" s="139">
        <v>-6.3646265257468597</v>
      </c>
      <c r="BC32" s="140">
        <v>-7.0525139581802803</v>
      </c>
      <c r="BD32" s="130"/>
      <c r="BE32" s="141">
        <v>-0.94365234631382999</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38.430415070242603</v>
      </c>
      <c r="H33" s="152">
        <v>63.905628991059999</v>
      </c>
      <c r="I33" s="152">
        <v>72.232132822477595</v>
      </c>
      <c r="J33" s="152">
        <v>79.549731800766196</v>
      </c>
      <c r="K33" s="152">
        <v>71.884029374201702</v>
      </c>
      <c r="L33" s="158">
        <v>65.200387611749605</v>
      </c>
      <c r="M33" s="152"/>
      <c r="N33" s="159">
        <v>80.500660919540195</v>
      </c>
      <c r="O33" s="160">
        <v>76.673275862068905</v>
      </c>
      <c r="P33" s="161">
        <v>78.5869683908045</v>
      </c>
      <c r="Q33" s="152"/>
      <c r="R33" s="162">
        <v>69.025124977193897</v>
      </c>
      <c r="S33" s="135"/>
      <c r="T33" s="136">
        <v>-13.880640939167201</v>
      </c>
      <c r="U33" s="130">
        <v>10.9272677632986</v>
      </c>
      <c r="V33" s="130">
        <v>22.3541446567096</v>
      </c>
      <c r="W33" s="130">
        <v>35.703771221286402</v>
      </c>
      <c r="X33" s="130">
        <v>27.913152380263899</v>
      </c>
      <c r="Y33" s="137">
        <v>18.079021126620798</v>
      </c>
      <c r="Z33" s="130"/>
      <c r="AA33" s="138">
        <v>17.767811466776401</v>
      </c>
      <c r="AB33" s="139">
        <v>3.9412954129129698</v>
      </c>
      <c r="AC33" s="140">
        <v>10.591366649189901</v>
      </c>
      <c r="AD33" s="130"/>
      <c r="AE33" s="141">
        <v>15.534468538117</v>
      </c>
      <c r="AF33" s="75"/>
      <c r="AG33" s="157">
        <v>44.145601851851801</v>
      </c>
      <c r="AH33" s="152">
        <v>55.810178799489101</v>
      </c>
      <c r="AI33" s="152">
        <v>67.402755427841598</v>
      </c>
      <c r="AJ33" s="152">
        <v>75.858874521072707</v>
      </c>
      <c r="AK33" s="152">
        <v>74.831014527458393</v>
      </c>
      <c r="AL33" s="158">
        <v>63.609685025542703</v>
      </c>
      <c r="AM33" s="152"/>
      <c r="AN33" s="159">
        <v>96.196269955300096</v>
      </c>
      <c r="AO33" s="160">
        <v>86.948492177522297</v>
      </c>
      <c r="AP33" s="161">
        <v>91.572381066411197</v>
      </c>
      <c r="AQ33" s="152"/>
      <c r="AR33" s="162">
        <v>71.599026751505093</v>
      </c>
      <c r="AS33" s="135"/>
      <c r="AT33" s="136">
        <v>2.7182324054203</v>
      </c>
      <c r="AU33" s="130">
        <v>12.074977082996099</v>
      </c>
      <c r="AV33" s="130">
        <v>11.4567565176049</v>
      </c>
      <c r="AW33" s="130">
        <v>14.929414881443501</v>
      </c>
      <c r="AX33" s="130">
        <v>16.001895155205698</v>
      </c>
      <c r="AY33" s="137">
        <v>12.082768781296901</v>
      </c>
      <c r="AZ33" s="130"/>
      <c r="BA33" s="138">
        <v>5.3744067318039699</v>
      </c>
      <c r="BB33" s="139">
        <v>3.1108792158385401</v>
      </c>
      <c r="BC33" s="140">
        <v>4.2875276943230904</v>
      </c>
      <c r="BD33" s="130"/>
      <c r="BE33" s="141">
        <v>9.1027284980573899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53.753819165811301</v>
      </c>
      <c r="H34" s="152">
        <v>75.7209688656651</v>
      </c>
      <c r="I34" s="152">
        <v>84.132038194768398</v>
      </c>
      <c r="J34" s="152">
        <v>85.018336910204894</v>
      </c>
      <c r="K34" s="152">
        <v>82.490675873223196</v>
      </c>
      <c r="L34" s="158">
        <v>76.223167801934594</v>
      </c>
      <c r="M34" s="152"/>
      <c r="N34" s="159">
        <v>106.732798357749</v>
      </c>
      <c r="O34" s="160">
        <v>106.4978796927</v>
      </c>
      <c r="P34" s="161">
        <v>106.615339025224</v>
      </c>
      <c r="Q34" s="152"/>
      <c r="R34" s="162">
        <v>84.906645294303203</v>
      </c>
      <c r="S34" s="135"/>
      <c r="T34" s="136">
        <v>0.24825006648439801</v>
      </c>
      <c r="U34" s="130">
        <v>5.78843957403347</v>
      </c>
      <c r="V34" s="130">
        <v>4.1520345976747697</v>
      </c>
      <c r="W34" s="130">
        <v>5.0714155523665001</v>
      </c>
      <c r="X34" s="130">
        <v>-0.58709521239867901</v>
      </c>
      <c r="Y34" s="137">
        <v>3.0407100371023001</v>
      </c>
      <c r="Z34" s="130"/>
      <c r="AA34" s="138">
        <v>-3.1798356604594802</v>
      </c>
      <c r="AB34" s="139">
        <v>-5.3293524798855296</v>
      </c>
      <c r="AC34" s="140">
        <v>-4.2654744764690102</v>
      </c>
      <c r="AD34" s="130"/>
      <c r="AE34" s="141">
        <v>0.29465152794782201</v>
      </c>
      <c r="AF34" s="75"/>
      <c r="AG34" s="157">
        <v>65.068495372534301</v>
      </c>
      <c r="AH34" s="152">
        <v>64.603364884235404</v>
      </c>
      <c r="AI34" s="152">
        <v>76.566497616153995</v>
      </c>
      <c r="AJ34" s="152">
        <v>79.213686313919695</v>
      </c>
      <c r="AK34" s="152">
        <v>78.325305926895297</v>
      </c>
      <c r="AL34" s="158">
        <v>72.755470022747801</v>
      </c>
      <c r="AM34" s="152"/>
      <c r="AN34" s="159">
        <v>114.644679660964</v>
      </c>
      <c r="AO34" s="160">
        <v>123.153476067391</v>
      </c>
      <c r="AP34" s="161">
        <v>118.900403180586</v>
      </c>
      <c r="AQ34" s="152"/>
      <c r="AR34" s="162">
        <v>85.942670949491799</v>
      </c>
      <c r="AS34" s="135"/>
      <c r="AT34" s="136">
        <v>2.4796826284461302</v>
      </c>
      <c r="AU34" s="130">
        <v>4.2694603537130602</v>
      </c>
      <c r="AV34" s="130">
        <v>3.7868885576416602</v>
      </c>
      <c r="AW34" s="130">
        <v>5.2960255661827498</v>
      </c>
      <c r="AX34" s="130">
        <v>2.94932115255863</v>
      </c>
      <c r="AY34" s="137">
        <v>3.7756980350807101</v>
      </c>
      <c r="AZ34" s="130"/>
      <c r="BA34" s="138">
        <v>0.56906981276683499</v>
      </c>
      <c r="BB34" s="139">
        <v>-0.31270871591621902</v>
      </c>
      <c r="BC34" s="140">
        <v>0.111582162865777</v>
      </c>
      <c r="BD34" s="130"/>
      <c r="BE34" s="141">
        <v>2.2893510681520799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52.442590315142098</v>
      </c>
      <c r="H35" s="152">
        <v>74.754427363566407</v>
      </c>
      <c r="I35" s="152">
        <v>79.333451191391205</v>
      </c>
      <c r="J35" s="152">
        <v>76.202544196771697</v>
      </c>
      <c r="K35" s="152">
        <v>75.673843197540293</v>
      </c>
      <c r="L35" s="158">
        <v>71.6813712528823</v>
      </c>
      <c r="M35" s="152"/>
      <c r="N35" s="159">
        <v>107.08396617986099</v>
      </c>
      <c r="O35" s="160">
        <v>116.517094542659</v>
      </c>
      <c r="P35" s="161">
        <v>111.80053036126</v>
      </c>
      <c r="Q35" s="152"/>
      <c r="R35" s="162">
        <v>83.143988140990402</v>
      </c>
      <c r="S35" s="135"/>
      <c r="T35" s="136">
        <v>0.44077293149845997</v>
      </c>
      <c r="U35" s="130">
        <v>10.687643736407299</v>
      </c>
      <c r="V35" s="130">
        <v>9.2044649344320195</v>
      </c>
      <c r="W35" s="130">
        <v>6.2550835549135302</v>
      </c>
      <c r="X35" s="130">
        <v>-2.5103288282217502</v>
      </c>
      <c r="Y35" s="137">
        <v>4.8787228910481204</v>
      </c>
      <c r="Z35" s="130"/>
      <c r="AA35" s="138">
        <v>-7.7590247405420802</v>
      </c>
      <c r="AB35" s="139">
        <v>-5.8020725953338603</v>
      </c>
      <c r="AC35" s="140">
        <v>-6.7495262065888602</v>
      </c>
      <c r="AD35" s="130"/>
      <c r="AE35" s="141">
        <v>8.3901087021087603E-2</v>
      </c>
      <c r="AF35" s="75"/>
      <c r="AG35" s="157">
        <v>55.327920830130601</v>
      </c>
      <c r="AH35" s="152">
        <v>63.207181014604103</v>
      </c>
      <c r="AI35" s="152">
        <v>78.615551498846997</v>
      </c>
      <c r="AJ35" s="152">
        <v>79.502546118370404</v>
      </c>
      <c r="AK35" s="152">
        <v>75.957963105303605</v>
      </c>
      <c r="AL35" s="158">
        <v>70.522232513451101</v>
      </c>
      <c r="AM35" s="152"/>
      <c r="AN35" s="159">
        <v>104.017244427363</v>
      </c>
      <c r="AO35" s="160">
        <v>115.043601076095</v>
      </c>
      <c r="AP35" s="161">
        <v>109.53042275172901</v>
      </c>
      <c r="AQ35" s="152"/>
      <c r="AR35" s="162">
        <v>81.667429724387802</v>
      </c>
      <c r="AS35" s="135"/>
      <c r="AT35" s="136">
        <v>-8.4288582520776494</v>
      </c>
      <c r="AU35" s="130">
        <v>1.23311490960533</v>
      </c>
      <c r="AV35" s="130">
        <v>13.789005762775799</v>
      </c>
      <c r="AW35" s="130">
        <v>11.091776760362199</v>
      </c>
      <c r="AX35" s="130">
        <v>6.7247499940803701</v>
      </c>
      <c r="AY35" s="137">
        <v>5.3566287123394503</v>
      </c>
      <c r="AZ35" s="130"/>
      <c r="BA35" s="138">
        <v>-4.3579214088768001</v>
      </c>
      <c r="BB35" s="139">
        <v>-8.8263103512179608</v>
      </c>
      <c r="BC35" s="140">
        <v>-6.7578128562421504</v>
      </c>
      <c r="BD35" s="130"/>
      <c r="BE35" s="141">
        <v>0.36008380697015002</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50.324284785435601</v>
      </c>
      <c r="H36" s="152">
        <v>63.777418725617601</v>
      </c>
      <c r="I36" s="152">
        <v>66.391053315994697</v>
      </c>
      <c r="J36" s="152">
        <v>63.001430429128703</v>
      </c>
      <c r="K36" s="152">
        <v>61.650637191157301</v>
      </c>
      <c r="L36" s="158">
        <v>61.028964889466799</v>
      </c>
      <c r="M36" s="152"/>
      <c r="N36" s="159">
        <v>98.220617685305498</v>
      </c>
      <c r="O36" s="160">
        <v>105.194434330299</v>
      </c>
      <c r="P36" s="161">
        <v>101.707526007802</v>
      </c>
      <c r="Q36" s="152"/>
      <c r="R36" s="162">
        <v>72.651410923276899</v>
      </c>
      <c r="S36" s="135"/>
      <c r="T36" s="136">
        <v>-2.4884001527454398</v>
      </c>
      <c r="U36" s="130">
        <v>-5.6865735746716402</v>
      </c>
      <c r="V36" s="130">
        <v>-9.6800501499163705</v>
      </c>
      <c r="W36" s="130">
        <v>-13.839294646044699</v>
      </c>
      <c r="X36" s="130">
        <v>-18.0299669392152</v>
      </c>
      <c r="Y36" s="137">
        <v>-10.5330542985946</v>
      </c>
      <c r="Z36" s="130"/>
      <c r="AA36" s="138">
        <v>-13.9232453313814</v>
      </c>
      <c r="AB36" s="139">
        <v>-19.509914508066998</v>
      </c>
      <c r="AC36" s="140">
        <v>-16.905816843947498</v>
      </c>
      <c r="AD36" s="130"/>
      <c r="AE36" s="141">
        <v>-13.195854452049501</v>
      </c>
      <c r="AF36" s="75"/>
      <c r="AG36" s="157">
        <v>56.068408647594197</v>
      </c>
      <c r="AH36" s="152">
        <v>57.348940182054598</v>
      </c>
      <c r="AI36" s="152">
        <v>65.771194733420003</v>
      </c>
      <c r="AJ36" s="152">
        <v>66.039609882964797</v>
      </c>
      <c r="AK36" s="152">
        <v>67.062194408322398</v>
      </c>
      <c r="AL36" s="158">
        <v>62.458069570871203</v>
      </c>
      <c r="AM36" s="152"/>
      <c r="AN36" s="159">
        <v>92.9720334850455</v>
      </c>
      <c r="AO36" s="160">
        <v>104.919913849154</v>
      </c>
      <c r="AP36" s="161">
        <v>98.945973667100105</v>
      </c>
      <c r="AQ36" s="152"/>
      <c r="AR36" s="162">
        <v>72.883185026936602</v>
      </c>
      <c r="AS36" s="135"/>
      <c r="AT36" s="136">
        <v>-6.0447717083595798</v>
      </c>
      <c r="AU36" s="130">
        <v>-3.41722403114776</v>
      </c>
      <c r="AV36" s="130">
        <v>-2.5585930482371801</v>
      </c>
      <c r="AW36" s="130">
        <v>-4.6245943221451</v>
      </c>
      <c r="AX36" s="130">
        <v>-10.1758449008888</v>
      </c>
      <c r="AY36" s="137">
        <v>-5.4963083228420304</v>
      </c>
      <c r="AZ36" s="130"/>
      <c r="BA36" s="138">
        <v>-17.114042354553501</v>
      </c>
      <c r="BB36" s="139">
        <v>-13.8655618730533</v>
      </c>
      <c r="BC36" s="140">
        <v>-15.4228767032536</v>
      </c>
      <c r="BD36" s="130"/>
      <c r="BE36" s="141">
        <v>-9.6112469585166806</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89.967066991161701</v>
      </c>
      <c r="H37" s="152">
        <v>99.309982579736101</v>
      </c>
      <c r="I37" s="152">
        <v>107.629334699628</v>
      </c>
      <c r="J37" s="152">
        <v>106.864681439733</v>
      </c>
      <c r="K37" s="152">
        <v>107.160978865121</v>
      </c>
      <c r="L37" s="158">
        <v>102.186408915076</v>
      </c>
      <c r="M37" s="152"/>
      <c r="N37" s="159">
        <v>158.73488715255499</v>
      </c>
      <c r="O37" s="160">
        <v>161.47512924298701</v>
      </c>
      <c r="P37" s="161">
        <v>160.10500819777101</v>
      </c>
      <c r="Q37" s="152"/>
      <c r="R37" s="162">
        <v>118.734580138703</v>
      </c>
      <c r="S37" s="135"/>
      <c r="T37" s="136">
        <v>24.762795875089399</v>
      </c>
      <c r="U37" s="130">
        <v>14.369641660025501</v>
      </c>
      <c r="V37" s="130">
        <v>14.088274513641201</v>
      </c>
      <c r="W37" s="130">
        <v>12.140162475466701</v>
      </c>
      <c r="X37" s="130">
        <v>12.374769697220399</v>
      </c>
      <c r="Y37" s="137">
        <v>15.0909600211065</v>
      </c>
      <c r="Z37" s="130"/>
      <c r="AA37" s="138">
        <v>5.98562923677465</v>
      </c>
      <c r="AB37" s="139">
        <v>-2.2614118511920198</v>
      </c>
      <c r="AC37" s="140">
        <v>1.6599652399198199</v>
      </c>
      <c r="AD37" s="130"/>
      <c r="AE37" s="141">
        <v>9.5165656352494103</v>
      </c>
      <c r="AF37" s="75"/>
      <c r="AG37" s="157">
        <v>80.302428013321304</v>
      </c>
      <c r="AH37" s="152">
        <v>70.893038427052602</v>
      </c>
      <c r="AI37" s="152">
        <v>78.722441911105406</v>
      </c>
      <c r="AJ37" s="152">
        <v>81.281987959523505</v>
      </c>
      <c r="AK37" s="152">
        <v>83.459323491738104</v>
      </c>
      <c r="AL37" s="158">
        <v>78.931843960548207</v>
      </c>
      <c r="AM37" s="152"/>
      <c r="AN37" s="159">
        <v>137.47313955424599</v>
      </c>
      <c r="AO37" s="160">
        <v>154.84154643268801</v>
      </c>
      <c r="AP37" s="161">
        <v>146.15734299346701</v>
      </c>
      <c r="AQ37" s="152"/>
      <c r="AR37" s="162">
        <v>98.1391293985251</v>
      </c>
      <c r="AS37" s="135"/>
      <c r="AT37" s="136">
        <v>8.9125833989288008</v>
      </c>
      <c r="AU37" s="130">
        <v>3.4897438618972401</v>
      </c>
      <c r="AV37" s="130">
        <v>5.7892900031974301</v>
      </c>
      <c r="AW37" s="130">
        <v>8.1628018112101497</v>
      </c>
      <c r="AX37" s="130">
        <v>6.9506629751342004</v>
      </c>
      <c r="AY37" s="137">
        <v>6.7123516060176902</v>
      </c>
      <c r="AZ37" s="130"/>
      <c r="BA37" s="138">
        <v>5.5989141297764302</v>
      </c>
      <c r="BB37" s="139">
        <v>3.9507735389738499</v>
      </c>
      <c r="BC37" s="140">
        <v>4.7194246629088301</v>
      </c>
      <c r="BD37" s="130"/>
      <c r="BE37" s="141">
        <v>5.8445936812463</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97.293606885127204</v>
      </c>
      <c r="H38" s="152">
        <v>153.96708181800801</v>
      </c>
      <c r="I38" s="152">
        <v>181.22559987813901</v>
      </c>
      <c r="J38" s="152">
        <v>174.26300576934</v>
      </c>
      <c r="K38" s="152">
        <v>133.250966888173</v>
      </c>
      <c r="L38" s="158">
        <v>148.000052247757</v>
      </c>
      <c r="M38" s="152"/>
      <c r="N38" s="159">
        <v>115.063529008549</v>
      </c>
      <c r="O38" s="160">
        <v>118.89437841543</v>
      </c>
      <c r="P38" s="161">
        <v>116.97895371198901</v>
      </c>
      <c r="Q38" s="152"/>
      <c r="R38" s="162">
        <v>139.13688123753801</v>
      </c>
      <c r="S38" s="135"/>
      <c r="T38" s="136">
        <v>-1.2748717988476399</v>
      </c>
      <c r="U38" s="130">
        <v>4.5093706150332098</v>
      </c>
      <c r="V38" s="130">
        <v>8.6118754335887608</v>
      </c>
      <c r="W38" s="130">
        <v>9.5590550305148003</v>
      </c>
      <c r="X38" s="130">
        <v>4.9952025115288299</v>
      </c>
      <c r="Y38" s="137">
        <v>5.91103697579622</v>
      </c>
      <c r="Z38" s="130"/>
      <c r="AA38" s="138">
        <v>4.1978419517451302</v>
      </c>
      <c r="AB38" s="139">
        <v>10.0968785386088</v>
      </c>
      <c r="AC38" s="140">
        <v>7.1144477109444404</v>
      </c>
      <c r="AD38" s="130"/>
      <c r="AE38" s="141">
        <v>6.1976382459748498</v>
      </c>
      <c r="AF38" s="75"/>
      <c r="AG38" s="157">
        <v>94.094327752892895</v>
      </c>
      <c r="AH38" s="152">
        <v>130.49836285397299</v>
      </c>
      <c r="AI38" s="152">
        <v>158.92410735961201</v>
      </c>
      <c r="AJ38" s="152">
        <v>156.161850256332</v>
      </c>
      <c r="AK38" s="152">
        <v>124.46931778045401</v>
      </c>
      <c r="AL38" s="158">
        <v>132.82959320065299</v>
      </c>
      <c r="AM38" s="152"/>
      <c r="AN38" s="159">
        <v>113.51563673665601</v>
      </c>
      <c r="AO38" s="160">
        <v>122.41226116014001</v>
      </c>
      <c r="AP38" s="161">
        <v>117.963938361136</v>
      </c>
      <c r="AQ38" s="152"/>
      <c r="AR38" s="162">
        <v>128.58227046714401</v>
      </c>
      <c r="AS38" s="135"/>
      <c r="AT38" s="136">
        <v>-4.2915923208490199E-2</v>
      </c>
      <c r="AU38" s="130">
        <v>5.9997479876905704</v>
      </c>
      <c r="AV38" s="130">
        <v>9.65323316752621</v>
      </c>
      <c r="AW38" s="130">
        <v>9.4284590383736209</v>
      </c>
      <c r="AX38" s="130">
        <v>3.8696634445436202</v>
      </c>
      <c r="AY38" s="137">
        <v>6.3110009224433901</v>
      </c>
      <c r="AZ38" s="130"/>
      <c r="BA38" s="138">
        <v>-1.9361908659870499</v>
      </c>
      <c r="BB38" s="139">
        <v>-0.88993426353224603</v>
      </c>
      <c r="BC38" s="140">
        <v>-1.39611719084786</v>
      </c>
      <c r="BD38" s="130"/>
      <c r="BE38" s="141">
        <v>4.1762531320293403</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42.226328860738299</v>
      </c>
      <c r="H39" s="164">
        <v>54.435981331777597</v>
      </c>
      <c r="I39" s="164">
        <v>57.573330277523098</v>
      </c>
      <c r="J39" s="164">
        <v>60.837442286857197</v>
      </c>
      <c r="K39" s="164">
        <v>61.449499958329802</v>
      </c>
      <c r="L39" s="165">
        <v>55.304516543045203</v>
      </c>
      <c r="M39" s="152"/>
      <c r="N39" s="166">
        <v>86.463700308358995</v>
      </c>
      <c r="O39" s="167">
        <v>91.423369447453894</v>
      </c>
      <c r="P39" s="168">
        <v>88.943534877906401</v>
      </c>
      <c r="Q39" s="152"/>
      <c r="R39" s="169">
        <v>64.915664638719804</v>
      </c>
      <c r="S39" s="135"/>
      <c r="T39" s="142">
        <v>-7.9619746507920999</v>
      </c>
      <c r="U39" s="143">
        <v>-7.44385334205219</v>
      </c>
      <c r="V39" s="143">
        <v>-7.8138253108010103</v>
      </c>
      <c r="W39" s="143">
        <v>-4.5461393358606701</v>
      </c>
      <c r="X39" s="143">
        <v>-1.4300952807535099</v>
      </c>
      <c r="Y39" s="144">
        <v>-5.6953092167396298</v>
      </c>
      <c r="Z39" s="130"/>
      <c r="AA39" s="145">
        <v>9.70490812666856E-2</v>
      </c>
      <c r="AB39" s="146">
        <v>-5.7849157736931502</v>
      </c>
      <c r="AC39" s="147">
        <v>-3.01481226041115</v>
      </c>
      <c r="AD39" s="130"/>
      <c r="AE39" s="148">
        <v>-4.6638204922258497</v>
      </c>
      <c r="AF39" s="75"/>
      <c r="AG39" s="163">
        <v>46.8385217518126</v>
      </c>
      <c r="AH39" s="164">
        <v>50.4474133261105</v>
      </c>
      <c r="AI39" s="164">
        <v>60.361813484457002</v>
      </c>
      <c r="AJ39" s="164">
        <v>66.478310275856302</v>
      </c>
      <c r="AK39" s="164">
        <v>67.205157929827394</v>
      </c>
      <c r="AL39" s="165">
        <v>58.266243353612801</v>
      </c>
      <c r="AM39" s="152"/>
      <c r="AN39" s="166">
        <v>89.179686223851903</v>
      </c>
      <c r="AO39" s="167">
        <v>93.580668805733794</v>
      </c>
      <c r="AP39" s="168">
        <v>91.380177514792805</v>
      </c>
      <c r="AQ39" s="152"/>
      <c r="AR39" s="169">
        <v>67.727367399664203</v>
      </c>
      <c r="AS39" s="135"/>
      <c r="AT39" s="142">
        <v>-8.1217006453797893</v>
      </c>
      <c r="AU39" s="143">
        <v>-5.4590039660197798</v>
      </c>
      <c r="AV39" s="143">
        <v>1.26076238971432E-2</v>
      </c>
      <c r="AW39" s="143">
        <v>4.4960626250402296</v>
      </c>
      <c r="AX39" s="143">
        <v>1.1146951865711201</v>
      </c>
      <c r="AY39" s="144">
        <v>-1.1660123153117301</v>
      </c>
      <c r="AZ39" s="130"/>
      <c r="BA39" s="145">
        <v>-1.2169612902492799</v>
      </c>
      <c r="BB39" s="146">
        <v>-5.5571298687739201</v>
      </c>
      <c r="BC39" s="147">
        <v>-3.4879915801318799</v>
      </c>
      <c r="BD39" s="130"/>
      <c r="BE39" s="148">
        <v>-2.0660160797818499</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46.589066444391499</v>
      </c>
      <c r="H40" s="150">
        <v>69.513948559180704</v>
      </c>
      <c r="I40" s="150">
        <v>74.509652298166202</v>
      </c>
      <c r="J40" s="150">
        <v>74.0568254346272</v>
      </c>
      <c r="K40" s="150">
        <v>65.346249106930202</v>
      </c>
      <c r="L40" s="151">
        <v>66.003148368659197</v>
      </c>
      <c r="M40" s="152"/>
      <c r="N40" s="153">
        <v>71.6023267444629</v>
      </c>
      <c r="O40" s="154">
        <v>76.709299833293599</v>
      </c>
      <c r="P40" s="155">
        <v>74.155813288878306</v>
      </c>
      <c r="Q40" s="152"/>
      <c r="R40" s="156">
        <v>68.332481203007504</v>
      </c>
      <c r="S40" s="135"/>
      <c r="T40" s="127">
        <v>-1.01492819391407</v>
      </c>
      <c r="U40" s="128">
        <v>4.5609920051007098</v>
      </c>
      <c r="V40" s="128">
        <v>7.4054176601061199</v>
      </c>
      <c r="W40" s="128">
        <v>6.9129586781645598</v>
      </c>
      <c r="X40" s="128">
        <v>6.9095607881248204</v>
      </c>
      <c r="Y40" s="129">
        <v>5.3313171361081402</v>
      </c>
      <c r="Z40" s="130"/>
      <c r="AA40" s="131">
        <v>-6.1143218018950396</v>
      </c>
      <c r="AB40" s="132">
        <v>-3.8310889335947902</v>
      </c>
      <c r="AC40" s="133">
        <v>-4.9470991551278498</v>
      </c>
      <c r="AD40" s="130"/>
      <c r="AE40" s="134">
        <v>1.9143094057002401</v>
      </c>
      <c r="AF40" s="75"/>
      <c r="AG40" s="149">
        <v>46.297356951473603</v>
      </c>
      <c r="AH40" s="150">
        <v>61.6316070259005</v>
      </c>
      <c r="AI40" s="150">
        <v>72.827730872283396</v>
      </c>
      <c r="AJ40" s="150">
        <v>74.458403691574802</v>
      </c>
      <c r="AK40" s="150">
        <v>70.064036675398896</v>
      </c>
      <c r="AL40" s="151">
        <v>65.055886681909101</v>
      </c>
      <c r="AM40" s="152"/>
      <c r="AN40" s="153">
        <v>75.917681590854897</v>
      </c>
      <c r="AO40" s="154">
        <v>80.189779709454598</v>
      </c>
      <c r="AP40" s="155">
        <v>78.053730650154705</v>
      </c>
      <c r="AQ40" s="152"/>
      <c r="AR40" s="156">
        <v>68.769682736799098</v>
      </c>
      <c r="AS40" s="135"/>
      <c r="AT40" s="127">
        <v>1.1851518388629001</v>
      </c>
      <c r="AU40" s="128">
        <v>5.86254097993318</v>
      </c>
      <c r="AV40" s="128">
        <v>7.4211045145568102</v>
      </c>
      <c r="AW40" s="128">
        <v>6.9995631478408802</v>
      </c>
      <c r="AX40" s="128">
        <v>7.7392059145802898</v>
      </c>
      <c r="AY40" s="129">
        <v>6.1655705438478998</v>
      </c>
      <c r="AZ40" s="130"/>
      <c r="BA40" s="131">
        <v>-4.3707243824781097</v>
      </c>
      <c r="BB40" s="132">
        <v>-4.8129769980287396</v>
      </c>
      <c r="BC40" s="133">
        <v>-4.5984142051225803</v>
      </c>
      <c r="BD40" s="130"/>
      <c r="BE40" s="134">
        <v>2.4184099946850401</v>
      </c>
      <c r="BF40" s="75"/>
    </row>
    <row r="41" spans="1:70" x14ac:dyDescent="0.2">
      <c r="A41" s="20" t="s">
        <v>84</v>
      </c>
      <c r="B41" s="3" t="str">
        <f t="shared" si="0"/>
        <v>Southwest Virginia - Blue Ridge Highlands</v>
      </c>
      <c r="C41" s="10"/>
      <c r="D41" s="24" t="s">
        <v>16</v>
      </c>
      <c r="E41" s="27" t="s">
        <v>17</v>
      </c>
      <c r="F41" s="3"/>
      <c r="G41" s="157">
        <v>49.849673492605199</v>
      </c>
      <c r="H41" s="152">
        <v>59.508255972696197</v>
      </c>
      <c r="I41" s="152">
        <v>60.596374288964697</v>
      </c>
      <c r="J41" s="152">
        <v>66.205258248009102</v>
      </c>
      <c r="K41" s="152">
        <v>74.468136518771303</v>
      </c>
      <c r="L41" s="158">
        <v>62.125539704209302</v>
      </c>
      <c r="M41" s="152"/>
      <c r="N41" s="159">
        <v>110.254343572241</v>
      </c>
      <c r="O41" s="160">
        <v>110.805086461888</v>
      </c>
      <c r="P41" s="161">
        <v>110.52971501706401</v>
      </c>
      <c r="Q41" s="152"/>
      <c r="R41" s="162">
        <v>75.955304079310906</v>
      </c>
      <c r="S41" s="135"/>
      <c r="T41" s="136">
        <v>12.1672082964617</v>
      </c>
      <c r="U41" s="130">
        <v>3.72751013565831</v>
      </c>
      <c r="V41" s="130">
        <v>-0.35284285566003898</v>
      </c>
      <c r="W41" s="130">
        <v>0.150885509933156</v>
      </c>
      <c r="X41" s="130">
        <v>-2.0975430926729</v>
      </c>
      <c r="Y41" s="137">
        <v>1.9146032639528401</v>
      </c>
      <c r="Z41" s="130"/>
      <c r="AA41" s="138">
        <v>-0.52072503706843998</v>
      </c>
      <c r="AB41" s="139">
        <v>1.5833969215097601</v>
      </c>
      <c r="AC41" s="140">
        <v>0.52294698256498795</v>
      </c>
      <c r="AD41" s="130"/>
      <c r="AE41" s="141">
        <v>1.33134155807423</v>
      </c>
      <c r="AF41" s="75"/>
      <c r="AG41" s="157">
        <v>45.835911831626802</v>
      </c>
      <c r="AH41" s="152">
        <v>52.152219283276402</v>
      </c>
      <c r="AI41" s="152">
        <v>58.337717861205903</v>
      </c>
      <c r="AJ41" s="152">
        <v>62.068176621160397</v>
      </c>
      <c r="AK41" s="152">
        <v>63.497296359499401</v>
      </c>
      <c r="AL41" s="158">
        <v>56.378264391353802</v>
      </c>
      <c r="AM41" s="152"/>
      <c r="AN41" s="159">
        <v>87.7580352673492</v>
      </c>
      <c r="AO41" s="160">
        <v>87.870958191126206</v>
      </c>
      <c r="AP41" s="161">
        <v>87.814496729237703</v>
      </c>
      <c r="AQ41" s="152"/>
      <c r="AR41" s="162">
        <v>65.360045059320598</v>
      </c>
      <c r="AS41" s="135"/>
      <c r="AT41" s="136">
        <v>4.3181974290133001</v>
      </c>
      <c r="AU41" s="130">
        <v>5.1948673054896899</v>
      </c>
      <c r="AV41" s="130">
        <v>4.9881293995474296</v>
      </c>
      <c r="AW41" s="130">
        <v>2.2754503985307801</v>
      </c>
      <c r="AX41" s="130">
        <v>-3.61146420347607</v>
      </c>
      <c r="AY41" s="137">
        <v>2.2619647459915599</v>
      </c>
      <c r="AZ41" s="130"/>
      <c r="BA41" s="138">
        <v>-6.0386540791869203</v>
      </c>
      <c r="BB41" s="139">
        <v>-3.4273590856295302</v>
      </c>
      <c r="BC41" s="140">
        <v>-4.7500613317499001</v>
      </c>
      <c r="BD41" s="130"/>
      <c r="BE41" s="141">
        <v>-0.55791371622117802</v>
      </c>
      <c r="BF41" s="75"/>
    </row>
    <row r="42" spans="1:70" x14ac:dyDescent="0.2">
      <c r="A42" s="21" t="s">
        <v>85</v>
      </c>
      <c r="B42" s="3" t="str">
        <f t="shared" si="0"/>
        <v>Southwest Virginia - Heart of Appalachia</v>
      </c>
      <c r="C42" s="3"/>
      <c r="D42" s="24" t="s">
        <v>16</v>
      </c>
      <c r="E42" s="27" t="s">
        <v>17</v>
      </c>
      <c r="F42" s="3"/>
      <c r="G42" s="157">
        <v>28.253869509043898</v>
      </c>
      <c r="H42" s="152">
        <v>44.1591860465116</v>
      </c>
      <c r="I42" s="152">
        <v>48.494302325581302</v>
      </c>
      <c r="J42" s="152">
        <v>48.157332041343601</v>
      </c>
      <c r="K42" s="152">
        <v>46.648875968992201</v>
      </c>
      <c r="L42" s="158">
        <v>43.1427131782945</v>
      </c>
      <c r="M42" s="152"/>
      <c r="N42" s="159">
        <v>63.252687338501197</v>
      </c>
      <c r="O42" s="160">
        <v>63.112409560723499</v>
      </c>
      <c r="P42" s="161">
        <v>63.182548449612398</v>
      </c>
      <c r="Q42" s="152"/>
      <c r="R42" s="162">
        <v>48.868380398671</v>
      </c>
      <c r="S42" s="135"/>
      <c r="T42" s="136">
        <v>-5.7936794238858598</v>
      </c>
      <c r="U42" s="130">
        <v>-3.5567232351247702</v>
      </c>
      <c r="V42" s="130">
        <v>-1.4791761717019101</v>
      </c>
      <c r="W42" s="130">
        <v>-6.0953442952160799</v>
      </c>
      <c r="X42" s="130">
        <v>-11.5384812980197</v>
      </c>
      <c r="Y42" s="137">
        <v>-5.8094803202482899</v>
      </c>
      <c r="Z42" s="130"/>
      <c r="AA42" s="138">
        <v>-3.6111972765826401</v>
      </c>
      <c r="AB42" s="139">
        <v>-1.9847099053836901</v>
      </c>
      <c r="AC42" s="140">
        <v>-2.8056603268957998</v>
      </c>
      <c r="AD42" s="130"/>
      <c r="AE42" s="141">
        <v>-4.7217332378269301</v>
      </c>
      <c r="AF42" s="75"/>
      <c r="AG42" s="157">
        <v>31.9693701550387</v>
      </c>
      <c r="AH42" s="152">
        <v>43.769689922480602</v>
      </c>
      <c r="AI42" s="152">
        <v>50.561682816537399</v>
      </c>
      <c r="AJ42" s="152">
        <v>50.699804586563303</v>
      </c>
      <c r="AK42" s="152">
        <v>46.6211385658914</v>
      </c>
      <c r="AL42" s="158">
        <v>44.724337209302298</v>
      </c>
      <c r="AM42" s="152"/>
      <c r="AN42" s="159">
        <v>55.700011304909502</v>
      </c>
      <c r="AO42" s="160">
        <v>55.106119186046499</v>
      </c>
      <c r="AP42" s="161">
        <v>55.403065245477997</v>
      </c>
      <c r="AQ42" s="152"/>
      <c r="AR42" s="162">
        <v>47.775402362495299</v>
      </c>
      <c r="AS42" s="135"/>
      <c r="AT42" s="136">
        <v>-2.9357088656624999</v>
      </c>
      <c r="AU42" s="130">
        <v>2.6567523847630499</v>
      </c>
      <c r="AV42" s="130">
        <v>0.60445987664032197</v>
      </c>
      <c r="AW42" s="130">
        <v>-4.69746094915575</v>
      </c>
      <c r="AX42" s="130">
        <v>-13.106938473419101</v>
      </c>
      <c r="AY42" s="137">
        <v>-3.8944279497633301</v>
      </c>
      <c r="AZ42" s="130"/>
      <c r="BA42" s="138">
        <v>-11.410531011418501</v>
      </c>
      <c r="BB42" s="139">
        <v>-11.9250078169676</v>
      </c>
      <c r="BC42" s="140">
        <v>-11.6671397950065</v>
      </c>
      <c r="BD42" s="130"/>
      <c r="BE42" s="141">
        <v>-6.6170006712687899</v>
      </c>
      <c r="BF42" s="75"/>
    </row>
    <row r="43" spans="1:70" x14ac:dyDescent="0.2">
      <c r="A43" s="22" t="s">
        <v>86</v>
      </c>
      <c r="B43" s="3" t="str">
        <f t="shared" si="0"/>
        <v>Virginia Mountains</v>
      </c>
      <c r="C43" s="3"/>
      <c r="D43" s="25" t="s">
        <v>16</v>
      </c>
      <c r="E43" s="28" t="s">
        <v>17</v>
      </c>
      <c r="F43" s="3"/>
      <c r="G43" s="157">
        <v>59.017403154399503</v>
      </c>
      <c r="H43" s="152">
        <v>75.632603763143294</v>
      </c>
      <c r="I43" s="152">
        <v>75.537259269507402</v>
      </c>
      <c r="J43" s="152">
        <v>80.798446319867097</v>
      </c>
      <c r="K43" s="152">
        <v>86.429041228555604</v>
      </c>
      <c r="L43" s="158">
        <v>75.482950747094606</v>
      </c>
      <c r="M43" s="152"/>
      <c r="N43" s="159">
        <v>107.02674045379</v>
      </c>
      <c r="O43" s="160">
        <v>103.08048837852699</v>
      </c>
      <c r="P43" s="161">
        <v>105.05361441615899</v>
      </c>
      <c r="Q43" s="152"/>
      <c r="R43" s="162">
        <v>83.931711795398797</v>
      </c>
      <c r="S43" s="135"/>
      <c r="T43" s="136">
        <v>0.79919270169428003</v>
      </c>
      <c r="U43" s="130">
        <v>13.345285693274899</v>
      </c>
      <c r="V43" s="130">
        <v>14.2157044312994</v>
      </c>
      <c r="W43" s="130">
        <v>18.875635340244202</v>
      </c>
      <c r="X43" s="130">
        <v>20.497218715651201</v>
      </c>
      <c r="Y43" s="137">
        <v>13.985187157575201</v>
      </c>
      <c r="Z43" s="130"/>
      <c r="AA43" s="138">
        <v>16.271434374285601</v>
      </c>
      <c r="AB43" s="139">
        <v>13.4719288592865</v>
      </c>
      <c r="AC43" s="140">
        <v>14.880917516658601</v>
      </c>
      <c r="AD43" s="130"/>
      <c r="AE43" s="141">
        <v>14.303905709024001</v>
      </c>
      <c r="AF43" s="75"/>
      <c r="AG43" s="157">
        <v>56.602151009961197</v>
      </c>
      <c r="AH43" s="152">
        <v>66.350537838959596</v>
      </c>
      <c r="AI43" s="152">
        <v>74.9418971361372</v>
      </c>
      <c r="AJ43" s="152">
        <v>78.281559214167103</v>
      </c>
      <c r="AK43" s="152">
        <v>77.806614208632993</v>
      </c>
      <c r="AL43" s="158">
        <v>70.796551881571602</v>
      </c>
      <c r="AM43" s="152"/>
      <c r="AN43" s="159">
        <v>90.657780852241203</v>
      </c>
      <c r="AO43" s="160">
        <v>96.775270821804</v>
      </c>
      <c r="AP43" s="161">
        <v>93.716525837022601</v>
      </c>
      <c r="AQ43" s="152"/>
      <c r="AR43" s="162">
        <v>77.345115868843294</v>
      </c>
      <c r="AS43" s="135"/>
      <c r="AT43" s="136">
        <v>5.12890387332203</v>
      </c>
      <c r="AU43" s="130">
        <v>17.7549223999833</v>
      </c>
      <c r="AV43" s="130">
        <v>15.413634741061999</v>
      </c>
      <c r="AW43" s="130">
        <v>16.963244810547799</v>
      </c>
      <c r="AX43" s="130">
        <v>17.367052074829001</v>
      </c>
      <c r="AY43" s="137">
        <v>14.8019672002207</v>
      </c>
      <c r="AZ43" s="130"/>
      <c r="BA43" s="138">
        <v>0.26997380750448802</v>
      </c>
      <c r="BB43" s="139">
        <v>-1.4642767847354601</v>
      </c>
      <c r="BC43" s="140">
        <v>-0.63300697960988395</v>
      </c>
      <c r="BD43" s="130"/>
      <c r="BE43" s="141">
        <v>8.9435470797331398</v>
      </c>
      <c r="BF43" s="75"/>
    </row>
    <row r="44" spans="1:70" x14ac:dyDescent="0.2">
      <c r="A44" s="86" t="s">
        <v>111</v>
      </c>
      <c r="B44" s="3" t="s">
        <v>117</v>
      </c>
      <c r="D44" s="25" t="s">
        <v>16</v>
      </c>
      <c r="E44" s="28" t="s">
        <v>17</v>
      </c>
      <c r="G44" s="157">
        <v>175.15672982884999</v>
      </c>
      <c r="H44" s="152">
        <v>232.29771393643</v>
      </c>
      <c r="I44" s="152">
        <v>255.922310513447</v>
      </c>
      <c r="J44" s="152">
        <v>255.03758557457201</v>
      </c>
      <c r="K44" s="152">
        <v>230.37830990219999</v>
      </c>
      <c r="L44" s="158">
        <v>229.7585299511</v>
      </c>
      <c r="M44" s="152"/>
      <c r="N44" s="159">
        <v>309.57496026894802</v>
      </c>
      <c r="O44" s="160">
        <v>300.79285452322699</v>
      </c>
      <c r="P44" s="161">
        <v>305.18390739608799</v>
      </c>
      <c r="Q44" s="152"/>
      <c r="R44" s="162">
        <v>251.30863779252499</v>
      </c>
      <c r="S44" s="135"/>
      <c r="T44" s="136">
        <v>0.81987541538671405</v>
      </c>
      <c r="U44" s="130">
        <v>11.808296252588701</v>
      </c>
      <c r="V44" s="130">
        <v>14.6578785339411</v>
      </c>
      <c r="W44" s="130">
        <v>22.3014761070656</v>
      </c>
      <c r="X44" s="130">
        <v>7.0341230537567796</v>
      </c>
      <c r="Y44" s="137">
        <v>11.698984263158399</v>
      </c>
      <c r="Z44" s="130"/>
      <c r="AA44" s="138">
        <v>22.821159928366299</v>
      </c>
      <c r="AB44" s="139">
        <v>9.6624030560891701</v>
      </c>
      <c r="AC44" s="140">
        <v>15.9638225465127</v>
      </c>
      <c r="AD44" s="130"/>
      <c r="AE44" s="141">
        <v>13.142737248959101</v>
      </c>
      <c r="AF44" s="78"/>
      <c r="AG44" s="157">
        <v>181.26948120415599</v>
      </c>
      <c r="AH44" s="152">
        <v>181.89624006723699</v>
      </c>
      <c r="AI44" s="152">
        <v>214.90429477383799</v>
      </c>
      <c r="AJ44" s="152">
        <v>214.407047677261</v>
      </c>
      <c r="AK44" s="152">
        <v>203.655307151589</v>
      </c>
      <c r="AL44" s="158">
        <v>199.22647417481599</v>
      </c>
      <c r="AM44" s="152"/>
      <c r="AN44" s="159">
        <v>290.86372096577003</v>
      </c>
      <c r="AO44" s="160">
        <v>322.69746026894802</v>
      </c>
      <c r="AP44" s="161">
        <v>306.780590617359</v>
      </c>
      <c r="AQ44" s="152"/>
      <c r="AR44" s="162">
        <v>229.956221729828</v>
      </c>
      <c r="AS44" s="135"/>
      <c r="AT44" s="136">
        <v>-1.54620092486577</v>
      </c>
      <c r="AU44" s="130">
        <v>2.8520468173393798</v>
      </c>
      <c r="AV44" s="130">
        <v>10.334863620476099</v>
      </c>
      <c r="AW44" s="130">
        <v>10.950922177320299</v>
      </c>
      <c r="AX44" s="130">
        <v>-0.53616770356832799</v>
      </c>
      <c r="AY44" s="137">
        <v>4.4447143907203897</v>
      </c>
      <c r="AZ44" s="130"/>
      <c r="BA44" s="138">
        <v>2.5106603214155498</v>
      </c>
      <c r="BB44" s="139">
        <v>2.1250051029685402</v>
      </c>
      <c r="BC44" s="140">
        <v>2.30746574091736</v>
      </c>
      <c r="BD44" s="130"/>
      <c r="BE44" s="141">
        <v>3.61961857579232</v>
      </c>
    </row>
    <row r="45" spans="1:70" x14ac:dyDescent="0.2">
      <c r="A45" s="86" t="s">
        <v>112</v>
      </c>
      <c r="B45" s="3" t="s">
        <v>118</v>
      </c>
      <c r="D45" s="25" t="s">
        <v>16</v>
      </c>
      <c r="E45" s="28" t="s">
        <v>17</v>
      </c>
      <c r="G45" s="157">
        <v>125.956880887042</v>
      </c>
      <c r="H45" s="152">
        <v>192.060801008677</v>
      </c>
      <c r="I45" s="152">
        <v>219.42204776385</v>
      </c>
      <c r="J45" s="152">
        <v>209.13690017058499</v>
      </c>
      <c r="K45" s="152">
        <v>165.97580286286399</v>
      </c>
      <c r="L45" s="158">
        <v>182.510486538604</v>
      </c>
      <c r="M45" s="152"/>
      <c r="N45" s="159">
        <v>167.139879848698</v>
      </c>
      <c r="O45" s="160">
        <v>171.06411332789401</v>
      </c>
      <c r="P45" s="161">
        <v>169.101996588296</v>
      </c>
      <c r="Q45" s="152"/>
      <c r="R45" s="162">
        <v>178.67948940994401</v>
      </c>
      <c r="S45" s="135"/>
      <c r="T45" s="136">
        <v>9.5061553973797803</v>
      </c>
      <c r="U45" s="130">
        <v>12.4573809450283</v>
      </c>
      <c r="V45" s="130">
        <v>15.9727917299921</v>
      </c>
      <c r="W45" s="130">
        <v>13.674307179192301</v>
      </c>
      <c r="X45" s="130">
        <v>10.8568340223189</v>
      </c>
      <c r="Y45" s="137">
        <v>12.8406042338798</v>
      </c>
      <c r="Z45" s="130"/>
      <c r="AA45" s="138">
        <v>12.8030212276232</v>
      </c>
      <c r="AB45" s="139">
        <v>12.8710499214575</v>
      </c>
      <c r="AC45" s="140">
        <v>12.837419996125901</v>
      </c>
      <c r="AD45" s="130"/>
      <c r="AE45" s="141">
        <v>12.8397431996496</v>
      </c>
      <c r="AF45" s="78"/>
      <c r="AG45" s="157">
        <v>119.692949465545</v>
      </c>
      <c r="AH45" s="152">
        <v>152.48727293796901</v>
      </c>
      <c r="AI45" s="152">
        <v>185.018323305552</v>
      </c>
      <c r="AJ45" s="152">
        <v>180.87792318317901</v>
      </c>
      <c r="AK45" s="152">
        <v>148.90672708057099</v>
      </c>
      <c r="AL45" s="158">
        <v>157.39663919456299</v>
      </c>
      <c r="AM45" s="152"/>
      <c r="AN45" s="159">
        <v>161.02547340706599</v>
      </c>
      <c r="AO45" s="160">
        <v>176.12211762742601</v>
      </c>
      <c r="AP45" s="161">
        <v>168.57376052806001</v>
      </c>
      <c r="AQ45" s="152"/>
      <c r="AR45" s="162">
        <v>160.59009185927599</v>
      </c>
      <c r="AS45" s="135"/>
      <c r="AT45" s="136">
        <v>8.6823166558039802</v>
      </c>
      <c r="AU45" s="130">
        <v>10.319088989537599</v>
      </c>
      <c r="AV45" s="130">
        <v>13.8122582638483</v>
      </c>
      <c r="AW45" s="130">
        <v>12.9592569342941</v>
      </c>
      <c r="AX45" s="130">
        <v>9.6539114272937407</v>
      </c>
      <c r="AY45" s="137">
        <v>11.3378460849411</v>
      </c>
      <c r="AZ45" s="130"/>
      <c r="BA45" s="138">
        <v>4.7099094463732696</v>
      </c>
      <c r="BB45" s="139">
        <v>5.0452983922132697</v>
      </c>
      <c r="BC45" s="140">
        <v>4.8848234802821402</v>
      </c>
      <c r="BD45" s="130"/>
      <c r="BE45" s="141">
        <v>9.32036757855826</v>
      </c>
    </row>
    <row r="46" spans="1:70" x14ac:dyDescent="0.2">
      <c r="A46" s="86" t="s">
        <v>113</v>
      </c>
      <c r="B46" s="3" t="s">
        <v>119</v>
      </c>
      <c r="D46" s="25" t="s">
        <v>16</v>
      </c>
      <c r="E46" s="28" t="s">
        <v>17</v>
      </c>
      <c r="G46" s="157">
        <v>92.5279675691758</v>
      </c>
      <c r="H46" s="152">
        <v>132.47080601011601</v>
      </c>
      <c r="I46" s="152">
        <v>148.24111395418001</v>
      </c>
      <c r="J46" s="152">
        <v>147.06992770008901</v>
      </c>
      <c r="K46" s="152">
        <v>129.83480214221899</v>
      </c>
      <c r="L46" s="158">
        <v>130.02892347515601</v>
      </c>
      <c r="M46" s="152"/>
      <c r="N46" s="159">
        <v>144.94764117822001</v>
      </c>
      <c r="O46" s="160">
        <v>147.40469741148399</v>
      </c>
      <c r="P46" s="161">
        <v>146.176169294852</v>
      </c>
      <c r="Q46" s="152"/>
      <c r="R46" s="162">
        <v>134.64242228078299</v>
      </c>
      <c r="S46" s="135"/>
      <c r="T46" s="136">
        <v>6.3323698391443903</v>
      </c>
      <c r="U46" s="130">
        <v>6.2624909720629196</v>
      </c>
      <c r="V46" s="130">
        <v>4.1637787814199303</v>
      </c>
      <c r="W46" s="130">
        <v>4.7425711799651804</v>
      </c>
      <c r="X46" s="130">
        <v>4.4307207498588097</v>
      </c>
      <c r="Y46" s="137">
        <v>5.0766036446161102</v>
      </c>
      <c r="Z46" s="130"/>
      <c r="AA46" s="138">
        <v>0.50269807181071402</v>
      </c>
      <c r="AB46" s="139">
        <v>-1.69141570519731</v>
      </c>
      <c r="AC46" s="140">
        <v>-0.61568428099862305</v>
      </c>
      <c r="AD46" s="130"/>
      <c r="AE46" s="141">
        <v>3.2423744249084399</v>
      </c>
      <c r="AF46" s="78"/>
      <c r="AG46" s="157">
        <v>91.156440196370099</v>
      </c>
      <c r="AH46" s="152">
        <v>107.039899657839</v>
      </c>
      <c r="AI46" s="152">
        <v>126.902560844986</v>
      </c>
      <c r="AJ46" s="152">
        <v>128.67040598036201</v>
      </c>
      <c r="AK46" s="152">
        <v>113.364428220767</v>
      </c>
      <c r="AL46" s="158">
        <v>113.426746980065</v>
      </c>
      <c r="AM46" s="152"/>
      <c r="AN46" s="159">
        <v>135.07721593275801</v>
      </c>
      <c r="AO46" s="160">
        <v>147.31016453436399</v>
      </c>
      <c r="AP46" s="161">
        <v>141.193690233561</v>
      </c>
      <c r="AQ46" s="152"/>
      <c r="AR46" s="162">
        <v>121.360159338207</v>
      </c>
      <c r="AS46" s="135"/>
      <c r="AT46" s="136">
        <v>-3.1536985453535699E-2</v>
      </c>
      <c r="AU46" s="130">
        <v>3.29493944539669</v>
      </c>
      <c r="AV46" s="130">
        <v>4.2312304920677803</v>
      </c>
      <c r="AW46" s="130">
        <v>5.8536886112461799</v>
      </c>
      <c r="AX46" s="130">
        <v>3.14339869760048</v>
      </c>
      <c r="AY46" s="137">
        <v>3.4866124585088798</v>
      </c>
      <c r="AZ46" s="130"/>
      <c r="BA46" s="138">
        <v>-1.1195442673851399</v>
      </c>
      <c r="BB46" s="139">
        <v>-1.73933742777162</v>
      </c>
      <c r="BC46" s="140">
        <v>-1.4438378126017399</v>
      </c>
      <c r="BD46" s="130"/>
      <c r="BE46" s="141">
        <v>1.7938521947654</v>
      </c>
    </row>
    <row r="47" spans="1:70" x14ac:dyDescent="0.2">
      <c r="A47" s="86" t="s">
        <v>114</v>
      </c>
      <c r="B47" s="3" t="s">
        <v>120</v>
      </c>
      <c r="D47" s="25" t="s">
        <v>16</v>
      </c>
      <c r="E47" s="28" t="s">
        <v>17</v>
      </c>
      <c r="G47" s="157">
        <v>68.5050065797641</v>
      </c>
      <c r="H47" s="152">
        <v>93.6795039106145</v>
      </c>
      <c r="I47" s="152">
        <v>106.782739664804</v>
      </c>
      <c r="J47" s="152">
        <v>106.592620980757</v>
      </c>
      <c r="K47" s="152">
        <v>99.283901179391606</v>
      </c>
      <c r="L47" s="158">
        <v>94.968754463066404</v>
      </c>
      <c r="M47" s="152"/>
      <c r="N47" s="159">
        <v>125.045464183736</v>
      </c>
      <c r="O47" s="160">
        <v>127.398599379267</v>
      </c>
      <c r="P47" s="161">
        <v>126.222031781502</v>
      </c>
      <c r="Q47" s="152"/>
      <c r="R47" s="162">
        <v>103.898262268333</v>
      </c>
      <c r="S47" s="135"/>
      <c r="T47" s="136">
        <v>2.36867496426999</v>
      </c>
      <c r="U47" s="130">
        <v>2.7292918074292598</v>
      </c>
      <c r="V47" s="130">
        <v>4.57027236259154</v>
      </c>
      <c r="W47" s="130">
        <v>6.0480450840645599</v>
      </c>
      <c r="X47" s="130">
        <v>2.58599862988489</v>
      </c>
      <c r="Y47" s="137">
        <v>3.7862317778512899</v>
      </c>
      <c r="Z47" s="130"/>
      <c r="AA47" s="138">
        <v>-1.76077126476415</v>
      </c>
      <c r="AB47" s="139">
        <v>-2.3477490923022599</v>
      </c>
      <c r="AC47" s="140">
        <v>-2.0578752317901698</v>
      </c>
      <c r="AD47" s="130"/>
      <c r="AE47" s="141">
        <v>1.68030001202174</v>
      </c>
      <c r="AF47" s="78"/>
      <c r="AG47" s="157">
        <v>69.521458038045495</v>
      </c>
      <c r="AH47" s="152">
        <v>78.585631045629697</v>
      </c>
      <c r="AI47" s="152">
        <v>93.735519022752698</v>
      </c>
      <c r="AJ47" s="152">
        <v>96.544300758423404</v>
      </c>
      <c r="AK47" s="152">
        <v>91.730847258485596</v>
      </c>
      <c r="AL47" s="158">
        <v>86.023551224667401</v>
      </c>
      <c r="AM47" s="152"/>
      <c r="AN47" s="159">
        <v>120.90656738779001</v>
      </c>
      <c r="AO47" s="160">
        <v>128.97680073319199</v>
      </c>
      <c r="AP47" s="161">
        <v>124.942687197016</v>
      </c>
      <c r="AQ47" s="152"/>
      <c r="AR47" s="162">
        <v>97.145279273599101</v>
      </c>
      <c r="AS47" s="135"/>
      <c r="AT47" s="136">
        <v>-0.121050395915016</v>
      </c>
      <c r="AU47" s="130">
        <v>3.53510636431702</v>
      </c>
      <c r="AV47" s="130">
        <v>4.9154076887770701</v>
      </c>
      <c r="AW47" s="130">
        <v>6.5230433368672296</v>
      </c>
      <c r="AX47" s="130">
        <v>3.3258249606231298</v>
      </c>
      <c r="AY47" s="137">
        <v>3.8248561755586601</v>
      </c>
      <c r="AZ47" s="130"/>
      <c r="BA47" s="138">
        <v>-0.43936043522306201</v>
      </c>
      <c r="BB47" s="139">
        <v>-2.0046846060366299</v>
      </c>
      <c r="BC47" s="140">
        <v>-1.25269988451658</v>
      </c>
      <c r="BD47" s="130"/>
      <c r="BE47" s="141">
        <v>1.8888086946206799</v>
      </c>
    </row>
    <row r="48" spans="1:70" x14ac:dyDescent="0.2">
      <c r="A48" s="86" t="s">
        <v>115</v>
      </c>
      <c r="B48" s="3" t="s">
        <v>121</v>
      </c>
      <c r="D48" s="25" t="s">
        <v>16</v>
      </c>
      <c r="E48" s="28" t="s">
        <v>17</v>
      </c>
      <c r="G48" s="157">
        <v>48.388652301119201</v>
      </c>
      <c r="H48" s="152">
        <v>59.0720015789718</v>
      </c>
      <c r="I48" s="152">
        <v>66.109649839780801</v>
      </c>
      <c r="J48" s="152">
        <v>66.967966841591902</v>
      </c>
      <c r="K48" s="152">
        <v>64.498648585891402</v>
      </c>
      <c r="L48" s="158">
        <v>61.007383829471003</v>
      </c>
      <c r="M48" s="152"/>
      <c r="N48" s="159">
        <v>80.243817396554107</v>
      </c>
      <c r="O48" s="160">
        <v>81.7317442994473</v>
      </c>
      <c r="P48" s="161">
        <v>80.987780848000696</v>
      </c>
      <c r="Q48" s="152"/>
      <c r="R48" s="162">
        <v>66.716068691908106</v>
      </c>
      <c r="S48" s="135"/>
      <c r="T48" s="136">
        <v>-0.439916765932718</v>
      </c>
      <c r="U48" s="130">
        <v>-0.64533616204824096</v>
      </c>
      <c r="V48" s="130">
        <v>4.9091626234885899</v>
      </c>
      <c r="W48" s="130">
        <v>6.0064718794018397</v>
      </c>
      <c r="X48" s="130">
        <v>2.72902838772489</v>
      </c>
      <c r="Y48" s="137">
        <v>2.6946459885831899</v>
      </c>
      <c r="Z48" s="130"/>
      <c r="AA48" s="138">
        <v>-0.81237477810060399</v>
      </c>
      <c r="AB48" s="139">
        <v>-2.4987390614152001</v>
      </c>
      <c r="AC48" s="140">
        <v>-1.67053055806064</v>
      </c>
      <c r="AD48" s="130"/>
      <c r="AE48" s="141">
        <v>1.1374222869181301</v>
      </c>
      <c r="AF48" s="78"/>
      <c r="AG48" s="157">
        <v>48.5322977522871</v>
      </c>
      <c r="AH48" s="152">
        <v>52.445200041796298</v>
      </c>
      <c r="AI48" s="152">
        <v>60.6005315097756</v>
      </c>
      <c r="AJ48" s="152">
        <v>63.213222263502502</v>
      </c>
      <c r="AK48" s="152">
        <v>60.938715459991599</v>
      </c>
      <c r="AL48" s="158">
        <v>57.145993405470598</v>
      </c>
      <c r="AM48" s="152"/>
      <c r="AN48" s="159">
        <v>76.675899781730294</v>
      </c>
      <c r="AO48" s="160">
        <v>82.396151604514003</v>
      </c>
      <c r="AP48" s="161">
        <v>79.536025693122099</v>
      </c>
      <c r="AQ48" s="152"/>
      <c r="AR48" s="162">
        <v>63.543145487656801</v>
      </c>
      <c r="AS48" s="135"/>
      <c r="AT48" s="136">
        <v>0.17603800215672899</v>
      </c>
      <c r="AU48" s="130">
        <v>1.15622964116962</v>
      </c>
      <c r="AV48" s="130">
        <v>6.3170623461140103</v>
      </c>
      <c r="AW48" s="130">
        <v>6.3943278093304601</v>
      </c>
      <c r="AX48" s="130">
        <v>1.5841097010177501</v>
      </c>
      <c r="AY48" s="137">
        <v>3.2686891946938799</v>
      </c>
      <c r="AZ48" s="130"/>
      <c r="BA48" s="138">
        <v>-1.3680811978002401</v>
      </c>
      <c r="BB48" s="139">
        <v>-1.6636725231057199</v>
      </c>
      <c r="BC48" s="140">
        <v>-1.5214131108515601</v>
      </c>
      <c r="BD48" s="130"/>
      <c r="BE48" s="141">
        <v>1.5162535941727799</v>
      </c>
    </row>
    <row r="49" spans="1:57" x14ac:dyDescent="0.2">
      <c r="A49" s="87" t="s">
        <v>116</v>
      </c>
      <c r="B49" s="3" t="s">
        <v>122</v>
      </c>
      <c r="D49" s="25" t="s">
        <v>16</v>
      </c>
      <c r="E49" s="28" t="s">
        <v>17</v>
      </c>
      <c r="G49" s="163">
        <v>35.462343823486698</v>
      </c>
      <c r="H49" s="164">
        <v>35.807099230657499</v>
      </c>
      <c r="I49" s="164">
        <v>38.280475128465604</v>
      </c>
      <c r="J49" s="164">
        <v>39.9634059311946</v>
      </c>
      <c r="K49" s="164">
        <v>40.731416182319599</v>
      </c>
      <c r="L49" s="165">
        <v>38.048948059224799</v>
      </c>
      <c r="M49" s="152"/>
      <c r="N49" s="166">
        <v>57.356002630280102</v>
      </c>
      <c r="O49" s="167">
        <v>60.066446230221999</v>
      </c>
      <c r="P49" s="168">
        <v>58.7112244302511</v>
      </c>
      <c r="Q49" s="152"/>
      <c r="R49" s="169">
        <v>43.952455593803698</v>
      </c>
      <c r="S49" s="135"/>
      <c r="T49" s="142">
        <v>7.7370899227172298</v>
      </c>
      <c r="U49" s="143">
        <v>-0.24662258819218799</v>
      </c>
      <c r="V49" s="143">
        <v>1.4781551611477</v>
      </c>
      <c r="W49" s="143">
        <v>4.2560948267856</v>
      </c>
      <c r="X49" s="143">
        <v>1.8804838443053</v>
      </c>
      <c r="Y49" s="144">
        <v>2.9208375520244001</v>
      </c>
      <c r="Z49" s="130"/>
      <c r="AA49" s="145">
        <v>-4.9834711866076598</v>
      </c>
      <c r="AB49" s="146">
        <v>-7.2208606070898904</v>
      </c>
      <c r="AC49" s="147">
        <v>-6.1413058641626801</v>
      </c>
      <c r="AD49" s="130"/>
      <c r="AE49" s="148">
        <v>-0.73691353406522597</v>
      </c>
      <c r="AG49" s="163">
        <v>35.1310837377249</v>
      </c>
      <c r="AH49" s="164">
        <v>32.924250912693502</v>
      </c>
      <c r="AI49" s="164">
        <v>34.954692053215602</v>
      </c>
      <c r="AJ49" s="164">
        <v>36.795403316180199</v>
      </c>
      <c r="AK49" s="164">
        <v>37.859006461024798</v>
      </c>
      <c r="AL49" s="165">
        <v>35.532890672757503</v>
      </c>
      <c r="AM49" s="152"/>
      <c r="AN49" s="166">
        <v>53.208154970242397</v>
      </c>
      <c r="AO49" s="167">
        <v>58.834422960516697</v>
      </c>
      <c r="AP49" s="168">
        <v>56.021288965379497</v>
      </c>
      <c r="AQ49" s="152"/>
      <c r="AR49" s="169">
        <v>41.386743034622597</v>
      </c>
      <c r="AS49" s="135"/>
      <c r="AT49" s="142">
        <v>2.1543098026103098</v>
      </c>
      <c r="AU49" s="143">
        <v>-0.94172235306221097</v>
      </c>
      <c r="AV49" s="143">
        <v>0.18867054107910899</v>
      </c>
      <c r="AW49" s="143">
        <v>1.42746481183578</v>
      </c>
      <c r="AX49" s="143">
        <v>-1.04269688035734</v>
      </c>
      <c r="AY49" s="144">
        <v>0.345605366332147</v>
      </c>
      <c r="AZ49" s="130"/>
      <c r="BA49" s="145">
        <v>-3.5741328055755099</v>
      </c>
      <c r="BB49" s="146">
        <v>-2.51128203754776</v>
      </c>
      <c r="BC49" s="147">
        <v>-3.01892787017213</v>
      </c>
      <c r="BD49" s="130"/>
      <c r="BE49" s="148">
        <v>-0.98512430405684204</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A9" sqref="A9:F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7" t="str">
        <f>HYPERLINK("http://www.str.com/data-insights/resources/glossary", "For all STR definitions, please visit www.str.com/data-insights/resources/glossary")</f>
        <v>For all STR definitions, please visit www.str.com/data-insights/resources/glossary</v>
      </c>
      <c r="B5" s="207"/>
      <c r="C5" s="207"/>
      <c r="D5" s="207"/>
      <c r="E5" s="207"/>
      <c r="F5" s="207"/>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7" t="str">
        <f>HYPERLINK("http://www.str.com/data-insights/resources/FAQ", "For all STR FAQs, please click here or visit http://www.str.com/data-insights/resources/FAQ")</f>
        <v>For all STR FAQs, please click here or visit http://www.str.com/data-insights/resources/FAQ</v>
      </c>
      <c r="B9" s="207"/>
      <c r="C9" s="207"/>
      <c r="D9" s="207"/>
      <c r="E9" s="207"/>
      <c r="F9" s="207"/>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7" t="str">
        <f>HYPERLINK("http://www.str.com/contact", "For additional support, please contact your regional office")</f>
        <v>For additional support, please contact your regional office</v>
      </c>
      <c r="B12" s="207"/>
      <c r="C12" s="207"/>
      <c r="D12" s="207"/>
      <c r="E12" s="207"/>
      <c r="F12" s="207"/>
      <c r="G12" s="207"/>
      <c r="H12" s="207"/>
      <c r="I12" s="207"/>
      <c r="J12" s="207"/>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6" t="str">
        <f>HYPERLINK("http://www.hotelnewsnow.com/", "For the latest in industry news, visit HotelNewsNow.com.")</f>
        <v>For the latest in industry news, visit HotelNewsNow.com.</v>
      </c>
      <c r="B14" s="206"/>
      <c r="C14" s="206"/>
      <c r="D14" s="206"/>
      <c r="E14" s="206"/>
      <c r="F14" s="206"/>
      <c r="G14" s="206"/>
      <c r="H14" s="206"/>
      <c r="I14" s="206"/>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6" t="str">
        <f>HYPERLINK("http://www.hoteldataconference.com/", "To learn more about the Hotel Data Conference, visit HotelDataConference.com.")</f>
        <v>To learn more about the Hotel Data Conference, visit HotelDataConference.com.</v>
      </c>
      <c r="B15" s="206"/>
      <c r="C15" s="206"/>
      <c r="D15" s="206"/>
      <c r="E15" s="206"/>
      <c r="F15" s="206"/>
      <c r="G15" s="206"/>
      <c r="H15" s="206"/>
      <c r="I15" s="206"/>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51BD614-2E4F-46FC-9FDC-DBDDCD372881}"/>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2024-06-13T15:18:05Z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