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checkCompatibility="1"/>
  <xr:revisionPtr revIDLastSave="0" documentId="13_ncr:1_{9316992A-792D-48DE-9783-6C169106EAA4}" xr6:coauthVersionLast="47" xr6:coauthVersionMax="47" xr10:uidLastSave="{00000000-0000-0000-0000-000000000000}"/>
  <workbookProtection workbookAlgorithmName="SHA-512" workbookHashValue="oxLwZVhIg/0XsDpgJM01WgjpofgCgBcugf/bytlKkG1E+EwDgbJPk0xsbDilZa0kRgYqlUzEK3EugYj23yENbQ==" workbookSaltValue="dm3aNNA07EiNeb2EGeYkZA=="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8" l="1"/>
  <c r="F13" i="28"/>
  <c r="G13" i="28"/>
  <c r="E15" i="28"/>
  <c r="F15" i="28"/>
  <c r="G15" i="28"/>
  <c r="E16" i="28"/>
  <c r="F16" i="28"/>
  <c r="G16" i="28"/>
  <c r="E17" i="28"/>
  <c r="F17" i="28"/>
  <c r="G17" i="28"/>
  <c r="E18" i="28"/>
  <c r="F18" i="28"/>
  <c r="G1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V8" i="28"/>
  <c r="U8" i="28"/>
  <c r="T8" i="28"/>
  <c r="S8" i="28"/>
  <c r="R8" i="28"/>
  <c r="Q8" i="28"/>
  <c r="P8" i="28"/>
  <c r="O8" i="28"/>
  <c r="N8" i="28"/>
  <c r="M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H13" i="28"/>
  <c r="I13" i="28"/>
  <c r="J13" i="28"/>
  <c r="K13" i="28"/>
  <c r="K8" i="28"/>
  <c r="J8" i="28"/>
  <c r="I8" i="28"/>
  <c r="H8" i="28"/>
  <c r="C8" i="28"/>
  <c r="D8" i="28"/>
  <c r="E8" i="28"/>
  <c r="F8" i="28"/>
  <c r="G8" i="28"/>
  <c r="B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M9" i="22"/>
  <c r="N9" i="22"/>
  <c r="O9" i="22"/>
  <c r="P9" i="22"/>
  <c r="Q9" i="22"/>
  <c r="R9" i="22"/>
  <c r="S9" i="22"/>
  <c r="T9" i="22"/>
  <c r="U9" i="22"/>
  <c r="V9" i="22"/>
  <c r="M10" i="22"/>
  <c r="N10" i="22"/>
  <c r="O10" i="22"/>
  <c r="P10" i="22"/>
  <c r="Q10" i="22"/>
  <c r="R10" i="22"/>
  <c r="S10" i="22"/>
  <c r="T10" i="22"/>
  <c r="U10" i="22"/>
  <c r="V10" i="22"/>
  <c r="M11" i="22"/>
  <c r="N11" i="22"/>
  <c r="O11" i="22"/>
  <c r="P11" i="22"/>
  <c r="Q11" i="22"/>
  <c r="R11" i="22"/>
  <c r="S11" i="22"/>
  <c r="T11" i="22"/>
  <c r="U11" i="22"/>
  <c r="V11" i="22"/>
  <c r="M12" i="22"/>
  <c r="N12" i="22"/>
  <c r="O12" i="22"/>
  <c r="P12" i="22"/>
  <c r="Q12" i="22"/>
  <c r="R12" i="22"/>
  <c r="S12" i="22"/>
  <c r="T12" i="22"/>
  <c r="U12" i="22"/>
  <c r="V12" i="22"/>
  <c r="M13" i="22"/>
  <c r="N13" i="22"/>
  <c r="O13" i="22"/>
  <c r="P13" i="22"/>
  <c r="Q13" i="22"/>
  <c r="R13" i="22"/>
  <c r="S13" i="22"/>
  <c r="T13" i="22"/>
  <c r="U13" i="22"/>
  <c r="V13" i="22"/>
  <c r="V8" i="22"/>
  <c r="U8" i="22"/>
  <c r="T8" i="22"/>
  <c r="S8" i="22"/>
  <c r="N8" i="22"/>
  <c r="O8" i="22"/>
  <c r="P8" i="22"/>
  <c r="Q8" i="22"/>
  <c r="R8" i="22"/>
  <c r="M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H9" i="22"/>
  <c r="I9" i="22"/>
  <c r="J9" i="22"/>
  <c r="K9" i="22"/>
  <c r="H10" i="22"/>
  <c r="I10" i="22"/>
  <c r="J10" i="22"/>
  <c r="K10" i="22"/>
  <c r="H11" i="22"/>
  <c r="I11" i="22"/>
  <c r="J11" i="22"/>
  <c r="K11" i="22"/>
  <c r="H12" i="22"/>
  <c r="I12" i="22"/>
  <c r="J12" i="22"/>
  <c r="K12" i="22"/>
  <c r="H13" i="22"/>
  <c r="I13" i="22"/>
  <c r="J13" i="22"/>
  <c r="K13" i="22"/>
  <c r="K8" i="22"/>
  <c r="J8" i="22"/>
  <c r="I8" i="22"/>
  <c r="H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A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9" i="22"/>
  <c r="C9" i="22"/>
  <c r="D9" i="22"/>
  <c r="E9" i="22"/>
  <c r="F9" i="22"/>
  <c r="G9" i="22"/>
  <c r="B10" i="22"/>
  <c r="C10" i="22"/>
  <c r="D10" i="22"/>
  <c r="E10" i="22"/>
  <c r="F10" i="22"/>
  <c r="G10" i="22"/>
  <c r="B11" i="22"/>
  <c r="C11" i="22"/>
  <c r="D11" i="22"/>
  <c r="E11" i="22"/>
  <c r="F11" i="22"/>
  <c r="G11" i="22"/>
  <c r="B12" i="22"/>
  <c r="C12" i="22"/>
  <c r="D12" i="22"/>
  <c r="E12" i="22"/>
  <c r="F12" i="22"/>
  <c r="G12" i="22"/>
  <c r="B13" i="22"/>
  <c r="C13" i="22"/>
  <c r="D13" i="22"/>
  <c r="E13" i="22"/>
  <c r="F13" i="22"/>
  <c r="G13" i="22"/>
  <c r="C8" i="22"/>
  <c r="D8" i="22"/>
  <c r="E8" i="22"/>
  <c r="F8" i="22"/>
  <c r="G8" i="22"/>
  <c r="B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c r="B9" i="25"/>
  <c r="B10" i="25"/>
  <c r="B12" i="25"/>
  <c r="B14" i="25"/>
  <c r="B15" i="25"/>
  <c r="B16" i="25"/>
  <c r="B17" i="25"/>
  <c r="B18" i="25"/>
  <c r="B19" i="25"/>
  <c r="B20" i="25"/>
  <c r="B21" i="25"/>
  <c r="B22" i="25"/>
  <c r="B23" i="25"/>
  <c r="B24" i="25"/>
  <c r="D19" i="22"/>
  <c r="C15" i="22"/>
  <c r="C19" i="22"/>
  <c r="K40" i="22"/>
  <c r="B27" i="22"/>
  <c r="E18" i="22"/>
  <c r="E16" i="22"/>
  <c r="D18" i="22"/>
  <c r="C18" i="22"/>
  <c r="E17" i="22"/>
  <c r="D17" i="22"/>
  <c r="C17" i="22"/>
  <c r="D16" i="22"/>
  <c r="C16" i="22"/>
  <c r="E15" i="22"/>
  <c r="E19" i="22"/>
  <c r="B30" i="22"/>
  <c r="B28"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40" i="22"/>
  <c r="A5" i="21"/>
  <c r="A9" i="21"/>
  <c r="A12" i="21"/>
  <c r="A14" i="21"/>
  <c r="A15" i="21"/>
  <c r="B32" i="22"/>
  <c r="B31" i="22"/>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B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alcChain>
</file>

<file path=xl/sharedStrings.xml><?xml version="1.0" encoding="utf-8"?>
<sst xmlns="http://schemas.openxmlformats.org/spreadsheetml/2006/main" count="853" uniqueCount="139">
  <si>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</si>
  <si>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</si>
  <si>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</si>
  <si>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</si>
  <si>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</si>
  <si>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</si>
  <si>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</si>
  <si>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</si>
  <si>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</si>
  <si>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</si>
  <si>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</si>
  <si>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</si>
  <si>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</si>
  <si>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</si>
  <si>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</si>
  <si>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</si>
  <si>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</si>
  <si>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</si>
  <si>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</si>
  <si>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</si>
  <si>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</si>
  <si>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</si>
  <si>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</si>
  <si>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</si>
  <si>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</si>
  <si>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</si>
  <si>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</si>
  <si>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</si>
  <si>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</si>
  <si>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</si>
  <si>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</si>
  <si>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</si>
  <si>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</si>
  <si>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</si>
  <si>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</si>
  <si>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</si>
  <si>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</si>
  <si>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</si>
  <si>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</si>
  <si>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</si>
  <si>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</si>
  <si>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</si>
  <si>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</si>
  <si>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</si>
  <si>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</si>
  <si>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</si>
  <si>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</si>
  <si>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</si>
  <si>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</si>
  <si>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</si>
  <si>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</si>
  <si>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</si>
  <si>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</si>
  <si>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</si>
  <si>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</si>
  <si>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</si>
  <si>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</si>
  <si>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</si>
  <si>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</si>
  <si>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</si>
  <si>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</si>
  <si>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</si>
  <si>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</si>
  <si>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</si>
  <si>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</si>
  <si>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</si>
  <si>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</si>
  <si>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</si>
  <si>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</si>
  <si>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</si>
  <si>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</si>
  <si>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</si>
  <si>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</si>
  <si>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</si>
  <si>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</si>
  <si>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</si>
  <si>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</si>
  <si>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</si>
  <si>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</si>
  <si>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</si>
  <si>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</si>
  <si>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</si>
  <si>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</si>
  <si>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</si>
  <si>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</si>
  <si>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</si>
  <si>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</si>
  <si>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</si>
  <si>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</si>
  <si>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</si>
  <si>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</si>
  <si>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</si>
  <si>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</si>
  <si>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</si>
  <si>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</si>
  <si>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</si>
  <si>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</si>
  <si>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</si>
  <si>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</si>
  <si>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</si>
  <si>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</si>
  <si>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</si>
  <si>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</si>
  <si>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</si>
  <si>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</si>
  <si>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</si>
  <si>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</si>
  <si>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</si>
  <si>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</si>
  <si>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</si>
  <si>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</si>
  <si>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</si>
  <si>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</si>
  <si>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</si>
  <si>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</si>
  <si>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</si>
  <si>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</si>
  <si>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</si>
  <si>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</si>
  <si>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</si>
  <si>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</si>
  <si>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</si>
  <si>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</si>
  <si>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</si>
  <si>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</si>
  <si>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Apr</t>
  </si>
  <si>
    <t xml:space="preserve"> - First Day of Passover</t>
  </si>
  <si>
    <t xml:space="preserve"> - Easter Sunday</t>
  </si>
  <si>
    <t>Sunday, Apr 9th</t>
  </si>
  <si>
    <t>Tuesday, Apr 23rd</t>
  </si>
  <si>
    <t>Apr / May</t>
  </si>
  <si>
    <t>May</t>
  </si>
  <si>
    <t>For the Week of April 28, 2024 to May 04, 2024</t>
  </si>
  <si>
    <t>Sunday, May 12th</t>
  </si>
  <si>
    <t xml:space="preserve"> - Mother's Day</t>
  </si>
  <si>
    <t>Sunday, May 14th</t>
  </si>
  <si>
    <r>
      <t>Note:</t>
    </r>
    <r>
      <rPr>
        <sz val="10"/>
        <rFont val="Arial"/>
      </rPr>
      <t xml:space="preserve"> Weekdays - Sunday through Thursday,  Weekends - Friday and Saturday</t>
    </r>
  </si>
  <si>
    <t>Week of April 28, 2024 to May 04, 2024</t>
  </si>
  <si>
    <t>April 07, 2024 - May 04, 2024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</si>
</sst>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29" fillId="0" borderId="0" xfId="0" applyFont="1" applyAlignment="1">
      <alignment horizontal="right"/>
    </xf>
    <xf numFmtId="0" fontId="7" fillId="3" borderId="0" xfId="0" applyFont="1" applyFill="1" applyAlignment="1">
      <alignment horizontal="left"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6" t="str">
        <f>'Occupancy Raw Data'!B1</f>
        <v>Week of April 28, 2024 to May 04, 2024</v>
      </c>
      <c r="B1" s="172" t="s">
        <v>66</v>
      </c>
      <c r="C1" s="173"/>
      <c r="D1" s="173"/>
      <c r="E1" s="173"/>
      <c r="F1" s="173"/>
      <c r="G1" s="173"/>
      <c r="H1" s="173"/>
      <c r="I1" s="173"/>
      <c r="J1" s="173"/>
      <c r="K1" s="174"/>
      <c r="L1" s="40"/>
      <c r="M1" s="172" t="s">
        <v>73</v>
      </c>
      <c r="N1" s="173"/>
      <c r="O1" s="173"/>
      <c r="P1" s="173"/>
      <c r="Q1" s="173"/>
      <c r="R1" s="173"/>
      <c r="S1" s="173"/>
      <c r="T1" s="173"/>
      <c r="U1" s="173"/>
      <c r="V1" s="174"/>
      <c r="W1" s="40"/>
      <c r="X1" s="172" t="s">
        <v>67</v>
      </c>
      <c r="Y1" s="173"/>
      <c r="Z1" s="173"/>
      <c r="AA1" s="173"/>
      <c r="AB1" s="173"/>
      <c r="AC1" s="173"/>
      <c r="AD1" s="173"/>
      <c r="AE1" s="173"/>
      <c r="AF1" s="173"/>
      <c r="AG1" s="174"/>
      <c r="AH1" s="40"/>
      <c r="AI1" s="172" t="s">
        <v>74</v>
      </c>
      <c r="AJ1" s="173"/>
      <c r="AK1" s="173"/>
      <c r="AL1" s="173"/>
      <c r="AM1" s="173"/>
      <c r="AN1" s="173"/>
      <c r="AO1" s="173"/>
      <c r="AP1" s="173"/>
      <c r="AQ1" s="173"/>
      <c r="AR1" s="174"/>
      <c r="AS1" s="40"/>
      <c r="AT1" s="172" t="s">
        <v>68</v>
      </c>
      <c r="AU1" s="173"/>
      <c r="AV1" s="173"/>
      <c r="AW1" s="173"/>
      <c r="AX1" s="173"/>
      <c r="AY1" s="173"/>
      <c r="AZ1" s="173"/>
      <c r="BA1" s="173"/>
      <c r="BB1" s="173"/>
      <c r="BC1" s="174"/>
      <c r="BD1" s="40"/>
      <c r="BE1" s="172" t="s">
        <v>75</v>
      </c>
      <c r="BF1" s="173"/>
      <c r="BG1" s="173"/>
      <c r="BH1" s="173"/>
      <c r="BI1" s="173"/>
      <c r="BJ1" s="173"/>
      <c r="BK1" s="173"/>
      <c r="BL1" s="173"/>
      <c r="BM1" s="173"/>
      <c r="BN1" s="174"/>
    </row>
    <row r="2" spans="1:66" x14ac:dyDescent="0.25">
      <c r="A2" s="176"/>
      <c r="B2" s="42"/>
      <c r="C2" s="43"/>
      <c r="D2" s="43"/>
      <c r="E2" s="43"/>
      <c r="F2" s="43"/>
      <c r="G2" s="170" t="s">
        <v>64</v>
      </c>
      <c r="H2" s="43"/>
      <c r="I2" s="43"/>
      <c r="J2" s="170" t="s">
        <v>65</v>
      </c>
      <c r="K2" s="171" t="s">
        <v>56</v>
      </c>
      <c r="L2" s="44"/>
      <c r="M2" s="42"/>
      <c r="N2" s="43"/>
      <c r="O2" s="43"/>
      <c r="P2" s="43"/>
      <c r="Q2" s="43"/>
      <c r="R2" s="170" t="s">
        <v>64</v>
      </c>
      <c r="S2" s="43"/>
      <c r="T2" s="43"/>
      <c r="U2" s="170" t="s">
        <v>65</v>
      </c>
      <c r="V2" s="171" t="s">
        <v>56</v>
      </c>
      <c r="W2" s="44"/>
      <c r="X2" s="42"/>
      <c r="Y2" s="43"/>
      <c r="Z2" s="43"/>
      <c r="AA2" s="43"/>
      <c r="AB2" s="43"/>
      <c r="AC2" s="170" t="s">
        <v>64</v>
      </c>
      <c r="AD2" s="43"/>
      <c r="AE2" s="43"/>
      <c r="AF2" s="170" t="s">
        <v>65</v>
      </c>
      <c r="AG2" s="171" t="s">
        <v>56</v>
      </c>
      <c r="AH2" s="44"/>
      <c r="AI2" s="42"/>
      <c r="AJ2" s="43"/>
      <c r="AK2" s="43"/>
      <c r="AL2" s="43"/>
      <c r="AM2" s="43"/>
      <c r="AN2" s="170" t="s">
        <v>64</v>
      </c>
      <c r="AO2" s="43"/>
      <c r="AP2" s="43"/>
      <c r="AQ2" s="170" t="s">
        <v>65</v>
      </c>
      <c r="AR2" s="171" t="s">
        <v>56</v>
      </c>
      <c r="AS2" s="40"/>
      <c r="AT2" s="42"/>
      <c r="AU2" s="43"/>
      <c r="AV2" s="43"/>
      <c r="AW2" s="43"/>
      <c r="AX2" s="43"/>
      <c r="AY2" s="170" t="s">
        <v>64</v>
      </c>
      <c r="AZ2" s="43"/>
      <c r="BA2" s="43"/>
      <c r="BB2" s="170" t="s">
        <v>65</v>
      </c>
      <c r="BC2" s="171" t="s">
        <v>56</v>
      </c>
      <c r="BD2" s="44"/>
      <c r="BE2" s="42"/>
      <c r="BF2" s="43"/>
      <c r="BG2" s="43"/>
      <c r="BH2" s="43"/>
      <c r="BI2" s="43"/>
      <c r="BJ2" s="170" t="s">
        <v>64</v>
      </c>
      <c r="BK2" s="43"/>
      <c r="BL2" s="43"/>
      <c r="BM2" s="170" t="s">
        <v>65</v>
      </c>
      <c r="BN2" s="171" t="s">
        <v>56</v>
      </c>
    </row>
    <row r="3" spans="1:66" x14ac:dyDescent="0.25">
      <c r="A3" s="176"/>
      <c r="B3" s="45" t="s">
        <v>57</v>
      </c>
      <c r="C3" s="44" t="s">
        <v>58</v>
      </c>
      <c r="D3" s="44" t="s">
        <v>59</v>
      </c>
      <c r="E3" s="44" t="s">
        <v>60</v>
      </c>
      <c r="F3" s="44" t="s">
        <v>61</v>
      </c>
      <c r="G3" s="170"/>
      <c r="H3" s="44" t="s">
        <v>62</v>
      </c>
      <c r="I3" s="44" t="s">
        <v>63</v>
      </c>
      <c r="J3" s="170"/>
      <c r="K3" s="171"/>
      <c r="L3" s="44"/>
      <c r="M3" s="45" t="s">
        <v>57</v>
      </c>
      <c r="N3" s="44" t="s">
        <v>58</v>
      </c>
      <c r="O3" s="44" t="s">
        <v>59</v>
      </c>
      <c r="P3" s="44" t="s">
        <v>60</v>
      </c>
      <c r="Q3" s="44" t="s">
        <v>61</v>
      </c>
      <c r="R3" s="170"/>
      <c r="S3" s="44" t="s">
        <v>62</v>
      </c>
      <c r="T3" s="44" t="s">
        <v>63</v>
      </c>
      <c r="U3" s="170"/>
      <c r="V3" s="171"/>
      <c r="W3" s="44"/>
      <c r="X3" s="45" t="s">
        <v>57</v>
      </c>
      <c r="Y3" s="44" t="s">
        <v>58</v>
      </c>
      <c r="Z3" s="44" t="s">
        <v>59</v>
      </c>
      <c r="AA3" s="44" t="s">
        <v>60</v>
      </c>
      <c r="AB3" s="44" t="s">
        <v>61</v>
      </c>
      <c r="AC3" s="170"/>
      <c r="AD3" s="44" t="s">
        <v>62</v>
      </c>
      <c r="AE3" s="44" t="s">
        <v>63</v>
      </c>
      <c r="AF3" s="170"/>
      <c r="AG3" s="171"/>
      <c r="AH3" s="44"/>
      <c r="AI3" s="45" t="s">
        <v>57</v>
      </c>
      <c r="AJ3" s="44" t="s">
        <v>58</v>
      </c>
      <c r="AK3" s="44" t="s">
        <v>59</v>
      </c>
      <c r="AL3" s="44" t="s">
        <v>60</v>
      </c>
      <c r="AM3" s="44" t="s">
        <v>61</v>
      </c>
      <c r="AN3" s="170"/>
      <c r="AO3" s="44" t="s">
        <v>62</v>
      </c>
      <c r="AP3" s="44" t="s">
        <v>63</v>
      </c>
      <c r="AQ3" s="170"/>
      <c r="AR3" s="171"/>
      <c r="AS3" s="40"/>
      <c r="AT3" s="45" t="s">
        <v>57</v>
      </c>
      <c r="AU3" s="44" t="s">
        <v>58</v>
      </c>
      <c r="AV3" s="44" t="s">
        <v>59</v>
      </c>
      <c r="AW3" s="44" t="s">
        <v>60</v>
      </c>
      <c r="AX3" s="44" t="s">
        <v>61</v>
      </c>
      <c r="AY3" s="170"/>
      <c r="AZ3" s="44" t="s">
        <v>62</v>
      </c>
      <c r="BA3" s="44" t="s">
        <v>63</v>
      </c>
      <c r="BB3" s="170"/>
      <c r="BC3" s="171"/>
      <c r="BD3" s="44"/>
      <c r="BE3" s="45" t="s">
        <v>57</v>
      </c>
      <c r="BF3" s="44" t="s">
        <v>58</v>
      </c>
      <c r="BG3" s="44" t="s">
        <v>59</v>
      </c>
      <c r="BH3" s="44" t="s">
        <v>60</v>
      </c>
      <c r="BI3" s="44" t="s">
        <v>61</v>
      </c>
      <c r="BJ3" s="170"/>
      <c r="BK3" s="44" t="s">
        <v>62</v>
      </c>
      <c r="BL3" s="44" t="s">
        <v>63</v>
      </c>
      <c r="BM3" s="170"/>
      <c r="BN3" s="171"/>
    </row>
    <row r="4" spans="1:66" x14ac:dyDescent="0.25">
      <c r="A4" s="46" t="s">
        <v>15</v>
      </c>
      <c r="B4" s="47">
        <f>VLOOKUP($A4,'Occupancy Raw Data'!$B$8:$BE$45,'Occupancy Raw Data'!G$3,FALSE)</f>
        <v>49.905197922467899</v>
      </c>
      <c r="C4" s="48">
        <f>VLOOKUP($A4,'Occupancy Raw Data'!$B$8:$BE$45,'Occupancy Raw Data'!H$3,FALSE)</f>
        <v>59.129953363982601</v>
      </c>
      <c r="D4" s="48">
        <f>VLOOKUP($A4,'Occupancy Raw Data'!$B$8:$BE$45,'Occupancy Raw Data'!I$3,FALSE)</f>
        <v>64.011987800800497</v>
      </c>
      <c r="E4" s="48">
        <f>VLOOKUP($A4,'Occupancy Raw Data'!$B$8:$BE$45,'Occupancy Raw Data'!J$3,FALSE)</f>
        <v>64.946606943697105</v>
      </c>
      <c r="F4" s="48">
        <f>VLOOKUP($A4,'Occupancy Raw Data'!$B$8:$BE$45,'Occupancy Raw Data'!K$3,FALSE)</f>
        <v>64.377675268203305</v>
      </c>
      <c r="G4" s="49">
        <f>VLOOKUP($A4,'Occupancy Raw Data'!$B$8:$BE$45,'Occupancy Raw Data'!L$3,FALSE)</f>
        <v>60.484622894748199</v>
      </c>
      <c r="H4" s="48">
        <f>VLOOKUP($A4,'Occupancy Raw Data'!$B$8:$BE$45,'Occupancy Raw Data'!N$3,FALSE)</f>
        <v>73.027883344699603</v>
      </c>
      <c r="I4" s="48">
        <f>VLOOKUP($A4,'Occupancy Raw Data'!$B$8:$BE$45,'Occupancy Raw Data'!O$3,FALSE)</f>
        <v>75.573189526157094</v>
      </c>
      <c r="J4" s="49">
        <f>VLOOKUP($A4,'Occupancy Raw Data'!$B$8:$BE$45,'Occupancy Raw Data'!P$3,FALSE)</f>
        <v>74.300548815094501</v>
      </c>
      <c r="K4" s="50">
        <f>VLOOKUP($A4,'Occupancy Raw Data'!$B$8:$BE$45,'Occupancy Raw Data'!R$3,FALSE)</f>
        <v>64.442377491529896</v>
      </c>
      <c r="M4" s="47">
        <f>VLOOKUP($A4,'Occupancy Raw Data'!$B$8:$BE$45,'Occupancy Raw Data'!T$3,FALSE)</f>
        <v>-1.53171412102038</v>
      </c>
      <c r="N4" s="48">
        <f>VLOOKUP($A4,'Occupancy Raw Data'!$B$8:$BE$45,'Occupancy Raw Data'!U$3,FALSE)</f>
        <v>-1.35605216344866</v>
      </c>
      <c r="O4" s="48">
        <f>VLOOKUP($A4,'Occupancy Raw Data'!$B$8:$BE$45,'Occupancy Raw Data'!V$3,FALSE)</f>
        <v>-1.31814725514717</v>
      </c>
      <c r="P4" s="48">
        <f>VLOOKUP($A4,'Occupancy Raw Data'!$B$8:$BE$45,'Occupancy Raw Data'!W$3,FALSE)</f>
        <v>-1.34800766408174</v>
      </c>
      <c r="Q4" s="48">
        <f>VLOOKUP($A4,'Occupancy Raw Data'!$B$8:$BE$45,'Occupancy Raw Data'!X$3,FALSE)</f>
        <v>-0.35079744392887302</v>
      </c>
      <c r="R4" s="49">
        <f>VLOOKUP($A4,'Occupancy Raw Data'!$B$8:$BE$45,'Occupancy Raw Data'!Y$3,FALSE)</f>
        <v>-1.16963337896249</v>
      </c>
      <c r="S4" s="48">
        <f>VLOOKUP($A4,'Occupancy Raw Data'!$B$8:$BE$45,'Occupancy Raw Data'!AA$3,FALSE)</f>
        <v>-0.30508108548699597</v>
      </c>
      <c r="T4" s="48">
        <f>VLOOKUP($A4,'Occupancy Raw Data'!$B$8:$BE$45,'Occupancy Raw Data'!AB$3,FALSE)</f>
        <v>-5.3439334630244202E-2</v>
      </c>
      <c r="U4" s="49">
        <f>VLOOKUP($A4,'Occupancy Raw Data'!$B$8:$BE$45,'Occupancy Raw Data'!AC$3,FALSE)</f>
        <v>-0.17727390567234499</v>
      </c>
      <c r="V4" s="50">
        <f>VLOOKUP($A4,'Occupancy Raw Data'!$B$8:$BE$45,'Occupancy Raw Data'!AE$3,FALSE)</f>
        <v>-0.83474537472265098</v>
      </c>
      <c r="X4" s="51">
        <f>VLOOKUP($A4,'ADR Raw Data'!$B$6:$BE$43,'ADR Raw Data'!G$1,FALSE)</f>
        <v>141.96218348175401</v>
      </c>
      <c r="Y4" s="52">
        <f>VLOOKUP($A4,'ADR Raw Data'!$B$6:$BE$43,'ADR Raw Data'!H$1,FALSE)</f>
        <v>147.64816878783401</v>
      </c>
      <c r="Z4" s="52">
        <f>VLOOKUP($A4,'ADR Raw Data'!$B$6:$BE$43,'ADR Raw Data'!I$1,FALSE)</f>
        <v>152.58294054749999</v>
      </c>
      <c r="AA4" s="52">
        <f>VLOOKUP($A4,'ADR Raw Data'!$B$6:$BE$43,'ADR Raw Data'!J$1,FALSE)</f>
        <v>153.79691615386599</v>
      </c>
      <c r="AB4" s="52">
        <f>VLOOKUP($A4,'ADR Raw Data'!$B$6:$BE$43,'ADR Raw Data'!K$1,FALSE)</f>
        <v>158.00479065165001</v>
      </c>
      <c r="AC4" s="53">
        <f>VLOOKUP($A4,'ADR Raw Data'!$B$6:$BE$43,'ADR Raw Data'!L$1,FALSE)</f>
        <v>151.29228699596601</v>
      </c>
      <c r="AD4" s="52">
        <f>VLOOKUP($A4,'ADR Raw Data'!$B$6:$BE$43,'ADR Raw Data'!N$1,FALSE)</f>
        <v>175.564972589375</v>
      </c>
      <c r="AE4" s="52">
        <f>VLOOKUP($A4,'ADR Raw Data'!$B$6:$BE$43,'ADR Raw Data'!O$1,FALSE)</f>
        <v>179.49822636256499</v>
      </c>
      <c r="AF4" s="53">
        <f>VLOOKUP($A4,'ADR Raw Data'!$B$6:$BE$43,'ADR Raw Data'!P$1,FALSE)</f>
        <v>177.56530387269501</v>
      </c>
      <c r="AG4" s="54">
        <f>VLOOKUP($A4,'ADR Raw Data'!$B$6:$BE$43,'ADR Raw Data'!R$1,FALSE)</f>
        <v>159.969880018021</v>
      </c>
      <c r="AI4" s="47">
        <f>VLOOKUP($A4,'ADR Raw Data'!$B$6:$BE$43,'ADR Raw Data'!T$1,FALSE)</f>
        <v>-1.61403505495793E-2</v>
      </c>
      <c r="AJ4" s="48">
        <f>VLOOKUP($A4,'ADR Raw Data'!$B$6:$BE$43,'ADR Raw Data'!U$1,FALSE)</f>
        <v>-0.30862032295317499</v>
      </c>
      <c r="AK4" s="48">
        <f>VLOOKUP($A4,'ADR Raw Data'!$B$6:$BE$43,'ADR Raw Data'!V$1,FALSE)</f>
        <v>0.16235884287434399</v>
      </c>
      <c r="AL4" s="48">
        <f>VLOOKUP($A4,'ADR Raw Data'!$B$6:$BE$43,'ADR Raw Data'!W$1,FALSE)</f>
        <v>1.73900971097552</v>
      </c>
      <c r="AM4" s="48">
        <f>VLOOKUP($A4,'ADR Raw Data'!$B$6:$BE$43,'ADR Raw Data'!X$1,FALSE)</f>
        <v>2.8736504593521799</v>
      </c>
      <c r="AN4" s="49">
        <f>VLOOKUP($A4,'ADR Raw Data'!$B$6:$BE$43,'ADR Raw Data'!Y$1,FALSE)</f>
        <v>0.98616888777747103</v>
      </c>
      <c r="AO4" s="48">
        <f>VLOOKUP($A4,'ADR Raw Data'!$B$6:$BE$43,'ADR Raw Data'!AA$1,FALSE)</f>
        <v>1.5593621023769799</v>
      </c>
      <c r="AP4" s="48">
        <f>VLOOKUP($A4,'ADR Raw Data'!$B$6:$BE$43,'ADR Raw Data'!AB$1,FALSE)</f>
        <v>1.9089965261895601</v>
      </c>
      <c r="AQ4" s="49">
        <f>VLOOKUP($A4,'ADR Raw Data'!$B$6:$BE$43,'ADR Raw Data'!AC$1,FALSE)</f>
        <v>1.74000363926497</v>
      </c>
      <c r="AR4" s="50">
        <f>VLOOKUP($A4,'ADR Raw Data'!$B$6:$BE$43,'ADR Raw Data'!AE$1,FALSE)</f>
        <v>1.3040851161004601</v>
      </c>
      <c r="AS4" s="40"/>
      <c r="AT4" s="51">
        <f>VLOOKUP($A4,'RevPAR Raw Data'!$B$6:$BE$43,'RevPAR Raw Data'!G$1,FALSE)</f>
        <v>70.846508641626599</v>
      </c>
      <c r="AU4" s="52">
        <f>VLOOKUP($A4,'RevPAR Raw Data'!$B$6:$BE$43,'RevPAR Raw Data'!H$1,FALSE)</f>
        <v>87.304293347021101</v>
      </c>
      <c r="AV4" s="52">
        <f>VLOOKUP($A4,'RevPAR Raw Data'!$B$6:$BE$43,'RevPAR Raw Data'!I$1,FALSE)</f>
        <v>97.671373289368802</v>
      </c>
      <c r="AW4" s="52">
        <f>VLOOKUP($A4,'RevPAR Raw Data'!$B$6:$BE$43,'RevPAR Raw Data'!J$1,FALSE)</f>
        <v>99.885878625979402</v>
      </c>
      <c r="AX4" s="52">
        <f>VLOOKUP($A4,'RevPAR Raw Data'!$B$6:$BE$43,'RevPAR Raw Data'!K$1,FALSE)</f>
        <v>101.719811033924</v>
      </c>
      <c r="AY4" s="53">
        <f>VLOOKUP($A4,'RevPAR Raw Data'!$B$6:$BE$43,'RevPAR Raw Data'!L$1,FALSE)</f>
        <v>91.508569258350406</v>
      </c>
      <c r="AZ4" s="52">
        <f>VLOOKUP($A4,'RevPAR Raw Data'!$B$6:$BE$43,'RevPAR Raw Data'!N$1,FALSE)</f>
        <v>128.21138337672201</v>
      </c>
      <c r="BA4" s="52">
        <f>VLOOKUP($A4,'RevPAR Raw Data'!$B$6:$BE$43,'RevPAR Raw Data'!O$1,FALSE)</f>
        <v>135.65253480507201</v>
      </c>
      <c r="BB4" s="53">
        <f>VLOOKUP($A4,'RevPAR Raw Data'!$B$6:$BE$43,'RevPAR Raw Data'!P$1,FALSE)</f>
        <v>131.931995282602</v>
      </c>
      <c r="BC4" s="54">
        <f>VLOOKUP($A4,'RevPAR Raw Data'!$B$6:$BE$43,'RevPAR Raw Data'!R$1,FALSE)</f>
        <v>103.08839395395999</v>
      </c>
      <c r="BE4" s="47">
        <f>VLOOKUP($A4,'RevPAR Raw Data'!$B$6:$BE$43,'RevPAR Raw Data'!T$1,FALSE)</f>
        <v>-1.54760724754141</v>
      </c>
      <c r="BF4" s="48">
        <f>VLOOKUP($A4,'RevPAR Raw Data'!$B$6:$BE$43,'RevPAR Raw Data'!U$1,FALSE)</f>
        <v>-1.6604874338355899</v>
      </c>
      <c r="BG4" s="48">
        <f>VLOOKUP($A4,'RevPAR Raw Data'!$B$6:$BE$43,'RevPAR Raw Data'!V$1,FALSE)</f>
        <v>-1.1579285409036699</v>
      </c>
      <c r="BH4" s="48">
        <f>VLOOKUP($A4,'RevPAR Raw Data'!$B$6:$BE$43,'RevPAR Raw Data'!W$1,FALSE)</f>
        <v>0.36756006271070302</v>
      </c>
      <c r="BI4" s="48">
        <f>VLOOKUP($A4,'RevPAR Raw Data'!$B$6:$BE$43,'RevPAR Raw Data'!X$1,FALSE)</f>
        <v>2.5127723230644499</v>
      </c>
      <c r="BJ4" s="49">
        <f>VLOOKUP($A4,'RevPAR Raw Data'!$B$6:$BE$43,'RevPAR Raw Data'!Y$1,FALSE)</f>
        <v>-0.19499905166941001</v>
      </c>
      <c r="BK4" s="48">
        <f>VLOOKUP($A4,'RevPAR Raw Data'!$B$6:$BE$43,'RevPAR Raw Data'!AA$1,FALSE)</f>
        <v>1.24952369806138</v>
      </c>
      <c r="BL4" s="48">
        <f>VLOOKUP($A4,'RevPAR Raw Data'!$B$6:$BE$43,'RevPAR Raw Data'!AB$1,FALSE)</f>
        <v>1.8545370365176099</v>
      </c>
      <c r="BM4" s="49">
        <f>VLOOKUP($A4,'RevPAR Raw Data'!$B$6:$BE$43,'RevPAR Raw Data'!AC$1,FALSE)</f>
        <v>1.55964516118246</v>
      </c>
      <c r="BN4" s="50">
        <f>VLOOKUP($A4,'RevPAR Raw Data'!$B$6:$BE$43,'RevPAR Raw Data'!AE$1,FALSE)</f>
        <v>0.45845395118871701</v>
      </c>
    </row>
    <row r="5" spans="1:66" x14ac:dyDescent="0.25">
      <c r="A5" s="46" t="s">
        <v>69</v>
      </c>
      <c r="B5" s="47">
        <f>VLOOKUP($A5,'Occupancy Raw Data'!$B$8:$BE$45,'Occupancy Raw Data'!G$3,FALSE)</f>
        <v>49.190902101966898</v>
      </c>
      <c r="C5" s="48">
        <f>VLOOKUP($A5,'Occupancy Raw Data'!$B$8:$BE$45,'Occupancy Raw Data'!H$3,FALSE)</f>
        <v>61.498315551305303</v>
      </c>
      <c r="D5" s="48">
        <f>VLOOKUP($A5,'Occupancy Raw Data'!$B$8:$BE$45,'Occupancy Raw Data'!I$3,FALSE)</f>
        <v>67.395448550874093</v>
      </c>
      <c r="E5" s="48">
        <f>VLOOKUP($A5,'Occupancy Raw Data'!$B$8:$BE$45,'Occupancy Raw Data'!J$3,FALSE)</f>
        <v>68.447760820928096</v>
      </c>
      <c r="F5" s="48">
        <f>VLOOKUP($A5,'Occupancy Raw Data'!$B$8:$BE$45,'Occupancy Raw Data'!K$3,FALSE)</f>
        <v>64.905570762558199</v>
      </c>
      <c r="G5" s="49">
        <f>VLOOKUP($A5,'Occupancy Raw Data'!$B$8:$BE$45,'Occupancy Raw Data'!L$3,FALSE)</f>
        <v>62.287829981487597</v>
      </c>
      <c r="H5" s="48">
        <f>VLOOKUP($A5,'Occupancy Raw Data'!$B$8:$BE$45,'Occupancy Raw Data'!N$3,FALSE)</f>
        <v>71.464996812778807</v>
      </c>
      <c r="I5" s="48">
        <f>VLOOKUP($A5,'Occupancy Raw Data'!$B$8:$BE$45,'Occupancy Raw Data'!O$3,FALSE)</f>
        <v>72.340545202294706</v>
      </c>
      <c r="J5" s="49">
        <f>VLOOKUP($A5,'Occupancy Raw Data'!$B$8:$BE$45,'Occupancy Raw Data'!P$3,FALSE)</f>
        <v>71.902771007536799</v>
      </c>
      <c r="K5" s="50">
        <f>VLOOKUP($A5,'Occupancy Raw Data'!$B$8:$BE$45,'Occupancy Raw Data'!R$3,FALSE)</f>
        <v>65.0351105099394</v>
      </c>
      <c r="M5" s="47">
        <f>VLOOKUP($A5,'Occupancy Raw Data'!$B$8:$BE$45,'Occupancy Raw Data'!T$3,FALSE)</f>
        <v>-4.14216278366104</v>
      </c>
      <c r="N5" s="48">
        <f>VLOOKUP($A5,'Occupancy Raw Data'!$B$8:$BE$45,'Occupancy Raw Data'!U$3,FALSE)</f>
        <v>-0.144777617536714</v>
      </c>
      <c r="O5" s="48">
        <f>VLOOKUP($A5,'Occupancy Raw Data'!$B$8:$BE$45,'Occupancy Raw Data'!V$3,FALSE)</f>
        <v>1.45039251827691</v>
      </c>
      <c r="P5" s="48">
        <f>VLOOKUP($A5,'Occupancy Raw Data'!$B$8:$BE$45,'Occupancy Raw Data'!W$3,FALSE)</f>
        <v>0.34900923363717601</v>
      </c>
      <c r="Q5" s="48">
        <f>VLOOKUP($A5,'Occupancy Raw Data'!$B$8:$BE$45,'Occupancy Raw Data'!X$3,FALSE)</f>
        <v>-1.4919204488187501</v>
      </c>
      <c r="R5" s="49">
        <f>VLOOKUP($A5,'Occupancy Raw Data'!$B$8:$BE$45,'Occupancy Raw Data'!Y$3,FALSE)</f>
        <v>-0.64360040136033703</v>
      </c>
      <c r="S5" s="48">
        <f>VLOOKUP($A5,'Occupancy Raw Data'!$B$8:$BE$45,'Occupancy Raw Data'!AA$3,FALSE)</f>
        <v>-1.4609846463651499</v>
      </c>
      <c r="T5" s="48">
        <f>VLOOKUP($A5,'Occupancy Raw Data'!$B$8:$BE$45,'Occupancy Raw Data'!AB$3,FALSE)</f>
        <v>-3.4036402415109599</v>
      </c>
      <c r="U5" s="49">
        <f>VLOOKUP($A5,'Occupancy Raw Data'!$B$8:$BE$45,'Occupancy Raw Data'!AC$3,FALSE)</f>
        <v>-2.4478953310571701</v>
      </c>
      <c r="V5" s="50">
        <f>VLOOKUP($A5,'Occupancy Raw Data'!$B$8:$BE$45,'Occupancy Raw Data'!AE$3,FALSE)</f>
        <v>-1.2218137733075201</v>
      </c>
      <c r="X5" s="51">
        <f>VLOOKUP($A5,'ADR Raw Data'!$B$6:$BE$43,'ADR Raw Data'!G$1,FALSE)</f>
        <v>119.858556553835</v>
      </c>
      <c r="Y5" s="52">
        <f>VLOOKUP($A5,'ADR Raw Data'!$B$6:$BE$43,'ADR Raw Data'!H$1,FALSE)</f>
        <v>132.40646571199099</v>
      </c>
      <c r="Z5" s="52">
        <f>VLOOKUP($A5,'ADR Raw Data'!$B$6:$BE$43,'ADR Raw Data'!I$1,FALSE)</f>
        <v>139.55873162536599</v>
      </c>
      <c r="AA5" s="52">
        <f>VLOOKUP($A5,'ADR Raw Data'!$B$6:$BE$43,'ADR Raw Data'!J$1,FALSE)</f>
        <v>138.216197124883</v>
      </c>
      <c r="AB5" s="52">
        <f>VLOOKUP($A5,'ADR Raw Data'!$B$6:$BE$43,'ADR Raw Data'!K$1,FALSE)</f>
        <v>130.63649300872299</v>
      </c>
      <c r="AC5" s="53">
        <f>VLOOKUP($A5,'ADR Raw Data'!$B$6:$BE$43,'ADR Raw Data'!L$1,FALSE)</f>
        <v>132.88039001980701</v>
      </c>
      <c r="AD5" s="52">
        <f>VLOOKUP($A5,'ADR Raw Data'!$B$6:$BE$43,'ADR Raw Data'!N$1,FALSE)</f>
        <v>143.98969404655699</v>
      </c>
      <c r="AE5" s="52">
        <f>VLOOKUP($A5,'ADR Raw Data'!$B$6:$BE$43,'ADR Raw Data'!O$1,FALSE)</f>
        <v>144.31206983629201</v>
      </c>
      <c r="AF5" s="53">
        <f>VLOOKUP($A5,'ADR Raw Data'!$B$6:$BE$43,'ADR Raw Data'!P$1,FALSE)</f>
        <v>144.15186332086</v>
      </c>
      <c r="AG5" s="54">
        <f>VLOOKUP($A5,'ADR Raw Data'!$B$6:$BE$43,'ADR Raw Data'!R$1,FALSE)</f>
        <v>136.44108535026601</v>
      </c>
      <c r="AI5" s="47">
        <f>VLOOKUP($A5,'ADR Raw Data'!$B$6:$BE$43,'ADR Raw Data'!T$1,FALSE)</f>
        <v>-4.3002721760565903</v>
      </c>
      <c r="AJ5" s="48">
        <f>VLOOKUP($A5,'ADR Raw Data'!$B$6:$BE$43,'ADR Raw Data'!U$1,FALSE)</f>
        <v>2.4417116563226999</v>
      </c>
      <c r="AK5" s="48">
        <f>VLOOKUP($A5,'ADR Raw Data'!$B$6:$BE$43,'ADR Raw Data'!V$1,FALSE)</f>
        <v>3.6048264929218599</v>
      </c>
      <c r="AL5" s="48">
        <f>VLOOKUP($A5,'ADR Raw Data'!$B$6:$BE$43,'ADR Raw Data'!W$1,FALSE)</f>
        <v>3.9167734251115198</v>
      </c>
      <c r="AM5" s="48">
        <f>VLOOKUP($A5,'ADR Raw Data'!$B$6:$BE$43,'ADR Raw Data'!X$1,FALSE)</f>
        <v>0.88867774876374905</v>
      </c>
      <c r="AN5" s="49">
        <f>VLOOKUP($A5,'ADR Raw Data'!$B$6:$BE$43,'ADR Raw Data'!Y$1,FALSE)</f>
        <v>1.7314039238633701</v>
      </c>
      <c r="AO5" s="48">
        <f>VLOOKUP($A5,'ADR Raw Data'!$B$6:$BE$43,'ADR Raw Data'!AA$1,FALSE)</f>
        <v>-0.43707910316537302</v>
      </c>
      <c r="AP5" s="48">
        <f>VLOOKUP($A5,'ADR Raw Data'!$B$6:$BE$43,'ADR Raw Data'!AB$1,FALSE)</f>
        <v>-1.6716664617924899</v>
      </c>
      <c r="AQ5" s="49">
        <f>VLOOKUP($A5,'ADR Raw Data'!$B$6:$BE$43,'ADR Raw Data'!AC$1,FALSE)</f>
        <v>-1.0699167592877501</v>
      </c>
      <c r="AR5" s="50">
        <f>VLOOKUP($A5,'ADR Raw Data'!$B$6:$BE$43,'ADR Raw Data'!AE$1,FALSE)</f>
        <v>0.733581585872919</v>
      </c>
      <c r="AS5" s="40"/>
      <c r="AT5" s="51">
        <f>VLOOKUP($A5,'RevPAR Raw Data'!$B$6:$BE$43,'RevPAR Raw Data'!G$1,FALSE)</f>
        <v>58.959505215228099</v>
      </c>
      <c r="AU5" s="52">
        <f>VLOOKUP($A5,'RevPAR Raw Data'!$B$6:$BE$43,'RevPAR Raw Data'!H$1,FALSE)</f>
        <v>81.427746093891599</v>
      </c>
      <c r="AV5" s="52">
        <f>VLOOKUP($A5,'RevPAR Raw Data'!$B$6:$BE$43,'RevPAR Raw Data'!I$1,FALSE)</f>
        <v>94.056233170826204</v>
      </c>
      <c r="AW5" s="52">
        <f>VLOOKUP($A5,'RevPAR Raw Data'!$B$6:$BE$43,'RevPAR Raw Data'!J$1,FALSE)</f>
        <v>94.605892023822904</v>
      </c>
      <c r="AX5" s="52">
        <f>VLOOKUP($A5,'RevPAR Raw Data'!$B$6:$BE$43,'RevPAR Raw Data'!K$1,FALSE)</f>
        <v>84.790361411501394</v>
      </c>
      <c r="AY5" s="53">
        <f>VLOOKUP($A5,'RevPAR Raw Data'!$B$6:$BE$43,'RevPAR Raw Data'!L$1,FALSE)</f>
        <v>82.768311414275104</v>
      </c>
      <c r="AZ5" s="52">
        <f>VLOOKUP($A5,'RevPAR Raw Data'!$B$6:$BE$43,'RevPAR Raw Data'!N$1,FALSE)</f>
        <v>102.90223026110201</v>
      </c>
      <c r="BA5" s="52">
        <f>VLOOKUP($A5,'RevPAR Raw Data'!$B$6:$BE$43,'RevPAR Raw Data'!O$1,FALSE)</f>
        <v>104.39613811229</v>
      </c>
      <c r="BB5" s="53">
        <f>VLOOKUP($A5,'RevPAR Raw Data'!$B$6:$BE$43,'RevPAR Raw Data'!P$1,FALSE)</f>
        <v>103.649184186696</v>
      </c>
      <c r="BC5" s="54">
        <f>VLOOKUP($A5,'RevPAR Raw Data'!$B$6:$BE$43,'RevPAR Raw Data'!R$1,FALSE)</f>
        <v>88.734610638506794</v>
      </c>
      <c r="BE5" s="47">
        <f>VLOOKUP($A5,'RevPAR Raw Data'!$B$6:$BE$43,'RevPAR Raw Data'!T$1,FALSE)</f>
        <v>-8.2643106860448903</v>
      </c>
      <c r="BF5" s="48">
        <f>VLOOKUP($A5,'RevPAR Raw Data'!$B$6:$BE$43,'RevPAR Raw Data'!U$1,FALSE)</f>
        <v>2.2933989868228402</v>
      </c>
      <c r="BG5" s="48">
        <f>VLOOKUP($A5,'RevPAR Raw Data'!$B$6:$BE$43,'RevPAR Raw Data'!V$1,FALSE)</f>
        <v>5.1075031449489803</v>
      </c>
      <c r="BH5" s="48">
        <f>VLOOKUP($A5,'RevPAR Raw Data'!$B$6:$BE$43,'RevPAR Raw Data'!W$1,FALSE)</f>
        <v>4.2794525596629898</v>
      </c>
      <c r="BI5" s="48">
        <f>VLOOKUP($A5,'RevPAR Raw Data'!$B$6:$BE$43,'RevPAR Raw Data'!X$1,FALSE)</f>
        <v>-0.61650106511291103</v>
      </c>
      <c r="BJ5" s="49">
        <f>VLOOKUP($A5,'RevPAR Raw Data'!$B$6:$BE$43,'RevPAR Raw Data'!Y$1,FALSE)</f>
        <v>1.0766601998998799</v>
      </c>
      <c r="BK5" s="48">
        <f>VLOOKUP($A5,'RevPAR Raw Data'!$B$6:$BE$43,'RevPAR Raw Data'!AA$1,FALSE)</f>
        <v>-1.8916780909408</v>
      </c>
      <c r="BL5" s="48">
        <f>VLOOKUP($A5,'RevPAR Raw Data'!$B$6:$BE$43,'RevPAR Raw Data'!AB$1,FALSE)</f>
        <v>-5.0184091909060404</v>
      </c>
      <c r="BM5" s="49">
        <f>VLOOKUP($A5,'RevPAR Raw Data'!$B$6:$BE$43,'RevPAR Raw Data'!AC$1,FALSE)</f>
        <v>-3.4916216479481301</v>
      </c>
      <c r="BN5" s="50">
        <f>VLOOKUP($A5,'RevPAR Raw Data'!$B$6:$BE$43,'RevPAR Raw Data'!AE$1,FALSE)</f>
        <v>-0.49719518828924603</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117</v>
      </c>
      <c r="B8" s="47">
        <f>VLOOKUP($A8,'Occupancy Raw Data'!$B$8:$BE$51,'Occupancy Raw Data'!G$3,FALSE)</f>
        <v>39.150366748166199</v>
      </c>
      <c r="C8" s="48">
        <f>VLOOKUP($A8,'Occupancy Raw Data'!$B$8:$BE$51,'Occupancy Raw Data'!H$3,FALSE)</f>
        <v>53.331295843520699</v>
      </c>
      <c r="D8" s="48">
        <f>VLOOKUP($A8,'Occupancy Raw Data'!$B$8:$BE$51,'Occupancy Raw Data'!I$3,FALSE)</f>
        <v>60.0550122249388</v>
      </c>
      <c r="E8" s="48">
        <f>VLOOKUP($A8,'Occupancy Raw Data'!$B$8:$BE$51,'Occupancy Raw Data'!J$3,FALSE)</f>
        <v>64.486552567237098</v>
      </c>
      <c r="F8" s="48">
        <f>VLOOKUP($A8,'Occupancy Raw Data'!$B$8:$BE$51,'Occupancy Raw Data'!K$3,FALSE)</f>
        <v>58.710268948655198</v>
      </c>
      <c r="G8" s="49">
        <f>VLOOKUP($A8,'Occupancy Raw Data'!$B$8:$BE$51,'Occupancy Raw Data'!L$3,FALSE)</f>
        <v>55.146699266503603</v>
      </c>
      <c r="H8" s="48">
        <f>VLOOKUP($A8,'Occupancy Raw Data'!$B$8:$BE$51,'Occupancy Raw Data'!N$3,FALSE)</f>
        <v>68.673594132029294</v>
      </c>
      <c r="I8" s="48">
        <f>VLOOKUP($A8,'Occupancy Raw Data'!$B$8:$BE$51,'Occupancy Raw Data'!O$3,FALSE)</f>
        <v>75.488997555012205</v>
      </c>
      <c r="J8" s="49">
        <f>VLOOKUP($A8,'Occupancy Raw Data'!$B$8:$BE$51,'Occupancy Raw Data'!P$3,FALSE)</f>
        <v>72.081295843520707</v>
      </c>
      <c r="K8" s="50">
        <f>VLOOKUP($A8,'Occupancy Raw Data'!$B$8:$BE$51,'Occupancy Raw Data'!R$3,FALSE)</f>
        <v>59.985155431365698</v>
      </c>
      <c r="M8" s="47">
        <f>VLOOKUP($A8,'Occupancy Raw Data'!$B$8:$BE$51,'Occupancy Raw Data'!T$3,FALSE)</f>
        <v>-10.482180293500999</v>
      </c>
      <c r="N8" s="48">
        <f>VLOOKUP($A8,'Occupancy Raw Data'!$B$8:$BE$51,'Occupancy Raw Data'!U$3,FALSE)</f>
        <v>-3.64439536167863</v>
      </c>
      <c r="O8" s="48">
        <f>VLOOKUP($A8,'Occupancy Raw Data'!$B$8:$BE$51,'Occupancy Raw Data'!V$3,FALSE)</f>
        <v>-2.3845007451564801</v>
      </c>
      <c r="P8" s="48">
        <f>VLOOKUP($A8,'Occupancy Raw Data'!$B$8:$BE$51,'Occupancy Raw Data'!W$3,FALSE)</f>
        <v>7.7630234933605697</v>
      </c>
      <c r="Q8" s="48">
        <f>VLOOKUP($A8,'Occupancy Raw Data'!$B$8:$BE$51,'Occupancy Raw Data'!X$3,FALSE)</f>
        <v>-3.7092731829573902</v>
      </c>
      <c r="R8" s="49">
        <f>VLOOKUP($A8,'Occupancy Raw Data'!$B$8:$BE$51,'Occupancy Raw Data'!Y$3,FALSE)</f>
        <v>-2.01998262380538</v>
      </c>
      <c r="S8" s="48">
        <f>VLOOKUP($A8,'Occupancy Raw Data'!$B$8:$BE$51,'Occupancy Raw Data'!AA$3,FALSE)</f>
        <v>-1.3608428446005201</v>
      </c>
      <c r="T8" s="48">
        <f>VLOOKUP($A8,'Occupancy Raw Data'!$B$8:$BE$51,'Occupancy Raw Data'!AB$3,FALSE)</f>
        <v>4.9723756906077297</v>
      </c>
      <c r="U8" s="49">
        <f>VLOOKUP($A8,'Occupancy Raw Data'!$B$8:$BE$51,'Occupancy Raw Data'!AC$3,FALSE)</f>
        <v>1.8570503131073199</v>
      </c>
      <c r="V8" s="50">
        <f>VLOOKUP($A8,'Occupancy Raw Data'!$B$8:$BE$51,'Occupancy Raw Data'!AE$3,FALSE)</f>
        <v>-0.72259556326324104</v>
      </c>
      <c r="X8" s="51">
        <f>VLOOKUP($A8,'ADR Raw Data'!$B$6:$BE$49,'ADR Raw Data'!G$1,FALSE)</f>
        <v>304.44903200624498</v>
      </c>
      <c r="Y8" s="52">
        <f>VLOOKUP($A8,'ADR Raw Data'!$B$6:$BE$49,'ADR Raw Data'!H$1,FALSE)</f>
        <v>308.22099140401099</v>
      </c>
      <c r="Z8" s="52">
        <f>VLOOKUP($A8,'ADR Raw Data'!$B$6:$BE$49,'ADR Raw Data'!I$1,FALSE)</f>
        <v>316.20521119592797</v>
      </c>
      <c r="AA8" s="52">
        <f>VLOOKUP($A8,'ADR Raw Data'!$B$6:$BE$49,'ADR Raw Data'!J$1,FALSE)</f>
        <v>284.99501421800898</v>
      </c>
      <c r="AB8" s="52">
        <f>VLOOKUP($A8,'ADR Raw Data'!$B$6:$BE$49,'ADR Raw Data'!K$1,FALSE)</f>
        <v>300.77514836022903</v>
      </c>
      <c r="AC8" s="53">
        <f>VLOOKUP($A8,'ADR Raw Data'!$B$6:$BE$49,'ADR Raw Data'!L$1,FALSE)</f>
        <v>302.40707381955201</v>
      </c>
      <c r="AD8" s="52">
        <f>VLOOKUP($A8,'ADR Raw Data'!$B$6:$BE$49,'ADR Raw Data'!N$1,FALSE)</f>
        <v>354.92164218958601</v>
      </c>
      <c r="AE8" s="52">
        <f>VLOOKUP($A8,'ADR Raw Data'!$B$6:$BE$49,'ADR Raw Data'!O$1,FALSE)</f>
        <v>349.40265182186198</v>
      </c>
      <c r="AF8" s="53">
        <f>VLOOKUP($A8,'ADR Raw Data'!$B$6:$BE$49,'ADR Raw Data'!P$1,FALSE)</f>
        <v>352.031689633241</v>
      </c>
      <c r="AG8" s="54">
        <f>VLOOKUP($A8,'ADR Raw Data'!$B$6:$BE$49,'ADR Raw Data'!R$1,FALSE)</f>
        <v>319.44465390494202</v>
      </c>
      <c r="AI8" s="47">
        <f>VLOOKUP($A8,'ADR Raw Data'!$B$6:$BE$49,'ADR Raw Data'!T$1,FALSE)</f>
        <v>1.88502576973104</v>
      </c>
      <c r="AJ8" s="48">
        <f>VLOOKUP($A8,'ADR Raw Data'!$B$6:$BE$49,'ADR Raw Data'!U$1,FALSE)</f>
        <v>0.91218175724589501</v>
      </c>
      <c r="AK8" s="48">
        <f>VLOOKUP($A8,'ADR Raw Data'!$B$6:$BE$49,'ADR Raw Data'!V$1,FALSE)</f>
        <v>5.0949169885653198</v>
      </c>
      <c r="AL8" s="48">
        <f>VLOOKUP($A8,'ADR Raw Data'!$B$6:$BE$49,'ADR Raw Data'!W$1,FALSE)</f>
        <v>-11.9267711489475</v>
      </c>
      <c r="AM8" s="48">
        <f>VLOOKUP($A8,'ADR Raw Data'!$B$6:$BE$49,'ADR Raw Data'!X$1,FALSE)</f>
        <v>-4.9546219599364099</v>
      </c>
      <c r="AN8" s="49">
        <f>VLOOKUP($A8,'ADR Raw Data'!$B$6:$BE$49,'ADR Raw Data'!Y$1,FALSE)</f>
        <v>-2.3413775490670301</v>
      </c>
      <c r="AO8" s="48">
        <f>VLOOKUP($A8,'ADR Raw Data'!$B$6:$BE$49,'ADR Raw Data'!AA$1,FALSE)</f>
        <v>-3.39456733331824</v>
      </c>
      <c r="AP8" s="48">
        <f>VLOOKUP($A8,'ADR Raw Data'!$B$6:$BE$49,'ADR Raw Data'!AB$1,FALSE)</f>
        <v>-6.7918293995124204</v>
      </c>
      <c r="AQ8" s="49">
        <f>VLOOKUP($A8,'ADR Raw Data'!$B$6:$BE$49,'ADR Raw Data'!AC$1,FALSE)</f>
        <v>-5.16090083381859</v>
      </c>
      <c r="AR8" s="50">
        <f>VLOOKUP($A8,'ADR Raw Data'!$B$6:$BE$49,'ADR Raw Data'!AE$1,FALSE)</f>
        <v>-3.2711938884960601</v>
      </c>
      <c r="AS8" s="40"/>
      <c r="AT8" s="51">
        <f>VLOOKUP($A8,'RevPAR Raw Data'!$B$6:$BE$49,'RevPAR Raw Data'!G$1,FALSE)</f>
        <v>119.192912591687</v>
      </c>
      <c r="AU8" s="52">
        <f>VLOOKUP($A8,'RevPAR Raw Data'!$B$6:$BE$49,'RevPAR Raw Data'!H$1,FALSE)</f>
        <v>164.378248777506</v>
      </c>
      <c r="AV8" s="52">
        <f>VLOOKUP($A8,'RevPAR Raw Data'!$B$6:$BE$49,'RevPAR Raw Data'!I$1,FALSE)</f>
        <v>189.89707823960799</v>
      </c>
      <c r="AW8" s="52">
        <f>VLOOKUP($A8,'RevPAR Raw Data'!$B$6:$BE$49,'RevPAR Raw Data'!J$1,FALSE)</f>
        <v>183.783459657701</v>
      </c>
      <c r="AX8" s="52">
        <f>VLOOKUP($A8,'RevPAR Raw Data'!$B$6:$BE$49,'RevPAR Raw Data'!K$1,FALSE)</f>
        <v>176.585898533007</v>
      </c>
      <c r="AY8" s="53">
        <f>VLOOKUP($A8,'RevPAR Raw Data'!$B$6:$BE$49,'RevPAR Raw Data'!L$1,FALSE)</f>
        <v>166.76751955990201</v>
      </c>
      <c r="AZ8" s="52">
        <f>VLOOKUP($A8,'RevPAR Raw Data'!$B$6:$BE$49,'RevPAR Raw Data'!N$1,FALSE)</f>
        <v>243.737448044009</v>
      </c>
      <c r="BA8" s="52">
        <f>VLOOKUP($A8,'RevPAR Raw Data'!$B$6:$BE$49,'RevPAR Raw Data'!O$1,FALSE)</f>
        <v>263.76055929095298</v>
      </c>
      <c r="BB8" s="53">
        <f>VLOOKUP($A8,'RevPAR Raw Data'!$B$6:$BE$49,'RevPAR Raw Data'!P$1,FALSE)</f>
        <v>253.74900366748099</v>
      </c>
      <c r="BC8" s="54">
        <f>VLOOKUP($A8,'RevPAR Raw Data'!$B$6:$BE$49,'RevPAR Raw Data'!R$1,FALSE)</f>
        <v>191.61937216206701</v>
      </c>
      <c r="BE8" s="47">
        <f>VLOOKUP($A8,'RevPAR Raw Data'!$B$6:$BE$49,'RevPAR Raw Data'!T$1,FALSE)</f>
        <v>-8.7947463235321592</v>
      </c>
      <c r="BF8" s="48">
        <f>VLOOKUP($A8,'RevPAR Raw Data'!$B$6:$BE$49,'RevPAR Raw Data'!U$1,FALSE)</f>
        <v>-2.7654571140838802</v>
      </c>
      <c r="BG8" s="48">
        <f>VLOOKUP($A8,'RevPAR Raw Data'!$B$6:$BE$49,'RevPAR Raw Data'!V$1,FALSE)</f>
        <v>2.5889279098513902</v>
      </c>
      <c r="BH8" s="48">
        <f>VLOOKUP($A8,'RevPAR Raw Data'!$B$6:$BE$49,'RevPAR Raw Data'!W$1,FALSE)</f>
        <v>-5.0896257018791102</v>
      </c>
      <c r="BI8" s="48">
        <f>VLOOKUP($A8,'RevPAR Raw Data'!$B$6:$BE$49,'RevPAR Raw Data'!X$1,FALSE)</f>
        <v>-8.4801146792169604</v>
      </c>
      <c r="BJ8" s="49">
        <f>VLOOKUP($A8,'RevPAR Raw Data'!$B$6:$BE$49,'RevPAR Raw Data'!Y$1,FALSE)</f>
        <v>-4.3140647532235903</v>
      </c>
      <c r="BK8" s="48">
        <f>VLOOKUP($A8,'RevPAR Raw Data'!$B$6:$BE$49,'RevPAR Raw Data'!AA$1,FALSE)</f>
        <v>-4.7092154512581601</v>
      </c>
      <c r="BL8" s="48">
        <f>VLOOKUP($A8,'RevPAR Raw Data'!$B$6:$BE$49,'RevPAR Raw Data'!AB$1,FALSE)</f>
        <v>-2.15716898291359</v>
      </c>
      <c r="BM8" s="49">
        <f>VLOOKUP($A8,'RevPAR Raw Data'!$B$6:$BE$49,'RevPAR Raw Data'!AC$1,FALSE)</f>
        <v>-3.3996910458048601</v>
      </c>
      <c r="BN8" s="50">
        <f>VLOOKUP($A8,'RevPAR Raw Data'!$B$6:$BE$49,'RevPAR Raw Data'!AE$1,FALSE)</f>
        <v>-3.97015194985529</v>
      </c>
    </row>
    <row r="9" spans="1:66" x14ac:dyDescent="0.25">
      <c r="A9" s="63" t="s">
        <v>118</v>
      </c>
      <c r="B9" s="47">
        <f>VLOOKUP($A9,'Occupancy Raw Data'!$B$8:$BE$51,'Occupancy Raw Data'!G$3,FALSE)</f>
        <v>49.155499461746899</v>
      </c>
      <c r="C9" s="48">
        <f>VLOOKUP($A9,'Occupancy Raw Data'!$B$8:$BE$51,'Occupancy Raw Data'!H$3,FALSE)</f>
        <v>69.653661977059201</v>
      </c>
      <c r="D9" s="48">
        <f>VLOOKUP($A9,'Occupancy Raw Data'!$B$8:$BE$51,'Occupancy Raw Data'!I$3,FALSE)</f>
        <v>80.014105943056506</v>
      </c>
      <c r="E9" s="48">
        <f>VLOOKUP($A9,'Occupancy Raw Data'!$B$8:$BE$51,'Occupancy Raw Data'!J$3,FALSE)</f>
        <v>80.426147963918396</v>
      </c>
      <c r="F9" s="48">
        <f>VLOOKUP($A9,'Occupancy Raw Data'!$B$8:$BE$51,'Occupancy Raw Data'!K$3,FALSE)</f>
        <v>70.6262296299045</v>
      </c>
      <c r="G9" s="49">
        <f>VLOOKUP($A9,'Occupancy Raw Data'!$B$8:$BE$51,'Occupancy Raw Data'!L$3,FALSE)</f>
        <v>69.975128995137098</v>
      </c>
      <c r="H9" s="48">
        <f>VLOOKUP($A9,'Occupancy Raw Data'!$B$8:$BE$51,'Occupancy Raw Data'!N$3,FALSE)</f>
        <v>71.788113886929693</v>
      </c>
      <c r="I9" s="48">
        <f>VLOOKUP($A9,'Occupancy Raw Data'!$B$8:$BE$51,'Occupancy Raw Data'!O$3,FALSE)</f>
        <v>73.091057574520207</v>
      </c>
      <c r="J9" s="49">
        <f>VLOOKUP($A9,'Occupancy Raw Data'!$B$8:$BE$51,'Occupancy Raw Data'!P$3,FALSE)</f>
        <v>72.4395857307249</v>
      </c>
      <c r="K9" s="50">
        <f>VLOOKUP($A9,'Occupancy Raw Data'!$B$8:$BE$51,'Occupancy Raw Data'!R$3,FALSE)</f>
        <v>70.679259491019295</v>
      </c>
      <c r="M9" s="47">
        <f>VLOOKUP($A9,'Occupancy Raw Data'!$B$8:$BE$51,'Occupancy Raw Data'!T$3,FALSE)</f>
        <v>-5.9295528974393301</v>
      </c>
      <c r="N9" s="48">
        <f>VLOOKUP($A9,'Occupancy Raw Data'!$B$8:$BE$51,'Occupancy Raw Data'!U$3,FALSE)</f>
        <v>1.22803576338179</v>
      </c>
      <c r="O9" s="48">
        <f>VLOOKUP($A9,'Occupancy Raw Data'!$B$8:$BE$51,'Occupancy Raw Data'!V$3,FALSE)</f>
        <v>2.2773497810491601</v>
      </c>
      <c r="P9" s="48">
        <f>VLOOKUP($A9,'Occupancy Raw Data'!$B$8:$BE$51,'Occupancy Raw Data'!W$3,FALSE)</f>
        <v>3.1219240793251899</v>
      </c>
      <c r="Q9" s="48">
        <f>VLOOKUP($A9,'Occupancy Raw Data'!$B$8:$BE$51,'Occupancy Raw Data'!X$3,FALSE)</f>
        <v>-0.382606770902785</v>
      </c>
      <c r="R9" s="49">
        <f>VLOOKUP($A9,'Occupancy Raw Data'!$B$8:$BE$51,'Occupancy Raw Data'!Y$3,FALSE)</f>
        <v>0.485883884551921</v>
      </c>
      <c r="S9" s="48">
        <f>VLOOKUP($A9,'Occupancy Raw Data'!$B$8:$BE$51,'Occupancy Raw Data'!AA$3,FALSE)</f>
        <v>1.4207481703751399</v>
      </c>
      <c r="T9" s="48">
        <f>VLOOKUP($A9,'Occupancy Raw Data'!$B$8:$BE$51,'Occupancy Raw Data'!AB$3,FALSE)</f>
        <v>-2.84923193579034</v>
      </c>
      <c r="U9" s="49">
        <f>VLOOKUP($A9,'Occupancy Raw Data'!$B$8:$BE$51,'Occupancy Raw Data'!AC$3,FALSE)</f>
        <v>-0.77933965849018405</v>
      </c>
      <c r="V9" s="50">
        <f>VLOOKUP($A9,'Occupancy Raw Data'!$B$8:$BE$51,'Occupancy Raw Data'!AE$3,FALSE)</f>
        <v>0.112059634465848</v>
      </c>
      <c r="X9" s="51">
        <f>VLOOKUP($A9,'ADR Raw Data'!$B$6:$BE$49,'ADR Raw Data'!G$1,FALSE)</f>
        <v>186.26062830388099</v>
      </c>
      <c r="Y9" s="52">
        <f>VLOOKUP($A9,'ADR Raw Data'!$B$6:$BE$49,'ADR Raw Data'!H$1,FALSE)</f>
        <v>208.14968610104401</v>
      </c>
      <c r="Z9" s="52">
        <f>VLOOKUP($A9,'ADR Raw Data'!$B$6:$BE$49,'ADR Raw Data'!I$1,FALSE)</f>
        <v>218.936784504755</v>
      </c>
      <c r="AA9" s="52">
        <f>VLOOKUP($A9,'ADR Raw Data'!$B$6:$BE$49,'ADR Raw Data'!J$1,FALSE)</f>
        <v>215.12510431090101</v>
      </c>
      <c r="AB9" s="52">
        <f>VLOOKUP($A9,'ADR Raw Data'!$B$6:$BE$49,'ADR Raw Data'!K$1,FALSE)</f>
        <v>195.13365710080899</v>
      </c>
      <c r="AC9" s="53">
        <f>VLOOKUP($A9,'ADR Raw Data'!$B$6:$BE$49,'ADR Raw Data'!L$1,FALSE)</f>
        <v>206.51735021696899</v>
      </c>
      <c r="AD9" s="52">
        <f>VLOOKUP($A9,'ADR Raw Data'!$B$6:$BE$49,'ADR Raw Data'!N$1,FALSE)</f>
        <v>193.455413413309</v>
      </c>
      <c r="AE9" s="52">
        <f>VLOOKUP($A9,'ADR Raw Data'!$B$6:$BE$49,'ADR Raw Data'!O$1,FALSE)</f>
        <v>197.068715083798</v>
      </c>
      <c r="AF9" s="53">
        <f>VLOOKUP($A9,'ADR Raw Data'!$B$6:$BE$49,'ADR Raw Data'!P$1,FALSE)</f>
        <v>195.27831202439199</v>
      </c>
      <c r="AG9" s="54">
        <f>VLOOKUP($A9,'ADR Raw Data'!$B$6:$BE$49,'ADR Raw Data'!R$1,FALSE)</f>
        <v>203.226219969688</v>
      </c>
      <c r="AI9" s="47">
        <f>VLOOKUP($A9,'ADR Raw Data'!$B$6:$BE$49,'ADR Raw Data'!T$1,FALSE)</f>
        <v>0.36075884746624598</v>
      </c>
      <c r="AJ9" s="48">
        <f>VLOOKUP($A9,'ADR Raw Data'!$B$6:$BE$49,'ADR Raw Data'!U$1,FALSE)</f>
        <v>5.3232429244708204</v>
      </c>
      <c r="AK9" s="48">
        <f>VLOOKUP($A9,'ADR Raw Data'!$B$6:$BE$49,'ADR Raw Data'!V$1,FALSE)</f>
        <v>6.6398678702482297</v>
      </c>
      <c r="AL9" s="48">
        <f>VLOOKUP($A9,'ADR Raw Data'!$B$6:$BE$49,'ADR Raw Data'!W$1,FALSE)</f>
        <v>8.3065324017983198</v>
      </c>
      <c r="AM9" s="48">
        <f>VLOOKUP($A9,'ADR Raw Data'!$B$6:$BE$49,'ADR Raw Data'!X$1,FALSE)</f>
        <v>2.2833487972984501</v>
      </c>
      <c r="AN9" s="49">
        <f>VLOOKUP($A9,'ADR Raw Data'!$B$6:$BE$49,'ADR Raw Data'!Y$1,FALSE)</f>
        <v>5.1645742474575496</v>
      </c>
      <c r="AO9" s="48">
        <f>VLOOKUP($A9,'ADR Raw Data'!$B$6:$BE$49,'ADR Raw Data'!AA$1,FALSE)</f>
        <v>0.118071537066593</v>
      </c>
      <c r="AP9" s="48">
        <f>VLOOKUP($A9,'ADR Raw Data'!$B$6:$BE$49,'ADR Raw Data'!AB$1,FALSE)</f>
        <v>-1.1230930735445599</v>
      </c>
      <c r="AQ9" s="49">
        <f>VLOOKUP($A9,'ADR Raw Data'!$B$6:$BE$49,'ADR Raw Data'!AC$1,FALSE)</f>
        <v>-0.55081075081470598</v>
      </c>
      <c r="AR9" s="50">
        <f>VLOOKUP($A9,'ADR Raw Data'!$B$6:$BE$49,'ADR Raw Data'!AE$1,FALSE)</f>
        <v>3.4910517003759498</v>
      </c>
      <c r="AS9" s="40"/>
      <c r="AT9" s="51">
        <f>VLOOKUP($A9,'RevPAR Raw Data'!$B$6:$BE$49,'RevPAR Raw Data'!G$1,FALSE)</f>
        <v>91.557342143360898</v>
      </c>
      <c r="AU9" s="52">
        <f>VLOOKUP($A9,'RevPAR Raw Data'!$B$6:$BE$49,'RevPAR Raw Data'!H$1,FALSE)</f>
        <v>144.983878763131</v>
      </c>
      <c r="AV9" s="52">
        <f>VLOOKUP($A9,'RevPAR Raw Data'!$B$6:$BE$49,'RevPAR Raw Data'!I$1,FALSE)</f>
        <v>175.18031070195599</v>
      </c>
      <c r="AW9" s="52">
        <f>VLOOKUP($A9,'RevPAR Raw Data'!$B$6:$BE$49,'RevPAR Raw Data'!J$1,FALSE)</f>
        <v>173.016834700619</v>
      </c>
      <c r="AX9" s="52">
        <f>VLOOKUP($A9,'RevPAR Raw Data'!$B$6:$BE$49,'RevPAR Raw Data'!K$1,FALSE)</f>
        <v>137.81554474924801</v>
      </c>
      <c r="AY9" s="53">
        <f>VLOOKUP($A9,'RevPAR Raw Data'!$B$6:$BE$49,'RevPAR Raw Data'!L$1,FALSE)</f>
        <v>144.51078221166301</v>
      </c>
      <c r="AZ9" s="52">
        <f>VLOOKUP($A9,'RevPAR Raw Data'!$B$6:$BE$49,'RevPAR Raw Data'!N$1,FALSE)</f>
        <v>138.87799250157701</v>
      </c>
      <c r="BA9" s="52">
        <f>VLOOKUP($A9,'RevPAR Raw Data'!$B$6:$BE$49,'RevPAR Raw Data'!O$1,FALSE)</f>
        <v>144.03960800326601</v>
      </c>
      <c r="BB9" s="53">
        <f>VLOOKUP($A9,'RevPAR Raw Data'!$B$6:$BE$49,'RevPAR Raw Data'!P$1,FALSE)</f>
        <v>141.45880025242201</v>
      </c>
      <c r="BC9" s="54">
        <f>VLOOKUP($A9,'RevPAR Raw Data'!$B$6:$BE$49,'RevPAR Raw Data'!R$1,FALSE)</f>
        <v>143.63878736616499</v>
      </c>
      <c r="BE9" s="47">
        <f>VLOOKUP($A9,'RevPAR Raw Data'!$B$6:$BE$49,'RevPAR Raw Data'!T$1,FALSE)</f>
        <v>-5.5901854366657799</v>
      </c>
      <c r="BF9" s="48">
        <f>VLOOKUP($A9,'RevPAR Raw Data'!$B$6:$BE$49,'RevPAR Raw Data'!U$1,FALSE)</f>
        <v>6.6166500147368099</v>
      </c>
      <c r="BG9" s="48">
        <f>VLOOKUP($A9,'RevPAR Raw Data'!$B$6:$BE$49,'RevPAR Raw Data'!V$1,FALSE)</f>
        <v>9.0684306677024509</v>
      </c>
      <c r="BH9" s="48">
        <f>VLOOKUP($A9,'RevPAR Raw Data'!$B$6:$BE$49,'RevPAR Raw Data'!W$1,FALSE)</f>
        <v>11.687780116332201</v>
      </c>
      <c r="BI9" s="48">
        <f>VLOOKUP($A9,'RevPAR Raw Data'!$B$6:$BE$49,'RevPAR Raw Data'!X$1,FALSE)</f>
        <v>1.89200577929388</v>
      </c>
      <c r="BJ9" s="49">
        <f>VLOOKUP($A9,'RevPAR Raw Data'!$B$6:$BE$49,'RevPAR Raw Data'!Y$1,FALSE)</f>
        <v>5.6755519659835896</v>
      </c>
      <c r="BK9" s="48">
        <f>VLOOKUP($A9,'RevPAR Raw Data'!$B$6:$BE$49,'RevPAR Raw Data'!AA$1,FALSE)</f>
        <v>1.5404972066443401</v>
      </c>
      <c r="BL9" s="48">
        <f>VLOOKUP($A9,'RevPAR Raw Data'!$B$6:$BE$49,'RevPAR Raw Data'!AB$1,FALSE)</f>
        <v>-3.94032548281483</v>
      </c>
      <c r="BM9" s="49">
        <f>VLOOKUP($A9,'RevPAR Raw Data'!$B$6:$BE$49,'RevPAR Raw Data'!AC$1,FALSE)</f>
        <v>-1.3258577226805599</v>
      </c>
      <c r="BN9" s="50">
        <f>VLOOKUP($A9,'RevPAR Raw Data'!$B$6:$BE$49,'RevPAR Raw Data'!AE$1,FALSE)</f>
        <v>3.6070233946162502</v>
      </c>
    </row>
    <row r="10" spans="1:66" x14ac:dyDescent="0.25">
      <c r="A10" s="63" t="s">
        <v>119</v>
      </c>
      <c r="B10" s="47">
        <f>VLOOKUP($A10,'Occupancy Raw Data'!$B$8:$BE$51,'Occupancy Raw Data'!G$3,FALSE)</f>
        <v>51.555728248199102</v>
      </c>
      <c r="C10" s="48">
        <f>VLOOKUP($A10,'Occupancy Raw Data'!$B$8:$BE$51,'Occupancy Raw Data'!H$3,FALSE)</f>
        <v>67.068177063095902</v>
      </c>
      <c r="D10" s="48">
        <f>VLOOKUP($A10,'Occupancy Raw Data'!$B$8:$BE$51,'Occupancy Raw Data'!I$3,FALSE)</f>
        <v>75.063514361718006</v>
      </c>
      <c r="E10" s="48">
        <f>VLOOKUP($A10,'Occupancy Raw Data'!$B$8:$BE$51,'Occupancy Raw Data'!J$3,FALSE)</f>
        <v>74.501599067459694</v>
      </c>
      <c r="F10" s="48">
        <f>VLOOKUP($A10,'Occupancy Raw Data'!$B$8:$BE$51,'Occupancy Raw Data'!K$3,FALSE)</f>
        <v>68.619421944585497</v>
      </c>
      <c r="G10" s="49">
        <f>VLOOKUP($A10,'Occupancy Raw Data'!$B$8:$BE$51,'Occupancy Raw Data'!L$3,FALSE)</f>
        <v>67.361688137011598</v>
      </c>
      <c r="H10" s="48">
        <f>VLOOKUP($A10,'Occupancy Raw Data'!$B$8:$BE$51,'Occupancy Raw Data'!N$3,FALSE)</f>
        <v>75.556684699763807</v>
      </c>
      <c r="I10" s="48">
        <f>VLOOKUP($A10,'Occupancy Raw Data'!$B$8:$BE$51,'Occupancy Raw Data'!O$3,FALSE)</f>
        <v>77.765490031981301</v>
      </c>
      <c r="J10" s="49">
        <f>VLOOKUP($A10,'Occupancy Raw Data'!$B$8:$BE$51,'Occupancy Raw Data'!P$3,FALSE)</f>
        <v>76.661087365872604</v>
      </c>
      <c r="K10" s="50">
        <f>VLOOKUP($A10,'Occupancy Raw Data'!$B$8:$BE$51,'Occupancy Raw Data'!R$3,FALSE)</f>
        <v>70.018659345257603</v>
      </c>
      <c r="M10" s="47">
        <f>VLOOKUP($A10,'Occupancy Raw Data'!$B$8:$BE$51,'Occupancy Raw Data'!T$3,FALSE)</f>
        <v>-3.47442414972739</v>
      </c>
      <c r="N10" s="48">
        <f>VLOOKUP($A10,'Occupancy Raw Data'!$B$8:$BE$51,'Occupancy Raw Data'!U$3,FALSE)</f>
        <v>2.9918388453767601</v>
      </c>
      <c r="O10" s="48">
        <f>VLOOKUP($A10,'Occupancy Raw Data'!$B$8:$BE$51,'Occupancy Raw Data'!V$3,FALSE)</f>
        <v>2.3095603464697398</v>
      </c>
      <c r="P10" s="48">
        <f>VLOOKUP($A10,'Occupancy Raw Data'!$B$8:$BE$51,'Occupancy Raw Data'!W$3,FALSE)</f>
        <v>-1.4678127877631399</v>
      </c>
      <c r="Q10" s="48">
        <f>VLOOKUP($A10,'Occupancy Raw Data'!$B$8:$BE$51,'Occupancy Raw Data'!X$3,FALSE)</f>
        <v>-3.5371054825735699</v>
      </c>
      <c r="R10" s="49">
        <f>VLOOKUP($A10,'Occupancy Raw Data'!$B$8:$BE$51,'Occupancy Raw Data'!Y$3,FALSE)</f>
        <v>-0.54302243296665798</v>
      </c>
      <c r="S10" s="48">
        <f>VLOOKUP($A10,'Occupancy Raw Data'!$B$8:$BE$51,'Occupancy Raw Data'!AA$3,FALSE)</f>
        <v>-3.3958149597345999</v>
      </c>
      <c r="T10" s="48">
        <f>VLOOKUP($A10,'Occupancy Raw Data'!$B$8:$BE$51,'Occupancy Raw Data'!AB$3,FALSE)</f>
        <v>-4.5174530246090896</v>
      </c>
      <c r="U10" s="49">
        <f>VLOOKUP($A10,'Occupancy Raw Data'!$B$8:$BE$51,'Occupancy Raw Data'!AC$3,FALSE)</f>
        <v>-3.9679871144038099</v>
      </c>
      <c r="V10" s="50">
        <f>VLOOKUP($A10,'Occupancy Raw Data'!$B$8:$BE$51,'Occupancy Raw Data'!AE$3,FALSE)</f>
        <v>-1.6403847090810999</v>
      </c>
      <c r="X10" s="51">
        <f>VLOOKUP($A10,'ADR Raw Data'!$B$6:$BE$49,'ADR Raw Data'!G$1,FALSE)</f>
        <v>140.57731288770299</v>
      </c>
      <c r="Y10" s="52">
        <f>VLOOKUP($A10,'ADR Raw Data'!$B$6:$BE$49,'ADR Raw Data'!H$1,FALSE)</f>
        <v>153.25339765586699</v>
      </c>
      <c r="Z10" s="52">
        <f>VLOOKUP($A10,'ADR Raw Data'!$B$6:$BE$49,'ADR Raw Data'!I$1,FALSE)</f>
        <v>160.21470454726401</v>
      </c>
      <c r="AA10" s="52">
        <f>VLOOKUP($A10,'ADR Raw Data'!$B$6:$BE$49,'ADR Raw Data'!J$1,FALSE)</f>
        <v>158.80631990692399</v>
      </c>
      <c r="AB10" s="52">
        <f>VLOOKUP($A10,'ADR Raw Data'!$B$6:$BE$49,'ADR Raw Data'!K$1,FALSE)</f>
        <v>151.673724192002</v>
      </c>
      <c r="AC10" s="53">
        <f>VLOOKUP($A10,'ADR Raw Data'!$B$6:$BE$49,'ADR Raw Data'!L$1,FALSE)</f>
        <v>153.77096391743399</v>
      </c>
      <c r="AD10" s="52">
        <f>VLOOKUP($A10,'ADR Raw Data'!$B$6:$BE$49,'ADR Raw Data'!N$1,FALSE)</f>
        <v>163.977259780845</v>
      </c>
      <c r="AE10" s="52">
        <f>VLOOKUP($A10,'ADR Raw Data'!$B$6:$BE$49,'ADR Raw Data'!O$1,FALSE)</f>
        <v>163.32025520793201</v>
      </c>
      <c r="AF10" s="53">
        <f>VLOOKUP($A10,'ADR Raw Data'!$B$6:$BE$49,'ADR Raw Data'!P$1,FALSE)</f>
        <v>163.64402499171399</v>
      </c>
      <c r="AG10" s="54">
        <f>VLOOKUP($A10,'ADR Raw Data'!$B$6:$BE$49,'ADR Raw Data'!R$1,FALSE)</f>
        <v>156.859445125409</v>
      </c>
      <c r="AI10" s="47">
        <f>VLOOKUP($A10,'ADR Raw Data'!$B$6:$BE$49,'ADR Raw Data'!T$1,FALSE)</f>
        <v>-7.1302114781609403</v>
      </c>
      <c r="AJ10" s="48">
        <f>VLOOKUP($A10,'ADR Raw Data'!$B$6:$BE$49,'ADR Raw Data'!U$1,FALSE)</f>
        <v>1.3127795524419199</v>
      </c>
      <c r="AK10" s="48">
        <f>VLOOKUP($A10,'ADR Raw Data'!$B$6:$BE$49,'ADR Raw Data'!V$1,FALSE)</f>
        <v>2.47471808124864</v>
      </c>
      <c r="AL10" s="48">
        <f>VLOOKUP($A10,'ADR Raw Data'!$B$6:$BE$49,'ADR Raw Data'!W$1,FALSE)</f>
        <v>2.2335496572676501</v>
      </c>
      <c r="AM10" s="48">
        <f>VLOOKUP($A10,'ADR Raw Data'!$B$6:$BE$49,'ADR Raw Data'!X$1,FALSE)</f>
        <v>1.64763737564861</v>
      </c>
      <c r="AN10" s="49">
        <f>VLOOKUP($A10,'ADR Raw Data'!$B$6:$BE$49,'ADR Raw Data'!Y$1,FALSE)</f>
        <v>0.595031748448692</v>
      </c>
      <c r="AO10" s="48">
        <f>VLOOKUP($A10,'ADR Raw Data'!$B$6:$BE$49,'ADR Raw Data'!AA$1,FALSE)</f>
        <v>-0.29788740702497601</v>
      </c>
      <c r="AP10" s="48">
        <f>VLOOKUP($A10,'ADR Raw Data'!$B$6:$BE$49,'ADR Raw Data'!AB$1,FALSE)</f>
        <v>-0.89762987201696498</v>
      </c>
      <c r="AQ10" s="49">
        <f>VLOOKUP($A10,'ADR Raw Data'!$B$6:$BE$49,'ADR Raw Data'!AC$1,FALSE)</f>
        <v>-0.60296696631998403</v>
      </c>
      <c r="AR10" s="50">
        <f>VLOOKUP($A10,'ADR Raw Data'!$B$6:$BE$49,'ADR Raw Data'!AE$1,FALSE)</f>
        <v>0.14378960774720501</v>
      </c>
      <c r="AS10" s="40"/>
      <c r="AT10" s="51">
        <f>VLOOKUP($A10,'RevPAR Raw Data'!$B$6:$BE$49,'RevPAR Raw Data'!G$1,FALSE)</f>
        <v>72.475657411005102</v>
      </c>
      <c r="AU10" s="52">
        <f>VLOOKUP($A10,'RevPAR Raw Data'!$B$6:$BE$49,'RevPAR Raw Data'!H$1,FALSE)</f>
        <v>102.784260095047</v>
      </c>
      <c r="AV10" s="52">
        <f>VLOOKUP($A10,'RevPAR Raw Data'!$B$6:$BE$49,'RevPAR Raw Data'!I$1,FALSE)</f>
        <v>120.26278775741901</v>
      </c>
      <c r="AW10" s="52">
        <f>VLOOKUP($A10,'RevPAR Raw Data'!$B$6:$BE$49,'RevPAR Raw Data'!J$1,FALSE)</f>
        <v>118.313247750844</v>
      </c>
      <c r="AX10" s="52">
        <f>VLOOKUP($A10,'RevPAR Raw Data'!$B$6:$BE$49,'RevPAR Raw Data'!K$1,FALSE)</f>
        <v>104.07763278237699</v>
      </c>
      <c r="AY10" s="53">
        <f>VLOOKUP($A10,'RevPAR Raw Data'!$B$6:$BE$49,'RevPAR Raw Data'!L$1,FALSE)</f>
        <v>103.582717159338</v>
      </c>
      <c r="AZ10" s="52">
        <f>VLOOKUP($A10,'RevPAR Raw Data'!$B$6:$BE$49,'RevPAR Raw Data'!N$1,FALSE)</f>
        <v>123.895781151926</v>
      </c>
      <c r="BA10" s="52">
        <f>VLOOKUP($A10,'RevPAR Raw Data'!$B$6:$BE$49,'RevPAR Raw Data'!O$1,FALSE)</f>
        <v>127.00679678393099</v>
      </c>
      <c r="BB10" s="53">
        <f>VLOOKUP($A10,'RevPAR Raw Data'!$B$6:$BE$49,'RevPAR Raw Data'!P$1,FALSE)</f>
        <v>125.45128896792799</v>
      </c>
      <c r="BC10" s="54">
        <f>VLOOKUP($A10,'RevPAR Raw Data'!$B$6:$BE$49,'RevPAR Raw Data'!R$1,FALSE)</f>
        <v>109.83088053322101</v>
      </c>
      <c r="BE10" s="47">
        <f>VLOOKUP($A10,'RevPAR Raw Data'!$B$6:$BE$49,'RevPAR Raw Data'!T$1,FALSE)</f>
        <v>-10.356901838364401</v>
      </c>
      <c r="BF10" s="48">
        <f>VLOOKUP($A10,'RevPAR Raw Data'!$B$6:$BE$49,'RevPAR Raw Data'!U$1,FALSE)</f>
        <v>4.3438946464228101</v>
      </c>
      <c r="BG10" s="48">
        <f>VLOOKUP($A10,'RevPAR Raw Data'!$B$6:$BE$49,'RevPAR Raw Data'!V$1,FALSE)</f>
        <v>4.8414335352098199</v>
      </c>
      <c r="BH10" s="48">
        <f>VLOOKUP($A10,'RevPAR Raw Data'!$B$6:$BE$49,'RevPAR Raw Data'!W$1,FALSE)</f>
        <v>0.73295254201410398</v>
      </c>
      <c r="BI10" s="48">
        <f>VLOOKUP($A10,'RevPAR Raw Data'!$B$6:$BE$49,'RevPAR Raw Data'!X$1,FALSE)</f>
        <v>-1.94774677887195</v>
      </c>
      <c r="BJ10" s="49">
        <f>VLOOKUP($A10,'RevPAR Raw Data'!$B$6:$BE$49,'RevPAR Raw Data'!Y$1,FALSE)</f>
        <v>4.8778159604683798E-2</v>
      </c>
      <c r="BK10" s="48">
        <f>VLOOKUP($A10,'RevPAR Raw Data'!$B$6:$BE$49,'RevPAR Raw Data'!AA$1,FALSE)</f>
        <v>-3.6835866616286501</v>
      </c>
      <c r="BL10" s="48">
        <f>VLOOKUP($A10,'RevPAR Raw Data'!$B$6:$BE$49,'RevPAR Raw Data'!AB$1,FALSE)</f>
        <v>-5.3745328888228299</v>
      </c>
      <c r="BM10" s="49">
        <f>VLOOKUP($A10,'RevPAR Raw Data'!$B$6:$BE$49,'RevPAR Raw Data'!AC$1,FALSE)</f>
        <v>-4.5470284291961001</v>
      </c>
      <c r="BN10" s="50">
        <f>VLOOKUP($A10,'RevPAR Raw Data'!$B$6:$BE$49,'RevPAR Raw Data'!AE$1,FALSE)</f>
        <v>-1.49895380407263</v>
      </c>
    </row>
    <row r="11" spans="1:66" x14ac:dyDescent="0.25">
      <c r="A11" s="63" t="s">
        <v>120</v>
      </c>
      <c r="B11" s="47">
        <f>VLOOKUP($A11,'Occupancy Raw Data'!$B$8:$BE$51,'Occupancy Raw Data'!G$3,FALSE)</f>
        <v>50.604567845947102</v>
      </c>
      <c r="C11" s="48">
        <f>VLOOKUP($A11,'Occupancy Raw Data'!$B$8:$BE$51,'Occupancy Raw Data'!H$3,FALSE)</f>
        <v>63.969746728367397</v>
      </c>
      <c r="D11" s="48">
        <f>VLOOKUP($A11,'Occupancy Raw Data'!$B$8:$BE$51,'Occupancy Raw Data'!I$3,FALSE)</f>
        <v>69.689505896402395</v>
      </c>
      <c r="E11" s="48">
        <f>VLOOKUP($A11,'Occupancy Raw Data'!$B$8:$BE$51,'Occupancy Raw Data'!J$3,FALSE)</f>
        <v>71.441011096183502</v>
      </c>
      <c r="F11" s="48">
        <f>VLOOKUP($A11,'Occupancy Raw Data'!$B$8:$BE$51,'Occupancy Raw Data'!K$3,FALSE)</f>
        <v>68.104692242623202</v>
      </c>
      <c r="G11" s="49">
        <f>VLOOKUP($A11,'Occupancy Raw Data'!$B$8:$BE$51,'Occupancy Raw Data'!L$3,FALSE)</f>
        <v>64.761904761904702</v>
      </c>
      <c r="H11" s="48">
        <f>VLOOKUP($A11,'Occupancy Raw Data'!$B$8:$BE$51,'Occupancy Raw Data'!N$3,FALSE)</f>
        <v>76.088470916057105</v>
      </c>
      <c r="I11" s="48">
        <f>VLOOKUP($A11,'Occupancy Raw Data'!$B$8:$BE$51,'Occupancy Raw Data'!O$3,FALSE)</f>
        <v>76.289993531372801</v>
      </c>
      <c r="J11" s="49">
        <f>VLOOKUP($A11,'Occupancy Raw Data'!$B$8:$BE$51,'Occupancy Raw Data'!P$3,FALSE)</f>
        <v>76.189232223714896</v>
      </c>
      <c r="K11" s="50">
        <f>VLOOKUP($A11,'Occupancy Raw Data'!$B$8:$BE$51,'Occupancy Raw Data'!R$3,FALSE)</f>
        <v>68.026855465279098</v>
      </c>
      <c r="M11" s="47">
        <f>VLOOKUP($A11,'Occupancy Raw Data'!$B$8:$BE$51,'Occupancy Raw Data'!T$3,FALSE)</f>
        <v>-1.5835944234316801</v>
      </c>
      <c r="N11" s="48">
        <f>VLOOKUP($A11,'Occupancy Raw Data'!$B$8:$BE$51,'Occupancy Raw Data'!U$3,FALSE)</f>
        <v>1.4695176158019301</v>
      </c>
      <c r="O11" s="48">
        <f>VLOOKUP($A11,'Occupancy Raw Data'!$B$8:$BE$51,'Occupancy Raw Data'!V$3,FALSE)</f>
        <v>2.5925579022511398</v>
      </c>
      <c r="P11" s="48">
        <f>VLOOKUP($A11,'Occupancy Raw Data'!$B$8:$BE$51,'Occupancy Raw Data'!W$3,FALSE)</f>
        <v>1.4208122725689301</v>
      </c>
      <c r="Q11" s="48">
        <f>VLOOKUP($A11,'Occupancy Raw Data'!$B$8:$BE$51,'Occupancy Raw Data'!X$3,FALSE)</f>
        <v>-1.52466476668908</v>
      </c>
      <c r="R11" s="49">
        <f>VLOOKUP($A11,'Occupancy Raw Data'!$B$8:$BE$51,'Occupancy Raw Data'!Y$3,FALSE)</f>
        <v>0.55256461675330304</v>
      </c>
      <c r="S11" s="48">
        <f>VLOOKUP($A11,'Occupancy Raw Data'!$B$8:$BE$51,'Occupancy Raw Data'!AA$3,FALSE)</f>
        <v>-0.66949615890072001</v>
      </c>
      <c r="T11" s="48">
        <f>VLOOKUP($A11,'Occupancy Raw Data'!$B$8:$BE$51,'Occupancy Raw Data'!AB$3,FALSE)</f>
        <v>-3.4086319233306601</v>
      </c>
      <c r="U11" s="49">
        <f>VLOOKUP($A11,'Occupancy Raw Data'!$B$8:$BE$51,'Occupancy Raw Data'!AC$3,FALSE)</f>
        <v>-2.0600225194969899</v>
      </c>
      <c r="V11" s="50">
        <f>VLOOKUP($A11,'Occupancy Raw Data'!$B$8:$BE$51,'Occupancy Raw Data'!AE$3,FALSE)</f>
        <v>-0.30096296507838999</v>
      </c>
      <c r="X11" s="51">
        <f>VLOOKUP($A11,'ADR Raw Data'!$B$6:$BE$49,'ADR Raw Data'!G$1,FALSE)</f>
        <v>111.83673500491599</v>
      </c>
      <c r="Y11" s="52">
        <f>VLOOKUP($A11,'ADR Raw Data'!$B$6:$BE$49,'ADR Raw Data'!H$1,FALSE)</f>
        <v>116.365690339141</v>
      </c>
      <c r="Z11" s="52">
        <f>VLOOKUP($A11,'ADR Raw Data'!$B$6:$BE$49,'ADR Raw Data'!I$1,FALSE)</f>
        <v>121.10644461104501</v>
      </c>
      <c r="AA11" s="52">
        <f>VLOOKUP($A11,'ADR Raw Data'!$B$6:$BE$49,'ADR Raw Data'!J$1,FALSE)</f>
        <v>122.314111091763</v>
      </c>
      <c r="AB11" s="52">
        <f>VLOOKUP($A11,'ADR Raw Data'!$B$6:$BE$49,'ADR Raw Data'!K$1,FALSE)</f>
        <v>121.56397092131201</v>
      </c>
      <c r="AC11" s="53">
        <f>VLOOKUP($A11,'ADR Raw Data'!$B$6:$BE$49,'ADR Raw Data'!L$1,FALSE)</f>
        <v>119.083904050648</v>
      </c>
      <c r="AD11" s="52">
        <f>VLOOKUP($A11,'ADR Raw Data'!$B$6:$BE$49,'ADR Raw Data'!N$1,FALSE)</f>
        <v>147.47371840565</v>
      </c>
      <c r="AE11" s="52">
        <f>VLOOKUP($A11,'ADR Raw Data'!$B$6:$BE$49,'ADR Raw Data'!O$1,FALSE)</f>
        <v>145.136518066788</v>
      </c>
      <c r="AF11" s="53">
        <f>VLOOKUP($A11,'ADR Raw Data'!$B$6:$BE$49,'ADR Raw Data'!P$1,FALSE)</f>
        <v>146.30357274642</v>
      </c>
      <c r="AG11" s="54">
        <f>VLOOKUP($A11,'ADR Raw Data'!$B$6:$BE$49,'ADR Raw Data'!R$1,FALSE)</f>
        <v>127.794101327593</v>
      </c>
      <c r="AI11" s="47">
        <f>VLOOKUP($A11,'ADR Raw Data'!$B$6:$BE$49,'ADR Raw Data'!T$1,FALSE)</f>
        <v>-3.5145427619844698</v>
      </c>
      <c r="AJ11" s="48">
        <f>VLOOKUP($A11,'ADR Raw Data'!$B$6:$BE$49,'ADR Raw Data'!U$1,FALSE)</f>
        <v>0.55987893672260802</v>
      </c>
      <c r="AK11" s="48">
        <f>VLOOKUP($A11,'ADR Raw Data'!$B$6:$BE$49,'ADR Raw Data'!V$1,FALSE)</f>
        <v>2.75411952283077</v>
      </c>
      <c r="AL11" s="48">
        <f>VLOOKUP($A11,'ADR Raw Data'!$B$6:$BE$49,'ADR Raw Data'!W$1,FALSE)</f>
        <v>3.4394445386466401</v>
      </c>
      <c r="AM11" s="48">
        <f>VLOOKUP($A11,'ADR Raw Data'!$B$6:$BE$49,'ADR Raw Data'!X$1,FALSE)</f>
        <v>1.4976452587081499</v>
      </c>
      <c r="AN11" s="49">
        <f>VLOOKUP($A11,'ADR Raw Data'!$B$6:$BE$49,'ADR Raw Data'!Y$1,FALSE)</f>
        <v>1.2401639243279701</v>
      </c>
      <c r="AO11" s="48">
        <f>VLOOKUP($A11,'ADR Raw Data'!$B$6:$BE$49,'ADR Raw Data'!AA$1,FALSE)</f>
        <v>-0.183267569757563</v>
      </c>
      <c r="AP11" s="48">
        <f>VLOOKUP($A11,'ADR Raw Data'!$B$6:$BE$49,'ADR Raw Data'!AB$1,FALSE)</f>
        <v>-1.6048997746795299</v>
      </c>
      <c r="AQ11" s="49">
        <f>VLOOKUP($A11,'ADR Raw Data'!$B$6:$BE$49,'ADR Raw Data'!AC$1,FALSE)</f>
        <v>-0.89331481789548195</v>
      </c>
      <c r="AR11" s="50">
        <f>VLOOKUP($A11,'ADR Raw Data'!$B$6:$BE$49,'ADR Raw Data'!AE$1,FALSE)</f>
        <v>0.30866007199372902</v>
      </c>
      <c r="AS11" s="40"/>
      <c r="AT11" s="51">
        <f>VLOOKUP($A11,'RevPAR Raw Data'!$B$6:$BE$49,'RevPAR Raw Data'!G$1,FALSE)</f>
        <v>56.594496442255</v>
      </c>
      <c r="AU11" s="52">
        <f>VLOOKUP($A11,'RevPAR Raw Data'!$B$6:$BE$49,'RevPAR Raw Data'!H$1,FALSE)</f>
        <v>74.438837388664894</v>
      </c>
      <c r="AV11" s="52">
        <f>VLOOKUP($A11,'RevPAR Raw Data'!$B$6:$BE$49,'RevPAR Raw Data'!I$1,FALSE)</f>
        <v>84.398482858137996</v>
      </c>
      <c r="AW11" s="52">
        <f>VLOOKUP($A11,'RevPAR Raw Data'!$B$6:$BE$49,'RevPAR Raw Data'!J$1,FALSE)</f>
        <v>87.382437677265202</v>
      </c>
      <c r="AX11" s="52">
        <f>VLOOKUP($A11,'RevPAR Raw Data'!$B$6:$BE$49,'RevPAR Raw Data'!K$1,FALSE)</f>
        <v>82.790768273871706</v>
      </c>
      <c r="AY11" s="53">
        <f>VLOOKUP($A11,'RevPAR Raw Data'!$B$6:$BE$49,'RevPAR Raw Data'!L$1,FALSE)</f>
        <v>77.121004528038995</v>
      </c>
      <c r="AZ11" s="52">
        <f>VLOOKUP($A11,'RevPAR Raw Data'!$B$6:$BE$49,'RevPAR Raw Data'!N$1,FALSE)</f>
        <v>112.21049733791099</v>
      </c>
      <c r="BA11" s="52">
        <f>VLOOKUP($A11,'RevPAR Raw Data'!$B$6:$BE$49,'RevPAR Raw Data'!O$1,FALSE)</f>
        <v>110.72464024481199</v>
      </c>
      <c r="BB11" s="53">
        <f>VLOOKUP($A11,'RevPAR Raw Data'!$B$6:$BE$49,'RevPAR Raw Data'!P$1,FALSE)</f>
        <v>111.467568791361</v>
      </c>
      <c r="BC11" s="54">
        <f>VLOOKUP($A11,'RevPAR Raw Data'!$B$6:$BE$49,'RevPAR Raw Data'!R$1,FALSE)</f>
        <v>86.934308603274104</v>
      </c>
      <c r="BE11" s="47">
        <f>VLOOKUP($A11,'RevPAR Raw Data'!$B$6:$BE$49,'RevPAR Raw Data'!T$1,FALSE)</f>
        <v>-5.0424810822282504</v>
      </c>
      <c r="BF11" s="48">
        <f>VLOOKUP($A11,'RevPAR Raw Data'!$B$6:$BE$49,'RevPAR Raw Data'!U$1,FALSE)</f>
        <v>2.0376240721268402</v>
      </c>
      <c r="BG11" s="48">
        <f>VLOOKUP($A11,'RevPAR Raw Data'!$B$6:$BE$49,'RevPAR Raw Data'!V$1,FALSE)</f>
        <v>5.4180795684085101</v>
      </c>
      <c r="BH11" s="48">
        <f>VLOOKUP($A11,'RevPAR Raw Data'!$B$6:$BE$49,'RevPAR Raw Data'!W$1,FALSE)</f>
        <v>4.9091248613288698</v>
      </c>
      <c r="BI11" s="48">
        <f>VLOOKUP($A11,'RevPAR Raw Data'!$B$6:$BE$49,'RevPAR Raw Data'!X$1,FALSE)</f>
        <v>-4.98535775704411E-2</v>
      </c>
      <c r="BJ11" s="49">
        <f>VLOOKUP($A11,'RevPAR Raw Data'!$B$6:$BE$49,'RevPAR Raw Data'!Y$1,FALSE)</f>
        <v>1.7995812481168501</v>
      </c>
      <c r="BK11" s="48">
        <f>VLOOKUP($A11,'RevPAR Raw Data'!$B$6:$BE$49,'RevPAR Raw Data'!AA$1,FALSE)</f>
        <v>-0.85153675931824602</v>
      </c>
      <c r="BL11" s="48">
        <f>VLOOKUP($A11,'RevPAR Raw Data'!$B$6:$BE$49,'RevPAR Raw Data'!AB$1,FALSE)</f>
        <v>-4.9588265719530096</v>
      </c>
      <c r="BM11" s="49">
        <f>VLOOKUP($A11,'RevPAR Raw Data'!$B$6:$BE$49,'RevPAR Raw Data'!AC$1,FALSE)</f>
        <v>-2.93493485097382</v>
      </c>
      <c r="BN11" s="50">
        <f>VLOOKUP($A11,'RevPAR Raw Data'!$B$6:$BE$49,'RevPAR Raw Data'!AE$1,FALSE)</f>
        <v>6.7681544106533301E-3</v>
      </c>
    </row>
    <row r="12" spans="1:66" x14ac:dyDescent="0.25">
      <c r="A12" s="63" t="s">
        <v>121</v>
      </c>
      <c r="B12" s="47">
        <f>VLOOKUP($A12,'Occupancy Raw Data'!$B$8:$BE$51,'Occupancy Raw Data'!G$3,FALSE)</f>
        <v>51.106359241353601</v>
      </c>
      <c r="C12" s="48">
        <f>VLOOKUP($A12,'Occupancy Raw Data'!$B$8:$BE$51,'Occupancy Raw Data'!H$3,FALSE)</f>
        <v>59.334325027891403</v>
      </c>
      <c r="D12" s="48">
        <f>VLOOKUP($A12,'Occupancy Raw Data'!$B$8:$BE$51,'Occupancy Raw Data'!I$3,FALSE)</f>
        <v>62.402380066939301</v>
      </c>
      <c r="E12" s="48">
        <f>VLOOKUP($A12,'Occupancy Raw Data'!$B$8:$BE$51,'Occupancy Raw Data'!J$3,FALSE)</f>
        <v>64.547438814842295</v>
      </c>
      <c r="F12" s="48">
        <f>VLOOKUP($A12,'Occupancy Raw Data'!$B$8:$BE$51,'Occupancy Raw Data'!K$3,FALSE)</f>
        <v>64.264152695862094</v>
      </c>
      <c r="G12" s="49">
        <f>VLOOKUP($A12,'Occupancy Raw Data'!$B$8:$BE$51,'Occupancy Raw Data'!L$3,FALSE)</f>
        <v>60.332521700340102</v>
      </c>
      <c r="H12" s="48">
        <f>VLOOKUP($A12,'Occupancy Raw Data'!$B$8:$BE$51,'Occupancy Raw Data'!N$3,FALSE)</f>
        <v>70.004179631263597</v>
      </c>
      <c r="I12" s="48">
        <f>VLOOKUP($A12,'Occupancy Raw Data'!$B$8:$BE$51,'Occupancy Raw Data'!O$3,FALSE)</f>
        <v>69.391167045929507</v>
      </c>
      <c r="J12" s="49">
        <f>VLOOKUP($A12,'Occupancy Raw Data'!$B$8:$BE$51,'Occupancy Raw Data'!P$3,FALSE)</f>
        <v>69.697673338596502</v>
      </c>
      <c r="K12" s="50">
        <f>VLOOKUP($A12,'Occupancy Raw Data'!$B$8:$BE$51,'Occupancy Raw Data'!R$3,FALSE)</f>
        <v>63.009398146918997</v>
      </c>
      <c r="M12" s="47">
        <f>VLOOKUP($A12,'Occupancy Raw Data'!$B$8:$BE$51,'Occupancy Raw Data'!T$3,FALSE)</f>
        <v>-0.70829589747169197</v>
      </c>
      <c r="N12" s="48">
        <f>VLOOKUP($A12,'Occupancy Raw Data'!$B$8:$BE$51,'Occupancy Raw Data'!U$3,FALSE)</f>
        <v>-0.186530747527062</v>
      </c>
      <c r="O12" s="48">
        <f>VLOOKUP($A12,'Occupancy Raw Data'!$B$8:$BE$51,'Occupancy Raw Data'!V$3,FALSE)</f>
        <v>2.8564018485450302</v>
      </c>
      <c r="P12" s="48">
        <f>VLOOKUP($A12,'Occupancy Raw Data'!$B$8:$BE$51,'Occupancy Raw Data'!W$3,FALSE)</f>
        <v>2.66022318615265</v>
      </c>
      <c r="Q12" s="48">
        <f>VLOOKUP($A12,'Occupancy Raw Data'!$B$8:$BE$51,'Occupancy Raw Data'!X$3,FALSE)</f>
        <v>3.0664879988788698</v>
      </c>
      <c r="R12" s="49">
        <f>VLOOKUP($A12,'Occupancy Raw Data'!$B$8:$BE$51,'Occupancy Raw Data'!Y$3,FALSE)</f>
        <v>1.6314583225138299</v>
      </c>
      <c r="S12" s="48">
        <f>VLOOKUP($A12,'Occupancy Raw Data'!$B$8:$BE$51,'Occupancy Raw Data'!AA$3,FALSE)</f>
        <v>0.22260455283313799</v>
      </c>
      <c r="T12" s="48">
        <f>VLOOKUP($A12,'Occupancy Raw Data'!$B$8:$BE$51,'Occupancy Raw Data'!AB$3,FALSE)</f>
        <v>-2.3473123453527802</v>
      </c>
      <c r="U12" s="49">
        <f>VLOOKUP($A12,'Occupancy Raw Data'!$B$8:$BE$51,'Occupancy Raw Data'!AC$3,FALSE)</f>
        <v>-1.0733921960958399</v>
      </c>
      <c r="V12" s="50">
        <f>VLOOKUP($A12,'Occupancy Raw Data'!$B$8:$BE$51,'Occupancy Raw Data'!AE$3,FALSE)</f>
        <v>0.76183391016852398</v>
      </c>
      <c r="X12" s="51">
        <f>VLOOKUP($A12,'ADR Raw Data'!$B$6:$BE$49,'ADR Raw Data'!G$1,FALSE)</f>
        <v>81.109375113698306</v>
      </c>
      <c r="Y12" s="52">
        <f>VLOOKUP($A12,'ADR Raw Data'!$B$6:$BE$49,'ADR Raw Data'!H$1,FALSE)</f>
        <v>83.9670714509558</v>
      </c>
      <c r="Z12" s="52">
        <f>VLOOKUP($A12,'ADR Raw Data'!$B$6:$BE$49,'ADR Raw Data'!I$1,FALSE)</f>
        <v>85.715051400476696</v>
      </c>
      <c r="AA12" s="52">
        <f>VLOOKUP($A12,'ADR Raw Data'!$B$6:$BE$49,'ADR Raw Data'!J$1,FALSE)</f>
        <v>87.985008273976504</v>
      </c>
      <c r="AB12" s="52">
        <f>VLOOKUP($A12,'ADR Raw Data'!$B$6:$BE$49,'ADR Raw Data'!K$1,FALSE)</f>
        <v>88.882707038589302</v>
      </c>
      <c r="AC12" s="53">
        <f>VLOOKUP($A12,'ADR Raw Data'!$B$6:$BE$49,'ADR Raw Data'!L$1,FALSE)</f>
        <v>85.752607865185794</v>
      </c>
      <c r="AD12" s="52">
        <f>VLOOKUP($A12,'ADR Raw Data'!$B$6:$BE$49,'ADR Raw Data'!N$1,FALSE)</f>
        <v>105.08165384105</v>
      </c>
      <c r="AE12" s="52">
        <f>VLOOKUP($A12,'ADR Raw Data'!$B$6:$BE$49,'ADR Raw Data'!O$1,FALSE)</f>
        <v>103.805052871101</v>
      </c>
      <c r="AF12" s="53">
        <f>VLOOKUP($A12,'ADR Raw Data'!$B$6:$BE$49,'ADR Raw Data'!P$1,FALSE)</f>
        <v>104.44616038113</v>
      </c>
      <c r="AG12" s="54">
        <f>VLOOKUP($A12,'ADR Raw Data'!$B$6:$BE$49,'ADR Raw Data'!R$1,FALSE)</f>
        <v>91.663027334492</v>
      </c>
      <c r="AI12" s="47">
        <f>VLOOKUP($A12,'ADR Raw Data'!$B$6:$BE$49,'ADR Raw Data'!T$1,FALSE)</f>
        <v>-5.7032666682913504</v>
      </c>
      <c r="AJ12" s="48">
        <f>VLOOKUP($A12,'ADR Raw Data'!$B$6:$BE$49,'ADR Raw Data'!U$1,FALSE)</f>
        <v>-2.7495682053348802</v>
      </c>
      <c r="AK12" s="48">
        <f>VLOOKUP($A12,'ADR Raw Data'!$B$6:$BE$49,'ADR Raw Data'!V$1,FALSE)</f>
        <v>-1.6115734455340101</v>
      </c>
      <c r="AL12" s="48">
        <f>VLOOKUP($A12,'ADR Raw Data'!$B$6:$BE$49,'ADR Raw Data'!W$1,FALSE)</f>
        <v>2.0387962713683001E-2</v>
      </c>
      <c r="AM12" s="48">
        <f>VLOOKUP($A12,'ADR Raw Data'!$B$6:$BE$49,'ADR Raw Data'!X$1,FALSE)</f>
        <v>-2.1579593942365398</v>
      </c>
      <c r="AN12" s="49">
        <f>VLOOKUP($A12,'ADR Raw Data'!$B$6:$BE$49,'ADR Raw Data'!Y$1,FALSE)</f>
        <v>-2.2584392316634601</v>
      </c>
      <c r="AO12" s="48">
        <f>VLOOKUP($A12,'ADR Raw Data'!$B$6:$BE$49,'ADR Raw Data'!AA$1,FALSE)</f>
        <v>-3.0115315296926002</v>
      </c>
      <c r="AP12" s="48">
        <f>VLOOKUP($A12,'ADR Raw Data'!$B$6:$BE$49,'ADR Raw Data'!AB$1,FALSE)</f>
        <v>-4.9753128363611996</v>
      </c>
      <c r="AQ12" s="49">
        <f>VLOOKUP($A12,'ADR Raw Data'!$B$6:$BE$49,'ADR Raw Data'!AC$1,FALSE)</f>
        <v>-3.99827815040106</v>
      </c>
      <c r="AR12" s="50">
        <f>VLOOKUP($A12,'ADR Raw Data'!$B$6:$BE$49,'ADR Raw Data'!AE$1,FALSE)</f>
        <v>-3.01743960409302</v>
      </c>
      <c r="AS12" s="40"/>
      <c r="AT12" s="51">
        <f>VLOOKUP($A12,'RevPAR Raw Data'!$B$6:$BE$49,'RevPAR Raw Data'!G$1,FALSE)</f>
        <v>41.452048624023803</v>
      </c>
      <c r="AU12" s="52">
        <f>VLOOKUP($A12,'RevPAR Raw Data'!$B$6:$BE$49,'RevPAR Raw Data'!H$1,FALSE)</f>
        <v>49.821295091111899</v>
      </c>
      <c r="AV12" s="52">
        <f>VLOOKUP($A12,'RevPAR Raw Data'!$B$6:$BE$49,'RevPAR Raw Data'!I$1,FALSE)</f>
        <v>53.488232149497897</v>
      </c>
      <c r="AW12" s="52">
        <f>VLOOKUP($A12,'RevPAR Raw Data'!$B$6:$BE$49,'RevPAR Raw Data'!J$1,FALSE)</f>
        <v>56.792069381878903</v>
      </c>
      <c r="AX12" s="52">
        <f>VLOOKUP($A12,'RevPAR Raw Data'!$B$6:$BE$49,'RevPAR Raw Data'!K$1,FALSE)</f>
        <v>57.1197185714949</v>
      </c>
      <c r="AY12" s="53">
        <f>VLOOKUP($A12,'RevPAR Raw Data'!$B$6:$BE$49,'RevPAR Raw Data'!L$1,FALSE)</f>
        <v>51.736710748870799</v>
      </c>
      <c r="AZ12" s="52">
        <f>VLOOKUP($A12,'RevPAR Raw Data'!$B$6:$BE$49,'RevPAR Raw Data'!N$1,FALSE)</f>
        <v>73.561549714391802</v>
      </c>
      <c r="BA12" s="52">
        <f>VLOOKUP($A12,'RevPAR Raw Data'!$B$6:$BE$49,'RevPAR Raw Data'!O$1,FALSE)</f>
        <v>72.031537639901501</v>
      </c>
      <c r="BB12" s="53">
        <f>VLOOKUP($A12,'RevPAR Raw Data'!$B$6:$BE$49,'RevPAR Raw Data'!P$1,FALSE)</f>
        <v>72.796543677146701</v>
      </c>
      <c r="BC12" s="54">
        <f>VLOOKUP($A12,'RevPAR Raw Data'!$B$6:$BE$49,'RevPAR Raw Data'!R$1,FALSE)</f>
        <v>57.756321846709298</v>
      </c>
      <c r="BE12" s="47">
        <f>VLOOKUP($A12,'RevPAR Raw Data'!$B$6:$BE$49,'RevPAR Raw Data'!T$1,FALSE)</f>
        <v>-6.3711665619296598</v>
      </c>
      <c r="BF12" s="48">
        <f>VLOOKUP($A12,'RevPAR Raw Data'!$B$6:$BE$49,'RevPAR Raw Data'!U$1,FALSE)</f>
        <v>-2.9309701627347602</v>
      </c>
      <c r="BG12" s="48">
        <f>VLOOKUP($A12,'RevPAR Raw Data'!$B$6:$BE$49,'RevPAR Raw Data'!V$1,FALSE)</f>
        <v>1.1987953893221299</v>
      </c>
      <c r="BH12" s="48">
        <f>VLOOKUP($A12,'RevPAR Raw Data'!$B$6:$BE$49,'RevPAR Raw Data'!W$1,FALSE)</f>
        <v>2.6811535141776202</v>
      </c>
      <c r="BI12" s="48">
        <f>VLOOKUP($A12,'RevPAR Raw Data'!$B$6:$BE$49,'RevPAR Raw Data'!X$1,FALSE)</f>
        <v>0.84235503879738205</v>
      </c>
      <c r="BJ12" s="49">
        <f>VLOOKUP($A12,'RevPAR Raw Data'!$B$6:$BE$49,'RevPAR Raw Data'!Y$1,FALSE)</f>
        <v>-0.663826403953519</v>
      </c>
      <c r="BK12" s="48">
        <f>VLOOKUP($A12,'RevPAR Raw Data'!$B$6:$BE$49,'RevPAR Raw Data'!AA$1,FALSE)</f>
        <v>-2.7956307831545599</v>
      </c>
      <c r="BL12" s="48">
        <f>VLOOKUP($A12,'RevPAR Raw Data'!$B$6:$BE$49,'RevPAR Raw Data'!AB$1,FALSE)</f>
        <v>-7.2058390492861601</v>
      </c>
      <c r="BM12" s="49">
        <f>VLOOKUP($A12,'RevPAR Raw Data'!$B$6:$BE$49,'RevPAR Raw Data'!AC$1,FALSE)</f>
        <v>-5.0287531408522899</v>
      </c>
      <c r="BN12" s="50">
        <f>VLOOKUP($A12,'RevPAR Raw Data'!$B$6:$BE$49,'RevPAR Raw Data'!AE$1,FALSE)</f>
        <v>-2.2785935720473298</v>
      </c>
    </row>
    <row r="13" spans="1:66" x14ac:dyDescent="0.25">
      <c r="A13" s="63" t="s">
        <v>122</v>
      </c>
      <c r="B13" s="47">
        <f>VLOOKUP($A13,'Occupancy Raw Data'!$B$8:$BE$51,'Occupancy Raw Data'!G$3,FALSE)</f>
        <v>45.050405846500396</v>
      </c>
      <c r="C13" s="48">
        <f>VLOOKUP($A13,'Occupancy Raw Data'!$B$8:$BE$51,'Occupancy Raw Data'!H$3,FALSE)</f>
        <v>49.016436061122498</v>
      </c>
      <c r="D13" s="48">
        <f>VLOOKUP($A13,'Occupancy Raw Data'!$B$8:$BE$51,'Occupancy Raw Data'!I$3,FALSE)</f>
        <v>51.2984199428059</v>
      </c>
      <c r="E13" s="48">
        <f>VLOOKUP($A13,'Occupancy Raw Data'!$B$8:$BE$51,'Occupancy Raw Data'!J$3,FALSE)</f>
        <v>52.601172766399898</v>
      </c>
      <c r="F13" s="48">
        <f>VLOOKUP($A13,'Occupancy Raw Data'!$B$8:$BE$51,'Occupancy Raw Data'!K$3,FALSE)</f>
        <v>54.135012565354202</v>
      </c>
      <c r="G13" s="49">
        <f>VLOOKUP($A13,'Occupancy Raw Data'!$B$8:$BE$51,'Occupancy Raw Data'!L$3,FALSE)</f>
        <v>50.420289436436597</v>
      </c>
      <c r="H13" s="48">
        <f>VLOOKUP($A13,'Occupancy Raw Data'!$B$8:$BE$51,'Occupancy Raw Data'!N$3,FALSE)</f>
        <v>63.063635575839797</v>
      </c>
      <c r="I13" s="48">
        <f>VLOOKUP($A13,'Occupancy Raw Data'!$B$8:$BE$51,'Occupancy Raw Data'!O$3,FALSE)</f>
        <v>63.465149195528397</v>
      </c>
      <c r="J13" s="49">
        <f>VLOOKUP($A13,'Occupancy Raw Data'!$B$8:$BE$51,'Occupancy Raw Data'!P$3,FALSE)</f>
        <v>63.264392385684097</v>
      </c>
      <c r="K13" s="50">
        <f>VLOOKUP($A13,'Occupancy Raw Data'!$B$8:$BE$51,'Occupancy Raw Data'!R$3,FALSE)</f>
        <v>54.090033136221599</v>
      </c>
      <c r="M13" s="47">
        <f>VLOOKUP($A13,'Occupancy Raw Data'!$B$8:$BE$51,'Occupancy Raw Data'!T$3,FALSE)</f>
        <v>-8.1512667702399497</v>
      </c>
      <c r="N13" s="48">
        <f>VLOOKUP($A13,'Occupancy Raw Data'!$B$8:$BE$51,'Occupancy Raw Data'!U$3,FALSE)</f>
        <v>-7.1658000654276401</v>
      </c>
      <c r="O13" s="48">
        <f>VLOOKUP($A13,'Occupancy Raw Data'!$B$8:$BE$51,'Occupancy Raw Data'!V$3,FALSE)</f>
        <v>-3.00343656475515</v>
      </c>
      <c r="P13" s="48">
        <f>VLOOKUP($A13,'Occupancy Raw Data'!$B$8:$BE$51,'Occupancy Raw Data'!W$3,FALSE)</f>
        <v>-4.3675456590656498</v>
      </c>
      <c r="Q13" s="48">
        <f>VLOOKUP($A13,'Occupancy Raw Data'!$B$8:$BE$51,'Occupancy Raw Data'!X$3,FALSE)</f>
        <v>-3.0437798082728</v>
      </c>
      <c r="R13" s="49">
        <f>VLOOKUP($A13,'Occupancy Raw Data'!$B$8:$BE$51,'Occupancy Raw Data'!Y$3,FALSE)</f>
        <v>-5.07989162787488</v>
      </c>
      <c r="S13" s="48">
        <f>VLOOKUP($A13,'Occupancy Raw Data'!$B$8:$BE$51,'Occupancy Raw Data'!AA$3,FALSE)</f>
        <v>-3.9401173974681201</v>
      </c>
      <c r="T13" s="48">
        <f>VLOOKUP($A13,'Occupancy Raw Data'!$B$8:$BE$51,'Occupancy Raw Data'!AB$3,FALSE)</f>
        <v>-4.2240597501957096</v>
      </c>
      <c r="U13" s="49">
        <f>VLOOKUP($A13,'Occupancy Raw Data'!$B$8:$BE$51,'Occupancy Raw Data'!AC$3,FALSE)</f>
        <v>-4.0827492237592402</v>
      </c>
      <c r="V13" s="50">
        <f>VLOOKUP($A13,'Occupancy Raw Data'!$B$8:$BE$51,'Occupancy Raw Data'!AE$3,FALSE)</f>
        <v>-4.7533155108883198</v>
      </c>
      <c r="X13" s="51">
        <f>VLOOKUP($A13,'ADR Raw Data'!$B$6:$BE$49,'ADR Raw Data'!G$1,FALSE)</f>
        <v>63.179785707873798</v>
      </c>
      <c r="Y13" s="52">
        <f>VLOOKUP($A13,'ADR Raw Data'!$B$6:$BE$49,'ADR Raw Data'!H$1,FALSE)</f>
        <v>63.745637385821198</v>
      </c>
      <c r="Z13" s="52">
        <f>VLOOKUP($A13,'ADR Raw Data'!$B$6:$BE$49,'ADR Raw Data'!I$1,FALSE)</f>
        <v>64.262048747114093</v>
      </c>
      <c r="AA13" s="52">
        <f>VLOOKUP($A13,'ADR Raw Data'!$B$6:$BE$49,'ADR Raw Data'!J$1,FALSE)</f>
        <v>64.935066243822007</v>
      </c>
      <c r="AB13" s="52">
        <f>VLOOKUP($A13,'ADR Raw Data'!$B$6:$BE$49,'ADR Raw Data'!K$1,FALSE)</f>
        <v>66.029906136278697</v>
      </c>
      <c r="AC13" s="53">
        <f>VLOOKUP($A13,'ADR Raw Data'!$B$6:$BE$49,'ADR Raw Data'!L$1,FALSE)</f>
        <v>64.488288852477794</v>
      </c>
      <c r="AD13" s="52">
        <f>VLOOKUP($A13,'ADR Raw Data'!$B$6:$BE$49,'ADR Raw Data'!N$1,FALSE)</f>
        <v>77.303205065958196</v>
      </c>
      <c r="AE13" s="52">
        <f>VLOOKUP($A13,'ADR Raw Data'!$B$6:$BE$49,'ADR Raw Data'!O$1,FALSE)</f>
        <v>77.863929903054</v>
      </c>
      <c r="AF13" s="53">
        <f>VLOOKUP($A13,'ADR Raw Data'!$B$6:$BE$49,'ADR Raw Data'!P$1,FALSE)</f>
        <v>77.584457158185501</v>
      </c>
      <c r="AG13" s="54">
        <f>VLOOKUP($A13,'ADR Raw Data'!$B$6:$BE$49,'ADR Raw Data'!R$1,FALSE)</f>
        <v>68.864701830207906</v>
      </c>
      <c r="AI13" s="47">
        <f>VLOOKUP($A13,'ADR Raw Data'!$B$6:$BE$49,'ADR Raw Data'!T$1,FALSE)</f>
        <v>-9.4549274412918098</v>
      </c>
      <c r="AJ13" s="48">
        <f>VLOOKUP($A13,'ADR Raw Data'!$B$6:$BE$49,'ADR Raw Data'!U$1,FALSE)</f>
        <v>-1.9426769735587099</v>
      </c>
      <c r="AK13" s="48">
        <f>VLOOKUP($A13,'ADR Raw Data'!$B$6:$BE$49,'ADR Raw Data'!V$1,FALSE)</f>
        <v>-1.3866516772663999</v>
      </c>
      <c r="AL13" s="48">
        <f>VLOOKUP($A13,'ADR Raw Data'!$B$6:$BE$49,'ADR Raw Data'!W$1,FALSE)</f>
        <v>-0.52820112432861899</v>
      </c>
      <c r="AM13" s="48">
        <f>VLOOKUP($A13,'ADR Raw Data'!$B$6:$BE$49,'ADR Raw Data'!X$1,FALSE)</f>
        <v>-0.19336369632622699</v>
      </c>
      <c r="AN13" s="49">
        <f>VLOOKUP($A13,'ADR Raw Data'!$B$6:$BE$49,'ADR Raw Data'!Y$1,FALSE)</f>
        <v>-2.6079284077389602</v>
      </c>
      <c r="AO13" s="48">
        <f>VLOOKUP($A13,'ADR Raw Data'!$B$6:$BE$49,'ADR Raw Data'!AA$1,FALSE)</f>
        <v>-1.6838530060783401</v>
      </c>
      <c r="AP13" s="48">
        <f>VLOOKUP($A13,'ADR Raw Data'!$B$6:$BE$49,'ADR Raw Data'!AB$1,FALSE)</f>
        <v>-2.29270008114747</v>
      </c>
      <c r="AQ13" s="49">
        <f>VLOOKUP($A13,'ADR Raw Data'!$B$6:$BE$49,'ADR Raw Data'!AC$1,FALSE)</f>
        <v>-1.9922628495099099</v>
      </c>
      <c r="AR13" s="50">
        <f>VLOOKUP($A13,'ADR Raw Data'!$B$6:$BE$49,'ADR Raw Data'!AE$1,FALSE)</f>
        <v>-2.3393586664111501</v>
      </c>
      <c r="AS13" s="40"/>
      <c r="AT13" s="51">
        <f>VLOOKUP($A13,'RevPAR Raw Data'!$B$6:$BE$49,'RevPAR Raw Data'!G$1,FALSE)</f>
        <v>28.4627498743464</v>
      </c>
      <c r="AU13" s="52">
        <f>VLOOKUP($A13,'RevPAR Raw Data'!$B$6:$BE$49,'RevPAR Raw Data'!H$1,FALSE)</f>
        <v>31.245839590976001</v>
      </c>
      <c r="AV13" s="52">
        <f>VLOOKUP($A13,'RevPAR Raw Data'!$B$6:$BE$49,'RevPAR Raw Data'!I$1,FALSE)</f>
        <v>32.965415630145202</v>
      </c>
      <c r="AW13" s="52">
        <f>VLOOKUP($A13,'RevPAR Raw Data'!$B$6:$BE$49,'RevPAR Raw Data'!J$1,FALSE)</f>
        <v>34.156606380889102</v>
      </c>
      <c r="AX13" s="52">
        <f>VLOOKUP($A13,'RevPAR Raw Data'!$B$6:$BE$49,'RevPAR Raw Data'!K$1,FALSE)</f>
        <v>35.7452979837661</v>
      </c>
      <c r="AY13" s="53">
        <f>VLOOKUP($A13,'RevPAR Raw Data'!$B$6:$BE$49,'RevPAR Raw Data'!L$1,FALSE)</f>
        <v>32.5151818920246</v>
      </c>
      <c r="AZ13" s="52">
        <f>VLOOKUP($A13,'RevPAR Raw Data'!$B$6:$BE$49,'RevPAR Raw Data'!N$1,FALSE)</f>
        <v>48.750211531239998</v>
      </c>
      <c r="BA13" s="52">
        <f>VLOOKUP($A13,'RevPAR Raw Data'!$B$6:$BE$49,'RevPAR Raw Data'!O$1,FALSE)</f>
        <v>49.416459282474896</v>
      </c>
      <c r="BB13" s="53">
        <f>VLOOKUP($A13,'RevPAR Raw Data'!$B$6:$BE$49,'RevPAR Raw Data'!P$1,FALSE)</f>
        <v>49.083335406857501</v>
      </c>
      <c r="BC13" s="54">
        <f>VLOOKUP($A13,'RevPAR Raw Data'!$B$6:$BE$49,'RevPAR Raw Data'!R$1,FALSE)</f>
        <v>37.248940039119702</v>
      </c>
      <c r="BE13" s="47">
        <f>VLOOKUP($A13,'RevPAR Raw Data'!$B$6:$BE$49,'RevPAR Raw Data'!T$1,FALSE)</f>
        <v>-16.835497852859401</v>
      </c>
      <c r="BF13" s="48">
        <f>VLOOKUP($A13,'RevPAR Raw Data'!$B$6:$BE$49,'RevPAR Raw Data'!U$1,FALSE)</f>
        <v>-8.9692686911440394</v>
      </c>
      <c r="BG13" s="48">
        <f>VLOOKUP($A13,'RevPAR Raw Data'!$B$6:$BE$49,'RevPAR Raw Data'!V$1,FALSE)</f>
        <v>-4.3484410385207504</v>
      </c>
      <c r="BH13" s="48">
        <f>VLOOKUP($A13,'RevPAR Raw Data'!$B$6:$BE$49,'RevPAR Raw Data'!W$1,FALSE)</f>
        <v>-4.87267735811752</v>
      </c>
      <c r="BI13" s="48">
        <f>VLOOKUP($A13,'RevPAR Raw Data'!$B$6:$BE$49,'RevPAR Raw Data'!X$1,FALSE)</f>
        <v>-3.23125793945372</v>
      </c>
      <c r="BJ13" s="49">
        <f>VLOOKUP($A13,'RevPAR Raw Data'!$B$6:$BE$49,'RevPAR Raw Data'!Y$1,FALSE)</f>
        <v>-7.5553400987681503</v>
      </c>
      <c r="BK13" s="48">
        <f>VLOOKUP($A13,'RevPAR Raw Data'!$B$6:$BE$49,'RevPAR Raw Data'!AA$1,FALSE)</f>
        <v>-5.5576246183061802</v>
      </c>
      <c r="BL13" s="48">
        <f>VLOOKUP($A13,'RevPAR Raw Data'!$B$6:$BE$49,'RevPAR Raw Data'!AB$1,FALSE)</f>
        <v>-6.4199148100227301</v>
      </c>
      <c r="BM13" s="49">
        <f>VLOOKUP($A13,'RevPAR Raw Data'!$B$6:$BE$49,'RevPAR Raw Data'!AC$1,FALSE)</f>
        <v>-5.9936729772455397</v>
      </c>
      <c r="BN13" s="50">
        <f>VLOOKUP($A13,'RevPAR Raw Data'!$B$6:$BE$49,'RevPAR Raw Data'!AE$1,FALSE)</f>
        <v>-6.98147707895364</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59.881375828559797</v>
      </c>
      <c r="C15" s="48">
        <f>VLOOKUP($A15,'Occupancy Raw Data'!$B$8:$BE$45,'Occupancy Raw Data'!H$3,FALSE)</f>
        <v>74.740288969893797</v>
      </c>
      <c r="D15" s="48">
        <f>VLOOKUP($A15,'Occupancy Raw Data'!$B$8:$BE$45,'Occupancy Raw Data'!I$3,FALSE)</f>
        <v>81.544409041562503</v>
      </c>
      <c r="E15" s="48">
        <f>VLOOKUP($A15,'Occupancy Raw Data'!$B$8:$BE$45,'Occupancy Raw Data'!J$3,FALSE)</f>
        <v>79.448185773925601</v>
      </c>
      <c r="F15" s="48">
        <f>VLOOKUP($A15,'Occupancy Raw Data'!$B$8:$BE$45,'Occupancy Raw Data'!K$3,FALSE)</f>
        <v>70.737605804111197</v>
      </c>
      <c r="G15" s="49">
        <f>VLOOKUP($A15,'Occupancy Raw Data'!$B$8:$BE$45,'Occupancy Raw Data'!L$3,FALSE)</f>
        <v>73.270373083610593</v>
      </c>
      <c r="H15" s="48">
        <f>VLOOKUP($A15,'Occupancy Raw Data'!$B$8:$BE$45,'Occupancy Raw Data'!N$3,FALSE)</f>
        <v>68.513402589608006</v>
      </c>
      <c r="I15" s="48">
        <f>VLOOKUP($A15,'Occupancy Raw Data'!$B$8:$BE$45,'Occupancy Raw Data'!O$3,FALSE)</f>
        <v>73.463137362200897</v>
      </c>
      <c r="J15" s="49">
        <f>VLOOKUP($A15,'Occupancy Raw Data'!$B$8:$BE$45,'Occupancy Raw Data'!P$3,FALSE)</f>
        <v>70.988269975904402</v>
      </c>
      <c r="K15" s="50">
        <f>VLOOKUP($A15,'Occupancy Raw Data'!$B$8:$BE$45,'Occupancy Raw Data'!R$3,FALSE)</f>
        <v>72.618343624266004</v>
      </c>
      <c r="M15" s="47">
        <f>VLOOKUP($A15,'Occupancy Raw Data'!$B$8:$BE$45,'Occupancy Raw Data'!T$3,FALSE)</f>
        <v>1.2909516837717001</v>
      </c>
      <c r="N15" s="48">
        <f>VLOOKUP($A15,'Occupancy Raw Data'!$B$8:$BE$45,'Occupancy Raw Data'!U$3,FALSE)</f>
        <v>7.7210060686758197</v>
      </c>
      <c r="O15" s="48">
        <f>VLOOKUP($A15,'Occupancy Raw Data'!$B$8:$BE$45,'Occupancy Raw Data'!V$3,FALSE)</f>
        <v>8.1162300856481906</v>
      </c>
      <c r="P15" s="48">
        <f>VLOOKUP($A15,'Occupancy Raw Data'!$B$8:$BE$45,'Occupancy Raw Data'!W$3,FALSE)</f>
        <v>3.8214646711161602</v>
      </c>
      <c r="Q15" s="48">
        <f>VLOOKUP($A15,'Occupancy Raw Data'!$B$8:$BE$45,'Occupancy Raw Data'!X$3,FALSE)</f>
        <v>1.4838393428133501</v>
      </c>
      <c r="R15" s="49">
        <f>VLOOKUP($A15,'Occupancy Raw Data'!$B$8:$BE$45,'Occupancy Raw Data'!Y$3,FALSE)</f>
        <v>4.6234198075334003</v>
      </c>
      <c r="S15" s="48">
        <f>VLOOKUP($A15,'Occupancy Raw Data'!$B$8:$BE$45,'Occupancy Raw Data'!AA$3,FALSE)</f>
        <v>-0.14385704542049299</v>
      </c>
      <c r="T15" s="48">
        <f>VLOOKUP($A15,'Occupancy Raw Data'!$B$8:$BE$45,'Occupancy Raw Data'!AB$3,FALSE)</f>
        <v>-0.39829646311518002</v>
      </c>
      <c r="U15" s="49">
        <f>VLOOKUP($A15,'Occupancy Raw Data'!$B$8:$BE$45,'Occupancy Raw Data'!AC$3,FALSE)</f>
        <v>-0.27567410495588202</v>
      </c>
      <c r="V15" s="50">
        <f>VLOOKUP($A15,'Occupancy Raw Data'!$B$8:$BE$45,'Occupancy Raw Data'!AE$3,FALSE)</f>
        <v>3.2072398068258301</v>
      </c>
      <c r="X15" s="51">
        <f>VLOOKUP($A15,'ADR Raw Data'!$B$6:$BE$43,'ADR Raw Data'!G$1,FALSE)</f>
        <v>187.34642066475001</v>
      </c>
      <c r="Y15" s="52">
        <f>VLOOKUP($A15,'ADR Raw Data'!$B$6:$BE$43,'ADR Raw Data'!H$1,FALSE)</f>
        <v>215.299888639584</v>
      </c>
      <c r="Z15" s="52">
        <f>VLOOKUP($A15,'ADR Raw Data'!$B$6:$BE$43,'ADR Raw Data'!I$1,FALSE)</f>
        <v>224.14352238902799</v>
      </c>
      <c r="AA15" s="52">
        <f>VLOOKUP($A15,'ADR Raw Data'!$B$6:$BE$43,'ADR Raw Data'!J$1,FALSE)</f>
        <v>220.77430099762199</v>
      </c>
      <c r="AB15" s="52">
        <f>VLOOKUP($A15,'ADR Raw Data'!$B$6:$BE$43,'ADR Raw Data'!K$1,FALSE)</f>
        <v>195.56958812152899</v>
      </c>
      <c r="AC15" s="53">
        <f>VLOOKUP($A15,'ADR Raw Data'!$B$6:$BE$43,'ADR Raw Data'!L$1,FALSE)</f>
        <v>210.07680803135801</v>
      </c>
      <c r="AD15" s="52">
        <f>VLOOKUP($A15,'ADR Raw Data'!$B$6:$BE$43,'ADR Raw Data'!N$1,FALSE)</f>
        <v>175.203999484702</v>
      </c>
      <c r="AE15" s="52">
        <f>VLOOKUP($A15,'ADR Raw Data'!$B$6:$BE$43,'ADR Raw Data'!O$1,FALSE)</f>
        <v>182.83132195162901</v>
      </c>
      <c r="AF15" s="53">
        <f>VLOOKUP($A15,'ADR Raw Data'!$B$6:$BE$43,'ADR Raw Data'!P$1,FALSE)</f>
        <v>179.15061656865001</v>
      </c>
      <c r="AG15" s="54">
        <f>VLOOKUP($A15,'ADR Raw Data'!$B$6:$BE$43,'ADR Raw Data'!R$1,FALSE)</f>
        <v>201.43909742660099</v>
      </c>
      <c r="AI15" s="47">
        <f>VLOOKUP($A15,'ADR Raw Data'!$B$6:$BE$43,'ADR Raw Data'!T$1,FALSE)</f>
        <v>2.0880682456234299</v>
      </c>
      <c r="AJ15" s="48">
        <f>VLOOKUP($A15,'ADR Raw Data'!$B$6:$BE$43,'ADR Raw Data'!U$1,FALSE)</f>
        <v>4.3625438088335597</v>
      </c>
      <c r="AK15" s="48">
        <f>VLOOKUP($A15,'ADR Raw Data'!$B$6:$BE$43,'ADR Raw Data'!V$1,FALSE)</f>
        <v>6.8399878575119004</v>
      </c>
      <c r="AL15" s="48">
        <f>VLOOKUP($A15,'ADR Raw Data'!$B$6:$BE$43,'ADR Raw Data'!W$1,FALSE)</f>
        <v>6.5726270511253997</v>
      </c>
      <c r="AM15" s="48">
        <f>VLOOKUP($A15,'ADR Raw Data'!$B$6:$BE$43,'ADR Raw Data'!X$1,FALSE)</f>
        <v>1.3574929248968599</v>
      </c>
      <c r="AN15" s="49">
        <f>VLOOKUP($A15,'ADR Raw Data'!$B$6:$BE$43,'ADR Raw Data'!Y$1,FALSE)</f>
        <v>4.6519343311676202</v>
      </c>
      <c r="AO15" s="48">
        <f>VLOOKUP($A15,'ADR Raw Data'!$B$6:$BE$43,'ADR Raw Data'!AA$1,FALSE)</f>
        <v>-0.50349464846750402</v>
      </c>
      <c r="AP15" s="48">
        <f>VLOOKUP($A15,'ADR Raw Data'!$B$6:$BE$43,'ADR Raw Data'!AB$1,FALSE)</f>
        <v>1.86462329012438</v>
      </c>
      <c r="AQ15" s="49">
        <f>VLOOKUP($A15,'ADR Raw Data'!$B$6:$BE$43,'ADR Raw Data'!AC$1,FALSE)</f>
        <v>0.73190411737796401</v>
      </c>
      <c r="AR15" s="50">
        <f>VLOOKUP($A15,'ADR Raw Data'!$B$6:$BE$43,'ADR Raw Data'!AE$1,FALSE)</f>
        <v>3.76972629024411</v>
      </c>
      <c r="AS15" s="40"/>
      <c r="AT15" s="51">
        <f>VLOOKUP($A15,'RevPAR Raw Data'!$B$6:$BE$43,'RevPAR Raw Data'!G$1,FALSE)</f>
        <v>112.185614259613</v>
      </c>
      <c r="AU15" s="52">
        <f>VLOOKUP($A15,'RevPAR Raw Data'!$B$6:$BE$43,'RevPAR Raw Data'!H$1,FALSE)</f>
        <v>160.91575892108401</v>
      </c>
      <c r="AV15" s="52">
        <f>VLOOKUP($A15,'RevPAR Raw Data'!$B$6:$BE$43,'RevPAR Raw Data'!I$1,FALSE)</f>
        <v>182.77651073707599</v>
      </c>
      <c r="AW15" s="52">
        <f>VLOOKUP($A15,'RevPAR Raw Data'!$B$6:$BE$43,'RevPAR Raw Data'!J$1,FALSE)</f>
        <v>175.40117679767599</v>
      </c>
      <c r="AX15" s="52">
        <f>VLOOKUP($A15,'RevPAR Raw Data'!$B$6:$BE$43,'RevPAR Raw Data'!K$1,FALSE)</f>
        <v>138.341244318131</v>
      </c>
      <c r="AY15" s="53">
        <f>VLOOKUP($A15,'RevPAR Raw Data'!$B$6:$BE$43,'RevPAR Raw Data'!L$1,FALSE)</f>
        <v>153.92406100671599</v>
      </c>
      <c r="AZ15" s="52">
        <f>VLOOKUP($A15,'RevPAR Raw Data'!$B$6:$BE$43,'RevPAR Raw Data'!N$1,FALSE)</f>
        <v>120.038221520048</v>
      </c>
      <c r="BA15" s="52">
        <f>VLOOKUP($A15,'RevPAR Raw Data'!$B$6:$BE$43,'RevPAR Raw Data'!O$1,FALSE)</f>
        <v>134.31362518645301</v>
      </c>
      <c r="BB15" s="53">
        <f>VLOOKUP($A15,'RevPAR Raw Data'!$B$6:$BE$43,'RevPAR Raw Data'!P$1,FALSE)</f>
        <v>127.17592335325099</v>
      </c>
      <c r="BC15" s="54">
        <f>VLOOKUP($A15,'RevPAR Raw Data'!$B$6:$BE$43,'RevPAR Raw Data'!R$1,FALSE)</f>
        <v>146.28173596286899</v>
      </c>
      <c r="BE15" s="47">
        <f>VLOOKUP($A15,'RevPAR Raw Data'!$B$6:$BE$43,'RevPAR Raw Data'!T$1,FALSE)</f>
        <v>3.4059758815703098</v>
      </c>
      <c r="BF15" s="48">
        <f>VLOOKUP($A15,'RevPAR Raw Data'!$B$6:$BE$43,'RevPAR Raw Data'!U$1,FALSE)</f>
        <v>12.420382149738</v>
      </c>
      <c r="BG15" s="48">
        <f>VLOOKUP($A15,'RevPAR Raw Data'!$B$6:$BE$43,'RevPAR Raw Data'!V$1,FALSE)</f>
        <v>15.511367095506101</v>
      </c>
      <c r="BH15" s="48">
        <f>VLOOKUP($A15,'RevPAR Raw Data'!$B$6:$BE$43,'RevPAR Raw Data'!W$1,FALSE)</f>
        <v>10.6452623429645</v>
      </c>
      <c r="BI15" s="48">
        <f>VLOOKUP($A15,'RevPAR Raw Data'!$B$6:$BE$43,'RevPAR Raw Data'!X$1,FALSE)</f>
        <v>2.8614752818057498</v>
      </c>
      <c r="BJ15" s="49">
        <f>VLOOKUP($A15,'RevPAR Raw Data'!$B$6:$BE$43,'RevPAR Raw Data'!Y$1,FALSE)</f>
        <v>9.4904325920016692</v>
      </c>
      <c r="BK15" s="48">
        <f>VLOOKUP($A15,'RevPAR Raw Data'!$B$6:$BE$43,'RevPAR Raw Data'!AA$1,FALSE)</f>
        <v>-0.64662738136286202</v>
      </c>
      <c r="BL15" s="48">
        <f>VLOOKUP($A15,'RevPAR Raw Data'!$B$6:$BE$43,'RevPAR Raw Data'!AB$1,FALSE)</f>
        <v>1.45890009839421</v>
      </c>
      <c r="BM15" s="49">
        <f>VLOOKUP($A15,'RevPAR Raw Data'!$B$6:$BE$43,'RevPAR Raw Data'!AC$1,FALSE)</f>
        <v>0.45421234229736501</v>
      </c>
      <c r="BN15" s="50">
        <f>VLOOKUP($A15,'RevPAR Raw Data'!$B$6:$BE$43,'RevPAR Raw Data'!AE$1,FALSE)</f>
        <v>7.0978702592590297</v>
      </c>
    </row>
    <row r="16" spans="1:66" x14ac:dyDescent="0.25">
      <c r="A16" s="63" t="s">
        <v>88</v>
      </c>
      <c r="B16" s="47">
        <f>VLOOKUP($A16,'Occupancy Raw Data'!$B$8:$BE$45,'Occupancy Raw Data'!G$3,FALSE)</f>
        <v>61.421791167973502</v>
      </c>
      <c r="C16" s="48">
        <f>VLOOKUP($A16,'Occupancy Raw Data'!$B$8:$BE$45,'Occupancy Raw Data'!H$3,FALSE)</f>
        <v>83.914568716467102</v>
      </c>
      <c r="D16" s="48">
        <f>VLOOKUP($A16,'Occupancy Raw Data'!$B$8:$BE$45,'Occupancy Raw Data'!I$3,FALSE)</f>
        <v>92.127527858027193</v>
      </c>
      <c r="E16" s="48">
        <f>VLOOKUP($A16,'Occupancy Raw Data'!$B$8:$BE$45,'Occupancy Raw Data'!J$3,FALSE)</f>
        <v>89.166322740404397</v>
      </c>
      <c r="F16" s="48">
        <f>VLOOKUP($A16,'Occupancy Raw Data'!$B$8:$BE$45,'Occupancy Raw Data'!K$3,FALSE)</f>
        <v>78.353281056541405</v>
      </c>
      <c r="G16" s="49">
        <f>VLOOKUP($A16,'Occupancy Raw Data'!$B$8:$BE$45,'Occupancy Raw Data'!L$3,FALSE)</f>
        <v>80.996698307882696</v>
      </c>
      <c r="H16" s="48">
        <f>VLOOKUP($A16,'Occupancy Raw Data'!$B$8:$BE$45,'Occupancy Raw Data'!N$3,FALSE)</f>
        <v>64.548080891456806</v>
      </c>
      <c r="I16" s="48">
        <f>VLOOKUP($A16,'Occupancy Raw Data'!$B$8:$BE$45,'Occupancy Raw Data'!O$3,FALSE)</f>
        <v>65.724308708212902</v>
      </c>
      <c r="J16" s="49">
        <f>VLOOKUP($A16,'Occupancy Raw Data'!$B$8:$BE$45,'Occupancy Raw Data'!P$3,FALSE)</f>
        <v>65.136194799834897</v>
      </c>
      <c r="K16" s="50">
        <f>VLOOKUP($A16,'Occupancy Raw Data'!$B$8:$BE$45,'Occupancy Raw Data'!R$3,FALSE)</f>
        <v>76.4651258770119</v>
      </c>
      <c r="M16" s="47">
        <f>VLOOKUP($A16,'Occupancy Raw Data'!$B$8:$BE$45,'Occupancy Raw Data'!T$3,FALSE)</f>
        <v>-0.23849205201742299</v>
      </c>
      <c r="N16" s="48">
        <f>VLOOKUP($A16,'Occupancy Raw Data'!$B$8:$BE$45,'Occupancy Raw Data'!U$3,FALSE)</f>
        <v>4.7176008837819703</v>
      </c>
      <c r="O16" s="48">
        <f>VLOOKUP($A16,'Occupancy Raw Data'!$B$8:$BE$45,'Occupancy Raw Data'!V$3,FALSE)</f>
        <v>5.9226085600716498</v>
      </c>
      <c r="P16" s="48">
        <f>VLOOKUP($A16,'Occupancy Raw Data'!$B$8:$BE$45,'Occupancy Raw Data'!W$3,FALSE)</f>
        <v>7.0924228252998498</v>
      </c>
      <c r="Q16" s="48">
        <f>VLOOKUP($A16,'Occupancy Raw Data'!$B$8:$BE$45,'Occupancy Raw Data'!X$3,FALSE)</f>
        <v>-0.80437765379057702</v>
      </c>
      <c r="R16" s="49">
        <f>VLOOKUP($A16,'Occupancy Raw Data'!$B$8:$BE$45,'Occupancy Raw Data'!Y$3,FALSE)</f>
        <v>3.5952069115630798</v>
      </c>
      <c r="S16" s="48">
        <f>VLOOKUP($A16,'Occupancy Raw Data'!$B$8:$BE$45,'Occupancy Raw Data'!AA$3,FALSE)</f>
        <v>-1.4230253998081801</v>
      </c>
      <c r="T16" s="48">
        <f>VLOOKUP($A16,'Occupancy Raw Data'!$B$8:$BE$45,'Occupancy Raw Data'!AB$3,FALSE)</f>
        <v>0.29426006024938101</v>
      </c>
      <c r="U16" s="49">
        <f>VLOOKUP($A16,'Occupancy Raw Data'!$B$8:$BE$45,'Occupancy Raw Data'!AC$3,FALSE)</f>
        <v>-0.56404448831818299</v>
      </c>
      <c r="V16" s="50">
        <f>VLOOKUP($A16,'Occupancy Raw Data'!$B$8:$BE$45,'Occupancy Raw Data'!AE$3,FALSE)</f>
        <v>2.5511999414291702</v>
      </c>
      <c r="X16" s="51">
        <f>VLOOKUP($A16,'ADR Raw Data'!$B$6:$BE$43,'ADR Raw Data'!G$1,FALSE)</f>
        <v>205.61389383504101</v>
      </c>
      <c r="Y16" s="52">
        <f>VLOOKUP($A16,'ADR Raw Data'!$B$6:$BE$43,'ADR Raw Data'!H$1,FALSE)</f>
        <v>238.388722488626</v>
      </c>
      <c r="Z16" s="52">
        <f>VLOOKUP($A16,'ADR Raw Data'!$B$6:$BE$43,'ADR Raw Data'!I$1,FALSE)</f>
        <v>251.84838951730299</v>
      </c>
      <c r="AA16" s="52">
        <f>VLOOKUP($A16,'ADR Raw Data'!$B$6:$BE$43,'ADR Raw Data'!J$1,FALSE)</f>
        <v>246.542357093265</v>
      </c>
      <c r="AB16" s="52">
        <f>VLOOKUP($A16,'ADR Raw Data'!$B$6:$BE$43,'ADR Raw Data'!K$1,FALSE)</f>
        <v>221.12509349486399</v>
      </c>
      <c r="AC16" s="53">
        <f>VLOOKUP($A16,'ADR Raw Data'!$B$6:$BE$43,'ADR Raw Data'!L$1,FALSE)</f>
        <v>234.93496394996299</v>
      </c>
      <c r="AD16" s="52">
        <f>VLOOKUP($A16,'ADR Raw Data'!$B$6:$BE$43,'ADR Raw Data'!N$1,FALSE)</f>
        <v>179.82967071611199</v>
      </c>
      <c r="AE16" s="52">
        <f>VLOOKUP($A16,'ADR Raw Data'!$B$6:$BE$43,'ADR Raw Data'!O$1,FALSE)</f>
        <v>172.097342229199</v>
      </c>
      <c r="AF16" s="53">
        <f>VLOOKUP($A16,'ADR Raw Data'!$B$6:$BE$43,'ADR Raw Data'!P$1,FALSE)</f>
        <v>175.92859892285699</v>
      </c>
      <c r="AG16" s="54">
        <f>VLOOKUP($A16,'ADR Raw Data'!$B$6:$BE$43,'ADR Raw Data'!R$1,FALSE)</f>
        <v>220.573794938026</v>
      </c>
      <c r="AI16" s="47">
        <f>VLOOKUP($A16,'ADR Raw Data'!$B$6:$BE$43,'ADR Raw Data'!T$1,FALSE)</f>
        <v>6.9096606982661104</v>
      </c>
      <c r="AJ16" s="48">
        <f>VLOOKUP($A16,'ADR Raw Data'!$B$6:$BE$43,'ADR Raw Data'!U$1,FALSE)</f>
        <v>3.3533638770563798</v>
      </c>
      <c r="AK16" s="48">
        <f>VLOOKUP($A16,'ADR Raw Data'!$B$6:$BE$43,'ADR Raw Data'!V$1,FALSE)</f>
        <v>4.50187154363043</v>
      </c>
      <c r="AL16" s="48">
        <f>VLOOKUP($A16,'ADR Raw Data'!$B$6:$BE$43,'ADR Raw Data'!W$1,FALSE)</f>
        <v>5.2326080417054497</v>
      </c>
      <c r="AM16" s="48">
        <f>VLOOKUP($A16,'ADR Raw Data'!$B$6:$BE$43,'ADR Raw Data'!X$1,FALSE)</f>
        <v>3.5148179936835899</v>
      </c>
      <c r="AN16" s="49">
        <f>VLOOKUP($A16,'ADR Raw Data'!$B$6:$BE$43,'ADR Raw Data'!Y$1,FALSE)</f>
        <v>4.7649495030641997</v>
      </c>
      <c r="AO16" s="48">
        <f>VLOOKUP($A16,'ADR Raw Data'!$B$6:$BE$43,'ADR Raw Data'!AA$1,FALSE)</f>
        <v>2.2449210104769302</v>
      </c>
      <c r="AP16" s="48">
        <f>VLOOKUP($A16,'ADR Raw Data'!$B$6:$BE$43,'ADR Raw Data'!AB$1,FALSE)</f>
        <v>-1.09151566127461</v>
      </c>
      <c r="AQ16" s="49">
        <f>VLOOKUP($A16,'ADR Raw Data'!$B$6:$BE$43,'ADR Raw Data'!AC$1,FALSE)</f>
        <v>0.56594831488634301</v>
      </c>
      <c r="AR16" s="50">
        <f>VLOOKUP($A16,'ADR Raw Data'!$B$6:$BE$43,'ADR Raw Data'!AE$1,FALSE)</f>
        <v>4.1070517460193701</v>
      </c>
      <c r="AS16" s="40"/>
      <c r="AT16" s="51">
        <f>VLOOKUP($A16,'RevPAR Raw Data'!$B$6:$BE$43,'RevPAR Raw Data'!G$1,FALSE)</f>
        <v>126.29173648369699</v>
      </c>
      <c r="AU16" s="52">
        <f>VLOOKUP($A16,'RevPAR Raw Data'!$B$6:$BE$43,'RevPAR Raw Data'!H$1,FALSE)</f>
        <v>200.04286834502599</v>
      </c>
      <c r="AV16" s="52">
        <f>VLOOKUP($A16,'RevPAR Raw Data'!$B$6:$BE$43,'RevPAR Raw Data'!I$1,FALSE)</f>
        <v>232.02169521254601</v>
      </c>
      <c r="AW16" s="52">
        <f>VLOOKUP($A16,'RevPAR Raw Data'!$B$6:$BE$43,'RevPAR Raw Data'!J$1,FALSE)</f>
        <v>219.83275381758099</v>
      </c>
      <c r="AX16" s="52">
        <f>VLOOKUP($A16,'RevPAR Raw Data'!$B$6:$BE$43,'RevPAR Raw Data'!K$1,FALSE)</f>
        <v>173.258765992571</v>
      </c>
      <c r="AY16" s="53">
        <f>VLOOKUP($A16,'RevPAR Raw Data'!$B$6:$BE$43,'RevPAR Raw Data'!L$1,FALSE)</f>
        <v>190.28956397028401</v>
      </c>
      <c r="AZ16" s="52">
        <f>VLOOKUP($A16,'RevPAR Raw Data'!$B$6:$BE$43,'RevPAR Raw Data'!N$1,FALSE)</f>
        <v>116.07660132067601</v>
      </c>
      <c r="BA16" s="52">
        <f>VLOOKUP($A16,'RevPAR Raw Data'!$B$6:$BE$43,'RevPAR Raw Data'!O$1,FALSE)</f>
        <v>113.10978848534801</v>
      </c>
      <c r="BB16" s="53">
        <f>VLOOKUP($A16,'RevPAR Raw Data'!$B$6:$BE$43,'RevPAR Raw Data'!P$1,FALSE)</f>
        <v>114.59319490301201</v>
      </c>
      <c r="BC16" s="54">
        <f>VLOOKUP($A16,'RevPAR Raw Data'!$B$6:$BE$43,'RevPAR Raw Data'!R$1,FALSE)</f>
        <v>168.662029951064</v>
      </c>
      <c r="BE16" s="47">
        <f>VLOOKUP($A16,'RevPAR Raw Data'!$B$6:$BE$43,'RevPAR Raw Data'!T$1,FALSE)</f>
        <v>6.6546896546619498</v>
      </c>
      <c r="BF16" s="48">
        <f>VLOOKUP($A16,'RevPAR Raw Data'!$B$6:$BE$43,'RevPAR Raw Data'!U$1,FALSE)</f>
        <v>8.2291630847388006</v>
      </c>
      <c r="BG16" s="48">
        <f>VLOOKUP($A16,'RevPAR Raw Data'!$B$6:$BE$43,'RevPAR Raw Data'!V$1,FALSE)</f>
        <v>10.691108333108501</v>
      </c>
      <c r="BH16" s="48">
        <f>VLOOKUP($A16,'RevPAR Raw Data'!$B$6:$BE$43,'RevPAR Raw Data'!W$1,FALSE)</f>
        <v>12.6961495541136</v>
      </c>
      <c r="BI16" s="48">
        <f>VLOOKUP($A16,'RevPAR Raw Data'!$B$6:$BE$43,'RevPAR Raw Data'!X$1,FALSE)</f>
        <v>2.6821679293804102</v>
      </c>
      <c r="BJ16" s="49">
        <f>VLOOKUP($A16,'RevPAR Raw Data'!$B$6:$BE$43,'RevPAR Raw Data'!Y$1,FALSE)</f>
        <v>8.5314662084939403</v>
      </c>
      <c r="BK16" s="48">
        <f>VLOOKUP($A16,'RevPAR Raw Data'!$B$6:$BE$43,'RevPAR Raw Data'!AA$1,FALSE)</f>
        <v>0.78994981448403601</v>
      </c>
      <c r="BL16" s="48">
        <f>VLOOKUP($A16,'RevPAR Raw Data'!$B$6:$BE$43,'RevPAR Raw Data'!AB$1,FALSE)</f>
        <v>-0.80046749566772901</v>
      </c>
      <c r="BM16" s="49">
        <f>VLOOKUP($A16,'RevPAR Raw Data'!$B$6:$BE$43,'RevPAR Raw Data'!AC$1,FALSE)</f>
        <v>-1.2883737086856601E-3</v>
      </c>
      <c r="BN16" s="50">
        <f>VLOOKUP($A16,'RevPAR Raw Data'!$B$6:$BE$43,'RevPAR Raw Data'!AE$1,FALSE)</f>
        <v>6.7630307891874599</v>
      </c>
    </row>
    <row r="17" spans="1:66" x14ac:dyDescent="0.25">
      <c r="A17" s="63" t="s">
        <v>89</v>
      </c>
      <c r="B17" s="47">
        <f>VLOOKUP($A17,'Occupancy Raw Data'!$B$8:$BE$45,'Occupancy Raw Data'!G$3,FALSE)</f>
        <v>58.8359788359788</v>
      </c>
      <c r="C17" s="48">
        <f>VLOOKUP($A17,'Occupancy Raw Data'!$B$8:$BE$45,'Occupancy Raw Data'!H$3,FALSE)</f>
        <v>73.356848912404402</v>
      </c>
      <c r="D17" s="48">
        <f>VLOOKUP($A17,'Occupancy Raw Data'!$B$8:$BE$45,'Occupancy Raw Data'!I$3,FALSE)</f>
        <v>80.070546737213405</v>
      </c>
      <c r="E17" s="48">
        <f>VLOOKUP($A17,'Occupancy Raw Data'!$B$8:$BE$45,'Occupancy Raw Data'!J$3,FALSE)</f>
        <v>78.7419165196942</v>
      </c>
      <c r="F17" s="48">
        <f>VLOOKUP($A17,'Occupancy Raw Data'!$B$8:$BE$45,'Occupancy Raw Data'!K$3,FALSE)</f>
        <v>70.029394473838906</v>
      </c>
      <c r="G17" s="49">
        <f>VLOOKUP($A17,'Occupancy Raw Data'!$B$8:$BE$45,'Occupancy Raw Data'!L$3,FALSE)</f>
        <v>72.206937095825893</v>
      </c>
      <c r="H17" s="48">
        <f>VLOOKUP($A17,'Occupancy Raw Data'!$B$8:$BE$45,'Occupancy Raw Data'!N$3,FALSE)</f>
        <v>64.7383891828336</v>
      </c>
      <c r="I17" s="48">
        <f>VLOOKUP($A17,'Occupancy Raw Data'!$B$8:$BE$45,'Occupancy Raw Data'!O$3,FALSE)</f>
        <v>70.182245737801196</v>
      </c>
      <c r="J17" s="49">
        <f>VLOOKUP($A17,'Occupancy Raw Data'!$B$8:$BE$45,'Occupancy Raw Data'!P$3,FALSE)</f>
        <v>67.460317460317398</v>
      </c>
      <c r="K17" s="50">
        <f>VLOOKUP($A17,'Occupancy Raw Data'!$B$8:$BE$45,'Occupancy Raw Data'!R$3,FALSE)</f>
        <v>70.850760057109198</v>
      </c>
      <c r="M17" s="47">
        <f>VLOOKUP($A17,'Occupancy Raw Data'!$B$8:$BE$45,'Occupancy Raw Data'!T$3,FALSE)</f>
        <v>-0.133972168604203</v>
      </c>
      <c r="N17" s="48">
        <f>VLOOKUP($A17,'Occupancy Raw Data'!$B$8:$BE$45,'Occupancy Raw Data'!U$3,FALSE)</f>
        <v>-1.34453091387574</v>
      </c>
      <c r="O17" s="48">
        <f>VLOOKUP($A17,'Occupancy Raw Data'!$B$8:$BE$45,'Occupancy Raw Data'!V$3,FALSE)</f>
        <v>-0.54880688909966502</v>
      </c>
      <c r="P17" s="48">
        <f>VLOOKUP($A17,'Occupancy Raw Data'!$B$8:$BE$45,'Occupancy Raw Data'!W$3,FALSE)</f>
        <v>-5.6497052508844199</v>
      </c>
      <c r="Q17" s="48">
        <f>VLOOKUP($A17,'Occupancy Raw Data'!$B$8:$BE$45,'Occupancy Raw Data'!X$3,FALSE)</f>
        <v>-4.6601078391201796</v>
      </c>
      <c r="R17" s="49">
        <f>VLOOKUP($A17,'Occupancy Raw Data'!$B$8:$BE$45,'Occupancy Raw Data'!Y$3,FALSE)</f>
        <v>-2.6055417518459199</v>
      </c>
      <c r="S17" s="48">
        <f>VLOOKUP($A17,'Occupancy Raw Data'!$B$8:$BE$45,'Occupancy Raw Data'!AA$3,FALSE)</f>
        <v>-7.0362335456762297</v>
      </c>
      <c r="T17" s="48">
        <f>VLOOKUP($A17,'Occupancy Raw Data'!$B$8:$BE$45,'Occupancy Raw Data'!AB$3,FALSE)</f>
        <v>-2.9975882495955801</v>
      </c>
      <c r="U17" s="49">
        <f>VLOOKUP($A17,'Occupancy Raw Data'!$B$8:$BE$45,'Occupancy Raw Data'!AC$3,FALSE)</f>
        <v>-4.9783314153007101</v>
      </c>
      <c r="V17" s="50">
        <f>VLOOKUP($A17,'Occupancy Raw Data'!$B$8:$BE$45,'Occupancy Raw Data'!AE$3,FALSE)</f>
        <v>-3.2626946054546901</v>
      </c>
      <c r="X17" s="51">
        <f>VLOOKUP($A17,'ADR Raw Data'!$B$6:$BE$43,'ADR Raw Data'!G$1,FALSE)</f>
        <v>161.761930455635</v>
      </c>
      <c r="Y17" s="52">
        <f>VLOOKUP($A17,'ADR Raw Data'!$B$6:$BE$43,'ADR Raw Data'!H$1,FALSE)</f>
        <v>188.54722231126701</v>
      </c>
      <c r="Z17" s="52">
        <f>VLOOKUP($A17,'ADR Raw Data'!$B$6:$BE$43,'ADR Raw Data'!I$1,FALSE)</f>
        <v>194.60818061673999</v>
      </c>
      <c r="AA17" s="52">
        <f>VLOOKUP($A17,'ADR Raw Data'!$B$6:$BE$43,'ADR Raw Data'!J$1,FALSE)</f>
        <v>183.49908167836301</v>
      </c>
      <c r="AB17" s="52">
        <f>VLOOKUP($A17,'ADR Raw Data'!$B$6:$BE$43,'ADR Raw Data'!K$1,FALSE)</f>
        <v>165.39417226326299</v>
      </c>
      <c r="AC17" s="53">
        <f>VLOOKUP($A17,'ADR Raw Data'!$B$6:$BE$43,'ADR Raw Data'!L$1,FALSE)</f>
        <v>179.93439620920901</v>
      </c>
      <c r="AD17" s="52">
        <f>VLOOKUP($A17,'ADR Raw Data'!$B$6:$BE$43,'ADR Raw Data'!N$1,FALSE)</f>
        <v>151.06752451870599</v>
      </c>
      <c r="AE17" s="52">
        <f>VLOOKUP($A17,'ADR Raw Data'!$B$6:$BE$43,'ADR Raw Data'!O$1,FALSE)</f>
        <v>151.99054112916701</v>
      </c>
      <c r="AF17" s="53">
        <f>VLOOKUP($A17,'ADR Raw Data'!$B$6:$BE$43,'ADR Raw Data'!P$1,FALSE)</f>
        <v>151.54765403050101</v>
      </c>
      <c r="AG17" s="54">
        <f>VLOOKUP($A17,'ADR Raw Data'!$B$6:$BE$43,'ADR Raw Data'!R$1,FALSE)</f>
        <v>172.212012517484</v>
      </c>
      <c r="AI17" s="47">
        <f>VLOOKUP($A17,'ADR Raw Data'!$B$6:$BE$43,'ADR Raw Data'!T$1,FALSE)</f>
        <v>4.6142988380473202</v>
      </c>
      <c r="AJ17" s="48">
        <f>VLOOKUP($A17,'ADR Raw Data'!$B$6:$BE$43,'ADR Raw Data'!U$1,FALSE)</f>
        <v>5.82755100447649</v>
      </c>
      <c r="AK17" s="48">
        <f>VLOOKUP($A17,'ADR Raw Data'!$B$6:$BE$43,'ADR Raw Data'!V$1,FALSE)</f>
        <v>5.8765104130716903</v>
      </c>
      <c r="AL17" s="48">
        <f>VLOOKUP($A17,'ADR Raw Data'!$B$6:$BE$43,'ADR Raw Data'!W$1,FALSE)</f>
        <v>1.90781095017062</v>
      </c>
      <c r="AM17" s="48">
        <f>VLOOKUP($A17,'ADR Raw Data'!$B$6:$BE$43,'ADR Raw Data'!X$1,FALSE)</f>
        <v>-0.59185379231975199</v>
      </c>
      <c r="AN17" s="49">
        <f>VLOOKUP($A17,'ADR Raw Data'!$B$6:$BE$43,'ADR Raw Data'!Y$1,FALSE)</f>
        <v>3.5644739499290998</v>
      </c>
      <c r="AO17" s="48">
        <f>VLOOKUP($A17,'ADR Raw Data'!$B$6:$BE$43,'ADR Raw Data'!AA$1,FALSE)</f>
        <v>-2.7308972834045999</v>
      </c>
      <c r="AP17" s="48">
        <f>VLOOKUP($A17,'ADR Raw Data'!$B$6:$BE$43,'ADR Raw Data'!AB$1,FALSE)</f>
        <v>-1.9947187650629701</v>
      </c>
      <c r="AQ17" s="49">
        <f>VLOOKUP($A17,'ADR Raw Data'!$B$6:$BE$43,'ADR Raw Data'!AC$1,FALSE)</f>
        <v>-2.3497248810301499</v>
      </c>
      <c r="AR17" s="50">
        <f>VLOOKUP($A17,'ADR Raw Data'!$B$6:$BE$43,'ADR Raw Data'!AE$1,FALSE)</f>
        <v>2.1394902821052999</v>
      </c>
      <c r="AS17" s="40"/>
      <c r="AT17" s="51">
        <f>VLOOKUP($A17,'RevPAR Raw Data'!$B$6:$BE$43,'RevPAR Raw Data'!G$1,FALSE)</f>
        <v>95.174215167548496</v>
      </c>
      <c r="AU17" s="52">
        <f>VLOOKUP($A17,'RevPAR Raw Data'!$B$6:$BE$43,'RevPAR Raw Data'!H$1,FALSE)</f>
        <v>138.312300999412</v>
      </c>
      <c r="AV17" s="52">
        <f>VLOOKUP($A17,'RevPAR Raw Data'!$B$6:$BE$43,'RevPAR Raw Data'!I$1,FALSE)</f>
        <v>155.82383421516701</v>
      </c>
      <c r="AW17" s="52">
        <f>VLOOKUP($A17,'RevPAR Raw Data'!$B$6:$BE$43,'RevPAR Raw Data'!J$1,FALSE)</f>
        <v>144.49069370958199</v>
      </c>
      <c r="AX17" s="52">
        <f>VLOOKUP($A17,'RevPAR Raw Data'!$B$6:$BE$43,'RevPAR Raw Data'!K$1,FALSE)</f>
        <v>115.824537330981</v>
      </c>
      <c r="AY17" s="53">
        <f>VLOOKUP($A17,'RevPAR Raw Data'!$B$6:$BE$43,'RevPAR Raw Data'!L$1,FALSE)</f>
        <v>129.92511628453801</v>
      </c>
      <c r="AZ17" s="52">
        <f>VLOOKUP($A17,'RevPAR Raw Data'!$B$6:$BE$43,'RevPAR Raw Data'!N$1,FALSE)</f>
        <v>97.798681951793</v>
      </c>
      <c r="BA17" s="52">
        <f>VLOOKUP($A17,'RevPAR Raw Data'!$B$6:$BE$43,'RevPAR Raw Data'!O$1,FALSE)</f>
        <v>106.670375073486</v>
      </c>
      <c r="BB17" s="53">
        <f>VLOOKUP($A17,'RevPAR Raw Data'!$B$6:$BE$43,'RevPAR Raw Data'!P$1,FALSE)</f>
        <v>102.234528512639</v>
      </c>
      <c r="BC17" s="54">
        <f>VLOOKUP($A17,'RevPAR Raw Data'!$B$6:$BE$43,'RevPAR Raw Data'!R$1,FALSE)</f>
        <v>122.01351977828099</v>
      </c>
      <c r="BE17" s="47">
        <f>VLOOKUP($A17,'RevPAR Raw Data'!$B$6:$BE$43,'RevPAR Raw Data'!T$1,FALSE)</f>
        <v>4.4741447932238998</v>
      </c>
      <c r="BF17" s="48">
        <f>VLOOKUP($A17,'RevPAR Raw Data'!$B$6:$BE$43,'RevPAR Raw Data'!U$1,FALSE)</f>
        <v>4.4046668658236801</v>
      </c>
      <c r="BG17" s="48">
        <f>VLOOKUP($A17,'RevPAR Raw Data'!$B$6:$BE$43,'RevPAR Raw Data'!V$1,FALSE)</f>
        <v>5.2954528299864299</v>
      </c>
      <c r="BH17" s="48">
        <f>VLOOKUP($A17,'RevPAR Raw Data'!$B$6:$BE$43,'RevPAR Raw Data'!W$1,FALSE)</f>
        <v>-3.8496799961425299</v>
      </c>
      <c r="BI17" s="48">
        <f>VLOOKUP($A17,'RevPAR Raw Data'!$B$6:$BE$43,'RevPAR Raw Data'!X$1,FALSE)</f>
        <v>-5.2243806064679097</v>
      </c>
      <c r="BJ17" s="49">
        <f>VLOOKUP($A17,'RevPAR Raw Data'!$B$6:$BE$43,'RevPAR Raw Data'!Y$1,FALSE)</f>
        <v>0.86605834108410196</v>
      </c>
      <c r="BK17" s="48">
        <f>VLOOKUP($A17,'RevPAR Raw Data'!$B$6:$BE$43,'RevPAR Raw Data'!AA$1,FALSE)</f>
        <v>-9.5749785183279599</v>
      </c>
      <c r="BL17" s="48">
        <f>VLOOKUP($A17,'RevPAR Raw Data'!$B$6:$BE$43,'RevPAR Raw Data'!AB$1,FALSE)</f>
        <v>-4.9325135593445504</v>
      </c>
      <c r="BM17" s="49">
        <f>VLOOKUP($A17,'RevPAR Raw Data'!$B$6:$BE$43,'RevPAR Raw Data'!AC$1,FALSE)</f>
        <v>-7.2110792044054</v>
      </c>
      <c r="BN17" s="50">
        <f>VLOOKUP($A17,'RevPAR Raw Data'!$B$6:$BE$43,'RevPAR Raw Data'!AE$1,FALSE)</f>
        <v>-1.19300935736786</v>
      </c>
    </row>
    <row r="18" spans="1:66" x14ac:dyDescent="0.25">
      <c r="A18" s="63" t="s">
        <v>26</v>
      </c>
      <c r="B18" s="47">
        <f>VLOOKUP($A18,'Occupancy Raw Data'!$B$8:$BE$45,'Occupancy Raw Data'!G$3,FALSE)</f>
        <v>53.7146158290005</v>
      </c>
      <c r="C18" s="48">
        <f>VLOOKUP($A18,'Occupancy Raw Data'!$B$8:$BE$45,'Occupancy Raw Data'!H$3,FALSE)</f>
        <v>75.482380127094103</v>
      </c>
      <c r="D18" s="48">
        <f>VLOOKUP($A18,'Occupancy Raw Data'!$B$8:$BE$45,'Occupancy Raw Data'!I$3,FALSE)</f>
        <v>86.158290005777005</v>
      </c>
      <c r="E18" s="48">
        <f>VLOOKUP($A18,'Occupancy Raw Data'!$B$8:$BE$45,'Occupancy Raw Data'!J$3,FALSE)</f>
        <v>85.430387059503104</v>
      </c>
      <c r="F18" s="48">
        <f>VLOOKUP($A18,'Occupancy Raw Data'!$B$8:$BE$45,'Occupancy Raw Data'!K$3,FALSE)</f>
        <v>71.496244945118406</v>
      </c>
      <c r="G18" s="49">
        <f>VLOOKUP($A18,'Occupancy Raw Data'!$B$8:$BE$45,'Occupancy Raw Data'!L$3,FALSE)</f>
        <v>74.456383593298597</v>
      </c>
      <c r="H18" s="48">
        <f>VLOOKUP($A18,'Occupancy Raw Data'!$B$8:$BE$45,'Occupancy Raw Data'!N$3,FALSE)</f>
        <v>69.116117850953202</v>
      </c>
      <c r="I18" s="48">
        <f>VLOOKUP($A18,'Occupancy Raw Data'!$B$8:$BE$45,'Occupancy Raw Data'!O$3,FALSE)</f>
        <v>72.616984402079694</v>
      </c>
      <c r="J18" s="49">
        <f>VLOOKUP($A18,'Occupancy Raw Data'!$B$8:$BE$45,'Occupancy Raw Data'!P$3,FALSE)</f>
        <v>70.866551126516399</v>
      </c>
      <c r="K18" s="50">
        <f>VLOOKUP($A18,'Occupancy Raw Data'!$B$8:$BE$45,'Occupancy Raw Data'!R$3,FALSE)</f>
        <v>73.430717174218003</v>
      </c>
      <c r="M18" s="47">
        <f>VLOOKUP($A18,'Occupancy Raw Data'!$B$8:$BE$45,'Occupancy Raw Data'!T$3,FALSE)</f>
        <v>0.95548317046688303</v>
      </c>
      <c r="N18" s="48">
        <f>VLOOKUP($A18,'Occupancy Raw Data'!$B$8:$BE$45,'Occupancy Raw Data'!U$3,FALSE)</f>
        <v>5.5582485054128199</v>
      </c>
      <c r="O18" s="48">
        <f>VLOOKUP($A18,'Occupancy Raw Data'!$B$8:$BE$45,'Occupancy Raw Data'!V$3,FALSE)</f>
        <v>4.9394877568252102</v>
      </c>
      <c r="P18" s="48">
        <f>VLOOKUP($A18,'Occupancy Raw Data'!$B$8:$BE$45,'Occupancy Raw Data'!W$3,FALSE)</f>
        <v>6.0832137733142</v>
      </c>
      <c r="Q18" s="48">
        <f>VLOOKUP($A18,'Occupancy Raw Data'!$B$8:$BE$45,'Occupancy Raw Data'!X$3,FALSE)</f>
        <v>3.0131513234559599</v>
      </c>
      <c r="R18" s="49">
        <f>VLOOKUP($A18,'Occupancy Raw Data'!$B$8:$BE$45,'Occupancy Raw Data'!Y$3,FALSE)</f>
        <v>4.3527544774427502</v>
      </c>
      <c r="S18" s="48">
        <f>VLOOKUP($A18,'Occupancy Raw Data'!$B$8:$BE$45,'Occupancy Raw Data'!AA$3,FALSE)</f>
        <v>1.32113821138211</v>
      </c>
      <c r="T18" s="48">
        <f>VLOOKUP($A18,'Occupancy Raw Data'!$B$8:$BE$45,'Occupancy Raw Data'!AB$3,FALSE)</f>
        <v>0.62439961575408198</v>
      </c>
      <c r="U18" s="49">
        <f>VLOOKUP($A18,'Occupancy Raw Data'!$B$8:$BE$45,'Occupancy Raw Data'!AC$3,FALSE)</f>
        <v>0.96296296296296202</v>
      </c>
      <c r="V18" s="50">
        <f>VLOOKUP($A18,'Occupancy Raw Data'!$B$8:$BE$45,'Occupancy Raw Data'!AE$3,FALSE)</f>
        <v>3.3955423338833701</v>
      </c>
      <c r="X18" s="51">
        <f>VLOOKUP($A18,'ADR Raw Data'!$B$6:$BE$43,'ADR Raw Data'!G$1,FALSE)</f>
        <v>147.76461604646099</v>
      </c>
      <c r="Y18" s="52">
        <f>VLOOKUP($A18,'ADR Raw Data'!$B$6:$BE$43,'ADR Raw Data'!H$1,FALSE)</f>
        <v>190.42641665391</v>
      </c>
      <c r="Z18" s="52">
        <f>VLOOKUP($A18,'ADR Raw Data'!$B$6:$BE$43,'ADR Raw Data'!I$1,FALSE)</f>
        <v>209.015090518975</v>
      </c>
      <c r="AA18" s="52">
        <f>VLOOKUP($A18,'ADR Raw Data'!$B$6:$BE$43,'ADR Raw Data'!J$1,FALSE)</f>
        <v>198.087124695699</v>
      </c>
      <c r="AB18" s="52">
        <f>VLOOKUP($A18,'ADR Raw Data'!$B$6:$BE$43,'ADR Raw Data'!K$1,FALSE)</f>
        <v>166.68128959276001</v>
      </c>
      <c r="AC18" s="53">
        <f>VLOOKUP($A18,'ADR Raw Data'!$B$6:$BE$43,'ADR Raw Data'!L$1,FALSE)</f>
        <v>185.770740510846</v>
      </c>
      <c r="AD18" s="52">
        <f>VLOOKUP($A18,'ADR Raw Data'!$B$6:$BE$43,'ADR Raw Data'!N$1,FALSE)</f>
        <v>144.67481109996601</v>
      </c>
      <c r="AE18" s="52">
        <f>VLOOKUP($A18,'ADR Raw Data'!$B$6:$BE$43,'ADR Raw Data'!O$1,FALSE)</f>
        <v>145.0518424821</v>
      </c>
      <c r="AF18" s="53">
        <f>VLOOKUP($A18,'ADR Raw Data'!$B$6:$BE$43,'ADR Raw Data'!P$1,FALSE)</f>
        <v>144.86798320697801</v>
      </c>
      <c r="AG18" s="54">
        <f>VLOOKUP($A18,'ADR Raw Data'!$B$6:$BE$43,'ADR Raw Data'!R$1,FALSE)</f>
        <v>174.49232557094001</v>
      </c>
      <c r="AI18" s="47">
        <f>VLOOKUP($A18,'ADR Raw Data'!$B$6:$BE$43,'ADR Raw Data'!T$1,FALSE)</f>
        <v>0.46943100907097302</v>
      </c>
      <c r="AJ18" s="48">
        <f>VLOOKUP($A18,'ADR Raw Data'!$B$6:$BE$43,'ADR Raw Data'!U$1,FALSE)</f>
        <v>3.36515587522715</v>
      </c>
      <c r="AK18" s="48">
        <f>VLOOKUP($A18,'ADR Raw Data'!$B$6:$BE$43,'ADR Raw Data'!V$1,FALSE)</f>
        <v>6.0867372623301499</v>
      </c>
      <c r="AL18" s="48">
        <f>VLOOKUP($A18,'ADR Raw Data'!$B$6:$BE$43,'ADR Raw Data'!W$1,FALSE)</f>
        <v>1.9033723013942501</v>
      </c>
      <c r="AM18" s="48">
        <f>VLOOKUP($A18,'ADR Raw Data'!$B$6:$BE$43,'ADR Raw Data'!X$1,FALSE)</f>
        <v>-1.77725455710919</v>
      </c>
      <c r="AN18" s="49">
        <f>VLOOKUP($A18,'ADR Raw Data'!$B$6:$BE$43,'ADR Raw Data'!Y$1,FALSE)</f>
        <v>2.5804397396763599</v>
      </c>
      <c r="AO18" s="48">
        <f>VLOOKUP($A18,'ADR Raw Data'!$B$6:$BE$43,'ADR Raw Data'!AA$1,FALSE)</f>
        <v>-0.24034246068207701</v>
      </c>
      <c r="AP18" s="48">
        <f>VLOOKUP($A18,'ADR Raw Data'!$B$6:$BE$43,'ADR Raw Data'!AB$1,FALSE)</f>
        <v>0.71592370914492998</v>
      </c>
      <c r="AQ18" s="49">
        <f>VLOOKUP($A18,'ADR Raw Data'!$B$6:$BE$43,'ADR Raw Data'!AC$1,FALSE)</f>
        <v>0.249142080327585</v>
      </c>
      <c r="AR18" s="50">
        <f>VLOOKUP($A18,'ADR Raw Data'!$B$6:$BE$43,'ADR Raw Data'!AE$1,FALSE)</f>
        <v>2.1824808458933398</v>
      </c>
      <c r="AS18" s="40"/>
      <c r="AT18" s="51">
        <f>VLOOKUP($A18,'RevPAR Raw Data'!$B$6:$BE$43,'RevPAR Raw Data'!G$1,FALSE)</f>
        <v>79.371195840554506</v>
      </c>
      <c r="AU18" s="52">
        <f>VLOOKUP($A18,'RevPAR Raw Data'!$B$6:$BE$43,'RevPAR Raw Data'!H$1,FALSE)</f>
        <v>143.73839168110899</v>
      </c>
      <c r="AV18" s="52">
        <f>VLOOKUP($A18,'RevPAR Raw Data'!$B$6:$BE$43,'RevPAR Raw Data'!I$1,FALSE)</f>
        <v>180.08382784517599</v>
      </c>
      <c r="AW18" s="52">
        <f>VLOOKUP($A18,'RevPAR Raw Data'!$B$6:$BE$43,'RevPAR Raw Data'!J$1,FALSE)</f>
        <v>169.22659734257601</v>
      </c>
      <c r="AX18" s="52">
        <f>VLOOKUP($A18,'RevPAR Raw Data'!$B$6:$BE$43,'RevPAR Raw Data'!K$1,FALSE)</f>
        <v>119.170863084922</v>
      </c>
      <c r="AY18" s="53">
        <f>VLOOKUP($A18,'RevPAR Raw Data'!$B$6:$BE$43,'RevPAR Raw Data'!L$1,FALSE)</f>
        <v>138.31817515886701</v>
      </c>
      <c r="AZ18" s="52">
        <f>VLOOKUP($A18,'RevPAR Raw Data'!$B$6:$BE$43,'RevPAR Raw Data'!N$1,FALSE)</f>
        <v>99.993612940496803</v>
      </c>
      <c r="BA18" s="52">
        <f>VLOOKUP($A18,'RevPAR Raw Data'!$B$6:$BE$43,'RevPAR Raw Data'!O$1,FALSE)</f>
        <v>105.332273830155</v>
      </c>
      <c r="BB18" s="53">
        <f>VLOOKUP($A18,'RevPAR Raw Data'!$B$6:$BE$43,'RevPAR Raw Data'!P$1,FALSE)</f>
        <v>102.662943385326</v>
      </c>
      <c r="BC18" s="54">
        <f>VLOOKUP($A18,'RevPAR Raw Data'!$B$6:$BE$43,'RevPAR Raw Data'!R$1,FALSE)</f>
        <v>128.13096608071299</v>
      </c>
      <c r="BE18" s="47">
        <f>VLOOKUP($A18,'RevPAR Raw Data'!$B$6:$BE$43,'RevPAR Raw Data'!T$1,FALSE)</f>
        <v>1.4293995138264799</v>
      </c>
      <c r="BF18" s="48">
        <f>VLOOKUP($A18,'RevPAR Raw Data'!$B$6:$BE$43,'RevPAR Raw Data'!U$1,FALSE)</f>
        <v>9.1104481067796002</v>
      </c>
      <c r="BG18" s="48">
        <f>VLOOKUP($A18,'RevPAR Raw Data'!$B$6:$BE$43,'RevPAR Raw Data'!V$1,FALSE)</f>
        <v>11.326878661018201</v>
      </c>
      <c r="BH18" s="48">
        <f>VLOOKUP($A18,'RevPAR Raw Data'!$B$6:$BE$43,'RevPAR Raw Data'!W$1,FALSE)</f>
        <v>8.1023722807043193</v>
      </c>
      <c r="BI18" s="48">
        <f>VLOOKUP($A18,'RevPAR Raw Data'!$B$6:$BE$43,'RevPAR Raw Data'!X$1,FALSE)</f>
        <v>1.18234539713805</v>
      </c>
      <c r="BJ18" s="49">
        <f>VLOOKUP($A18,'RevPAR Raw Data'!$B$6:$BE$43,'RevPAR Raw Data'!Y$1,FALSE)</f>
        <v>7.0455144234255904</v>
      </c>
      <c r="BK18" s="48">
        <f>VLOOKUP($A18,'RevPAR Raw Data'!$B$6:$BE$43,'RevPAR Raw Data'!AA$1,FALSE)</f>
        <v>1.07762049461378</v>
      </c>
      <c r="BL18" s="48">
        <f>VLOOKUP($A18,'RevPAR Raw Data'!$B$6:$BE$43,'RevPAR Raw Data'!AB$1,FALSE)</f>
        <v>1.3447935497879999</v>
      </c>
      <c r="BM18" s="49">
        <f>VLOOKUP($A18,'RevPAR Raw Data'!$B$6:$BE$43,'RevPAR Raw Data'!AC$1,FALSE)</f>
        <v>1.2145041892492501</v>
      </c>
      <c r="BN18" s="50">
        <f>VLOOKUP($A18,'RevPAR Raw Data'!$B$6:$BE$43,'RevPAR Raw Data'!AE$1,FALSE)</f>
        <v>5.6521302408279199</v>
      </c>
    </row>
    <row r="19" spans="1:66" x14ac:dyDescent="0.25">
      <c r="A19" s="63" t="s">
        <v>24</v>
      </c>
      <c r="B19" s="47">
        <f>VLOOKUP($A19,'Occupancy Raw Data'!$B$8:$BE$45,'Occupancy Raw Data'!G$3,FALSE)</f>
        <v>52.312539382482598</v>
      </c>
      <c r="C19" s="48">
        <f>VLOOKUP($A19,'Occupancy Raw Data'!$B$8:$BE$45,'Occupancy Raw Data'!H$3,FALSE)</f>
        <v>65.9987397605545</v>
      </c>
      <c r="D19" s="48">
        <f>VLOOKUP($A19,'Occupancy Raw Data'!$B$8:$BE$45,'Occupancy Raw Data'!I$3,FALSE)</f>
        <v>70.459987397605502</v>
      </c>
      <c r="E19" s="48">
        <f>VLOOKUP($A19,'Occupancy Raw Data'!$B$8:$BE$45,'Occupancy Raw Data'!J$3,FALSE)</f>
        <v>72.325141776937599</v>
      </c>
      <c r="F19" s="48">
        <f>VLOOKUP($A19,'Occupancy Raw Data'!$B$8:$BE$45,'Occupancy Raw Data'!K$3,FALSE)</f>
        <v>67.246376811594203</v>
      </c>
      <c r="G19" s="49">
        <f>VLOOKUP($A19,'Occupancy Raw Data'!$B$8:$BE$45,'Occupancy Raw Data'!L$3,FALSE)</f>
        <v>65.6685570258349</v>
      </c>
      <c r="H19" s="48">
        <f>VLOOKUP($A19,'Occupancy Raw Data'!$B$8:$BE$45,'Occupancy Raw Data'!N$3,FALSE)</f>
        <v>68.594833018273405</v>
      </c>
      <c r="I19" s="48">
        <f>VLOOKUP($A19,'Occupancy Raw Data'!$B$8:$BE$45,'Occupancy Raw Data'!O$3,FALSE)</f>
        <v>71.644612476370497</v>
      </c>
      <c r="J19" s="49">
        <f>VLOOKUP($A19,'Occupancy Raw Data'!$B$8:$BE$45,'Occupancy Raw Data'!P$3,FALSE)</f>
        <v>70.119722747321902</v>
      </c>
      <c r="K19" s="50">
        <f>VLOOKUP($A19,'Occupancy Raw Data'!$B$8:$BE$45,'Occupancy Raw Data'!R$3,FALSE)</f>
        <v>66.940318660545501</v>
      </c>
      <c r="M19" s="47">
        <f>VLOOKUP($A19,'Occupancy Raw Data'!$B$8:$BE$45,'Occupancy Raw Data'!T$3,FALSE)</f>
        <v>-9.5835486495834807</v>
      </c>
      <c r="N19" s="48">
        <f>VLOOKUP($A19,'Occupancy Raw Data'!$B$8:$BE$45,'Occupancy Raw Data'!U$3,FALSE)</f>
        <v>-0.67873268802428299</v>
      </c>
      <c r="O19" s="48">
        <f>VLOOKUP($A19,'Occupancy Raw Data'!$B$8:$BE$45,'Occupancy Raw Data'!V$3,FALSE)</f>
        <v>0.150437441171453</v>
      </c>
      <c r="P19" s="48">
        <f>VLOOKUP($A19,'Occupancy Raw Data'!$B$8:$BE$45,'Occupancy Raw Data'!W$3,FALSE)</f>
        <v>1.71598168593954</v>
      </c>
      <c r="Q19" s="48">
        <f>VLOOKUP($A19,'Occupancy Raw Data'!$B$8:$BE$45,'Occupancy Raw Data'!X$3,FALSE)</f>
        <v>0.705734089477</v>
      </c>
      <c r="R19" s="49">
        <f>VLOOKUP($A19,'Occupancy Raw Data'!$B$8:$BE$45,'Occupancy Raw Data'!Y$3,FALSE)</f>
        <v>-1.29897959018732</v>
      </c>
      <c r="S19" s="48">
        <f>VLOOKUP($A19,'Occupancy Raw Data'!$B$8:$BE$45,'Occupancy Raw Data'!AA$3,FALSE)</f>
        <v>-5.9307858848424004</v>
      </c>
      <c r="T19" s="48">
        <f>VLOOKUP($A19,'Occupancy Raw Data'!$B$8:$BE$45,'Occupancy Raw Data'!AB$3,FALSE)</f>
        <v>-11.758307907109</v>
      </c>
      <c r="U19" s="49">
        <f>VLOOKUP($A19,'Occupancy Raw Data'!$B$8:$BE$45,'Occupancy Raw Data'!AC$3,FALSE)</f>
        <v>-9.0009412141534604</v>
      </c>
      <c r="V19" s="50">
        <f>VLOOKUP($A19,'Occupancy Raw Data'!$B$8:$BE$45,'Occupancy Raw Data'!AE$3,FALSE)</f>
        <v>-3.74581178924111</v>
      </c>
      <c r="X19" s="51">
        <f>VLOOKUP($A19,'ADR Raw Data'!$B$6:$BE$43,'ADR Raw Data'!G$1,FALSE)</f>
        <v>130.36413635268599</v>
      </c>
      <c r="Y19" s="52">
        <f>VLOOKUP($A19,'ADR Raw Data'!$B$6:$BE$43,'ADR Raw Data'!H$1,FALSE)</f>
        <v>138.04514989497801</v>
      </c>
      <c r="Z19" s="52">
        <f>VLOOKUP($A19,'ADR Raw Data'!$B$6:$BE$43,'ADR Raw Data'!I$1,FALSE)</f>
        <v>143.774825612591</v>
      </c>
      <c r="AA19" s="52">
        <f>VLOOKUP($A19,'ADR Raw Data'!$B$6:$BE$43,'ADR Raw Data'!J$1,FALSE)</f>
        <v>144.662768775047</v>
      </c>
      <c r="AB19" s="52">
        <f>VLOOKUP($A19,'ADR Raw Data'!$B$6:$BE$43,'ADR Raw Data'!K$1,FALSE)</f>
        <v>136.14234820089899</v>
      </c>
      <c r="AC19" s="53">
        <f>VLOOKUP($A19,'ADR Raw Data'!$B$6:$BE$43,'ADR Raw Data'!L$1,FALSE)</f>
        <v>139.11891571351799</v>
      </c>
      <c r="AD19" s="52">
        <f>VLOOKUP($A19,'ADR Raw Data'!$B$6:$BE$43,'ADR Raw Data'!N$1,FALSE)</f>
        <v>153.055230571376</v>
      </c>
      <c r="AE19" s="52">
        <f>VLOOKUP($A19,'ADR Raw Data'!$B$6:$BE$43,'ADR Raw Data'!O$1,FALSE)</f>
        <v>159.29343535620001</v>
      </c>
      <c r="AF19" s="53">
        <f>VLOOKUP($A19,'ADR Raw Data'!$B$6:$BE$43,'ADR Raw Data'!P$1,FALSE)</f>
        <v>156.242163910855</v>
      </c>
      <c r="AG19" s="54">
        <f>VLOOKUP($A19,'ADR Raw Data'!$B$6:$BE$43,'ADR Raw Data'!R$1,FALSE)</f>
        <v>144.243640202248</v>
      </c>
      <c r="AI19" s="47">
        <f>VLOOKUP($A19,'ADR Raw Data'!$B$6:$BE$43,'ADR Raw Data'!T$1,FALSE)</f>
        <v>1.15874715423534</v>
      </c>
      <c r="AJ19" s="48">
        <f>VLOOKUP($A19,'ADR Raw Data'!$B$6:$BE$43,'ADR Raw Data'!U$1,FALSE)</f>
        <v>1.9032506473057</v>
      </c>
      <c r="AK19" s="48">
        <f>VLOOKUP($A19,'ADR Raw Data'!$B$6:$BE$43,'ADR Raw Data'!V$1,FALSE)</f>
        <v>4.9059437616535702</v>
      </c>
      <c r="AL19" s="48">
        <f>VLOOKUP($A19,'ADR Raw Data'!$B$6:$BE$43,'ADR Raw Data'!W$1,FALSE)</f>
        <v>3.68087416653248</v>
      </c>
      <c r="AM19" s="48">
        <f>VLOOKUP($A19,'ADR Raw Data'!$B$6:$BE$43,'ADR Raw Data'!X$1,FALSE)</f>
        <v>-2.9084071840358101</v>
      </c>
      <c r="AN19" s="49">
        <f>VLOOKUP($A19,'ADR Raw Data'!$B$6:$BE$43,'ADR Raw Data'!Y$1,FALSE)</f>
        <v>1.9216881992100601</v>
      </c>
      <c r="AO19" s="48">
        <f>VLOOKUP($A19,'ADR Raw Data'!$B$6:$BE$43,'ADR Raw Data'!AA$1,FALSE)</f>
        <v>-2.64649843053156</v>
      </c>
      <c r="AP19" s="48">
        <f>VLOOKUP($A19,'ADR Raw Data'!$B$6:$BE$43,'ADR Raw Data'!AB$1,FALSE)</f>
        <v>-5.8359001461586697</v>
      </c>
      <c r="AQ19" s="49">
        <f>VLOOKUP($A19,'ADR Raw Data'!$B$6:$BE$43,'ADR Raw Data'!AC$1,FALSE)</f>
        <v>-4.4458022637781802</v>
      </c>
      <c r="AR19" s="50">
        <f>VLOOKUP($A19,'ADR Raw Data'!$B$6:$BE$43,'ADR Raw Data'!AE$1,FALSE)</f>
        <v>-0.56654523662301304</v>
      </c>
      <c r="AS19" s="40"/>
      <c r="AT19" s="51">
        <f>VLOOKUP($A19,'RevPAR Raw Data'!$B$6:$BE$43,'RevPAR Raw Data'!G$1,FALSE)</f>
        <v>68.196790170132303</v>
      </c>
      <c r="AU19" s="52">
        <f>VLOOKUP($A19,'RevPAR Raw Data'!$B$6:$BE$43,'RevPAR Raw Data'!H$1,FALSE)</f>
        <v>91.108059231253904</v>
      </c>
      <c r="AV19" s="52">
        <f>VLOOKUP($A19,'RevPAR Raw Data'!$B$6:$BE$43,'RevPAR Raw Data'!I$1,FALSE)</f>
        <v>101.303724007561</v>
      </c>
      <c r="AW19" s="52">
        <f>VLOOKUP($A19,'RevPAR Raw Data'!$B$6:$BE$43,'RevPAR Raw Data'!J$1,FALSE)</f>
        <v>104.62755261499601</v>
      </c>
      <c r="AX19" s="52">
        <f>VLOOKUP($A19,'RevPAR Raw Data'!$B$6:$BE$43,'RevPAR Raw Data'!K$1,FALSE)</f>
        <v>91.550796471329505</v>
      </c>
      <c r="AY19" s="53">
        <f>VLOOKUP($A19,'RevPAR Raw Data'!$B$6:$BE$43,'RevPAR Raw Data'!L$1,FALSE)</f>
        <v>91.357384499054803</v>
      </c>
      <c r="AZ19" s="52">
        <f>VLOOKUP($A19,'RevPAR Raw Data'!$B$6:$BE$43,'RevPAR Raw Data'!N$1,FALSE)</f>
        <v>104.98797983616799</v>
      </c>
      <c r="BA19" s="52">
        <f>VLOOKUP($A19,'RevPAR Raw Data'!$B$6:$BE$43,'RevPAR Raw Data'!O$1,FALSE)</f>
        <v>114.125164461247</v>
      </c>
      <c r="BB19" s="53">
        <f>VLOOKUP($A19,'RevPAR Raw Data'!$B$6:$BE$43,'RevPAR Raw Data'!P$1,FALSE)</f>
        <v>109.556572148708</v>
      </c>
      <c r="BC19" s="54">
        <f>VLOOKUP($A19,'RevPAR Raw Data'!$B$6:$BE$43,'RevPAR Raw Data'!R$1,FALSE)</f>
        <v>96.557152398955793</v>
      </c>
      <c r="BE19" s="47">
        <f>VLOOKUP($A19,'RevPAR Raw Data'!$B$6:$BE$43,'RevPAR Raw Data'!T$1,FALSE)</f>
        <v>-8.5358505925999406</v>
      </c>
      <c r="BF19" s="48">
        <f>VLOOKUP($A19,'RevPAR Raw Data'!$B$6:$BE$43,'RevPAR Raw Data'!U$1,FALSE)</f>
        <v>1.2115999750031201</v>
      </c>
      <c r="BG19" s="48">
        <f>VLOOKUP($A19,'RevPAR Raw Data'!$B$6:$BE$43,'RevPAR Raw Data'!V$1,FALSE)</f>
        <v>5.0637615790853596</v>
      </c>
      <c r="BH19" s="48">
        <f>VLOOKUP($A19,'RevPAR Raw Data'!$B$6:$BE$43,'RevPAR Raw Data'!W$1,FALSE)</f>
        <v>5.4600189790522</v>
      </c>
      <c r="BI19" s="48">
        <f>VLOOKUP($A19,'RevPAR Raw Data'!$B$6:$BE$43,'RevPAR Raw Data'!X$1,FALSE)</f>
        <v>-2.2231987155173498</v>
      </c>
      <c r="BJ19" s="49">
        <f>VLOOKUP($A19,'RevPAR Raw Data'!$B$6:$BE$43,'RevPAR Raw Data'!Y$1,FALSE)</f>
        <v>0.597746271527963</v>
      </c>
      <c r="BK19" s="48">
        <f>VLOOKUP($A19,'RevPAR Raw Data'!$B$6:$BE$43,'RevPAR Raw Data'!AA$1,FALSE)</f>
        <v>-8.4203261600134205</v>
      </c>
      <c r="BL19" s="48">
        <f>VLOOKUP($A19,'RevPAR Raw Data'!$B$6:$BE$43,'RevPAR Raw Data'!AB$1,FALSE)</f>
        <v>-16.908004944930902</v>
      </c>
      <c r="BM19" s="49">
        <f>VLOOKUP($A19,'RevPAR Raw Data'!$B$6:$BE$43,'RevPAR Raw Data'!AC$1,FALSE)</f>
        <v>-13.0465794296714</v>
      </c>
      <c r="BN19" s="50">
        <f>VLOOKUP($A19,'RevPAR Raw Data'!$B$6:$BE$43,'RevPAR Raw Data'!AE$1,FALSE)</f>
        <v>-4.2911353075993102</v>
      </c>
    </row>
    <row r="20" spans="1:66" x14ac:dyDescent="0.25">
      <c r="A20" s="63" t="s">
        <v>27</v>
      </c>
      <c r="B20" s="47">
        <f>VLOOKUP($A20,'Occupancy Raw Data'!$B$8:$BE$45,'Occupancy Raw Data'!G$3,FALSE)</f>
        <v>53.613164798473598</v>
      </c>
      <c r="C20" s="48">
        <f>VLOOKUP($A20,'Occupancy Raw Data'!$B$8:$BE$45,'Occupancy Raw Data'!H$3,FALSE)</f>
        <v>59.3608394943954</v>
      </c>
      <c r="D20" s="48">
        <f>VLOOKUP($A20,'Occupancy Raw Data'!$B$8:$BE$45,'Occupancy Raw Data'!I$3,FALSE)</f>
        <v>65.609348914858003</v>
      </c>
      <c r="E20" s="48">
        <f>VLOOKUP($A20,'Occupancy Raw Data'!$B$8:$BE$45,'Occupancy Raw Data'!J$3,FALSE)</f>
        <v>68.900548533269699</v>
      </c>
      <c r="F20" s="48">
        <f>VLOOKUP($A20,'Occupancy Raw Data'!$B$8:$BE$45,'Occupancy Raw Data'!K$3,FALSE)</f>
        <v>66.432148819461005</v>
      </c>
      <c r="G20" s="49">
        <f>VLOOKUP($A20,'Occupancy Raw Data'!$B$8:$BE$45,'Occupancy Raw Data'!L$3,FALSE)</f>
        <v>62.783210112091503</v>
      </c>
      <c r="H20" s="48">
        <f>VLOOKUP($A20,'Occupancy Raw Data'!$B$8:$BE$45,'Occupancy Raw Data'!N$3,FALSE)</f>
        <v>70.0691628905318</v>
      </c>
      <c r="I20" s="48">
        <f>VLOOKUP($A20,'Occupancy Raw Data'!$B$8:$BE$45,'Occupancy Raw Data'!O$3,FALSE)</f>
        <v>73.467684235630799</v>
      </c>
      <c r="J20" s="49">
        <f>VLOOKUP($A20,'Occupancy Raw Data'!$B$8:$BE$45,'Occupancy Raw Data'!P$3,FALSE)</f>
        <v>71.768423563081299</v>
      </c>
      <c r="K20" s="50">
        <f>VLOOKUP($A20,'Occupancy Raw Data'!$B$8:$BE$45,'Occupancy Raw Data'!R$3,FALSE)</f>
        <v>65.350413955231502</v>
      </c>
      <c r="M20" s="47">
        <f>VLOOKUP($A20,'Occupancy Raw Data'!$B$8:$BE$45,'Occupancy Raw Data'!T$3,FALSE)</f>
        <v>2.07956220284921</v>
      </c>
      <c r="N20" s="48">
        <f>VLOOKUP($A20,'Occupancy Raw Data'!$B$8:$BE$45,'Occupancy Raw Data'!U$3,FALSE)</f>
        <v>-2.3831165673718702</v>
      </c>
      <c r="O20" s="48">
        <f>VLOOKUP($A20,'Occupancy Raw Data'!$B$8:$BE$45,'Occupancy Raw Data'!V$3,FALSE)</f>
        <v>-1.88140986050976</v>
      </c>
      <c r="P20" s="48">
        <f>VLOOKUP($A20,'Occupancy Raw Data'!$B$8:$BE$45,'Occupancy Raw Data'!W$3,FALSE)</f>
        <v>-1.1487810387495501</v>
      </c>
      <c r="Q20" s="48">
        <f>VLOOKUP($A20,'Occupancy Raw Data'!$B$8:$BE$45,'Occupancy Raw Data'!X$3,FALSE)</f>
        <v>0.234075957957467</v>
      </c>
      <c r="R20" s="49">
        <f>VLOOKUP($A20,'Occupancy Raw Data'!$B$8:$BE$45,'Occupancy Raw Data'!Y$3,FALSE)</f>
        <v>-0.71497807086238097</v>
      </c>
      <c r="S20" s="48">
        <f>VLOOKUP($A20,'Occupancy Raw Data'!$B$8:$BE$45,'Occupancy Raw Data'!AA$3,FALSE)</f>
        <v>-8.0688240867677496</v>
      </c>
      <c r="T20" s="48">
        <f>VLOOKUP($A20,'Occupancy Raw Data'!$B$8:$BE$45,'Occupancy Raw Data'!AB$3,FALSE)</f>
        <v>-9.7740983480920303</v>
      </c>
      <c r="U20" s="49">
        <f>VLOOKUP($A20,'Occupancy Raw Data'!$B$8:$BE$45,'Occupancy Raw Data'!AC$3,FALSE)</f>
        <v>-8.9496248736819997</v>
      </c>
      <c r="V20" s="50">
        <f>VLOOKUP($A20,'Occupancy Raw Data'!$B$8:$BE$45,'Occupancy Raw Data'!AE$3,FALSE)</f>
        <v>-3.4547301009771298</v>
      </c>
      <c r="X20" s="51">
        <f>VLOOKUP($A20,'ADR Raw Data'!$B$6:$BE$43,'ADR Raw Data'!G$1,FALSE)</f>
        <v>96.171774911032003</v>
      </c>
      <c r="Y20" s="52">
        <f>VLOOKUP($A20,'ADR Raw Data'!$B$6:$BE$43,'ADR Raw Data'!H$1,FALSE)</f>
        <v>97.259712736038495</v>
      </c>
      <c r="Z20" s="52">
        <f>VLOOKUP($A20,'ADR Raw Data'!$B$6:$BE$43,'ADR Raw Data'!I$1,FALSE)</f>
        <v>100.026517629952</v>
      </c>
      <c r="AA20" s="52">
        <f>VLOOKUP($A20,'ADR Raw Data'!$B$6:$BE$43,'ADR Raw Data'!J$1,FALSE)</f>
        <v>101.71739529248801</v>
      </c>
      <c r="AB20" s="52">
        <f>VLOOKUP($A20,'ADR Raw Data'!$B$6:$BE$43,'ADR Raw Data'!K$1,FALSE)</f>
        <v>101.536742057081</v>
      </c>
      <c r="AC20" s="53">
        <f>VLOOKUP($A20,'ADR Raw Data'!$B$6:$BE$43,'ADR Raw Data'!L$1,FALSE)</f>
        <v>99.535701804368401</v>
      </c>
      <c r="AD20" s="52">
        <f>VLOOKUP($A20,'ADR Raw Data'!$B$6:$BE$43,'ADR Raw Data'!N$1,FALSE)</f>
        <v>112.20225493533</v>
      </c>
      <c r="AE20" s="52">
        <f>VLOOKUP($A20,'ADR Raw Data'!$B$6:$BE$43,'ADR Raw Data'!O$1,FALSE)</f>
        <v>115.143377698425</v>
      </c>
      <c r="AF20" s="53">
        <f>VLOOKUP($A20,'ADR Raw Data'!$B$6:$BE$43,'ADR Raw Data'!P$1,FALSE)</f>
        <v>113.707634792722</v>
      </c>
      <c r="AG20" s="54">
        <f>VLOOKUP($A20,'ADR Raw Data'!$B$6:$BE$43,'ADR Raw Data'!R$1,FALSE)</f>
        <v>103.982486575256</v>
      </c>
      <c r="AI20" s="47">
        <f>VLOOKUP($A20,'ADR Raw Data'!$B$6:$BE$43,'ADR Raw Data'!T$1,FALSE)</f>
        <v>3.6874934034934301</v>
      </c>
      <c r="AJ20" s="48">
        <f>VLOOKUP($A20,'ADR Raw Data'!$B$6:$BE$43,'ADR Raw Data'!U$1,FALSE)</f>
        <v>2.5226691662295599</v>
      </c>
      <c r="AK20" s="48">
        <f>VLOOKUP($A20,'ADR Raw Data'!$B$6:$BE$43,'ADR Raw Data'!V$1,FALSE)</f>
        <v>2.2829207649728001</v>
      </c>
      <c r="AL20" s="48">
        <f>VLOOKUP($A20,'ADR Raw Data'!$B$6:$BE$43,'ADR Raw Data'!W$1,FALSE)</f>
        <v>3.18567518453909</v>
      </c>
      <c r="AM20" s="48">
        <f>VLOOKUP($A20,'ADR Raw Data'!$B$6:$BE$43,'ADR Raw Data'!X$1,FALSE)</f>
        <v>4.02873910419755</v>
      </c>
      <c r="AN20" s="49">
        <f>VLOOKUP($A20,'ADR Raw Data'!$B$6:$BE$43,'ADR Raw Data'!Y$1,FALSE)</f>
        <v>3.1177582531600101</v>
      </c>
      <c r="AO20" s="48">
        <f>VLOOKUP($A20,'ADR Raw Data'!$B$6:$BE$43,'ADR Raw Data'!AA$1,FALSE)</f>
        <v>-4.39910739293693</v>
      </c>
      <c r="AP20" s="48">
        <f>VLOOKUP($A20,'ADR Raw Data'!$B$6:$BE$43,'ADR Raw Data'!AB$1,FALSE)</f>
        <v>-2.14817254666151</v>
      </c>
      <c r="AQ20" s="49">
        <f>VLOOKUP($A20,'ADR Raw Data'!$B$6:$BE$43,'ADR Raw Data'!AC$1,FALSE)</f>
        <v>-3.24670626411545</v>
      </c>
      <c r="AR20" s="50">
        <f>VLOOKUP($A20,'ADR Raw Data'!$B$6:$BE$43,'ADR Raw Data'!AE$1,FALSE)</f>
        <v>0.454355526339694</v>
      </c>
      <c r="AS20" s="40"/>
      <c r="AT20" s="51">
        <f>VLOOKUP($A20,'RevPAR Raw Data'!$B$6:$BE$43,'RevPAR Raw Data'!G$1,FALSE)</f>
        <v>51.5607321726687</v>
      </c>
      <c r="AU20" s="52">
        <f>VLOOKUP($A20,'RevPAR Raw Data'!$B$6:$BE$43,'RevPAR Raw Data'!H$1,FALSE)</f>
        <v>57.734181969949901</v>
      </c>
      <c r="AV20" s="52">
        <f>VLOOKUP($A20,'RevPAR Raw Data'!$B$6:$BE$43,'RevPAR Raw Data'!I$1,FALSE)</f>
        <v>65.626746959217698</v>
      </c>
      <c r="AW20" s="52">
        <f>VLOOKUP($A20,'RevPAR Raw Data'!$B$6:$BE$43,'RevPAR Raw Data'!J$1,FALSE)</f>
        <v>70.083843310278993</v>
      </c>
      <c r="AX20" s="52">
        <f>VLOOKUP($A20,'RevPAR Raw Data'!$B$6:$BE$43,'RevPAR Raw Data'!K$1,FALSE)</f>
        <v>67.453039589792496</v>
      </c>
      <c r="AY20" s="53">
        <f>VLOOKUP($A20,'RevPAR Raw Data'!$B$6:$BE$43,'RevPAR Raw Data'!L$1,FALSE)</f>
        <v>62.491708800381502</v>
      </c>
      <c r="AZ20" s="52">
        <f>VLOOKUP($A20,'RevPAR Raw Data'!$B$6:$BE$43,'RevPAR Raw Data'!N$1,FALSE)</f>
        <v>78.619180777486207</v>
      </c>
      <c r="BA20" s="52">
        <f>VLOOKUP($A20,'RevPAR Raw Data'!$B$6:$BE$43,'RevPAR Raw Data'!O$1,FALSE)</f>
        <v>84.593173145719007</v>
      </c>
      <c r="BB20" s="53">
        <f>VLOOKUP($A20,'RevPAR Raw Data'!$B$6:$BE$43,'RevPAR Raw Data'!P$1,FALSE)</f>
        <v>81.6061769616026</v>
      </c>
      <c r="BC20" s="54">
        <f>VLOOKUP($A20,'RevPAR Raw Data'!$B$6:$BE$43,'RevPAR Raw Data'!R$1,FALSE)</f>
        <v>67.952985417873293</v>
      </c>
      <c r="BE20" s="47">
        <f>VLOOKUP($A20,'RevPAR Raw Data'!$B$6:$BE$43,'RevPAR Raw Data'!T$1,FALSE)</f>
        <v>5.8437393253942496</v>
      </c>
      <c r="BF20" s="48">
        <f>VLOOKUP($A20,'RevPAR Raw Data'!$B$6:$BE$43,'RevPAR Raw Data'!U$1,FALSE)</f>
        <v>7.9434452017283094E-2</v>
      </c>
      <c r="BG20" s="48">
        <f>VLOOKUP($A20,'RevPAR Raw Data'!$B$6:$BE$43,'RevPAR Raw Data'!V$1,FALSE)</f>
        <v>0.35855980808321902</v>
      </c>
      <c r="BH20" s="48">
        <f>VLOOKUP($A20,'RevPAR Raw Data'!$B$6:$BE$43,'RevPAR Raw Data'!W$1,FALSE)</f>
        <v>2.0002977133134001</v>
      </c>
      <c r="BI20" s="48">
        <f>VLOOKUP($A20,'RevPAR Raw Data'!$B$6:$BE$43,'RevPAR Raw Data'!X$1,FALSE)</f>
        <v>4.2722453718067799</v>
      </c>
      <c r="BJ20" s="49">
        <f>VLOOKUP($A20,'RevPAR Raw Data'!$B$6:$BE$43,'RevPAR Raw Data'!Y$1,FALSE)</f>
        <v>2.38048889448504</v>
      </c>
      <c r="BK20" s="48">
        <f>VLOOKUP($A20,'RevPAR Raw Data'!$B$6:$BE$43,'RevPAR Raw Data'!AA$1,FALSE)</f>
        <v>-12.1129752427806</v>
      </c>
      <c r="BL20" s="48">
        <f>VLOOKUP($A20,'RevPAR Raw Data'!$B$6:$BE$43,'RevPAR Raw Data'!AB$1,FALSE)</f>
        <v>-11.7123063973561</v>
      </c>
      <c r="BM20" s="49">
        <f>VLOOKUP($A20,'RevPAR Raw Data'!$B$6:$BE$43,'RevPAR Raw Data'!AC$1,FALSE)</f>
        <v>-11.905763106408701</v>
      </c>
      <c r="BN20" s="50">
        <f>VLOOKUP($A20,'RevPAR Raw Data'!$B$6:$BE$43,'RevPAR Raw Data'!AE$1,FALSE)</f>
        <v>-3.0160713317713501</v>
      </c>
    </row>
    <row r="21" spans="1:66" x14ac:dyDescent="0.25">
      <c r="A21" s="63" t="s">
        <v>90</v>
      </c>
      <c r="B21" s="47">
        <f>VLOOKUP($A21,'Occupancy Raw Data'!$B$8:$BE$45,'Occupancy Raw Data'!G$3,FALSE)</f>
        <v>58.394991462720498</v>
      </c>
      <c r="C21" s="48">
        <f>VLOOKUP($A21,'Occupancy Raw Data'!$B$8:$BE$45,'Occupancy Raw Data'!H$3,FALSE)</f>
        <v>78.324796053879695</v>
      </c>
      <c r="D21" s="48">
        <f>VLOOKUP($A21,'Occupancy Raw Data'!$B$8:$BE$45,'Occupancy Raw Data'!I$3,FALSE)</f>
        <v>88.417757541263498</v>
      </c>
      <c r="E21" s="48">
        <f>VLOOKUP($A21,'Occupancy Raw Data'!$B$8:$BE$45,'Occupancy Raw Data'!J$3,FALSE)</f>
        <v>91.605008537279403</v>
      </c>
      <c r="F21" s="48">
        <f>VLOOKUP($A21,'Occupancy Raw Data'!$B$8:$BE$45,'Occupancy Raw Data'!K$3,FALSE)</f>
        <v>78.305824321760497</v>
      </c>
      <c r="G21" s="49">
        <f>VLOOKUP($A21,'Occupancy Raw Data'!$B$8:$BE$45,'Occupancy Raw Data'!L$3,FALSE)</f>
        <v>79.009675583380698</v>
      </c>
      <c r="H21" s="48">
        <f>VLOOKUP($A21,'Occupancy Raw Data'!$B$8:$BE$45,'Occupancy Raw Data'!N$3,FALSE)</f>
        <v>74.188958451906601</v>
      </c>
      <c r="I21" s="48">
        <f>VLOOKUP($A21,'Occupancy Raw Data'!$B$8:$BE$45,'Occupancy Raw Data'!O$3,FALSE)</f>
        <v>71.4475431606905</v>
      </c>
      <c r="J21" s="49">
        <f>VLOOKUP($A21,'Occupancy Raw Data'!$B$8:$BE$45,'Occupancy Raw Data'!P$3,FALSE)</f>
        <v>72.818250806298593</v>
      </c>
      <c r="K21" s="50">
        <f>VLOOKUP($A21,'Occupancy Raw Data'!$B$8:$BE$45,'Occupancy Raw Data'!R$3,FALSE)</f>
        <v>77.240697075642998</v>
      </c>
      <c r="M21" s="47">
        <f>VLOOKUP($A21,'Occupancy Raw Data'!$B$8:$BE$45,'Occupancy Raw Data'!T$3,FALSE)</f>
        <v>1.7352503718393599</v>
      </c>
      <c r="N21" s="48">
        <f>VLOOKUP($A21,'Occupancy Raw Data'!$B$8:$BE$45,'Occupancy Raw Data'!U$3,FALSE)</f>
        <v>10.0786561791761</v>
      </c>
      <c r="O21" s="48">
        <f>VLOOKUP($A21,'Occupancy Raw Data'!$B$8:$BE$45,'Occupancy Raw Data'!V$3,FALSE)</f>
        <v>13.920801759960799</v>
      </c>
      <c r="P21" s="48">
        <f>VLOOKUP($A21,'Occupancy Raw Data'!$B$8:$BE$45,'Occupancy Raw Data'!W$3,FALSE)</f>
        <v>19.045857988165601</v>
      </c>
      <c r="Q21" s="48">
        <f>VLOOKUP($A21,'Occupancy Raw Data'!$B$8:$BE$45,'Occupancy Raw Data'!X$3,FALSE)</f>
        <v>10.9095794706435</v>
      </c>
      <c r="R21" s="49">
        <f>VLOOKUP($A21,'Occupancy Raw Data'!$B$8:$BE$45,'Occupancy Raw Data'!Y$3,FALSE)</f>
        <v>11.684410952291501</v>
      </c>
      <c r="S21" s="48">
        <f>VLOOKUP($A21,'Occupancy Raw Data'!$B$8:$BE$45,'Occupancy Raw Data'!AA$3,FALSE)</f>
        <v>9.8455056179775209</v>
      </c>
      <c r="T21" s="48">
        <f>VLOOKUP($A21,'Occupancy Raw Data'!$B$8:$BE$45,'Occupancy Raw Data'!AB$3,FALSE)</f>
        <v>-2.6621866115275199</v>
      </c>
      <c r="U21" s="49">
        <f>VLOOKUP($A21,'Occupancy Raw Data'!$B$8:$BE$45,'Occupancy Raw Data'!AC$3,FALSE)</f>
        <v>3.3315385650827798</v>
      </c>
      <c r="V21" s="50">
        <f>VLOOKUP($A21,'Occupancy Raw Data'!$B$8:$BE$45,'Occupancy Raw Data'!AE$3,FALSE)</f>
        <v>9.3044662204920705</v>
      </c>
      <c r="X21" s="51">
        <f>VLOOKUP($A21,'ADR Raw Data'!$B$6:$BE$43,'ADR Raw Data'!G$1,FALSE)</f>
        <v>119.420297270955</v>
      </c>
      <c r="Y21" s="52">
        <f>VLOOKUP($A21,'ADR Raw Data'!$B$6:$BE$43,'ADR Raw Data'!H$1,FALSE)</f>
        <v>144.319396875378</v>
      </c>
      <c r="Z21" s="52">
        <f>VLOOKUP($A21,'ADR Raw Data'!$B$6:$BE$43,'ADR Raw Data'!I$1,FALSE)</f>
        <v>159.586750348675</v>
      </c>
      <c r="AA21" s="52">
        <f>VLOOKUP($A21,'ADR Raw Data'!$B$6:$BE$43,'ADR Raw Data'!J$1,FALSE)</f>
        <v>160.12974836905801</v>
      </c>
      <c r="AB21" s="52">
        <f>VLOOKUP($A21,'ADR Raw Data'!$B$6:$BE$43,'ADR Raw Data'!K$1,FALSE)</f>
        <v>141.290711084191</v>
      </c>
      <c r="AC21" s="53">
        <f>VLOOKUP($A21,'ADR Raw Data'!$B$6:$BE$43,'ADR Raw Data'!L$1,FALSE)</f>
        <v>147.12175262930401</v>
      </c>
      <c r="AD21" s="52">
        <f>VLOOKUP($A21,'ADR Raw Data'!$B$6:$BE$43,'ADR Raw Data'!N$1,FALSE)</f>
        <v>117.251159698248</v>
      </c>
      <c r="AE21" s="52">
        <f>VLOOKUP($A21,'ADR Raw Data'!$B$6:$BE$43,'ADR Raw Data'!O$1,FALSE)</f>
        <v>114.501062134891</v>
      </c>
      <c r="AF21" s="53">
        <f>VLOOKUP($A21,'ADR Raw Data'!$B$6:$BE$43,'ADR Raw Data'!P$1,FALSE)</f>
        <v>115.901994398488</v>
      </c>
      <c r="AG21" s="54">
        <f>VLOOKUP($A21,'ADR Raw Data'!$B$6:$BE$43,'ADR Raw Data'!R$1,FALSE)</f>
        <v>138.712535833961</v>
      </c>
      <c r="AI21" s="47">
        <f>VLOOKUP($A21,'ADR Raw Data'!$B$6:$BE$43,'ADR Raw Data'!T$1,FALSE)</f>
        <v>-1.95102847828563E-2</v>
      </c>
      <c r="AJ21" s="48">
        <f>VLOOKUP($A21,'ADR Raw Data'!$B$6:$BE$43,'ADR Raw Data'!U$1,FALSE)</f>
        <v>2.05702883835303</v>
      </c>
      <c r="AK21" s="48">
        <f>VLOOKUP($A21,'ADR Raw Data'!$B$6:$BE$43,'ADR Raw Data'!V$1,FALSE)</f>
        <v>7.4098194676006397</v>
      </c>
      <c r="AL21" s="48">
        <f>VLOOKUP($A21,'ADR Raw Data'!$B$6:$BE$43,'ADR Raw Data'!W$1,FALSE)</f>
        <v>11.0295516121408</v>
      </c>
      <c r="AM21" s="48">
        <f>VLOOKUP($A21,'ADR Raw Data'!$B$6:$BE$43,'ADR Raw Data'!X$1,FALSE)</f>
        <v>6.8509577212855897</v>
      </c>
      <c r="AN21" s="49">
        <f>VLOOKUP($A21,'ADR Raw Data'!$B$6:$BE$43,'ADR Raw Data'!Y$1,FALSE)</f>
        <v>6.45716655272774</v>
      </c>
      <c r="AO21" s="48">
        <f>VLOOKUP($A21,'ADR Raw Data'!$B$6:$BE$43,'ADR Raw Data'!AA$1,FALSE)</f>
        <v>2.28404086791907</v>
      </c>
      <c r="AP21" s="48">
        <f>VLOOKUP($A21,'ADR Raw Data'!$B$6:$BE$43,'ADR Raw Data'!AB$1,FALSE)</f>
        <v>0.24505687827101999</v>
      </c>
      <c r="AQ21" s="49">
        <f>VLOOKUP($A21,'ADR Raw Data'!$B$6:$BE$43,'ADR Raw Data'!AC$1,FALSE)</f>
        <v>1.29658352303727</v>
      </c>
      <c r="AR21" s="50">
        <f>VLOOKUP($A21,'ADR Raw Data'!$B$6:$BE$43,'ADR Raw Data'!AE$1,FALSE)</f>
        <v>5.5468938536184096</v>
      </c>
      <c r="AS21" s="40"/>
      <c r="AT21" s="51">
        <f>VLOOKUP($A21,'RevPAR Raw Data'!$B$6:$BE$43,'RevPAR Raw Data'!G$1,FALSE)</f>
        <v>69.735472396129694</v>
      </c>
      <c r="AU21" s="52">
        <f>VLOOKUP($A21,'RevPAR Raw Data'!$B$6:$BE$43,'RevPAR Raw Data'!H$1,FALSE)</f>
        <v>113.037873268829</v>
      </c>
      <c r="AV21" s="52">
        <f>VLOOKUP($A21,'RevPAR Raw Data'!$B$6:$BE$43,'RevPAR Raw Data'!I$1,FALSE)</f>
        <v>141.103025991273</v>
      </c>
      <c r="AW21" s="52">
        <f>VLOOKUP($A21,'RevPAR Raw Data'!$B$6:$BE$43,'RevPAR Raw Data'!J$1,FALSE)</f>
        <v>146.6868696642</v>
      </c>
      <c r="AX21" s="52">
        <f>VLOOKUP($A21,'RevPAR Raw Data'!$B$6:$BE$43,'RevPAR Raw Data'!K$1,FALSE)</f>
        <v>110.63885600455301</v>
      </c>
      <c r="AY21" s="53">
        <f>VLOOKUP($A21,'RevPAR Raw Data'!$B$6:$BE$43,'RevPAR Raw Data'!L$1,FALSE)</f>
        <v>116.240419464997</v>
      </c>
      <c r="AZ21" s="52">
        <f>VLOOKUP($A21,'RevPAR Raw Data'!$B$6:$BE$43,'RevPAR Raw Data'!N$1,FALSE)</f>
        <v>86.987414152912095</v>
      </c>
      <c r="BA21" s="52">
        <f>VLOOKUP($A21,'RevPAR Raw Data'!$B$6:$BE$43,'RevPAR Raw Data'!O$1,FALSE)</f>
        <v>81.808195788275398</v>
      </c>
      <c r="BB21" s="53">
        <f>VLOOKUP($A21,'RevPAR Raw Data'!$B$6:$BE$43,'RevPAR Raw Data'!P$1,FALSE)</f>
        <v>84.397804970593796</v>
      </c>
      <c r="BC21" s="54">
        <f>VLOOKUP($A21,'RevPAR Raw Data'!$B$6:$BE$43,'RevPAR Raw Data'!R$1,FALSE)</f>
        <v>107.14252960945301</v>
      </c>
      <c r="BE21" s="47">
        <f>VLOOKUP($A21,'RevPAR Raw Data'!$B$6:$BE$43,'RevPAR Raw Data'!T$1,FALSE)</f>
        <v>1.71540153476726</v>
      </c>
      <c r="BF21" s="48">
        <f>VLOOKUP($A21,'RevPAR Raw Data'!$B$6:$BE$43,'RevPAR Raw Data'!U$1,FALSE)</f>
        <v>12.3430058816532</v>
      </c>
      <c r="BG21" s="48">
        <f>VLOOKUP($A21,'RevPAR Raw Data'!$B$6:$BE$43,'RevPAR Raw Data'!V$1,FALSE)</f>
        <v>22.362127506417199</v>
      </c>
      <c r="BH21" s="48">
        <f>VLOOKUP($A21,'RevPAR Raw Data'!$B$6:$BE$43,'RevPAR Raw Data'!W$1,FALSE)</f>
        <v>32.1760823370862</v>
      </c>
      <c r="BI21" s="48">
        <f>VLOOKUP($A21,'RevPAR Raw Data'!$B$6:$BE$43,'RevPAR Raw Data'!X$1,FALSE)</f>
        <v>18.5079478690329</v>
      </c>
      <c r="BJ21" s="49">
        <f>VLOOKUP($A21,'RevPAR Raw Data'!$B$6:$BE$43,'RevPAR Raw Data'!Y$1,FALSE)</f>
        <v>18.896059380913901</v>
      </c>
      <c r="BK21" s="48">
        <f>VLOOKUP($A21,'RevPAR Raw Data'!$B$6:$BE$43,'RevPAR Raw Data'!AA$1,FALSE)</f>
        <v>12.3544218578644</v>
      </c>
      <c r="BL21" s="48">
        <f>VLOOKUP($A21,'RevPAR Raw Data'!$B$6:$BE$43,'RevPAR Raw Data'!AB$1,FALSE)</f>
        <v>-2.4236536046604602</v>
      </c>
      <c r="BM21" s="49">
        <f>VLOOKUP($A21,'RevPAR Raw Data'!$B$6:$BE$43,'RevPAR Raw Data'!AC$1,FALSE)</f>
        <v>4.6713182682185499</v>
      </c>
      <c r="BN21" s="50">
        <f>VLOOKUP($A21,'RevPAR Raw Data'!$B$6:$BE$43,'RevPAR Raw Data'!AE$1,FALSE)</f>
        <v>15.367468939006899</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47.490625160527998</v>
      </c>
      <c r="C23" s="48">
        <f>VLOOKUP($A23,'Occupancy Raw Data'!$B$8:$BE$45,'Occupancy Raw Data'!H$3,FALSE)</f>
        <v>54.954538449684001</v>
      </c>
      <c r="D23" s="48">
        <f>VLOOKUP($A23,'Occupancy Raw Data'!$B$8:$BE$45,'Occupancy Raw Data'!I$3,FALSE)</f>
        <v>59.482714337083202</v>
      </c>
      <c r="E23" s="48">
        <f>VLOOKUP($A23,'Occupancy Raw Data'!$B$8:$BE$45,'Occupancy Raw Data'!J$3,FALSE)</f>
        <v>61.026352288488198</v>
      </c>
      <c r="F23" s="48">
        <f>VLOOKUP($A23,'Occupancy Raw Data'!$B$8:$BE$45,'Occupancy Raw Data'!K$3,FALSE)</f>
        <v>62.5648533415523</v>
      </c>
      <c r="G23" s="49">
        <f>VLOOKUP($A23,'Occupancy Raw Data'!$B$8:$BE$45,'Occupancy Raw Data'!L$3,FALSE)</f>
        <v>57.103816715467197</v>
      </c>
      <c r="H23" s="48">
        <f>VLOOKUP($A23,'Occupancy Raw Data'!$B$8:$BE$45,'Occupancy Raw Data'!N$3,FALSE)</f>
        <v>78.573997020598895</v>
      </c>
      <c r="I23" s="48">
        <f>VLOOKUP($A23,'Occupancy Raw Data'!$B$8:$BE$45,'Occupancy Raw Data'!O$3,FALSE)</f>
        <v>77.934453177171605</v>
      </c>
      <c r="J23" s="49">
        <f>VLOOKUP($A23,'Occupancy Raw Data'!$B$8:$BE$45,'Occupancy Raw Data'!P$3,FALSE)</f>
        <v>78.2542250988852</v>
      </c>
      <c r="K23" s="50">
        <f>VLOOKUP($A23,'Occupancy Raw Data'!$B$8:$BE$45,'Occupancy Raw Data'!R$3,FALSE)</f>
        <v>63.146790539300902</v>
      </c>
      <c r="M23" s="47">
        <f>VLOOKUP($A23,'Occupancy Raw Data'!$B$8:$BE$45,'Occupancy Raw Data'!T$3,FALSE)</f>
        <v>-11.3164444564466</v>
      </c>
      <c r="N23" s="48">
        <f>VLOOKUP($A23,'Occupancy Raw Data'!$B$8:$BE$45,'Occupancy Raw Data'!U$3,FALSE)</f>
        <v>-2.83804511864667</v>
      </c>
      <c r="O23" s="48">
        <f>VLOOKUP($A23,'Occupancy Raw Data'!$B$8:$BE$45,'Occupancy Raw Data'!V$3,FALSE)</f>
        <v>-0.56739818065804803</v>
      </c>
      <c r="P23" s="48">
        <f>VLOOKUP($A23,'Occupancy Raw Data'!$B$8:$BE$45,'Occupancy Raw Data'!W$3,FALSE)</f>
        <v>-2.4067805376167</v>
      </c>
      <c r="Q23" s="48">
        <f>VLOOKUP($A23,'Occupancy Raw Data'!$B$8:$BE$45,'Occupancy Raw Data'!X$3,FALSE)</f>
        <v>-3.00203511637728</v>
      </c>
      <c r="R23" s="49">
        <f>VLOOKUP($A23,'Occupancy Raw Data'!$B$8:$BE$45,'Occupancy Raw Data'!Y$3,FALSE)</f>
        <v>-3.8543224372396998</v>
      </c>
      <c r="S23" s="48">
        <f>VLOOKUP($A23,'Occupancy Raw Data'!$B$8:$BE$45,'Occupancy Raw Data'!AA$3,FALSE)</f>
        <v>-0.70634978446213204</v>
      </c>
      <c r="T23" s="48">
        <f>VLOOKUP($A23,'Occupancy Raw Data'!$B$8:$BE$45,'Occupancy Raw Data'!AB$3,FALSE)</f>
        <v>-1.5820562727693199</v>
      </c>
      <c r="U23" s="49">
        <f>VLOOKUP($A23,'Occupancy Raw Data'!$B$8:$BE$45,'Occupancy Raw Data'!AC$3,FALSE)</f>
        <v>-1.14435316688667</v>
      </c>
      <c r="V23" s="50">
        <f>VLOOKUP($A23,'Occupancy Raw Data'!$B$8:$BE$45,'Occupancy Raw Data'!AE$3,FALSE)</f>
        <v>-2.9119619288065399</v>
      </c>
      <c r="X23" s="51">
        <f>VLOOKUP($A23,'ADR Raw Data'!$B$6:$BE$43,'ADR Raw Data'!G$1,FALSE)</f>
        <v>104.213458436992</v>
      </c>
      <c r="Y23" s="52">
        <f>VLOOKUP($A23,'ADR Raw Data'!$B$6:$BE$43,'ADR Raw Data'!H$1,FALSE)</f>
        <v>106.106224691531</v>
      </c>
      <c r="Z23" s="52">
        <f>VLOOKUP($A23,'ADR Raw Data'!$B$6:$BE$43,'ADR Raw Data'!I$1,FALSE)</f>
        <v>109.87645300747</v>
      </c>
      <c r="AA23" s="52">
        <f>VLOOKUP($A23,'ADR Raw Data'!$B$6:$BE$43,'ADR Raw Data'!J$1,FALSE)</f>
        <v>114.73061584174999</v>
      </c>
      <c r="AB23" s="52">
        <f>VLOOKUP($A23,'ADR Raw Data'!$B$6:$BE$43,'ADR Raw Data'!K$1,FALSE)</f>
        <v>116.210181793177</v>
      </c>
      <c r="AC23" s="53">
        <f>VLOOKUP($A23,'ADR Raw Data'!$B$6:$BE$43,'ADR Raw Data'!L$1,FALSE)</f>
        <v>110.63426699201101</v>
      </c>
      <c r="AD23" s="52">
        <f>VLOOKUP($A23,'ADR Raw Data'!$B$6:$BE$43,'ADR Raw Data'!N$1,FALSE)</f>
        <v>156.30700528896401</v>
      </c>
      <c r="AE23" s="52">
        <f>VLOOKUP($A23,'ADR Raw Data'!$B$6:$BE$43,'ADR Raw Data'!O$1,FALSE)</f>
        <v>157.27313295652999</v>
      </c>
      <c r="AF23" s="53">
        <f>VLOOKUP($A23,'ADR Raw Data'!$B$6:$BE$43,'ADR Raw Data'!P$1,FALSE)</f>
        <v>156.78809516862199</v>
      </c>
      <c r="AG23" s="54">
        <f>VLOOKUP($A23,'ADR Raw Data'!$B$6:$BE$43,'ADR Raw Data'!R$1,FALSE)</f>
        <v>126.97592801236399</v>
      </c>
      <c r="AI23" s="47">
        <f>VLOOKUP($A23,'ADR Raw Data'!$B$6:$BE$43,'ADR Raw Data'!T$1,FALSE)</f>
        <v>-24.8310922081067</v>
      </c>
      <c r="AJ23" s="48">
        <f>VLOOKUP($A23,'ADR Raw Data'!$B$6:$BE$43,'ADR Raw Data'!U$1,FALSE)</f>
        <v>-1.3559237325787501</v>
      </c>
      <c r="AK23" s="48">
        <f>VLOOKUP($A23,'ADR Raw Data'!$B$6:$BE$43,'ADR Raw Data'!V$1,FALSE)</f>
        <v>-1.0690430747978299</v>
      </c>
      <c r="AL23" s="48">
        <f>VLOOKUP($A23,'ADR Raw Data'!$B$6:$BE$43,'ADR Raw Data'!W$1,FALSE)</f>
        <v>2.4286695509979799</v>
      </c>
      <c r="AM23" s="48">
        <f>VLOOKUP($A23,'ADR Raw Data'!$B$6:$BE$43,'ADR Raw Data'!X$1,FALSE)</f>
        <v>-0.96137785057541503</v>
      </c>
      <c r="AN23" s="49">
        <f>VLOOKUP($A23,'ADR Raw Data'!$B$6:$BE$43,'ADR Raw Data'!Y$1,FALSE)</f>
        <v>-5.3858244376622597</v>
      </c>
      <c r="AO23" s="48">
        <f>VLOOKUP($A23,'ADR Raw Data'!$B$6:$BE$43,'ADR Raw Data'!AA$1,FALSE)</f>
        <v>-7.4699094869158697E-2</v>
      </c>
      <c r="AP23" s="48">
        <f>VLOOKUP($A23,'ADR Raw Data'!$B$6:$BE$43,'ADR Raw Data'!AB$1,FALSE)</f>
        <v>-2.09430899822065</v>
      </c>
      <c r="AQ23" s="49">
        <f>VLOOKUP($A23,'ADR Raw Data'!$B$6:$BE$43,'ADR Raw Data'!AC$1,FALSE)</f>
        <v>-1.09961948393135</v>
      </c>
      <c r="AR23" s="50">
        <f>VLOOKUP($A23,'ADR Raw Data'!$B$6:$BE$43,'ADR Raw Data'!AE$1,FALSE)</f>
        <v>-3.3651836637540402</v>
      </c>
      <c r="AS23" s="40"/>
      <c r="AT23" s="51">
        <f>VLOOKUP($A23,'RevPAR Raw Data'!$B$6:$BE$43,'RevPAR Raw Data'!G$1,FALSE)</f>
        <v>49.491622913134997</v>
      </c>
      <c r="AU23" s="52">
        <f>VLOOKUP($A23,'RevPAR Raw Data'!$B$6:$BE$43,'RevPAR Raw Data'!H$1,FALSE)</f>
        <v>58.310186045615602</v>
      </c>
      <c r="AV23" s="52">
        <f>VLOOKUP($A23,'RevPAR Raw Data'!$B$6:$BE$43,'RevPAR Raw Data'!I$1,FALSE)</f>
        <v>65.357496666152898</v>
      </c>
      <c r="AW23" s="52">
        <f>VLOOKUP($A23,'RevPAR Raw Data'!$B$6:$BE$43,'RevPAR Raw Data'!J$1,FALSE)</f>
        <v>70.015909806338897</v>
      </c>
      <c r="AX23" s="52">
        <f>VLOOKUP($A23,'RevPAR Raw Data'!$B$6:$BE$43,'RevPAR Raw Data'!K$1,FALSE)</f>
        <v>72.706729806852607</v>
      </c>
      <c r="AY23" s="53">
        <f>VLOOKUP($A23,'RevPAR Raw Data'!$B$6:$BE$43,'RevPAR Raw Data'!L$1,FALSE)</f>
        <v>63.176389047618997</v>
      </c>
      <c r="AZ23" s="52">
        <f>VLOOKUP($A23,'RevPAR Raw Data'!$B$6:$BE$43,'RevPAR Raw Data'!N$1,FALSE)</f>
        <v>122.816661678738</v>
      </c>
      <c r="BA23" s="52">
        <f>VLOOKUP($A23,'RevPAR Raw Data'!$B$6:$BE$43,'RevPAR Raw Data'!O$1,FALSE)</f>
        <v>122.569956164278</v>
      </c>
      <c r="BB23" s="53">
        <f>VLOOKUP($A23,'RevPAR Raw Data'!$B$6:$BE$43,'RevPAR Raw Data'!P$1,FALSE)</f>
        <v>122.69330892150801</v>
      </c>
      <c r="BC23" s="54">
        <f>VLOOKUP($A23,'RevPAR Raw Data'!$B$6:$BE$43,'RevPAR Raw Data'!R$1,FALSE)</f>
        <v>80.181223297301599</v>
      </c>
      <c r="BE23" s="47">
        <f>VLOOKUP($A23,'RevPAR Raw Data'!$B$6:$BE$43,'RevPAR Raw Data'!T$1,FALSE)</f>
        <v>-33.337539906893902</v>
      </c>
      <c r="BF23" s="48">
        <f>VLOOKUP($A23,'RevPAR Raw Data'!$B$6:$BE$43,'RevPAR Raw Data'!U$1,FALSE)</f>
        <v>-4.1554871239204001</v>
      </c>
      <c r="BG23" s="48">
        <f>VLOOKUP($A23,'RevPAR Raw Data'!$B$6:$BE$43,'RevPAR Raw Data'!V$1,FALSE)</f>
        <v>-1.6303755244990199</v>
      </c>
      <c r="BH23" s="48">
        <f>VLOOKUP($A23,'RevPAR Raw Data'!$B$6:$BE$43,'RevPAR Raw Data'!W$1,FALSE)</f>
        <v>-3.6563732695168202E-2</v>
      </c>
      <c r="BI23" s="48">
        <f>VLOOKUP($A23,'RevPAR Raw Data'!$B$6:$BE$43,'RevPAR Raw Data'!X$1,FALSE)</f>
        <v>-3.9345520662773499</v>
      </c>
      <c r="BJ23" s="49">
        <f>VLOOKUP($A23,'RevPAR Raw Data'!$B$6:$BE$43,'RevPAR Raw Data'!Y$1,FALSE)</f>
        <v>-9.0325598351708098</v>
      </c>
      <c r="BK23" s="48">
        <f>VLOOKUP($A23,'RevPAR Raw Data'!$B$6:$BE$43,'RevPAR Raw Data'!AA$1,FALSE)</f>
        <v>-0.78052124243568699</v>
      </c>
      <c r="BL23" s="48">
        <f>VLOOKUP($A23,'RevPAR Raw Data'!$B$6:$BE$43,'RevPAR Raw Data'!AB$1,FALSE)</f>
        <v>-3.6432321241124601</v>
      </c>
      <c r="BM23" s="49">
        <f>VLOOKUP($A23,'RevPAR Raw Data'!$B$6:$BE$43,'RevPAR Raw Data'!AC$1,FALSE)</f>
        <v>-2.2313891204299501</v>
      </c>
      <c r="BN23" s="50">
        <f>VLOOKUP($A23,'RevPAR Raw Data'!$B$6:$BE$43,'RevPAR Raw Data'!AE$1,FALSE)</f>
        <v>-6.1791527254376497</v>
      </c>
    </row>
    <row r="24" spans="1:66" x14ac:dyDescent="0.25">
      <c r="A24" s="63" t="s">
        <v>91</v>
      </c>
      <c r="B24" s="47">
        <f>VLOOKUP($A24,'Occupancy Raw Data'!$B$8:$BE$45,'Occupancy Raw Data'!G$3,FALSE)</f>
        <v>56.646603611349903</v>
      </c>
      <c r="C24" s="48">
        <f>VLOOKUP($A24,'Occupancy Raw Data'!$B$8:$BE$45,'Occupancy Raw Data'!H$3,FALSE)</f>
        <v>67.153912295786697</v>
      </c>
      <c r="D24" s="48">
        <f>VLOOKUP($A24,'Occupancy Raw Data'!$B$8:$BE$45,'Occupancy Raw Data'!I$3,FALSE)</f>
        <v>72.966466036113403</v>
      </c>
      <c r="E24" s="48">
        <f>VLOOKUP($A24,'Occupancy Raw Data'!$B$8:$BE$45,'Occupancy Raw Data'!J$3,FALSE)</f>
        <v>75.305245055889898</v>
      </c>
      <c r="F24" s="48">
        <f>VLOOKUP($A24,'Occupancy Raw Data'!$B$8:$BE$45,'Occupancy Raw Data'!K$3,FALSE)</f>
        <v>73.499570077385997</v>
      </c>
      <c r="G24" s="49">
        <f>VLOOKUP($A24,'Occupancy Raw Data'!$B$8:$BE$45,'Occupancy Raw Data'!L$3,FALSE)</f>
        <v>69.114359415305202</v>
      </c>
      <c r="H24" s="48">
        <f>VLOOKUP($A24,'Occupancy Raw Data'!$B$8:$BE$45,'Occupancy Raw Data'!N$3,FALSE)</f>
        <v>83.009458297506399</v>
      </c>
      <c r="I24" s="48">
        <f>VLOOKUP($A24,'Occupancy Raw Data'!$B$8:$BE$45,'Occupancy Raw Data'!O$3,FALSE)</f>
        <v>79.656061908856401</v>
      </c>
      <c r="J24" s="49">
        <f>VLOOKUP($A24,'Occupancy Raw Data'!$B$8:$BE$45,'Occupancy Raw Data'!P$3,FALSE)</f>
        <v>81.3327601031814</v>
      </c>
      <c r="K24" s="50">
        <f>VLOOKUP($A24,'Occupancy Raw Data'!$B$8:$BE$45,'Occupancy Raw Data'!R$3,FALSE)</f>
        <v>72.605331040412693</v>
      </c>
      <c r="M24" s="47">
        <f>VLOOKUP($A24,'Occupancy Raw Data'!$B$8:$BE$45,'Occupancy Raw Data'!T$3,FALSE)</f>
        <v>-11.804363825547</v>
      </c>
      <c r="N24" s="48">
        <f>VLOOKUP($A24,'Occupancy Raw Data'!$B$8:$BE$45,'Occupancy Raw Data'!U$3,FALSE)</f>
        <v>-8.9998557770838499</v>
      </c>
      <c r="O24" s="48">
        <f>VLOOKUP($A24,'Occupancy Raw Data'!$B$8:$BE$45,'Occupancy Raw Data'!V$3,FALSE)</f>
        <v>-5.0109278511686002</v>
      </c>
      <c r="P24" s="48">
        <f>VLOOKUP($A24,'Occupancy Raw Data'!$B$8:$BE$45,'Occupancy Raw Data'!W$3,FALSE)</f>
        <v>-5.0520705084442898</v>
      </c>
      <c r="Q24" s="48">
        <f>VLOOKUP($A24,'Occupancy Raw Data'!$B$8:$BE$45,'Occupancy Raw Data'!X$3,FALSE)</f>
        <v>-3.2393616632343298</v>
      </c>
      <c r="R24" s="49">
        <f>VLOOKUP($A24,'Occupancy Raw Data'!$B$8:$BE$45,'Occupancy Raw Data'!Y$3,FALSE)</f>
        <v>-6.6304125634744198</v>
      </c>
      <c r="S24" s="48">
        <f>VLOOKUP($A24,'Occupancy Raw Data'!$B$8:$BE$45,'Occupancy Raw Data'!AA$3,FALSE)</f>
        <v>-1.1068683177793299</v>
      </c>
      <c r="T24" s="48">
        <f>VLOOKUP($A24,'Occupancy Raw Data'!$B$8:$BE$45,'Occupancy Raw Data'!AB$3,FALSE)</f>
        <v>-2.1090060901245402</v>
      </c>
      <c r="U24" s="49">
        <f>VLOOKUP($A24,'Occupancy Raw Data'!$B$8:$BE$45,'Occupancy Raw Data'!AC$3,FALSE)</f>
        <v>-1.60015843890099</v>
      </c>
      <c r="V24" s="50">
        <f>VLOOKUP($A24,'Occupancy Raw Data'!$B$8:$BE$45,'Occupancy Raw Data'!AE$3,FALSE)</f>
        <v>-5.0773304184554799</v>
      </c>
      <c r="X24" s="51">
        <f>VLOOKUP($A24,'ADR Raw Data'!$B$6:$BE$43,'ADR Raw Data'!G$1,FALSE)</f>
        <v>92.629791590771006</v>
      </c>
      <c r="Y24" s="52">
        <f>VLOOKUP($A24,'ADR Raw Data'!$B$6:$BE$43,'ADR Raw Data'!H$1,FALSE)</f>
        <v>99.767151830985895</v>
      </c>
      <c r="Z24" s="52">
        <f>VLOOKUP($A24,'ADR Raw Data'!$B$6:$BE$43,'ADR Raw Data'!I$1,FALSE)</f>
        <v>101.72141451802899</v>
      </c>
      <c r="AA24" s="52">
        <f>VLOOKUP($A24,'ADR Raw Data'!$B$6:$BE$43,'ADR Raw Data'!J$1,FALSE)</f>
        <v>105.340242155743</v>
      </c>
      <c r="AB24" s="52">
        <f>VLOOKUP($A24,'ADR Raw Data'!$B$6:$BE$43,'ADR Raw Data'!K$1,FALSE)</f>
        <v>104.666147098736</v>
      </c>
      <c r="AC24" s="53">
        <f>VLOOKUP($A24,'ADR Raw Data'!$B$6:$BE$43,'ADR Raw Data'!L$1,FALSE)</f>
        <v>101.266248136352</v>
      </c>
      <c r="AD24" s="52">
        <f>VLOOKUP($A24,'ADR Raw Data'!$B$6:$BE$43,'ADR Raw Data'!N$1,FALSE)</f>
        <v>128.270855065257</v>
      </c>
      <c r="AE24" s="52">
        <f>VLOOKUP($A24,'ADR Raw Data'!$B$6:$BE$43,'ADR Raw Data'!O$1,FALSE)</f>
        <v>122.903381627806</v>
      </c>
      <c r="AF24" s="53">
        <f>VLOOKUP($A24,'ADR Raw Data'!$B$6:$BE$43,'ADR Raw Data'!P$1,FALSE)</f>
        <v>125.642444349296</v>
      </c>
      <c r="AG24" s="54">
        <f>VLOOKUP($A24,'ADR Raw Data'!$B$6:$BE$43,'ADR Raw Data'!R$1,FALSE)</f>
        <v>109.068049583812</v>
      </c>
      <c r="AI24" s="47">
        <f>VLOOKUP($A24,'ADR Raw Data'!$B$6:$BE$43,'ADR Raw Data'!T$1,FALSE)</f>
        <v>-9.5617914933128194</v>
      </c>
      <c r="AJ24" s="48">
        <f>VLOOKUP($A24,'ADR Raw Data'!$B$6:$BE$43,'ADR Raw Data'!U$1,FALSE)</f>
        <v>1.0084254456492301</v>
      </c>
      <c r="AK24" s="48">
        <f>VLOOKUP($A24,'ADR Raw Data'!$B$6:$BE$43,'ADR Raw Data'!V$1,FALSE)</f>
        <v>1.11796991332697</v>
      </c>
      <c r="AL24" s="48">
        <f>VLOOKUP($A24,'ADR Raw Data'!$B$6:$BE$43,'ADR Raw Data'!W$1,FALSE)</f>
        <v>4.4412251476987503</v>
      </c>
      <c r="AM24" s="48">
        <f>VLOOKUP($A24,'ADR Raw Data'!$B$6:$BE$43,'ADR Raw Data'!X$1,FALSE)</f>
        <v>3.4088406680502001</v>
      </c>
      <c r="AN24" s="49">
        <f>VLOOKUP($A24,'ADR Raw Data'!$B$6:$BE$43,'ADR Raw Data'!Y$1,FALSE)</f>
        <v>0.52900168370361</v>
      </c>
      <c r="AO24" s="48">
        <f>VLOOKUP($A24,'ADR Raw Data'!$B$6:$BE$43,'ADR Raw Data'!AA$1,FALSE)</f>
        <v>1.2517339064105799</v>
      </c>
      <c r="AP24" s="48">
        <f>VLOOKUP($A24,'ADR Raw Data'!$B$6:$BE$43,'ADR Raw Data'!AB$1,FALSE)</f>
        <v>-0.64899092442844697</v>
      </c>
      <c r="AQ24" s="49">
        <f>VLOOKUP($A24,'ADR Raw Data'!$B$6:$BE$43,'ADR Raw Data'!AC$1,FALSE)</f>
        <v>0.33833786753859302</v>
      </c>
      <c r="AR24" s="50">
        <f>VLOOKUP($A24,'ADR Raw Data'!$B$6:$BE$43,'ADR Raw Data'!AE$1,FALSE)</f>
        <v>0.71551469318045102</v>
      </c>
      <c r="AS24" s="40"/>
      <c r="AT24" s="51">
        <f>VLOOKUP($A24,'RevPAR Raw Data'!$B$6:$BE$43,'RevPAR Raw Data'!G$1,FALSE)</f>
        <v>52.471630868443597</v>
      </c>
      <c r="AU24" s="52">
        <f>VLOOKUP($A24,'RevPAR Raw Data'!$B$6:$BE$43,'RevPAR Raw Data'!H$1,FALSE)</f>
        <v>66.997545640584605</v>
      </c>
      <c r="AV24" s="52">
        <f>VLOOKUP($A24,'RevPAR Raw Data'!$B$6:$BE$43,'RevPAR Raw Data'!I$1,FALSE)</f>
        <v>74.222521375752294</v>
      </c>
      <c r="AW24" s="52">
        <f>VLOOKUP($A24,'RevPAR Raw Data'!$B$6:$BE$43,'RevPAR Raw Data'!J$1,FALSE)</f>
        <v>79.3267274978503</v>
      </c>
      <c r="AX24" s="52">
        <f>VLOOKUP($A24,'RevPAR Raw Data'!$B$6:$BE$43,'RevPAR Raw Data'!K$1,FALSE)</f>
        <v>76.929168134135807</v>
      </c>
      <c r="AY24" s="53">
        <f>VLOOKUP($A24,'RevPAR Raw Data'!$B$6:$BE$43,'RevPAR Raw Data'!L$1,FALSE)</f>
        <v>69.989518703353298</v>
      </c>
      <c r="AZ24" s="52">
        <f>VLOOKUP($A24,'RevPAR Raw Data'!$B$6:$BE$43,'RevPAR Raw Data'!N$1,FALSE)</f>
        <v>106.47694194325</v>
      </c>
      <c r="BA24" s="52">
        <f>VLOOKUP($A24,'RevPAR Raw Data'!$B$6:$BE$43,'RevPAR Raw Data'!O$1,FALSE)</f>
        <v>97.899993757523603</v>
      </c>
      <c r="BB24" s="53">
        <f>VLOOKUP($A24,'RevPAR Raw Data'!$B$6:$BE$43,'RevPAR Raw Data'!P$1,FALSE)</f>
        <v>102.188467850386</v>
      </c>
      <c r="BC24" s="54">
        <f>VLOOKUP($A24,'RevPAR Raw Data'!$B$6:$BE$43,'RevPAR Raw Data'!R$1,FALSE)</f>
        <v>79.1892184596486</v>
      </c>
      <c r="BE24" s="47">
        <f>VLOOKUP($A24,'RevPAR Raw Data'!$B$6:$BE$43,'RevPAR Raw Data'!T$1,FALSE)</f>
        <v>-20.237446662748901</v>
      </c>
      <c r="BF24" s="48">
        <f>VLOOKUP($A24,'RevPAR Raw Data'!$B$6:$BE$43,'RevPAR Raw Data'!U$1,FALSE)</f>
        <v>-8.0821871671624592</v>
      </c>
      <c r="BG24" s="48">
        <f>VLOOKUP($A24,'RevPAR Raw Data'!$B$6:$BE$43,'RevPAR Raw Data'!V$1,FALSE)</f>
        <v>-3.9489786035962098</v>
      </c>
      <c r="BH24" s="48">
        <f>VLOOKUP($A24,'RevPAR Raw Data'!$B$6:$BE$43,'RevPAR Raw Data'!W$1,FALSE)</f>
        <v>-0.83521918664603501</v>
      </c>
      <c r="BI24" s="48">
        <f>VLOOKUP($A24,'RevPAR Raw Data'!$B$6:$BE$43,'RevPAR Raw Data'!X$1,FALSE)</f>
        <v>5.9054327054311802E-2</v>
      </c>
      <c r="BJ24" s="49">
        <f>VLOOKUP($A24,'RevPAR Raw Data'!$B$6:$BE$43,'RevPAR Raw Data'!Y$1,FALSE)</f>
        <v>-6.1364858738680796</v>
      </c>
      <c r="BK24" s="48">
        <f>VLOOKUP($A24,'RevPAR Raw Data'!$B$6:$BE$43,'RevPAR Raw Data'!AA$1,FALSE)</f>
        <v>0.13101054259828501</v>
      </c>
      <c r="BL24" s="48">
        <f>VLOOKUP($A24,'RevPAR Raw Data'!$B$6:$BE$43,'RevPAR Raw Data'!AB$1,FALSE)</f>
        <v>-2.7443097564324401</v>
      </c>
      <c r="BM24" s="49">
        <f>VLOOKUP($A24,'RevPAR Raw Data'!$B$6:$BE$43,'RevPAR Raw Data'!AC$1,FALSE)</f>
        <v>-1.2672345133018199</v>
      </c>
      <c r="BN24" s="50">
        <f>VLOOKUP($A24,'RevPAR Raw Data'!$B$6:$BE$43,'RevPAR Raw Data'!AE$1,FALSE)</f>
        <v>-4.3981447704403998</v>
      </c>
    </row>
    <row r="25" spans="1:66" x14ac:dyDescent="0.25">
      <c r="A25" s="63" t="s">
        <v>32</v>
      </c>
      <c r="B25" s="47">
        <f>VLOOKUP($A25,'Occupancy Raw Data'!$B$8:$BE$45,'Occupancy Raw Data'!G$3,FALSE)</f>
        <v>52.765596265383998</v>
      </c>
      <c r="C25" s="48">
        <f>VLOOKUP($A25,'Occupancy Raw Data'!$B$8:$BE$45,'Occupancy Raw Data'!H$3,FALSE)</f>
        <v>70.618192106379894</v>
      </c>
      <c r="D25" s="48">
        <f>VLOOKUP($A25,'Occupancy Raw Data'!$B$8:$BE$45,'Occupancy Raw Data'!I$3,FALSE)</f>
        <v>73.560616777479098</v>
      </c>
      <c r="E25" s="48">
        <f>VLOOKUP($A25,'Occupancy Raw Data'!$B$8:$BE$45,'Occupancy Raw Data'!J$3,FALSE)</f>
        <v>66.9967463573348</v>
      </c>
      <c r="F25" s="48">
        <f>VLOOKUP($A25,'Occupancy Raw Data'!$B$8:$BE$45,'Occupancy Raw Data'!K$3,FALSE)</f>
        <v>68.552836327627602</v>
      </c>
      <c r="G25" s="49">
        <f>VLOOKUP($A25,'Occupancy Raw Data'!$B$8:$BE$45,'Occupancy Raw Data'!L$3,FALSE)</f>
        <v>66.498797566841105</v>
      </c>
      <c r="H25" s="48">
        <f>VLOOKUP($A25,'Occupancy Raw Data'!$B$8:$BE$45,'Occupancy Raw Data'!N$3,FALSE)</f>
        <v>77.974253784127797</v>
      </c>
      <c r="I25" s="48">
        <f>VLOOKUP($A25,'Occupancy Raw Data'!$B$8:$BE$45,'Occupancy Raw Data'!O$3,FALSE)</f>
        <v>78.356203140472402</v>
      </c>
      <c r="J25" s="49">
        <f>VLOOKUP($A25,'Occupancy Raw Data'!$B$8:$BE$45,'Occupancy Raw Data'!P$3,FALSE)</f>
        <v>78.165228462300107</v>
      </c>
      <c r="K25" s="50">
        <f>VLOOKUP($A25,'Occupancy Raw Data'!$B$8:$BE$45,'Occupancy Raw Data'!R$3,FALSE)</f>
        <v>69.8320635369722</v>
      </c>
      <c r="M25" s="47">
        <f>VLOOKUP($A25,'Occupancy Raw Data'!$B$8:$BE$45,'Occupancy Raw Data'!T$3,FALSE)</f>
        <v>4.9872173115373704</v>
      </c>
      <c r="N25" s="48">
        <f>VLOOKUP($A25,'Occupancy Raw Data'!$B$8:$BE$45,'Occupancy Raw Data'!U$3,FALSE)</f>
        <v>16.434551199603199</v>
      </c>
      <c r="O25" s="48">
        <f>VLOOKUP($A25,'Occupancy Raw Data'!$B$8:$BE$45,'Occupancy Raw Data'!V$3,FALSE)</f>
        <v>16.849374798793999</v>
      </c>
      <c r="P25" s="48">
        <f>VLOOKUP($A25,'Occupancy Raw Data'!$B$8:$BE$45,'Occupancy Raw Data'!W$3,FALSE)</f>
        <v>2.9852640908766501</v>
      </c>
      <c r="Q25" s="48">
        <f>VLOOKUP($A25,'Occupancy Raw Data'!$B$8:$BE$45,'Occupancy Raw Data'!X$3,FALSE)</f>
        <v>1.2338165365264699</v>
      </c>
      <c r="R25" s="49">
        <f>VLOOKUP($A25,'Occupancy Raw Data'!$B$8:$BE$45,'Occupancy Raw Data'!Y$3,FALSE)</f>
        <v>8.4331484380221102</v>
      </c>
      <c r="S25" s="48">
        <f>VLOOKUP($A25,'Occupancy Raw Data'!$B$8:$BE$45,'Occupancy Raw Data'!AA$3,FALSE)</f>
        <v>0.45709536290015301</v>
      </c>
      <c r="T25" s="48">
        <f>VLOOKUP($A25,'Occupancy Raw Data'!$B$8:$BE$45,'Occupancy Raw Data'!AB$3,FALSE)</f>
        <v>-3.0765712266329301</v>
      </c>
      <c r="U25" s="49">
        <f>VLOOKUP($A25,'Occupancy Raw Data'!$B$8:$BE$45,'Occupancy Raw Data'!AC$3,FALSE)</f>
        <v>-1.3456844039851601</v>
      </c>
      <c r="V25" s="50">
        <f>VLOOKUP($A25,'Occupancy Raw Data'!$B$8:$BE$45,'Occupancy Raw Data'!AE$3,FALSE)</f>
        <v>5.1014155093357401</v>
      </c>
      <c r="X25" s="51">
        <f>VLOOKUP($A25,'ADR Raw Data'!$B$6:$BE$43,'ADR Raw Data'!G$1,FALSE)</f>
        <v>84.088598123324303</v>
      </c>
      <c r="Y25" s="52">
        <f>VLOOKUP($A25,'ADR Raw Data'!$B$6:$BE$43,'ADR Raw Data'!H$1,FALSE)</f>
        <v>93.858559895833295</v>
      </c>
      <c r="Z25" s="52">
        <f>VLOOKUP($A25,'ADR Raw Data'!$B$6:$BE$43,'ADR Raw Data'!I$1,FALSE)</f>
        <v>95.568255980769194</v>
      </c>
      <c r="AA25" s="52">
        <f>VLOOKUP($A25,'ADR Raw Data'!$B$6:$BE$43,'ADR Raw Data'!J$1,FALSE)</f>
        <v>94.013410874155397</v>
      </c>
      <c r="AB25" s="52">
        <f>VLOOKUP($A25,'ADR Raw Data'!$B$6:$BE$43,'ADR Raw Data'!K$1,FALSE)</f>
        <v>98.776267952950803</v>
      </c>
      <c r="AC25" s="53">
        <f>VLOOKUP($A25,'ADR Raw Data'!$B$6:$BE$43,'ADR Raw Data'!L$1,FALSE)</f>
        <v>93.731477259189901</v>
      </c>
      <c r="AD25" s="52">
        <f>VLOOKUP($A25,'ADR Raw Data'!$B$6:$BE$43,'ADR Raw Data'!N$1,FALSE)</f>
        <v>117.355909234397</v>
      </c>
      <c r="AE25" s="52">
        <f>VLOOKUP($A25,'ADR Raw Data'!$B$6:$BE$43,'ADR Raw Data'!O$1,FALSE)</f>
        <v>117.26400102906599</v>
      </c>
      <c r="AF25" s="53">
        <f>VLOOKUP($A25,'ADR Raw Data'!$B$6:$BE$43,'ADR Raw Data'!P$1,FALSE)</f>
        <v>117.30984285584999</v>
      </c>
      <c r="AG25" s="54">
        <f>VLOOKUP($A25,'ADR Raw Data'!$B$6:$BE$43,'ADR Raw Data'!R$1,FALSE)</f>
        <v>101.272050785703</v>
      </c>
      <c r="AI25" s="47">
        <f>VLOOKUP($A25,'ADR Raw Data'!$B$6:$BE$43,'ADR Raw Data'!T$1,FALSE)</f>
        <v>0.84388169678828695</v>
      </c>
      <c r="AJ25" s="48">
        <f>VLOOKUP($A25,'ADR Raw Data'!$B$6:$BE$43,'ADR Raw Data'!U$1,FALSE)</f>
        <v>8.8470594719668991</v>
      </c>
      <c r="AK25" s="48">
        <f>VLOOKUP($A25,'ADR Raw Data'!$B$6:$BE$43,'ADR Raw Data'!V$1,FALSE)</f>
        <v>5.0619892313659296</v>
      </c>
      <c r="AL25" s="48">
        <f>VLOOKUP($A25,'ADR Raw Data'!$B$6:$BE$43,'ADR Raw Data'!W$1,FALSE)</f>
        <v>8.6670431418682696</v>
      </c>
      <c r="AM25" s="48">
        <f>VLOOKUP($A25,'ADR Raw Data'!$B$6:$BE$43,'ADR Raw Data'!X$1,FALSE)</f>
        <v>7.6912242427572597</v>
      </c>
      <c r="AN25" s="49">
        <f>VLOOKUP($A25,'ADR Raw Data'!$B$6:$BE$43,'ADR Raw Data'!Y$1,FALSE)</f>
        <v>6.5024405004581096</v>
      </c>
      <c r="AO25" s="48">
        <f>VLOOKUP($A25,'ADR Raw Data'!$B$6:$BE$43,'ADR Raw Data'!AA$1,FALSE)</f>
        <v>0.54587440726997905</v>
      </c>
      <c r="AP25" s="48">
        <f>VLOOKUP($A25,'ADR Raw Data'!$B$6:$BE$43,'ADR Raw Data'!AB$1,FALSE)</f>
        <v>-2.7876518202930098</v>
      </c>
      <c r="AQ25" s="49">
        <f>VLOOKUP($A25,'ADR Raw Data'!$B$6:$BE$43,'ADR Raw Data'!AC$1,FALSE)</f>
        <v>-1.18152887307057</v>
      </c>
      <c r="AR25" s="50">
        <f>VLOOKUP($A25,'ADR Raw Data'!$B$6:$BE$43,'ADR Raw Data'!AE$1,FALSE)</f>
        <v>2.84582033177219</v>
      </c>
      <c r="AS25" s="40"/>
      <c r="AT25" s="51">
        <f>VLOOKUP($A25,'RevPAR Raw Data'!$B$6:$BE$43,'RevPAR Raw Data'!G$1,FALSE)</f>
        <v>44.369850190974603</v>
      </c>
      <c r="AU25" s="52">
        <f>VLOOKUP($A25,'RevPAR Raw Data'!$B$6:$BE$43,'RevPAR Raw Data'!H$1,FALSE)</f>
        <v>66.2812181355212</v>
      </c>
      <c r="AV25" s="52">
        <f>VLOOKUP($A25,'RevPAR Raw Data'!$B$6:$BE$43,'RevPAR Raw Data'!I$1,FALSE)</f>
        <v>70.300598542933898</v>
      </c>
      <c r="AW25" s="52">
        <f>VLOOKUP($A25,'RevPAR Raw Data'!$B$6:$BE$43,'RevPAR Raw Data'!J$1,FALSE)</f>
        <v>62.985926425236897</v>
      </c>
      <c r="AX25" s="52">
        <f>VLOOKUP($A25,'RevPAR Raw Data'!$B$6:$BE$43,'RevPAR Raw Data'!K$1,FALSE)</f>
        <v>67.713933300325294</v>
      </c>
      <c r="AY25" s="53">
        <f>VLOOKUP($A25,'RevPAR Raw Data'!$B$6:$BE$43,'RevPAR Raw Data'!L$1,FALSE)</f>
        <v>62.330305318998398</v>
      </c>
      <c r="AZ25" s="52">
        <f>VLOOKUP($A25,'RevPAR Raw Data'!$B$6:$BE$43,'RevPAR Raw Data'!N$1,FALSE)</f>
        <v>91.507394497099995</v>
      </c>
      <c r="BA25" s="52">
        <f>VLOOKUP($A25,'RevPAR Raw Data'!$B$6:$BE$43,'RevPAR Raw Data'!O$1,FALSE)</f>
        <v>91.883618856981101</v>
      </c>
      <c r="BB25" s="53">
        <f>VLOOKUP($A25,'RevPAR Raw Data'!$B$6:$BE$43,'RevPAR Raw Data'!P$1,FALSE)</f>
        <v>91.695506677040498</v>
      </c>
      <c r="BC25" s="54">
        <f>VLOOKUP($A25,'RevPAR Raw Data'!$B$6:$BE$43,'RevPAR Raw Data'!R$1,FALSE)</f>
        <v>70.720362849867598</v>
      </c>
      <c r="BE25" s="47">
        <f>VLOOKUP($A25,'RevPAR Raw Data'!$B$6:$BE$43,'RevPAR Raw Data'!T$1,FALSE)</f>
        <v>5.8731852223967804</v>
      </c>
      <c r="BF25" s="48">
        <f>VLOOKUP($A25,'RevPAR Raw Data'!$B$6:$BE$43,'RevPAR Raw Data'!U$1,FALSE)</f>
        <v>26.735585190149799</v>
      </c>
      <c r="BG25" s="48">
        <f>VLOOKUP($A25,'RevPAR Raw Data'!$B$6:$BE$43,'RevPAR Raw Data'!V$1,FALSE)</f>
        <v>22.7642775680273</v>
      </c>
      <c r="BH25" s="48">
        <f>VLOOKUP($A25,'RevPAR Raw Data'!$B$6:$BE$43,'RevPAR Raw Data'!W$1,FALSE)</f>
        <v>11.911041359399899</v>
      </c>
      <c r="BI25" s="48">
        <f>VLOOKUP($A25,'RevPAR Raw Data'!$B$6:$BE$43,'RevPAR Raw Data'!X$1,FALSE)</f>
        <v>9.0199363758522004</v>
      </c>
      <c r="BJ25" s="49">
        <f>VLOOKUP($A25,'RevPAR Raw Data'!$B$6:$BE$43,'RevPAR Raw Data'!Y$1,FALSE)</f>
        <v>15.4839493979779</v>
      </c>
      <c r="BK25" s="48">
        <f>VLOOKUP($A25,'RevPAR Raw Data'!$B$6:$BE$43,'RevPAR Raw Data'!AA$1,FALSE)</f>
        <v>1.00546493677302</v>
      </c>
      <c r="BL25" s="48">
        <f>VLOOKUP($A25,'RevPAR Raw Data'!$B$6:$BE$43,'RevPAR Raw Data'!AB$1,FALSE)</f>
        <v>-5.7784589531240904</v>
      </c>
      <c r="BM25" s="49">
        <f>VLOOKUP($A25,'RevPAR Raw Data'!$B$6:$BE$43,'RevPAR Raw Data'!AC$1,FALSE)</f>
        <v>-2.5113136272822398</v>
      </c>
      <c r="BN25" s="50">
        <f>VLOOKUP($A25,'RevPAR Raw Data'!$B$6:$BE$43,'RevPAR Raw Data'!AE$1,FALSE)</f>
        <v>8.0924129608807895</v>
      </c>
    </row>
    <row r="26" spans="1:66" x14ac:dyDescent="0.25">
      <c r="A26" s="63" t="s">
        <v>92</v>
      </c>
      <c r="B26" s="47">
        <f>VLOOKUP($A26,'Occupancy Raw Data'!$B$8:$BE$45,'Occupancy Raw Data'!G$3,FALSE)</f>
        <v>49.525483304042098</v>
      </c>
      <c r="C26" s="48">
        <f>VLOOKUP($A26,'Occupancy Raw Data'!$B$8:$BE$45,'Occupancy Raw Data'!H$3,FALSE)</f>
        <v>57.416520210896302</v>
      </c>
      <c r="D26" s="48">
        <f>VLOOKUP($A26,'Occupancy Raw Data'!$B$8:$BE$45,'Occupancy Raw Data'!I$3,FALSE)</f>
        <v>67.346221441124698</v>
      </c>
      <c r="E26" s="48">
        <f>VLOOKUP($A26,'Occupancy Raw Data'!$B$8:$BE$45,'Occupancy Raw Data'!J$3,FALSE)</f>
        <v>69.912126537785497</v>
      </c>
      <c r="F26" s="48">
        <f>VLOOKUP($A26,'Occupancy Raw Data'!$B$8:$BE$45,'Occupancy Raw Data'!K$3,FALSE)</f>
        <v>68.629173989455097</v>
      </c>
      <c r="G26" s="49">
        <f>VLOOKUP($A26,'Occupancy Raw Data'!$B$8:$BE$45,'Occupancy Raw Data'!L$3,FALSE)</f>
        <v>62.565905096660799</v>
      </c>
      <c r="H26" s="48">
        <f>VLOOKUP($A26,'Occupancy Raw Data'!$B$8:$BE$45,'Occupancy Raw Data'!N$3,FALSE)</f>
        <v>83.848857644991199</v>
      </c>
      <c r="I26" s="48">
        <f>VLOOKUP($A26,'Occupancy Raw Data'!$B$8:$BE$45,'Occupancy Raw Data'!O$3,FALSE)</f>
        <v>79.244288224955994</v>
      </c>
      <c r="J26" s="49">
        <f>VLOOKUP($A26,'Occupancy Raw Data'!$B$8:$BE$45,'Occupancy Raw Data'!P$3,FALSE)</f>
        <v>81.546572934973597</v>
      </c>
      <c r="K26" s="50">
        <f>VLOOKUP($A26,'Occupancy Raw Data'!$B$8:$BE$45,'Occupancy Raw Data'!R$3,FALSE)</f>
        <v>67.988953050464403</v>
      </c>
      <c r="M26" s="47">
        <f>VLOOKUP($A26,'Occupancy Raw Data'!$B$8:$BE$45,'Occupancy Raw Data'!T$3,FALSE)</f>
        <v>-20.667254797436001</v>
      </c>
      <c r="N26" s="48">
        <f>VLOOKUP($A26,'Occupancy Raw Data'!$B$8:$BE$45,'Occupancy Raw Data'!U$3,FALSE)</f>
        <v>-10.690642196548399</v>
      </c>
      <c r="O26" s="48">
        <f>VLOOKUP($A26,'Occupancy Raw Data'!$B$8:$BE$45,'Occupancy Raw Data'!V$3,FALSE)</f>
        <v>-5.2860576422126</v>
      </c>
      <c r="P26" s="48">
        <f>VLOOKUP($A26,'Occupancy Raw Data'!$B$8:$BE$45,'Occupancy Raw Data'!W$3,FALSE)</f>
        <v>-5.3034174685668898</v>
      </c>
      <c r="Q26" s="48">
        <f>VLOOKUP($A26,'Occupancy Raw Data'!$B$8:$BE$45,'Occupancy Raw Data'!X$3,FALSE)</f>
        <v>-1.41158528337916</v>
      </c>
      <c r="R26" s="49">
        <f>VLOOKUP($A26,'Occupancy Raw Data'!$B$8:$BE$45,'Occupancy Raw Data'!Y$3,FALSE)</f>
        <v>-8.33135224539582</v>
      </c>
      <c r="S26" s="48">
        <f>VLOOKUP($A26,'Occupancy Raw Data'!$B$8:$BE$45,'Occupancy Raw Data'!AA$3,FALSE)</f>
        <v>1.34852368852122</v>
      </c>
      <c r="T26" s="48">
        <f>VLOOKUP($A26,'Occupancy Raw Data'!$B$8:$BE$45,'Occupancy Raw Data'!AB$3,FALSE)</f>
        <v>-2.47779229038589</v>
      </c>
      <c r="U26" s="49">
        <f>VLOOKUP($A26,'Occupancy Raw Data'!$B$8:$BE$45,'Occupancy Raw Data'!AC$3,FALSE)</f>
        <v>-0.54742079717118197</v>
      </c>
      <c r="V26" s="50">
        <f>VLOOKUP($A26,'Occupancy Raw Data'!$B$8:$BE$45,'Occupancy Raw Data'!AE$3,FALSE)</f>
        <v>-5.8049030727972504</v>
      </c>
      <c r="X26" s="51">
        <f>VLOOKUP($A26,'ADR Raw Data'!$B$6:$BE$43,'ADR Raw Data'!G$1,FALSE)</f>
        <v>107.84695812632999</v>
      </c>
      <c r="Y26" s="52">
        <f>VLOOKUP($A26,'ADR Raw Data'!$B$6:$BE$43,'ADR Raw Data'!H$1,FALSE)</f>
        <v>114.076920171411</v>
      </c>
      <c r="Z26" s="52">
        <f>VLOOKUP($A26,'ADR Raw Data'!$B$6:$BE$43,'ADR Raw Data'!I$1,FALSE)</f>
        <v>122.268172338204</v>
      </c>
      <c r="AA26" s="52">
        <f>VLOOKUP($A26,'ADR Raw Data'!$B$6:$BE$43,'ADR Raw Data'!J$1,FALSE)</f>
        <v>127.917760960281</v>
      </c>
      <c r="AB26" s="52">
        <f>VLOOKUP($A26,'ADR Raw Data'!$B$6:$BE$43,'ADR Raw Data'!K$1,FALSE)</f>
        <v>124.305238975672</v>
      </c>
      <c r="AC26" s="53">
        <f>VLOOKUP($A26,'ADR Raw Data'!$B$6:$BE$43,'ADR Raw Data'!L$1,FALSE)</f>
        <v>120.191150219101</v>
      </c>
      <c r="AD26" s="52">
        <f>VLOOKUP($A26,'ADR Raw Data'!$B$6:$BE$43,'ADR Raw Data'!N$1,FALSE)</f>
        <v>163.303030224271</v>
      </c>
      <c r="AE26" s="52">
        <f>VLOOKUP($A26,'ADR Raw Data'!$B$6:$BE$43,'ADR Raw Data'!O$1,FALSE)</f>
        <v>151.615921246396</v>
      </c>
      <c r="AF26" s="53">
        <f>VLOOKUP($A26,'ADR Raw Data'!$B$6:$BE$43,'ADR Raw Data'!P$1,FALSE)</f>
        <v>157.624455398706</v>
      </c>
      <c r="AG26" s="54">
        <f>VLOOKUP($A26,'ADR Raw Data'!$B$6:$BE$43,'ADR Raw Data'!R$1,FALSE)</f>
        <v>133.01910709010301</v>
      </c>
      <c r="AI26" s="47">
        <f>VLOOKUP($A26,'ADR Raw Data'!$B$6:$BE$43,'ADR Raw Data'!T$1,FALSE)</f>
        <v>-7.3737435412823702</v>
      </c>
      <c r="AJ26" s="48">
        <f>VLOOKUP($A26,'ADR Raw Data'!$B$6:$BE$43,'ADR Raw Data'!U$1,FALSE)</f>
        <v>4.8911334137699898</v>
      </c>
      <c r="AK26" s="48">
        <f>VLOOKUP($A26,'ADR Raw Data'!$B$6:$BE$43,'ADR Raw Data'!V$1,FALSE)</f>
        <v>6.5069594558660802</v>
      </c>
      <c r="AL26" s="48">
        <f>VLOOKUP($A26,'ADR Raw Data'!$B$6:$BE$43,'ADR Raw Data'!W$1,FALSE)</f>
        <v>9.0210262753077508</v>
      </c>
      <c r="AM26" s="48">
        <f>VLOOKUP($A26,'ADR Raw Data'!$B$6:$BE$43,'ADR Raw Data'!X$1,FALSE)</f>
        <v>0.10374192387109001</v>
      </c>
      <c r="AN26" s="49">
        <f>VLOOKUP($A26,'ADR Raw Data'!$B$6:$BE$43,'ADR Raw Data'!Y$1,FALSE)</f>
        <v>3.2387663990897302</v>
      </c>
      <c r="AO26" s="48">
        <f>VLOOKUP($A26,'ADR Raw Data'!$B$6:$BE$43,'ADR Raw Data'!AA$1,FALSE)</f>
        <v>5.9987045552884704</v>
      </c>
      <c r="AP26" s="48">
        <f>VLOOKUP($A26,'ADR Raw Data'!$B$6:$BE$43,'ADR Raw Data'!AB$1,FALSE)</f>
        <v>9.1273388298174093E-2</v>
      </c>
      <c r="AQ26" s="49">
        <f>VLOOKUP($A26,'ADR Raw Data'!$B$6:$BE$43,'ADR Raw Data'!AC$1,FALSE)</f>
        <v>3.1701090109474399</v>
      </c>
      <c r="AR26" s="50">
        <f>VLOOKUP($A26,'ADR Raw Data'!$B$6:$BE$43,'ADR Raw Data'!AE$1,FALSE)</f>
        <v>3.7410925677829798</v>
      </c>
      <c r="AS26" s="40"/>
      <c r="AT26" s="51">
        <f>VLOOKUP($A26,'RevPAR Raw Data'!$B$6:$BE$43,'RevPAR Raw Data'!G$1,FALSE)</f>
        <v>53.411727240773203</v>
      </c>
      <c r="AU26" s="52">
        <f>VLOOKUP($A26,'RevPAR Raw Data'!$B$6:$BE$43,'RevPAR Raw Data'!H$1,FALSE)</f>
        <v>65.498997926186206</v>
      </c>
      <c r="AV26" s="52">
        <f>VLOOKUP($A26,'RevPAR Raw Data'!$B$6:$BE$43,'RevPAR Raw Data'!I$1,FALSE)</f>
        <v>82.342994094903304</v>
      </c>
      <c r="AW26" s="52">
        <f>VLOOKUP($A26,'RevPAR Raw Data'!$B$6:$BE$43,'RevPAR Raw Data'!J$1,FALSE)</f>
        <v>89.430026906854096</v>
      </c>
      <c r="AX26" s="52">
        <f>VLOOKUP($A26,'RevPAR Raw Data'!$B$6:$BE$43,'RevPAR Raw Data'!K$1,FALSE)</f>
        <v>85.309658734622104</v>
      </c>
      <c r="AY26" s="53">
        <f>VLOOKUP($A26,'RevPAR Raw Data'!$B$6:$BE$43,'RevPAR Raw Data'!L$1,FALSE)</f>
        <v>75.198680980667802</v>
      </c>
      <c r="AZ26" s="52">
        <f>VLOOKUP($A26,'RevPAR Raw Data'!$B$6:$BE$43,'RevPAR Raw Data'!N$1,FALSE)</f>
        <v>136.927725342706</v>
      </c>
      <c r="BA26" s="52">
        <f>VLOOKUP($A26,'RevPAR Raw Data'!$B$6:$BE$43,'RevPAR Raw Data'!O$1,FALSE)</f>
        <v>120.146957627416</v>
      </c>
      <c r="BB26" s="53">
        <f>VLOOKUP($A26,'RevPAR Raw Data'!$B$6:$BE$43,'RevPAR Raw Data'!P$1,FALSE)</f>
        <v>128.53734148506101</v>
      </c>
      <c r="BC26" s="54">
        <f>VLOOKUP($A26,'RevPAR Raw Data'!$B$6:$BE$43,'RevPAR Raw Data'!R$1,FALSE)</f>
        <v>90.438298267637407</v>
      </c>
      <c r="BE26" s="47">
        <f>VLOOKUP($A26,'RevPAR Raw Data'!$B$6:$BE$43,'RevPAR Raw Data'!T$1,FALSE)</f>
        <v>-26.517047972932101</v>
      </c>
      <c r="BF26" s="48">
        <f>VLOOKUP($A26,'RevPAR Raw Data'!$B$6:$BE$43,'RevPAR Raw Data'!U$1,FALSE)</f>
        <v>-6.3224023554004196</v>
      </c>
      <c r="BG26" s="48">
        <f>VLOOKUP($A26,'RevPAR Raw Data'!$B$6:$BE$43,'RevPAR Raw Data'!V$1,FALSE)</f>
        <v>0.876940186060991</v>
      </c>
      <c r="BH26" s="48">
        <f>VLOOKUP($A26,'RevPAR Raw Data'!$B$6:$BE$43,'RevPAR Raw Data'!W$1,FALSE)</f>
        <v>3.2391861234121802</v>
      </c>
      <c r="BI26" s="48">
        <f>VLOOKUP($A26,'RevPAR Raw Data'!$B$6:$BE$43,'RevPAR Raw Data'!X$1,FALSE)</f>
        <v>-1.30930776523813</v>
      </c>
      <c r="BJ26" s="49">
        <f>VLOOKUP($A26,'RevPAR Raw Data'!$B$6:$BE$43,'RevPAR Raw Data'!Y$1,FALSE)</f>
        <v>-5.3624188834197701</v>
      </c>
      <c r="BK26" s="48">
        <f>VLOOKUP($A26,'RevPAR Raw Data'!$B$6:$BE$43,'RevPAR Raw Data'!AA$1,FALSE)</f>
        <v>7.4281221957421701</v>
      </c>
      <c r="BL26" s="48">
        <f>VLOOKUP($A26,'RevPAR Raw Data'!$B$6:$BE$43,'RevPAR Raw Data'!AB$1,FALSE)</f>
        <v>-2.3887804670661401</v>
      </c>
      <c r="BM26" s="49">
        <f>VLOOKUP($A26,'RevPAR Raw Data'!$B$6:$BE$43,'RevPAR Raw Data'!AC$1,FALSE)</f>
        <v>2.6053343777573401</v>
      </c>
      <c r="BN26" s="50">
        <f>VLOOKUP($A26,'RevPAR Raw Data'!$B$6:$BE$43,'RevPAR Raw Data'!AE$1,FALSE)</f>
        <v>-2.28097730243769</v>
      </c>
    </row>
    <row r="27" spans="1:66" x14ac:dyDescent="0.25">
      <c r="A27" s="63" t="s">
        <v>93</v>
      </c>
      <c r="B27" s="47">
        <f>VLOOKUP($A27,'Occupancy Raw Data'!$B$8:$BE$45,'Occupancy Raw Data'!G$3,FALSE)</f>
        <v>41.957547169811299</v>
      </c>
      <c r="C27" s="48">
        <f>VLOOKUP($A27,'Occupancy Raw Data'!$B$8:$BE$45,'Occupancy Raw Data'!H$3,FALSE)</f>
        <v>47.798742138364702</v>
      </c>
      <c r="D27" s="48">
        <f>VLOOKUP($A27,'Occupancy Raw Data'!$B$8:$BE$45,'Occupancy Raw Data'!I$3,FALSE)</f>
        <v>54.418238993710602</v>
      </c>
      <c r="E27" s="48">
        <f>VLOOKUP($A27,'Occupancy Raw Data'!$B$8:$BE$45,'Occupancy Raw Data'!J$3,FALSE)</f>
        <v>59.457547169811299</v>
      </c>
      <c r="F27" s="48">
        <f>VLOOKUP($A27,'Occupancy Raw Data'!$B$8:$BE$45,'Occupancy Raw Data'!K$3,FALSE)</f>
        <v>60.4874213836477</v>
      </c>
      <c r="G27" s="49">
        <f>VLOOKUP($A27,'Occupancy Raw Data'!$B$8:$BE$45,'Occupancy Raw Data'!L$3,FALSE)</f>
        <v>52.823899371069103</v>
      </c>
      <c r="H27" s="48">
        <f>VLOOKUP($A27,'Occupancy Raw Data'!$B$8:$BE$45,'Occupancy Raw Data'!N$3,FALSE)</f>
        <v>82.468553459119406</v>
      </c>
      <c r="I27" s="48">
        <f>VLOOKUP($A27,'Occupancy Raw Data'!$B$8:$BE$45,'Occupancy Raw Data'!O$3,FALSE)</f>
        <v>82.460691823899296</v>
      </c>
      <c r="J27" s="49">
        <f>VLOOKUP($A27,'Occupancy Raw Data'!$B$8:$BE$45,'Occupancy Raw Data'!P$3,FALSE)</f>
        <v>82.464622641509393</v>
      </c>
      <c r="K27" s="50">
        <f>VLOOKUP($A27,'Occupancy Raw Data'!$B$8:$BE$45,'Occupancy Raw Data'!R$3,FALSE)</f>
        <v>61.292677448337798</v>
      </c>
      <c r="M27" s="47">
        <f>VLOOKUP($A27,'Occupancy Raw Data'!$B$8:$BE$45,'Occupancy Raw Data'!T$3,FALSE)</f>
        <v>-22.836835710192201</v>
      </c>
      <c r="N27" s="48">
        <f>VLOOKUP($A27,'Occupancy Raw Data'!$B$8:$BE$45,'Occupancy Raw Data'!U$3,FALSE)</f>
        <v>-6.1902199640694899</v>
      </c>
      <c r="O27" s="48">
        <f>VLOOKUP($A27,'Occupancy Raw Data'!$B$8:$BE$45,'Occupancy Raw Data'!V$3,FALSE)</f>
        <v>1.2024958486108099</v>
      </c>
      <c r="P27" s="48">
        <f>VLOOKUP($A27,'Occupancy Raw Data'!$B$8:$BE$45,'Occupancy Raw Data'!W$3,FALSE)</f>
        <v>5.4659646558596799</v>
      </c>
      <c r="Q27" s="48">
        <f>VLOOKUP($A27,'Occupancy Raw Data'!$B$8:$BE$45,'Occupancy Raw Data'!X$3,FALSE)</f>
        <v>2.5964424115367501</v>
      </c>
      <c r="R27" s="49">
        <f>VLOOKUP($A27,'Occupancy Raw Data'!$B$8:$BE$45,'Occupancy Raw Data'!Y$3,FALSE)</f>
        <v>-3.7578570859259699</v>
      </c>
      <c r="S27" s="48">
        <f>VLOOKUP($A27,'Occupancy Raw Data'!$B$8:$BE$45,'Occupancy Raw Data'!AA$3,FALSE)</f>
        <v>1.5555844591914401</v>
      </c>
      <c r="T27" s="48">
        <f>VLOOKUP($A27,'Occupancy Raw Data'!$B$8:$BE$45,'Occupancy Raw Data'!AB$3,FALSE)</f>
        <v>-1.23538251733821</v>
      </c>
      <c r="U27" s="49">
        <f>VLOOKUP($A27,'Occupancy Raw Data'!$B$8:$BE$45,'Occupancy Raw Data'!AC$3,FALSE)</f>
        <v>0.140724862324733</v>
      </c>
      <c r="V27" s="50">
        <f>VLOOKUP($A27,'Occupancy Raw Data'!$B$8:$BE$45,'Occupancy Raw Data'!AE$3,FALSE)</f>
        <v>-2.2956773743207299</v>
      </c>
      <c r="X27" s="51">
        <f>VLOOKUP($A27,'ADR Raw Data'!$B$6:$BE$43,'ADR Raw Data'!G$1,FALSE)</f>
        <v>116.492575229529</v>
      </c>
      <c r="Y27" s="52">
        <f>VLOOKUP($A27,'ADR Raw Data'!$B$6:$BE$43,'ADR Raw Data'!H$1,FALSE)</f>
        <v>114.768987894736</v>
      </c>
      <c r="Z27" s="52">
        <f>VLOOKUP($A27,'ADR Raw Data'!$B$6:$BE$43,'ADR Raw Data'!I$1,FALSE)</f>
        <v>119.959632461716</v>
      </c>
      <c r="AA27" s="52">
        <f>VLOOKUP($A27,'ADR Raw Data'!$B$6:$BE$43,'ADR Raw Data'!J$1,FALSE)</f>
        <v>128.90531601216401</v>
      </c>
      <c r="AB27" s="52">
        <f>VLOOKUP($A27,'ADR Raw Data'!$B$6:$BE$43,'ADR Raw Data'!K$1,FALSE)</f>
        <v>129.926743293475</v>
      </c>
      <c r="AC27" s="53">
        <f>VLOOKUP($A27,'ADR Raw Data'!$B$6:$BE$43,'ADR Raw Data'!L$1,FALSE)</f>
        <v>122.765929402309</v>
      </c>
      <c r="AD27" s="52">
        <f>VLOOKUP($A27,'ADR Raw Data'!$B$6:$BE$43,'ADR Raw Data'!N$1,FALSE)</f>
        <v>188.636066682554</v>
      </c>
      <c r="AE27" s="52">
        <f>VLOOKUP($A27,'ADR Raw Data'!$B$6:$BE$43,'ADR Raw Data'!O$1,FALSE)</f>
        <v>194.60386967298999</v>
      </c>
      <c r="AF27" s="53">
        <f>VLOOKUP($A27,'ADR Raw Data'!$B$6:$BE$43,'ADR Raw Data'!P$1,FALSE)</f>
        <v>191.61982594499199</v>
      </c>
      <c r="AG27" s="54">
        <f>VLOOKUP($A27,'ADR Raw Data'!$B$6:$BE$43,'ADR Raw Data'!R$1,FALSE)</f>
        <v>149.23383403939499</v>
      </c>
      <c r="AI27" s="47">
        <f>VLOOKUP($A27,'ADR Raw Data'!$B$6:$BE$43,'ADR Raw Data'!T$1,FALSE)</f>
        <v>-43.603515491777202</v>
      </c>
      <c r="AJ27" s="48">
        <f>VLOOKUP($A27,'ADR Raw Data'!$B$6:$BE$43,'ADR Raw Data'!U$1,FALSE)</f>
        <v>-8.9166952900437693</v>
      </c>
      <c r="AK27" s="48">
        <f>VLOOKUP($A27,'ADR Raw Data'!$B$6:$BE$43,'ADR Raw Data'!V$1,FALSE)</f>
        <v>-6.6834436015058998</v>
      </c>
      <c r="AL27" s="48">
        <f>VLOOKUP($A27,'ADR Raw Data'!$B$6:$BE$43,'ADR Raw Data'!W$1,FALSE)</f>
        <v>-2.42091115747382</v>
      </c>
      <c r="AM27" s="48">
        <f>VLOOKUP($A27,'ADR Raw Data'!$B$6:$BE$43,'ADR Raw Data'!X$1,FALSE)</f>
        <v>-3.9412598803855499</v>
      </c>
      <c r="AN27" s="49">
        <f>VLOOKUP($A27,'ADR Raw Data'!$B$6:$BE$43,'ADR Raw Data'!Y$1,FALSE)</f>
        <v>-15.7436405412938</v>
      </c>
      <c r="AO27" s="48">
        <f>VLOOKUP($A27,'ADR Raw Data'!$B$6:$BE$43,'ADR Raw Data'!AA$1,FALSE)</f>
        <v>-0.31855071280208802</v>
      </c>
      <c r="AP27" s="48">
        <f>VLOOKUP($A27,'ADR Raw Data'!$B$6:$BE$43,'ADR Raw Data'!AB$1,FALSE)</f>
        <v>-1.0075993092728399</v>
      </c>
      <c r="AQ27" s="49">
        <f>VLOOKUP($A27,'ADR Raw Data'!$B$6:$BE$43,'ADR Raw Data'!AC$1,FALSE)</f>
        <v>-0.69595988831546696</v>
      </c>
      <c r="AR27" s="50">
        <f>VLOOKUP($A27,'ADR Raw Data'!$B$6:$BE$43,'ADR Raw Data'!AE$1,FALSE)</f>
        <v>-8.6860406256223897</v>
      </c>
      <c r="AS27" s="40"/>
      <c r="AT27" s="51">
        <f>VLOOKUP($A27,'RevPAR Raw Data'!$B$6:$BE$43,'RevPAR Raw Data'!G$1,FALSE)</f>
        <v>48.877427201257802</v>
      </c>
      <c r="AU27" s="52">
        <f>VLOOKUP($A27,'RevPAR Raw Data'!$B$6:$BE$43,'RevPAR Raw Data'!H$1,FALSE)</f>
        <v>54.858132578616299</v>
      </c>
      <c r="AV27" s="52">
        <f>VLOOKUP($A27,'RevPAR Raw Data'!$B$6:$BE$43,'RevPAR Raw Data'!I$1,FALSE)</f>
        <v>65.279919488993698</v>
      </c>
      <c r="AW27" s="52">
        <f>VLOOKUP($A27,'RevPAR Raw Data'!$B$6:$BE$43,'RevPAR Raw Data'!J$1,FALSE)</f>
        <v>76.643939072327001</v>
      </c>
      <c r="AX27" s="52">
        <f>VLOOKUP($A27,'RevPAR Raw Data'!$B$6:$BE$43,'RevPAR Raw Data'!K$1,FALSE)</f>
        <v>78.589336705974802</v>
      </c>
      <c r="AY27" s="53">
        <f>VLOOKUP($A27,'RevPAR Raw Data'!$B$6:$BE$43,'RevPAR Raw Data'!L$1,FALSE)</f>
        <v>64.849751009433902</v>
      </c>
      <c r="AZ27" s="52">
        <f>VLOOKUP($A27,'RevPAR Raw Data'!$B$6:$BE$43,'RevPAR Raw Data'!N$1,FALSE)</f>
        <v>155.565435495283</v>
      </c>
      <c r="BA27" s="52">
        <f>VLOOKUP($A27,'RevPAR Raw Data'!$B$6:$BE$43,'RevPAR Raw Data'!O$1,FALSE)</f>
        <v>160.47169724842701</v>
      </c>
      <c r="BB27" s="53">
        <f>VLOOKUP($A27,'RevPAR Raw Data'!$B$6:$BE$43,'RevPAR Raw Data'!P$1,FALSE)</f>
        <v>158.018566371855</v>
      </c>
      <c r="BC27" s="54">
        <f>VLOOKUP($A27,'RevPAR Raw Data'!$B$6:$BE$43,'RevPAR Raw Data'!R$1,FALSE)</f>
        <v>91.469412541554306</v>
      </c>
      <c r="BE27" s="47">
        <f>VLOOKUP($A27,'RevPAR Raw Data'!$B$6:$BE$43,'RevPAR Raw Data'!T$1,FALSE)</f>
        <v>-56.482688005244</v>
      </c>
      <c r="BF27" s="48">
        <f>VLOOKUP($A27,'RevPAR Raw Data'!$B$6:$BE$43,'RevPAR Raw Data'!U$1,FALSE)</f>
        <v>-14.5549522021337</v>
      </c>
      <c r="BG27" s="48">
        <f>VLOOKUP($A27,'RevPAR Raw Data'!$B$6:$BE$43,'RevPAR Raw Data'!V$1,FALSE)</f>
        <v>-5.5613158847474402</v>
      </c>
      <c r="BH27" s="48">
        <f>VLOOKUP($A27,'RevPAR Raw Data'!$B$6:$BE$43,'RevPAR Raw Data'!W$1,FALSE)</f>
        <v>2.9127273501685802</v>
      </c>
      <c r="BI27" s="48">
        <f>VLOOKUP($A27,'RevPAR Raw Data'!$B$6:$BE$43,'RevPAR Raw Data'!X$1,FALSE)</f>
        <v>-1.44715001193201</v>
      </c>
      <c r="BJ27" s="49">
        <f>VLOOKUP($A27,'RevPAR Raw Data'!$B$6:$BE$43,'RevPAR Raw Data'!Y$1,FALSE)</f>
        <v>-18.9098741155561</v>
      </c>
      <c r="BK27" s="48">
        <f>VLOOKUP($A27,'RevPAR Raw Data'!$B$6:$BE$43,'RevPAR Raw Data'!AA$1,FALSE)</f>
        <v>1.23207842100636</v>
      </c>
      <c r="BL27" s="48">
        <f>VLOOKUP($A27,'RevPAR Raw Data'!$B$6:$BE$43,'RevPAR Raw Data'!AB$1,FALSE)</f>
        <v>-2.23053412089947</v>
      </c>
      <c r="BM27" s="49">
        <f>VLOOKUP($A27,'RevPAR Raw Data'!$B$6:$BE$43,'RevPAR Raw Data'!AC$1,FALSE)</f>
        <v>-0.556214414585401</v>
      </c>
      <c r="BN27" s="50">
        <f>VLOOKUP($A27,'RevPAR Raw Data'!$B$6:$BE$43,'RevPAR Raw Data'!AE$1,FALSE)</f>
        <v>-10.7823145305764</v>
      </c>
    </row>
    <row r="28" spans="1:66" x14ac:dyDescent="0.25">
      <c r="A28" s="63" t="s">
        <v>29</v>
      </c>
      <c r="B28" s="47">
        <f>VLOOKUP($A28,'Occupancy Raw Data'!$B$8:$BE$45,'Occupancy Raw Data'!G$3,FALSE)</f>
        <v>43.337696335078498</v>
      </c>
      <c r="C28" s="48">
        <f>VLOOKUP($A28,'Occupancy Raw Data'!$B$8:$BE$45,'Occupancy Raw Data'!H$3,FALSE)</f>
        <v>41.2565445026178</v>
      </c>
      <c r="D28" s="48">
        <f>VLOOKUP($A28,'Occupancy Raw Data'!$B$8:$BE$45,'Occupancy Raw Data'!I$3,FALSE)</f>
        <v>38.769633507853399</v>
      </c>
      <c r="E28" s="48">
        <f>VLOOKUP($A28,'Occupancy Raw Data'!$B$8:$BE$45,'Occupancy Raw Data'!J$3,FALSE)</f>
        <v>40.6282722513089</v>
      </c>
      <c r="F28" s="48">
        <f>VLOOKUP($A28,'Occupancy Raw Data'!$B$8:$BE$45,'Occupancy Raw Data'!K$3,FALSE)</f>
        <v>47.643979057591601</v>
      </c>
      <c r="G28" s="49">
        <f>VLOOKUP($A28,'Occupancy Raw Data'!$B$8:$BE$45,'Occupancy Raw Data'!L$3,FALSE)</f>
        <v>42.32722513089</v>
      </c>
      <c r="H28" s="48">
        <f>VLOOKUP($A28,'Occupancy Raw Data'!$B$8:$BE$45,'Occupancy Raw Data'!N$3,FALSE)</f>
        <v>65.340314136125599</v>
      </c>
      <c r="I28" s="48">
        <f>VLOOKUP($A28,'Occupancy Raw Data'!$B$8:$BE$45,'Occupancy Raw Data'!O$3,FALSE)</f>
        <v>67.722513089005204</v>
      </c>
      <c r="J28" s="49">
        <f>VLOOKUP($A28,'Occupancy Raw Data'!$B$8:$BE$45,'Occupancy Raw Data'!P$3,FALSE)</f>
        <v>66.531413612565402</v>
      </c>
      <c r="K28" s="50">
        <f>VLOOKUP($A28,'Occupancy Raw Data'!$B$8:$BE$45,'Occupancy Raw Data'!R$3,FALSE)</f>
        <v>49.242707554225802</v>
      </c>
      <c r="M28" s="47">
        <f>VLOOKUP($A28,'Occupancy Raw Data'!$B$8:$BE$45,'Occupancy Raw Data'!T$3,FALSE)</f>
        <v>6.4821819563355403</v>
      </c>
      <c r="N28" s="48">
        <f>VLOOKUP($A28,'Occupancy Raw Data'!$B$8:$BE$45,'Occupancy Raw Data'!U$3,FALSE)</f>
        <v>-5.2363809698871</v>
      </c>
      <c r="O28" s="48">
        <f>VLOOKUP($A28,'Occupancy Raw Data'!$B$8:$BE$45,'Occupancy Raw Data'!V$3,FALSE)</f>
        <v>-15.618389997003501</v>
      </c>
      <c r="P28" s="48">
        <f>VLOOKUP($A28,'Occupancy Raw Data'!$B$8:$BE$45,'Occupancy Raw Data'!W$3,FALSE)</f>
        <v>-17.957033277503299</v>
      </c>
      <c r="Q28" s="48">
        <f>VLOOKUP($A28,'Occupancy Raw Data'!$B$8:$BE$45,'Occupancy Raw Data'!X$3,FALSE)</f>
        <v>-18.3910542878616</v>
      </c>
      <c r="R28" s="49">
        <f>VLOOKUP($A28,'Occupancy Raw Data'!$B$8:$BE$45,'Occupancy Raw Data'!Y$3,FALSE)</f>
        <v>-11.1082214334953</v>
      </c>
      <c r="S28" s="48">
        <f>VLOOKUP($A28,'Occupancy Raw Data'!$B$8:$BE$45,'Occupancy Raw Data'!AA$3,FALSE)</f>
        <v>-7.8335053661812397</v>
      </c>
      <c r="T28" s="48">
        <f>VLOOKUP($A28,'Occupancy Raw Data'!$B$8:$BE$45,'Occupancy Raw Data'!AB$3,FALSE)</f>
        <v>0.29115692444281899</v>
      </c>
      <c r="U28" s="49">
        <f>VLOOKUP($A28,'Occupancy Raw Data'!$B$8:$BE$45,'Occupancy Raw Data'!AC$3,FALSE)</f>
        <v>-3.8700143947210801</v>
      </c>
      <c r="V28" s="50">
        <f>VLOOKUP($A28,'Occupancy Raw Data'!$B$8:$BE$45,'Occupancy Raw Data'!AE$3,FALSE)</f>
        <v>-8.4471232288458502</v>
      </c>
      <c r="X28" s="51">
        <f>VLOOKUP($A28,'ADR Raw Data'!$B$6:$BE$43,'ADR Raw Data'!G$1,FALSE)</f>
        <v>115.524083358501</v>
      </c>
      <c r="Y28" s="52">
        <f>VLOOKUP($A28,'ADR Raw Data'!$B$6:$BE$43,'ADR Raw Data'!H$1,FALSE)</f>
        <v>108.385590101522</v>
      </c>
      <c r="Z28" s="52">
        <f>VLOOKUP($A28,'ADR Raw Data'!$B$6:$BE$43,'ADR Raw Data'!I$1,FALSE)</f>
        <v>107.08226536124199</v>
      </c>
      <c r="AA28" s="52">
        <f>VLOOKUP($A28,'ADR Raw Data'!$B$6:$BE$43,'ADR Raw Data'!J$1,FALSE)</f>
        <v>108.150528350515</v>
      </c>
      <c r="AB28" s="52">
        <f>VLOOKUP($A28,'ADR Raw Data'!$B$6:$BE$43,'ADR Raw Data'!K$1,FALSE)</f>
        <v>115.29741483516401</v>
      </c>
      <c r="AC28" s="53">
        <f>VLOOKUP($A28,'ADR Raw Data'!$B$6:$BE$43,'ADR Raw Data'!L$1,FALSE)</f>
        <v>111.11949533057</v>
      </c>
      <c r="AD28" s="52">
        <f>VLOOKUP($A28,'ADR Raw Data'!$B$6:$BE$43,'ADR Raw Data'!N$1,FALSE)</f>
        <v>151.80360977564101</v>
      </c>
      <c r="AE28" s="52">
        <f>VLOOKUP($A28,'ADR Raw Data'!$B$6:$BE$43,'ADR Raw Data'!O$1,FALSE)</f>
        <v>160.12538268264299</v>
      </c>
      <c r="AF28" s="53">
        <f>VLOOKUP($A28,'ADR Raw Data'!$B$6:$BE$43,'ADR Raw Data'!P$1,FALSE)</f>
        <v>156.038987802478</v>
      </c>
      <c r="AG28" s="54">
        <f>VLOOKUP($A28,'ADR Raw Data'!$B$6:$BE$43,'ADR Raw Data'!R$1,FALSE)</f>
        <v>128.45959635466099</v>
      </c>
      <c r="AI28" s="47">
        <f>VLOOKUP($A28,'ADR Raw Data'!$B$6:$BE$43,'ADR Raw Data'!T$1,FALSE)</f>
        <v>-3.3579853992983701</v>
      </c>
      <c r="AJ28" s="48">
        <f>VLOOKUP($A28,'ADR Raw Data'!$B$6:$BE$43,'ADR Raw Data'!U$1,FALSE)</f>
        <v>-0.44388231855597099</v>
      </c>
      <c r="AK28" s="48">
        <f>VLOOKUP($A28,'ADR Raw Data'!$B$6:$BE$43,'ADR Raw Data'!V$1,FALSE)</f>
        <v>-3.6899621410890102</v>
      </c>
      <c r="AL28" s="48">
        <f>VLOOKUP($A28,'ADR Raw Data'!$B$6:$BE$43,'ADR Raw Data'!W$1,FALSE)</f>
        <v>-3.6386490189276599</v>
      </c>
      <c r="AM28" s="48">
        <f>VLOOKUP($A28,'ADR Raw Data'!$B$6:$BE$43,'ADR Raw Data'!X$1,FALSE)</f>
        <v>-7.1011228174873597</v>
      </c>
      <c r="AN28" s="49">
        <f>VLOOKUP($A28,'ADR Raw Data'!$B$6:$BE$43,'ADR Raw Data'!Y$1,FALSE)</f>
        <v>-3.8568972893176299</v>
      </c>
      <c r="AO28" s="48">
        <f>VLOOKUP($A28,'ADR Raw Data'!$B$6:$BE$43,'ADR Raw Data'!AA$1,FALSE)</f>
        <v>-6.5179323641064197</v>
      </c>
      <c r="AP28" s="48">
        <f>VLOOKUP($A28,'ADR Raw Data'!$B$6:$BE$43,'ADR Raw Data'!AB$1,FALSE)</f>
        <v>-7.1141600974449499</v>
      </c>
      <c r="AQ28" s="49">
        <f>VLOOKUP($A28,'ADR Raw Data'!$B$6:$BE$43,'ADR Raw Data'!AC$1,FALSE)</f>
        <v>-6.7126408524124201</v>
      </c>
      <c r="AR28" s="50">
        <f>VLOOKUP($A28,'ADR Raw Data'!$B$6:$BE$43,'ADR Raw Data'!AE$1,FALSE)</f>
        <v>-4.5483141561779901</v>
      </c>
      <c r="AS28" s="40"/>
      <c r="AT28" s="51">
        <f>VLOOKUP($A28,'RevPAR Raw Data'!$B$6:$BE$43,'RevPAR Raw Data'!G$1,FALSE)</f>
        <v>50.065476439790501</v>
      </c>
      <c r="AU28" s="52">
        <f>VLOOKUP($A28,'RevPAR Raw Data'!$B$6:$BE$43,'RevPAR Raw Data'!H$1,FALSE)</f>
        <v>44.716149214659602</v>
      </c>
      <c r="AV28" s="52">
        <f>VLOOKUP($A28,'RevPAR Raw Data'!$B$6:$BE$43,'RevPAR Raw Data'!I$1,FALSE)</f>
        <v>41.515401832460697</v>
      </c>
      <c r="AW28" s="52">
        <f>VLOOKUP($A28,'RevPAR Raw Data'!$B$6:$BE$43,'RevPAR Raw Data'!J$1,FALSE)</f>
        <v>43.939691099476399</v>
      </c>
      <c r="AX28" s="52">
        <f>VLOOKUP($A28,'RevPAR Raw Data'!$B$6:$BE$43,'RevPAR Raw Data'!K$1,FALSE)</f>
        <v>54.932276178010397</v>
      </c>
      <c r="AY28" s="53">
        <f>VLOOKUP($A28,'RevPAR Raw Data'!$B$6:$BE$43,'RevPAR Raw Data'!L$1,FALSE)</f>
        <v>47.033798952879501</v>
      </c>
      <c r="AZ28" s="52">
        <f>VLOOKUP($A28,'RevPAR Raw Data'!$B$6:$BE$43,'RevPAR Raw Data'!N$1,FALSE)</f>
        <v>99.188955497382096</v>
      </c>
      <c r="BA28" s="52">
        <f>VLOOKUP($A28,'RevPAR Raw Data'!$B$6:$BE$43,'RevPAR Raw Data'!O$1,FALSE)</f>
        <v>108.440933246073</v>
      </c>
      <c r="BB28" s="53">
        <f>VLOOKUP($A28,'RevPAR Raw Data'!$B$6:$BE$43,'RevPAR Raw Data'!P$1,FALSE)</f>
        <v>103.81494437172699</v>
      </c>
      <c r="BC28" s="54">
        <f>VLOOKUP($A28,'RevPAR Raw Data'!$B$6:$BE$43,'RevPAR Raw Data'!R$1,FALSE)</f>
        <v>63.256983358264698</v>
      </c>
      <c r="BE28" s="47">
        <f>VLOOKUP($A28,'RevPAR Raw Data'!$B$6:$BE$43,'RevPAR Raw Data'!T$1,FALSE)</f>
        <v>2.9065258333874602</v>
      </c>
      <c r="BF28" s="48">
        <f>VLOOKUP($A28,'RevPAR Raw Data'!$B$6:$BE$43,'RevPAR Raw Data'!U$1,FALSE)</f>
        <v>-5.6570199191855197</v>
      </c>
      <c r="BG28" s="48">
        <f>VLOOKUP($A28,'RevPAR Raw Data'!$B$6:$BE$43,'RevPAR Raw Data'!V$1,FALSE)</f>
        <v>-18.732039460155502</v>
      </c>
      <c r="BH28" s="48">
        <f>VLOOKUP($A28,'RevPAR Raw Data'!$B$6:$BE$43,'RevPAR Raw Data'!W$1,FALSE)</f>
        <v>-20.942288881250601</v>
      </c>
      <c r="BI28" s="48">
        <f>VLOOKUP($A28,'RevPAR Raw Data'!$B$6:$BE$43,'RevPAR Raw Data'!X$1,FALSE)</f>
        <v>-24.186205752937202</v>
      </c>
      <c r="BJ28" s="49">
        <f>VLOOKUP($A28,'RevPAR Raw Data'!$B$6:$BE$43,'RevPAR Raw Data'!Y$1,FALSE)</f>
        <v>-14.536686031453</v>
      </c>
      <c r="BK28" s="48">
        <f>VLOOKUP($A28,'RevPAR Raw Data'!$B$6:$BE$43,'RevPAR Raw Data'!AA$1,FALSE)</f>
        <v>-13.8408551487813</v>
      </c>
      <c r="BL28" s="48">
        <f>VLOOKUP($A28,'RevPAR Raw Data'!$B$6:$BE$43,'RevPAR Raw Data'!AB$1,FALSE)</f>
        <v>-6.8437165427417899</v>
      </c>
      <c r="BM28" s="49">
        <f>VLOOKUP($A28,'RevPAR Raw Data'!$B$6:$BE$43,'RevPAR Raw Data'!AC$1,FALSE)</f>
        <v>-10.3228750798792</v>
      </c>
      <c r="BN28" s="50">
        <f>VLOOKUP($A28,'RevPAR Raw Data'!$B$6:$BE$43,'RevPAR Raw Data'!AE$1,FALSE)</f>
        <v>-12.6112356834164</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43.592159385987003</v>
      </c>
      <c r="C30" s="48">
        <f>VLOOKUP($A30,'Occupancy Raw Data'!$B$8:$BE$45,'Occupancy Raw Data'!H$3,FALSE)</f>
        <v>54.374152630006598</v>
      </c>
      <c r="D30" s="48">
        <f>VLOOKUP($A30,'Occupancy Raw Data'!$B$8:$BE$45,'Occupancy Raw Data'!I$3,FALSE)</f>
        <v>59.066571684628897</v>
      </c>
      <c r="E30" s="48">
        <f>VLOOKUP($A30,'Occupancy Raw Data'!$B$8:$BE$45,'Occupancy Raw Data'!J$3,FALSE)</f>
        <v>61.560016537277697</v>
      </c>
      <c r="F30" s="48">
        <f>VLOOKUP($A30,'Occupancy Raw Data'!$B$8:$BE$45,'Occupancy Raw Data'!K$3,FALSE)</f>
        <v>60.599935688364098</v>
      </c>
      <c r="G30" s="49">
        <f>VLOOKUP($A30,'Occupancy Raw Data'!$B$8:$BE$45,'Occupancy Raw Data'!L$3,FALSE)</f>
        <v>55.839578728742197</v>
      </c>
      <c r="H30" s="48">
        <f>VLOOKUP($A30,'Occupancy Raw Data'!$B$8:$BE$45,'Occupancy Raw Data'!N$3,FALSE)</f>
        <v>70.292617942946293</v>
      </c>
      <c r="I30" s="48">
        <f>VLOOKUP($A30,'Occupancy Raw Data'!$B$8:$BE$45,'Occupancy Raw Data'!O$3,FALSE)</f>
        <v>67.871744223436906</v>
      </c>
      <c r="J30" s="49">
        <f>VLOOKUP($A30,'Occupancy Raw Data'!$B$8:$BE$45,'Occupancy Raw Data'!P$3,FALSE)</f>
        <v>69.0821810831916</v>
      </c>
      <c r="K30" s="50">
        <f>VLOOKUP($A30,'Occupancy Raw Data'!$B$8:$BE$45,'Occupancy Raw Data'!R$3,FALSE)</f>
        <v>59.623961693846098</v>
      </c>
      <c r="M30" s="47">
        <f>VLOOKUP($A30,'Occupancy Raw Data'!$B$8:$BE$45,'Occupancy Raw Data'!T$3,FALSE)</f>
        <v>1.6167789905194501</v>
      </c>
      <c r="N30" s="48">
        <f>VLOOKUP($A30,'Occupancy Raw Data'!$B$8:$BE$45,'Occupancy Raw Data'!U$3,FALSE)</f>
        <v>0.25227211572953001</v>
      </c>
      <c r="O30" s="48">
        <f>VLOOKUP($A30,'Occupancy Raw Data'!$B$8:$BE$45,'Occupancy Raw Data'!V$3,FALSE)</f>
        <v>3.5777576768393602</v>
      </c>
      <c r="P30" s="48">
        <f>VLOOKUP($A30,'Occupancy Raw Data'!$B$8:$BE$45,'Occupancy Raw Data'!W$3,FALSE)</f>
        <v>2.0295078099610002</v>
      </c>
      <c r="Q30" s="48">
        <f>VLOOKUP($A30,'Occupancy Raw Data'!$B$8:$BE$45,'Occupancy Raw Data'!X$3,FALSE)</f>
        <v>-0.46903064974933401</v>
      </c>
      <c r="R30" s="49">
        <f>VLOOKUP($A30,'Occupancy Raw Data'!$B$8:$BE$45,'Occupancy Raw Data'!Y$3,FALSE)</f>
        <v>1.3645530622294899</v>
      </c>
      <c r="S30" s="48">
        <f>VLOOKUP($A30,'Occupancy Raw Data'!$B$8:$BE$45,'Occupancy Raw Data'!AA$3,FALSE)</f>
        <v>1.64326064746027</v>
      </c>
      <c r="T30" s="48">
        <f>VLOOKUP($A30,'Occupancy Raw Data'!$B$8:$BE$45,'Occupancy Raw Data'!AB$3,FALSE)</f>
        <v>-1.16627407949353</v>
      </c>
      <c r="U30" s="49">
        <f>VLOOKUP($A30,'Occupancy Raw Data'!$B$8:$BE$45,'Occupancy Raw Data'!AC$3,FALSE)</f>
        <v>0.243421636637772</v>
      </c>
      <c r="V30" s="50">
        <f>VLOOKUP($A30,'Occupancy Raw Data'!$B$8:$BE$45,'Occupancy Raw Data'!AE$3,FALSE)</f>
        <v>0.98752063281727398</v>
      </c>
      <c r="X30" s="51">
        <f>VLOOKUP($A30,'ADR Raw Data'!$B$6:$BE$43,'ADR Raw Data'!G$1,FALSE)</f>
        <v>105.600790722192</v>
      </c>
      <c r="Y30" s="52">
        <f>VLOOKUP($A30,'ADR Raw Data'!$B$6:$BE$43,'ADR Raw Data'!H$1,FALSE)</f>
        <v>106.393613388555</v>
      </c>
      <c r="Z30" s="52">
        <f>VLOOKUP($A30,'ADR Raw Data'!$B$6:$BE$43,'ADR Raw Data'!I$1,FALSE)</f>
        <v>109.026373716153</v>
      </c>
      <c r="AA30" s="52">
        <f>VLOOKUP($A30,'ADR Raw Data'!$B$6:$BE$43,'ADR Raw Data'!J$1,FALSE)</f>
        <v>111.362755018282</v>
      </c>
      <c r="AB30" s="52">
        <f>VLOOKUP($A30,'ADR Raw Data'!$B$6:$BE$43,'ADR Raw Data'!K$1,FALSE)</f>
        <v>117.06651303820399</v>
      </c>
      <c r="AC30" s="53">
        <f>VLOOKUP($A30,'ADR Raw Data'!$B$6:$BE$43,'ADR Raw Data'!L$1,FALSE)</f>
        <v>110.23990742417</v>
      </c>
      <c r="AD30" s="52">
        <f>VLOOKUP($A30,'ADR Raw Data'!$B$6:$BE$43,'ADR Raw Data'!N$1,FALSE)</f>
        <v>148.28200692719901</v>
      </c>
      <c r="AE30" s="52">
        <f>VLOOKUP($A30,'ADR Raw Data'!$B$6:$BE$43,'ADR Raw Data'!O$1,FALSE)</f>
        <v>147.29157428087899</v>
      </c>
      <c r="AF30" s="53">
        <f>VLOOKUP($A30,'ADR Raw Data'!$B$6:$BE$43,'ADR Raw Data'!P$1,FALSE)</f>
        <v>147.79546763307499</v>
      </c>
      <c r="AG30" s="54">
        <f>VLOOKUP($A30,'ADR Raw Data'!$B$6:$BE$43,'ADR Raw Data'!R$1,FALSE)</f>
        <v>122.674775919769</v>
      </c>
      <c r="AI30" s="47">
        <f>VLOOKUP($A30,'ADR Raw Data'!$B$6:$BE$43,'ADR Raw Data'!T$1,FALSE)</f>
        <v>4.0243745444377197</v>
      </c>
      <c r="AJ30" s="48">
        <f>VLOOKUP($A30,'ADR Raw Data'!$B$6:$BE$43,'ADR Raw Data'!U$1,FALSE)</f>
        <v>2.4284591576822798</v>
      </c>
      <c r="AK30" s="48">
        <f>VLOOKUP($A30,'ADR Raw Data'!$B$6:$BE$43,'ADR Raw Data'!V$1,FALSE)</f>
        <v>2.3215362951591998</v>
      </c>
      <c r="AL30" s="48">
        <f>VLOOKUP($A30,'ADR Raw Data'!$B$6:$BE$43,'ADR Raw Data'!W$1,FALSE)</f>
        <v>2.4856452399015199</v>
      </c>
      <c r="AM30" s="48">
        <f>VLOOKUP($A30,'ADR Raw Data'!$B$6:$BE$43,'ADR Raw Data'!X$1,FALSE)</f>
        <v>1.1760688307250899</v>
      </c>
      <c r="AN30" s="49">
        <f>VLOOKUP($A30,'ADR Raw Data'!$B$6:$BE$43,'ADR Raw Data'!Y$1,FALSE)</f>
        <v>2.3297121103723999</v>
      </c>
      <c r="AO30" s="48">
        <f>VLOOKUP($A30,'ADR Raw Data'!$B$6:$BE$43,'ADR Raw Data'!AA$1,FALSE)</f>
        <v>1.30298647057613</v>
      </c>
      <c r="AP30" s="48">
        <f>VLOOKUP($A30,'ADR Raw Data'!$B$6:$BE$43,'ADR Raw Data'!AB$1,FALSE)</f>
        <v>0.230027303460067</v>
      </c>
      <c r="AQ30" s="49">
        <f>VLOOKUP($A30,'ADR Raw Data'!$B$6:$BE$43,'ADR Raw Data'!AC$1,FALSE)</f>
        <v>0.77206217774186403</v>
      </c>
      <c r="AR30" s="50">
        <f>VLOOKUP($A30,'ADR Raw Data'!$B$6:$BE$43,'ADR Raw Data'!AE$1,FALSE)</f>
        <v>1.6170615290760699</v>
      </c>
      <c r="AS30" s="40"/>
      <c r="AT30" s="51">
        <f>VLOOKUP($A30,'RevPAR Raw Data'!$B$6:$BE$43,'RevPAR Raw Data'!G$1,FALSE)</f>
        <v>46.033665004481001</v>
      </c>
      <c r="AU30" s="52">
        <f>VLOOKUP($A30,'RevPAR Raw Data'!$B$6:$BE$43,'RevPAR Raw Data'!H$1,FALSE)</f>
        <v>57.850625732472302</v>
      </c>
      <c r="AV30" s="52">
        <f>VLOOKUP($A30,'RevPAR Raw Data'!$B$6:$BE$43,'RevPAR Raw Data'!I$1,FALSE)</f>
        <v>64.398141186203006</v>
      </c>
      <c r="AW30" s="52">
        <f>VLOOKUP($A30,'RevPAR Raw Data'!$B$6:$BE$43,'RevPAR Raw Data'!J$1,FALSE)</f>
        <v>68.554930405622599</v>
      </c>
      <c r="AX30" s="52">
        <f>VLOOKUP($A30,'RevPAR Raw Data'!$B$6:$BE$43,'RevPAR Raw Data'!K$1,FALSE)</f>
        <v>70.942231613762601</v>
      </c>
      <c r="AY30" s="53">
        <f>VLOOKUP($A30,'RevPAR Raw Data'!$B$6:$BE$43,'RevPAR Raw Data'!L$1,FALSE)</f>
        <v>61.557499896612001</v>
      </c>
      <c r="AZ30" s="52">
        <f>VLOOKUP($A30,'RevPAR Raw Data'!$B$6:$BE$43,'RevPAR Raw Data'!N$1,FALSE)</f>
        <v>104.231304607469</v>
      </c>
      <c r="BA30" s="52">
        <f>VLOOKUP($A30,'RevPAR Raw Data'!$B$6:$BE$43,'RevPAR Raw Data'!O$1,FALSE)</f>
        <v>99.969360558592399</v>
      </c>
      <c r="BB30" s="53">
        <f>VLOOKUP($A30,'RevPAR Raw Data'!$B$6:$BE$43,'RevPAR Raw Data'!P$1,FALSE)</f>
        <v>102.10033258303</v>
      </c>
      <c r="BC30" s="54">
        <f>VLOOKUP($A30,'RevPAR Raw Data'!$B$6:$BE$43,'RevPAR Raw Data'!R$1,FALSE)</f>
        <v>73.143561402414804</v>
      </c>
      <c r="BE30" s="47">
        <f>VLOOKUP($A30,'RevPAR Raw Data'!$B$6:$BE$43,'RevPAR Raw Data'!T$1,FALSE)</f>
        <v>5.7062187770914603</v>
      </c>
      <c r="BF30" s="48">
        <f>VLOOKUP($A30,'RevPAR Raw Data'!$B$6:$BE$43,'RevPAR Raw Data'!U$1,FALSE)</f>
        <v>2.6868575987085301</v>
      </c>
      <c r="BG30" s="48">
        <f>VLOOKUP($A30,'RevPAR Raw Data'!$B$6:$BE$43,'RevPAR Raw Data'!V$1,FALSE)</f>
        <v>5.9823529150192396</v>
      </c>
      <c r="BH30" s="48">
        <f>VLOOKUP($A30,'RevPAR Raw Data'!$B$6:$BE$43,'RevPAR Raw Data'!W$1,FALSE)</f>
        <v>4.5655994141342502</v>
      </c>
      <c r="BI30" s="48">
        <f>VLOOKUP($A30,'RevPAR Raw Data'!$B$6:$BE$43,'RevPAR Raw Data'!X$1,FALSE)</f>
        <v>0.70152205769751397</v>
      </c>
      <c r="BJ30" s="49">
        <f>VLOOKUP($A30,'RevPAR Raw Data'!$B$6:$BE$43,'RevPAR Raw Data'!Y$1,FALSE)</f>
        <v>3.7260553305451101</v>
      </c>
      <c r="BK30" s="48">
        <f>VLOOKUP($A30,'RevPAR Raw Data'!$B$6:$BE$43,'RevPAR Raw Data'!AA$1,FALSE)</f>
        <v>2.9676585819491201</v>
      </c>
      <c r="BL30" s="48">
        <f>VLOOKUP($A30,'RevPAR Raw Data'!$B$6:$BE$43,'RevPAR Raw Data'!AB$1,FALSE)</f>
        <v>-0.938929524849476</v>
      </c>
      <c r="BM30" s="49">
        <f>VLOOKUP($A30,'RevPAR Raw Data'!$B$6:$BE$43,'RevPAR Raw Data'!AC$1,FALSE)</f>
        <v>1.0173631807685499</v>
      </c>
      <c r="BN30" s="50">
        <f>VLOOKUP($A30,'RevPAR Raw Data'!$B$6:$BE$43,'RevPAR Raw Data'!AE$1,FALSE)</f>
        <v>2.6205509781383198</v>
      </c>
    </row>
    <row r="31" spans="1:66" x14ac:dyDescent="0.25">
      <c r="A31" s="63" t="s">
        <v>70</v>
      </c>
      <c r="B31" s="47">
        <f>VLOOKUP($A31,'Occupancy Raw Data'!$B$8:$BE$45,'Occupancy Raw Data'!G$3,FALSE)</f>
        <v>42.9125724363819</v>
      </c>
      <c r="C31" s="48">
        <f>VLOOKUP($A31,'Occupancy Raw Data'!$B$8:$BE$45,'Occupancy Raw Data'!H$3,FALSE)</f>
        <v>53.202317964222701</v>
      </c>
      <c r="D31" s="48">
        <f>VLOOKUP($A31,'Occupancy Raw Data'!$B$8:$BE$45,'Occupancy Raw Data'!I$3,FALSE)</f>
        <v>56.734693877551003</v>
      </c>
      <c r="E31" s="48">
        <f>VLOOKUP($A31,'Occupancy Raw Data'!$B$8:$BE$45,'Occupancy Raw Data'!J$3,FALSE)</f>
        <v>59.322460485251099</v>
      </c>
      <c r="F31" s="48">
        <f>VLOOKUP($A31,'Occupancy Raw Data'!$B$8:$BE$45,'Occupancy Raw Data'!K$3,FALSE)</f>
        <v>58.5774690425853</v>
      </c>
      <c r="G31" s="49">
        <f>VLOOKUP($A31,'Occupancy Raw Data'!$B$8:$BE$45,'Occupancy Raw Data'!L$3,FALSE)</f>
        <v>54.151933673829099</v>
      </c>
      <c r="H31" s="48">
        <f>VLOOKUP($A31,'Occupancy Raw Data'!$B$8:$BE$45,'Occupancy Raw Data'!N$3,FALSE)</f>
        <v>67.975435417295799</v>
      </c>
      <c r="I31" s="48">
        <f>VLOOKUP($A31,'Occupancy Raw Data'!$B$8:$BE$45,'Occupancy Raw Data'!O$3,FALSE)</f>
        <v>66.792509815765598</v>
      </c>
      <c r="J31" s="49">
        <f>VLOOKUP($A31,'Occupancy Raw Data'!$B$8:$BE$45,'Occupancy Raw Data'!P$3,FALSE)</f>
        <v>67.383972616530698</v>
      </c>
      <c r="K31" s="50">
        <f>VLOOKUP($A31,'Occupancy Raw Data'!$B$8:$BE$45,'Occupancy Raw Data'!R$3,FALSE)</f>
        <v>57.934229742660001</v>
      </c>
      <c r="M31" s="47">
        <f>VLOOKUP($A31,'Occupancy Raw Data'!$B$8:$BE$45,'Occupancy Raw Data'!T$3,FALSE)</f>
        <v>2.6936193496224599</v>
      </c>
      <c r="N31" s="48">
        <f>VLOOKUP($A31,'Occupancy Raw Data'!$B$8:$BE$45,'Occupancy Raw Data'!U$3,FALSE)</f>
        <v>-0.64573225226618403</v>
      </c>
      <c r="O31" s="48">
        <f>VLOOKUP($A31,'Occupancy Raw Data'!$B$8:$BE$45,'Occupancy Raw Data'!V$3,FALSE)</f>
        <v>1.2654232844914</v>
      </c>
      <c r="P31" s="48">
        <f>VLOOKUP($A31,'Occupancy Raw Data'!$B$8:$BE$45,'Occupancy Raw Data'!W$3,FALSE)</f>
        <v>-0.56454226808794195</v>
      </c>
      <c r="Q31" s="48">
        <f>VLOOKUP($A31,'Occupancy Raw Data'!$B$8:$BE$45,'Occupancy Raw Data'!X$3,FALSE)</f>
        <v>-3.6476416459152898</v>
      </c>
      <c r="R31" s="49">
        <f>VLOOKUP($A31,'Occupancy Raw Data'!$B$8:$BE$45,'Occupancy Raw Data'!Y$3,FALSE)</f>
        <v>-0.39316732433172102</v>
      </c>
      <c r="S31" s="48">
        <f>VLOOKUP($A31,'Occupancy Raw Data'!$B$8:$BE$45,'Occupancy Raw Data'!AA$3,FALSE)</f>
        <v>2.1814016720823002</v>
      </c>
      <c r="T31" s="48">
        <f>VLOOKUP($A31,'Occupancy Raw Data'!$B$8:$BE$45,'Occupancy Raw Data'!AB$3,FALSE)</f>
        <v>-1.11329164329579</v>
      </c>
      <c r="U31" s="49">
        <f>VLOOKUP($A31,'Occupancy Raw Data'!$B$8:$BE$45,'Occupancy Raw Data'!AC$3,FALSE)</f>
        <v>0.52151944549454399</v>
      </c>
      <c r="V31" s="50">
        <f>VLOOKUP($A31,'Occupancy Raw Data'!$B$8:$BE$45,'Occupancy Raw Data'!AE$3,FALSE)</f>
        <v>-8.9029582292548107E-2</v>
      </c>
      <c r="X31" s="51">
        <f>VLOOKUP($A31,'ADR Raw Data'!$B$6:$BE$43,'ADR Raw Data'!G$1,FALSE)</f>
        <v>104.507170032879</v>
      </c>
      <c r="Y31" s="52">
        <f>VLOOKUP($A31,'ADR Raw Data'!$B$6:$BE$43,'ADR Raw Data'!H$1,FALSE)</f>
        <v>105.347922902064</v>
      </c>
      <c r="Z31" s="52">
        <f>VLOOKUP($A31,'ADR Raw Data'!$B$6:$BE$43,'ADR Raw Data'!I$1,FALSE)</f>
        <v>106.92506084021601</v>
      </c>
      <c r="AA31" s="52">
        <f>VLOOKUP($A31,'ADR Raw Data'!$B$6:$BE$43,'ADR Raw Data'!J$1,FALSE)</f>
        <v>109.178165464573</v>
      </c>
      <c r="AB31" s="52">
        <f>VLOOKUP($A31,'ADR Raw Data'!$B$6:$BE$43,'ADR Raw Data'!K$1,FALSE)</f>
        <v>116.49175646644299</v>
      </c>
      <c r="AC31" s="53">
        <f>VLOOKUP($A31,'ADR Raw Data'!$B$6:$BE$43,'ADR Raw Data'!L$1,FALSE)</f>
        <v>108.79722704864599</v>
      </c>
      <c r="AD31" s="52">
        <f>VLOOKUP($A31,'ADR Raw Data'!$B$6:$BE$43,'ADR Raw Data'!N$1,FALSE)</f>
        <v>140.79540210307999</v>
      </c>
      <c r="AE31" s="52">
        <f>VLOOKUP($A31,'ADR Raw Data'!$B$6:$BE$43,'ADR Raw Data'!O$1,FALSE)</f>
        <v>141.51309669153599</v>
      </c>
      <c r="AF31" s="53">
        <f>VLOOKUP($A31,'ADR Raw Data'!$B$6:$BE$43,'ADR Raw Data'!P$1,FALSE)</f>
        <v>141.15109961528401</v>
      </c>
      <c r="AG31" s="54">
        <f>VLOOKUP($A31,'ADR Raw Data'!$B$6:$BE$43,'ADR Raw Data'!R$1,FALSE)</f>
        <v>119.553861141466</v>
      </c>
      <c r="AI31" s="47">
        <f>VLOOKUP($A31,'ADR Raw Data'!$B$6:$BE$43,'ADR Raw Data'!T$1,FALSE)</f>
        <v>4.2696947360670796</v>
      </c>
      <c r="AJ31" s="48">
        <f>VLOOKUP($A31,'ADR Raw Data'!$B$6:$BE$43,'ADR Raw Data'!U$1,FALSE)</f>
        <v>2.6340625214700801</v>
      </c>
      <c r="AK31" s="48">
        <f>VLOOKUP($A31,'ADR Raw Data'!$B$6:$BE$43,'ADR Raw Data'!V$1,FALSE)</f>
        <v>1.5964985573633099</v>
      </c>
      <c r="AL31" s="48">
        <f>VLOOKUP($A31,'ADR Raw Data'!$B$6:$BE$43,'ADR Raw Data'!W$1,FALSE)</f>
        <v>2.4049683548215</v>
      </c>
      <c r="AM31" s="48">
        <f>VLOOKUP($A31,'ADR Raw Data'!$B$6:$BE$43,'ADR Raw Data'!X$1,FALSE)</f>
        <v>2.6269661697343198</v>
      </c>
      <c r="AN31" s="49">
        <f>VLOOKUP($A31,'ADR Raw Data'!$B$6:$BE$43,'ADR Raw Data'!Y$1,FALSE)</f>
        <v>2.53123904144655</v>
      </c>
      <c r="AO31" s="48">
        <f>VLOOKUP($A31,'ADR Raw Data'!$B$6:$BE$43,'ADR Raw Data'!AA$1,FALSE)</f>
        <v>0.84963608037919502</v>
      </c>
      <c r="AP31" s="48">
        <f>VLOOKUP($A31,'ADR Raw Data'!$B$6:$BE$43,'ADR Raw Data'!AB$1,FALSE)</f>
        <v>-1.06244872433121</v>
      </c>
      <c r="AQ31" s="49">
        <f>VLOOKUP($A31,'ADR Raw Data'!$B$6:$BE$43,'ADR Raw Data'!AC$1,FALSE)</f>
        <v>-0.12942042254833799</v>
      </c>
      <c r="AR31" s="50">
        <f>VLOOKUP($A31,'ADR Raw Data'!$B$6:$BE$43,'ADR Raw Data'!AE$1,FALSE)</f>
        <v>1.5344552211017</v>
      </c>
      <c r="AS31" s="40"/>
      <c r="AT31" s="51">
        <f>VLOOKUP($A31,'RevPAR Raw Data'!$B$6:$BE$43,'RevPAR Raw Data'!G$1,FALSE)</f>
        <v>44.846715041572097</v>
      </c>
      <c r="AU31" s="52">
        <f>VLOOKUP($A31,'RevPAR Raw Data'!$B$6:$BE$43,'RevPAR Raw Data'!H$1,FALSE)</f>
        <v>56.047536911060703</v>
      </c>
      <c r="AV31" s="52">
        <f>VLOOKUP($A31,'RevPAR Raw Data'!$B$6:$BE$43,'RevPAR Raw Data'!I$1,FALSE)</f>
        <v>60.6636059460821</v>
      </c>
      <c r="AW31" s="52">
        <f>VLOOKUP($A31,'RevPAR Raw Data'!$B$6:$BE$43,'RevPAR Raw Data'!J$1,FALSE)</f>
        <v>64.767174066243797</v>
      </c>
      <c r="AX31" s="52">
        <f>VLOOKUP($A31,'RevPAR Raw Data'!$B$6:$BE$43,'RevPAR Raw Data'!K$1,FALSE)</f>
        <v>68.237922581294598</v>
      </c>
      <c r="AY31" s="53">
        <f>VLOOKUP($A31,'RevPAR Raw Data'!$B$6:$BE$43,'RevPAR Raw Data'!L$1,FALSE)</f>
        <v>58.915802230348397</v>
      </c>
      <c r="AZ31" s="52">
        <f>VLOOKUP($A31,'RevPAR Raw Data'!$B$6:$BE$43,'RevPAR Raw Data'!N$1,FALSE)</f>
        <v>95.706287627101503</v>
      </c>
      <c r="BA31" s="52">
        <f>VLOOKUP($A31,'RevPAR Raw Data'!$B$6:$BE$43,'RevPAR Raw Data'!O$1,FALSE)</f>
        <v>94.520148998288505</v>
      </c>
      <c r="BB31" s="53">
        <f>VLOOKUP($A31,'RevPAR Raw Data'!$B$6:$BE$43,'RevPAR Raw Data'!P$1,FALSE)</f>
        <v>95.113218312694997</v>
      </c>
      <c r="BC31" s="54">
        <f>VLOOKUP($A31,'RevPAR Raw Data'!$B$6:$BE$43,'RevPAR Raw Data'!R$1,FALSE)</f>
        <v>69.262608579917796</v>
      </c>
      <c r="BE31" s="47">
        <f>VLOOKUP($A31,'RevPAR Raw Data'!$B$6:$BE$43,'RevPAR Raw Data'!T$1,FALSE)</f>
        <v>7.0783234092700598</v>
      </c>
      <c r="BF31" s="48">
        <f>VLOOKUP($A31,'RevPAR Raw Data'!$B$6:$BE$43,'RevPAR Raw Data'!U$1,FALSE)</f>
        <v>1.9713212779579099</v>
      </c>
      <c r="BG31" s="48">
        <f>VLOOKUP($A31,'RevPAR Raw Data'!$B$6:$BE$43,'RevPAR Raw Data'!V$1,FALSE)</f>
        <v>2.8821243063361601</v>
      </c>
      <c r="BH31" s="48">
        <f>VLOOKUP($A31,'RevPAR Raw Data'!$B$6:$BE$43,'RevPAR Raw Data'!W$1,FALSE)</f>
        <v>1.8268490238364501</v>
      </c>
      <c r="BI31" s="48">
        <f>VLOOKUP($A31,'RevPAR Raw Data'!$B$6:$BE$43,'RevPAR Raw Data'!X$1,FALSE)</f>
        <v>-1.11649778821229</v>
      </c>
      <c r="BJ31" s="49">
        <f>VLOOKUP($A31,'RevPAR Raw Data'!$B$6:$BE$43,'RevPAR Raw Data'!Y$1,FALSE)</f>
        <v>2.1281197123031301</v>
      </c>
      <c r="BK31" s="48">
        <f>VLOOKUP($A31,'RevPAR Raw Data'!$B$6:$BE$43,'RevPAR Raw Data'!AA$1,FALSE)</f>
        <v>3.0495717281255001</v>
      </c>
      <c r="BL31" s="48">
        <f>VLOOKUP($A31,'RevPAR Raw Data'!$B$6:$BE$43,'RevPAR Raw Data'!AB$1,FALSE)</f>
        <v>-2.1639122147647298</v>
      </c>
      <c r="BM31" s="49">
        <f>VLOOKUP($A31,'RevPAR Raw Data'!$B$6:$BE$43,'RevPAR Raw Data'!AC$1,FALSE)</f>
        <v>0.39142407027617498</v>
      </c>
      <c r="BN31" s="50">
        <f>VLOOKUP($A31,'RevPAR Raw Data'!$B$6:$BE$43,'RevPAR Raw Data'!AE$1,FALSE)</f>
        <v>1.4440595197353401</v>
      </c>
    </row>
    <row r="32" spans="1:66" x14ac:dyDescent="0.25">
      <c r="A32" s="63" t="s">
        <v>52</v>
      </c>
      <c r="B32" s="47">
        <f>VLOOKUP($A32,'Occupancy Raw Data'!$B$8:$BE$45,'Occupancy Raw Data'!G$3,FALSE)</f>
        <v>39.176245210727899</v>
      </c>
      <c r="C32" s="48">
        <f>VLOOKUP($A32,'Occupancy Raw Data'!$B$8:$BE$45,'Occupancy Raw Data'!H$3,FALSE)</f>
        <v>54.597701149425198</v>
      </c>
      <c r="D32" s="48">
        <f>VLOOKUP($A32,'Occupancy Raw Data'!$B$8:$BE$45,'Occupancy Raw Data'!I$3,FALSE)</f>
        <v>65.070242656449494</v>
      </c>
      <c r="E32" s="48">
        <f>VLOOKUP($A32,'Occupancy Raw Data'!$B$8:$BE$45,'Occupancy Raw Data'!J$3,FALSE)</f>
        <v>64.176245210727899</v>
      </c>
      <c r="F32" s="48">
        <f>VLOOKUP($A32,'Occupancy Raw Data'!$B$8:$BE$45,'Occupancy Raw Data'!K$3,FALSE)</f>
        <v>61.749680715197897</v>
      </c>
      <c r="G32" s="49">
        <f>VLOOKUP($A32,'Occupancy Raw Data'!$B$8:$BE$45,'Occupancy Raw Data'!L$3,FALSE)</f>
        <v>56.954022988505699</v>
      </c>
      <c r="H32" s="48">
        <f>VLOOKUP($A32,'Occupancy Raw Data'!$B$8:$BE$45,'Occupancy Raw Data'!N$3,FALSE)</f>
        <v>81.577266922094495</v>
      </c>
      <c r="I32" s="48">
        <f>VLOOKUP($A32,'Occupancy Raw Data'!$B$8:$BE$45,'Occupancy Raw Data'!O$3,FALSE)</f>
        <v>77.650063856960401</v>
      </c>
      <c r="J32" s="49">
        <f>VLOOKUP($A32,'Occupancy Raw Data'!$B$8:$BE$45,'Occupancy Raw Data'!P$3,FALSE)</f>
        <v>79.613665389527398</v>
      </c>
      <c r="K32" s="50">
        <f>VLOOKUP($A32,'Occupancy Raw Data'!$B$8:$BE$45,'Occupancy Raw Data'!R$3,FALSE)</f>
        <v>63.428206531654801</v>
      </c>
      <c r="M32" s="47">
        <f>VLOOKUP($A32,'Occupancy Raw Data'!$B$8:$BE$45,'Occupancy Raw Data'!T$3,FALSE)</f>
        <v>11.0699492596044</v>
      </c>
      <c r="N32" s="48">
        <f>VLOOKUP($A32,'Occupancy Raw Data'!$B$8:$BE$45,'Occupancy Raw Data'!U$3,FALSE)</f>
        <v>12.299977462249201</v>
      </c>
      <c r="O32" s="48">
        <f>VLOOKUP($A32,'Occupancy Raw Data'!$B$8:$BE$45,'Occupancy Raw Data'!V$3,FALSE)</f>
        <v>11.594579640243399</v>
      </c>
      <c r="P32" s="48">
        <f>VLOOKUP($A32,'Occupancy Raw Data'!$B$8:$BE$45,'Occupancy Raw Data'!W$3,FALSE)</f>
        <v>11.02949075215</v>
      </c>
      <c r="Q32" s="48">
        <f>VLOOKUP($A32,'Occupancy Raw Data'!$B$8:$BE$45,'Occupancy Raw Data'!X$3,FALSE)</f>
        <v>12.1328593252902</v>
      </c>
      <c r="R32" s="49">
        <f>VLOOKUP($A32,'Occupancy Raw Data'!$B$8:$BE$45,'Occupancy Raw Data'!Y$3,FALSE)</f>
        <v>11.6446432943986</v>
      </c>
      <c r="S32" s="48">
        <f>VLOOKUP($A32,'Occupancy Raw Data'!$B$8:$BE$45,'Occupancy Raw Data'!AA$3,FALSE)</f>
        <v>11.716126633521</v>
      </c>
      <c r="T32" s="48">
        <f>VLOOKUP($A32,'Occupancy Raw Data'!$B$8:$BE$45,'Occupancy Raw Data'!AB$3,FALSE)</f>
        <v>10.6223408591464</v>
      </c>
      <c r="U32" s="49">
        <f>VLOOKUP($A32,'Occupancy Raw Data'!$B$8:$BE$45,'Occupancy Raw Data'!AC$3,FALSE)</f>
        <v>11.1800332730609</v>
      </c>
      <c r="V32" s="50">
        <f>VLOOKUP($A32,'Occupancy Raw Data'!$B$8:$BE$45,'Occupancy Raw Data'!AE$3,FALSE)</f>
        <v>11.477577922915501</v>
      </c>
      <c r="X32" s="51">
        <f>VLOOKUP($A32,'ADR Raw Data'!$B$6:$BE$43,'ADR Raw Data'!G$1,FALSE)</f>
        <v>102.25291768541101</v>
      </c>
      <c r="Y32" s="52">
        <f>VLOOKUP($A32,'ADR Raw Data'!$B$6:$BE$43,'ADR Raw Data'!H$1,FALSE)</f>
        <v>104.91595321637401</v>
      </c>
      <c r="Z32" s="52">
        <f>VLOOKUP($A32,'ADR Raw Data'!$B$6:$BE$43,'ADR Raw Data'!I$1,FALSE)</f>
        <v>111.33157016683001</v>
      </c>
      <c r="AA32" s="52">
        <f>VLOOKUP($A32,'ADR Raw Data'!$B$6:$BE$43,'ADR Raw Data'!J$1,FALSE)</f>
        <v>113.47271144278599</v>
      </c>
      <c r="AB32" s="52">
        <f>VLOOKUP($A32,'ADR Raw Data'!$B$6:$BE$43,'ADR Raw Data'!K$1,FALSE)</f>
        <v>114.151220268872</v>
      </c>
      <c r="AC32" s="53">
        <f>VLOOKUP($A32,'ADR Raw Data'!$B$6:$BE$43,'ADR Raw Data'!L$1,FALSE)</f>
        <v>109.946514183204</v>
      </c>
      <c r="AD32" s="52">
        <f>VLOOKUP($A32,'ADR Raw Data'!$B$6:$BE$43,'ADR Raw Data'!N$1,FALSE)</f>
        <v>152.93156555772899</v>
      </c>
      <c r="AE32" s="52">
        <f>VLOOKUP($A32,'ADR Raw Data'!$B$6:$BE$43,'ADR Raw Data'!O$1,FALSE)</f>
        <v>151.415559210526</v>
      </c>
      <c r="AF32" s="53">
        <f>VLOOKUP($A32,'ADR Raw Data'!$B$6:$BE$43,'ADR Raw Data'!P$1,FALSE)</f>
        <v>152.19225787046301</v>
      </c>
      <c r="AG32" s="54">
        <f>VLOOKUP($A32,'ADR Raw Data'!$B$6:$BE$43,'ADR Raw Data'!R$1,FALSE)</f>
        <v>125.096774773479</v>
      </c>
      <c r="AI32" s="47">
        <f>VLOOKUP($A32,'ADR Raw Data'!$B$6:$BE$43,'ADR Raw Data'!T$1,FALSE)</f>
        <v>2.3962817046883802</v>
      </c>
      <c r="AJ32" s="48">
        <f>VLOOKUP($A32,'ADR Raw Data'!$B$6:$BE$43,'ADR Raw Data'!U$1,FALSE)</f>
        <v>4.96276798295699</v>
      </c>
      <c r="AK32" s="48">
        <f>VLOOKUP($A32,'ADR Raw Data'!$B$6:$BE$43,'ADR Raw Data'!V$1,FALSE)</f>
        <v>4.0775784755825102</v>
      </c>
      <c r="AL32" s="48">
        <f>VLOOKUP($A32,'ADR Raw Data'!$B$6:$BE$43,'ADR Raw Data'!W$1,FALSE)</f>
        <v>6.3371496390750899</v>
      </c>
      <c r="AM32" s="48">
        <f>VLOOKUP($A32,'ADR Raw Data'!$B$6:$BE$43,'ADR Raw Data'!X$1,FALSE)</f>
        <v>4.4975022303153001</v>
      </c>
      <c r="AN32" s="49">
        <f>VLOOKUP($A32,'ADR Raw Data'!$B$6:$BE$43,'ADR Raw Data'!Y$1,FALSE)</f>
        <v>4.6306663043962697</v>
      </c>
      <c r="AO32" s="48">
        <f>VLOOKUP($A32,'ADR Raw Data'!$B$6:$BE$43,'ADR Raw Data'!AA$1,FALSE)</f>
        <v>12.3498437469952</v>
      </c>
      <c r="AP32" s="48">
        <f>VLOOKUP($A32,'ADR Raw Data'!$B$6:$BE$43,'ADR Raw Data'!AB$1,FALSE)</f>
        <v>9.6082920748117502</v>
      </c>
      <c r="AQ32" s="49">
        <f>VLOOKUP($A32,'ADR Raw Data'!$B$6:$BE$43,'ADR Raw Data'!AC$1,FALSE)</f>
        <v>10.998753600794201</v>
      </c>
      <c r="AR32" s="50">
        <f>VLOOKUP($A32,'ADR Raw Data'!$B$6:$BE$43,'ADR Raw Data'!AE$1,FALSE)</f>
        <v>7.2885975215233296</v>
      </c>
      <c r="AS32" s="40"/>
      <c r="AT32" s="51">
        <f>VLOOKUP($A32,'RevPAR Raw Data'!$B$6:$BE$43,'RevPAR Raw Data'!G$1,FALSE)</f>
        <v>40.058853767560599</v>
      </c>
      <c r="AU32" s="52">
        <f>VLOOKUP($A32,'RevPAR Raw Data'!$B$6:$BE$43,'RevPAR Raw Data'!H$1,FALSE)</f>
        <v>57.2816985951468</v>
      </c>
      <c r="AV32" s="52">
        <f>VLOOKUP($A32,'RevPAR Raw Data'!$B$6:$BE$43,'RevPAR Raw Data'!I$1,FALSE)</f>
        <v>72.443722860791794</v>
      </c>
      <c r="AW32" s="52">
        <f>VLOOKUP($A32,'RevPAR Raw Data'!$B$6:$BE$43,'RevPAR Raw Data'!J$1,FALSE)</f>
        <v>72.822525542784106</v>
      </c>
      <c r="AX32" s="52">
        <f>VLOOKUP($A32,'RevPAR Raw Data'!$B$6:$BE$43,'RevPAR Raw Data'!K$1,FALSE)</f>
        <v>70.488014048531198</v>
      </c>
      <c r="AY32" s="53">
        <f>VLOOKUP($A32,'RevPAR Raw Data'!$B$6:$BE$43,'RevPAR Raw Data'!L$1,FALSE)</f>
        <v>62.618962962962897</v>
      </c>
      <c r="AZ32" s="52">
        <f>VLOOKUP($A32,'RevPAR Raw Data'!$B$6:$BE$43,'RevPAR Raw Data'!N$1,FALSE)</f>
        <v>124.75739144316699</v>
      </c>
      <c r="BA32" s="52">
        <f>VLOOKUP($A32,'RevPAR Raw Data'!$B$6:$BE$43,'RevPAR Raw Data'!O$1,FALSE)</f>
        <v>117.574278416347</v>
      </c>
      <c r="BB32" s="53">
        <f>VLOOKUP($A32,'RevPAR Raw Data'!$B$6:$BE$43,'RevPAR Raw Data'!P$1,FALSE)</f>
        <v>121.165834929757</v>
      </c>
      <c r="BC32" s="54">
        <f>VLOOKUP($A32,'RevPAR Raw Data'!$B$6:$BE$43,'RevPAR Raw Data'!R$1,FALSE)</f>
        <v>79.346640667761307</v>
      </c>
      <c r="BE32" s="47">
        <f>VLOOKUP($A32,'RevPAR Raw Data'!$B$6:$BE$43,'RevPAR Raw Data'!T$1,FALSE)</f>
        <v>13.731498133119</v>
      </c>
      <c r="BF32" s="48">
        <f>VLOOKUP($A32,'RevPAR Raw Data'!$B$6:$BE$43,'RevPAR Raw Data'!U$1,FALSE)</f>
        <v>17.8731647886136</v>
      </c>
      <c r="BG32" s="48">
        <f>VLOOKUP($A32,'RevPAR Raw Data'!$B$6:$BE$43,'RevPAR Raw Data'!V$1,FALSE)</f>
        <v>16.1449361995708</v>
      </c>
      <c r="BH32" s="48">
        <f>VLOOKUP($A32,'RevPAR Raw Data'!$B$6:$BE$43,'RevPAR Raw Data'!W$1,FALSE)</f>
        <v>18.065595724616799</v>
      </c>
      <c r="BI32" s="48">
        <f>VLOOKUP($A32,'RevPAR Raw Data'!$B$6:$BE$43,'RevPAR Raw Data'!X$1,FALSE)</f>
        <v>17.176037174361401</v>
      </c>
      <c r="BJ32" s="49">
        <f>VLOOKUP($A32,'RevPAR Raw Data'!$B$6:$BE$43,'RevPAR Raw Data'!Y$1,FALSE)</f>
        <v>16.814534172095701</v>
      </c>
      <c r="BK32" s="48">
        <f>VLOOKUP($A32,'RevPAR Raw Data'!$B$6:$BE$43,'RevPAR Raw Data'!AA$1,FALSE)</f>
        <v>25.512893712956199</v>
      </c>
      <c r="BL32" s="48">
        <f>VLOOKUP($A32,'RevPAR Raw Data'!$B$6:$BE$43,'RevPAR Raw Data'!AB$1,FALSE)</f>
        <v>21.251258468886999</v>
      </c>
      <c r="BM32" s="49">
        <f>VLOOKUP($A32,'RevPAR Raw Data'!$B$6:$BE$43,'RevPAR Raw Data'!AC$1,FALSE)</f>
        <v>23.408451186045902</v>
      </c>
      <c r="BN32" s="50">
        <f>VLOOKUP($A32,'RevPAR Raw Data'!$B$6:$BE$43,'RevPAR Raw Data'!AE$1,FALSE)</f>
        <v>19.602729904459402</v>
      </c>
    </row>
    <row r="33" spans="1:66" x14ac:dyDescent="0.25">
      <c r="A33" s="63" t="s">
        <v>51</v>
      </c>
      <c r="B33" s="47">
        <f>VLOOKUP($A33,'Occupancy Raw Data'!$B$8:$BE$45,'Occupancy Raw Data'!G$3,FALSE)</f>
        <v>43.355325164938698</v>
      </c>
      <c r="C33" s="48">
        <f>VLOOKUP($A33,'Occupancy Raw Data'!$B$8:$BE$45,'Occupancy Raw Data'!H$3,FALSE)</f>
        <v>51.5174363807728</v>
      </c>
      <c r="D33" s="48">
        <f>VLOOKUP($A33,'Occupancy Raw Data'!$B$8:$BE$45,'Occupancy Raw Data'!I$3,FALSE)</f>
        <v>53.854853911404298</v>
      </c>
      <c r="E33" s="48">
        <f>VLOOKUP($A33,'Occupancy Raw Data'!$B$8:$BE$45,'Occupancy Raw Data'!J$3,FALSE)</f>
        <v>58.586239396795399</v>
      </c>
      <c r="F33" s="48">
        <f>VLOOKUP($A33,'Occupancy Raw Data'!$B$8:$BE$45,'Occupancy Raw Data'!K$3,FALSE)</f>
        <v>56.908576814326103</v>
      </c>
      <c r="G33" s="49">
        <f>VLOOKUP($A33,'Occupancy Raw Data'!$B$8:$BE$45,'Occupancy Raw Data'!L$3,FALSE)</f>
        <v>52.844486333647502</v>
      </c>
      <c r="H33" s="48">
        <f>VLOOKUP($A33,'Occupancy Raw Data'!$B$8:$BE$45,'Occupancy Raw Data'!N$3,FALSE)</f>
        <v>68.803016022620099</v>
      </c>
      <c r="I33" s="48">
        <f>VLOOKUP($A33,'Occupancy Raw Data'!$B$8:$BE$45,'Occupancy Raw Data'!O$3,FALSE)</f>
        <v>60.339302544768998</v>
      </c>
      <c r="J33" s="49">
        <f>VLOOKUP($A33,'Occupancy Raw Data'!$B$8:$BE$45,'Occupancy Raw Data'!P$3,FALSE)</f>
        <v>64.571159283694598</v>
      </c>
      <c r="K33" s="50">
        <f>VLOOKUP($A33,'Occupancy Raw Data'!$B$8:$BE$45,'Occupancy Raw Data'!R$3,FALSE)</f>
        <v>56.194964319375202</v>
      </c>
      <c r="M33" s="47">
        <f>VLOOKUP($A33,'Occupancy Raw Data'!$B$8:$BE$45,'Occupancy Raw Data'!T$3,FALSE)</f>
        <v>6.2256233900676898</v>
      </c>
      <c r="N33" s="48">
        <f>VLOOKUP($A33,'Occupancy Raw Data'!$B$8:$BE$45,'Occupancy Raw Data'!U$3,FALSE)</f>
        <v>1.4637461249332799</v>
      </c>
      <c r="O33" s="48">
        <f>VLOOKUP($A33,'Occupancy Raw Data'!$B$8:$BE$45,'Occupancy Raw Data'!V$3,FALSE)</f>
        <v>6.1872373956110298</v>
      </c>
      <c r="P33" s="48">
        <f>VLOOKUP($A33,'Occupancy Raw Data'!$B$8:$BE$45,'Occupancy Raw Data'!W$3,FALSE)</f>
        <v>6.1900964257231896</v>
      </c>
      <c r="Q33" s="48">
        <f>VLOOKUP($A33,'Occupancy Raw Data'!$B$8:$BE$45,'Occupancy Raw Data'!X$3,FALSE)</f>
        <v>-2.8430922598760202</v>
      </c>
      <c r="R33" s="49">
        <f>VLOOKUP($A33,'Occupancy Raw Data'!$B$8:$BE$45,'Occupancy Raw Data'!Y$3,FALSE)</f>
        <v>3.1915439791362101</v>
      </c>
      <c r="S33" s="48">
        <f>VLOOKUP($A33,'Occupancy Raw Data'!$B$8:$BE$45,'Occupancy Raw Data'!AA$3,FALSE)</f>
        <v>-4.7860907898608103</v>
      </c>
      <c r="T33" s="48">
        <f>VLOOKUP($A33,'Occupancy Raw Data'!$B$8:$BE$45,'Occupancy Raw Data'!AB$3,FALSE)</f>
        <v>-6.0889938673944899</v>
      </c>
      <c r="U33" s="49">
        <f>VLOOKUP($A33,'Occupancy Raw Data'!$B$8:$BE$45,'Occupancy Raw Data'!AC$3,FALSE)</f>
        <v>-5.3993182431013498</v>
      </c>
      <c r="V33" s="50">
        <f>VLOOKUP($A33,'Occupancy Raw Data'!$B$8:$BE$45,'Occupancy Raw Data'!AE$3,FALSE)</f>
        <v>0.204090990141885</v>
      </c>
      <c r="X33" s="51">
        <f>VLOOKUP($A33,'ADR Raw Data'!$B$6:$BE$43,'ADR Raw Data'!G$1,FALSE)</f>
        <v>94.769326086956497</v>
      </c>
      <c r="Y33" s="52">
        <f>VLOOKUP($A33,'ADR Raw Data'!$B$6:$BE$43,'ADR Raw Data'!H$1,FALSE)</f>
        <v>95.0470398829125</v>
      </c>
      <c r="Z33" s="52">
        <f>VLOOKUP($A33,'ADR Raw Data'!$B$6:$BE$43,'ADR Raw Data'!I$1,FALSE)</f>
        <v>98.1458172908645</v>
      </c>
      <c r="AA33" s="52">
        <f>VLOOKUP($A33,'ADR Raw Data'!$B$6:$BE$43,'ADR Raw Data'!J$1,FALSE)</f>
        <v>99.300614543114506</v>
      </c>
      <c r="AB33" s="52">
        <f>VLOOKUP($A33,'ADR Raw Data'!$B$6:$BE$43,'ADR Raw Data'!K$1,FALSE)</f>
        <v>104.36964557800501</v>
      </c>
      <c r="AC33" s="53">
        <f>VLOOKUP($A33,'ADR Raw Data'!$B$6:$BE$43,'ADR Raw Data'!L$1,FALSE)</f>
        <v>98.584139259470604</v>
      </c>
      <c r="AD33" s="52">
        <f>VLOOKUP($A33,'ADR Raw Data'!$B$6:$BE$43,'ADR Raw Data'!N$1,FALSE)</f>
        <v>152.109391780821</v>
      </c>
      <c r="AE33" s="52">
        <f>VLOOKUP($A33,'ADR Raw Data'!$B$6:$BE$43,'ADR Raw Data'!O$1,FALSE)</f>
        <v>140.63467353951799</v>
      </c>
      <c r="AF33" s="53">
        <f>VLOOKUP($A33,'ADR Raw Data'!$B$6:$BE$43,'ADR Raw Data'!P$1,FALSE)</f>
        <v>146.748047000437</v>
      </c>
      <c r="AG33" s="54">
        <f>VLOOKUP($A33,'ADR Raw Data'!$B$6:$BE$43,'ADR Raw Data'!R$1,FALSE)</f>
        <v>114.396432336591</v>
      </c>
      <c r="AI33" s="47">
        <f>VLOOKUP($A33,'ADR Raw Data'!$B$6:$BE$43,'ADR Raw Data'!T$1,FALSE)</f>
        <v>2.2115475416476298</v>
      </c>
      <c r="AJ33" s="48">
        <f>VLOOKUP($A33,'ADR Raw Data'!$B$6:$BE$43,'ADR Raw Data'!U$1,FALSE)</f>
        <v>1.9030346153589801</v>
      </c>
      <c r="AK33" s="48">
        <f>VLOOKUP($A33,'ADR Raw Data'!$B$6:$BE$43,'ADR Raw Data'!V$1,FALSE)</f>
        <v>3.2247103846991401</v>
      </c>
      <c r="AL33" s="48">
        <f>VLOOKUP($A33,'ADR Raw Data'!$B$6:$BE$43,'ADR Raw Data'!W$1,FALSE)</f>
        <v>0.83770825818525796</v>
      </c>
      <c r="AM33" s="48">
        <f>VLOOKUP($A33,'ADR Raw Data'!$B$6:$BE$43,'ADR Raw Data'!X$1,FALSE)</f>
        <v>-2.98560642422914</v>
      </c>
      <c r="AN33" s="49">
        <f>VLOOKUP($A33,'ADR Raw Data'!$B$6:$BE$43,'ADR Raw Data'!Y$1,FALSE)</f>
        <v>0.66119363202718495</v>
      </c>
      <c r="AO33" s="48">
        <f>VLOOKUP($A33,'ADR Raw Data'!$B$6:$BE$43,'ADR Raw Data'!AA$1,FALSE)</f>
        <v>-2.9204854558211699</v>
      </c>
      <c r="AP33" s="48">
        <f>VLOOKUP($A33,'ADR Raw Data'!$B$6:$BE$43,'ADR Raw Data'!AB$1,FALSE)</f>
        <v>-6.0602235356495404</v>
      </c>
      <c r="AQ33" s="49">
        <f>VLOOKUP($A33,'ADR Raw Data'!$B$6:$BE$43,'ADR Raw Data'!AC$1,FALSE)</f>
        <v>-4.3369919593876904</v>
      </c>
      <c r="AR33" s="50">
        <f>VLOOKUP($A33,'ADR Raw Data'!$B$6:$BE$43,'ADR Raw Data'!AE$1,FALSE)</f>
        <v>-2.4122945543376799</v>
      </c>
      <c r="AS33" s="40"/>
      <c r="AT33" s="51">
        <f>VLOOKUP($A33,'RevPAR Raw Data'!$B$6:$BE$43,'RevPAR Raw Data'!G$1,FALSE)</f>
        <v>41.087549481621103</v>
      </c>
      <c r="AU33" s="52">
        <f>VLOOKUP($A33,'RevPAR Raw Data'!$B$6:$BE$43,'RevPAR Raw Data'!H$1,FALSE)</f>
        <v>48.965798303487198</v>
      </c>
      <c r="AV33" s="52">
        <f>VLOOKUP($A33,'RevPAR Raw Data'!$B$6:$BE$43,'RevPAR Raw Data'!I$1,FALSE)</f>
        <v>52.856286522148899</v>
      </c>
      <c r="AW33" s="52">
        <f>VLOOKUP($A33,'RevPAR Raw Data'!$B$6:$BE$43,'RevPAR Raw Data'!J$1,FALSE)</f>
        <v>58.176495758718097</v>
      </c>
      <c r="AX33" s="52">
        <f>VLOOKUP($A33,'RevPAR Raw Data'!$B$6:$BE$43,'RevPAR Raw Data'!K$1,FALSE)</f>
        <v>59.3952799245994</v>
      </c>
      <c r="AY33" s="53">
        <f>VLOOKUP($A33,'RevPAR Raw Data'!$B$6:$BE$43,'RevPAR Raw Data'!L$1,FALSE)</f>
        <v>52.096281998114897</v>
      </c>
      <c r="AZ33" s="52">
        <f>VLOOKUP($A33,'RevPAR Raw Data'!$B$6:$BE$43,'RevPAR Raw Data'!N$1,FALSE)</f>
        <v>104.655849198868</v>
      </c>
      <c r="BA33" s="52">
        <f>VLOOKUP($A33,'RevPAR Raw Data'!$B$6:$BE$43,'RevPAR Raw Data'!O$1,FALSE)</f>
        <v>84.857981149858603</v>
      </c>
      <c r="BB33" s="53">
        <f>VLOOKUP($A33,'RevPAR Raw Data'!$B$6:$BE$43,'RevPAR Raw Data'!P$1,FALSE)</f>
        <v>94.756915174363797</v>
      </c>
      <c r="BC33" s="54">
        <f>VLOOKUP($A33,'RevPAR Raw Data'!$B$6:$BE$43,'RevPAR Raw Data'!R$1,FALSE)</f>
        <v>64.285034334185994</v>
      </c>
      <c r="BE33" s="47">
        <f>VLOOKUP($A33,'RevPAR Raw Data'!$B$6:$BE$43,'RevPAR Raw Data'!T$1,FALSE)</f>
        <v>8.5748535527506107</v>
      </c>
      <c r="BF33" s="48">
        <f>VLOOKUP($A33,'RevPAR Raw Data'!$B$6:$BE$43,'RevPAR Raw Data'!U$1,FALSE)</f>
        <v>3.3946363357307199</v>
      </c>
      <c r="BG33" s="48">
        <f>VLOOKUP($A33,'RevPAR Raw Data'!$B$6:$BE$43,'RevPAR Raw Data'!V$1,FALSE)</f>
        <v>9.6114682671324392</v>
      </c>
      <c r="BH33" s="48">
        <f>VLOOKUP($A33,'RevPAR Raw Data'!$B$6:$BE$43,'RevPAR Raw Data'!W$1,FALSE)</f>
        <v>7.0796596328563597</v>
      </c>
      <c r="BI33" s="48">
        <f>VLOOKUP($A33,'RevPAR Raw Data'!$B$6:$BE$43,'RevPAR Raw Data'!X$1,FALSE)</f>
        <v>-5.7438151389475403</v>
      </c>
      <c r="BJ33" s="49">
        <f>VLOOKUP($A33,'RevPAR Raw Data'!$B$6:$BE$43,'RevPAR Raw Data'!Y$1,FALSE)</f>
        <v>3.87383989671679</v>
      </c>
      <c r="BK33" s="48">
        <f>VLOOKUP($A33,'RevPAR Raw Data'!$B$6:$BE$43,'RevPAR Raw Data'!AA$1,FALSE)</f>
        <v>-7.5667991602617004</v>
      </c>
      <c r="BL33" s="48">
        <f>VLOOKUP($A33,'RevPAR Raw Data'!$B$6:$BE$43,'RevPAR Raw Data'!AB$1,FALSE)</f>
        <v>-11.780210763607901</v>
      </c>
      <c r="BM33" s="49">
        <f>VLOOKUP($A33,'RevPAR Raw Data'!$B$6:$BE$43,'RevPAR Raw Data'!AC$1,FALSE)</f>
        <v>-9.5021422044239898</v>
      </c>
      <c r="BN33" s="50">
        <f>VLOOKUP($A33,'RevPAR Raw Data'!$B$6:$BE$43,'RevPAR Raw Data'!AE$1,FALSE)</f>
        <v>-2.21312684003688</v>
      </c>
    </row>
    <row r="34" spans="1:66" x14ac:dyDescent="0.25">
      <c r="A34" s="63" t="s">
        <v>50</v>
      </c>
      <c r="B34" s="47">
        <f>VLOOKUP($A34,'Occupancy Raw Data'!$B$8:$BE$45,'Occupancy Raw Data'!G$3,FALSE)</f>
        <v>39.8557258791704</v>
      </c>
      <c r="C34" s="48">
        <f>VLOOKUP($A34,'Occupancy Raw Data'!$B$8:$BE$45,'Occupancy Raw Data'!H$3,FALSE)</f>
        <v>52.263300270513902</v>
      </c>
      <c r="D34" s="48">
        <f>VLOOKUP($A34,'Occupancy Raw Data'!$B$8:$BE$45,'Occupancy Raw Data'!I$3,FALSE)</f>
        <v>53.435527502254203</v>
      </c>
      <c r="E34" s="48">
        <f>VLOOKUP($A34,'Occupancy Raw Data'!$B$8:$BE$45,'Occupancy Raw Data'!J$3,FALSE)</f>
        <v>55.1127141568981</v>
      </c>
      <c r="F34" s="48">
        <f>VLOOKUP($A34,'Occupancy Raw Data'!$B$8:$BE$45,'Occupancy Raw Data'!K$3,FALSE)</f>
        <v>57.655545536519298</v>
      </c>
      <c r="G34" s="49">
        <f>VLOOKUP($A34,'Occupancy Raw Data'!$B$8:$BE$45,'Occupancy Raw Data'!L$3,FALSE)</f>
        <v>51.664562669071202</v>
      </c>
      <c r="H34" s="48">
        <f>VLOOKUP($A34,'Occupancy Raw Data'!$B$8:$BE$45,'Occupancy Raw Data'!N$3,FALSE)</f>
        <v>65.951307484219996</v>
      </c>
      <c r="I34" s="48">
        <f>VLOOKUP($A34,'Occupancy Raw Data'!$B$8:$BE$45,'Occupancy Raw Data'!O$3,FALSE)</f>
        <v>65.915238954012594</v>
      </c>
      <c r="J34" s="49">
        <f>VLOOKUP($A34,'Occupancy Raw Data'!$B$8:$BE$45,'Occupancy Raw Data'!P$3,FALSE)</f>
        <v>65.933273219116302</v>
      </c>
      <c r="K34" s="50">
        <f>VLOOKUP($A34,'Occupancy Raw Data'!$B$8:$BE$45,'Occupancy Raw Data'!R$3,FALSE)</f>
        <v>55.741337111941199</v>
      </c>
      <c r="M34" s="47">
        <f>VLOOKUP($A34,'Occupancy Raw Data'!$B$8:$BE$45,'Occupancy Raw Data'!T$3,FALSE)</f>
        <v>-11.5338317560646</v>
      </c>
      <c r="N34" s="48">
        <f>VLOOKUP($A34,'Occupancy Raw Data'!$B$8:$BE$45,'Occupancy Raw Data'!U$3,FALSE)</f>
        <v>1.8629173989455099</v>
      </c>
      <c r="O34" s="48">
        <f>VLOOKUP($A34,'Occupancy Raw Data'!$B$8:$BE$45,'Occupancy Raw Data'!V$3,FALSE)</f>
        <v>0.16903313049357599</v>
      </c>
      <c r="P34" s="48">
        <f>VLOOKUP($A34,'Occupancy Raw Data'!$B$8:$BE$45,'Occupancy Raw Data'!W$3,FALSE)</f>
        <v>-5.99815441402645</v>
      </c>
      <c r="Q34" s="48">
        <f>VLOOKUP($A34,'Occupancy Raw Data'!$B$8:$BE$45,'Occupancy Raw Data'!X$3,FALSE)</f>
        <v>6.1420982735723699</v>
      </c>
      <c r="R34" s="49">
        <f>VLOOKUP($A34,'Occupancy Raw Data'!$B$8:$BE$45,'Occupancy Raw Data'!Y$3,FALSE)</f>
        <v>-1.67812248141464</v>
      </c>
      <c r="S34" s="48">
        <f>VLOOKUP($A34,'Occupancy Raw Data'!$B$8:$BE$45,'Occupancy Raw Data'!AA$3,FALSE)</f>
        <v>5.9692842654303098</v>
      </c>
      <c r="T34" s="48">
        <f>VLOOKUP($A34,'Occupancy Raw Data'!$B$8:$BE$45,'Occupancy Raw Data'!AB$3,FALSE)</f>
        <v>-2.0369874028410599</v>
      </c>
      <c r="U34" s="49">
        <f>VLOOKUP($A34,'Occupancy Raw Data'!$B$8:$BE$45,'Occupancy Raw Data'!AC$3,FALSE)</f>
        <v>1.81008075744917</v>
      </c>
      <c r="V34" s="50">
        <f>VLOOKUP($A34,'Occupancy Raw Data'!$B$8:$BE$45,'Occupancy Raw Data'!AE$3,FALSE)</f>
        <v>-0.53558920591586501</v>
      </c>
      <c r="X34" s="51">
        <f>VLOOKUP($A34,'ADR Raw Data'!$B$6:$BE$43,'ADR Raw Data'!G$1,FALSE)</f>
        <v>92.492597285067802</v>
      </c>
      <c r="Y34" s="52">
        <f>VLOOKUP($A34,'ADR Raw Data'!$B$6:$BE$43,'ADR Raw Data'!H$1,FALSE)</f>
        <v>95.049192546583797</v>
      </c>
      <c r="Z34" s="52">
        <f>VLOOKUP($A34,'ADR Raw Data'!$B$6:$BE$43,'ADR Raw Data'!I$1,FALSE)</f>
        <v>95.215349308133597</v>
      </c>
      <c r="AA34" s="52">
        <f>VLOOKUP($A34,'ADR Raw Data'!$B$6:$BE$43,'ADR Raw Data'!J$1,FALSE)</f>
        <v>96.305071989528699</v>
      </c>
      <c r="AB34" s="52">
        <f>VLOOKUP($A34,'ADR Raw Data'!$B$6:$BE$43,'ADR Raw Data'!K$1,FALSE)</f>
        <v>99.769499530810094</v>
      </c>
      <c r="AC34" s="53">
        <f>VLOOKUP($A34,'ADR Raw Data'!$B$6:$BE$43,'ADR Raw Data'!L$1,FALSE)</f>
        <v>96.010588522758994</v>
      </c>
      <c r="AD34" s="52">
        <f>VLOOKUP($A34,'ADR Raw Data'!$B$6:$BE$43,'ADR Raw Data'!N$1,FALSE)</f>
        <v>114.755370522286</v>
      </c>
      <c r="AE34" s="52">
        <f>VLOOKUP($A34,'ADR Raw Data'!$B$6:$BE$43,'ADR Raw Data'!O$1,FALSE)</f>
        <v>113.784041039671</v>
      </c>
      <c r="AF34" s="53">
        <f>VLOOKUP($A34,'ADR Raw Data'!$B$6:$BE$43,'ADR Raw Data'!P$1,FALSE)</f>
        <v>114.26983862144399</v>
      </c>
      <c r="AG34" s="54">
        <f>VLOOKUP($A34,'ADR Raw Data'!$B$6:$BE$43,'ADR Raw Data'!R$1,FALSE)</f>
        <v>102.18139813274099</v>
      </c>
      <c r="AI34" s="47">
        <f>VLOOKUP($A34,'ADR Raw Data'!$B$6:$BE$43,'ADR Raw Data'!T$1,FALSE)</f>
        <v>-1.01212852660057</v>
      </c>
      <c r="AJ34" s="48">
        <f>VLOOKUP($A34,'ADR Raw Data'!$B$6:$BE$43,'ADR Raw Data'!U$1,FALSE)</f>
        <v>-0.61872711719062901</v>
      </c>
      <c r="AK34" s="48">
        <f>VLOOKUP($A34,'ADR Raw Data'!$B$6:$BE$43,'ADR Raw Data'!V$1,FALSE)</f>
        <v>-0.65357232127952503</v>
      </c>
      <c r="AL34" s="48">
        <f>VLOOKUP($A34,'ADR Raw Data'!$B$6:$BE$43,'ADR Raw Data'!W$1,FALSE)</f>
        <v>-2.6562180562259399</v>
      </c>
      <c r="AM34" s="48">
        <f>VLOOKUP($A34,'ADR Raw Data'!$B$6:$BE$43,'ADR Raw Data'!X$1,FALSE)</f>
        <v>0.236119967771658</v>
      </c>
      <c r="AN34" s="49">
        <f>VLOOKUP($A34,'ADR Raw Data'!$B$6:$BE$43,'ADR Raw Data'!Y$1,FALSE)</f>
        <v>-0.86681502458205995</v>
      </c>
      <c r="AO34" s="48">
        <f>VLOOKUP($A34,'ADR Raw Data'!$B$6:$BE$43,'ADR Raw Data'!AA$1,FALSE)</f>
        <v>-1.8365969822214601</v>
      </c>
      <c r="AP34" s="48">
        <f>VLOOKUP($A34,'ADR Raw Data'!$B$6:$BE$43,'ADR Raw Data'!AB$1,FALSE)</f>
        <v>-5.4209046303789599</v>
      </c>
      <c r="AQ34" s="49">
        <f>VLOOKUP($A34,'ADR Raw Data'!$B$6:$BE$43,'ADR Raw Data'!AC$1,FALSE)</f>
        <v>-3.7082122224640099</v>
      </c>
      <c r="AR34" s="50">
        <f>VLOOKUP($A34,'ADR Raw Data'!$B$6:$BE$43,'ADR Raw Data'!AE$1,FALSE)</f>
        <v>-1.8102711222263399</v>
      </c>
      <c r="AS34" s="40"/>
      <c r="AT34" s="51">
        <f>VLOOKUP($A34,'RevPAR Raw Data'!$B$6:$BE$43,'RevPAR Raw Data'!G$1,FALSE)</f>
        <v>36.863596032461601</v>
      </c>
      <c r="AU34" s="52">
        <f>VLOOKUP($A34,'RevPAR Raw Data'!$B$6:$BE$43,'RevPAR Raw Data'!H$1,FALSE)</f>
        <v>49.675844905320098</v>
      </c>
      <c r="AV34" s="52">
        <f>VLOOKUP($A34,'RevPAR Raw Data'!$B$6:$BE$43,'RevPAR Raw Data'!I$1,FALSE)</f>
        <v>50.878824165915198</v>
      </c>
      <c r="AW34" s="52">
        <f>VLOOKUP($A34,'RevPAR Raw Data'!$B$6:$BE$43,'RevPAR Raw Data'!J$1,FALSE)</f>
        <v>53.076339044183896</v>
      </c>
      <c r="AX34" s="52">
        <f>VLOOKUP($A34,'RevPAR Raw Data'!$B$6:$BE$43,'RevPAR Raw Data'!K$1,FALSE)</f>
        <v>57.522649233543703</v>
      </c>
      <c r="AY34" s="53">
        <f>VLOOKUP($A34,'RevPAR Raw Data'!$B$6:$BE$43,'RevPAR Raw Data'!L$1,FALSE)</f>
        <v>49.603450676284901</v>
      </c>
      <c r="AZ34" s="52">
        <f>VLOOKUP($A34,'RevPAR Raw Data'!$B$6:$BE$43,'RevPAR Raw Data'!N$1,FALSE)</f>
        <v>75.682667267808796</v>
      </c>
      <c r="BA34" s="52">
        <f>VLOOKUP($A34,'RevPAR Raw Data'!$B$6:$BE$43,'RevPAR Raw Data'!O$1,FALSE)</f>
        <v>75.001022542831294</v>
      </c>
      <c r="BB34" s="53">
        <f>VLOOKUP($A34,'RevPAR Raw Data'!$B$6:$BE$43,'RevPAR Raw Data'!P$1,FALSE)</f>
        <v>75.341844905320102</v>
      </c>
      <c r="BC34" s="54">
        <f>VLOOKUP($A34,'RevPAR Raw Data'!$B$6:$BE$43,'RevPAR Raw Data'!R$1,FALSE)</f>
        <v>56.957277598866398</v>
      </c>
      <c r="BE34" s="47">
        <f>VLOOKUP($A34,'RevPAR Raw Data'!$B$6:$BE$43,'RevPAR Raw Data'!T$1,FALSE)</f>
        <v>-12.429223081251999</v>
      </c>
      <c r="BF34" s="48">
        <f>VLOOKUP($A34,'RevPAR Raw Data'!$B$6:$BE$43,'RevPAR Raw Data'!U$1,FALSE)</f>
        <v>1.23266390663675</v>
      </c>
      <c r="BG34" s="48">
        <f>VLOOKUP($A34,'RevPAR Raw Data'!$B$6:$BE$43,'RevPAR Raw Data'!V$1,FALSE)</f>
        <v>-0.48564394454064602</v>
      </c>
      <c r="BH34" s="48">
        <f>VLOOKUP($A34,'RevPAR Raw Data'!$B$6:$BE$43,'RevPAR Raw Data'!W$1,FALSE)</f>
        <v>-8.49504840966671</v>
      </c>
      <c r="BI34" s="48">
        <f>VLOOKUP($A34,'RevPAR Raw Data'!$B$6:$BE$43,'RevPAR Raw Data'!X$1,FALSE)</f>
        <v>6.3927209618080898</v>
      </c>
      <c r="BJ34" s="49">
        <f>VLOOKUP($A34,'RevPAR Raw Data'!$B$6:$BE$43,'RevPAR Raw Data'!Y$1,FALSE)</f>
        <v>-2.5303912881969102</v>
      </c>
      <c r="BK34" s="48">
        <f>VLOOKUP($A34,'RevPAR Raw Data'!$B$6:$BE$43,'RevPAR Raw Data'!AA$1,FALSE)</f>
        <v>4.0230555885297301</v>
      </c>
      <c r="BL34" s="48">
        <f>VLOOKUP($A34,'RevPAR Raw Data'!$B$6:$BE$43,'RevPAR Raw Data'!AB$1,FALSE)</f>
        <v>-7.3474688887791704</v>
      </c>
      <c r="BM34" s="49">
        <f>VLOOKUP($A34,'RevPAR Raw Data'!$B$6:$BE$43,'RevPAR Raw Data'!AC$1,FALSE)</f>
        <v>-1.9652531008990299</v>
      </c>
      <c r="BN34" s="50">
        <f>VLOOKUP($A34,'RevPAR Raw Data'!$B$6:$BE$43,'RevPAR Raw Data'!AE$1,FALSE)</f>
        <v>-2.33616471141374</v>
      </c>
    </row>
    <row r="35" spans="1:66" x14ac:dyDescent="0.25">
      <c r="A35" s="63" t="s">
        <v>47</v>
      </c>
      <c r="B35" s="47">
        <f>VLOOKUP($A35,'Occupancy Raw Data'!$B$8:$BE$45,'Occupancy Raw Data'!G$3,FALSE)</f>
        <v>46.329437545653697</v>
      </c>
      <c r="C35" s="48">
        <f>VLOOKUP($A35,'Occupancy Raw Data'!$B$8:$BE$45,'Occupancy Raw Data'!H$3,FALSE)</f>
        <v>58.071585098612097</v>
      </c>
      <c r="D35" s="48">
        <f>VLOOKUP($A35,'Occupancy Raw Data'!$B$8:$BE$45,'Occupancy Raw Data'!I$3,FALSE)</f>
        <v>68.918918918918905</v>
      </c>
      <c r="E35" s="48">
        <f>VLOOKUP($A35,'Occupancy Raw Data'!$B$8:$BE$45,'Occupancy Raw Data'!J$3,FALSE)</f>
        <v>70.781592403214006</v>
      </c>
      <c r="F35" s="48">
        <f>VLOOKUP($A35,'Occupancy Raw Data'!$B$8:$BE$45,'Occupancy Raw Data'!K$3,FALSE)</f>
        <v>67.969320672023301</v>
      </c>
      <c r="G35" s="49">
        <f>VLOOKUP($A35,'Occupancy Raw Data'!$B$8:$BE$45,'Occupancy Raw Data'!L$3,FALSE)</f>
        <v>62.414170927684403</v>
      </c>
      <c r="H35" s="48">
        <f>VLOOKUP($A35,'Occupancy Raw Data'!$B$8:$BE$45,'Occupancy Raw Data'!N$3,FALSE)</f>
        <v>72.187728268809295</v>
      </c>
      <c r="I35" s="48">
        <f>VLOOKUP($A35,'Occupancy Raw Data'!$B$8:$BE$45,'Occupancy Raw Data'!O$3,FALSE)</f>
        <v>67.403214024835606</v>
      </c>
      <c r="J35" s="49">
        <f>VLOOKUP($A35,'Occupancy Raw Data'!$B$8:$BE$45,'Occupancy Raw Data'!P$3,FALSE)</f>
        <v>69.795471146822393</v>
      </c>
      <c r="K35" s="50">
        <f>VLOOKUP($A35,'Occupancy Raw Data'!$B$8:$BE$45,'Occupancy Raw Data'!R$3,FALSE)</f>
        <v>64.523113847438097</v>
      </c>
      <c r="M35" s="47">
        <f>VLOOKUP($A35,'Occupancy Raw Data'!$B$8:$BE$45,'Occupancy Raw Data'!T$3,FALSE)</f>
        <v>-1.6342717202668</v>
      </c>
      <c r="N35" s="48">
        <f>VLOOKUP($A35,'Occupancy Raw Data'!$B$8:$BE$45,'Occupancy Raw Data'!U$3,FALSE)</f>
        <v>-5.2127411275020403</v>
      </c>
      <c r="O35" s="48">
        <f>VLOOKUP($A35,'Occupancy Raw Data'!$B$8:$BE$45,'Occupancy Raw Data'!V$3,FALSE)</f>
        <v>5.9714815149597698</v>
      </c>
      <c r="P35" s="48">
        <f>VLOOKUP($A35,'Occupancy Raw Data'!$B$8:$BE$45,'Occupancy Raw Data'!W$3,FALSE)</f>
        <v>7.8139274678442199</v>
      </c>
      <c r="Q35" s="48">
        <f>VLOOKUP($A35,'Occupancy Raw Data'!$B$8:$BE$45,'Occupancy Raw Data'!X$3,FALSE)</f>
        <v>-1.6815044185755199</v>
      </c>
      <c r="R35" s="49">
        <f>VLOOKUP($A35,'Occupancy Raw Data'!$B$8:$BE$45,'Occupancy Raw Data'!Y$3,FALSE)</f>
        <v>1.15552529873105</v>
      </c>
      <c r="S35" s="48">
        <f>VLOOKUP($A35,'Occupancy Raw Data'!$B$8:$BE$45,'Occupancy Raw Data'!AA$3,FALSE)</f>
        <v>-8.2984810363755006</v>
      </c>
      <c r="T35" s="48">
        <f>VLOOKUP($A35,'Occupancy Raw Data'!$B$8:$BE$45,'Occupancy Raw Data'!AB$3,FALSE)</f>
        <v>-8.5881190326897006</v>
      </c>
      <c r="U35" s="49">
        <f>VLOOKUP($A35,'Occupancy Raw Data'!$B$8:$BE$45,'Occupancy Raw Data'!AC$3,FALSE)</f>
        <v>-8.4385651368399106</v>
      </c>
      <c r="V35" s="50">
        <f>VLOOKUP($A35,'Occupancy Raw Data'!$B$8:$BE$45,'Occupancy Raw Data'!AE$3,FALSE)</f>
        <v>-2.0371385950139</v>
      </c>
      <c r="X35" s="51">
        <f>VLOOKUP($A35,'ADR Raw Data'!$B$6:$BE$43,'ADR Raw Data'!G$1,FALSE)</f>
        <v>93.015514387071306</v>
      </c>
      <c r="Y35" s="52">
        <f>VLOOKUP($A35,'ADR Raw Data'!$B$6:$BE$43,'ADR Raw Data'!H$1,FALSE)</f>
        <v>100.446267295597</v>
      </c>
      <c r="Z35" s="52">
        <f>VLOOKUP($A35,'ADR Raw Data'!$B$6:$BE$43,'ADR Raw Data'!I$1,FALSE)</f>
        <v>110.169917859035</v>
      </c>
      <c r="AA35" s="52">
        <f>VLOOKUP($A35,'ADR Raw Data'!$B$6:$BE$43,'ADR Raw Data'!J$1,FALSE)</f>
        <v>113.823733230134</v>
      </c>
      <c r="AB35" s="52">
        <f>VLOOKUP($A35,'ADR Raw Data'!$B$6:$BE$43,'ADR Raw Data'!K$1,FALSE)</f>
        <v>112.63662547017699</v>
      </c>
      <c r="AC35" s="53">
        <f>VLOOKUP($A35,'ADR Raw Data'!$B$6:$BE$43,'ADR Raw Data'!L$1,FALSE)</f>
        <v>107.179768857159</v>
      </c>
      <c r="AD35" s="52">
        <f>VLOOKUP($A35,'ADR Raw Data'!$B$6:$BE$43,'ADR Raw Data'!N$1,FALSE)</f>
        <v>131.069739438401</v>
      </c>
      <c r="AE35" s="52">
        <f>VLOOKUP($A35,'ADR Raw Data'!$B$6:$BE$43,'ADR Raw Data'!O$1,FALSE)</f>
        <v>129.324855052831</v>
      </c>
      <c r="AF35" s="53">
        <f>VLOOKUP($A35,'ADR Raw Data'!$B$6:$BE$43,'ADR Raw Data'!P$1,FALSE)</f>
        <v>130.227200418628</v>
      </c>
      <c r="AG35" s="54">
        <f>VLOOKUP($A35,'ADR Raw Data'!$B$6:$BE$43,'ADR Raw Data'!R$1,FALSE)</f>
        <v>114.302825779323</v>
      </c>
      <c r="AI35" s="47">
        <f>VLOOKUP($A35,'ADR Raw Data'!$B$6:$BE$43,'ADR Raw Data'!T$1,FALSE)</f>
        <v>-0.33090472822294298</v>
      </c>
      <c r="AJ35" s="48">
        <f>VLOOKUP($A35,'ADR Raw Data'!$B$6:$BE$43,'ADR Raw Data'!U$1,FALSE)</f>
        <v>-1.3069619666424901</v>
      </c>
      <c r="AK35" s="48">
        <f>VLOOKUP($A35,'ADR Raw Data'!$B$6:$BE$43,'ADR Raw Data'!V$1,FALSE)</f>
        <v>0.944478722086454</v>
      </c>
      <c r="AL35" s="48">
        <f>VLOOKUP($A35,'ADR Raw Data'!$B$6:$BE$43,'ADR Raw Data'!W$1,FALSE)</f>
        <v>6.9887806752696999</v>
      </c>
      <c r="AM35" s="48">
        <f>VLOOKUP($A35,'ADR Raw Data'!$B$6:$BE$43,'ADR Raw Data'!X$1,FALSE)</f>
        <v>-1.9781094446146099</v>
      </c>
      <c r="AN35" s="49">
        <f>VLOOKUP($A35,'ADR Raw Data'!$B$6:$BE$43,'ADR Raw Data'!Y$1,FALSE)</f>
        <v>1.10357806343758</v>
      </c>
      <c r="AO35" s="48">
        <f>VLOOKUP($A35,'ADR Raw Data'!$B$6:$BE$43,'ADR Raw Data'!AA$1,FALSE)</f>
        <v>-5.7927800210108398</v>
      </c>
      <c r="AP35" s="48">
        <f>VLOOKUP($A35,'ADR Raw Data'!$B$6:$BE$43,'ADR Raw Data'!AB$1,FALSE)</f>
        <v>-3.16221861960828</v>
      </c>
      <c r="AQ35" s="49">
        <f>VLOOKUP($A35,'ADR Raw Data'!$B$6:$BE$43,'ADR Raw Data'!AC$1,FALSE)</f>
        <v>-4.5463673120107702</v>
      </c>
      <c r="AR35" s="50">
        <f>VLOOKUP($A35,'ADR Raw Data'!$B$6:$BE$43,'ADR Raw Data'!AE$1,FALSE)</f>
        <v>-1.54851050965285</v>
      </c>
      <c r="AS35" s="40"/>
      <c r="AT35" s="51">
        <f>VLOOKUP($A35,'RevPAR Raw Data'!$B$6:$BE$43,'RevPAR Raw Data'!G$1,FALSE)</f>
        <v>43.093564645726801</v>
      </c>
      <c r="AU35" s="52">
        <f>VLOOKUP($A35,'RevPAR Raw Data'!$B$6:$BE$43,'RevPAR Raw Data'!H$1,FALSE)</f>
        <v>58.330739590942201</v>
      </c>
      <c r="AV35" s="52">
        <f>VLOOKUP($A35,'RevPAR Raw Data'!$B$6:$BE$43,'RevPAR Raw Data'!I$1,FALSE)</f>
        <v>75.927916362308196</v>
      </c>
      <c r="AW35" s="52">
        <f>VLOOKUP($A35,'RevPAR Raw Data'!$B$6:$BE$43,'RevPAR Raw Data'!J$1,FALSE)</f>
        <v>80.566250913075194</v>
      </c>
      <c r="AX35" s="52">
        <f>VLOOKUP($A35,'RevPAR Raw Data'!$B$6:$BE$43,'RevPAR Raw Data'!K$1,FALSE)</f>
        <v>76.558349159970703</v>
      </c>
      <c r="AY35" s="53">
        <f>VLOOKUP($A35,'RevPAR Raw Data'!$B$6:$BE$43,'RevPAR Raw Data'!L$1,FALSE)</f>
        <v>66.895364134404602</v>
      </c>
      <c r="AZ35" s="52">
        <f>VLOOKUP($A35,'RevPAR Raw Data'!$B$6:$BE$43,'RevPAR Raw Data'!N$1,FALSE)</f>
        <v>94.616267348429503</v>
      </c>
      <c r="BA35" s="52">
        <f>VLOOKUP($A35,'RevPAR Raw Data'!$B$6:$BE$43,'RevPAR Raw Data'!O$1,FALSE)</f>
        <v>87.169108838568206</v>
      </c>
      <c r="BB35" s="53">
        <f>VLOOKUP($A35,'RevPAR Raw Data'!$B$6:$BE$43,'RevPAR Raw Data'!P$1,FALSE)</f>
        <v>90.892688093498904</v>
      </c>
      <c r="BC35" s="54">
        <f>VLOOKUP($A35,'RevPAR Raw Data'!$B$6:$BE$43,'RevPAR Raw Data'!R$1,FALSE)</f>
        <v>73.751742408431497</v>
      </c>
      <c r="BE35" s="47">
        <f>VLOOKUP($A35,'RevPAR Raw Data'!$B$6:$BE$43,'RevPAR Raw Data'!T$1,FALSE)</f>
        <v>-1.9597685660953701</v>
      </c>
      <c r="BF35" s="48">
        <f>VLOOKUP($A35,'RevPAR Raw Data'!$B$6:$BE$43,'RevPAR Raw Data'!U$1,FALSE)</f>
        <v>-6.4515745501885498</v>
      </c>
      <c r="BG35" s="48">
        <f>VLOOKUP($A35,'RevPAR Raw Data'!$B$6:$BE$43,'RevPAR Raw Data'!V$1,FALSE)</f>
        <v>6.9723596093483504</v>
      </c>
      <c r="BH35" s="48">
        <f>VLOOKUP($A35,'RevPAR Raw Data'!$B$6:$BE$43,'RevPAR Raw Data'!W$1,FALSE)</f>
        <v>15.3488063959662</v>
      </c>
      <c r="BI35" s="48">
        <f>VLOOKUP($A35,'RevPAR Raw Data'!$B$6:$BE$43,'RevPAR Raw Data'!X$1,FALSE)</f>
        <v>-3.62635186547468</v>
      </c>
      <c r="BJ35" s="49">
        <f>VLOOKUP($A35,'RevPAR Raw Data'!$B$6:$BE$43,'RevPAR Raw Data'!Y$1,FALSE)</f>
        <v>2.2718554858829099</v>
      </c>
      <c r="BK35" s="48">
        <f>VLOOKUP($A35,'RevPAR Raw Data'!$B$6:$BE$43,'RevPAR Raw Data'!AA$1,FALSE)</f>
        <v>-13.6105483058638</v>
      </c>
      <c r="BL35" s="48">
        <f>VLOOKUP($A35,'RevPAR Raw Data'!$B$6:$BE$43,'RevPAR Raw Data'!AB$1,FALSE)</f>
        <v>-11.4787625531721</v>
      </c>
      <c r="BM35" s="49">
        <f>VLOOKUP($A35,'RevPAR Raw Data'!$B$6:$BE$43,'RevPAR Raw Data'!AC$1,FALSE)</f>
        <v>-12.601284281866601</v>
      </c>
      <c r="BN35" s="50">
        <f>VLOOKUP($A35,'RevPAR Raw Data'!$B$6:$BE$43,'RevPAR Raw Data'!AE$1,FALSE)</f>
        <v>-3.5541037994267799</v>
      </c>
    </row>
    <row r="36" spans="1:66" x14ac:dyDescent="0.25">
      <c r="A36" s="63" t="s">
        <v>48</v>
      </c>
      <c r="B36" s="47">
        <f>VLOOKUP($A36,'Occupancy Raw Data'!$B$8:$BE$45,'Occupancy Raw Data'!G$3,FALSE)</f>
        <v>51.732320835310801</v>
      </c>
      <c r="C36" s="48">
        <f>VLOOKUP($A36,'Occupancy Raw Data'!$B$8:$BE$45,'Occupancy Raw Data'!H$3,FALSE)</f>
        <v>61.295681063122899</v>
      </c>
      <c r="D36" s="48">
        <f>VLOOKUP($A36,'Occupancy Raw Data'!$B$8:$BE$45,'Occupancy Raw Data'!I$3,FALSE)</f>
        <v>66.753678215472206</v>
      </c>
      <c r="E36" s="48">
        <f>VLOOKUP($A36,'Occupancy Raw Data'!$B$8:$BE$45,'Occupancy Raw Data'!J$3,FALSE)</f>
        <v>70.408163265306101</v>
      </c>
      <c r="F36" s="48">
        <f>VLOOKUP($A36,'Occupancy Raw Data'!$B$8:$BE$45,'Occupancy Raw Data'!K$3,FALSE)</f>
        <v>68.224964404366304</v>
      </c>
      <c r="G36" s="49">
        <f>VLOOKUP($A36,'Occupancy Raw Data'!$B$8:$BE$45,'Occupancy Raw Data'!L$3,FALSE)</f>
        <v>63.682961556715703</v>
      </c>
      <c r="H36" s="48">
        <f>VLOOKUP($A36,'Occupancy Raw Data'!$B$8:$BE$45,'Occupancy Raw Data'!N$3,FALSE)</f>
        <v>77.954437588988995</v>
      </c>
      <c r="I36" s="48">
        <f>VLOOKUP($A36,'Occupancy Raw Data'!$B$8:$BE$45,'Occupancy Raw Data'!O$3,FALSE)</f>
        <v>78.357854769814907</v>
      </c>
      <c r="J36" s="49">
        <f>VLOOKUP($A36,'Occupancy Raw Data'!$B$8:$BE$45,'Occupancy Raw Data'!P$3,FALSE)</f>
        <v>78.156146179401901</v>
      </c>
      <c r="K36" s="50">
        <f>VLOOKUP($A36,'Occupancy Raw Data'!$B$8:$BE$45,'Occupancy Raw Data'!R$3,FALSE)</f>
        <v>67.818157163197498</v>
      </c>
      <c r="M36" s="47">
        <f>VLOOKUP($A36,'Occupancy Raw Data'!$B$8:$BE$45,'Occupancy Raw Data'!T$3,FALSE)</f>
        <v>7.4652078057835203</v>
      </c>
      <c r="N36" s="48">
        <f>VLOOKUP($A36,'Occupancy Raw Data'!$B$8:$BE$45,'Occupancy Raw Data'!U$3,FALSE)</f>
        <v>1.2875191116118101</v>
      </c>
      <c r="O36" s="48">
        <f>VLOOKUP($A36,'Occupancy Raw Data'!$B$8:$BE$45,'Occupancy Raw Data'!V$3,FALSE)</f>
        <v>6.1833119800516902</v>
      </c>
      <c r="P36" s="48">
        <f>VLOOKUP($A36,'Occupancy Raw Data'!$B$8:$BE$45,'Occupancy Raw Data'!W$3,FALSE)</f>
        <v>5.1109016027390402</v>
      </c>
      <c r="Q36" s="48">
        <f>VLOOKUP($A36,'Occupancy Raw Data'!$B$8:$BE$45,'Occupancy Raw Data'!X$3,FALSE)</f>
        <v>2.96028687147709</v>
      </c>
      <c r="R36" s="49">
        <f>VLOOKUP($A36,'Occupancy Raw Data'!$B$8:$BE$45,'Occupancy Raw Data'!Y$3,FALSE)</f>
        <v>4.4772000804504604</v>
      </c>
      <c r="S36" s="48">
        <f>VLOOKUP($A36,'Occupancy Raw Data'!$B$8:$BE$45,'Occupancy Raw Data'!AA$3,FALSE)</f>
        <v>9.2073574828797504</v>
      </c>
      <c r="T36" s="48">
        <f>VLOOKUP($A36,'Occupancy Raw Data'!$B$8:$BE$45,'Occupancy Raw Data'!AB$3,FALSE)</f>
        <v>6.6778776688832604</v>
      </c>
      <c r="U36" s="49">
        <f>VLOOKUP($A36,'Occupancy Raw Data'!$B$8:$BE$45,'Occupancy Raw Data'!AC$3,FALSE)</f>
        <v>7.9245353507051401</v>
      </c>
      <c r="V36" s="50">
        <f>VLOOKUP($A36,'Occupancy Raw Data'!$B$8:$BE$45,'Occupancy Raw Data'!AE$3,FALSE)</f>
        <v>5.5877187131008101</v>
      </c>
      <c r="X36" s="51">
        <f>VLOOKUP($A36,'ADR Raw Data'!$B$6:$BE$43,'ADR Raw Data'!G$1,FALSE)</f>
        <v>151.11979816513701</v>
      </c>
      <c r="Y36" s="52">
        <f>VLOOKUP($A36,'ADR Raw Data'!$B$6:$BE$43,'ADR Raw Data'!H$1,FALSE)</f>
        <v>143.701424699961</v>
      </c>
      <c r="Z36" s="52">
        <f>VLOOKUP($A36,'ADR Raw Data'!$B$6:$BE$43,'ADR Raw Data'!I$1,FALSE)</f>
        <v>139.830771418414</v>
      </c>
      <c r="AA36" s="52">
        <f>VLOOKUP($A36,'ADR Raw Data'!$B$6:$BE$43,'ADR Raw Data'!J$1,FALSE)</f>
        <v>143.540387596899</v>
      </c>
      <c r="AB36" s="52">
        <f>VLOOKUP($A36,'ADR Raw Data'!$B$6:$BE$43,'ADR Raw Data'!K$1,FALSE)</f>
        <v>159.656097391304</v>
      </c>
      <c r="AC36" s="53">
        <f>VLOOKUP($A36,'ADR Raw Data'!$B$6:$BE$43,'ADR Raw Data'!L$1,FALSE)</f>
        <v>147.47812714264401</v>
      </c>
      <c r="AD36" s="52">
        <f>VLOOKUP($A36,'ADR Raw Data'!$B$6:$BE$43,'ADR Raw Data'!N$1,FALSE)</f>
        <v>229.22463622526601</v>
      </c>
      <c r="AE36" s="52">
        <f>VLOOKUP($A36,'ADR Raw Data'!$B$6:$BE$43,'ADR Raw Data'!O$1,FALSE)</f>
        <v>231.101090248334</v>
      </c>
      <c r="AF36" s="53">
        <f>VLOOKUP($A36,'ADR Raw Data'!$B$6:$BE$43,'ADR Raw Data'!P$1,FALSE)</f>
        <v>230.16528465158601</v>
      </c>
      <c r="AG36" s="54">
        <f>VLOOKUP($A36,'ADR Raw Data'!$B$6:$BE$43,'ADR Raw Data'!R$1,FALSE)</f>
        <v>174.70433591602</v>
      </c>
      <c r="AI36" s="47">
        <f>VLOOKUP($A36,'ADR Raw Data'!$B$6:$BE$43,'ADR Raw Data'!T$1,FALSE)</f>
        <v>10.823908871779</v>
      </c>
      <c r="AJ36" s="48">
        <f>VLOOKUP($A36,'ADR Raw Data'!$B$6:$BE$43,'ADR Raw Data'!U$1,FALSE)</f>
        <v>7.4417413026257604</v>
      </c>
      <c r="AK36" s="48">
        <f>VLOOKUP($A36,'ADR Raw Data'!$B$6:$BE$43,'ADR Raw Data'!V$1,FALSE)</f>
        <v>6.5606780902790902</v>
      </c>
      <c r="AL36" s="48">
        <f>VLOOKUP($A36,'ADR Raw Data'!$B$6:$BE$43,'ADR Raw Data'!W$1,FALSE)</f>
        <v>0.80447059310582703</v>
      </c>
      <c r="AM36" s="48">
        <f>VLOOKUP($A36,'ADR Raw Data'!$B$6:$BE$43,'ADR Raw Data'!X$1,FALSE)</f>
        <v>2.4244343378164399</v>
      </c>
      <c r="AN36" s="49">
        <f>VLOOKUP($A36,'ADR Raw Data'!$B$6:$BE$43,'ADR Raw Data'!Y$1,FALSE)</f>
        <v>5.0778249625867398</v>
      </c>
      <c r="AO36" s="48">
        <f>VLOOKUP($A36,'ADR Raw Data'!$B$6:$BE$43,'ADR Raw Data'!AA$1,FALSE)</f>
        <v>7.1392489852504797</v>
      </c>
      <c r="AP36" s="48">
        <f>VLOOKUP($A36,'ADR Raw Data'!$B$6:$BE$43,'ADR Raw Data'!AB$1,FALSE)</f>
        <v>7.1670425463431</v>
      </c>
      <c r="AQ36" s="49">
        <f>VLOOKUP($A36,'ADR Raw Data'!$B$6:$BE$43,'ADR Raw Data'!AC$1,FALSE)</f>
        <v>7.14828192708557</v>
      </c>
      <c r="AR36" s="50">
        <f>VLOOKUP($A36,'ADR Raw Data'!$B$6:$BE$43,'ADR Raw Data'!AE$1,FALSE)</f>
        <v>6.3083649252290996</v>
      </c>
      <c r="AS36" s="40"/>
      <c r="AT36" s="51">
        <f>VLOOKUP($A36,'RevPAR Raw Data'!$B$6:$BE$43,'RevPAR Raw Data'!G$1,FALSE)</f>
        <v>78.177778832463204</v>
      </c>
      <c r="AU36" s="52">
        <f>VLOOKUP($A36,'RevPAR Raw Data'!$B$6:$BE$43,'RevPAR Raw Data'!H$1,FALSE)</f>
        <v>88.082766967251999</v>
      </c>
      <c r="AV36" s="52">
        <f>VLOOKUP($A36,'RevPAR Raw Data'!$B$6:$BE$43,'RevPAR Raw Data'!I$1,FALSE)</f>
        <v>93.342183198860894</v>
      </c>
      <c r="AW36" s="52">
        <f>VLOOKUP($A36,'RevPAR Raw Data'!$B$6:$BE$43,'RevPAR Raw Data'!J$1,FALSE)</f>
        <v>101.064150450878</v>
      </c>
      <c r="AX36" s="52">
        <f>VLOOKUP($A36,'RevPAR Raw Data'!$B$6:$BE$43,'RevPAR Raw Data'!K$1,FALSE)</f>
        <v>108.92531561461701</v>
      </c>
      <c r="AY36" s="53">
        <f>VLOOKUP($A36,'RevPAR Raw Data'!$B$6:$BE$43,'RevPAR Raw Data'!L$1,FALSE)</f>
        <v>93.918439012814403</v>
      </c>
      <c r="AZ36" s="52">
        <f>VLOOKUP($A36,'RevPAR Raw Data'!$B$6:$BE$43,'RevPAR Raw Data'!N$1,FALSE)</f>
        <v>178.69077598481201</v>
      </c>
      <c r="BA36" s="52">
        <f>VLOOKUP($A36,'RevPAR Raw Data'!$B$6:$BE$43,'RevPAR Raw Data'!O$1,FALSE)</f>
        <v>181.085856668248</v>
      </c>
      <c r="BB36" s="53">
        <f>VLOOKUP($A36,'RevPAR Raw Data'!$B$6:$BE$43,'RevPAR Raw Data'!P$1,FALSE)</f>
        <v>179.88831632653</v>
      </c>
      <c r="BC36" s="54">
        <f>VLOOKUP($A36,'RevPAR Raw Data'!$B$6:$BE$43,'RevPAR Raw Data'!R$1,FALSE)</f>
        <v>118.48126110244699</v>
      </c>
      <c r="BE36" s="47">
        <f>VLOOKUP($A36,'RevPAR Raw Data'!$B$6:$BE$43,'RevPAR Raw Data'!T$1,FALSE)</f>
        <v>19.097143967549499</v>
      </c>
      <c r="BF36" s="48">
        <f>VLOOKUP($A36,'RevPAR Raw Data'!$B$6:$BE$43,'RevPAR Raw Data'!U$1,FALSE)</f>
        <v>8.8250742557455908</v>
      </c>
      <c r="BG36" s="48">
        <f>VLOOKUP($A36,'RevPAR Raw Data'!$B$6:$BE$43,'RevPAR Raw Data'!V$1,FALSE)</f>
        <v>13.1496572646596</v>
      </c>
      <c r="BH36" s="48">
        <f>VLOOKUP($A36,'RevPAR Raw Data'!$B$6:$BE$43,'RevPAR Raw Data'!W$1,FALSE)</f>
        <v>5.9564878962814802</v>
      </c>
      <c r="BI36" s="48">
        <f>VLOOKUP($A36,'RevPAR Raw Data'!$B$6:$BE$43,'RevPAR Raw Data'!X$1,FALSE)</f>
        <v>5.4564914207035002</v>
      </c>
      <c r="BJ36" s="49">
        <f>VLOOKUP($A36,'RevPAR Raw Data'!$B$6:$BE$43,'RevPAR Raw Data'!Y$1,FALSE)</f>
        <v>9.7823694263472696</v>
      </c>
      <c r="BK36" s="48">
        <f>VLOOKUP($A36,'RevPAR Raw Data'!$B$6:$BE$43,'RevPAR Raw Data'!AA$1,FALSE)</f>
        <v>17.003942643795099</v>
      </c>
      <c r="BL36" s="48">
        <f>VLOOKUP($A36,'RevPAR Raw Data'!$B$6:$BE$43,'RevPAR Raw Data'!AB$1,FALSE)</f>
        <v>14.3235265489479</v>
      </c>
      <c r="BM36" s="49">
        <f>VLOOKUP($A36,'RevPAR Raw Data'!$B$6:$BE$43,'RevPAR Raw Data'!AC$1,FALSE)</f>
        <v>15.6392854060706</v>
      </c>
      <c r="BN36" s="50">
        <f>VLOOKUP($A36,'RevPAR Raw Data'!$B$6:$BE$43,'RevPAR Raw Data'!AE$1,FALSE)</f>
        <v>12.2485773257476</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43.889794104577</v>
      </c>
      <c r="C38" s="48">
        <f>VLOOKUP($A38,'Occupancy Raw Data'!$B$8:$BE$45,'Occupancy Raw Data'!H$3,FALSE)</f>
        <v>59.368982372981698</v>
      </c>
      <c r="D38" s="48">
        <f>VLOOKUP($A38,'Occupancy Raw Data'!$B$8:$BE$45,'Occupancy Raw Data'!I$3,FALSE)</f>
        <v>66.775292549251901</v>
      </c>
      <c r="E38" s="48">
        <f>VLOOKUP($A38,'Occupancy Raw Data'!$B$8:$BE$45,'Occupancy Raw Data'!J$3,FALSE)</f>
        <v>67.323359502295901</v>
      </c>
      <c r="F38" s="48">
        <f>VLOOKUP($A38,'Occupancy Raw Data'!$B$8:$BE$45,'Occupancy Raw Data'!K$3,FALSE)</f>
        <v>68.937935120722798</v>
      </c>
      <c r="G38" s="49">
        <f>VLOOKUP($A38,'Occupancy Raw Data'!$B$8:$BE$45,'Occupancy Raw Data'!L$3,FALSE)</f>
        <v>61.259072729965901</v>
      </c>
      <c r="H38" s="48">
        <f>VLOOKUP($A38,'Occupancy Raw Data'!$B$8:$BE$45,'Occupancy Raw Data'!N$3,FALSE)</f>
        <v>77.825507332247</v>
      </c>
      <c r="I38" s="48">
        <f>VLOOKUP($A38,'Occupancy Raw Data'!$B$8:$BE$45,'Occupancy Raw Data'!O$3,FALSE)</f>
        <v>70.463635017034505</v>
      </c>
      <c r="J38" s="49">
        <f>VLOOKUP($A38,'Occupancy Raw Data'!$B$8:$BE$45,'Occupancy Raw Data'!P$3,FALSE)</f>
        <v>74.144571174640703</v>
      </c>
      <c r="K38" s="50">
        <f>VLOOKUP($A38,'Occupancy Raw Data'!$B$8:$BE$45,'Occupancy Raw Data'!R$3,FALSE)</f>
        <v>64.940643714158696</v>
      </c>
      <c r="M38" s="47">
        <f>VLOOKUP($A38,'Occupancy Raw Data'!$B$8:$BE$45,'Occupancy Raw Data'!T$3,FALSE)</f>
        <v>0.87633861055403395</v>
      </c>
      <c r="N38" s="48">
        <f>VLOOKUP($A38,'Occupancy Raw Data'!$B$8:$BE$45,'Occupancy Raw Data'!U$3,FALSE)</f>
        <v>6.3759883102100599</v>
      </c>
      <c r="O38" s="48">
        <f>VLOOKUP($A38,'Occupancy Raw Data'!$B$8:$BE$45,'Occupancy Raw Data'!V$3,FALSE)</f>
        <v>8.7694963033993201</v>
      </c>
      <c r="P38" s="48">
        <f>VLOOKUP($A38,'Occupancy Raw Data'!$B$8:$BE$45,'Occupancy Raw Data'!W$3,FALSE)</f>
        <v>-0.33546056585378298</v>
      </c>
      <c r="Q38" s="48">
        <f>VLOOKUP($A38,'Occupancy Raw Data'!$B$8:$BE$45,'Occupancy Raw Data'!X$3,FALSE)</f>
        <v>7.8952158805567398</v>
      </c>
      <c r="R38" s="49">
        <f>VLOOKUP($A38,'Occupancy Raw Data'!$B$8:$BE$45,'Occupancy Raw Data'!Y$3,FALSE)</f>
        <v>4.8403942971674301</v>
      </c>
      <c r="S38" s="48">
        <f>VLOOKUP($A38,'Occupancy Raw Data'!$B$8:$BE$45,'Occupancy Raw Data'!AA$3,FALSE)</f>
        <v>3.6088494342390498</v>
      </c>
      <c r="T38" s="48">
        <f>VLOOKUP($A38,'Occupancy Raw Data'!$B$8:$BE$45,'Occupancy Raw Data'!AB$3,FALSE)</f>
        <v>3.5643721801714801</v>
      </c>
      <c r="U38" s="49">
        <f>VLOOKUP($A38,'Occupancy Raw Data'!$B$8:$BE$45,'Occupancy Raw Data'!AC$3,FALSE)</f>
        <v>3.5877100899066301</v>
      </c>
      <c r="V38" s="50">
        <f>VLOOKUP($A38,'Occupancy Raw Data'!$B$8:$BE$45,'Occupancy Raw Data'!AE$3,FALSE)</f>
        <v>4.42844203448381</v>
      </c>
      <c r="X38" s="51">
        <f>VLOOKUP($A38,'ADR Raw Data'!$B$6:$BE$43,'ADR Raw Data'!G$1,FALSE)</f>
        <v>94.170037124535895</v>
      </c>
      <c r="Y38" s="52">
        <f>VLOOKUP($A38,'ADR Raw Data'!$B$6:$BE$43,'ADR Raw Data'!H$1,FALSE)</f>
        <v>102.272577345309</v>
      </c>
      <c r="Z38" s="52">
        <f>VLOOKUP($A38,'ADR Raw Data'!$B$6:$BE$43,'ADR Raw Data'!I$1,FALSE)</f>
        <v>104.69098935226199</v>
      </c>
      <c r="AA38" s="52">
        <f>VLOOKUP($A38,'ADR Raw Data'!$B$6:$BE$43,'ADR Raw Data'!J$1,FALSE)</f>
        <v>105.00935973597301</v>
      </c>
      <c r="AB38" s="52">
        <f>VLOOKUP($A38,'ADR Raw Data'!$B$6:$BE$43,'ADR Raw Data'!K$1,FALSE)</f>
        <v>106.61342715943201</v>
      </c>
      <c r="AC38" s="53">
        <f>VLOOKUP($A38,'ADR Raw Data'!$B$6:$BE$43,'ADR Raw Data'!L$1,FALSE)</f>
        <v>103.21731888964101</v>
      </c>
      <c r="AD38" s="52">
        <f>VLOOKUP($A38,'ADR Raw Data'!$B$6:$BE$43,'ADR Raw Data'!N$1,FALSE)</f>
        <v>127.874181575942</v>
      </c>
      <c r="AE38" s="52">
        <f>VLOOKUP($A38,'ADR Raw Data'!$B$6:$BE$43,'ADR Raw Data'!O$1,FALSE)</f>
        <v>119.262144208534</v>
      </c>
      <c r="AF38" s="53">
        <f>VLOOKUP($A38,'ADR Raw Data'!$B$6:$BE$43,'ADR Raw Data'!P$1,FALSE)</f>
        <v>123.781936869443</v>
      </c>
      <c r="AG38" s="54">
        <f>VLOOKUP($A38,'ADR Raw Data'!$B$6:$BE$43,'ADR Raw Data'!R$1,FALSE)</f>
        <v>109.925663592818</v>
      </c>
      <c r="AH38" s="65"/>
      <c r="AI38" s="47">
        <f>VLOOKUP($A38,'ADR Raw Data'!$B$6:$BE$43,'ADR Raw Data'!T$1,FALSE)</f>
        <v>2.9072093412238802</v>
      </c>
      <c r="AJ38" s="48">
        <f>VLOOKUP($A38,'ADR Raw Data'!$B$6:$BE$43,'ADR Raw Data'!U$1,FALSE)</f>
        <v>0.71347399606180495</v>
      </c>
      <c r="AK38" s="48">
        <f>VLOOKUP($A38,'ADR Raw Data'!$B$6:$BE$43,'ADR Raw Data'!V$1,FALSE)</f>
        <v>-1.76309033361128</v>
      </c>
      <c r="AL38" s="48">
        <f>VLOOKUP($A38,'ADR Raw Data'!$B$6:$BE$43,'ADR Raw Data'!W$1,FALSE)</f>
        <v>-2.3534929130751099</v>
      </c>
      <c r="AM38" s="48">
        <f>VLOOKUP($A38,'ADR Raw Data'!$B$6:$BE$43,'ADR Raw Data'!X$1,FALSE)</f>
        <v>3.4051854466722098</v>
      </c>
      <c r="AN38" s="49">
        <f>VLOOKUP($A38,'ADR Raw Data'!$B$6:$BE$43,'ADR Raw Data'!Y$1,FALSE)</f>
        <v>0.37291575335337801</v>
      </c>
      <c r="AO38" s="48">
        <f>VLOOKUP($A38,'ADR Raw Data'!$B$6:$BE$43,'ADR Raw Data'!AA$1,FALSE)</f>
        <v>4.2700064611482498</v>
      </c>
      <c r="AP38" s="48">
        <f>VLOOKUP($A38,'ADR Raw Data'!$B$6:$BE$43,'ADR Raw Data'!AB$1,FALSE)</f>
        <v>2.8391175277360898</v>
      </c>
      <c r="AQ38" s="49">
        <f>VLOOKUP($A38,'ADR Raw Data'!$B$6:$BE$43,'ADR Raw Data'!AC$1,FALSE)</f>
        <v>3.6106160514969798</v>
      </c>
      <c r="AR38" s="50">
        <f>VLOOKUP($A38,'ADR Raw Data'!$B$6:$BE$43,'ADR Raw Data'!AE$1,FALSE)</f>
        <v>1.4971354026975801</v>
      </c>
      <c r="AS38" s="40"/>
      <c r="AT38" s="51">
        <f>VLOOKUP($A38,'RevPAR Raw Data'!$B$6:$BE$43,'RevPAR Raw Data'!G$1,FALSE)</f>
        <v>41.331035402162598</v>
      </c>
      <c r="AU38" s="52">
        <f>VLOOKUP($A38,'RevPAR Raw Data'!$B$6:$BE$43,'RevPAR Raw Data'!H$1,FALSE)</f>
        <v>60.718188416530801</v>
      </c>
      <c r="AV38" s="52">
        <f>VLOOKUP($A38,'RevPAR Raw Data'!$B$6:$BE$43,'RevPAR Raw Data'!I$1,FALSE)</f>
        <v>69.907714412679596</v>
      </c>
      <c r="AW38" s="52">
        <f>VLOOKUP($A38,'RevPAR Raw Data'!$B$6:$BE$43,'RevPAR Raw Data'!J$1,FALSE)</f>
        <v>70.695828766108704</v>
      </c>
      <c r="AX38" s="52">
        <f>VLOOKUP($A38,'RevPAR Raw Data'!$B$6:$BE$43,'RevPAR Raw Data'!K$1,FALSE)</f>
        <v>73.497095245148799</v>
      </c>
      <c r="AY38" s="53">
        <f>VLOOKUP($A38,'RevPAR Raw Data'!$B$6:$BE$43,'RevPAR Raw Data'!L$1,FALSE)</f>
        <v>63.229972448526098</v>
      </c>
      <c r="AZ38" s="52">
        <f>VLOOKUP($A38,'RevPAR Raw Data'!$B$6:$BE$43,'RevPAR Raw Data'!N$1,FALSE)</f>
        <v>99.518730558435706</v>
      </c>
      <c r="BA38" s="52">
        <f>VLOOKUP($A38,'RevPAR Raw Data'!$B$6:$BE$43,'RevPAR Raw Data'!O$1,FALSE)</f>
        <v>84.036442008591294</v>
      </c>
      <c r="BB38" s="53">
        <f>VLOOKUP($A38,'RevPAR Raw Data'!$B$6:$BE$43,'RevPAR Raw Data'!P$1,FALSE)</f>
        <v>91.7775862835135</v>
      </c>
      <c r="BC38" s="54">
        <f>VLOOKUP($A38,'RevPAR Raw Data'!$B$6:$BE$43,'RevPAR Raw Data'!R$1,FALSE)</f>
        <v>71.386433544236795</v>
      </c>
      <c r="BE38" s="47">
        <f>VLOOKUP($A38,'RevPAR Raw Data'!$B$6:$BE$43,'RevPAR Raw Data'!T$1,FALSE)</f>
        <v>3.8090249497247002</v>
      </c>
      <c r="BF38" s="48">
        <f>VLOOKUP($A38,'RevPAR Raw Data'!$B$6:$BE$43,'RevPAR Raw Data'!U$1,FALSE)</f>
        <v>7.1349533248571504</v>
      </c>
      <c r="BG38" s="48">
        <f>VLOOKUP($A38,'RevPAR Raw Data'!$B$6:$BE$43,'RevPAR Raw Data'!V$1,FALSE)</f>
        <v>6.8517918281564096</v>
      </c>
      <c r="BH38" s="48">
        <f>VLOOKUP($A38,'RevPAR Raw Data'!$B$6:$BE$43,'RevPAR Raw Data'!W$1,FALSE)</f>
        <v>-2.6810584382853602</v>
      </c>
      <c r="BI38" s="48">
        <f>VLOOKUP($A38,'RevPAR Raw Data'!$B$6:$BE$43,'RevPAR Raw Data'!X$1,FALSE)</f>
        <v>11.569248069377</v>
      </c>
      <c r="BJ38" s="49">
        <f>VLOOKUP($A38,'RevPAR Raw Data'!$B$6:$BE$43,'RevPAR Raw Data'!Y$1,FALSE)</f>
        <v>5.23136064337936</v>
      </c>
      <c r="BK38" s="48">
        <f>VLOOKUP($A38,'RevPAR Raw Data'!$B$6:$BE$43,'RevPAR Raw Data'!AA$1,FALSE)</f>
        <v>8.0329539994024195</v>
      </c>
      <c r="BL38" s="48">
        <f>VLOOKUP($A38,'RevPAR Raw Data'!$B$6:$BE$43,'RevPAR Raw Data'!AB$1,FALSE)</f>
        <v>6.5046864232285699</v>
      </c>
      <c r="BM38" s="49">
        <f>VLOOKUP($A38,'RevPAR Raw Data'!$B$6:$BE$43,'RevPAR Raw Data'!AC$1,FALSE)</f>
        <v>7.3278645777909599</v>
      </c>
      <c r="BN38" s="50">
        <f>VLOOKUP($A38,'RevPAR Raw Data'!$B$6:$BE$43,'RevPAR Raw Data'!AE$1,FALSE)</f>
        <v>5.9918772106675897</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45.932106122809301</v>
      </c>
      <c r="C40" s="48">
        <f>VLOOKUP($A40,'Occupancy Raw Data'!$B$8:$BE$45,'Occupancy Raw Data'!H$3,FALSE)</f>
        <v>59.1135831898644</v>
      </c>
      <c r="D40" s="48">
        <f>VLOOKUP($A40,'Occupancy Raw Data'!$B$8:$BE$45,'Occupancy Raw Data'!I$3,FALSE)</f>
        <v>64.4859400520902</v>
      </c>
      <c r="E40" s="48">
        <f>VLOOKUP($A40,'Occupancy Raw Data'!$B$8:$BE$45,'Occupancy Raw Data'!J$3,FALSE)</f>
        <v>62.879088862402298</v>
      </c>
      <c r="F40" s="48">
        <f>VLOOKUP($A40,'Occupancy Raw Data'!$B$8:$BE$45,'Occupancy Raw Data'!K$3,FALSE)</f>
        <v>59.117997616209699</v>
      </c>
      <c r="G40" s="49">
        <f>VLOOKUP($A40,'Occupancy Raw Data'!$B$8:$BE$45,'Occupancy Raw Data'!L$3,FALSE)</f>
        <v>58.3057431686752</v>
      </c>
      <c r="H40" s="48">
        <f>VLOOKUP($A40,'Occupancy Raw Data'!$B$8:$BE$45,'Occupancy Raw Data'!N$3,FALSE)</f>
        <v>68.119012934269094</v>
      </c>
      <c r="I40" s="48">
        <f>VLOOKUP($A40,'Occupancy Raw Data'!$B$8:$BE$45,'Occupancy Raw Data'!O$3,FALSE)</f>
        <v>76.007592813313906</v>
      </c>
      <c r="J40" s="49">
        <f>VLOOKUP($A40,'Occupancy Raw Data'!$B$8:$BE$45,'Occupancy Raw Data'!P$3,FALSE)</f>
        <v>72.0633028737915</v>
      </c>
      <c r="K40" s="50">
        <f>VLOOKUP($A40,'Occupancy Raw Data'!$B$8:$BE$45,'Occupancy Raw Data'!R$3,FALSE)</f>
        <v>62.2364745129941</v>
      </c>
      <c r="M40" s="47">
        <f>VLOOKUP($A40,'Occupancy Raw Data'!$B$8:$BE$45,'Occupancy Raw Data'!T$3,FALSE)</f>
        <v>-10.4504765668693</v>
      </c>
      <c r="N40" s="48">
        <f>VLOOKUP($A40,'Occupancy Raw Data'!$B$8:$BE$45,'Occupancy Raw Data'!U$3,FALSE)</f>
        <v>-5.7599736870124403</v>
      </c>
      <c r="O40" s="48">
        <f>VLOOKUP($A40,'Occupancy Raw Data'!$B$8:$BE$45,'Occupancy Raw Data'!V$3,FALSE)</f>
        <v>-7.3318702443555299</v>
      </c>
      <c r="P40" s="48">
        <f>VLOOKUP($A40,'Occupancy Raw Data'!$B$8:$BE$45,'Occupancy Raw Data'!W$3,FALSE)</f>
        <v>-10.500918739794701</v>
      </c>
      <c r="Q40" s="48">
        <f>VLOOKUP($A40,'Occupancy Raw Data'!$B$8:$BE$45,'Occupancy Raw Data'!X$3,FALSE)</f>
        <v>-10.2904011658414</v>
      </c>
      <c r="R40" s="49">
        <f>VLOOKUP($A40,'Occupancy Raw Data'!$B$8:$BE$45,'Occupancy Raw Data'!Y$3,FALSE)</f>
        <v>-8.8297700705372897</v>
      </c>
      <c r="S40" s="48">
        <f>VLOOKUP($A40,'Occupancy Raw Data'!$B$8:$BE$45,'Occupancy Raw Data'!AA$3,FALSE)</f>
        <v>-9.8489081703732797</v>
      </c>
      <c r="T40" s="48">
        <f>VLOOKUP($A40,'Occupancy Raw Data'!$B$8:$BE$45,'Occupancy Raw Data'!AB$3,FALSE)</f>
        <v>-9.4298059862099706</v>
      </c>
      <c r="U40" s="49">
        <f>VLOOKUP($A40,'Occupancy Raw Data'!$B$8:$BE$45,'Occupancy Raw Data'!AC$3,FALSE)</f>
        <v>-9.62837214105231</v>
      </c>
      <c r="V40" s="50">
        <f>VLOOKUP($A40,'Occupancy Raw Data'!$B$8:$BE$45,'Occupancy Raw Data'!AE$3,FALSE)</f>
        <v>-9.0955270721200794</v>
      </c>
      <c r="X40" s="51">
        <f>VLOOKUP($A40,'ADR Raw Data'!$B$6:$BE$43,'ADR Raw Data'!G$1,FALSE)</f>
        <v>99.607114022104696</v>
      </c>
      <c r="Y40" s="52">
        <f>VLOOKUP($A40,'ADR Raw Data'!$B$6:$BE$43,'ADR Raw Data'!H$1,FALSE)</f>
        <v>107.02456928533999</v>
      </c>
      <c r="Z40" s="52">
        <f>VLOOKUP($A40,'ADR Raw Data'!$B$6:$BE$43,'ADR Raw Data'!I$1,FALSE)</f>
        <v>113.343595187568</v>
      </c>
      <c r="AA40" s="52">
        <f>VLOOKUP($A40,'ADR Raw Data'!$B$6:$BE$43,'ADR Raw Data'!J$1,FALSE)</f>
        <v>109.473671995226</v>
      </c>
      <c r="AB40" s="52">
        <f>VLOOKUP($A40,'ADR Raw Data'!$B$6:$BE$43,'ADR Raw Data'!K$1,FALSE)</f>
        <v>105.302794399641</v>
      </c>
      <c r="AC40" s="53">
        <f>VLOOKUP($A40,'ADR Raw Data'!$B$6:$BE$43,'ADR Raw Data'!L$1,FALSE)</f>
        <v>107.432757021502</v>
      </c>
      <c r="AD40" s="52">
        <f>VLOOKUP($A40,'ADR Raw Data'!$B$6:$BE$43,'ADR Raw Data'!N$1,FALSE)</f>
        <v>117.27820991510499</v>
      </c>
      <c r="AE40" s="52">
        <f>VLOOKUP($A40,'ADR Raw Data'!$B$6:$BE$43,'ADR Raw Data'!O$1,FALSE)</f>
        <v>123.06195612730799</v>
      </c>
      <c r="AF40" s="53">
        <f>VLOOKUP($A40,'ADR Raw Data'!$B$6:$BE$43,'ADR Raw Data'!P$1,FALSE)</f>
        <v>120.328365885632</v>
      </c>
      <c r="AG40" s="54">
        <f>VLOOKUP($A40,'ADR Raw Data'!$B$6:$BE$43,'ADR Raw Data'!R$1,FALSE)</f>
        <v>111.698974470305</v>
      </c>
      <c r="AI40" s="47">
        <f>VLOOKUP($A40,'ADR Raw Data'!$B$6:$BE$43,'ADR Raw Data'!T$1,FALSE)</f>
        <v>1.01089098055799</v>
      </c>
      <c r="AJ40" s="48">
        <f>VLOOKUP($A40,'ADR Raw Data'!$B$6:$BE$43,'ADR Raw Data'!U$1,FALSE)</f>
        <v>-0.510161998372614</v>
      </c>
      <c r="AK40" s="48">
        <f>VLOOKUP($A40,'ADR Raw Data'!$B$6:$BE$43,'ADR Raw Data'!V$1,FALSE)</f>
        <v>0.36409893043904701</v>
      </c>
      <c r="AL40" s="48">
        <f>VLOOKUP($A40,'ADR Raw Data'!$B$6:$BE$43,'ADR Raw Data'!W$1,FALSE)</f>
        <v>-1.11541260136562</v>
      </c>
      <c r="AM40" s="48">
        <f>VLOOKUP($A40,'ADR Raw Data'!$B$6:$BE$43,'ADR Raw Data'!X$1,FALSE)</f>
        <v>-1.0444265783754201</v>
      </c>
      <c r="AN40" s="49">
        <f>VLOOKUP($A40,'ADR Raw Data'!$B$6:$BE$43,'ADR Raw Data'!Y$1,FALSE)</f>
        <v>-0.29611652542079397</v>
      </c>
      <c r="AO40" s="48">
        <f>VLOOKUP($A40,'ADR Raw Data'!$B$6:$BE$43,'ADR Raw Data'!AA$1,FALSE)</f>
        <v>-5.6621058292624804</v>
      </c>
      <c r="AP40" s="48">
        <f>VLOOKUP($A40,'ADR Raw Data'!$B$6:$BE$43,'ADR Raw Data'!AB$1,FALSE)</f>
        <v>-6.14547413210581</v>
      </c>
      <c r="AQ40" s="49">
        <f>VLOOKUP($A40,'ADR Raw Data'!$B$6:$BE$43,'ADR Raw Data'!AC$1,FALSE)</f>
        <v>-5.9176406294317498</v>
      </c>
      <c r="AR40" s="50">
        <f>VLOOKUP($A40,'ADR Raw Data'!$B$6:$BE$43,'ADR Raw Data'!AE$1,FALSE)</f>
        <v>-2.4085014627784398</v>
      </c>
      <c r="AS40" s="40"/>
      <c r="AT40" s="51">
        <f>VLOOKUP($A40,'RevPAR Raw Data'!$B$6:$BE$43,'RevPAR Raw Data'!G$1,FALSE)</f>
        <v>45.751645318500799</v>
      </c>
      <c r="AU40" s="52">
        <f>VLOOKUP($A40,'RevPAR Raw Data'!$B$6:$BE$43,'RevPAR Raw Data'!H$1,FALSE)</f>
        <v>63.266057798084098</v>
      </c>
      <c r="AV40" s="52">
        <f>VLOOKUP($A40,'RevPAR Raw Data'!$B$6:$BE$43,'RevPAR Raw Data'!I$1,FALSE)</f>
        <v>73.090682845539206</v>
      </c>
      <c r="AW40" s="52">
        <f>VLOOKUP($A40,'RevPAR Raw Data'!$B$6:$BE$43,'RevPAR Raw Data'!J$1,FALSE)</f>
        <v>68.836047494813002</v>
      </c>
      <c r="AX40" s="52">
        <f>VLOOKUP($A40,'RevPAR Raw Data'!$B$6:$BE$43,'RevPAR Raw Data'!K$1,FALSE)</f>
        <v>62.252903482982298</v>
      </c>
      <c r="AY40" s="53">
        <f>VLOOKUP($A40,'RevPAR Raw Data'!$B$6:$BE$43,'RevPAR Raw Data'!L$1,FALSE)</f>
        <v>62.639467387983899</v>
      </c>
      <c r="AZ40" s="52">
        <f>VLOOKUP($A40,'RevPAR Raw Data'!$B$6:$BE$43,'RevPAR Raw Data'!N$1,FALSE)</f>
        <v>79.888758981150303</v>
      </c>
      <c r="BA40" s="52">
        <f>VLOOKUP($A40,'RevPAR Raw Data'!$B$6:$BE$43,'RevPAR Raw Data'!O$1,FALSE)</f>
        <v>93.536430521343704</v>
      </c>
      <c r="BB40" s="53">
        <f>VLOOKUP($A40,'RevPAR Raw Data'!$B$6:$BE$43,'RevPAR Raw Data'!P$1,FALSE)</f>
        <v>86.712594751246996</v>
      </c>
      <c r="BC40" s="54">
        <f>VLOOKUP($A40,'RevPAR Raw Data'!$B$6:$BE$43,'RevPAR Raw Data'!R$1,FALSE)</f>
        <v>69.517503777487605</v>
      </c>
      <c r="BD40" s="65"/>
      <c r="BE40" s="47">
        <f>VLOOKUP($A40,'RevPAR Raw Data'!$B$6:$BE$43,'RevPAR Raw Data'!T$1,FALSE)</f>
        <v>-9.5452285113511603</v>
      </c>
      <c r="BF40" s="48">
        <f>VLOOKUP($A40,'RevPAR Raw Data'!$B$6:$BE$43,'RevPAR Raw Data'!U$1,FALSE)</f>
        <v>-6.2407504885176603</v>
      </c>
      <c r="BG40" s="48">
        <f>VLOOKUP($A40,'RevPAR Raw Data'!$B$6:$BE$43,'RevPAR Raw Data'!V$1,FALSE)</f>
        <v>-6.99446657505736</v>
      </c>
      <c r="BH40" s="48">
        <f>VLOOKUP($A40,'RevPAR Raw Data'!$B$6:$BE$43,'RevPAR Raw Data'!W$1,FALSE)</f>
        <v>-11.499202770277501</v>
      </c>
      <c r="BI40" s="48">
        <f>VLOOKUP($A40,'RevPAR Raw Data'!$B$6:$BE$43,'RevPAR Raw Data'!X$1,FALSE)</f>
        <v>-11.227352059419299</v>
      </c>
      <c r="BJ40" s="49">
        <f>VLOOKUP($A40,'RevPAR Raw Data'!$B$6:$BE$43,'RevPAR Raw Data'!Y$1,FALSE)</f>
        <v>-9.0997401876225705</v>
      </c>
      <c r="BK40" s="48">
        <f>VLOOKUP($A40,'RevPAR Raw Data'!$B$6:$BE$43,'RevPAR Raw Data'!AA$1,FALSE)</f>
        <v>-14.953358396002301</v>
      </c>
      <c r="BL40" s="48">
        <f>VLOOKUP($A40,'RevPAR Raw Data'!$B$6:$BE$43,'RevPAR Raw Data'!AB$1,FALSE)</f>
        <v>-14.995773830725399</v>
      </c>
      <c r="BM40" s="49">
        <f>VLOOKUP($A40,'RevPAR Raw Data'!$B$6:$BE$43,'RevPAR Raw Data'!AC$1,FALSE)</f>
        <v>-14.9762403087122</v>
      </c>
      <c r="BN40" s="50">
        <f>VLOOKUP($A40,'RevPAR Raw Data'!$B$6:$BE$43,'RevPAR Raw Data'!AE$1,FALSE)</f>
        <v>-11.2849626323191</v>
      </c>
    </row>
    <row r="41" spans="1:66" x14ac:dyDescent="0.25">
      <c r="A41" s="63" t="s">
        <v>45</v>
      </c>
      <c r="B41" s="47">
        <f>VLOOKUP($A41,'Occupancy Raw Data'!$B$8:$BE$45,'Occupancy Raw Data'!G$3,FALSE)</f>
        <v>56.368511779352602</v>
      </c>
      <c r="C41" s="48">
        <f>VLOOKUP($A41,'Occupancy Raw Data'!$B$8:$BE$45,'Occupancy Raw Data'!H$3,FALSE)</f>
        <v>66.117601991955496</v>
      </c>
      <c r="D41" s="48">
        <f>VLOOKUP($A41,'Occupancy Raw Data'!$B$8:$BE$45,'Occupancy Raw Data'!I$3,FALSE)</f>
        <v>68.875694311434501</v>
      </c>
      <c r="E41" s="48">
        <f>VLOOKUP($A41,'Occupancy Raw Data'!$B$8:$BE$45,'Occupancy Raw Data'!J$3,FALSE)</f>
        <v>69.718444742386495</v>
      </c>
      <c r="F41" s="48">
        <f>VLOOKUP($A41,'Occupancy Raw Data'!$B$8:$BE$45,'Occupancy Raw Data'!K$3,FALSE)</f>
        <v>66.443210113005094</v>
      </c>
      <c r="G41" s="49">
        <f>VLOOKUP($A41,'Occupancy Raw Data'!$B$8:$BE$45,'Occupancy Raw Data'!L$3,FALSE)</f>
        <v>65.504692587626806</v>
      </c>
      <c r="H41" s="48">
        <f>VLOOKUP($A41,'Occupancy Raw Data'!$B$8:$BE$45,'Occupancy Raw Data'!N$3,FALSE)</f>
        <v>68.032943880482605</v>
      </c>
      <c r="I41" s="48">
        <f>VLOOKUP($A41,'Occupancy Raw Data'!$B$8:$BE$45,'Occupancy Raw Data'!O$3,FALSE)</f>
        <v>71.557172955372494</v>
      </c>
      <c r="J41" s="49">
        <f>VLOOKUP($A41,'Occupancy Raw Data'!$B$8:$BE$45,'Occupancy Raw Data'!P$3,FALSE)</f>
        <v>69.795058417927606</v>
      </c>
      <c r="K41" s="50">
        <f>VLOOKUP($A41,'Occupancy Raw Data'!$B$8:$BE$45,'Occupancy Raw Data'!R$3,FALSE)</f>
        <v>66.7305113962842</v>
      </c>
      <c r="M41" s="47">
        <f>VLOOKUP($A41,'Occupancy Raw Data'!$B$8:$BE$45,'Occupancy Raw Data'!T$3,FALSE)</f>
        <v>-4.8505408215366401</v>
      </c>
      <c r="N41" s="48">
        <f>VLOOKUP($A41,'Occupancy Raw Data'!$B$8:$BE$45,'Occupancy Raw Data'!U$3,FALSE)</f>
        <v>-2.01712392481542</v>
      </c>
      <c r="O41" s="48">
        <f>VLOOKUP($A41,'Occupancy Raw Data'!$B$8:$BE$45,'Occupancy Raw Data'!V$3,FALSE)</f>
        <v>-0.245003926424053</v>
      </c>
      <c r="P41" s="48">
        <f>VLOOKUP($A41,'Occupancy Raw Data'!$B$8:$BE$45,'Occupancy Raw Data'!W$3,FALSE)</f>
        <v>0.46915469702509299</v>
      </c>
      <c r="Q41" s="48">
        <f>VLOOKUP($A41,'Occupancy Raw Data'!$B$8:$BE$45,'Occupancy Raw Data'!X$3,FALSE)</f>
        <v>-0.85277475347295195</v>
      </c>
      <c r="R41" s="49">
        <f>VLOOKUP($A41,'Occupancy Raw Data'!$B$8:$BE$45,'Occupancy Raw Data'!Y$3,FALSE)</f>
        <v>-1.3998049874254099</v>
      </c>
      <c r="S41" s="48">
        <f>VLOOKUP($A41,'Occupancy Raw Data'!$B$8:$BE$45,'Occupancy Raw Data'!AA$3,FALSE)</f>
        <v>-6.3687105508631303</v>
      </c>
      <c r="T41" s="48">
        <f>VLOOKUP($A41,'Occupancy Raw Data'!$B$8:$BE$45,'Occupancy Raw Data'!AB$3,FALSE)</f>
        <v>-9.79924481472416</v>
      </c>
      <c r="U41" s="49">
        <f>VLOOKUP($A41,'Occupancy Raw Data'!$B$8:$BE$45,'Occupancy Raw Data'!AC$3,FALSE)</f>
        <v>-8.1592565481436008</v>
      </c>
      <c r="V41" s="50">
        <f>VLOOKUP($A41,'Occupancy Raw Data'!$B$8:$BE$45,'Occupancy Raw Data'!AE$3,FALSE)</f>
        <v>-3.5217669186104898</v>
      </c>
      <c r="X41" s="51">
        <f>VLOOKUP($A41,'ADR Raw Data'!$B$6:$BE$43,'ADR Raw Data'!G$1,FALSE)</f>
        <v>89.386044988107301</v>
      </c>
      <c r="Y41" s="52">
        <f>VLOOKUP($A41,'ADR Raw Data'!$B$6:$BE$43,'ADR Raw Data'!H$1,FALSE)</f>
        <v>92.086028910776307</v>
      </c>
      <c r="Z41" s="52">
        <f>VLOOKUP($A41,'ADR Raw Data'!$B$6:$BE$43,'ADR Raw Data'!I$1,FALSE)</f>
        <v>96.278380033370397</v>
      </c>
      <c r="AA41" s="52">
        <f>VLOOKUP($A41,'ADR Raw Data'!$B$6:$BE$43,'ADR Raw Data'!J$1,FALSE)</f>
        <v>96.0847197802197</v>
      </c>
      <c r="AB41" s="52">
        <f>VLOOKUP($A41,'ADR Raw Data'!$B$6:$BE$43,'ADR Raw Data'!K$1,FALSE)</f>
        <v>93.441817238397206</v>
      </c>
      <c r="AC41" s="53">
        <f>VLOOKUP($A41,'ADR Raw Data'!$B$6:$BE$43,'ADR Raw Data'!L$1,FALSE)</f>
        <v>93.629193029239701</v>
      </c>
      <c r="AD41" s="52">
        <f>VLOOKUP($A41,'ADR Raw Data'!$B$6:$BE$43,'ADR Raw Data'!N$1,FALSE)</f>
        <v>98.040223001126094</v>
      </c>
      <c r="AE41" s="52">
        <f>VLOOKUP($A41,'ADR Raw Data'!$B$6:$BE$43,'ADR Raw Data'!O$1,FALSE)</f>
        <v>99.216494780513898</v>
      </c>
      <c r="AF41" s="53">
        <f>VLOOKUP($A41,'ADR Raw Data'!$B$6:$BE$43,'ADR Raw Data'!P$1,FALSE)</f>
        <v>98.643207546651993</v>
      </c>
      <c r="AG41" s="54">
        <f>VLOOKUP($A41,'ADR Raw Data'!$B$6:$BE$43,'ADR Raw Data'!R$1,FALSE)</f>
        <v>95.127558528784604</v>
      </c>
      <c r="AI41" s="47">
        <f>VLOOKUP($A41,'ADR Raw Data'!$B$6:$BE$43,'ADR Raw Data'!T$1,FALSE)</f>
        <v>5.5035880278138398</v>
      </c>
      <c r="AJ41" s="48">
        <f>VLOOKUP($A41,'ADR Raw Data'!$B$6:$BE$43,'ADR Raw Data'!U$1,FALSE)</f>
        <v>2.6984905469138001</v>
      </c>
      <c r="AK41" s="48">
        <f>VLOOKUP($A41,'ADR Raw Data'!$B$6:$BE$43,'ADR Raw Data'!V$1,FALSE)</f>
        <v>6.74822786833926</v>
      </c>
      <c r="AL41" s="48">
        <f>VLOOKUP($A41,'ADR Raw Data'!$B$6:$BE$43,'ADR Raw Data'!W$1,FALSE)</f>
        <v>7.2349797493410204</v>
      </c>
      <c r="AM41" s="48">
        <f>VLOOKUP($A41,'ADR Raw Data'!$B$6:$BE$43,'ADR Raw Data'!X$1,FALSE)</f>
        <v>5.1040311057723304</v>
      </c>
      <c r="AN41" s="49">
        <f>VLOOKUP($A41,'ADR Raw Data'!$B$6:$BE$43,'ADR Raw Data'!Y$1,FALSE)</f>
        <v>5.52524537882252</v>
      </c>
      <c r="AO41" s="48">
        <f>VLOOKUP($A41,'ADR Raw Data'!$B$6:$BE$43,'ADR Raw Data'!AA$1,FALSE)</f>
        <v>4.9504231055776096</v>
      </c>
      <c r="AP41" s="48">
        <f>VLOOKUP($A41,'ADR Raw Data'!$B$6:$BE$43,'ADR Raw Data'!AB$1,FALSE)</f>
        <v>2.8852020456513099</v>
      </c>
      <c r="AQ41" s="49">
        <f>VLOOKUP($A41,'ADR Raw Data'!$B$6:$BE$43,'ADR Raw Data'!AC$1,FALSE)</f>
        <v>3.8445781314656999</v>
      </c>
      <c r="AR41" s="50">
        <f>VLOOKUP($A41,'ADR Raw Data'!$B$6:$BE$43,'ADR Raw Data'!AE$1,FALSE)</f>
        <v>4.8892154633073703</v>
      </c>
      <c r="AS41" s="40"/>
      <c r="AT41" s="51">
        <f>VLOOKUP($A41,'RevPAR Raw Data'!$B$6:$BE$43,'RevPAR Raw Data'!G$1,FALSE)</f>
        <v>50.385583298218698</v>
      </c>
      <c r="AU41" s="52">
        <f>VLOOKUP($A41,'RevPAR Raw Data'!$B$6:$BE$43,'RevPAR Raw Data'!H$1,FALSE)</f>
        <v>60.885074085424201</v>
      </c>
      <c r="AV41" s="52">
        <f>VLOOKUP($A41,'RevPAR Raw Data'!$B$6:$BE$43,'RevPAR Raw Data'!I$1,FALSE)</f>
        <v>66.312402719785396</v>
      </c>
      <c r="AW41" s="52">
        <f>VLOOKUP($A41,'RevPAR Raw Data'!$B$6:$BE$43,'RevPAR Raw Data'!J$1,FALSE)</f>
        <v>66.988772265849406</v>
      </c>
      <c r="AX41" s="52">
        <f>VLOOKUP($A41,'RevPAR Raw Data'!$B$6:$BE$43,'RevPAR Raw Data'!K$1,FALSE)</f>
        <v>62.085742961118498</v>
      </c>
      <c r="AY41" s="53">
        <f>VLOOKUP($A41,'RevPAR Raw Data'!$B$6:$BE$43,'RevPAR Raw Data'!L$1,FALSE)</f>
        <v>61.331515066079199</v>
      </c>
      <c r="AZ41" s="52">
        <f>VLOOKUP($A41,'RevPAR Raw Data'!$B$6:$BE$43,'RevPAR Raw Data'!N$1,FALSE)</f>
        <v>66.699649894656105</v>
      </c>
      <c r="BA41" s="52">
        <f>VLOOKUP($A41,'RevPAR Raw Data'!$B$6:$BE$43,'RevPAR Raw Data'!O$1,FALSE)</f>
        <v>70.996518770350505</v>
      </c>
      <c r="BB41" s="53">
        <f>VLOOKUP($A41,'RevPAR Raw Data'!$B$6:$BE$43,'RevPAR Raw Data'!P$1,FALSE)</f>
        <v>68.848084332503305</v>
      </c>
      <c r="BC41" s="54">
        <f>VLOOKUP($A41,'RevPAR Raw Data'!$B$6:$BE$43,'RevPAR Raw Data'!R$1,FALSE)</f>
        <v>63.479106285057497</v>
      </c>
      <c r="BE41" s="47">
        <f>VLOOKUP($A41,'RevPAR Raw Data'!$B$6:$BE$43,'RevPAR Raw Data'!T$1,FALSE)</f>
        <v>0.38609342233888599</v>
      </c>
      <c r="BF41" s="48">
        <f>VLOOKUP($A41,'RevPAR Raw Data'!$B$6:$BE$43,'RevPAR Raw Data'!U$1,FALSE)</f>
        <v>0.62693472366770597</v>
      </c>
      <c r="BG41" s="48">
        <f>VLOOKUP($A41,'RevPAR Raw Data'!$B$6:$BE$43,'RevPAR Raw Data'!V$1,FALSE)</f>
        <v>6.4866905186737398</v>
      </c>
      <c r="BH41" s="48">
        <f>VLOOKUP($A41,'RevPAR Raw Data'!$B$6:$BE$43,'RevPAR Raw Data'!W$1,FALSE)</f>
        <v>7.7380776936889601</v>
      </c>
      <c r="BI41" s="48">
        <f>VLOOKUP($A41,'RevPAR Raw Data'!$B$6:$BE$43,'RevPAR Raw Data'!X$1,FALSE)</f>
        <v>4.2077304636199404</v>
      </c>
      <c r="BJ41" s="49">
        <f>VLOOKUP($A41,'RevPAR Raw Data'!$B$6:$BE$43,'RevPAR Raw Data'!Y$1,FALSE)</f>
        <v>4.0480977310168598</v>
      </c>
      <c r="BK41" s="48">
        <f>VLOOKUP($A41,'RevPAR Raw Data'!$B$6:$BE$43,'RevPAR Raw Data'!AA$1,FALSE)</f>
        <v>-1.7335655639228</v>
      </c>
      <c r="BL41" s="48">
        <f>VLOOKUP($A41,'RevPAR Raw Data'!$B$6:$BE$43,'RevPAR Raw Data'!AB$1,FALSE)</f>
        <v>-7.1967707809256503</v>
      </c>
      <c r="BM41" s="49">
        <f>VLOOKUP($A41,'RevPAR Raw Data'!$B$6:$BE$43,'RevPAR Raw Data'!AC$1,FALSE)</f>
        <v>-4.6283674096180096</v>
      </c>
      <c r="BN41" s="50">
        <f>VLOOKUP($A41,'RevPAR Raw Data'!$B$6:$BE$43,'RevPAR Raw Data'!AE$1,FALSE)</f>
        <v>1.1952617719305301</v>
      </c>
    </row>
    <row r="42" spans="1:66" x14ac:dyDescent="0.25">
      <c r="A42" s="63" t="s">
        <v>109</v>
      </c>
      <c r="B42" s="47">
        <f>VLOOKUP($A42,'Occupancy Raw Data'!$B$8:$BE$45,'Occupancy Raw Data'!G$3,FALSE)</f>
        <v>41.965729065631997</v>
      </c>
      <c r="C42" s="48">
        <f>VLOOKUP($A42,'Occupancy Raw Data'!$B$8:$BE$45,'Occupancy Raw Data'!H$3,FALSE)</f>
        <v>62.980924668606498</v>
      </c>
      <c r="D42" s="48">
        <f>VLOOKUP($A42,'Occupancy Raw Data'!$B$8:$BE$45,'Occupancy Raw Data'!I$3,FALSE)</f>
        <v>68.218558034270899</v>
      </c>
      <c r="E42" s="48">
        <f>VLOOKUP($A42,'Occupancy Raw Data'!$B$8:$BE$45,'Occupancy Raw Data'!J$3,FALSE)</f>
        <v>58.583899127061102</v>
      </c>
      <c r="F42" s="48">
        <f>VLOOKUP($A42,'Occupancy Raw Data'!$B$8:$BE$45,'Occupancy Raw Data'!K$3,FALSE)</f>
        <v>53.766569673456097</v>
      </c>
      <c r="G42" s="49">
        <f>VLOOKUP($A42,'Occupancy Raw Data'!$B$8:$BE$45,'Occupancy Raw Data'!L$3,FALSE)</f>
        <v>57.103136113805299</v>
      </c>
      <c r="H42" s="48">
        <f>VLOOKUP($A42,'Occupancy Raw Data'!$B$8:$BE$45,'Occupancy Raw Data'!N$3,FALSE)</f>
        <v>67.313288069835096</v>
      </c>
      <c r="I42" s="48">
        <f>VLOOKUP($A42,'Occupancy Raw Data'!$B$8:$BE$45,'Occupancy Raw Data'!O$3,FALSE)</f>
        <v>74.911089557064301</v>
      </c>
      <c r="J42" s="49">
        <f>VLOOKUP($A42,'Occupancy Raw Data'!$B$8:$BE$45,'Occupancy Raw Data'!P$3,FALSE)</f>
        <v>71.112188813449706</v>
      </c>
      <c r="K42" s="50">
        <f>VLOOKUP($A42,'Occupancy Raw Data'!$B$8:$BE$45,'Occupancy Raw Data'!R$3,FALSE)</f>
        <v>61.105722599418002</v>
      </c>
      <c r="M42" s="47">
        <f>VLOOKUP($A42,'Occupancy Raw Data'!$B$8:$BE$45,'Occupancy Raw Data'!T$3,FALSE)</f>
        <v>-4.5588235294117601</v>
      </c>
      <c r="N42" s="48">
        <f>VLOOKUP($A42,'Occupancy Raw Data'!$B$8:$BE$45,'Occupancy Raw Data'!U$3,FALSE)</f>
        <v>0.41237113402061798</v>
      </c>
      <c r="O42" s="48">
        <f>VLOOKUP($A42,'Occupancy Raw Data'!$B$8:$BE$45,'Occupancy Raw Data'!V$3,FALSE)</f>
        <v>-15.532425940752599</v>
      </c>
      <c r="P42" s="48">
        <f>VLOOKUP($A42,'Occupancy Raw Data'!$B$8:$BE$45,'Occupancy Raw Data'!W$3,FALSE)</f>
        <v>-24.1523650062787</v>
      </c>
      <c r="Q42" s="48">
        <f>VLOOKUP($A42,'Occupancy Raw Data'!$B$8:$BE$45,'Occupancy Raw Data'!X$3,FALSE)</f>
        <v>-10.302049622437901</v>
      </c>
      <c r="R42" s="49">
        <f>VLOOKUP($A42,'Occupancy Raw Data'!$B$8:$BE$45,'Occupancy Raw Data'!Y$3,FALSE)</f>
        <v>-12.050592570461101</v>
      </c>
      <c r="S42" s="48">
        <f>VLOOKUP($A42,'Occupancy Raw Data'!$B$8:$BE$45,'Occupancy Raw Data'!AA$3,FALSE)</f>
        <v>-11.2153518123667</v>
      </c>
      <c r="T42" s="48">
        <f>VLOOKUP($A42,'Occupancy Raw Data'!$B$8:$BE$45,'Occupancy Raw Data'!AB$3,FALSE)</f>
        <v>-9.1372549019607803</v>
      </c>
      <c r="U42" s="49">
        <f>VLOOKUP($A42,'Occupancy Raw Data'!$B$8:$BE$45,'Occupancy Raw Data'!AC$3,FALSE)</f>
        <v>-10.1327885597548</v>
      </c>
      <c r="V42" s="50">
        <f>VLOOKUP($A42,'Occupancy Raw Data'!$B$8:$BE$45,'Occupancy Raw Data'!AE$3,FALSE)</f>
        <v>-11.4220674879485</v>
      </c>
      <c r="X42" s="51">
        <f>VLOOKUP($A42,'ADR Raw Data'!$B$6:$BE$43,'ADR Raw Data'!G$1,FALSE)</f>
        <v>162.593898305084</v>
      </c>
      <c r="Y42" s="52">
        <f>VLOOKUP($A42,'ADR Raw Data'!$B$6:$BE$43,'ADR Raw Data'!H$1,FALSE)</f>
        <v>164.405133470225</v>
      </c>
      <c r="Z42" s="52">
        <f>VLOOKUP($A42,'ADR Raw Data'!$B$6:$BE$43,'ADR Raw Data'!I$1,FALSE)</f>
        <v>173.682303317535</v>
      </c>
      <c r="AA42" s="52">
        <f>VLOOKUP($A42,'ADR Raw Data'!$B$6:$BE$43,'ADR Raw Data'!J$1,FALSE)</f>
        <v>160.802671081677</v>
      </c>
      <c r="AB42" s="52">
        <f>VLOOKUP($A42,'ADR Raw Data'!$B$6:$BE$43,'ADR Raw Data'!K$1,FALSE)</f>
        <v>153.909164161154</v>
      </c>
      <c r="AC42" s="53">
        <f>VLOOKUP($A42,'ADR Raw Data'!$B$6:$BE$43,'ADR Raw Data'!L$1,FALSE)</f>
        <v>163.63980523156999</v>
      </c>
      <c r="AD42" s="52">
        <f>VLOOKUP($A42,'ADR Raw Data'!$B$6:$BE$43,'ADR Raw Data'!N$1,FALSE)</f>
        <v>163.751902017291</v>
      </c>
      <c r="AE42" s="52">
        <f>VLOOKUP($A42,'ADR Raw Data'!$B$6:$BE$43,'ADR Raw Data'!O$1,FALSE)</f>
        <v>176.661303409581</v>
      </c>
      <c r="AF42" s="53">
        <f>VLOOKUP($A42,'ADR Raw Data'!$B$6:$BE$43,'ADR Raw Data'!P$1,FALSE)</f>
        <v>170.55142077744901</v>
      </c>
      <c r="AG42" s="54">
        <f>VLOOKUP($A42,'ADR Raw Data'!$B$6:$BE$43,'ADR Raw Data'!R$1,FALSE)</f>
        <v>165.93793046107299</v>
      </c>
      <c r="AI42" s="47">
        <f>VLOOKUP($A42,'ADR Raw Data'!$B$6:$BE$43,'ADR Raw Data'!T$1,FALSE)</f>
        <v>-1.16494911664321</v>
      </c>
      <c r="AJ42" s="48">
        <f>VLOOKUP($A42,'ADR Raw Data'!$B$6:$BE$43,'ADR Raw Data'!U$1,FALSE)</f>
        <v>-8.8349841049477895</v>
      </c>
      <c r="AK42" s="48">
        <f>VLOOKUP($A42,'ADR Raw Data'!$B$6:$BE$43,'ADR Raw Data'!V$1,FALSE)</f>
        <v>-7.2270308564380299</v>
      </c>
      <c r="AL42" s="48">
        <f>VLOOKUP($A42,'ADR Raw Data'!$B$6:$BE$43,'ADR Raw Data'!W$1,FALSE)</f>
        <v>-8.5190283300064298</v>
      </c>
      <c r="AM42" s="48">
        <f>VLOOKUP($A42,'ADR Raw Data'!$B$6:$BE$43,'ADR Raw Data'!X$1,FALSE)</f>
        <v>-8.57304357644494</v>
      </c>
      <c r="AN42" s="49">
        <f>VLOOKUP($A42,'ADR Raw Data'!$B$6:$BE$43,'ADR Raw Data'!Y$1,FALSE)</f>
        <v>-7.3408867292786004</v>
      </c>
      <c r="AO42" s="48">
        <f>VLOOKUP($A42,'ADR Raw Data'!$B$6:$BE$43,'ADR Raw Data'!AA$1,FALSE)</f>
        <v>-20.889089998299401</v>
      </c>
      <c r="AP42" s="48">
        <f>VLOOKUP($A42,'ADR Raw Data'!$B$6:$BE$43,'ADR Raw Data'!AB$1,FALSE)</f>
        <v>-20.4538650557766</v>
      </c>
      <c r="AQ42" s="49">
        <f>VLOOKUP($A42,'ADR Raw Data'!$B$6:$BE$43,'ADR Raw Data'!AC$1,FALSE)</f>
        <v>-20.620058417491801</v>
      </c>
      <c r="AR42" s="50">
        <f>VLOOKUP($A42,'ADR Raw Data'!$B$6:$BE$43,'ADR Raw Data'!AE$1,FALSE)</f>
        <v>-12.2671377034995</v>
      </c>
      <c r="AS42" s="40"/>
      <c r="AT42" s="51">
        <f>VLOOKUP($A42,'RevPAR Raw Data'!$B$6:$BE$43,'RevPAR Raw Data'!G$1,FALSE)</f>
        <v>68.233714839961195</v>
      </c>
      <c r="AU42" s="52">
        <f>VLOOKUP($A42,'RevPAR Raw Data'!$B$6:$BE$43,'RevPAR Raw Data'!H$1,FALSE)</f>
        <v>103.543873262204</v>
      </c>
      <c r="AV42" s="52">
        <f>VLOOKUP($A42,'RevPAR Raw Data'!$B$6:$BE$43,'RevPAR Raw Data'!I$1,FALSE)</f>
        <v>118.483562883931</v>
      </c>
      <c r="AW42" s="52">
        <f>VLOOKUP($A42,'RevPAR Raw Data'!$B$6:$BE$43,'RevPAR Raw Data'!J$1,FALSE)</f>
        <v>94.204474620109906</v>
      </c>
      <c r="AX42" s="52">
        <f>VLOOKUP($A42,'RevPAR Raw Data'!$B$6:$BE$43,'RevPAR Raw Data'!K$1,FALSE)</f>
        <v>82.751677982541196</v>
      </c>
      <c r="AY42" s="53">
        <f>VLOOKUP($A42,'RevPAR Raw Data'!$B$6:$BE$43,'RevPAR Raw Data'!L$1,FALSE)</f>
        <v>93.443460717749701</v>
      </c>
      <c r="AZ42" s="52">
        <f>VLOOKUP($A42,'RevPAR Raw Data'!$B$6:$BE$43,'RevPAR Raw Data'!N$1,FALSE)</f>
        <v>110.22678952473299</v>
      </c>
      <c r="BA42" s="52">
        <f>VLOOKUP($A42,'RevPAR Raw Data'!$B$6:$BE$43,'RevPAR Raw Data'!O$1,FALSE)</f>
        <v>132.33890720982799</v>
      </c>
      <c r="BB42" s="53">
        <f>VLOOKUP($A42,'RevPAR Raw Data'!$B$6:$BE$43,'RevPAR Raw Data'!P$1,FALSE)</f>
        <v>121.28284836728</v>
      </c>
      <c r="BC42" s="54">
        <f>VLOOKUP($A42,'RevPAR Raw Data'!$B$6:$BE$43,'RevPAR Raw Data'!R$1,FALSE)</f>
        <v>101.397571474758</v>
      </c>
      <c r="BE42" s="47">
        <f>VLOOKUP($A42,'RevPAR Raw Data'!$B$6:$BE$43,'RevPAR Raw Data'!T$1,FALSE)</f>
        <v>-5.6706646716197699</v>
      </c>
      <c r="BF42" s="48">
        <f>VLOOKUP($A42,'RevPAR Raw Data'!$B$6:$BE$43,'RevPAR Raw Data'!U$1,FALSE)</f>
        <v>-8.4590458950712897</v>
      </c>
      <c r="BG42" s="48">
        <f>VLOOKUP($A42,'RevPAR Raw Data'!$B$6:$BE$43,'RevPAR Raw Data'!V$1,FALSE)</f>
        <v>-21.636923581699001</v>
      </c>
      <c r="BH42" s="48">
        <f>VLOOKUP($A42,'RevPAR Raw Data'!$B$6:$BE$43,'RevPAR Raw Data'!W$1,FALSE)</f>
        <v>-30.6138465190337</v>
      </c>
      <c r="BI42" s="48">
        <f>VLOOKUP($A42,'RevPAR Raw Data'!$B$6:$BE$43,'RevPAR Raw Data'!X$1,FALSE)</f>
        <v>-17.9918939954843</v>
      </c>
      <c r="BJ42" s="49">
        <f>VLOOKUP($A42,'RevPAR Raw Data'!$B$6:$BE$43,'RevPAR Raw Data'!Y$1,FALSE)</f>
        <v>-18.506858948935299</v>
      </c>
      <c r="BK42" s="48">
        <f>VLOOKUP($A42,'RevPAR Raw Data'!$B$6:$BE$43,'RevPAR Raw Data'!AA$1,FALSE)</f>
        <v>-29.761656876954898</v>
      </c>
      <c r="BL42" s="48">
        <f>VLOOKUP($A42,'RevPAR Raw Data'!$B$6:$BE$43,'RevPAR Raw Data'!AB$1,FALSE)</f>
        <v>-27.722198170287999</v>
      </c>
      <c r="BM42" s="49">
        <f>VLOOKUP($A42,'RevPAR Raw Data'!$B$6:$BE$43,'RevPAR Raw Data'!AC$1,FALSE)</f>
        <v>-28.663460056904299</v>
      </c>
      <c r="BN42" s="50">
        <f>VLOOKUP($A42,'RevPAR Raw Data'!$B$6:$BE$43,'RevPAR Raw Data'!AE$1,FALSE)</f>
        <v>-22.288044444114799</v>
      </c>
    </row>
    <row r="43" spans="1:66" x14ac:dyDescent="0.25">
      <c r="A43" s="63" t="s">
        <v>94</v>
      </c>
      <c r="B43" s="47">
        <f>VLOOKUP($A43,'Occupancy Raw Data'!$B$8:$BE$45,'Occupancy Raw Data'!G$3,FALSE)</f>
        <v>42.0539369130748</v>
      </c>
      <c r="C43" s="48">
        <f>VLOOKUP($A43,'Occupancy Raw Data'!$B$8:$BE$45,'Occupancy Raw Data'!H$3,FALSE)</f>
        <v>56.645798218155498</v>
      </c>
      <c r="D43" s="48">
        <f>VLOOKUP($A43,'Occupancy Raw Data'!$B$8:$BE$45,'Occupancy Raw Data'!I$3,FALSE)</f>
        <v>63.917649891644501</v>
      </c>
      <c r="E43" s="48">
        <f>VLOOKUP($A43,'Occupancy Raw Data'!$B$8:$BE$45,'Occupancy Raw Data'!J$3,FALSE)</f>
        <v>61.136527811220802</v>
      </c>
      <c r="F43" s="48">
        <f>VLOOKUP($A43,'Occupancy Raw Data'!$B$8:$BE$45,'Occupancy Raw Data'!K$3,FALSE)</f>
        <v>57.344088610642899</v>
      </c>
      <c r="G43" s="49">
        <f>VLOOKUP($A43,'Occupancy Raw Data'!$B$8:$BE$45,'Occupancy Raw Data'!L$3,FALSE)</f>
        <v>56.219600288947703</v>
      </c>
      <c r="H43" s="48">
        <f>VLOOKUP($A43,'Occupancy Raw Data'!$B$8:$BE$45,'Occupancy Raw Data'!N$3,FALSE)</f>
        <v>69.130748856248402</v>
      </c>
      <c r="I43" s="48">
        <f>VLOOKUP($A43,'Occupancy Raw Data'!$B$8:$BE$45,'Occupancy Raw Data'!O$3,FALSE)</f>
        <v>80.122802793161497</v>
      </c>
      <c r="J43" s="49">
        <f>VLOOKUP($A43,'Occupancy Raw Data'!$B$8:$BE$45,'Occupancy Raw Data'!P$3,FALSE)</f>
        <v>74.626775824705007</v>
      </c>
      <c r="K43" s="50">
        <f>VLOOKUP($A43,'Occupancy Raw Data'!$B$8:$BE$45,'Occupancy Raw Data'!R$3,FALSE)</f>
        <v>61.478793299164103</v>
      </c>
      <c r="M43" s="47">
        <f>VLOOKUP($A43,'Occupancy Raw Data'!$B$8:$BE$45,'Occupancy Raw Data'!T$3,FALSE)</f>
        <v>-12.881260651668899</v>
      </c>
      <c r="N43" s="48">
        <f>VLOOKUP($A43,'Occupancy Raw Data'!$B$8:$BE$45,'Occupancy Raw Data'!U$3,FALSE)</f>
        <v>-7.6412118068210999</v>
      </c>
      <c r="O43" s="48">
        <f>VLOOKUP($A43,'Occupancy Raw Data'!$B$8:$BE$45,'Occupancy Raw Data'!V$3,FALSE)</f>
        <v>-7.61151999372421</v>
      </c>
      <c r="P43" s="48">
        <f>VLOOKUP($A43,'Occupancy Raw Data'!$B$8:$BE$45,'Occupancy Raw Data'!W$3,FALSE)</f>
        <v>-13.525272564574999</v>
      </c>
      <c r="Q43" s="48">
        <f>VLOOKUP($A43,'Occupancy Raw Data'!$B$8:$BE$45,'Occupancy Raw Data'!X$3,FALSE)</f>
        <v>-16.003321415151401</v>
      </c>
      <c r="R43" s="49">
        <f>VLOOKUP($A43,'Occupancy Raw Data'!$B$8:$BE$45,'Occupancy Raw Data'!Y$3,FALSE)</f>
        <v>-11.536544784927299</v>
      </c>
      <c r="S43" s="48">
        <f>VLOOKUP($A43,'Occupancy Raw Data'!$B$8:$BE$45,'Occupancy Raw Data'!AA$3,FALSE)</f>
        <v>-10.4931646618027</v>
      </c>
      <c r="T43" s="48">
        <f>VLOOKUP($A43,'Occupancy Raw Data'!$B$8:$BE$45,'Occupancy Raw Data'!AB$3,FALSE)</f>
        <v>-7.7212715451127298</v>
      </c>
      <c r="U43" s="49">
        <f>VLOOKUP($A43,'Occupancy Raw Data'!$B$8:$BE$45,'Occupancy Raw Data'!AC$3,FALSE)</f>
        <v>-9.0261896296604505</v>
      </c>
      <c r="V43" s="50">
        <f>VLOOKUP($A43,'Occupancy Raw Data'!$B$8:$BE$45,'Occupancy Raw Data'!AE$3,FALSE)</f>
        <v>-10.681753131402999</v>
      </c>
      <c r="X43" s="51">
        <f>VLOOKUP($A43,'ADR Raw Data'!$B$6:$BE$43,'ADR Raw Data'!G$1,FALSE)</f>
        <v>93.440128829086703</v>
      </c>
      <c r="Y43" s="52">
        <f>VLOOKUP($A43,'ADR Raw Data'!$B$6:$BE$43,'ADR Raw Data'!H$1,FALSE)</f>
        <v>103.25045696068</v>
      </c>
      <c r="Z43" s="52">
        <f>VLOOKUP($A43,'ADR Raw Data'!$B$6:$BE$43,'ADR Raw Data'!I$1,FALSE)</f>
        <v>111.962778300998</v>
      </c>
      <c r="AA43" s="52">
        <f>VLOOKUP($A43,'ADR Raw Data'!$B$6:$BE$43,'ADR Raw Data'!J$1,FALSE)</f>
        <v>110.1643737692</v>
      </c>
      <c r="AB43" s="52">
        <f>VLOOKUP($A43,'ADR Raw Data'!$B$6:$BE$43,'ADR Raw Data'!K$1,FALSE)</f>
        <v>104.76726013017</v>
      </c>
      <c r="AC43" s="53">
        <f>VLOOKUP($A43,'ADR Raw Data'!$B$6:$BE$43,'ADR Raw Data'!L$1,FALSE)</f>
        <v>105.576979184512</v>
      </c>
      <c r="AD43" s="52">
        <f>VLOOKUP($A43,'ADR Raw Data'!$B$6:$BE$43,'ADR Raw Data'!N$1,FALSE)</f>
        <v>121.496917450365</v>
      </c>
      <c r="AE43" s="52">
        <f>VLOOKUP($A43,'ADR Raw Data'!$B$6:$BE$43,'ADR Raw Data'!O$1,FALSE)</f>
        <v>127.399410969196</v>
      </c>
      <c r="AF43" s="53">
        <f>VLOOKUP($A43,'ADR Raw Data'!$B$6:$BE$43,'ADR Raw Data'!P$1,FALSE)</f>
        <v>124.66551423731499</v>
      </c>
      <c r="AG43" s="54">
        <f>VLOOKUP($A43,'ADR Raw Data'!$B$6:$BE$43,'ADR Raw Data'!R$1,FALSE)</f>
        <v>112.197221709329</v>
      </c>
      <c r="AI43" s="47">
        <f>VLOOKUP($A43,'ADR Raw Data'!$B$6:$BE$43,'ADR Raw Data'!T$1,FALSE)</f>
        <v>-2.6954204240841499</v>
      </c>
      <c r="AJ43" s="48">
        <f>VLOOKUP($A43,'ADR Raw Data'!$B$6:$BE$43,'ADR Raw Data'!U$1,FALSE)</f>
        <v>-0.67659147875231695</v>
      </c>
      <c r="AK43" s="48">
        <f>VLOOKUP($A43,'ADR Raw Data'!$B$6:$BE$43,'ADR Raw Data'!V$1,FALSE)</f>
        <v>3.6621320487337798</v>
      </c>
      <c r="AL43" s="48">
        <f>VLOOKUP($A43,'ADR Raw Data'!$B$6:$BE$43,'ADR Raw Data'!W$1,FALSE)</f>
        <v>3.18211360789623</v>
      </c>
      <c r="AM43" s="48">
        <f>VLOOKUP($A43,'ADR Raw Data'!$B$6:$BE$43,'ADR Raw Data'!X$1,FALSE)</f>
        <v>-1.32306508918271</v>
      </c>
      <c r="AN43" s="49">
        <f>VLOOKUP($A43,'ADR Raw Data'!$B$6:$BE$43,'ADR Raw Data'!Y$1,FALSE)</f>
        <v>0.80403257854444599</v>
      </c>
      <c r="AO43" s="48">
        <f>VLOOKUP($A43,'ADR Raw Data'!$B$6:$BE$43,'ADR Raw Data'!AA$1,FALSE)</f>
        <v>-3.80935626243458</v>
      </c>
      <c r="AP43" s="48">
        <f>VLOOKUP($A43,'ADR Raw Data'!$B$6:$BE$43,'ADR Raw Data'!AB$1,FALSE)</f>
        <v>-5.0443136567581002</v>
      </c>
      <c r="AQ43" s="49">
        <f>VLOOKUP($A43,'ADR Raw Data'!$B$6:$BE$43,'ADR Raw Data'!AC$1,FALSE)</f>
        <v>-4.4471253169766598</v>
      </c>
      <c r="AR43" s="50">
        <f>VLOOKUP($A43,'ADR Raw Data'!$B$6:$BE$43,'ADR Raw Data'!AE$1,FALSE)</f>
        <v>-1.1452269008817599</v>
      </c>
      <c r="AS43" s="40"/>
      <c r="AT43" s="51">
        <f>VLOOKUP($A43,'RevPAR Raw Data'!$B$6:$BE$43,'RevPAR Raw Data'!G$1,FALSE)</f>
        <v>39.295252829280003</v>
      </c>
      <c r="AU43" s="52">
        <f>VLOOKUP($A43,'RevPAR Raw Data'!$B$6:$BE$43,'RevPAR Raw Data'!H$1,FALSE)</f>
        <v>58.487045509270402</v>
      </c>
      <c r="AV43" s="52">
        <f>VLOOKUP($A43,'RevPAR Raw Data'!$B$6:$BE$43,'RevPAR Raw Data'!I$1,FALSE)</f>
        <v>71.563976643390305</v>
      </c>
      <c r="AW43" s="52">
        <f>VLOOKUP($A43,'RevPAR Raw Data'!$B$6:$BE$43,'RevPAR Raw Data'!J$1,FALSE)</f>
        <v>67.350673007464394</v>
      </c>
      <c r="AX43" s="52">
        <f>VLOOKUP($A43,'RevPAR Raw Data'!$B$6:$BE$43,'RevPAR Raw Data'!K$1,FALSE)</f>
        <v>60.077830483987398</v>
      </c>
      <c r="AY43" s="53">
        <f>VLOOKUP($A43,'RevPAR Raw Data'!$B$6:$BE$43,'RevPAR Raw Data'!L$1,FALSE)</f>
        <v>59.354955694678502</v>
      </c>
      <c r="AZ43" s="52">
        <f>VLOOKUP($A43,'RevPAR Raw Data'!$B$6:$BE$43,'RevPAR Raw Data'!N$1,FALSE)</f>
        <v>83.991728870695795</v>
      </c>
      <c r="BA43" s="52">
        <f>VLOOKUP($A43,'RevPAR Raw Data'!$B$6:$BE$43,'RevPAR Raw Data'!O$1,FALSE)</f>
        <v>102.075978810498</v>
      </c>
      <c r="BB43" s="53">
        <f>VLOOKUP($A43,'RevPAR Raw Data'!$B$6:$BE$43,'RevPAR Raw Data'!P$1,FALSE)</f>
        <v>93.033853840597104</v>
      </c>
      <c r="BC43" s="54">
        <f>VLOOKUP($A43,'RevPAR Raw Data'!$B$6:$BE$43,'RevPAR Raw Data'!R$1,FALSE)</f>
        <v>68.977498022083793</v>
      </c>
      <c r="BE43" s="47">
        <f>VLOOKUP($A43,'RevPAR Raw Data'!$B$6:$BE$43,'RevPAR Raw Data'!T$1,FALSE)</f>
        <v>-15.2294769452685</v>
      </c>
      <c r="BF43" s="48">
        <f>VLOOKUP($A43,'RevPAR Raw Data'!$B$6:$BE$43,'RevPAR Raw Data'!U$1,FALSE)</f>
        <v>-8.2661034976150507</v>
      </c>
      <c r="BG43" s="48">
        <f>VLOOKUP($A43,'RevPAR Raw Data'!$B$6:$BE$43,'RevPAR Raw Data'!V$1,FALSE)</f>
        <v>-4.22813185807638</v>
      </c>
      <c r="BH43" s="48">
        <f>VLOOKUP($A43,'RevPAR Raw Data'!$B$6:$BE$43,'RevPAR Raw Data'!W$1,FALSE)</f>
        <v>-10.7735484954611</v>
      </c>
      <c r="BI43" s="48">
        <f>VLOOKUP($A43,'RevPAR Raw Data'!$B$6:$BE$43,'RevPAR Raw Data'!X$1,FALSE)</f>
        <v>-17.1146521455805</v>
      </c>
      <c r="BJ43" s="49">
        <f>VLOOKUP($A43,'RevPAR Raw Data'!$B$6:$BE$43,'RevPAR Raw Data'!Y$1,FALSE)</f>
        <v>-10.825269784892001</v>
      </c>
      <c r="BK43" s="48">
        <f>VLOOKUP($A43,'RevPAR Raw Data'!$B$6:$BE$43,'RevPAR Raw Data'!AA$1,FALSE)</f>
        <v>-13.902798899065401</v>
      </c>
      <c r="BL43" s="48">
        <f>VLOOKUP($A43,'RevPAR Raw Data'!$B$6:$BE$43,'RevPAR Raw Data'!AB$1,FALSE)</f>
        <v>-12.3761000468453</v>
      </c>
      <c r="BM43" s="49">
        <f>VLOOKUP($A43,'RevPAR Raw Data'!$B$6:$BE$43,'RevPAR Raw Data'!AC$1,FALSE)</f>
        <v>-13.071908982458099</v>
      </c>
      <c r="BN43" s="50">
        <f>VLOOKUP($A43,'RevPAR Raw Data'!$B$6:$BE$43,'RevPAR Raw Data'!AE$1,FALSE)</f>
        <v>-11.7046497219382</v>
      </c>
    </row>
    <row r="44" spans="1:66" x14ac:dyDescent="0.25">
      <c r="A44" s="63" t="s">
        <v>44</v>
      </c>
      <c r="B44" s="47">
        <f>VLOOKUP($A44,'Occupancy Raw Data'!$B$8:$BE$45,'Occupancy Raw Data'!G$3,FALSE)</f>
        <v>44.134396355352997</v>
      </c>
      <c r="C44" s="48">
        <f>VLOOKUP($A44,'Occupancy Raw Data'!$B$8:$BE$45,'Occupancy Raw Data'!H$3,FALSE)</f>
        <v>53.530751708428198</v>
      </c>
      <c r="D44" s="48">
        <f>VLOOKUP($A44,'Occupancy Raw Data'!$B$8:$BE$45,'Occupancy Raw Data'!I$3,FALSE)</f>
        <v>57.004555808656001</v>
      </c>
      <c r="E44" s="48">
        <f>VLOOKUP($A44,'Occupancy Raw Data'!$B$8:$BE$45,'Occupancy Raw Data'!J$3,FALSE)</f>
        <v>59.823462414578501</v>
      </c>
      <c r="F44" s="48">
        <f>VLOOKUP($A44,'Occupancy Raw Data'!$B$8:$BE$45,'Occupancy Raw Data'!K$3,FALSE)</f>
        <v>55.666287015945301</v>
      </c>
      <c r="G44" s="49">
        <f>VLOOKUP($A44,'Occupancy Raw Data'!$B$8:$BE$45,'Occupancy Raw Data'!L$3,FALSE)</f>
        <v>54.031890660592197</v>
      </c>
      <c r="H44" s="48">
        <f>VLOOKUP($A44,'Occupancy Raw Data'!$B$8:$BE$45,'Occupancy Raw Data'!N$3,FALSE)</f>
        <v>69.191343963553507</v>
      </c>
      <c r="I44" s="48">
        <f>VLOOKUP($A44,'Occupancy Raw Data'!$B$8:$BE$45,'Occupancy Raw Data'!O$3,FALSE)</f>
        <v>79.441913439635499</v>
      </c>
      <c r="J44" s="49">
        <f>VLOOKUP($A44,'Occupancy Raw Data'!$B$8:$BE$45,'Occupancy Raw Data'!P$3,FALSE)</f>
        <v>74.316628701594496</v>
      </c>
      <c r="K44" s="50">
        <f>VLOOKUP($A44,'Occupancy Raw Data'!$B$8:$BE$45,'Occupancy Raw Data'!R$3,FALSE)</f>
        <v>59.827530100878597</v>
      </c>
      <c r="M44" s="47">
        <f>VLOOKUP($A44,'Occupancy Raw Data'!$B$8:$BE$45,'Occupancy Raw Data'!T$3,FALSE)</f>
        <v>-14.788345244639901</v>
      </c>
      <c r="N44" s="48">
        <f>VLOOKUP($A44,'Occupancy Raw Data'!$B$8:$BE$45,'Occupancy Raw Data'!U$3,FALSE)</f>
        <v>-10.9004739336492</v>
      </c>
      <c r="O44" s="48">
        <f>VLOOKUP($A44,'Occupancy Raw Data'!$B$8:$BE$45,'Occupancy Raw Data'!V$3,FALSE)</f>
        <v>-11.3767153607791</v>
      </c>
      <c r="P44" s="48">
        <f>VLOOKUP($A44,'Occupancy Raw Data'!$B$8:$BE$45,'Occupancy Raw Data'!W$3,FALSE)</f>
        <v>-9.0476190476190403</v>
      </c>
      <c r="Q44" s="48">
        <f>VLOOKUP($A44,'Occupancy Raw Data'!$B$8:$BE$45,'Occupancy Raw Data'!X$3,FALSE)</f>
        <v>-13.4955752212389</v>
      </c>
      <c r="R44" s="49">
        <f>VLOOKUP($A44,'Occupancy Raw Data'!$B$8:$BE$45,'Occupancy Raw Data'!Y$3,FALSE)</f>
        <v>-11.805168246886</v>
      </c>
      <c r="S44" s="48">
        <f>VLOOKUP($A44,'Occupancy Raw Data'!$B$8:$BE$45,'Occupancy Raw Data'!AA$3,FALSE)</f>
        <v>-10.066617320503299</v>
      </c>
      <c r="T44" s="48">
        <f>VLOOKUP($A44,'Occupancy Raw Data'!$B$8:$BE$45,'Occupancy Raw Data'!AB$3,FALSE)</f>
        <v>-7.8599735799207302</v>
      </c>
      <c r="U44" s="49">
        <f>VLOOKUP($A44,'Occupancy Raw Data'!$B$8:$BE$45,'Occupancy Raw Data'!AC$3,FALSE)</f>
        <v>-8.9005235602094199</v>
      </c>
      <c r="V44" s="50">
        <f>VLOOKUP($A44,'Occupancy Raw Data'!$B$8:$BE$45,'Occupancy Raw Data'!AE$3,FALSE)</f>
        <v>-10.795730228044601</v>
      </c>
      <c r="X44" s="51">
        <f>VLOOKUP($A44,'ADR Raw Data'!$B$6:$BE$43,'ADR Raw Data'!G$1,FALSE)</f>
        <v>82.396394193548304</v>
      </c>
      <c r="Y44" s="52">
        <f>VLOOKUP($A44,'ADR Raw Data'!$B$6:$BE$43,'ADR Raw Data'!H$1,FALSE)</f>
        <v>87.608721010638206</v>
      </c>
      <c r="Z44" s="52">
        <f>VLOOKUP($A44,'ADR Raw Data'!$B$6:$BE$43,'ADR Raw Data'!I$1,FALSE)</f>
        <v>88.243278671328596</v>
      </c>
      <c r="AA44" s="52">
        <f>VLOOKUP($A44,'ADR Raw Data'!$B$6:$BE$43,'ADR Raw Data'!J$1,FALSE)</f>
        <v>89.920125606853802</v>
      </c>
      <c r="AB44" s="52">
        <f>VLOOKUP($A44,'ADR Raw Data'!$B$6:$BE$43,'ADR Raw Data'!K$1,FALSE)</f>
        <v>88.699170639386097</v>
      </c>
      <c r="AC44" s="53">
        <f>VLOOKUP($A44,'ADR Raw Data'!$B$6:$BE$43,'ADR Raw Data'!L$1,FALSE)</f>
        <v>87.627625727234403</v>
      </c>
      <c r="AD44" s="52">
        <f>VLOOKUP($A44,'ADR Raw Data'!$B$6:$BE$43,'ADR Raw Data'!N$1,FALSE)</f>
        <v>104.35415024691299</v>
      </c>
      <c r="AE44" s="52">
        <f>VLOOKUP($A44,'ADR Raw Data'!$B$6:$BE$43,'ADR Raw Data'!O$1,FALSE)</f>
        <v>110.284156308243</v>
      </c>
      <c r="AF44" s="53">
        <f>VLOOKUP($A44,'ADR Raw Data'!$B$6:$BE$43,'ADR Raw Data'!P$1,FALSE)</f>
        <v>107.52363624521</v>
      </c>
      <c r="AG44" s="54">
        <f>VLOOKUP($A44,'ADR Raw Data'!$B$6:$BE$43,'ADR Raw Data'!R$1,FALSE)</f>
        <v>94.688896797661101</v>
      </c>
      <c r="AI44" s="47">
        <f>VLOOKUP($A44,'ADR Raw Data'!$B$6:$BE$43,'ADR Raw Data'!T$1,FALSE)</f>
        <v>0.93277555208858498</v>
      </c>
      <c r="AJ44" s="48">
        <f>VLOOKUP($A44,'ADR Raw Data'!$B$6:$BE$43,'ADR Raw Data'!U$1,FALSE)</f>
        <v>2.6703872650332801</v>
      </c>
      <c r="AK44" s="48">
        <f>VLOOKUP($A44,'ADR Raw Data'!$B$6:$BE$43,'ADR Raw Data'!V$1,FALSE)</f>
        <v>1.0336562554919699</v>
      </c>
      <c r="AL44" s="48">
        <f>VLOOKUP($A44,'ADR Raw Data'!$B$6:$BE$43,'ADR Raw Data'!W$1,FALSE)</f>
        <v>0.92513374231392698</v>
      </c>
      <c r="AM44" s="48">
        <f>VLOOKUP($A44,'ADR Raw Data'!$B$6:$BE$43,'ADR Raw Data'!X$1,FALSE)</f>
        <v>0.92144892490696595</v>
      </c>
      <c r="AN44" s="49">
        <f>VLOOKUP($A44,'ADR Raw Data'!$B$6:$BE$43,'ADR Raw Data'!Y$1,FALSE)</f>
        <v>1.33444815583367</v>
      </c>
      <c r="AO44" s="48">
        <f>VLOOKUP($A44,'ADR Raw Data'!$B$6:$BE$43,'ADR Raw Data'!AA$1,FALSE)</f>
        <v>-0.13482584745078399</v>
      </c>
      <c r="AP44" s="48">
        <f>VLOOKUP($A44,'ADR Raw Data'!$B$6:$BE$43,'ADR Raw Data'!AB$1,FALSE)</f>
        <v>-1.2645250877493901</v>
      </c>
      <c r="AQ44" s="49">
        <f>VLOOKUP($A44,'ADR Raw Data'!$B$6:$BE$43,'ADR Raw Data'!AC$1,FALSE)</f>
        <v>-0.71748100450119201</v>
      </c>
      <c r="AR44" s="50">
        <f>VLOOKUP($A44,'ADR Raw Data'!$B$6:$BE$43,'ADR Raw Data'!AE$1,FALSE)</f>
        <v>0.66955890038772503</v>
      </c>
      <c r="AS44" s="40"/>
      <c r="AT44" s="51">
        <f>VLOOKUP($A44,'RevPAR Raw Data'!$B$6:$BE$43,'RevPAR Raw Data'!G$1,FALSE)</f>
        <v>36.365151195899699</v>
      </c>
      <c r="AU44" s="52">
        <f>VLOOKUP($A44,'RevPAR Raw Data'!$B$6:$BE$43,'RevPAR Raw Data'!H$1,FALSE)</f>
        <v>46.897606919134297</v>
      </c>
      <c r="AV44" s="52">
        <f>VLOOKUP($A44,'RevPAR Raw Data'!$B$6:$BE$43,'RevPAR Raw Data'!I$1,FALSE)</f>
        <v>50.302689037585402</v>
      </c>
      <c r="AW44" s="52">
        <f>VLOOKUP($A44,'RevPAR Raw Data'!$B$6:$BE$43,'RevPAR Raw Data'!J$1,FALSE)</f>
        <v>53.793332545558002</v>
      </c>
      <c r="AX44" s="52">
        <f>VLOOKUP($A44,'RevPAR Raw Data'!$B$6:$BE$43,'RevPAR Raw Data'!K$1,FALSE)</f>
        <v>49.3755349088838</v>
      </c>
      <c r="AY44" s="53">
        <f>VLOOKUP($A44,'RevPAR Raw Data'!$B$6:$BE$43,'RevPAR Raw Data'!L$1,FALSE)</f>
        <v>47.346862921412303</v>
      </c>
      <c r="AZ44" s="52">
        <f>VLOOKUP($A44,'RevPAR Raw Data'!$B$6:$BE$43,'RevPAR Raw Data'!N$1,FALSE)</f>
        <v>72.204039037585403</v>
      </c>
      <c r="BA44" s="52">
        <f>VLOOKUP($A44,'RevPAR Raw Data'!$B$6:$BE$43,'RevPAR Raw Data'!O$1,FALSE)</f>
        <v>87.611843992027303</v>
      </c>
      <c r="BB44" s="53">
        <f>VLOOKUP($A44,'RevPAR Raw Data'!$B$6:$BE$43,'RevPAR Raw Data'!P$1,FALSE)</f>
        <v>79.907941514806296</v>
      </c>
      <c r="BC44" s="54">
        <f>VLOOKUP($A44,'RevPAR Raw Data'!$B$6:$BE$43,'RevPAR Raw Data'!R$1,FALSE)</f>
        <v>56.650028233810602</v>
      </c>
      <c r="BE44" s="47">
        <f>VLOOKUP($A44,'RevPAR Raw Data'!$B$6:$BE$43,'RevPAR Raw Data'!T$1,FALSE)</f>
        <v>-13.9935117615517</v>
      </c>
      <c r="BF44" s="48">
        <f>VLOOKUP($A44,'RevPAR Raw Data'!$B$6:$BE$43,'RevPAR Raw Data'!U$1,FALSE)</f>
        <v>-8.5211715363684402</v>
      </c>
      <c r="BG44" s="48">
        <f>VLOOKUP($A44,'RevPAR Raw Data'!$B$6:$BE$43,'RevPAR Raw Data'!V$1,FALSE)</f>
        <v>-10.4606552352833</v>
      </c>
      <c r="BH44" s="48">
        <f>VLOOKUP($A44,'RevPAR Raw Data'!$B$6:$BE$43,'RevPAR Raw Data'!W$1,FALSE)</f>
        <v>-8.20618788199066</v>
      </c>
      <c r="BI44" s="48">
        <f>VLOOKUP($A44,'RevPAR Raw Data'!$B$6:$BE$43,'RevPAR Raw Data'!X$1,FALSE)</f>
        <v>-12.698481129118001</v>
      </c>
      <c r="BJ44" s="49">
        <f>VLOOKUP($A44,'RevPAR Raw Data'!$B$6:$BE$43,'RevPAR Raw Data'!Y$1,FALSE)</f>
        <v>-10.628253941015901</v>
      </c>
      <c r="BK44" s="48">
        <f>VLOOKUP($A44,'RevPAR Raw Data'!$B$6:$BE$43,'RevPAR Raw Data'!AA$1,FALSE)</f>
        <v>-10.187870765842099</v>
      </c>
      <c r="BL44" s="48">
        <f>VLOOKUP($A44,'RevPAR Raw Data'!$B$6:$BE$43,'RevPAR Raw Data'!AB$1,FALSE)</f>
        <v>-9.0251073298615605</v>
      </c>
      <c r="BM44" s="49">
        <f>VLOOKUP($A44,'RevPAR Raw Data'!$B$6:$BE$43,'RevPAR Raw Data'!AC$1,FALSE)</f>
        <v>-9.5541449988649596</v>
      </c>
      <c r="BN44" s="50">
        <f>VLOOKUP($A44,'RevPAR Raw Data'!$B$6:$BE$43,'RevPAR Raw Data'!AE$1,FALSE)</f>
        <v>-10.198455100260601</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45.7177471964213</v>
      </c>
      <c r="C47" s="48">
        <f>VLOOKUP($A47,'Occupancy Raw Data'!$B$8:$BE$45,'Occupancy Raw Data'!H$3,FALSE)</f>
        <v>58.329968003479202</v>
      </c>
      <c r="D47" s="48">
        <f>VLOOKUP($A47,'Occupancy Raw Data'!$B$8:$BE$45,'Occupancy Raw Data'!I$3,FALSE)</f>
        <v>64.462116740703905</v>
      </c>
      <c r="E47" s="48">
        <f>VLOOKUP($A47,'Occupancy Raw Data'!$B$8:$BE$45,'Occupancy Raw Data'!J$3,FALSE)</f>
        <v>63.837718617004697</v>
      </c>
      <c r="F47" s="48">
        <f>VLOOKUP($A47,'Occupancy Raw Data'!$B$8:$BE$45,'Occupancy Raw Data'!K$3,FALSE)</f>
        <v>60.420614457456999</v>
      </c>
      <c r="G47" s="49">
        <f>VLOOKUP($A47,'Occupancy Raw Data'!$B$8:$BE$45,'Occupancy Raw Data'!L$3,FALSE)</f>
        <v>58.553633003013204</v>
      </c>
      <c r="H47" s="48">
        <f>VLOOKUP($A47,'Occupancy Raw Data'!$B$8:$BE$45,'Occupancy Raw Data'!N$3,FALSE)</f>
        <v>70.727843185983602</v>
      </c>
      <c r="I47" s="48">
        <f>VLOOKUP($A47,'Occupancy Raw Data'!$B$8:$BE$45,'Occupancy Raw Data'!O$3,FALSE)</f>
        <v>76.148612966357007</v>
      </c>
      <c r="J47" s="49">
        <f>VLOOKUP($A47,'Occupancy Raw Data'!$B$8:$BE$45,'Occupancy Raw Data'!P$3,FALSE)</f>
        <v>73.438228076170304</v>
      </c>
      <c r="K47" s="50">
        <f>VLOOKUP($A47,'Occupancy Raw Data'!$B$8:$BE$45,'Occupancy Raw Data'!R$3,FALSE)</f>
        <v>62.8063744524867</v>
      </c>
      <c r="M47" s="47">
        <f>VLOOKUP($A47,'Occupancy Raw Data'!$B$8:$BE$45,'Occupancy Raw Data'!T$3,FALSE)</f>
        <v>-6.5444463368235999</v>
      </c>
      <c r="N47" s="48">
        <f>VLOOKUP($A47,'Occupancy Raw Data'!$B$8:$BE$45,'Occupancy Raw Data'!U$3,FALSE)</f>
        <v>-4.0399279217138604</v>
      </c>
      <c r="O47" s="48">
        <f>VLOOKUP($A47,'Occupancy Raw Data'!$B$8:$BE$45,'Occupancy Raw Data'!V$3,FALSE)</f>
        <v>-3.9372722750221398</v>
      </c>
      <c r="P47" s="48">
        <f>VLOOKUP($A47,'Occupancy Raw Data'!$B$8:$BE$45,'Occupancy Raw Data'!W$3,FALSE)</f>
        <v>-6.52166726183368</v>
      </c>
      <c r="Q47" s="48">
        <f>VLOOKUP($A47,'Occupancy Raw Data'!$B$8:$BE$45,'Occupancy Raw Data'!X$3,FALSE)</f>
        <v>-6.66601235369252</v>
      </c>
      <c r="R47" s="49">
        <f>VLOOKUP($A47,'Occupancy Raw Data'!$B$8:$BE$45,'Occupancy Raw Data'!Y$3,FALSE)</f>
        <v>-5.5088127756562004</v>
      </c>
      <c r="S47" s="48">
        <f>VLOOKUP($A47,'Occupancy Raw Data'!$B$8:$BE$45,'Occupancy Raw Data'!AA$3,FALSE)</f>
        <v>-4.84768163423084</v>
      </c>
      <c r="T47" s="48">
        <f>VLOOKUP($A47,'Occupancy Raw Data'!$B$8:$BE$45,'Occupancy Raw Data'!AB$3,FALSE)</f>
        <v>-5.2682765739653101</v>
      </c>
      <c r="U47" s="49">
        <f>VLOOKUP($A47,'Occupancy Raw Data'!$B$8:$BE$45,'Occupancy Raw Data'!AC$3,FALSE)</f>
        <v>-5.0662056917668101</v>
      </c>
      <c r="V47" s="50">
        <f>VLOOKUP($A47,'Occupancy Raw Data'!$B$8:$BE$45,'Occupancy Raw Data'!AE$3,FALSE)</f>
        <v>-5.3614064162678998</v>
      </c>
      <c r="X47" s="51">
        <f>VLOOKUP($A47,'ADR Raw Data'!$B$6:$BE$43,'ADR Raw Data'!G$1,FALSE)</f>
        <v>108.609968064143</v>
      </c>
      <c r="Y47" s="52">
        <f>VLOOKUP($A47,'ADR Raw Data'!$B$6:$BE$43,'ADR Raw Data'!H$1,FALSE)</f>
        <v>112.429671939074</v>
      </c>
      <c r="Z47" s="52">
        <f>VLOOKUP($A47,'ADR Raw Data'!$B$6:$BE$43,'ADR Raw Data'!I$1,FALSE)</f>
        <v>117.21957833357401</v>
      </c>
      <c r="AA47" s="52">
        <f>VLOOKUP($A47,'ADR Raw Data'!$B$6:$BE$43,'ADR Raw Data'!J$1,FALSE)</f>
        <v>115.755965936739</v>
      </c>
      <c r="AB47" s="52">
        <f>VLOOKUP($A47,'ADR Raw Data'!$B$6:$BE$43,'ADR Raw Data'!K$1,FALSE)</f>
        <v>115.73073110539799</v>
      </c>
      <c r="AC47" s="53">
        <f>VLOOKUP($A47,'ADR Raw Data'!$B$6:$BE$43,'ADR Raw Data'!L$1,FALSE)</f>
        <v>114.29440437158399</v>
      </c>
      <c r="AD47" s="52">
        <f>VLOOKUP($A47,'ADR Raw Data'!$B$6:$BE$43,'ADR Raw Data'!N$1,FALSE)</f>
        <v>140.56568648980999</v>
      </c>
      <c r="AE47" s="52">
        <f>VLOOKUP($A47,'ADR Raw Data'!$B$6:$BE$43,'ADR Raw Data'!O$1,FALSE)</f>
        <v>143.21113857952901</v>
      </c>
      <c r="AF47" s="53">
        <f>VLOOKUP($A47,'ADR Raw Data'!$B$6:$BE$43,'ADR Raw Data'!P$1,FALSE)</f>
        <v>141.93723038852801</v>
      </c>
      <c r="AG47" s="54">
        <f>VLOOKUP($A47,'ADR Raw Data'!$B$6:$BE$43,'ADR Raw Data'!R$1,FALSE)</f>
        <v>123.52931849978</v>
      </c>
      <c r="AI47" s="47">
        <f>VLOOKUP($A47,'ADR Raw Data'!$B$6:$BE$43,'ADR Raw Data'!T$1,FALSE)</f>
        <v>4.0921303088251397</v>
      </c>
      <c r="AJ47" s="48">
        <f>VLOOKUP($A47,'ADR Raw Data'!$B$6:$BE$43,'ADR Raw Data'!U$1,FALSE)</f>
        <v>1.6533819370074601</v>
      </c>
      <c r="AK47" s="48">
        <f>VLOOKUP($A47,'ADR Raw Data'!$B$6:$BE$43,'ADR Raw Data'!V$1,FALSE)</f>
        <v>2.1430367510148001</v>
      </c>
      <c r="AL47" s="48">
        <f>VLOOKUP($A47,'ADR Raw Data'!$B$6:$BE$43,'ADR Raw Data'!W$1,FALSE)</f>
        <v>0.95379133112982695</v>
      </c>
      <c r="AM47" s="48">
        <f>VLOOKUP($A47,'ADR Raw Data'!$B$6:$BE$43,'ADR Raw Data'!X$1,FALSE)</f>
        <v>1.0544763051582</v>
      </c>
      <c r="AN47" s="49">
        <f>VLOOKUP($A47,'ADR Raw Data'!$B$6:$BE$43,'ADR Raw Data'!Y$1,FALSE)</f>
        <v>1.8413092874688499</v>
      </c>
      <c r="AO47" s="48">
        <f>VLOOKUP($A47,'ADR Raw Data'!$B$6:$BE$43,'ADR Raw Data'!AA$1,FALSE)</f>
        <v>0.76157165555762896</v>
      </c>
      <c r="AP47" s="48">
        <f>VLOOKUP($A47,'ADR Raw Data'!$B$6:$BE$43,'ADR Raw Data'!AB$1,FALSE)</f>
        <v>-0.84880986350840804</v>
      </c>
      <c r="AQ47" s="49">
        <f>VLOOKUP($A47,'ADR Raw Data'!$B$6:$BE$43,'ADR Raw Data'!AC$1,FALSE)</f>
        <v>-9.1136968614075095E-2</v>
      </c>
      <c r="AR47" s="50">
        <f>VLOOKUP($A47,'ADR Raw Data'!$B$6:$BE$43,'ADR Raw Data'!AE$1,FALSE)</f>
        <v>1.11638900360881</v>
      </c>
      <c r="AS47" s="40"/>
      <c r="AT47" s="51">
        <f>VLOOKUP($A47,'RevPAR Raw Data'!$B$6:$BE$43,'RevPAR Raw Data'!G$1,FALSE)</f>
        <v>49.654030629679099</v>
      </c>
      <c r="AU47" s="52">
        <f>VLOOKUP($A47,'RevPAR Raw Data'!$B$6:$BE$43,'RevPAR Raw Data'!H$1,FALSE)</f>
        <v>65.580191668478705</v>
      </c>
      <c r="AV47" s="52">
        <f>VLOOKUP($A47,'RevPAR Raw Data'!$B$6:$BE$43,'RevPAR Raw Data'!I$1,FALSE)</f>
        <v>75.562221428349503</v>
      </c>
      <c r="AW47" s="52">
        <f>VLOOKUP($A47,'RevPAR Raw Data'!$B$6:$BE$43,'RevPAR Raw Data'!J$1,FALSE)</f>
        <v>73.895967817091702</v>
      </c>
      <c r="AX47" s="52">
        <f>VLOOKUP($A47,'RevPAR Raw Data'!$B$6:$BE$43,'RevPAR Raw Data'!K$1,FALSE)</f>
        <v>69.925218849989093</v>
      </c>
      <c r="AY47" s="53">
        <f>VLOOKUP($A47,'RevPAR Raw Data'!$B$6:$BE$43,'RevPAR Raw Data'!L$1,FALSE)</f>
        <v>66.9235260787176</v>
      </c>
      <c r="AZ47" s="52">
        <f>VLOOKUP($A47,'RevPAR Raw Data'!$B$6:$BE$43,'RevPAR Raw Data'!N$1,FALSE)</f>
        <v>99.419078313814396</v>
      </c>
      <c r="BA47" s="52">
        <f>VLOOKUP($A47,'RevPAR Raw Data'!$B$6:$BE$43,'RevPAR Raw Data'!O$1,FALSE)</f>
        <v>109.053295641638</v>
      </c>
      <c r="BB47" s="53">
        <f>VLOOKUP($A47,'RevPAR Raw Data'!$B$6:$BE$43,'RevPAR Raw Data'!P$1,FALSE)</f>
        <v>104.23618697772601</v>
      </c>
      <c r="BC47" s="54">
        <f>VLOOKUP($A47,'RevPAR Raw Data'!$B$6:$BE$43,'RevPAR Raw Data'!R$1,FALSE)</f>
        <v>77.584286335577303</v>
      </c>
      <c r="BE47" s="47">
        <f>VLOOKUP($A47,'RevPAR Raw Data'!$B$6:$BE$43,'RevPAR Raw Data'!T$1,FALSE)</f>
        <v>-2.7201233000923999</v>
      </c>
      <c r="BF47" s="48">
        <f>VLOOKUP($A47,'RevPAR Raw Data'!$B$6:$BE$43,'RevPAR Raw Data'!U$1,FALSE)</f>
        <v>-2.45334142323214</v>
      </c>
      <c r="BG47" s="48">
        <f>VLOOKUP($A47,'RevPAR Raw Data'!$B$6:$BE$43,'RevPAR Raw Data'!V$1,FALSE)</f>
        <v>-1.8786127158485699</v>
      </c>
      <c r="BH47" s="48">
        <f>VLOOKUP($A47,'RevPAR Raw Data'!$B$6:$BE$43,'RevPAR Raw Data'!W$1,FALSE)</f>
        <v>-5.63007902769235</v>
      </c>
      <c r="BI47" s="48">
        <f>VLOOKUP($A47,'RevPAR Raw Data'!$B$6:$BE$43,'RevPAR Raw Data'!X$1,FALSE)</f>
        <v>-5.6818275693029099</v>
      </c>
      <c r="BJ47" s="49">
        <f>VLOOKUP($A47,'RevPAR Raw Data'!$B$6:$BE$43,'RevPAR Raw Data'!Y$1,FALSE)</f>
        <v>-3.7689377694547699</v>
      </c>
      <c r="BK47" s="48">
        <f>VLOOKUP($A47,'RevPAR Raw Data'!$B$6:$BE$43,'RevPAR Raw Data'!AA$1,FALSE)</f>
        <v>-4.1230285479511899</v>
      </c>
      <c r="BL47" s="48">
        <f>VLOOKUP($A47,'RevPAR Raw Data'!$B$6:$BE$43,'RevPAR Raw Data'!AB$1,FALSE)</f>
        <v>-6.0723687862769999</v>
      </c>
      <c r="BM47" s="49">
        <f>VLOOKUP($A47,'RevPAR Raw Data'!$B$6:$BE$43,'RevPAR Raw Data'!AC$1,FALSE)</f>
        <v>-5.1527254740896602</v>
      </c>
      <c r="BN47" s="50">
        <f>VLOOKUP($A47,'RevPAR Raw Data'!$B$6:$BE$43,'RevPAR Raw Data'!AE$1,FALSE)</f>
        <v>-4.3048715643290798</v>
      </c>
    </row>
    <row r="48" spans="1:66" x14ac:dyDescent="0.25">
      <c r="A48" s="63" t="s">
        <v>78</v>
      </c>
      <c r="B48" s="47">
        <f>VLOOKUP($A48,'Occupancy Raw Data'!$B$8:$BE$45,'Occupancy Raw Data'!G$3,FALSE)</f>
        <v>42.659492697924598</v>
      </c>
      <c r="C48" s="48">
        <f>VLOOKUP($A48,'Occupancy Raw Data'!$B$8:$BE$45,'Occupancy Raw Data'!H$3,FALSE)</f>
        <v>61.721752498078402</v>
      </c>
      <c r="D48" s="48">
        <f>VLOOKUP($A48,'Occupancy Raw Data'!$B$8:$BE$45,'Occupancy Raw Data'!I$3,FALSE)</f>
        <v>65.026902382782396</v>
      </c>
      <c r="E48" s="48">
        <f>VLOOKUP($A48,'Occupancy Raw Data'!$B$8:$BE$45,'Occupancy Raw Data'!J$3,FALSE)</f>
        <v>65.103766333589505</v>
      </c>
      <c r="F48" s="48">
        <f>VLOOKUP($A48,'Occupancy Raw Data'!$B$8:$BE$45,'Occupancy Raw Data'!K$3,FALSE)</f>
        <v>58.800922367409598</v>
      </c>
      <c r="G48" s="49">
        <f>VLOOKUP($A48,'Occupancy Raw Data'!$B$8:$BE$45,'Occupancy Raw Data'!L$3,FALSE)</f>
        <v>58.662567255956901</v>
      </c>
      <c r="H48" s="48">
        <f>VLOOKUP($A48,'Occupancy Raw Data'!$B$8:$BE$45,'Occupancy Raw Data'!N$3,FALSE)</f>
        <v>61.798616448885397</v>
      </c>
      <c r="I48" s="48">
        <f>VLOOKUP($A48,'Occupancy Raw Data'!$B$8:$BE$45,'Occupancy Raw Data'!O$3,FALSE)</f>
        <v>62.7209838585703</v>
      </c>
      <c r="J48" s="49">
        <f>VLOOKUP($A48,'Occupancy Raw Data'!$B$8:$BE$45,'Occupancy Raw Data'!P$3,FALSE)</f>
        <v>62.259800153727902</v>
      </c>
      <c r="K48" s="50">
        <f>VLOOKUP($A48,'Occupancy Raw Data'!$B$8:$BE$45,'Occupancy Raw Data'!R$3,FALSE)</f>
        <v>59.6903480838915</v>
      </c>
      <c r="M48" s="47">
        <f>VLOOKUP($A48,'Occupancy Raw Data'!$B$8:$BE$45,'Occupancy Raw Data'!T$3,FALSE)</f>
        <v>-3.1413612565445002</v>
      </c>
      <c r="N48" s="48">
        <f>VLOOKUP($A48,'Occupancy Raw Data'!$B$8:$BE$45,'Occupancy Raw Data'!U$3,FALSE)</f>
        <v>7.93010752688172</v>
      </c>
      <c r="O48" s="48">
        <f>VLOOKUP($A48,'Occupancy Raw Data'!$B$8:$BE$45,'Occupancy Raw Data'!V$3,FALSE)</f>
        <v>4.3156596794081299</v>
      </c>
      <c r="P48" s="48">
        <f>VLOOKUP($A48,'Occupancy Raw Data'!$B$8:$BE$45,'Occupancy Raw Data'!W$3,FALSE)</f>
        <v>-2.3068050749711602</v>
      </c>
      <c r="Q48" s="48">
        <f>VLOOKUP($A48,'Occupancy Raw Data'!$B$8:$BE$45,'Occupancy Raw Data'!X$3,FALSE)</f>
        <v>-2.0486555697823299</v>
      </c>
      <c r="R48" s="49">
        <f>VLOOKUP($A48,'Occupancy Raw Data'!$B$8:$BE$45,'Occupancy Raw Data'!Y$3,FALSE)</f>
        <v>1.0593220338983</v>
      </c>
      <c r="S48" s="48">
        <f>VLOOKUP($A48,'Occupancy Raw Data'!$B$8:$BE$45,'Occupancy Raw Data'!AA$3,FALSE)</f>
        <v>1.64348925410872</v>
      </c>
      <c r="T48" s="48">
        <f>VLOOKUP($A48,'Occupancy Raw Data'!$B$8:$BE$45,'Occupancy Raw Data'!AB$3,FALSE)</f>
        <v>-5.8823529411764701</v>
      </c>
      <c r="U48" s="49">
        <f>VLOOKUP($A48,'Occupancy Raw Data'!$B$8:$BE$45,'Occupancy Raw Data'!AC$3,FALSE)</f>
        <v>-2.2919179734620001</v>
      </c>
      <c r="V48" s="50">
        <f>VLOOKUP($A48,'Occupancy Raw Data'!$B$8:$BE$45,'Occupancy Raw Data'!AE$3,FALSE)</f>
        <v>3.6805299963194697E-2</v>
      </c>
      <c r="X48" s="51">
        <f>VLOOKUP($A48,'ADR Raw Data'!$B$6:$BE$43,'ADR Raw Data'!G$1,FALSE)</f>
        <v>109.84529729729699</v>
      </c>
      <c r="Y48" s="52">
        <f>VLOOKUP($A48,'ADR Raw Data'!$B$6:$BE$43,'ADR Raw Data'!H$1,FALSE)</f>
        <v>111.197658779576</v>
      </c>
      <c r="Z48" s="52">
        <f>VLOOKUP($A48,'ADR Raw Data'!$B$6:$BE$43,'ADR Raw Data'!I$1,FALSE)</f>
        <v>106.131052009456</v>
      </c>
      <c r="AA48" s="52">
        <f>VLOOKUP($A48,'ADR Raw Data'!$B$6:$BE$43,'ADR Raw Data'!J$1,FALSE)</f>
        <v>111.039905548996</v>
      </c>
      <c r="AB48" s="52">
        <f>VLOOKUP($A48,'ADR Raw Data'!$B$6:$BE$43,'ADR Raw Data'!K$1,FALSE)</f>
        <v>119.1797124183</v>
      </c>
      <c r="AC48" s="53">
        <f>VLOOKUP($A48,'ADR Raw Data'!$B$6:$BE$43,'ADR Raw Data'!L$1,FALSE)</f>
        <v>111.442874737945</v>
      </c>
      <c r="AD48" s="52">
        <f>VLOOKUP($A48,'ADR Raw Data'!$B$6:$BE$43,'ADR Raw Data'!N$1,FALSE)</f>
        <v>135.96354477611899</v>
      </c>
      <c r="AE48" s="52">
        <f>VLOOKUP($A48,'ADR Raw Data'!$B$6:$BE$43,'ADR Raw Data'!O$1,FALSE)</f>
        <v>139.41488970588199</v>
      </c>
      <c r="AF48" s="53">
        <f>VLOOKUP($A48,'ADR Raw Data'!$B$6:$BE$43,'ADR Raw Data'!P$1,FALSE)</f>
        <v>137.702</v>
      </c>
      <c r="AG48" s="54">
        <f>VLOOKUP($A48,'ADR Raw Data'!$B$6:$BE$43,'ADR Raw Data'!R$1,FALSE)</f>
        <v>119.268441869021</v>
      </c>
      <c r="AI48" s="47">
        <f>VLOOKUP($A48,'ADR Raw Data'!$B$6:$BE$43,'ADR Raw Data'!T$1,FALSE)</f>
        <v>4.6674201173157002</v>
      </c>
      <c r="AJ48" s="48">
        <f>VLOOKUP($A48,'ADR Raw Data'!$B$6:$BE$43,'ADR Raw Data'!U$1,FALSE)</f>
        <v>7.3078084168363802</v>
      </c>
      <c r="AK48" s="48">
        <f>VLOOKUP($A48,'ADR Raw Data'!$B$6:$BE$43,'ADR Raw Data'!V$1,FALSE)</f>
        <v>5.4242416161890503</v>
      </c>
      <c r="AL48" s="48">
        <f>VLOOKUP($A48,'ADR Raw Data'!$B$6:$BE$43,'ADR Raw Data'!W$1,FALSE)</f>
        <v>-4.2667958558065999</v>
      </c>
      <c r="AM48" s="48">
        <f>VLOOKUP($A48,'ADR Raw Data'!$B$6:$BE$43,'ADR Raw Data'!X$1,FALSE)</f>
        <v>-0.55682856704067296</v>
      </c>
      <c r="AN48" s="49">
        <f>VLOOKUP($A48,'ADR Raw Data'!$B$6:$BE$43,'ADR Raw Data'!Y$1,FALSE)</f>
        <v>1.88119260394943</v>
      </c>
      <c r="AO48" s="48">
        <f>VLOOKUP($A48,'ADR Raw Data'!$B$6:$BE$43,'ADR Raw Data'!AA$1,FALSE)</f>
        <v>0.82094498378942704</v>
      </c>
      <c r="AP48" s="48">
        <f>VLOOKUP($A48,'ADR Raw Data'!$B$6:$BE$43,'ADR Raw Data'!AB$1,FALSE)</f>
        <v>-1.6174204197025399</v>
      </c>
      <c r="AQ48" s="49">
        <f>VLOOKUP($A48,'ADR Raw Data'!$B$6:$BE$43,'ADR Raw Data'!AC$1,FALSE)</f>
        <v>-0.53212955861535505</v>
      </c>
      <c r="AR48" s="50">
        <f>VLOOKUP($A48,'ADR Raw Data'!$B$6:$BE$43,'ADR Raw Data'!AE$1,FALSE)</f>
        <v>0.86140760077729095</v>
      </c>
      <c r="AS48" s="40"/>
      <c r="AT48" s="51">
        <f>VLOOKUP($A48,'RevPAR Raw Data'!$B$6:$BE$43,'RevPAR Raw Data'!G$1,FALSE)</f>
        <v>46.859446579554103</v>
      </c>
      <c r="AU48" s="52">
        <f>VLOOKUP($A48,'RevPAR Raw Data'!$B$6:$BE$43,'RevPAR Raw Data'!H$1,FALSE)</f>
        <v>68.633143735588007</v>
      </c>
      <c r="AV48" s="52">
        <f>VLOOKUP($A48,'RevPAR Raw Data'!$B$6:$BE$43,'RevPAR Raw Data'!I$1,FALSE)</f>
        <v>69.013735588009197</v>
      </c>
      <c r="AW48" s="52">
        <f>VLOOKUP($A48,'RevPAR Raw Data'!$B$6:$BE$43,'RevPAR Raw Data'!J$1,FALSE)</f>
        <v>72.291160645657101</v>
      </c>
      <c r="AX48" s="52">
        <f>VLOOKUP($A48,'RevPAR Raw Data'!$B$6:$BE$43,'RevPAR Raw Data'!K$1,FALSE)</f>
        <v>70.078770176787003</v>
      </c>
      <c r="AY48" s="53">
        <f>VLOOKUP($A48,'RevPAR Raw Data'!$B$6:$BE$43,'RevPAR Raw Data'!L$1,FALSE)</f>
        <v>65.375251345119096</v>
      </c>
      <c r="AZ48" s="52">
        <f>VLOOKUP($A48,'RevPAR Raw Data'!$B$6:$BE$43,'RevPAR Raw Data'!N$1,FALSE)</f>
        <v>84.023589546502606</v>
      </c>
      <c r="BA48" s="52">
        <f>VLOOKUP($A48,'RevPAR Raw Data'!$B$6:$BE$43,'RevPAR Raw Data'!O$1,FALSE)</f>
        <v>87.442390468870002</v>
      </c>
      <c r="BB48" s="53">
        <f>VLOOKUP($A48,'RevPAR Raw Data'!$B$6:$BE$43,'RevPAR Raw Data'!P$1,FALSE)</f>
        <v>85.732990007686297</v>
      </c>
      <c r="BC48" s="54">
        <f>VLOOKUP($A48,'RevPAR Raw Data'!$B$6:$BE$43,'RevPAR Raw Data'!R$1,FALSE)</f>
        <v>71.191748105852596</v>
      </c>
      <c r="BE48" s="47">
        <f>VLOOKUP($A48,'RevPAR Raw Data'!$B$6:$BE$43,'RevPAR Raw Data'!T$1,FALSE)</f>
        <v>1.3794383335256699</v>
      </c>
      <c r="BF48" s="48">
        <f>VLOOKUP($A48,'RevPAR Raw Data'!$B$6:$BE$43,'RevPAR Raw Data'!U$1,FALSE)</f>
        <v>15.817433009031699</v>
      </c>
      <c r="BG48" s="48">
        <f>VLOOKUP($A48,'RevPAR Raw Data'!$B$6:$BE$43,'RevPAR Raw Data'!V$1,FALSE)</f>
        <v>9.9739931039407406</v>
      </c>
      <c r="BH48" s="48">
        <f>VLOOKUP($A48,'RevPAR Raw Data'!$B$6:$BE$43,'RevPAR Raw Data'!W$1,FALSE)</f>
        <v>-6.4751742674373496</v>
      </c>
      <c r="BI48" s="48">
        <f>VLOOKUP($A48,'RevPAR Raw Data'!$B$6:$BE$43,'RevPAR Raw Data'!X$1,FALSE)</f>
        <v>-2.59407663737018</v>
      </c>
      <c r="BJ48" s="49">
        <f>VLOOKUP($A48,'RevPAR Raw Data'!$B$6:$BE$43,'RevPAR Raw Data'!Y$1,FALSE)</f>
        <v>2.9604425256014402</v>
      </c>
      <c r="BK48" s="48">
        <f>VLOOKUP($A48,'RevPAR Raw Data'!$B$6:$BE$43,'RevPAR Raw Data'!AA$1,FALSE)</f>
        <v>2.4779263804888698</v>
      </c>
      <c r="BL48" s="48">
        <f>VLOOKUP($A48,'RevPAR Raw Data'!$B$6:$BE$43,'RevPAR Raw Data'!AB$1,FALSE)</f>
        <v>-7.4046309832494499</v>
      </c>
      <c r="BM48" s="49">
        <f>VLOOKUP($A48,'RevPAR Raw Data'!$B$6:$BE$43,'RevPAR Raw Data'!AC$1,FALSE)</f>
        <v>-2.8118515590813402</v>
      </c>
      <c r="BN48" s="50">
        <f>VLOOKUP($A48,'RevPAR Raw Data'!$B$6:$BE$43,'RevPAR Raw Data'!AE$1,FALSE)</f>
        <v>0.89852994439185696</v>
      </c>
    </row>
    <row r="49" spans="1:66" x14ac:dyDescent="0.25">
      <c r="A49" s="63" t="s">
        <v>79</v>
      </c>
      <c r="B49" s="47">
        <f>VLOOKUP($A49,'Occupancy Raw Data'!$B$8:$BE$45,'Occupancy Raw Data'!G$3,FALSE)</f>
        <v>43.506921555702</v>
      </c>
      <c r="C49" s="48">
        <f>VLOOKUP($A49,'Occupancy Raw Data'!$B$8:$BE$45,'Occupancy Raw Data'!H$3,FALSE)</f>
        <v>51.746868820039502</v>
      </c>
      <c r="D49" s="48">
        <f>VLOOKUP($A49,'Occupancy Raw Data'!$B$8:$BE$45,'Occupancy Raw Data'!I$3,FALSE)</f>
        <v>56.295319709953802</v>
      </c>
      <c r="E49" s="48">
        <f>VLOOKUP($A49,'Occupancy Raw Data'!$B$8:$BE$45,'Occupancy Raw Data'!J$3,FALSE)</f>
        <v>54.7464239271781</v>
      </c>
      <c r="F49" s="48">
        <f>VLOOKUP($A49,'Occupancy Raw Data'!$B$8:$BE$45,'Occupancy Raw Data'!K$3,FALSE)</f>
        <v>55.916775032509697</v>
      </c>
      <c r="G49" s="49">
        <f>VLOOKUP($A49,'Occupancy Raw Data'!$B$8:$BE$45,'Occupancy Raw Data'!L$3,FALSE)</f>
        <v>52.458371574668902</v>
      </c>
      <c r="H49" s="48">
        <f>VLOOKUP($A49,'Occupancy Raw Data'!$B$8:$BE$45,'Occupancy Raw Data'!N$3,FALSE)</f>
        <v>69.5708712613784</v>
      </c>
      <c r="I49" s="48">
        <f>VLOOKUP($A49,'Occupancy Raw Data'!$B$8:$BE$45,'Occupancy Raw Data'!O$3,FALSE)</f>
        <v>69.635890767230094</v>
      </c>
      <c r="J49" s="49">
        <f>VLOOKUP($A49,'Occupancy Raw Data'!$B$8:$BE$45,'Occupancy Raw Data'!P$3,FALSE)</f>
        <v>69.603381014304205</v>
      </c>
      <c r="K49" s="50">
        <f>VLOOKUP($A49,'Occupancy Raw Data'!$B$8:$BE$45,'Occupancy Raw Data'!R$3,FALSE)</f>
        <v>57.385779687937898</v>
      </c>
      <c r="M49" s="47">
        <f>VLOOKUP($A49,'Occupancy Raw Data'!$B$8:$BE$45,'Occupancy Raw Data'!T$3,FALSE)</f>
        <v>22.4489795918367</v>
      </c>
      <c r="N49" s="48">
        <f>VLOOKUP($A49,'Occupancy Raw Data'!$B$8:$BE$45,'Occupancy Raw Data'!U$3,FALSE)</f>
        <v>9.77473688995976</v>
      </c>
      <c r="O49" s="48">
        <f>VLOOKUP($A49,'Occupancy Raw Data'!$B$8:$BE$45,'Occupancy Raw Data'!V$3,FALSE)</f>
        <v>11.8633097078928</v>
      </c>
      <c r="P49" s="48">
        <f>VLOOKUP($A49,'Occupancy Raw Data'!$B$8:$BE$45,'Occupancy Raw Data'!W$3,FALSE)</f>
        <v>5.5137844611528797</v>
      </c>
      <c r="Q49" s="48">
        <f>VLOOKUP($A49,'Occupancy Raw Data'!$B$8:$BE$45,'Occupancy Raw Data'!X$3,FALSE)</f>
        <v>2.2592152199762099</v>
      </c>
      <c r="R49" s="49">
        <f>VLOOKUP($A49,'Occupancy Raw Data'!$B$8:$BE$45,'Occupancy Raw Data'!Y$3,FALSE)</f>
        <v>9.4107292918509895</v>
      </c>
      <c r="S49" s="48">
        <f>VLOOKUP($A49,'Occupancy Raw Data'!$B$8:$BE$45,'Occupancy Raw Data'!AA$3,FALSE)</f>
        <v>7.8629032258064502</v>
      </c>
      <c r="T49" s="48">
        <f>VLOOKUP($A49,'Occupancy Raw Data'!$B$8:$BE$45,'Occupancy Raw Data'!AB$3,FALSE)</f>
        <v>0.84745762711864403</v>
      </c>
      <c r="U49" s="49">
        <f>VLOOKUP($A49,'Occupancy Raw Data'!$B$8:$BE$45,'Occupancy Raw Data'!AC$3,FALSE)</f>
        <v>4.2356377799415696</v>
      </c>
      <c r="V49" s="50">
        <f>VLOOKUP($A49,'Occupancy Raw Data'!$B$8:$BE$45,'Occupancy Raw Data'!AE$3,FALSE)</f>
        <v>7.5920786506531801</v>
      </c>
      <c r="X49" s="51">
        <f>VLOOKUP($A49,'ADR Raw Data'!$B$6:$BE$43,'ADR Raw Data'!G$1,FALSE)</f>
        <v>99.179909090909007</v>
      </c>
      <c r="Y49" s="52">
        <f>VLOOKUP($A49,'ADR Raw Data'!$B$6:$BE$43,'ADR Raw Data'!H$1,FALSE)</f>
        <v>101.033770700636</v>
      </c>
      <c r="Z49" s="52">
        <f>VLOOKUP($A49,'ADR Raw Data'!$B$6:$BE$43,'ADR Raw Data'!I$1,FALSE)</f>
        <v>102.210702576112</v>
      </c>
      <c r="AA49" s="52">
        <f>VLOOKUP($A49,'ADR Raw Data'!$B$6:$BE$43,'ADR Raw Data'!J$1,FALSE)</f>
        <v>104.15336104513</v>
      </c>
      <c r="AB49" s="52">
        <f>VLOOKUP($A49,'ADR Raw Data'!$B$6:$BE$43,'ADR Raw Data'!K$1,FALSE)</f>
        <v>110.969825581395</v>
      </c>
      <c r="AC49" s="53">
        <f>VLOOKUP($A49,'ADR Raw Data'!$B$6:$BE$43,'ADR Raw Data'!L$1,FALSE)</f>
        <v>103.77139965008701</v>
      </c>
      <c r="AD49" s="52">
        <f>VLOOKUP($A49,'ADR Raw Data'!$B$6:$BE$43,'ADR Raw Data'!N$1,FALSE)</f>
        <v>137.236719626168</v>
      </c>
      <c r="AE49" s="52">
        <f>VLOOKUP($A49,'ADR Raw Data'!$B$6:$BE$43,'ADR Raw Data'!O$1,FALSE)</f>
        <v>138.803333333333</v>
      </c>
      <c r="AF49" s="53">
        <f>VLOOKUP($A49,'ADR Raw Data'!$B$6:$BE$43,'ADR Raw Data'!P$1,FALSE)</f>
        <v>138.020392340028</v>
      </c>
      <c r="AG49" s="54">
        <f>VLOOKUP($A49,'ADR Raw Data'!$B$6:$BE$43,'ADR Raw Data'!R$1,FALSE)</f>
        <v>115.710034190817</v>
      </c>
      <c r="AI49" s="47">
        <f>VLOOKUP($A49,'ADR Raw Data'!$B$6:$BE$43,'ADR Raw Data'!T$1,FALSE)</f>
        <v>-7.05917891508944</v>
      </c>
      <c r="AJ49" s="48">
        <f>VLOOKUP($A49,'ADR Raw Data'!$B$6:$BE$43,'ADR Raw Data'!U$1,FALSE)</f>
        <v>-9.8977455113547599</v>
      </c>
      <c r="AK49" s="48">
        <f>VLOOKUP($A49,'ADR Raw Data'!$B$6:$BE$43,'ADR Raw Data'!V$1,FALSE)</f>
        <v>-6.62820453618186</v>
      </c>
      <c r="AL49" s="48">
        <f>VLOOKUP($A49,'ADR Raw Data'!$B$6:$BE$43,'ADR Raw Data'!W$1,FALSE)</f>
        <v>-4.3972066338764204</v>
      </c>
      <c r="AM49" s="48">
        <f>VLOOKUP($A49,'ADR Raw Data'!$B$6:$BE$43,'ADR Raw Data'!X$1,FALSE)</f>
        <v>-6.9751631933770399</v>
      </c>
      <c r="AN49" s="49">
        <f>VLOOKUP($A49,'ADR Raw Data'!$B$6:$BE$43,'ADR Raw Data'!Y$1,FALSE)</f>
        <v>-7.1163997986640197</v>
      </c>
      <c r="AO49" s="48">
        <f>VLOOKUP($A49,'ADR Raw Data'!$B$6:$BE$43,'ADR Raw Data'!AA$1,FALSE)</f>
        <v>-10.1836626874891</v>
      </c>
      <c r="AP49" s="48">
        <f>VLOOKUP($A49,'ADR Raw Data'!$B$6:$BE$43,'ADR Raw Data'!AB$1,FALSE)</f>
        <v>-13.383988219072499</v>
      </c>
      <c r="AQ49" s="49">
        <f>VLOOKUP($A49,'ADR Raw Data'!$B$6:$BE$43,'ADR Raw Data'!AC$1,FALSE)</f>
        <v>-11.893194139680901</v>
      </c>
      <c r="AR49" s="50">
        <f>VLOOKUP($A49,'ADR Raw Data'!$B$6:$BE$43,'ADR Raw Data'!AE$1,FALSE)</f>
        <v>-9.4775617770703207</v>
      </c>
      <c r="AS49" s="40"/>
      <c r="AT49" s="51">
        <f>VLOOKUP($A49,'RevPAR Raw Data'!$B$6:$BE$43,'RevPAR Raw Data'!G$1,FALSE)</f>
        <v>43.150125247198403</v>
      </c>
      <c r="AU49" s="52">
        <f>VLOOKUP($A49,'RevPAR Raw Data'!$B$6:$BE$43,'RevPAR Raw Data'!H$1,FALSE)</f>
        <v>52.281812788398099</v>
      </c>
      <c r="AV49" s="52">
        <f>VLOOKUP($A49,'RevPAR Raw Data'!$B$6:$BE$43,'RevPAR Raw Data'!I$1,FALSE)</f>
        <v>57.539841793012499</v>
      </c>
      <c r="AW49" s="52">
        <f>VLOOKUP($A49,'RevPAR Raw Data'!$B$6:$BE$43,'RevPAR Raw Data'!J$1,FALSE)</f>
        <v>57.020240572171602</v>
      </c>
      <c r="AX49" s="52">
        <f>VLOOKUP($A49,'RevPAR Raw Data'!$B$6:$BE$43,'RevPAR Raw Data'!K$1,FALSE)</f>
        <v>62.050747724317198</v>
      </c>
      <c r="AY49" s="53">
        <f>VLOOKUP($A49,'RevPAR Raw Data'!$B$6:$BE$43,'RevPAR Raw Data'!L$1,FALSE)</f>
        <v>54.436786416677499</v>
      </c>
      <c r="AZ49" s="52">
        <f>VLOOKUP($A49,'RevPAR Raw Data'!$B$6:$BE$43,'RevPAR Raw Data'!N$1,FALSE)</f>
        <v>95.476781534460301</v>
      </c>
      <c r="BA49" s="52">
        <f>VLOOKUP($A49,'RevPAR Raw Data'!$B$6:$BE$43,'RevPAR Raw Data'!O$1,FALSE)</f>
        <v>96.656937581274306</v>
      </c>
      <c r="BB49" s="53">
        <f>VLOOKUP($A49,'RevPAR Raw Data'!$B$6:$BE$43,'RevPAR Raw Data'!P$1,FALSE)</f>
        <v>96.066859557867303</v>
      </c>
      <c r="BC49" s="54">
        <f>VLOOKUP($A49,'RevPAR Raw Data'!$B$6:$BE$43,'RevPAR Raw Data'!R$1,FALSE)</f>
        <v>66.401105297580102</v>
      </c>
      <c r="BE49" s="47">
        <f>VLOOKUP($A49,'RevPAR Raw Data'!$B$6:$BE$43,'RevPAR Raw Data'!T$1,FALSE)</f>
        <v>13.8050870427476</v>
      </c>
      <c r="BF49" s="48">
        <f>VLOOKUP($A49,'RevPAR Raw Data'!$B$6:$BE$43,'RevPAR Raw Data'!U$1,FALSE)</f>
        <v>-1.09048720316773</v>
      </c>
      <c r="BG49" s="48">
        <f>VLOOKUP($A49,'RevPAR Raw Data'!$B$6:$BE$43,'RevPAR Raw Data'!V$1,FALSE)</f>
        <v>4.4487807395110801</v>
      </c>
      <c r="BH49" s="48">
        <f>VLOOKUP($A49,'RevPAR Raw Data'!$B$6:$BE$43,'RevPAR Raw Data'!W$1,FALSE)</f>
        <v>0.87412533117299895</v>
      </c>
      <c r="BI49" s="48">
        <f>VLOOKUP($A49,'RevPAR Raw Data'!$B$6:$BE$43,'RevPAR Raw Data'!X$1,FALSE)</f>
        <v>-4.8735319218837798</v>
      </c>
      <c r="BJ49" s="49">
        <f>VLOOKUP($A49,'RevPAR Raw Data'!$B$6:$BE$43,'RevPAR Raw Data'!Y$1,FALSE)</f>
        <v>1.6246243728088601</v>
      </c>
      <c r="BK49" s="48">
        <f>VLOOKUP($A49,'RevPAR Raw Data'!$B$6:$BE$43,'RevPAR Raw Data'!AA$1,FALSE)</f>
        <v>-3.1214910036425598</v>
      </c>
      <c r="BL49" s="48">
        <f>VLOOKUP($A49,'RevPAR Raw Data'!$B$6:$BE$43,'RevPAR Raw Data'!AB$1,FALSE)</f>
        <v>-12.649954220929001</v>
      </c>
      <c r="BM49" s="49">
        <f>VLOOKUP($A49,'RevPAR Raw Data'!$B$6:$BE$43,'RevPAR Raw Data'!AC$1,FALSE)</f>
        <v>-8.1613089839614794</v>
      </c>
      <c r="BN49" s="50">
        <f>VLOOKUP($A49,'RevPAR Raw Data'!$B$6:$BE$43,'RevPAR Raw Data'!AE$1,FALSE)</f>
        <v>-2.6050270706965599</v>
      </c>
    </row>
    <row r="50" spans="1:66" x14ac:dyDescent="0.25">
      <c r="A50" s="63" t="s">
        <v>80</v>
      </c>
      <c r="B50" s="47">
        <f>VLOOKUP($A50,'Occupancy Raw Data'!$B$8:$BE$45,'Occupancy Raw Data'!G$3,FALSE)</f>
        <v>47.4599718201613</v>
      </c>
      <c r="C50" s="48">
        <f>VLOOKUP($A50,'Occupancy Raw Data'!$B$8:$BE$45,'Occupancy Raw Data'!H$3,FALSE)</f>
        <v>54.814909696426199</v>
      </c>
      <c r="D50" s="48">
        <f>VLOOKUP($A50,'Occupancy Raw Data'!$B$8:$BE$45,'Occupancy Raw Data'!I$3,FALSE)</f>
        <v>59.408223389265999</v>
      </c>
      <c r="E50" s="48">
        <f>VLOOKUP($A50,'Occupancy Raw Data'!$B$8:$BE$45,'Occupancy Raw Data'!J$3,FALSE)</f>
        <v>60.914563852952398</v>
      </c>
      <c r="F50" s="48">
        <f>VLOOKUP($A50,'Occupancy Raw Data'!$B$8:$BE$45,'Occupancy Raw Data'!K$3,FALSE)</f>
        <v>62.3594210324068</v>
      </c>
      <c r="G50" s="49">
        <f>VLOOKUP($A50,'Occupancy Raw Data'!$B$8:$BE$45,'Occupancy Raw Data'!L$3,FALSE)</f>
        <v>56.9914179582426</v>
      </c>
      <c r="H50" s="48">
        <f>VLOOKUP($A50,'Occupancy Raw Data'!$B$8:$BE$45,'Occupancy Raw Data'!N$3,FALSE)</f>
        <v>78.483412322274802</v>
      </c>
      <c r="I50" s="48">
        <f>VLOOKUP($A50,'Occupancy Raw Data'!$B$8:$BE$45,'Occupancy Raw Data'!O$3,FALSE)</f>
        <v>77.917253746637599</v>
      </c>
      <c r="J50" s="49">
        <f>VLOOKUP($A50,'Occupancy Raw Data'!$B$8:$BE$45,'Occupancy Raw Data'!P$3,FALSE)</f>
        <v>78.200333034456193</v>
      </c>
      <c r="K50" s="50">
        <f>VLOOKUP($A50,'Occupancy Raw Data'!$B$8:$BE$45,'Occupancy Raw Data'!R$3,FALSE)</f>
        <v>63.051107980017903</v>
      </c>
      <c r="M50" s="47">
        <f>VLOOKUP($A50,'Occupancy Raw Data'!$B$8:$BE$45,'Occupancy Raw Data'!T$3,FALSE)</f>
        <v>-11.3348965764383</v>
      </c>
      <c r="N50" s="48">
        <f>VLOOKUP($A50,'Occupancy Raw Data'!$B$8:$BE$45,'Occupancy Raw Data'!U$3,FALSE)</f>
        <v>-3.11086237962824</v>
      </c>
      <c r="O50" s="48">
        <f>VLOOKUP($A50,'Occupancy Raw Data'!$B$8:$BE$45,'Occupancy Raw Data'!V$3,FALSE)</f>
        <v>-0.60014944222199196</v>
      </c>
      <c r="P50" s="48">
        <f>VLOOKUP($A50,'Occupancy Raw Data'!$B$8:$BE$45,'Occupancy Raw Data'!W$3,FALSE)</f>
        <v>-2.50452110956962</v>
      </c>
      <c r="Q50" s="48">
        <f>VLOOKUP($A50,'Occupancy Raw Data'!$B$8:$BE$45,'Occupancy Raw Data'!X$3,FALSE)</f>
        <v>-3.3392835889506398</v>
      </c>
      <c r="R50" s="49">
        <f>VLOOKUP($A50,'Occupancy Raw Data'!$B$8:$BE$45,'Occupancy Raw Data'!Y$3,FALSE)</f>
        <v>-4.0102855737837704</v>
      </c>
      <c r="S50" s="48">
        <f>VLOOKUP($A50,'Occupancy Raw Data'!$B$8:$BE$45,'Occupancy Raw Data'!AA$3,FALSE)</f>
        <v>-0.80813818531922199</v>
      </c>
      <c r="T50" s="48">
        <f>VLOOKUP($A50,'Occupancy Raw Data'!$B$8:$BE$45,'Occupancy Raw Data'!AB$3,FALSE)</f>
        <v>-1.5557621490831599</v>
      </c>
      <c r="U50" s="49">
        <f>VLOOKUP($A50,'Occupancy Raw Data'!$B$8:$BE$45,'Occupancy Raw Data'!AC$3,FALSE)</f>
        <v>-1.18201106450047</v>
      </c>
      <c r="V50" s="50">
        <f>VLOOKUP($A50,'Occupancy Raw Data'!$B$8:$BE$45,'Occupancy Raw Data'!AE$3,FALSE)</f>
        <v>-3.0267608400279302</v>
      </c>
      <c r="X50" s="51">
        <f>VLOOKUP($A50,'ADR Raw Data'!$B$6:$BE$43,'ADR Raw Data'!G$1,FALSE)</f>
        <v>103.89068444348401</v>
      </c>
      <c r="Y50" s="52">
        <f>VLOOKUP($A50,'ADR Raw Data'!$B$6:$BE$43,'ADR Raw Data'!H$1,FALSE)</f>
        <v>105.715088096462</v>
      </c>
      <c r="Z50" s="52">
        <f>VLOOKUP($A50,'ADR Raw Data'!$B$6:$BE$43,'ADR Raw Data'!I$1,FALSE)</f>
        <v>109.349835273824</v>
      </c>
      <c r="AA50" s="52">
        <f>VLOOKUP($A50,'ADR Raw Data'!$B$6:$BE$43,'ADR Raw Data'!J$1,FALSE)</f>
        <v>114.221354613508</v>
      </c>
      <c r="AB50" s="52">
        <f>VLOOKUP($A50,'ADR Raw Data'!$B$6:$BE$43,'ADR Raw Data'!K$1,FALSE)</f>
        <v>115.836997781612</v>
      </c>
      <c r="AC50" s="53">
        <f>VLOOKUP($A50,'ADR Raw Data'!$B$6:$BE$43,'ADR Raw Data'!L$1,FALSE)</f>
        <v>110.20242922513999</v>
      </c>
      <c r="AD50" s="52">
        <f>VLOOKUP($A50,'ADR Raw Data'!$B$6:$BE$43,'ADR Raw Data'!N$1,FALSE)</f>
        <v>155.845486355921</v>
      </c>
      <c r="AE50" s="52">
        <f>VLOOKUP($A50,'ADR Raw Data'!$B$6:$BE$43,'ADR Raw Data'!O$1,FALSE)</f>
        <v>156.81216472135401</v>
      </c>
      <c r="AF50" s="53">
        <f>VLOOKUP($A50,'ADR Raw Data'!$B$6:$BE$43,'ADR Raw Data'!P$1,FALSE)</f>
        <v>156.32707588737199</v>
      </c>
      <c r="AG50" s="54">
        <f>VLOOKUP($A50,'ADR Raw Data'!$B$6:$BE$43,'ADR Raw Data'!R$1,FALSE)</f>
        <v>126.547277286341</v>
      </c>
      <c r="AI50" s="47">
        <f>VLOOKUP($A50,'ADR Raw Data'!$B$6:$BE$43,'ADR Raw Data'!T$1,FALSE)</f>
        <v>-24.8835002180701</v>
      </c>
      <c r="AJ50" s="48">
        <f>VLOOKUP($A50,'ADR Raw Data'!$B$6:$BE$43,'ADR Raw Data'!U$1,FALSE)</f>
        <v>-1.4039933792186099</v>
      </c>
      <c r="AK50" s="48">
        <f>VLOOKUP($A50,'ADR Raw Data'!$B$6:$BE$43,'ADR Raw Data'!V$1,FALSE)</f>
        <v>-1.27282308312813</v>
      </c>
      <c r="AL50" s="48">
        <f>VLOOKUP($A50,'ADR Raw Data'!$B$6:$BE$43,'ADR Raw Data'!W$1,FALSE)</f>
        <v>2.23954565213042</v>
      </c>
      <c r="AM50" s="48">
        <f>VLOOKUP($A50,'ADR Raw Data'!$B$6:$BE$43,'ADR Raw Data'!X$1,FALSE)</f>
        <v>-1.04114708246801</v>
      </c>
      <c r="AN50" s="49">
        <f>VLOOKUP($A50,'ADR Raw Data'!$B$6:$BE$43,'ADR Raw Data'!Y$1,FALSE)</f>
        <v>-5.5048333123312503</v>
      </c>
      <c r="AO50" s="48">
        <f>VLOOKUP($A50,'ADR Raw Data'!$B$6:$BE$43,'ADR Raw Data'!AA$1,FALSE)</f>
        <v>-0.11605274118397101</v>
      </c>
      <c r="AP50" s="48">
        <f>VLOOKUP($A50,'ADR Raw Data'!$B$6:$BE$43,'ADR Raw Data'!AB$1,FALSE)</f>
        <v>-2.1362504963939899</v>
      </c>
      <c r="AQ50" s="49">
        <f>VLOOKUP($A50,'ADR Raw Data'!$B$6:$BE$43,'ADR Raw Data'!AC$1,FALSE)</f>
        <v>-1.14091421055423</v>
      </c>
      <c r="AR50" s="50">
        <f>VLOOKUP($A50,'ADR Raw Data'!$B$6:$BE$43,'ADR Raw Data'!AE$1,FALSE)</f>
        <v>-3.4409709626691698</v>
      </c>
      <c r="AS50" s="40"/>
      <c r="AT50" s="51">
        <f>VLOOKUP($A50,'RevPAR Raw Data'!$B$6:$BE$43,'RevPAR Raw Data'!G$1,FALSE)</f>
        <v>49.306489560650597</v>
      </c>
      <c r="AU50" s="52">
        <f>VLOOKUP($A50,'RevPAR Raw Data'!$B$6:$BE$43,'RevPAR Raw Data'!H$1,FALSE)</f>
        <v>57.947630075573201</v>
      </c>
      <c r="AV50" s="52">
        <f>VLOOKUP($A50,'RevPAR Raw Data'!$B$6:$BE$43,'RevPAR Raw Data'!I$1,FALSE)</f>
        <v>64.962794415268306</v>
      </c>
      <c r="AW50" s="52">
        <f>VLOOKUP($A50,'RevPAR Raw Data'!$B$6:$BE$43,'RevPAR Raw Data'!J$1,FALSE)</f>
        <v>69.577439989752705</v>
      </c>
      <c r="AX50" s="52">
        <f>VLOOKUP($A50,'RevPAR Raw Data'!$B$6:$BE$43,'RevPAR Raw Data'!K$1,FALSE)</f>
        <v>72.235281157935106</v>
      </c>
      <c r="AY50" s="53">
        <f>VLOOKUP($A50,'RevPAR Raw Data'!$B$6:$BE$43,'RevPAR Raw Data'!L$1,FALSE)</f>
        <v>62.805927039836</v>
      </c>
      <c r="AZ50" s="52">
        <f>VLOOKUP($A50,'RevPAR Raw Data'!$B$6:$BE$43,'RevPAR Raw Data'!N$1,FALSE)</f>
        <v>122.312855642372</v>
      </c>
      <c r="BA50" s="52">
        <f>VLOOKUP($A50,'RevPAR Raw Data'!$B$6:$BE$43,'RevPAR Raw Data'!O$1,FALSE)</f>
        <v>122.183732291533</v>
      </c>
      <c r="BB50" s="53">
        <f>VLOOKUP($A50,'RevPAR Raw Data'!$B$6:$BE$43,'RevPAR Raw Data'!P$1,FALSE)</f>
        <v>122.24829396695201</v>
      </c>
      <c r="BC50" s="54">
        <f>VLOOKUP($A50,'RevPAR Raw Data'!$B$6:$BE$43,'RevPAR Raw Data'!R$1,FALSE)</f>
        <v>79.789460447583593</v>
      </c>
      <c r="BE50" s="47">
        <f>VLOOKUP($A50,'RevPAR Raw Data'!$B$6:$BE$43,'RevPAR Raw Data'!T$1,FALSE)</f>
        <v>-33.397877780192402</v>
      </c>
      <c r="BF50" s="48">
        <f>VLOOKUP($A50,'RevPAR Raw Data'!$B$6:$BE$43,'RevPAR Raw Data'!U$1,FALSE)</f>
        <v>-4.4711794570002699</v>
      </c>
      <c r="BG50" s="48">
        <f>VLOOKUP($A50,'RevPAR Raw Data'!$B$6:$BE$43,'RevPAR Raw Data'!V$1,FALSE)</f>
        <v>-1.8653336847162501</v>
      </c>
      <c r="BH50" s="48">
        <f>VLOOKUP($A50,'RevPAR Raw Data'!$B$6:$BE$43,'RevPAR Raw Data'!W$1,FALSE)</f>
        <v>-0.32106535105524903</v>
      </c>
      <c r="BI50" s="48">
        <f>VLOOKUP($A50,'RevPAR Raw Data'!$B$6:$BE$43,'RevPAR Raw Data'!X$1,FALSE)</f>
        <v>-4.3456638177569697</v>
      </c>
      <c r="BJ50" s="49">
        <f>VLOOKUP($A50,'RevPAR Raw Data'!$B$6:$BE$43,'RevPAR Raw Data'!Y$1,FALSE)</f>
        <v>-9.2943593499297599</v>
      </c>
      <c r="BK50" s="48">
        <f>VLOOKUP($A50,'RevPAR Raw Data'!$B$6:$BE$43,'RevPAR Raw Data'!AA$1,FALSE)</f>
        <v>-0.92325305998657703</v>
      </c>
      <c r="BL50" s="48">
        <f>VLOOKUP($A50,'RevPAR Raw Data'!$B$6:$BE$43,'RevPAR Raw Data'!AB$1,FALSE)</f>
        <v>-3.6587776688446598</v>
      </c>
      <c r="BM50" s="49">
        <f>VLOOKUP($A50,'RevPAR Raw Data'!$B$6:$BE$43,'RevPAR Raw Data'!AC$1,FALSE)</f>
        <v>-2.30943954284949</v>
      </c>
      <c r="BN50" s="50">
        <f>VLOOKUP($A50,'RevPAR Raw Data'!$B$6:$BE$43,'RevPAR Raw Data'!AE$1,FALSE)</f>
        <v>-6.3635818410823104</v>
      </c>
    </row>
    <row r="51" spans="1:66" x14ac:dyDescent="0.25">
      <c r="A51" s="66" t="s">
        <v>81</v>
      </c>
      <c r="B51" s="47">
        <f>VLOOKUP($A51,'Occupancy Raw Data'!$B$8:$BE$45,'Occupancy Raw Data'!G$3,FALSE)</f>
        <v>56.702587030455803</v>
      </c>
      <c r="C51" s="48">
        <f>VLOOKUP($A51,'Occupancy Raw Data'!$B$8:$BE$45,'Occupancy Raw Data'!H$3,FALSE)</f>
        <v>73.623371164354694</v>
      </c>
      <c r="D51" s="48">
        <f>VLOOKUP($A51,'Occupancy Raw Data'!$B$8:$BE$45,'Occupancy Raw Data'!I$3,FALSE)</f>
        <v>81.650043945125901</v>
      </c>
      <c r="E51" s="48">
        <f>VLOOKUP($A51,'Occupancy Raw Data'!$B$8:$BE$45,'Occupancy Raw Data'!J$3,FALSE)</f>
        <v>82.259543734953496</v>
      </c>
      <c r="F51" s="48">
        <f>VLOOKUP($A51,'Occupancy Raw Data'!$B$8:$BE$45,'Occupancy Raw Data'!K$3,FALSE)</f>
        <v>72.570598800106893</v>
      </c>
      <c r="G51" s="49">
        <f>VLOOKUP($A51,'Occupancy Raw Data'!$B$8:$BE$45,'Occupancy Raw Data'!L$3,FALSE)</f>
        <v>73.361228934999403</v>
      </c>
      <c r="H51" s="48">
        <f>VLOOKUP($A51,'Occupancy Raw Data'!$B$8:$BE$45,'Occupancy Raw Data'!N$3,FALSE)</f>
        <v>68.336581451335505</v>
      </c>
      <c r="I51" s="48">
        <f>VLOOKUP($A51,'Occupancy Raw Data'!$B$8:$BE$45,'Occupancy Raw Data'!O$3,FALSE)</f>
        <v>70.375253162138407</v>
      </c>
      <c r="J51" s="49">
        <f>VLOOKUP($A51,'Occupancy Raw Data'!$B$8:$BE$45,'Occupancy Raw Data'!P$3,FALSE)</f>
        <v>69.355917306736899</v>
      </c>
      <c r="K51" s="50">
        <f>VLOOKUP($A51,'Occupancy Raw Data'!$B$8:$BE$45,'Occupancy Raw Data'!R$3,FALSE)</f>
        <v>72.216854184067202</v>
      </c>
      <c r="M51" s="47">
        <f>VLOOKUP($A51,'Occupancy Raw Data'!$B$8:$BE$45,'Occupancy Raw Data'!T$3,FALSE)</f>
        <v>-0.56395766107270395</v>
      </c>
      <c r="N51" s="48">
        <f>VLOOKUP($A51,'Occupancy Raw Data'!$B$8:$BE$45,'Occupancy Raw Data'!U$3,FALSE)</f>
        <v>3.3659396124180101</v>
      </c>
      <c r="O51" s="48">
        <f>VLOOKUP($A51,'Occupancy Raw Data'!$B$8:$BE$45,'Occupancy Raw Data'!V$3,FALSE)</f>
        <v>4.4856745903467603</v>
      </c>
      <c r="P51" s="48">
        <f>VLOOKUP($A51,'Occupancy Raw Data'!$B$8:$BE$45,'Occupancy Raw Data'!W$3,FALSE)</f>
        <v>5.3040685947431703</v>
      </c>
      <c r="Q51" s="48">
        <f>VLOOKUP($A51,'Occupancy Raw Data'!$B$8:$BE$45,'Occupancy Raw Data'!X$3,FALSE)</f>
        <v>1.7601966058926499</v>
      </c>
      <c r="R51" s="49">
        <f>VLOOKUP($A51,'Occupancy Raw Data'!$B$8:$BE$45,'Occupancy Raw Data'!Y$3,FALSE)</f>
        <v>3.07690669775661</v>
      </c>
      <c r="S51" s="48">
        <f>VLOOKUP($A51,'Occupancy Raw Data'!$B$8:$BE$45,'Occupancy Raw Data'!AA$3,FALSE)</f>
        <v>-1.4009590976203701</v>
      </c>
      <c r="T51" s="48">
        <f>VLOOKUP($A51,'Occupancy Raw Data'!$B$8:$BE$45,'Occupancy Raw Data'!AB$3,FALSE)</f>
        <v>-4.1272063998178599</v>
      </c>
      <c r="U51" s="49">
        <f>VLOOKUP($A51,'Occupancy Raw Data'!$B$8:$BE$45,'Occupancy Raw Data'!AC$3,FALSE)</f>
        <v>-2.8032180049522801</v>
      </c>
      <c r="V51" s="50">
        <f>VLOOKUP($A51,'Occupancy Raw Data'!$B$8:$BE$45,'Occupancy Raw Data'!AE$3,FALSE)</f>
        <v>1.3937337987221801</v>
      </c>
      <c r="X51" s="51">
        <f>VLOOKUP($A51,'ADR Raw Data'!$B$6:$BE$43,'ADR Raw Data'!G$1,FALSE)</f>
        <v>146.349604407453</v>
      </c>
      <c r="Y51" s="52">
        <f>VLOOKUP($A51,'ADR Raw Data'!$B$6:$BE$43,'ADR Raw Data'!H$1,FALSE)</f>
        <v>172.638839436327</v>
      </c>
      <c r="Z51" s="52">
        <f>VLOOKUP($A51,'ADR Raw Data'!$B$6:$BE$43,'ADR Raw Data'!I$1,FALSE)</f>
        <v>184.04261524781199</v>
      </c>
      <c r="AA51" s="52">
        <f>VLOOKUP($A51,'ADR Raw Data'!$B$6:$BE$43,'ADR Raw Data'!J$1,FALSE)</f>
        <v>178.45805960095601</v>
      </c>
      <c r="AB51" s="52">
        <f>VLOOKUP($A51,'ADR Raw Data'!$B$6:$BE$43,'ADR Raw Data'!K$1,FALSE)</f>
        <v>159.085647938497</v>
      </c>
      <c r="AC51" s="53">
        <f>VLOOKUP($A51,'ADR Raw Data'!$B$6:$BE$43,'ADR Raw Data'!L$1,FALSE)</f>
        <v>169.73696419920901</v>
      </c>
      <c r="AD51" s="52">
        <f>VLOOKUP($A51,'ADR Raw Data'!$B$6:$BE$43,'ADR Raw Data'!N$1,FALSE)</f>
        <v>141.66519963093401</v>
      </c>
      <c r="AE51" s="52">
        <f>VLOOKUP($A51,'ADR Raw Data'!$B$6:$BE$43,'ADR Raw Data'!O$1,FALSE)</f>
        <v>141.60701219015499</v>
      </c>
      <c r="AF51" s="53">
        <f>VLOOKUP($A51,'ADR Raw Data'!$B$6:$BE$43,'ADR Raw Data'!P$1,FALSE)</f>
        <v>141.63567831512799</v>
      </c>
      <c r="AG51" s="54">
        <f>VLOOKUP($A51,'ADR Raw Data'!$B$6:$BE$43,'ADR Raw Data'!R$1,FALSE)</f>
        <v>162.026099146565</v>
      </c>
      <c r="AI51" s="47">
        <f>VLOOKUP($A51,'ADR Raw Data'!$B$6:$BE$43,'ADR Raw Data'!T$1,FALSE)</f>
        <v>3.27782712927175</v>
      </c>
      <c r="AJ51" s="48">
        <f>VLOOKUP($A51,'ADR Raw Data'!$B$6:$BE$43,'ADR Raw Data'!U$1,FALSE)</f>
        <v>3.66412941741312</v>
      </c>
      <c r="AK51" s="48">
        <f>VLOOKUP($A51,'ADR Raw Data'!$B$6:$BE$43,'ADR Raw Data'!V$1,FALSE)</f>
        <v>5.9210086533502704</v>
      </c>
      <c r="AL51" s="48">
        <f>VLOOKUP($A51,'ADR Raw Data'!$B$6:$BE$43,'ADR Raw Data'!W$1,FALSE)</f>
        <v>5.0474702597510799</v>
      </c>
      <c r="AM51" s="48">
        <f>VLOOKUP($A51,'ADR Raw Data'!$B$6:$BE$43,'ADR Raw Data'!X$1,FALSE)</f>
        <v>1.4439592141019499</v>
      </c>
      <c r="AN51" s="49">
        <f>VLOOKUP($A51,'ADR Raw Data'!$B$6:$BE$43,'ADR Raw Data'!Y$1,FALSE)</f>
        <v>4.1732850773033299</v>
      </c>
      <c r="AO51" s="48">
        <f>VLOOKUP($A51,'ADR Raw Data'!$B$6:$BE$43,'ADR Raw Data'!AA$1,FALSE)</f>
        <v>-1.09031717971437</v>
      </c>
      <c r="AP51" s="48">
        <f>VLOOKUP($A51,'ADR Raw Data'!$B$6:$BE$43,'ADR Raw Data'!AB$1,FALSE)</f>
        <v>-1.7294121724798299</v>
      </c>
      <c r="AQ51" s="49">
        <f>VLOOKUP($A51,'ADR Raw Data'!$B$6:$BE$43,'ADR Raw Data'!AC$1,FALSE)</f>
        <v>-1.4197243111011</v>
      </c>
      <c r="AR51" s="50">
        <f>VLOOKUP($A51,'ADR Raw Data'!$B$6:$BE$43,'ADR Raw Data'!AE$1,FALSE)</f>
        <v>2.9247453133005199</v>
      </c>
      <c r="AS51" s="40"/>
      <c r="AT51" s="51">
        <f>VLOOKUP($A51,'RevPAR Raw Data'!$B$6:$BE$43,'RevPAR Raw Data'!G$1,FALSE)</f>
        <v>82.984011807864206</v>
      </c>
      <c r="AU51" s="52">
        <f>VLOOKUP($A51,'RevPAR Raw Data'!$B$6:$BE$43,'RevPAR Raw Data'!H$1,FALSE)</f>
        <v>127.10253353204099</v>
      </c>
      <c r="AV51" s="52">
        <f>VLOOKUP($A51,'RevPAR Raw Data'!$B$6:$BE$43,'RevPAR Raw Data'!I$1,FALSE)</f>
        <v>150.270876227597</v>
      </c>
      <c r="AW51" s="52">
        <f>VLOOKUP($A51,'RevPAR Raw Data'!$B$6:$BE$43,'RevPAR Raw Data'!J$1,FALSE)</f>
        <v>146.79878558599799</v>
      </c>
      <c r="AX51" s="52">
        <f>VLOOKUP($A51,'RevPAR Raw Data'!$B$6:$BE$43,'RevPAR Raw Data'!K$1,FALSE)</f>
        <v>115.449407313997</v>
      </c>
      <c r="AY51" s="53">
        <f>VLOOKUP($A51,'RevPAR Raw Data'!$B$6:$BE$43,'RevPAR Raw Data'!L$1,FALSE)</f>
        <v>124.521122893499</v>
      </c>
      <c r="AZ51" s="52">
        <f>VLOOKUP($A51,'RevPAR Raw Data'!$B$6:$BE$43,'RevPAR Raw Data'!N$1,FALSE)</f>
        <v>96.809154533990494</v>
      </c>
      <c r="BA51" s="52">
        <f>VLOOKUP($A51,'RevPAR Raw Data'!$B$6:$BE$43,'RevPAR Raw Data'!O$1,FALSE)</f>
        <v>99.656293324162107</v>
      </c>
      <c r="BB51" s="53">
        <f>VLOOKUP($A51,'RevPAR Raw Data'!$B$6:$BE$43,'RevPAR Raw Data'!P$1,FALSE)</f>
        <v>98.2327239290763</v>
      </c>
      <c r="BC51" s="54">
        <f>VLOOKUP($A51,'RevPAR Raw Data'!$B$6:$BE$43,'RevPAR Raw Data'!R$1,FALSE)</f>
        <v>117.01015176080701</v>
      </c>
      <c r="BE51" s="47">
        <f>VLOOKUP($A51,'RevPAR Raw Data'!$B$6:$BE$43,'RevPAR Raw Data'!T$1,FALSE)</f>
        <v>2.6953839109867999</v>
      </c>
      <c r="BF51" s="48">
        <f>VLOOKUP($A51,'RevPAR Raw Data'!$B$6:$BE$43,'RevPAR Raw Data'!U$1,FALSE)</f>
        <v>7.1534014133420998</v>
      </c>
      <c r="BG51" s="48">
        <f>VLOOKUP($A51,'RevPAR Raw Data'!$B$6:$BE$43,'RevPAR Raw Data'!V$1,FALSE)</f>
        <v>10.6722804243526</v>
      </c>
      <c r="BH51" s="48">
        <f>VLOOKUP($A51,'RevPAR Raw Data'!$B$6:$BE$43,'RevPAR Raw Data'!W$1,FALSE)</f>
        <v>10.6192601393707</v>
      </c>
      <c r="BI51" s="48">
        <f>VLOOKUP($A51,'RevPAR Raw Data'!$B$6:$BE$43,'RevPAR Raw Data'!X$1,FALSE)</f>
        <v>3.2295723410716999</v>
      </c>
      <c r="BJ51" s="49">
        <f>VLOOKUP($A51,'RevPAR Raw Data'!$B$6:$BE$43,'RevPAR Raw Data'!Y$1,FALSE)</f>
        <v>7.3785998631199696</v>
      </c>
      <c r="BK51" s="48">
        <f>VLOOKUP($A51,'RevPAR Raw Data'!$B$6:$BE$43,'RevPAR Raw Data'!AA$1,FALSE)</f>
        <v>-2.4760013796126201</v>
      </c>
      <c r="BL51" s="48">
        <f>VLOOKUP($A51,'RevPAR Raw Data'!$B$6:$BE$43,'RevPAR Raw Data'!AB$1,FALSE)</f>
        <v>-5.7852421624358801</v>
      </c>
      <c r="BM51" s="49">
        <f>VLOOKUP($A51,'RevPAR Raw Data'!$B$6:$BE$43,'RevPAR Raw Data'!AC$1,FALSE)</f>
        <v>-4.1831443485439097</v>
      </c>
      <c r="BN51" s="50">
        <f>VLOOKUP($A51,'RevPAR Raw Data'!$B$6:$BE$43,'RevPAR Raw Data'!AE$1,FALSE)</f>
        <v>4.3592422759807201</v>
      </c>
    </row>
    <row r="52" spans="1:66" x14ac:dyDescent="0.25">
      <c r="A52" s="63" t="s">
        <v>82</v>
      </c>
      <c r="B52" s="47">
        <f>VLOOKUP($A52,'Occupancy Raw Data'!$B$8:$BE$45,'Occupancy Raw Data'!G$3,FALSE)</f>
        <v>43.261938494874499</v>
      </c>
      <c r="C52" s="48">
        <f>VLOOKUP($A52,'Occupancy Raw Data'!$B$8:$BE$45,'Occupancy Raw Data'!H$3,FALSE)</f>
        <v>52.554379531627603</v>
      </c>
      <c r="D52" s="48">
        <f>VLOOKUP($A52,'Occupancy Raw Data'!$B$8:$BE$45,'Occupancy Raw Data'!I$3,FALSE)</f>
        <v>54.4878739894991</v>
      </c>
      <c r="E52" s="48">
        <f>VLOOKUP($A52,'Occupancy Raw Data'!$B$8:$BE$45,'Occupancy Raw Data'!J$3,FALSE)</f>
        <v>57.5047920660055</v>
      </c>
      <c r="F52" s="48">
        <f>VLOOKUP($A52,'Occupancy Raw Data'!$B$8:$BE$45,'Occupancy Raw Data'!K$3,FALSE)</f>
        <v>61.5134594549545</v>
      </c>
      <c r="G52" s="49">
        <f>VLOOKUP($A52,'Occupancy Raw Data'!$B$8:$BE$45,'Occupancy Raw Data'!L$3,FALSE)</f>
        <v>53.864488707392198</v>
      </c>
      <c r="H52" s="48">
        <f>VLOOKUP($A52,'Occupancy Raw Data'!$B$8:$BE$45,'Occupancy Raw Data'!N$3,FALSE)</f>
        <v>70.772564380364997</v>
      </c>
      <c r="I52" s="48">
        <f>VLOOKUP($A52,'Occupancy Raw Data'!$B$8:$BE$45,'Occupancy Raw Data'!O$3,FALSE)</f>
        <v>69.064088674056094</v>
      </c>
      <c r="J52" s="49">
        <f>VLOOKUP($A52,'Occupancy Raw Data'!$B$8:$BE$45,'Occupancy Raw Data'!P$3,FALSE)</f>
        <v>69.918326527210596</v>
      </c>
      <c r="K52" s="50">
        <f>VLOOKUP($A52,'Occupancy Raw Data'!$B$8:$BE$45,'Occupancy Raw Data'!R$3,FALSE)</f>
        <v>58.4512995130546</v>
      </c>
      <c r="M52" s="47">
        <f>VLOOKUP($A52,'Occupancy Raw Data'!$B$8:$BE$45,'Occupancy Raw Data'!T$3,FALSE)</f>
        <v>-3.5993711023890902</v>
      </c>
      <c r="N52" s="48">
        <f>VLOOKUP($A52,'Occupancy Raw Data'!$B$8:$BE$45,'Occupancy Raw Data'!U$3,FALSE)</f>
        <v>1.72984192485817</v>
      </c>
      <c r="O52" s="48">
        <f>VLOOKUP($A52,'Occupancy Raw Data'!$B$8:$BE$45,'Occupancy Raw Data'!V$3,FALSE)</f>
        <v>1.5016359628487701</v>
      </c>
      <c r="P52" s="48">
        <f>VLOOKUP($A52,'Occupancy Raw Data'!$B$8:$BE$45,'Occupancy Raw Data'!W$3,FALSE)</f>
        <v>-1.37017266474152</v>
      </c>
      <c r="Q52" s="48">
        <f>VLOOKUP($A52,'Occupancy Raw Data'!$B$8:$BE$45,'Occupancy Raw Data'!X$3,FALSE)</f>
        <v>4.8351208356389899</v>
      </c>
      <c r="R52" s="49">
        <f>VLOOKUP($A52,'Occupancy Raw Data'!$B$8:$BE$45,'Occupancy Raw Data'!Y$3,FALSE)</f>
        <v>0.77888252650098899</v>
      </c>
      <c r="S52" s="48">
        <f>VLOOKUP($A52,'Occupancy Raw Data'!$B$8:$BE$45,'Occupancy Raw Data'!AA$3,FALSE)</f>
        <v>4.1742464964822004</v>
      </c>
      <c r="T52" s="48">
        <f>VLOOKUP($A52,'Occupancy Raw Data'!$B$8:$BE$45,'Occupancy Raw Data'!AB$3,FALSE)</f>
        <v>-2.8645453679077102</v>
      </c>
      <c r="U52" s="49">
        <f>VLOOKUP($A52,'Occupancy Raw Data'!$B$8:$BE$45,'Occupancy Raw Data'!AC$3,FALSE)</f>
        <v>0.57475946181503401</v>
      </c>
      <c r="V52" s="50">
        <f>VLOOKUP($A52,'Occupancy Raw Data'!$B$8:$BE$45,'Occupancy Raw Data'!AE$3,FALSE)</f>
        <v>0.70355571872141698</v>
      </c>
      <c r="X52" s="51">
        <f>VLOOKUP($A52,'ADR Raw Data'!$B$6:$BE$43,'ADR Raw Data'!G$1,FALSE)</f>
        <v>94.948385667501398</v>
      </c>
      <c r="Y52" s="52">
        <f>VLOOKUP($A52,'ADR Raw Data'!$B$6:$BE$43,'ADR Raw Data'!H$1,FALSE)</f>
        <v>96.138131937836903</v>
      </c>
      <c r="Z52" s="52">
        <f>VLOOKUP($A52,'ADR Raw Data'!$B$6:$BE$43,'ADR Raw Data'!I$1,FALSE)</f>
        <v>97.760870296726793</v>
      </c>
      <c r="AA52" s="52">
        <f>VLOOKUP($A52,'ADR Raw Data'!$B$6:$BE$43,'ADR Raw Data'!J$1,FALSE)</f>
        <v>99.862289855072405</v>
      </c>
      <c r="AB52" s="52">
        <f>VLOOKUP($A52,'ADR Raw Data'!$B$6:$BE$43,'ADR Raw Data'!K$1,FALSE)</f>
        <v>107.499395745833</v>
      </c>
      <c r="AC52" s="53">
        <f>VLOOKUP($A52,'ADR Raw Data'!$B$6:$BE$43,'ADR Raw Data'!L$1,FALSE)</f>
        <v>99.665414655279093</v>
      </c>
      <c r="AD52" s="52">
        <f>VLOOKUP($A52,'ADR Raw Data'!$B$6:$BE$43,'ADR Raw Data'!N$1,FALSE)</f>
        <v>128.45166038624501</v>
      </c>
      <c r="AE52" s="52">
        <f>VLOOKUP($A52,'ADR Raw Data'!$B$6:$BE$43,'ADR Raw Data'!O$1,FALSE)</f>
        <v>128.995392783878</v>
      </c>
      <c r="AF52" s="53">
        <f>VLOOKUP($A52,'ADR Raw Data'!$B$6:$BE$43,'ADR Raw Data'!P$1,FALSE)</f>
        <v>128.72020501817701</v>
      </c>
      <c r="AG52" s="54">
        <f>VLOOKUP($A52,'ADR Raw Data'!$B$6:$BE$43,'ADR Raw Data'!R$1,FALSE)</f>
        <v>109.59535309094601</v>
      </c>
      <c r="AI52" s="47">
        <f>VLOOKUP($A52,'ADR Raw Data'!$B$6:$BE$43,'ADR Raw Data'!T$1,FALSE)</f>
        <v>-1.90974076020392</v>
      </c>
      <c r="AJ52" s="48">
        <f>VLOOKUP($A52,'ADR Raw Data'!$B$6:$BE$43,'ADR Raw Data'!U$1,FALSE)</f>
        <v>-0.24777804754848701</v>
      </c>
      <c r="AK52" s="48">
        <f>VLOOKUP($A52,'ADR Raw Data'!$B$6:$BE$43,'ADR Raw Data'!V$1,FALSE)</f>
        <v>-1.75248844940883</v>
      </c>
      <c r="AL52" s="48">
        <f>VLOOKUP($A52,'ADR Raw Data'!$B$6:$BE$43,'ADR Raw Data'!W$1,FALSE)</f>
        <v>-1.94011053767006</v>
      </c>
      <c r="AM52" s="48">
        <f>VLOOKUP($A52,'ADR Raw Data'!$B$6:$BE$43,'ADR Raw Data'!X$1,FALSE)</f>
        <v>-1.4236571603550501</v>
      </c>
      <c r="AN52" s="49">
        <f>VLOOKUP($A52,'ADR Raw Data'!$B$6:$BE$43,'ADR Raw Data'!Y$1,FALSE)</f>
        <v>-1.3744135095548</v>
      </c>
      <c r="AO52" s="48">
        <f>VLOOKUP($A52,'ADR Raw Data'!$B$6:$BE$43,'ADR Raw Data'!AA$1,FALSE)</f>
        <v>-2.2058395560412398</v>
      </c>
      <c r="AP52" s="48">
        <f>VLOOKUP($A52,'ADR Raw Data'!$B$6:$BE$43,'ADR Raw Data'!AB$1,FALSE)</f>
        <v>-2.6137820262713101</v>
      </c>
      <c r="AQ52" s="49">
        <f>VLOOKUP($A52,'ADR Raw Data'!$B$6:$BE$43,'ADR Raw Data'!AC$1,FALSE)</f>
        <v>-2.4225171118979199</v>
      </c>
      <c r="AR52" s="50">
        <f>VLOOKUP($A52,'ADR Raw Data'!$B$6:$BE$43,'ADR Raw Data'!AE$1,FALSE)</f>
        <v>-1.8160856267996499</v>
      </c>
      <c r="AS52" s="40"/>
      <c r="AT52" s="51">
        <f>VLOOKUP($A52,'RevPAR Raw Data'!$B$6:$BE$43,'RevPAR Raw Data'!G$1,FALSE)</f>
        <v>41.076512209350703</v>
      </c>
      <c r="AU52" s="52">
        <f>VLOOKUP($A52,'RevPAR Raw Data'!$B$6:$BE$43,'RevPAR Raw Data'!H$1,FALSE)</f>
        <v>50.524798733227698</v>
      </c>
      <c r="AV52" s="52">
        <f>VLOOKUP($A52,'RevPAR Raw Data'!$B$6:$BE$43,'RevPAR Raw Data'!I$1,FALSE)</f>
        <v>53.267819818318102</v>
      </c>
      <c r="AW52" s="52">
        <f>VLOOKUP($A52,'RevPAR Raw Data'!$B$6:$BE$43,'RevPAR Raw Data'!J$1,FALSE)</f>
        <v>57.425602133511099</v>
      </c>
      <c r="AX52" s="52">
        <f>VLOOKUP($A52,'RevPAR Raw Data'!$B$6:$BE$43,'RevPAR Raw Data'!K$1,FALSE)</f>
        <v>66.126597216434703</v>
      </c>
      <c r="AY52" s="53">
        <f>VLOOKUP($A52,'RevPAR Raw Data'!$B$6:$BE$43,'RevPAR Raw Data'!L$1,FALSE)</f>
        <v>53.684266022168501</v>
      </c>
      <c r="AZ52" s="52">
        <f>VLOOKUP($A52,'RevPAR Raw Data'!$B$6:$BE$43,'RevPAR Raw Data'!N$1,FALSE)</f>
        <v>90.908534044503696</v>
      </c>
      <c r="BA52" s="52">
        <f>VLOOKUP($A52,'RevPAR Raw Data'!$B$6:$BE$43,'RevPAR Raw Data'!O$1,FALSE)</f>
        <v>89.089492457704793</v>
      </c>
      <c r="BB52" s="53">
        <f>VLOOKUP($A52,'RevPAR Raw Data'!$B$6:$BE$43,'RevPAR Raw Data'!P$1,FALSE)</f>
        <v>89.999013251104202</v>
      </c>
      <c r="BC52" s="54">
        <f>VLOOKUP($A52,'RevPAR Raw Data'!$B$6:$BE$43,'RevPAR Raw Data'!R$1,FALSE)</f>
        <v>64.059908087578705</v>
      </c>
      <c r="BE52" s="47">
        <f>VLOOKUP($A52,'RevPAR Raw Data'!$B$6:$BE$43,'RevPAR Raw Data'!T$1,FALSE)</f>
        <v>-5.4403732055396903</v>
      </c>
      <c r="BF52" s="48">
        <f>VLOOKUP($A52,'RevPAR Raw Data'!$B$6:$BE$43,'RevPAR Raw Data'!U$1,FALSE)</f>
        <v>1.4777777087625901</v>
      </c>
      <c r="BG52" s="48">
        <f>VLOOKUP($A52,'RevPAR Raw Data'!$B$6:$BE$43,'RevPAR Raw Data'!V$1,FALSE)</f>
        <v>-0.27716848336115002</v>
      </c>
      <c r="BH52" s="48">
        <f>VLOOKUP($A52,'RevPAR Raw Data'!$B$6:$BE$43,'RevPAR Raw Data'!W$1,FALSE)</f>
        <v>-3.2837003381586598</v>
      </c>
      <c r="BI52" s="48">
        <f>VLOOKUP($A52,'RevPAR Raw Data'!$B$6:$BE$43,'RevPAR Raw Data'!X$1,FALSE)</f>
        <v>3.3426281312955402</v>
      </c>
      <c r="BJ52" s="49">
        <f>VLOOKUP($A52,'RevPAR Raw Data'!$B$6:$BE$43,'RevPAR Raw Data'!Y$1,FALSE)</f>
        <v>-0.60623604972160505</v>
      </c>
      <c r="BK52" s="48">
        <f>VLOOKUP($A52,'RevPAR Raw Data'!$B$6:$BE$43,'RevPAR Raw Data'!AA$1,FALSE)</f>
        <v>1.8763297600548801</v>
      </c>
      <c r="BL52" s="48">
        <f>VLOOKUP($A52,'RevPAR Raw Data'!$B$6:$BE$43,'RevPAR Raw Data'!AB$1,FALSE)</f>
        <v>-5.4034544222182701</v>
      </c>
      <c r="BM52" s="49">
        <f>VLOOKUP($A52,'RevPAR Raw Data'!$B$6:$BE$43,'RevPAR Raw Data'!AC$1,FALSE)</f>
        <v>-1.8616812963976099</v>
      </c>
      <c r="BN52" s="50">
        <f>VLOOKUP($A52,'RevPAR Raw Data'!$B$6:$BE$43,'RevPAR Raw Data'!AE$1,FALSE)</f>
        <v>-1.12530708236246</v>
      </c>
    </row>
    <row r="53" spans="1:66" x14ac:dyDescent="0.25">
      <c r="A53" s="63" t="s">
        <v>83</v>
      </c>
      <c r="B53" s="47">
        <f>VLOOKUP($A53,'Occupancy Raw Data'!$B$8:$BE$45,'Occupancy Raw Data'!G$3,FALSE)</f>
        <v>46.955090524335702</v>
      </c>
      <c r="C53" s="48">
        <f>VLOOKUP($A53,'Occupancy Raw Data'!$B$8:$BE$45,'Occupancy Raw Data'!H$3,FALSE)</f>
        <v>62.214907124382698</v>
      </c>
      <c r="D53" s="48">
        <f>VLOOKUP($A53,'Occupancy Raw Data'!$B$8:$BE$45,'Occupancy Raw Data'!I$3,FALSE)</f>
        <v>64.566188572772106</v>
      </c>
      <c r="E53" s="48">
        <f>VLOOKUP($A53,'Occupancy Raw Data'!$B$8:$BE$45,'Occupancy Raw Data'!J$3,FALSE)</f>
        <v>66.917470021161506</v>
      </c>
      <c r="F53" s="48">
        <f>VLOOKUP($A53,'Occupancy Raw Data'!$B$8:$BE$45,'Occupancy Raw Data'!K$3,FALSE)</f>
        <v>62.167881495415003</v>
      </c>
      <c r="G53" s="49">
        <f>VLOOKUP($A53,'Occupancy Raw Data'!$B$8:$BE$45,'Occupancy Raw Data'!L$3,FALSE)</f>
        <v>60.564307547613403</v>
      </c>
      <c r="H53" s="48">
        <f>VLOOKUP($A53,'Occupancy Raw Data'!$B$8:$BE$45,'Occupancy Raw Data'!N$3,FALSE)</f>
        <v>72.184340465553703</v>
      </c>
      <c r="I53" s="48">
        <f>VLOOKUP($A53,'Occupancy Raw Data'!$B$8:$BE$45,'Occupancy Raw Data'!O$3,FALSE)</f>
        <v>71.784622619327493</v>
      </c>
      <c r="J53" s="49">
        <f>VLOOKUP($A53,'Occupancy Raw Data'!$B$8:$BE$45,'Occupancy Raw Data'!P$3,FALSE)</f>
        <v>71.984481542440605</v>
      </c>
      <c r="K53" s="50">
        <f>VLOOKUP($A53,'Occupancy Raw Data'!$B$8:$BE$45,'Occupancy Raw Data'!R$3,FALSE)</f>
        <v>63.827214403278298</v>
      </c>
      <c r="M53" s="47">
        <f>VLOOKUP($A53,'Occupancy Raw Data'!$B$8:$BE$45,'Occupancy Raw Data'!T$3,FALSE)</f>
        <v>0.53775741694435397</v>
      </c>
      <c r="N53" s="48">
        <f>VLOOKUP($A53,'Occupancy Raw Data'!$B$8:$BE$45,'Occupancy Raw Data'!U$3,FALSE)</f>
        <v>-5.1531973419831898</v>
      </c>
      <c r="O53" s="48">
        <f>VLOOKUP($A53,'Occupancy Raw Data'!$B$8:$BE$45,'Occupancy Raw Data'!V$3,FALSE)</f>
        <v>-2.6746321829666799</v>
      </c>
      <c r="P53" s="48">
        <f>VLOOKUP($A53,'Occupancy Raw Data'!$B$8:$BE$45,'Occupancy Raw Data'!W$3,FALSE)</f>
        <v>-0.42402121287817601</v>
      </c>
      <c r="Q53" s="48">
        <f>VLOOKUP($A53,'Occupancy Raw Data'!$B$8:$BE$45,'Occupancy Raw Data'!X$3,FALSE)</f>
        <v>-6.7155836211756004</v>
      </c>
      <c r="R53" s="49">
        <f>VLOOKUP($A53,'Occupancy Raw Data'!$B$8:$BE$45,'Occupancy Raw Data'!Y$3,FALSE)</f>
        <v>-3.0925932531104898</v>
      </c>
      <c r="S53" s="48">
        <f>VLOOKUP($A53,'Occupancy Raw Data'!$B$8:$BE$45,'Occupancy Raw Data'!AA$3,FALSE)</f>
        <v>5.7997178622813701</v>
      </c>
      <c r="T53" s="48">
        <f>VLOOKUP($A53,'Occupancy Raw Data'!$B$8:$BE$45,'Occupancy Raw Data'!AB$3,FALSE)</f>
        <v>5.4298271997171002</v>
      </c>
      <c r="U53" s="49">
        <f>VLOOKUP($A53,'Occupancy Raw Data'!$B$8:$BE$45,'Occupancy Raw Data'!AC$3,FALSE)</f>
        <v>5.6149621536902297</v>
      </c>
      <c r="V53" s="50">
        <f>VLOOKUP($A53,'Occupancy Raw Data'!$B$8:$BE$45,'Occupancy Raw Data'!AE$3,FALSE)</f>
        <v>-0.447832042719783</v>
      </c>
      <c r="X53" s="51">
        <f>VLOOKUP($A53,'ADR Raw Data'!$B$6:$BE$43,'ADR Raw Data'!G$1,FALSE)</f>
        <v>95.574967451176704</v>
      </c>
      <c r="Y53" s="52">
        <f>VLOOKUP($A53,'ADR Raw Data'!$B$6:$BE$43,'ADR Raw Data'!H$1,FALSE)</f>
        <v>105.526500377928</v>
      </c>
      <c r="Z53" s="52">
        <f>VLOOKUP($A53,'ADR Raw Data'!$B$6:$BE$43,'ADR Raw Data'!I$1,FALSE)</f>
        <v>107.28994537509099</v>
      </c>
      <c r="AA53" s="52">
        <f>VLOOKUP($A53,'ADR Raw Data'!$B$6:$BE$43,'ADR Raw Data'!J$1,FALSE)</f>
        <v>108.45774420238899</v>
      </c>
      <c r="AB53" s="52">
        <f>VLOOKUP($A53,'ADR Raw Data'!$B$6:$BE$43,'ADR Raw Data'!K$1,FALSE)</f>
        <v>109.835642965204</v>
      </c>
      <c r="AC53" s="53">
        <f>VLOOKUP($A53,'ADR Raw Data'!$B$6:$BE$43,'ADR Raw Data'!L$1,FALSE)</f>
        <v>105.891816134793</v>
      </c>
      <c r="AD53" s="52">
        <f>VLOOKUP($A53,'ADR Raw Data'!$B$6:$BE$43,'ADR Raw Data'!N$1,FALSE)</f>
        <v>120.83828990228</v>
      </c>
      <c r="AE53" s="52">
        <f>VLOOKUP($A53,'ADR Raw Data'!$B$6:$BE$43,'ADR Raw Data'!O$1,FALSE)</f>
        <v>119.787248607926</v>
      </c>
      <c r="AF53" s="53">
        <f>VLOOKUP($A53,'ADR Raw Data'!$B$6:$BE$43,'ADR Raw Data'!P$1,FALSE)</f>
        <v>120.314228319451</v>
      </c>
      <c r="AG53" s="54">
        <f>VLOOKUP($A53,'ADR Raw Data'!$B$6:$BE$43,'ADR Raw Data'!R$1,FALSE)</f>
        <v>110.53913903799599</v>
      </c>
      <c r="AI53" s="47">
        <f>VLOOKUP($A53,'ADR Raw Data'!$B$6:$BE$43,'ADR Raw Data'!T$1,FALSE)</f>
        <v>1.20710498560644</v>
      </c>
      <c r="AJ53" s="48">
        <f>VLOOKUP($A53,'ADR Raw Data'!$B$6:$BE$43,'ADR Raw Data'!U$1,FALSE)</f>
        <v>1.6253118058862599</v>
      </c>
      <c r="AK53" s="48">
        <f>VLOOKUP($A53,'ADR Raw Data'!$B$6:$BE$43,'ADR Raw Data'!V$1,FALSE)</f>
        <v>2.2975621336288099</v>
      </c>
      <c r="AL53" s="48">
        <f>VLOOKUP($A53,'ADR Raw Data'!$B$6:$BE$43,'ADR Raw Data'!W$1,FALSE)</f>
        <v>4.6771152085033298</v>
      </c>
      <c r="AM53" s="48">
        <f>VLOOKUP($A53,'ADR Raw Data'!$B$6:$BE$43,'ADR Raw Data'!X$1,FALSE)</f>
        <v>4.4137517912315296</v>
      </c>
      <c r="AN53" s="49">
        <f>VLOOKUP($A53,'ADR Raw Data'!$B$6:$BE$43,'ADR Raw Data'!Y$1,FALSE)</f>
        <v>2.9131758816666902</v>
      </c>
      <c r="AO53" s="48">
        <f>VLOOKUP($A53,'ADR Raw Data'!$B$6:$BE$43,'ADR Raw Data'!AA$1,FALSE)</f>
        <v>3.0945794135877698</v>
      </c>
      <c r="AP53" s="48">
        <f>VLOOKUP($A53,'ADR Raw Data'!$B$6:$BE$43,'ADR Raw Data'!AB$1,FALSE)</f>
        <v>1.02900373165565</v>
      </c>
      <c r="AQ53" s="49">
        <f>VLOOKUP($A53,'ADR Raw Data'!$B$6:$BE$43,'ADR Raw Data'!AC$1,FALSE)</f>
        <v>2.0576909432536801</v>
      </c>
      <c r="AR53" s="50">
        <f>VLOOKUP($A53,'ADR Raw Data'!$B$6:$BE$43,'ADR Raw Data'!AE$1,FALSE)</f>
        <v>2.87637611764025</v>
      </c>
      <c r="AS53" s="40"/>
      <c r="AT53" s="51">
        <f>VLOOKUP($A53,'RevPAR Raw Data'!$B$6:$BE$43,'RevPAR Raw Data'!G$1,FALSE)</f>
        <v>44.877312485304401</v>
      </c>
      <c r="AU53" s="52">
        <f>VLOOKUP($A53,'RevPAR Raw Data'!$B$6:$BE$43,'RevPAR Raw Data'!H$1,FALSE)</f>
        <v>65.6532142017399</v>
      </c>
      <c r="AV53" s="52">
        <f>VLOOKUP($A53,'RevPAR Raw Data'!$B$6:$BE$43,'RevPAR Raw Data'!I$1,FALSE)</f>
        <v>69.273028450505507</v>
      </c>
      <c r="AW53" s="52">
        <f>VLOOKUP($A53,'RevPAR Raw Data'!$B$6:$BE$43,'RevPAR Raw Data'!J$1,FALSE)</f>
        <v>72.577178462261898</v>
      </c>
      <c r="AX53" s="52">
        <f>VLOOKUP($A53,'RevPAR Raw Data'!$B$6:$BE$43,'RevPAR Raw Data'!K$1,FALSE)</f>
        <v>68.282492358335205</v>
      </c>
      <c r="AY53" s="53">
        <f>VLOOKUP($A53,'RevPAR Raw Data'!$B$6:$BE$43,'RevPAR Raw Data'!L$1,FALSE)</f>
        <v>64.132645191629393</v>
      </c>
      <c r="AZ53" s="52">
        <f>VLOOKUP($A53,'RevPAR Raw Data'!$B$6:$BE$43,'RevPAR Raw Data'!N$1,FALSE)</f>
        <v>87.226322595814693</v>
      </c>
      <c r="BA53" s="52">
        <f>VLOOKUP($A53,'RevPAR Raw Data'!$B$6:$BE$43,'RevPAR Raw Data'!O$1,FALSE)</f>
        <v>85.988824359275796</v>
      </c>
      <c r="BB53" s="53">
        <f>VLOOKUP($A53,'RevPAR Raw Data'!$B$6:$BE$43,'RevPAR Raw Data'!P$1,FALSE)</f>
        <v>86.607573477545202</v>
      </c>
      <c r="BC53" s="54">
        <f>VLOOKUP($A53,'RevPAR Raw Data'!$B$6:$BE$43,'RevPAR Raw Data'!R$1,FALSE)</f>
        <v>70.554053273319596</v>
      </c>
      <c r="BE53" s="47">
        <f>VLOOKUP($A53,'RevPAR Raw Data'!$B$6:$BE$43,'RevPAR Raw Data'!T$1,FALSE)</f>
        <v>1.7513536991412</v>
      </c>
      <c r="BF53" s="48">
        <f>VLOOKUP($A53,'RevPAR Raw Data'!$B$6:$BE$43,'RevPAR Raw Data'!U$1,FALSE)</f>
        <v>-3.6116410608768001</v>
      </c>
      <c r="BG53" s="48">
        <f>VLOOKUP($A53,'RevPAR Raw Data'!$B$6:$BE$43,'RevPAR Raw Data'!V$1,FALSE)</f>
        <v>-0.43852138558756198</v>
      </c>
      <c r="BH53" s="48">
        <f>VLOOKUP($A53,'RevPAR Raw Data'!$B$6:$BE$43,'RevPAR Raw Data'!W$1,FALSE)</f>
        <v>4.23326203499035</v>
      </c>
      <c r="BI53" s="48">
        <f>VLOOKUP($A53,'RevPAR Raw Data'!$B$6:$BE$43,'RevPAR Raw Data'!X$1,FALSE)</f>
        <v>-2.59824102231536</v>
      </c>
      <c r="BJ53" s="49">
        <f>VLOOKUP($A53,'RevPAR Raw Data'!$B$6:$BE$43,'RevPAR Raw Data'!Y$1,FALSE)</f>
        <v>-0.26951005221146301</v>
      </c>
      <c r="BK53" s="48">
        <f>VLOOKUP($A53,'RevPAR Raw Data'!$B$6:$BE$43,'RevPAR Raw Data'!AA$1,FALSE)</f>
        <v>9.07377415088148</v>
      </c>
      <c r="BL53" s="48">
        <f>VLOOKUP($A53,'RevPAR Raw Data'!$B$6:$BE$43,'RevPAR Raw Data'!AB$1,FALSE)</f>
        <v>6.5147040558803004</v>
      </c>
      <c r="BM53" s="49">
        <f>VLOOKUP($A53,'RevPAR Raw Data'!$B$6:$BE$43,'RevPAR Raw Data'!AC$1,FALSE)</f>
        <v>7.7881916646475204</v>
      </c>
      <c r="BN53" s="50">
        <f>VLOOKUP($A53,'RevPAR Raw Data'!$B$6:$BE$43,'RevPAR Raw Data'!AE$1,FALSE)</f>
        <v>2.4156627409965301</v>
      </c>
    </row>
    <row r="54" spans="1:66" x14ac:dyDescent="0.25">
      <c r="A54" s="66" t="s">
        <v>84</v>
      </c>
      <c r="B54" s="47">
        <f>VLOOKUP($A54,'Occupancy Raw Data'!$B$8:$BE$45,'Occupancy Raw Data'!G$3,FALSE)</f>
        <v>43.469852104664298</v>
      </c>
      <c r="C54" s="48">
        <f>VLOOKUP($A54,'Occupancy Raw Data'!$B$8:$BE$45,'Occupancy Raw Data'!H$3,FALSE)</f>
        <v>52.6734926052332</v>
      </c>
      <c r="D54" s="48">
        <f>VLOOKUP($A54,'Occupancy Raw Data'!$B$8:$BE$45,'Occupancy Raw Data'!I$3,FALSE)</f>
        <v>56.7007963594994</v>
      </c>
      <c r="E54" s="48">
        <f>VLOOKUP($A54,'Occupancy Raw Data'!$B$8:$BE$45,'Occupancy Raw Data'!J$3,FALSE)</f>
        <v>60.466439135381101</v>
      </c>
      <c r="F54" s="48">
        <f>VLOOKUP($A54,'Occupancy Raw Data'!$B$8:$BE$45,'Occupancy Raw Data'!K$3,FALSE)</f>
        <v>59.840728100113701</v>
      </c>
      <c r="G54" s="49">
        <f>VLOOKUP($A54,'Occupancy Raw Data'!$B$8:$BE$45,'Occupancy Raw Data'!L$3,FALSE)</f>
        <v>54.630261660978299</v>
      </c>
      <c r="H54" s="48">
        <f>VLOOKUP($A54,'Occupancy Raw Data'!$B$8:$BE$45,'Occupancy Raw Data'!N$3,FALSE)</f>
        <v>69.544937428896404</v>
      </c>
      <c r="I54" s="48">
        <f>VLOOKUP($A54,'Occupancy Raw Data'!$B$8:$BE$45,'Occupancy Raw Data'!O$3,FALSE)</f>
        <v>63.356086461888502</v>
      </c>
      <c r="J54" s="49">
        <f>VLOOKUP($A54,'Occupancy Raw Data'!$B$8:$BE$45,'Occupancy Raw Data'!P$3,FALSE)</f>
        <v>66.450511945392407</v>
      </c>
      <c r="K54" s="50">
        <f>VLOOKUP($A54,'Occupancy Raw Data'!$B$8:$BE$45,'Occupancy Raw Data'!R$3,FALSE)</f>
        <v>58.0074760279538</v>
      </c>
      <c r="M54" s="47">
        <f>VLOOKUP($A54,'Occupancy Raw Data'!$B$8:$BE$45,'Occupancy Raw Data'!T$3,FALSE)</f>
        <v>7.6631297302811499</v>
      </c>
      <c r="N54" s="48">
        <f>VLOOKUP($A54,'Occupancy Raw Data'!$B$8:$BE$45,'Occupancy Raw Data'!U$3,FALSE)</f>
        <v>3.98874541019577</v>
      </c>
      <c r="O54" s="48">
        <f>VLOOKUP($A54,'Occupancy Raw Data'!$B$8:$BE$45,'Occupancy Raw Data'!V$3,FALSE)</f>
        <v>8.40844482490931</v>
      </c>
      <c r="P54" s="48">
        <f>VLOOKUP($A54,'Occupancy Raw Data'!$B$8:$BE$45,'Occupancy Raw Data'!W$3,FALSE)</f>
        <v>5.4658434799373197</v>
      </c>
      <c r="Q54" s="48">
        <f>VLOOKUP($A54,'Occupancy Raw Data'!$B$8:$BE$45,'Occupancy Raw Data'!X$3,FALSE)</f>
        <v>3.46471371984804</v>
      </c>
      <c r="R54" s="49">
        <f>VLOOKUP($A54,'Occupancy Raw Data'!$B$8:$BE$45,'Occupancy Raw Data'!Y$3,FALSE)</f>
        <v>5.6672555130350402</v>
      </c>
      <c r="S54" s="48">
        <f>VLOOKUP($A54,'Occupancy Raw Data'!$B$8:$BE$45,'Occupancy Raw Data'!AA$3,FALSE)</f>
        <v>1.2490765436878</v>
      </c>
      <c r="T54" s="48">
        <f>VLOOKUP($A54,'Occupancy Raw Data'!$B$8:$BE$45,'Occupancy Raw Data'!AB$3,FALSE)</f>
        <v>0.65014973413958999</v>
      </c>
      <c r="U54" s="49">
        <f>VLOOKUP($A54,'Occupancy Raw Data'!$B$8:$BE$45,'Occupancy Raw Data'!AC$3,FALSE)</f>
        <v>0.96267181815400205</v>
      </c>
      <c r="V54" s="50">
        <f>VLOOKUP($A54,'Occupancy Raw Data'!$B$8:$BE$45,'Occupancy Raw Data'!AE$3,FALSE)</f>
        <v>4.0799023642145</v>
      </c>
      <c r="X54" s="51">
        <f>VLOOKUP($A54,'ADR Raw Data'!$B$6:$BE$43,'ADR Raw Data'!G$1,FALSE)</f>
        <v>105.032148652185</v>
      </c>
      <c r="Y54" s="52">
        <f>VLOOKUP($A54,'ADR Raw Data'!$B$6:$BE$43,'ADR Raw Data'!H$1,FALSE)</f>
        <v>103.899758099352</v>
      </c>
      <c r="Z54" s="52">
        <f>VLOOKUP($A54,'ADR Raw Data'!$B$6:$BE$43,'ADR Raw Data'!I$1,FALSE)</f>
        <v>106.006709470304</v>
      </c>
      <c r="AA54" s="52">
        <f>VLOOKUP($A54,'ADR Raw Data'!$B$6:$BE$43,'ADR Raw Data'!J$1,FALSE)</f>
        <v>105.064656632173</v>
      </c>
      <c r="AB54" s="52">
        <f>VLOOKUP($A54,'ADR Raw Data'!$B$6:$BE$43,'ADR Raw Data'!K$1,FALSE)</f>
        <v>111.077150190114</v>
      </c>
      <c r="AC54" s="53">
        <f>VLOOKUP($A54,'ADR Raw Data'!$B$6:$BE$43,'ADR Raw Data'!L$1,FALSE)</f>
        <v>106.34758933777501</v>
      </c>
      <c r="AD54" s="52">
        <f>VLOOKUP($A54,'ADR Raw Data'!$B$6:$BE$43,'ADR Raw Data'!N$1,FALSE)</f>
        <v>151.66818256175301</v>
      </c>
      <c r="AE54" s="52">
        <f>VLOOKUP($A54,'ADR Raw Data'!$B$6:$BE$43,'ADR Raw Data'!O$1,FALSE)</f>
        <v>142.80817202370201</v>
      </c>
      <c r="AF54" s="53">
        <f>VLOOKUP($A54,'ADR Raw Data'!$B$6:$BE$43,'ADR Raw Data'!P$1,FALSE)</f>
        <v>147.44447098099599</v>
      </c>
      <c r="AG54" s="54">
        <f>VLOOKUP($A54,'ADR Raw Data'!$B$6:$BE$43,'ADR Raw Data'!R$1,FALSE)</f>
        <v>119.798608371623</v>
      </c>
      <c r="AI54" s="47">
        <f>VLOOKUP($A54,'ADR Raw Data'!$B$6:$BE$43,'ADR Raw Data'!T$1,FALSE)</f>
        <v>8.4859484351791998</v>
      </c>
      <c r="AJ54" s="48">
        <f>VLOOKUP($A54,'ADR Raw Data'!$B$6:$BE$43,'ADR Raw Data'!U$1,FALSE)</f>
        <v>1.8730241250461499</v>
      </c>
      <c r="AK54" s="48">
        <f>VLOOKUP($A54,'ADR Raw Data'!$B$6:$BE$43,'ADR Raw Data'!V$1,FALSE)</f>
        <v>-0.31198018010147999</v>
      </c>
      <c r="AL54" s="48">
        <f>VLOOKUP($A54,'ADR Raw Data'!$B$6:$BE$43,'ADR Raw Data'!W$1,FALSE)</f>
        <v>-3.9744908937303598</v>
      </c>
      <c r="AM54" s="48">
        <f>VLOOKUP($A54,'ADR Raw Data'!$B$6:$BE$43,'ADR Raw Data'!X$1,FALSE)</f>
        <v>-1.4311057996301</v>
      </c>
      <c r="AN54" s="49">
        <f>VLOOKUP($A54,'ADR Raw Data'!$B$6:$BE$43,'ADR Raw Data'!Y$1,FALSE)</f>
        <v>0.231442881409819</v>
      </c>
      <c r="AO54" s="48">
        <f>VLOOKUP($A54,'ADR Raw Data'!$B$6:$BE$43,'ADR Raw Data'!AA$1,FALSE)</f>
        <v>1.0761108494605001</v>
      </c>
      <c r="AP54" s="48">
        <f>VLOOKUP($A54,'ADR Raw Data'!$B$6:$BE$43,'ADR Raw Data'!AB$1,FALSE)</f>
        <v>-1.5649210524861501</v>
      </c>
      <c r="AQ54" s="49">
        <f>VLOOKUP($A54,'ADR Raw Data'!$B$6:$BE$43,'ADR Raw Data'!AC$1,FALSE)</f>
        <v>-0.155739908086619</v>
      </c>
      <c r="AR54" s="50">
        <f>VLOOKUP($A54,'ADR Raw Data'!$B$6:$BE$43,'ADR Raw Data'!AE$1,FALSE)</f>
        <v>-0.274863479174765</v>
      </c>
      <c r="AS54" s="40"/>
      <c r="AT54" s="51">
        <f>VLOOKUP($A54,'RevPAR Raw Data'!$B$6:$BE$43,'RevPAR Raw Data'!G$1,FALSE)</f>
        <v>45.657319681456201</v>
      </c>
      <c r="AU54" s="52">
        <f>VLOOKUP($A54,'RevPAR Raw Data'!$B$6:$BE$43,'RevPAR Raw Data'!H$1,FALSE)</f>
        <v>54.727631399317403</v>
      </c>
      <c r="AV54" s="52">
        <f>VLOOKUP($A54,'RevPAR Raw Data'!$B$6:$BE$43,'RevPAR Raw Data'!I$1,FALSE)</f>
        <v>60.106648464163797</v>
      </c>
      <c r="AW54" s="52">
        <f>VLOOKUP($A54,'RevPAR Raw Data'!$B$6:$BE$43,'RevPAR Raw Data'!J$1,FALSE)</f>
        <v>63.528856655290099</v>
      </c>
      <c r="AX54" s="52">
        <f>VLOOKUP($A54,'RevPAR Raw Data'!$B$6:$BE$43,'RevPAR Raw Data'!K$1,FALSE)</f>
        <v>66.469375426621099</v>
      </c>
      <c r="AY54" s="53">
        <f>VLOOKUP($A54,'RevPAR Raw Data'!$B$6:$BE$43,'RevPAR Raw Data'!L$1,FALSE)</f>
        <v>58.097966325369697</v>
      </c>
      <c r="AZ54" s="52">
        <f>VLOOKUP($A54,'RevPAR Raw Data'!$B$6:$BE$43,'RevPAR Raw Data'!N$1,FALSE)</f>
        <v>105.47754266211599</v>
      </c>
      <c r="BA54" s="52">
        <f>VLOOKUP($A54,'RevPAR Raw Data'!$B$6:$BE$43,'RevPAR Raw Data'!O$1,FALSE)</f>
        <v>90.477668941979502</v>
      </c>
      <c r="BB54" s="53">
        <f>VLOOKUP($A54,'RevPAR Raw Data'!$B$6:$BE$43,'RevPAR Raw Data'!P$1,FALSE)</f>
        <v>97.977605802047705</v>
      </c>
      <c r="BC54" s="54">
        <f>VLOOKUP($A54,'RevPAR Raw Data'!$B$6:$BE$43,'RevPAR Raw Data'!R$1,FALSE)</f>
        <v>69.492149032992003</v>
      </c>
      <c r="BE54" s="47">
        <f>VLOOKUP($A54,'RevPAR Raw Data'!$B$6:$BE$43,'RevPAR Raw Data'!T$1,FALSE)</f>
        <v>16.799367402892901</v>
      </c>
      <c r="BF54" s="48">
        <f>VLOOKUP($A54,'RevPAR Raw Data'!$B$6:$BE$43,'RevPAR Raw Data'!U$1,FALSE)</f>
        <v>5.9364796990615698</v>
      </c>
      <c r="BG54" s="48">
        <f>VLOOKUP($A54,'RevPAR Raw Data'!$B$6:$BE$43,'RevPAR Raw Data'!V$1,FALSE)</f>
        <v>8.0702319634993493</v>
      </c>
      <c r="BH54" s="48">
        <f>VLOOKUP($A54,'RevPAR Raw Data'!$B$6:$BE$43,'RevPAR Raw Data'!W$1,FALSE)</f>
        <v>1.27411313483129</v>
      </c>
      <c r="BI54" s="48">
        <f>VLOOKUP($A54,'RevPAR Raw Data'!$B$6:$BE$43,'RevPAR Raw Data'!X$1,FALSE)</f>
        <v>1.9840242012326099</v>
      </c>
      <c r="BJ54" s="49">
        <f>VLOOKUP($A54,'RevPAR Raw Data'!$B$6:$BE$43,'RevPAR Raw Data'!Y$1,FALSE)</f>
        <v>5.9118148539010802</v>
      </c>
      <c r="BK54" s="48">
        <f>VLOOKUP($A54,'RevPAR Raw Data'!$B$6:$BE$43,'RevPAR Raw Data'!AA$1,FALSE)</f>
        <v>2.3386288413530001</v>
      </c>
      <c r="BL54" s="48">
        <f>VLOOKUP($A54,'RevPAR Raw Data'!$B$6:$BE$43,'RevPAR Raw Data'!AB$1,FALSE)</f>
        <v>-0.92494564840879401</v>
      </c>
      <c r="BM54" s="49">
        <f>VLOOKUP($A54,'RevPAR Raw Data'!$B$6:$BE$43,'RevPAR Raw Data'!AC$1,FALSE)</f>
        <v>0.80543264586261298</v>
      </c>
      <c r="BN54" s="50">
        <f>VLOOKUP($A54,'RevPAR Raw Data'!$B$6:$BE$43,'RevPAR Raw Data'!AE$1,FALSE)</f>
        <v>3.7938247234545202</v>
      </c>
    </row>
    <row r="55" spans="1:66" x14ac:dyDescent="0.25">
      <c r="A55" s="63" t="s">
        <v>85</v>
      </c>
      <c r="B55" s="47">
        <f>VLOOKUP($A55,'Occupancy Raw Data'!$B$8:$BE$45,'Occupancy Raw Data'!G$3,FALSE)</f>
        <v>36.240310077519297</v>
      </c>
      <c r="C55" s="48">
        <f>VLOOKUP($A55,'Occupancy Raw Data'!$B$8:$BE$45,'Occupancy Raw Data'!H$3,FALSE)</f>
        <v>48.062015503875898</v>
      </c>
      <c r="D55" s="48">
        <f>VLOOKUP($A55,'Occupancy Raw Data'!$B$8:$BE$45,'Occupancy Raw Data'!I$3,FALSE)</f>
        <v>49.7416020671834</v>
      </c>
      <c r="E55" s="48">
        <f>VLOOKUP($A55,'Occupancy Raw Data'!$B$8:$BE$45,'Occupancy Raw Data'!J$3,FALSE)</f>
        <v>52.067183462532199</v>
      </c>
      <c r="F55" s="48">
        <f>VLOOKUP($A55,'Occupancy Raw Data'!$B$8:$BE$45,'Occupancy Raw Data'!K$3,FALSE)</f>
        <v>47.351421188630397</v>
      </c>
      <c r="G55" s="49">
        <f>VLOOKUP($A55,'Occupancy Raw Data'!$B$8:$BE$45,'Occupancy Raw Data'!L$3,FALSE)</f>
        <v>46.692506459948298</v>
      </c>
      <c r="H55" s="48">
        <f>VLOOKUP($A55,'Occupancy Raw Data'!$B$8:$BE$45,'Occupancy Raw Data'!N$3,FALSE)</f>
        <v>53.617571059431498</v>
      </c>
      <c r="I55" s="48">
        <f>VLOOKUP($A55,'Occupancy Raw Data'!$B$8:$BE$45,'Occupancy Raw Data'!O$3,FALSE)</f>
        <v>47.7390180878552</v>
      </c>
      <c r="J55" s="49">
        <f>VLOOKUP($A55,'Occupancy Raw Data'!$B$8:$BE$45,'Occupancy Raw Data'!P$3,FALSE)</f>
        <v>50.678294573643399</v>
      </c>
      <c r="K55" s="50">
        <f>VLOOKUP($A55,'Occupancy Raw Data'!$B$8:$BE$45,'Occupancy Raw Data'!R$3,FALSE)</f>
        <v>47.831303063861199</v>
      </c>
      <c r="M55" s="47">
        <f>VLOOKUP($A55,'Occupancy Raw Data'!$B$8:$BE$45,'Occupancy Raw Data'!T$3,FALSE)</f>
        <v>6.5934626369142801</v>
      </c>
      <c r="N55" s="48">
        <f>VLOOKUP($A55,'Occupancy Raw Data'!$B$8:$BE$45,'Occupancy Raw Data'!U$3,FALSE)</f>
        <v>0.48073169371479502</v>
      </c>
      <c r="O55" s="48">
        <f>VLOOKUP($A55,'Occupancy Raw Data'!$B$8:$BE$45,'Occupancy Raw Data'!V$3,FALSE)</f>
        <v>-0.721774995030808</v>
      </c>
      <c r="P55" s="48">
        <f>VLOOKUP($A55,'Occupancy Raw Data'!$B$8:$BE$45,'Occupancy Raw Data'!W$3,FALSE)</f>
        <v>0.46961164815329498</v>
      </c>
      <c r="Q55" s="48">
        <f>VLOOKUP($A55,'Occupancy Raw Data'!$B$8:$BE$45,'Occupancy Raw Data'!X$3,FALSE)</f>
        <v>-4.8387067951865701</v>
      </c>
      <c r="R55" s="49">
        <f>VLOOKUP($A55,'Occupancy Raw Data'!$B$8:$BE$45,'Occupancy Raw Data'!Y$3,FALSE)</f>
        <v>-2.3265714257427701E-2</v>
      </c>
      <c r="S55" s="48">
        <f>VLOOKUP($A55,'Occupancy Raw Data'!$B$8:$BE$45,'Occupancy Raw Data'!AA$3,FALSE)</f>
        <v>-11.1672397384788</v>
      </c>
      <c r="T55" s="48">
        <f>VLOOKUP($A55,'Occupancy Raw Data'!$B$8:$BE$45,'Occupancy Raw Data'!AB$3,FALSE)</f>
        <v>-14.046104979363299</v>
      </c>
      <c r="U55" s="49">
        <f>VLOOKUP($A55,'Occupancy Raw Data'!$B$8:$BE$45,'Occupancy Raw Data'!AC$3,FALSE)</f>
        <v>-12.546838461396799</v>
      </c>
      <c r="V55" s="50">
        <f>VLOOKUP($A55,'Occupancy Raw Data'!$B$8:$BE$45,'Occupancy Raw Data'!AE$3,FALSE)</f>
        <v>-4.1772339053511303</v>
      </c>
      <c r="X55" s="51">
        <f>VLOOKUP($A55,'ADR Raw Data'!$B$6:$BE$43,'ADR Raw Data'!G$1,FALSE)</f>
        <v>82.570926916220998</v>
      </c>
      <c r="Y55" s="52">
        <f>VLOOKUP($A55,'ADR Raw Data'!$B$6:$BE$43,'ADR Raw Data'!H$1,FALSE)</f>
        <v>87.093373655913894</v>
      </c>
      <c r="Z55" s="52">
        <f>VLOOKUP($A55,'ADR Raw Data'!$B$6:$BE$43,'ADR Raw Data'!I$1,FALSE)</f>
        <v>86.814376623376603</v>
      </c>
      <c r="AA55" s="52">
        <f>VLOOKUP($A55,'ADR Raw Data'!$B$6:$BE$43,'ADR Raw Data'!J$1,FALSE)</f>
        <v>88.158275434243095</v>
      </c>
      <c r="AB55" s="52">
        <f>VLOOKUP($A55,'ADR Raw Data'!$B$6:$BE$43,'ADR Raw Data'!K$1,FALSE)</f>
        <v>87.934802182810301</v>
      </c>
      <c r="AC55" s="53">
        <f>VLOOKUP($A55,'ADR Raw Data'!$B$6:$BE$43,'ADR Raw Data'!L$1,FALSE)</f>
        <v>86.7400691754288</v>
      </c>
      <c r="AD55" s="52">
        <f>VLOOKUP($A55,'ADR Raw Data'!$B$6:$BE$43,'ADR Raw Data'!N$1,FALSE)</f>
        <v>99.076855421686702</v>
      </c>
      <c r="AE55" s="52">
        <f>VLOOKUP($A55,'ADR Raw Data'!$B$6:$BE$43,'ADR Raw Data'!O$1,FALSE)</f>
        <v>95.180649526387</v>
      </c>
      <c r="AF55" s="53">
        <f>VLOOKUP($A55,'ADR Raw Data'!$B$6:$BE$43,'ADR Raw Data'!P$1,FALSE)</f>
        <v>97.241739961758995</v>
      </c>
      <c r="AG55" s="54">
        <f>VLOOKUP($A55,'ADR Raw Data'!$B$6:$BE$43,'ADR Raw Data'!R$1,FALSE)</f>
        <v>89.919139494501195</v>
      </c>
      <c r="AI55" s="47">
        <f>VLOOKUP($A55,'ADR Raw Data'!$B$6:$BE$43,'ADR Raw Data'!T$1,FALSE)</f>
        <v>0.37990744241188801</v>
      </c>
      <c r="AJ55" s="48">
        <f>VLOOKUP($A55,'ADR Raw Data'!$B$6:$BE$43,'ADR Raw Data'!U$1,FALSE)</f>
        <v>-7.16114342629779</v>
      </c>
      <c r="AK55" s="48">
        <f>VLOOKUP($A55,'ADR Raw Data'!$B$6:$BE$43,'ADR Raw Data'!V$1,FALSE)</f>
        <v>1.67902620792172</v>
      </c>
      <c r="AL55" s="48">
        <f>VLOOKUP($A55,'ADR Raw Data'!$B$6:$BE$43,'ADR Raw Data'!W$1,FALSE)</f>
        <v>2.8120033719499098</v>
      </c>
      <c r="AM55" s="48">
        <f>VLOOKUP($A55,'ADR Raw Data'!$B$6:$BE$43,'ADR Raw Data'!X$1,FALSE)</f>
        <v>0.97591892648929501</v>
      </c>
      <c r="AN55" s="49">
        <f>VLOOKUP($A55,'ADR Raw Data'!$B$6:$BE$43,'ADR Raw Data'!Y$1,FALSE)</f>
        <v>-0.41034389242326103</v>
      </c>
      <c r="AO55" s="48">
        <f>VLOOKUP($A55,'ADR Raw Data'!$B$6:$BE$43,'ADR Raw Data'!AA$1,FALSE)</f>
        <v>-0.51821856326798199</v>
      </c>
      <c r="AP55" s="48">
        <f>VLOOKUP($A55,'ADR Raw Data'!$B$6:$BE$43,'ADR Raw Data'!AB$1,FALSE)</f>
        <v>-3.25065637632337</v>
      </c>
      <c r="AQ55" s="49">
        <f>VLOOKUP($A55,'ADR Raw Data'!$B$6:$BE$43,'ADR Raw Data'!AC$1,FALSE)</f>
        <v>-1.7869540090534901</v>
      </c>
      <c r="AR55" s="50">
        <f>VLOOKUP($A55,'ADR Raw Data'!$B$6:$BE$43,'ADR Raw Data'!AE$1,FALSE)</f>
        <v>-1.2410429362952999</v>
      </c>
      <c r="AS55" s="40"/>
      <c r="AT55" s="51">
        <f>VLOOKUP($A55,'RevPAR Raw Data'!$B$6:$BE$43,'RevPAR Raw Data'!G$1,FALSE)</f>
        <v>29.923959948320402</v>
      </c>
      <c r="AU55" s="52">
        <f>VLOOKUP($A55,'RevPAR Raw Data'!$B$6:$BE$43,'RevPAR Raw Data'!H$1,FALSE)</f>
        <v>41.858830749353999</v>
      </c>
      <c r="AV55" s="52">
        <f>VLOOKUP($A55,'RevPAR Raw Data'!$B$6:$BE$43,'RevPAR Raw Data'!I$1,FALSE)</f>
        <v>43.182861757105897</v>
      </c>
      <c r="AW55" s="52">
        <f>VLOOKUP($A55,'RevPAR Raw Data'!$B$6:$BE$43,'RevPAR Raw Data'!J$1,FALSE)</f>
        <v>45.901531007751899</v>
      </c>
      <c r="AX55" s="52">
        <f>VLOOKUP($A55,'RevPAR Raw Data'!$B$6:$BE$43,'RevPAR Raw Data'!K$1,FALSE)</f>
        <v>41.638378552971503</v>
      </c>
      <c r="AY55" s="53">
        <f>VLOOKUP($A55,'RevPAR Raw Data'!$B$6:$BE$43,'RevPAR Raw Data'!L$1,FALSE)</f>
        <v>40.501112403100699</v>
      </c>
      <c r="AZ55" s="52">
        <f>VLOOKUP($A55,'RevPAR Raw Data'!$B$6:$BE$43,'RevPAR Raw Data'!N$1,FALSE)</f>
        <v>53.122603359173098</v>
      </c>
      <c r="BA55" s="52">
        <f>VLOOKUP($A55,'RevPAR Raw Data'!$B$6:$BE$43,'RevPAR Raw Data'!O$1,FALSE)</f>
        <v>45.438307493540002</v>
      </c>
      <c r="BB55" s="53">
        <f>VLOOKUP($A55,'RevPAR Raw Data'!$B$6:$BE$43,'RevPAR Raw Data'!P$1,FALSE)</f>
        <v>49.280455426356497</v>
      </c>
      <c r="BC55" s="54">
        <f>VLOOKUP($A55,'RevPAR Raw Data'!$B$6:$BE$43,'RevPAR Raw Data'!R$1,FALSE)</f>
        <v>43.009496124031003</v>
      </c>
      <c r="BE55" s="47">
        <f>VLOOKUP($A55,'RevPAR Raw Data'!$B$6:$BE$43,'RevPAR Raw Data'!T$1,FALSE)</f>
        <v>6.9984191345964604</v>
      </c>
      <c r="BF55" s="48">
        <f>VLOOKUP($A55,'RevPAR Raw Data'!$B$6:$BE$43,'RevPAR Raw Data'!U$1,FALSE)</f>
        <v>-6.7148376186655803</v>
      </c>
      <c r="BG55" s="48">
        <f>VLOOKUP($A55,'RevPAR Raw Data'!$B$6:$BE$43,'RevPAR Raw Data'!V$1,FALSE)</f>
        <v>0.94513242156211796</v>
      </c>
      <c r="BH55" s="48">
        <f>VLOOKUP($A55,'RevPAR Raw Data'!$B$6:$BE$43,'RevPAR Raw Data'!W$1,FALSE)</f>
        <v>3.29482051548435</v>
      </c>
      <c r="BI55" s="48">
        <f>VLOOKUP($A55,'RevPAR Raw Data'!$B$6:$BE$43,'RevPAR Raw Data'!X$1,FALSE)</f>
        <v>-3.9100097241088299</v>
      </c>
      <c r="BJ55" s="49">
        <f>VLOOKUP($A55,'RevPAR Raw Data'!$B$6:$BE$43,'RevPAR Raw Data'!Y$1,FALSE)</f>
        <v>-0.43351413724320498</v>
      </c>
      <c r="BK55" s="48">
        <f>VLOOKUP($A55,'RevPAR Raw Data'!$B$6:$BE$43,'RevPAR Raw Data'!AA$1,FALSE)</f>
        <v>-11.627587592417401</v>
      </c>
      <c r="BL55" s="48">
        <f>VLOOKUP($A55,'RevPAR Raw Data'!$B$6:$BE$43,'RevPAR Raw Data'!AB$1,FALSE)</f>
        <v>-16.840170748550001</v>
      </c>
      <c r="BM55" s="49">
        <f>VLOOKUP($A55,'RevPAR Raw Data'!$B$6:$BE$43,'RevPAR Raw Data'!AC$1,FALSE)</f>
        <v>-14.1095862375549</v>
      </c>
      <c r="BN55" s="50">
        <f>VLOOKUP($A55,'RevPAR Raw Data'!$B$6:$BE$43,'RevPAR Raw Data'!AE$1,FALSE)</f>
        <v>-5.3664355753315398</v>
      </c>
    </row>
    <row r="56" spans="1:66" ht="15" thickBot="1" x14ac:dyDescent="0.3">
      <c r="A56" s="63" t="s">
        <v>86</v>
      </c>
      <c r="B56" s="67">
        <f>VLOOKUP($A56,'Occupancy Raw Data'!$B$8:$BE$45,'Occupancy Raw Data'!G$3,FALSE)</f>
        <v>42.874930824571102</v>
      </c>
      <c r="C56" s="68">
        <f>VLOOKUP($A56,'Occupancy Raw Data'!$B$8:$BE$45,'Occupancy Raw Data'!H$3,FALSE)</f>
        <v>53.707802988378504</v>
      </c>
      <c r="D56" s="68">
        <f>VLOOKUP($A56,'Occupancy Raw Data'!$B$8:$BE$45,'Occupancy Raw Data'!I$3,FALSE)</f>
        <v>63.171001660210202</v>
      </c>
      <c r="E56" s="68">
        <f>VLOOKUP($A56,'Occupancy Raw Data'!$B$8:$BE$45,'Occupancy Raw Data'!J$3,FALSE)</f>
        <v>65.412285556170403</v>
      </c>
      <c r="F56" s="68">
        <f>VLOOKUP($A56,'Occupancy Raw Data'!$B$8:$BE$45,'Occupancy Raw Data'!K$3,FALSE)</f>
        <v>62.852794687326998</v>
      </c>
      <c r="G56" s="69">
        <f>VLOOKUP($A56,'Occupancy Raw Data'!$B$8:$BE$45,'Occupancy Raw Data'!L$3,FALSE)</f>
        <v>57.603763143331399</v>
      </c>
      <c r="H56" s="68">
        <f>VLOOKUP($A56,'Occupancy Raw Data'!$B$8:$BE$45,'Occupancy Raw Data'!N$3,FALSE)</f>
        <v>68.622025456557793</v>
      </c>
      <c r="I56" s="68">
        <f>VLOOKUP($A56,'Occupancy Raw Data'!$B$8:$BE$45,'Occupancy Raw Data'!O$3,FALSE)</f>
        <v>63.904261206419399</v>
      </c>
      <c r="J56" s="69">
        <f>VLOOKUP($A56,'Occupancy Raw Data'!$B$8:$BE$45,'Occupancy Raw Data'!P$3,FALSE)</f>
        <v>66.263143331488607</v>
      </c>
      <c r="K56" s="70">
        <f>VLOOKUP($A56,'Occupancy Raw Data'!$B$8:$BE$45,'Occupancy Raw Data'!R$3,FALSE)</f>
        <v>60.077871768519202</v>
      </c>
      <c r="M56" s="67">
        <f>VLOOKUP($A56,'Occupancy Raw Data'!$B$8:$BE$45,'Occupancy Raw Data'!T$3,FALSE)</f>
        <v>-0.44602644470118902</v>
      </c>
      <c r="N56" s="68">
        <f>VLOOKUP($A56,'Occupancy Raw Data'!$B$8:$BE$45,'Occupancy Raw Data'!U$3,FALSE)</f>
        <v>-4.14877978823385</v>
      </c>
      <c r="O56" s="68">
        <f>VLOOKUP($A56,'Occupancy Raw Data'!$B$8:$BE$45,'Occupancy Raw Data'!V$3,FALSE)</f>
        <v>5.8041500156840096</v>
      </c>
      <c r="P56" s="68">
        <f>VLOOKUP($A56,'Occupancy Raw Data'!$B$8:$BE$45,'Occupancy Raw Data'!W$3,FALSE)</f>
        <v>2.6736997857488598</v>
      </c>
      <c r="Q56" s="68">
        <f>VLOOKUP($A56,'Occupancy Raw Data'!$B$8:$BE$45,'Occupancy Raw Data'!X$3,FALSE)</f>
        <v>-6.1468848434304801</v>
      </c>
      <c r="R56" s="69">
        <f>VLOOKUP($A56,'Occupancy Raw Data'!$B$8:$BE$45,'Occupancy Raw Data'!Y$3,FALSE)</f>
        <v>-0.591657344407026</v>
      </c>
      <c r="S56" s="68">
        <f>VLOOKUP($A56,'Occupancy Raw Data'!$B$8:$BE$45,'Occupancy Raw Data'!AA$3,FALSE)</f>
        <v>-7.0764711170419297</v>
      </c>
      <c r="T56" s="68">
        <f>VLOOKUP($A56,'Occupancy Raw Data'!$B$8:$BE$45,'Occupancy Raw Data'!AB$3,FALSE)</f>
        <v>-8.6669141349855998</v>
      </c>
      <c r="U56" s="69">
        <f>VLOOKUP($A56,'Occupancy Raw Data'!$B$8:$BE$45,'Occupancy Raw Data'!AC$3,FALSE)</f>
        <v>-7.8502412709793301</v>
      </c>
      <c r="V56" s="70">
        <f>VLOOKUP($A56,'Occupancy Raw Data'!$B$8:$BE$45,'Occupancy Raw Data'!AE$3,FALSE)</f>
        <v>-3.0144749764086698</v>
      </c>
      <c r="X56" s="71">
        <f>VLOOKUP($A56,'ADR Raw Data'!$B$6:$BE$43,'ADR Raw Data'!G$1,FALSE)</f>
        <v>101.540387221684</v>
      </c>
      <c r="Y56" s="72">
        <f>VLOOKUP($A56,'ADR Raw Data'!$B$6:$BE$43,'ADR Raw Data'!H$1,FALSE)</f>
        <v>104.688907779495</v>
      </c>
      <c r="Z56" s="72">
        <f>VLOOKUP($A56,'ADR Raw Data'!$B$6:$BE$43,'ADR Raw Data'!I$1,FALSE)</f>
        <v>112.923644327639</v>
      </c>
      <c r="AA56" s="72">
        <f>VLOOKUP($A56,'ADR Raw Data'!$B$6:$BE$43,'ADR Raw Data'!J$1,FALSE)</f>
        <v>117.653159898477</v>
      </c>
      <c r="AB56" s="72">
        <f>VLOOKUP($A56,'ADR Raw Data'!$B$6:$BE$43,'ADR Raw Data'!K$1,FALSE)</f>
        <v>118.402969403477</v>
      </c>
      <c r="AC56" s="73">
        <f>VLOOKUP($A56,'ADR Raw Data'!$B$6:$BE$43,'ADR Raw Data'!L$1,FALSE)</f>
        <v>111.96340618695299</v>
      </c>
      <c r="AD56" s="72">
        <f>VLOOKUP($A56,'ADR Raw Data'!$B$6:$BE$43,'ADR Raw Data'!N$1,FALSE)</f>
        <v>141.853294354838</v>
      </c>
      <c r="AE56" s="72">
        <f>VLOOKUP($A56,'ADR Raw Data'!$B$6:$BE$43,'ADR Raw Data'!O$1,FALSE)</f>
        <v>141.817971422385</v>
      </c>
      <c r="AF56" s="73">
        <f>VLOOKUP($A56,'ADR Raw Data'!$B$6:$BE$43,'ADR Raw Data'!P$1,FALSE)</f>
        <v>141.83626161394699</v>
      </c>
      <c r="AG56" s="74">
        <f>VLOOKUP($A56,'ADR Raw Data'!$B$6:$BE$43,'ADR Raw Data'!R$1,FALSE)</f>
        <v>121.37723262164</v>
      </c>
      <c r="AI56" s="67">
        <f>VLOOKUP($A56,'ADR Raw Data'!$B$6:$BE$43,'ADR Raw Data'!T$1,FALSE)</f>
        <v>3.8534753928688401</v>
      </c>
      <c r="AJ56" s="68">
        <f>VLOOKUP($A56,'ADR Raw Data'!$B$6:$BE$43,'ADR Raw Data'!U$1,FALSE)</f>
        <v>1.4562472050341599</v>
      </c>
      <c r="AK56" s="68">
        <f>VLOOKUP($A56,'ADR Raw Data'!$B$6:$BE$43,'ADR Raw Data'!V$1,FALSE)</f>
        <v>2.2314138632466398</v>
      </c>
      <c r="AL56" s="68">
        <f>VLOOKUP($A56,'ADR Raw Data'!$B$6:$BE$43,'ADR Raw Data'!W$1,FALSE)</f>
        <v>8.8651233151681605</v>
      </c>
      <c r="AM56" s="68">
        <f>VLOOKUP($A56,'ADR Raw Data'!$B$6:$BE$43,'ADR Raw Data'!X$1,FALSE)</f>
        <v>2.3582469140778199</v>
      </c>
      <c r="AN56" s="69">
        <f>VLOOKUP($A56,'ADR Raw Data'!$B$6:$BE$43,'ADR Raw Data'!Y$1,FALSE)</f>
        <v>3.7942186645270302</v>
      </c>
      <c r="AO56" s="68">
        <f>VLOOKUP($A56,'ADR Raw Data'!$B$6:$BE$43,'ADR Raw Data'!AA$1,FALSE)</f>
        <v>-2.8957823952249302</v>
      </c>
      <c r="AP56" s="68">
        <f>VLOOKUP($A56,'ADR Raw Data'!$B$6:$BE$43,'ADR Raw Data'!AB$1,FALSE)</f>
        <v>-1.0248694620596399</v>
      </c>
      <c r="AQ56" s="69">
        <f>VLOOKUP($A56,'ADR Raw Data'!$B$6:$BE$43,'ADR Raw Data'!AC$1,FALSE)</f>
        <v>-1.9944882295661399</v>
      </c>
      <c r="AR56" s="70">
        <f>VLOOKUP($A56,'ADR Raw Data'!$B$6:$BE$43,'ADR Raw Data'!AE$1,FALSE)</f>
        <v>1.04447171553953</v>
      </c>
      <c r="AS56" s="40"/>
      <c r="AT56" s="71">
        <f>VLOOKUP($A56,'RevPAR Raw Data'!$B$6:$BE$43,'RevPAR Raw Data'!G$1,FALSE)</f>
        <v>43.535370780298798</v>
      </c>
      <c r="AU56" s="72">
        <f>VLOOKUP($A56,'RevPAR Raw Data'!$B$6:$BE$43,'RevPAR Raw Data'!H$1,FALSE)</f>
        <v>56.226112340896499</v>
      </c>
      <c r="AV56" s="72">
        <f>VLOOKUP($A56,'RevPAR Raw Data'!$B$6:$BE$43,'RevPAR Raw Data'!I$1,FALSE)</f>
        <v>71.334997232982801</v>
      </c>
      <c r="AW56" s="72">
        <f>VLOOKUP($A56,'RevPAR Raw Data'!$B$6:$BE$43,'RevPAR Raw Data'!J$1,FALSE)</f>
        <v>76.959620918649605</v>
      </c>
      <c r="AX56" s="72">
        <f>VLOOKUP($A56,'RevPAR Raw Data'!$B$6:$BE$43,'RevPAR Raw Data'!K$1,FALSE)</f>
        <v>74.419575262866601</v>
      </c>
      <c r="AY56" s="73">
        <f>VLOOKUP($A56,'RevPAR Raw Data'!$B$6:$BE$43,'RevPAR Raw Data'!L$1,FALSE)</f>
        <v>64.495135307138895</v>
      </c>
      <c r="AZ56" s="72">
        <f>VLOOKUP($A56,'RevPAR Raw Data'!$B$6:$BE$43,'RevPAR Raw Data'!N$1,FALSE)</f>
        <v>97.342603763143302</v>
      </c>
      <c r="BA56" s="72">
        <f>VLOOKUP($A56,'RevPAR Raw Data'!$B$6:$BE$43,'RevPAR Raw Data'!O$1,FALSE)</f>
        <v>90.627726895406695</v>
      </c>
      <c r="BB56" s="73">
        <f>VLOOKUP($A56,'RevPAR Raw Data'!$B$6:$BE$43,'RevPAR Raw Data'!P$1,FALSE)</f>
        <v>93.985165329275006</v>
      </c>
      <c r="BC56" s="74">
        <f>VLOOKUP($A56,'RevPAR Raw Data'!$B$6:$BE$43,'RevPAR Raw Data'!R$1,FALSE)</f>
        <v>72.920858170606294</v>
      </c>
      <c r="BE56" s="67">
        <f>VLOOKUP($A56,'RevPAR Raw Data'!$B$6:$BE$43,'RevPAR Raw Data'!T$1,FALSE)</f>
        <v>3.3902614288753998</v>
      </c>
      <c r="BF56" s="68">
        <f>VLOOKUP($A56,'RevPAR Raw Data'!$B$6:$BE$43,'RevPAR Raw Data'!U$1,FALSE)</f>
        <v>-2.7529490729088599</v>
      </c>
      <c r="BG56" s="68">
        <f>VLOOKUP($A56,'RevPAR Raw Data'!$B$6:$BE$43,'RevPAR Raw Data'!V$1,FALSE)</f>
        <v>8.1650784870242603</v>
      </c>
      <c r="BH56" s="68">
        <f>VLOOKUP($A56,'RevPAR Raw Data'!$B$6:$BE$43,'RevPAR Raw Data'!W$1,FALSE)</f>
        <v>11.775849884001</v>
      </c>
      <c r="BI56" s="68">
        <f>VLOOKUP($A56,'RevPAR Raw Data'!$B$6:$BE$43,'RevPAR Raw Data'!X$1,FALSE)</f>
        <v>-3.9335966514847698</v>
      </c>
      <c r="BJ56" s="69">
        <f>VLOOKUP($A56,'RevPAR Raw Data'!$B$6:$BE$43,'RevPAR Raw Data'!Y$1,FALSE)</f>
        <v>3.1801125467284699</v>
      </c>
      <c r="BK56" s="68">
        <f>VLOOKUP($A56,'RevPAR Raw Data'!$B$6:$BE$43,'RevPAR Raw Data'!AA$1,FALSE)</f>
        <v>-9.7673343074563892</v>
      </c>
      <c r="BL56" s="68">
        <f>VLOOKUP($A56,'RevPAR Raw Data'!$B$6:$BE$43,'RevPAR Raw Data'!AB$1,FALSE)</f>
        <v>-9.6029590407728502</v>
      </c>
      <c r="BM56" s="69">
        <f>VLOOKUP($A56,'RevPAR Raw Data'!$B$6:$BE$43,'RevPAR Raw Data'!AC$1,FALSE)</f>
        <v>-9.6881573624032509</v>
      </c>
      <c r="BN56" s="70">
        <f>VLOOKUP($A56,'RevPAR Raw Data'!$B$6:$BE$43,'RevPAR Raw Data'!AE$1,FALSE)</f>
        <v>-2.0014885993697402</v>
      </c>
    </row>
    <row r="57" spans="1:66" ht="14.25" customHeight="1" x14ac:dyDescent="0.25">
      <c r="A57" s="175" t="s">
        <v>123</v>
      </c>
      <c r="B57" s="175"/>
      <c r="C57" s="175"/>
      <c r="D57" s="175"/>
      <c r="E57" s="175"/>
      <c r="F57" s="175"/>
      <c r="G57" s="175"/>
      <c r="H57" s="175"/>
      <c r="I57" s="175"/>
      <c r="J57" s="175"/>
      <c r="K57" s="175"/>
      <c r="AS57" s="40"/>
    </row>
    <row r="58" spans="1:66" x14ac:dyDescent="0.25">
      <c r="A58" s="175"/>
      <c r="B58" s="175"/>
      <c r="C58" s="175"/>
      <c r="D58" s="175"/>
      <c r="E58" s="175"/>
      <c r="F58" s="175"/>
      <c r="G58" s="175"/>
      <c r="H58" s="175"/>
      <c r="I58" s="175"/>
      <c r="J58" s="175"/>
      <c r="K58" s="175"/>
      <c r="AS58" s="40"/>
    </row>
    <row r="59" spans="1:66" x14ac:dyDescent="0.25">
      <c r="A59" s="175"/>
      <c r="B59" s="175"/>
      <c r="C59" s="175"/>
      <c r="D59" s="175"/>
      <c r="E59" s="175"/>
      <c r="F59" s="175"/>
      <c r="G59" s="175"/>
      <c r="H59" s="175"/>
      <c r="I59" s="175"/>
      <c r="J59" s="175"/>
      <c r="K59" s="175"/>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DF7ZiIwJZavbbJ7r+5m8f/Dfsk9JsbJz4yeq7kJLugsSFsSkMLS1jy16C7acHrtLp96xiTwBiY1lwVgrBPfVDA==" saltValue="z0BWCMpEPtxOZB20jEi5Bw=="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W2" sqref="W2"/>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7" t="str">
        <f>'Occupancy Raw Data'!B2</f>
        <v>April 07, 2024 - May 04, 2024
Rolling-28 Day Period</v>
      </c>
      <c r="B1" s="172" t="s">
        <v>66</v>
      </c>
      <c r="C1" s="173"/>
      <c r="D1" s="173"/>
      <c r="E1" s="173"/>
      <c r="F1" s="173"/>
      <c r="G1" s="173"/>
      <c r="H1" s="173"/>
      <c r="I1" s="173"/>
      <c r="J1" s="173"/>
      <c r="K1" s="174"/>
      <c r="L1" s="40"/>
      <c r="M1" s="172" t="s">
        <v>73</v>
      </c>
      <c r="N1" s="173"/>
      <c r="O1" s="173"/>
      <c r="P1" s="173"/>
      <c r="Q1" s="173"/>
      <c r="R1" s="173"/>
      <c r="S1" s="173"/>
      <c r="T1" s="173"/>
      <c r="U1" s="173"/>
      <c r="V1" s="174"/>
      <c r="X1" s="172" t="s">
        <v>67</v>
      </c>
      <c r="Y1" s="173"/>
      <c r="Z1" s="173"/>
      <c r="AA1" s="173"/>
      <c r="AB1" s="173"/>
      <c r="AC1" s="173"/>
      <c r="AD1" s="173"/>
      <c r="AE1" s="173"/>
      <c r="AF1" s="173"/>
      <c r="AG1" s="174"/>
      <c r="AI1" s="172" t="s">
        <v>74</v>
      </c>
      <c r="AJ1" s="173"/>
      <c r="AK1" s="173"/>
      <c r="AL1" s="173"/>
      <c r="AM1" s="173"/>
      <c r="AN1" s="173"/>
      <c r="AO1" s="173"/>
      <c r="AP1" s="173"/>
      <c r="AQ1" s="173"/>
      <c r="AR1" s="174"/>
      <c r="AS1" s="40"/>
      <c r="AT1" s="172" t="s">
        <v>68</v>
      </c>
      <c r="AU1" s="173"/>
      <c r="AV1" s="173"/>
      <c r="AW1" s="173"/>
      <c r="AX1" s="173"/>
      <c r="AY1" s="173"/>
      <c r="AZ1" s="173"/>
      <c r="BA1" s="173"/>
      <c r="BB1" s="173"/>
      <c r="BC1" s="174"/>
      <c r="BE1" s="172" t="s">
        <v>75</v>
      </c>
      <c r="BF1" s="173"/>
      <c r="BG1" s="173"/>
      <c r="BH1" s="173"/>
      <c r="BI1" s="173"/>
      <c r="BJ1" s="173"/>
      <c r="BK1" s="173"/>
      <c r="BL1" s="173"/>
      <c r="BM1" s="173"/>
      <c r="BN1" s="174"/>
    </row>
    <row r="2" spans="1:66" x14ac:dyDescent="0.25">
      <c r="A2" s="177"/>
      <c r="B2" s="42"/>
      <c r="C2" s="43"/>
      <c r="D2" s="43"/>
      <c r="E2" s="43"/>
      <c r="F2" s="43"/>
      <c r="G2" s="170" t="s">
        <v>64</v>
      </c>
      <c r="H2" s="43"/>
      <c r="I2" s="43"/>
      <c r="J2" s="170" t="s">
        <v>65</v>
      </c>
      <c r="K2" s="171" t="s">
        <v>56</v>
      </c>
      <c r="L2" s="44"/>
      <c r="M2" s="42"/>
      <c r="N2" s="43"/>
      <c r="O2" s="43"/>
      <c r="P2" s="43"/>
      <c r="Q2" s="43"/>
      <c r="R2" s="170" t="s">
        <v>64</v>
      </c>
      <c r="S2" s="43"/>
      <c r="T2" s="43"/>
      <c r="U2" s="170" t="s">
        <v>65</v>
      </c>
      <c r="V2" s="171" t="s">
        <v>56</v>
      </c>
      <c r="X2" s="42"/>
      <c r="Y2" s="43"/>
      <c r="Z2" s="43"/>
      <c r="AA2" s="43"/>
      <c r="AB2" s="43"/>
      <c r="AC2" s="170" t="s">
        <v>64</v>
      </c>
      <c r="AD2" s="43"/>
      <c r="AE2" s="43"/>
      <c r="AF2" s="170" t="s">
        <v>65</v>
      </c>
      <c r="AG2" s="171" t="s">
        <v>56</v>
      </c>
      <c r="AI2" s="42"/>
      <c r="AJ2" s="43"/>
      <c r="AK2" s="43"/>
      <c r="AL2" s="43"/>
      <c r="AM2" s="43"/>
      <c r="AN2" s="170" t="s">
        <v>64</v>
      </c>
      <c r="AO2" s="43"/>
      <c r="AP2" s="43"/>
      <c r="AQ2" s="170" t="s">
        <v>65</v>
      </c>
      <c r="AR2" s="171" t="s">
        <v>56</v>
      </c>
      <c r="AS2" s="44"/>
      <c r="AT2" s="42"/>
      <c r="AU2" s="43"/>
      <c r="AV2" s="43"/>
      <c r="AW2" s="43"/>
      <c r="AX2" s="43"/>
      <c r="AY2" s="170" t="s">
        <v>64</v>
      </c>
      <c r="AZ2" s="43"/>
      <c r="BA2" s="43"/>
      <c r="BB2" s="170" t="s">
        <v>65</v>
      </c>
      <c r="BC2" s="171" t="s">
        <v>56</v>
      </c>
      <c r="BE2" s="42"/>
      <c r="BF2" s="43"/>
      <c r="BG2" s="43"/>
      <c r="BH2" s="43"/>
      <c r="BI2" s="43"/>
      <c r="BJ2" s="170" t="s">
        <v>64</v>
      </c>
      <c r="BK2" s="43"/>
      <c r="BL2" s="43"/>
      <c r="BM2" s="170" t="s">
        <v>65</v>
      </c>
      <c r="BN2" s="171" t="s">
        <v>56</v>
      </c>
    </row>
    <row r="3" spans="1:66" x14ac:dyDescent="0.25">
      <c r="A3" s="177"/>
      <c r="B3" s="45" t="s">
        <v>57</v>
      </c>
      <c r="C3" s="44" t="s">
        <v>58</v>
      </c>
      <c r="D3" s="44" t="s">
        <v>59</v>
      </c>
      <c r="E3" s="44" t="s">
        <v>60</v>
      </c>
      <c r="F3" s="44" t="s">
        <v>61</v>
      </c>
      <c r="G3" s="170"/>
      <c r="H3" s="44" t="s">
        <v>62</v>
      </c>
      <c r="I3" s="44" t="s">
        <v>63</v>
      </c>
      <c r="J3" s="170"/>
      <c r="K3" s="171"/>
      <c r="L3" s="44"/>
      <c r="M3" s="45" t="s">
        <v>57</v>
      </c>
      <c r="N3" s="44" t="s">
        <v>58</v>
      </c>
      <c r="O3" s="44" t="s">
        <v>59</v>
      </c>
      <c r="P3" s="44" t="s">
        <v>60</v>
      </c>
      <c r="Q3" s="44" t="s">
        <v>61</v>
      </c>
      <c r="R3" s="170"/>
      <c r="S3" s="44" t="s">
        <v>62</v>
      </c>
      <c r="T3" s="44" t="s">
        <v>63</v>
      </c>
      <c r="U3" s="170"/>
      <c r="V3" s="171"/>
      <c r="X3" s="45" t="s">
        <v>57</v>
      </c>
      <c r="Y3" s="44" t="s">
        <v>58</v>
      </c>
      <c r="Z3" s="44" t="s">
        <v>59</v>
      </c>
      <c r="AA3" s="44" t="s">
        <v>60</v>
      </c>
      <c r="AB3" s="44" t="s">
        <v>61</v>
      </c>
      <c r="AC3" s="170"/>
      <c r="AD3" s="44" t="s">
        <v>62</v>
      </c>
      <c r="AE3" s="44" t="s">
        <v>63</v>
      </c>
      <c r="AF3" s="170"/>
      <c r="AG3" s="171"/>
      <c r="AI3" s="45" t="s">
        <v>57</v>
      </c>
      <c r="AJ3" s="44" t="s">
        <v>58</v>
      </c>
      <c r="AK3" s="44" t="s">
        <v>59</v>
      </c>
      <c r="AL3" s="44" t="s">
        <v>60</v>
      </c>
      <c r="AM3" s="44" t="s">
        <v>61</v>
      </c>
      <c r="AN3" s="170"/>
      <c r="AO3" s="44" t="s">
        <v>62</v>
      </c>
      <c r="AP3" s="44" t="s">
        <v>63</v>
      </c>
      <c r="AQ3" s="170"/>
      <c r="AR3" s="171"/>
      <c r="AS3" s="44"/>
      <c r="AT3" s="45" t="s">
        <v>57</v>
      </c>
      <c r="AU3" s="44" t="s">
        <v>58</v>
      </c>
      <c r="AV3" s="44" t="s">
        <v>59</v>
      </c>
      <c r="AW3" s="44" t="s">
        <v>60</v>
      </c>
      <c r="AX3" s="44" t="s">
        <v>61</v>
      </c>
      <c r="AY3" s="170"/>
      <c r="AZ3" s="44" t="s">
        <v>62</v>
      </c>
      <c r="BA3" s="44" t="s">
        <v>63</v>
      </c>
      <c r="BB3" s="170"/>
      <c r="BC3" s="171"/>
      <c r="BE3" s="45" t="s">
        <v>57</v>
      </c>
      <c r="BF3" s="44" t="s">
        <v>58</v>
      </c>
      <c r="BG3" s="44" t="s">
        <v>59</v>
      </c>
      <c r="BH3" s="44" t="s">
        <v>60</v>
      </c>
      <c r="BI3" s="44" t="s">
        <v>61</v>
      </c>
      <c r="BJ3" s="170"/>
      <c r="BK3" s="44" t="s">
        <v>62</v>
      </c>
      <c r="BL3" s="44" t="s">
        <v>63</v>
      </c>
      <c r="BM3" s="170"/>
      <c r="BN3" s="171"/>
    </row>
    <row r="4" spans="1:66" x14ac:dyDescent="0.25">
      <c r="A4" s="46" t="s">
        <v>15</v>
      </c>
      <c r="B4" s="47">
        <f>VLOOKUP($A4,'Occupancy Raw Data'!$B$8:$BE$45,'Occupancy Raw Data'!AG$3,FALSE)</f>
        <v>51.723533617090901</v>
      </c>
      <c r="C4" s="48">
        <f>VLOOKUP($A4,'Occupancy Raw Data'!$B$8:$BE$45,'Occupancy Raw Data'!AH$3,FALSE)</f>
        <v>61.539467342842201</v>
      </c>
      <c r="D4" s="48">
        <f>VLOOKUP($A4,'Occupancy Raw Data'!$B$8:$BE$45,'Occupancy Raw Data'!AI$3,FALSE)</f>
        <v>66.290570847261705</v>
      </c>
      <c r="E4" s="48">
        <f>VLOOKUP($A4,'Occupancy Raw Data'!$B$8:$BE$45,'Occupancy Raw Data'!AJ$3,FALSE)</f>
        <v>66.980814597495595</v>
      </c>
      <c r="F4" s="48">
        <f>VLOOKUP($A4,'Occupancy Raw Data'!$B$8:$BE$45,'Occupancy Raw Data'!AK$3,FALSE)</f>
        <v>65.412679893150298</v>
      </c>
      <c r="G4" s="49">
        <f>VLOOKUP($A4,'Occupancy Raw Data'!$B$8:$BE$45,'Occupancy Raw Data'!AL$3,FALSE)</f>
        <v>62.391651053595801</v>
      </c>
      <c r="H4" s="48">
        <f>VLOOKUP($A4,'Occupancy Raw Data'!$B$8:$BE$45,'Occupancy Raw Data'!AN$3,FALSE)</f>
        <v>72.724673460713703</v>
      </c>
      <c r="I4" s="48">
        <f>VLOOKUP($A4,'Occupancy Raw Data'!$B$8:$BE$45,'Occupancy Raw Data'!AO$3,FALSE)</f>
        <v>74.973734805030006</v>
      </c>
      <c r="J4" s="49">
        <f>VLOOKUP($A4,'Occupancy Raw Data'!$B$8:$BE$45,'Occupancy Raw Data'!AP$3,FALSE)</f>
        <v>73.849211450350197</v>
      </c>
      <c r="K4" s="50">
        <f>VLOOKUP($A4,'Occupancy Raw Data'!$B$8:$BE$45,'Occupancy Raw Data'!AR$3,FALSE)</f>
        <v>65.667494191295802</v>
      </c>
      <c r="M4" s="47">
        <f>VLOOKUP($A4,'Occupancy Raw Data'!$B$8:$BE$45,'Occupancy Raw Data'!AT$3,FALSE)</f>
        <v>4.1563165801489603</v>
      </c>
      <c r="N4" s="48">
        <f>VLOOKUP($A4,'Occupancy Raw Data'!$B$8:$BE$45,'Occupancy Raw Data'!AU$3,FALSE)</f>
        <v>1.62164549228963</v>
      </c>
      <c r="O4" s="48">
        <f>VLOOKUP($A4,'Occupancy Raw Data'!$B$8:$BE$45,'Occupancy Raw Data'!AV$3,FALSE)</f>
        <v>0.13053790822623099</v>
      </c>
      <c r="P4" s="48">
        <f>VLOOKUP($A4,'Occupancy Raw Data'!$B$8:$BE$45,'Occupancy Raw Data'!AW$3,FALSE)</f>
        <v>-0.60652563739791698</v>
      </c>
      <c r="Q4" s="48">
        <f>VLOOKUP($A4,'Occupancy Raw Data'!$B$8:$BE$45,'Occupancy Raw Data'!AX$3,FALSE)</f>
        <v>-1.3206596574930201</v>
      </c>
      <c r="R4" s="49">
        <f>VLOOKUP($A4,'Occupancy Raw Data'!$B$8:$BE$45,'Occupancy Raw Data'!AY$3,FALSE)</f>
        <v>0.59276848929728199</v>
      </c>
      <c r="S4" s="48">
        <f>VLOOKUP($A4,'Occupancy Raw Data'!$B$8:$BE$45,'Occupancy Raw Data'!BA$3,FALSE)</f>
        <v>-1.18405850821079</v>
      </c>
      <c r="T4" s="48">
        <f>VLOOKUP($A4,'Occupancy Raw Data'!$B$8:$BE$45,'Occupancy Raw Data'!BB$3,FALSE)</f>
        <v>-0.80596962006291895</v>
      </c>
      <c r="U4" s="49">
        <f>VLOOKUP($A4,'Occupancy Raw Data'!$B$8:$BE$45,'Occupancy Raw Data'!BC$3,FALSE)</f>
        <v>-0.992491210111619</v>
      </c>
      <c r="V4" s="50">
        <f>VLOOKUP($A4,'Occupancy Raw Data'!$B$8:$BE$45,'Occupancy Raw Data'!BE$3,FALSE)</f>
        <v>7.9638058905770998E-2</v>
      </c>
      <c r="X4" s="51">
        <f>VLOOKUP($A4,'ADR Raw Data'!$B$6:$BE$43,'ADR Raw Data'!AG$1,FALSE)</f>
        <v>147.99951925301201</v>
      </c>
      <c r="Y4" s="52">
        <f>VLOOKUP($A4,'ADR Raw Data'!$B$6:$BE$43,'ADR Raw Data'!AH$1,FALSE)</f>
        <v>151.40488481856099</v>
      </c>
      <c r="Z4" s="52">
        <f>VLOOKUP($A4,'ADR Raw Data'!$B$6:$BE$43,'ADR Raw Data'!AI$1,FALSE)</f>
        <v>154.87845457982499</v>
      </c>
      <c r="AA4" s="52">
        <f>VLOOKUP($A4,'ADR Raw Data'!$B$6:$BE$43,'ADR Raw Data'!AJ$1,FALSE)</f>
        <v>155.00256917128701</v>
      </c>
      <c r="AB4" s="52">
        <f>VLOOKUP($A4,'ADR Raw Data'!$B$6:$BE$43,'ADR Raw Data'!AK$1,FALSE)</f>
        <v>154.379422041487</v>
      </c>
      <c r="AC4" s="53">
        <f>VLOOKUP($A4,'ADR Raw Data'!$B$6:$BE$43,'ADR Raw Data'!AL$1,FALSE)</f>
        <v>152.975712898148</v>
      </c>
      <c r="AD4" s="52">
        <f>VLOOKUP($A4,'ADR Raw Data'!$B$6:$BE$43,'ADR Raw Data'!AN$1,FALSE)</f>
        <v>168.397147117093</v>
      </c>
      <c r="AE4" s="52">
        <f>VLOOKUP($A4,'ADR Raw Data'!$B$6:$BE$43,'ADR Raw Data'!AO$1,FALSE)</f>
        <v>171.420777526428</v>
      </c>
      <c r="AF4" s="53">
        <f>VLOOKUP($A4,'ADR Raw Data'!$B$6:$BE$43,'ADR Raw Data'!AP$1,FALSE)</f>
        <v>169.931993157612</v>
      </c>
      <c r="AG4" s="54">
        <f>VLOOKUP($A4,'ADR Raw Data'!$B$6:$BE$43,'ADR Raw Data'!AR$1,FALSE)</f>
        <v>158.42772669871101</v>
      </c>
      <c r="AI4" s="47">
        <f>VLOOKUP($A4,'ADR Raw Data'!$B$6:$BE$43,'ADR Raw Data'!AT$1,FALSE)</f>
        <v>2.9785569426213501</v>
      </c>
      <c r="AJ4" s="48">
        <f>VLOOKUP($A4,'ADR Raw Data'!$B$6:$BE$43,'ADR Raw Data'!AU$1,FALSE)</f>
        <v>2.3579757450772698</v>
      </c>
      <c r="AK4" s="48">
        <f>VLOOKUP($A4,'ADR Raw Data'!$B$6:$BE$43,'ADR Raw Data'!AV$1,FALSE)</f>
        <v>1.1537976708175499</v>
      </c>
      <c r="AL4" s="48">
        <f>VLOOKUP($A4,'ADR Raw Data'!$B$6:$BE$43,'ADR Raw Data'!AW$1,FALSE)</f>
        <v>1.4279472582457999</v>
      </c>
      <c r="AM4" s="48">
        <f>VLOOKUP($A4,'ADR Raw Data'!$B$6:$BE$43,'ADR Raw Data'!AX$1,FALSE)</f>
        <v>1.0617548989583001</v>
      </c>
      <c r="AN4" s="49">
        <f>VLOOKUP($A4,'ADR Raw Data'!$B$6:$BE$43,'ADR Raw Data'!AY$1,FALSE)</f>
        <v>1.6747574201951501</v>
      </c>
      <c r="AO4" s="48">
        <f>VLOOKUP($A4,'ADR Raw Data'!$B$6:$BE$43,'ADR Raw Data'!BA$1,FALSE)</f>
        <v>0.22777545864215101</v>
      </c>
      <c r="AP4" s="48">
        <f>VLOOKUP($A4,'ADR Raw Data'!$B$6:$BE$43,'ADR Raw Data'!BB$1,FALSE)</f>
        <v>0.44602218505435398</v>
      </c>
      <c r="AQ4" s="49">
        <f>VLOOKUP($A4,'ADR Raw Data'!$B$6:$BE$43,'ADR Raw Data'!BC$1,FALSE)</f>
        <v>0.34091141610797998</v>
      </c>
      <c r="AR4" s="50">
        <f>VLOOKUP($A4,'ADR Raw Data'!$B$6:$BE$43,'ADR Raw Data'!BE$1,FALSE)</f>
        <v>1.1697376093796099</v>
      </c>
      <c r="AT4" s="51">
        <f>VLOOKUP($A4,'RevPAR Raw Data'!$B$6:$BE$43,'RevPAR Raw Data'!AG$1,FALSE)</f>
        <v>76.550581093964695</v>
      </c>
      <c r="AU4" s="52">
        <f>VLOOKUP($A4,'RevPAR Raw Data'!$B$6:$BE$43,'RevPAR Raw Data'!AH$1,FALSE)</f>
        <v>93.173759648386195</v>
      </c>
      <c r="AV4" s="52">
        <f>VLOOKUP($A4,'RevPAR Raw Data'!$B$6:$BE$43,'RevPAR Raw Data'!AI$1,FALSE)</f>
        <v>102.669811660383</v>
      </c>
      <c r="AW4" s="52">
        <f>VLOOKUP($A4,'RevPAR Raw Data'!$B$6:$BE$43,'RevPAR Raw Data'!AJ$1,FALSE)</f>
        <v>103.821983477975</v>
      </c>
      <c r="AX4" s="52">
        <f>VLOOKUP($A4,'RevPAR Raw Data'!$B$6:$BE$43,'RevPAR Raw Data'!AK$1,FALSE)</f>
        <v>100.983717160894</v>
      </c>
      <c r="AY4" s="53">
        <f>VLOOKUP($A4,'RevPAR Raw Data'!$B$6:$BE$43,'RevPAR Raw Data'!AL$1,FALSE)</f>
        <v>95.4440729881632</v>
      </c>
      <c r="AZ4" s="52">
        <f>VLOOKUP($A4,'RevPAR Raw Data'!$B$6:$BE$43,'RevPAR Raw Data'!AN$1,FALSE)</f>
        <v>122.466275358063</v>
      </c>
      <c r="BA4" s="52">
        <f>VLOOKUP($A4,'RevPAR Raw Data'!$B$6:$BE$43,'RevPAR Raw Data'!AO$1,FALSE)</f>
        <v>128.52055914338399</v>
      </c>
      <c r="BB4" s="53">
        <f>VLOOKUP($A4,'RevPAR Raw Data'!$B$6:$BE$43,'RevPAR Raw Data'!AP$1,FALSE)</f>
        <v>125.49343694876001</v>
      </c>
      <c r="BC4" s="54">
        <f>VLOOKUP($A4,'RevPAR Raw Data'!$B$6:$BE$43,'RevPAR Raw Data'!AR$1,FALSE)</f>
        <v>104.035518227278</v>
      </c>
      <c r="BE4" s="47">
        <f>VLOOKUP($A4,'RevPAR Raw Data'!$B$6:$BE$43,'RevPAR Raw Data'!AT$1,FALSE)</f>
        <v>7.2586717788256596</v>
      </c>
      <c r="BF4" s="48">
        <f>VLOOKUP($A4,'RevPAR Raw Data'!$B$6:$BE$43,'RevPAR Raw Data'!AU$1,FALSE)</f>
        <v>4.0178592447462398</v>
      </c>
      <c r="BG4" s="48">
        <f>VLOOKUP($A4,'RevPAR Raw Data'!$B$6:$BE$43,'RevPAR Raw Data'!AV$1,FALSE)</f>
        <v>1.28584172238843</v>
      </c>
      <c r="BH4" s="48">
        <f>VLOOKUP($A4,'RevPAR Raw Data'!$B$6:$BE$43,'RevPAR Raw Data'!AW$1,FALSE)</f>
        <v>0.81276075463811004</v>
      </c>
      <c r="BI4" s="48">
        <f>VLOOKUP($A4,'RevPAR Raw Data'!$B$6:$BE$43,'RevPAR Raw Data'!AX$1,FALSE)</f>
        <v>-0.27292692714671002</v>
      </c>
      <c r="BJ4" s="49">
        <f>VLOOKUP($A4,'RevPAR Raw Data'!$B$6:$BE$43,'RevPAR Raw Data'!AY$1,FALSE)</f>
        <v>2.2774533437515201</v>
      </c>
      <c r="BK4" s="48">
        <f>VLOOKUP($A4,'RevPAR Raw Data'!$B$6:$BE$43,'RevPAR Raw Data'!BA$1,FALSE)</f>
        <v>-0.958980044266313</v>
      </c>
      <c r="BL4" s="48">
        <f>VLOOKUP($A4,'RevPAR Raw Data'!$B$6:$BE$43,'RevPAR Raw Data'!BB$1,FALSE)</f>
        <v>-0.36354223831884303</v>
      </c>
      <c r="BM4" s="49">
        <f>VLOOKUP($A4,'RevPAR Raw Data'!$B$6:$BE$43,'RevPAR Raw Data'!BC$1,FALSE)</f>
        <v>-0.65496330984277695</v>
      </c>
      <c r="BN4" s="50">
        <f>VLOOKUP($A4,'RevPAR Raw Data'!$B$6:$BE$43,'RevPAR Raw Data'!BE$1,FALSE)</f>
        <v>1.2503072246117799</v>
      </c>
    </row>
    <row r="5" spans="1:66" x14ac:dyDescent="0.25">
      <c r="A5" s="46" t="s">
        <v>69</v>
      </c>
      <c r="B5" s="47">
        <f>VLOOKUP($A5,'Occupancy Raw Data'!$B$8:$BE$45,'Occupancy Raw Data'!AG$3,FALSE)</f>
        <v>50.689327961906002</v>
      </c>
      <c r="C5" s="48">
        <f>VLOOKUP($A5,'Occupancy Raw Data'!$B$8:$BE$45,'Occupancy Raw Data'!AH$3,FALSE)</f>
        <v>63.493678880567003</v>
      </c>
      <c r="D5" s="48">
        <f>VLOOKUP($A5,'Occupancy Raw Data'!$B$8:$BE$45,'Occupancy Raw Data'!AI$3,FALSE)</f>
        <v>69.467437675966593</v>
      </c>
      <c r="E5" s="48">
        <f>VLOOKUP($A5,'Occupancy Raw Data'!$B$8:$BE$45,'Occupancy Raw Data'!AJ$3,FALSE)</f>
        <v>70.354126842961605</v>
      </c>
      <c r="F5" s="48">
        <f>VLOOKUP($A5,'Occupancy Raw Data'!$B$8:$BE$45,'Occupancy Raw Data'!AK$3,FALSE)</f>
        <v>67.874910714146097</v>
      </c>
      <c r="G5" s="49">
        <f>VLOOKUP($A5,'Occupancy Raw Data'!$B$8:$BE$45,'Occupancy Raw Data'!AL$3,FALSE)</f>
        <v>64.376246036988803</v>
      </c>
      <c r="H5" s="48">
        <f>VLOOKUP($A5,'Occupancy Raw Data'!$B$8:$BE$45,'Occupancy Raw Data'!AN$3,FALSE)</f>
        <v>73.047003824638594</v>
      </c>
      <c r="I5" s="48">
        <f>VLOOKUP($A5,'Occupancy Raw Data'!$B$8:$BE$45,'Occupancy Raw Data'!AO$3,FALSE)</f>
        <v>74.187674566543507</v>
      </c>
      <c r="J5" s="49">
        <f>VLOOKUP($A5,'Occupancy Raw Data'!$B$8:$BE$45,'Occupancy Raw Data'!AP$3,FALSE)</f>
        <v>73.6173391955911</v>
      </c>
      <c r="K5" s="50">
        <f>VLOOKUP($A5,'Occupancy Raw Data'!$B$8:$BE$45,'Occupancy Raw Data'!AR$3,FALSE)</f>
        <v>67.016767081881895</v>
      </c>
      <c r="M5" s="47">
        <f>VLOOKUP($A5,'Occupancy Raw Data'!$B$8:$BE$45,'Occupancy Raw Data'!AT$3,FALSE)</f>
        <v>1.4719237779494101</v>
      </c>
      <c r="N5" s="48">
        <f>VLOOKUP($A5,'Occupancy Raw Data'!$B$8:$BE$45,'Occupancy Raw Data'!AU$3,FALSE)</f>
        <v>1.72576296877524</v>
      </c>
      <c r="O5" s="48">
        <f>VLOOKUP($A5,'Occupancy Raw Data'!$B$8:$BE$45,'Occupancy Raw Data'!AV$3,FALSE)</f>
        <v>1.47629444159624</v>
      </c>
      <c r="P5" s="48">
        <f>VLOOKUP($A5,'Occupancy Raw Data'!$B$8:$BE$45,'Occupancy Raw Data'!AW$3,FALSE)</f>
        <v>0.44659533113498301</v>
      </c>
      <c r="Q5" s="48">
        <f>VLOOKUP($A5,'Occupancy Raw Data'!$B$8:$BE$45,'Occupancy Raw Data'!AX$3,FALSE)</f>
        <v>-0.88362324420180205</v>
      </c>
      <c r="R5" s="49">
        <f>VLOOKUP($A5,'Occupancy Raw Data'!$B$8:$BE$45,'Occupancy Raw Data'!AY$3,FALSE)</f>
        <v>0.79084741450090401</v>
      </c>
      <c r="S5" s="48">
        <f>VLOOKUP($A5,'Occupancy Raw Data'!$B$8:$BE$45,'Occupancy Raw Data'!BA$3,FALSE)</f>
        <v>-2.03701174487562</v>
      </c>
      <c r="T5" s="48">
        <f>VLOOKUP($A5,'Occupancy Raw Data'!$B$8:$BE$45,'Occupancy Raw Data'!BB$3,FALSE)</f>
        <v>-2.5155619386249999</v>
      </c>
      <c r="U5" s="49">
        <f>VLOOKUP($A5,'Occupancy Raw Data'!$B$8:$BE$45,'Occupancy Raw Data'!BC$3,FALSE)</f>
        <v>-2.2787263922594398</v>
      </c>
      <c r="V5" s="50">
        <f>VLOOKUP($A5,'Occupancy Raw Data'!$B$8:$BE$45,'Occupancy Raw Data'!BE$3,FALSE)</f>
        <v>-0.193681712060494</v>
      </c>
      <c r="X5" s="51">
        <f>VLOOKUP($A5,'ADR Raw Data'!$B$6:$BE$43,'ADR Raw Data'!AG$1,FALSE)</f>
        <v>121.13952663068601</v>
      </c>
      <c r="Y5" s="52">
        <f>VLOOKUP($A5,'ADR Raw Data'!$B$6:$BE$43,'ADR Raw Data'!AH$1,FALSE)</f>
        <v>134.46155240633499</v>
      </c>
      <c r="Z5" s="52">
        <f>VLOOKUP($A5,'ADR Raw Data'!$B$6:$BE$43,'ADR Raw Data'!AI$1,FALSE)</f>
        <v>141.86188316763</v>
      </c>
      <c r="AA5" s="52">
        <f>VLOOKUP($A5,'ADR Raw Data'!$B$6:$BE$43,'ADR Raw Data'!AJ$1,FALSE)</f>
        <v>141.09258938139399</v>
      </c>
      <c r="AB5" s="52">
        <f>VLOOKUP($A5,'ADR Raw Data'!$B$6:$BE$43,'ADR Raw Data'!AK$1,FALSE)</f>
        <v>134.16825459134199</v>
      </c>
      <c r="AC5" s="53">
        <f>VLOOKUP($A5,'ADR Raw Data'!$B$6:$BE$43,'ADR Raw Data'!AL$1,FALSE)</f>
        <v>135.348438718024</v>
      </c>
      <c r="AD5" s="52">
        <f>VLOOKUP($A5,'ADR Raw Data'!$B$6:$BE$43,'ADR Raw Data'!AN$1,FALSE)</f>
        <v>142.40944031312401</v>
      </c>
      <c r="AE5" s="52">
        <f>VLOOKUP($A5,'ADR Raw Data'!$B$6:$BE$43,'ADR Raw Data'!AO$1,FALSE)</f>
        <v>142.86337324924301</v>
      </c>
      <c r="AF5" s="53">
        <f>VLOOKUP($A5,'ADR Raw Data'!$B$6:$BE$43,'ADR Raw Data'!AP$1,FALSE)</f>
        <v>142.638165157759</v>
      </c>
      <c r="AG5" s="54">
        <f>VLOOKUP($A5,'ADR Raw Data'!$B$6:$BE$43,'ADR Raw Data'!AR$1,FALSE)</f>
        <v>137.63653427958599</v>
      </c>
      <c r="AI5" s="47">
        <f>VLOOKUP($A5,'ADR Raw Data'!$B$6:$BE$43,'ADR Raw Data'!AT$1,FALSE)</f>
        <v>0.79931637208513395</v>
      </c>
      <c r="AJ5" s="48">
        <f>VLOOKUP($A5,'ADR Raw Data'!$B$6:$BE$43,'ADR Raw Data'!AU$1,FALSE)</f>
        <v>3.7533530278564302</v>
      </c>
      <c r="AK5" s="48">
        <f>VLOOKUP($A5,'ADR Raw Data'!$B$6:$BE$43,'ADR Raw Data'!AV$1,FALSE)</f>
        <v>4.06319147443718</v>
      </c>
      <c r="AL5" s="48">
        <f>VLOOKUP($A5,'ADR Raw Data'!$B$6:$BE$43,'ADR Raw Data'!AW$1,FALSE)</f>
        <v>4.1368946752645899</v>
      </c>
      <c r="AM5" s="48">
        <f>VLOOKUP($A5,'ADR Raw Data'!$B$6:$BE$43,'ADR Raw Data'!AX$1,FALSE)</f>
        <v>1.01443517823954</v>
      </c>
      <c r="AN5" s="49">
        <f>VLOOKUP($A5,'ADR Raw Data'!$B$6:$BE$43,'ADR Raw Data'!AY$1,FALSE)</f>
        <v>2.88762692604677</v>
      </c>
      <c r="AO5" s="48">
        <f>VLOOKUP($A5,'ADR Raw Data'!$B$6:$BE$43,'ADR Raw Data'!BA$1,FALSE)</f>
        <v>-2.3404290307920701</v>
      </c>
      <c r="AP5" s="48">
        <f>VLOOKUP($A5,'ADR Raw Data'!$B$6:$BE$43,'ADR Raw Data'!BB$1,FALSE)</f>
        <v>-2.6811347534160501</v>
      </c>
      <c r="AQ5" s="49">
        <f>VLOOKUP($A5,'ADR Raw Data'!$B$6:$BE$43,'ADR Raw Data'!BC$1,FALSE)</f>
        <v>-2.51346718578325</v>
      </c>
      <c r="AR5" s="50">
        <f>VLOOKUP($A5,'ADR Raw Data'!$B$6:$BE$43,'ADR Raw Data'!BE$1,FALSE)</f>
        <v>0.99252630697601096</v>
      </c>
      <c r="AT5" s="51">
        <f>VLOOKUP($A5,'RevPAR Raw Data'!$B$6:$BE$43,'RevPAR Raw Data'!AG$1,FALSE)</f>
        <v>61.404811945328902</v>
      </c>
      <c r="AU5" s="52">
        <f>VLOOKUP($A5,'RevPAR Raw Data'!$B$6:$BE$43,'RevPAR Raw Data'!AH$1,FALSE)</f>
        <v>85.374586302704003</v>
      </c>
      <c r="AV5" s="52">
        <f>VLOOKUP($A5,'RevPAR Raw Data'!$B$6:$BE$43,'RevPAR Raw Data'!AI$1,FALSE)</f>
        <v>98.547815275426302</v>
      </c>
      <c r="AW5" s="52">
        <f>VLOOKUP($A5,'RevPAR Raw Data'!$B$6:$BE$43,'RevPAR Raw Data'!AJ$1,FALSE)</f>
        <v>99.264459299404905</v>
      </c>
      <c r="AX5" s="52">
        <f>VLOOKUP($A5,'RevPAR Raw Data'!$B$6:$BE$43,'RevPAR Raw Data'!AK$1,FALSE)</f>
        <v>91.066583010601704</v>
      </c>
      <c r="AY5" s="53">
        <f>VLOOKUP($A5,'RevPAR Raw Data'!$B$6:$BE$43,'RevPAR Raw Data'!AL$1,FALSE)</f>
        <v>87.132243916338197</v>
      </c>
      <c r="AZ5" s="52">
        <f>VLOOKUP($A5,'RevPAR Raw Data'!$B$6:$BE$43,'RevPAR Raw Data'!AN$1,FALSE)</f>
        <v>104.025829312174</v>
      </c>
      <c r="BA5" s="52">
        <f>VLOOKUP($A5,'RevPAR Raw Data'!$B$6:$BE$43,'RevPAR Raw Data'!AO$1,FALSE)</f>
        <v>105.987014420935</v>
      </c>
      <c r="BB5" s="53">
        <f>VLOOKUP($A5,'RevPAR Raw Data'!$B$6:$BE$43,'RevPAR Raw Data'!AP$1,FALSE)</f>
        <v>105.00642186655401</v>
      </c>
      <c r="BC5" s="54">
        <f>VLOOKUP($A5,'RevPAR Raw Data'!$B$6:$BE$43,'RevPAR Raw Data'!AR$1,FALSE)</f>
        <v>92.239555597724902</v>
      </c>
      <c r="BE5" s="47">
        <f>VLOOKUP($A5,'RevPAR Raw Data'!$B$6:$BE$43,'RevPAR Raw Data'!AT$1,FALSE)</f>
        <v>2.2830054777763098</v>
      </c>
      <c r="BF5" s="48">
        <f>VLOOKUP($A5,'RevPAR Raw Data'!$B$6:$BE$43,'RevPAR Raw Data'!AU$1,FALSE)</f>
        <v>5.5438899732738198</v>
      </c>
      <c r="BG5" s="48">
        <f>VLOOKUP($A5,'RevPAR Raw Data'!$B$6:$BE$43,'RevPAR Raw Data'!AV$1,FALSE)</f>
        <v>5.5994705859219502</v>
      </c>
      <c r="BH5" s="48">
        <f>VLOOKUP($A5,'RevPAR Raw Data'!$B$6:$BE$43,'RevPAR Raw Data'!AW$1,FALSE)</f>
        <v>4.6019651848732703</v>
      </c>
      <c r="BI5" s="48">
        <f>VLOOKUP($A5,'RevPAR Raw Data'!$B$6:$BE$43,'RevPAR Raw Data'!AX$1,FALSE)</f>
        <v>0.121848149005453</v>
      </c>
      <c r="BJ5" s="49">
        <f>VLOOKUP($A5,'RevPAR Raw Data'!$B$6:$BE$43,'RevPAR Raw Data'!AY$1,FALSE)</f>
        <v>3.7013110634327502</v>
      </c>
      <c r="BK5" s="48">
        <f>VLOOKUP($A5,'RevPAR Raw Data'!$B$6:$BE$43,'RevPAR Raw Data'!BA$1,FALSE)</f>
        <v>-4.3297659614299802</v>
      </c>
      <c r="BL5" s="48">
        <f>VLOOKUP($A5,'RevPAR Raw Data'!$B$6:$BE$43,'RevPAR Raw Data'!BB$1,FALSE)</f>
        <v>-5.1292510866608696</v>
      </c>
      <c r="BM5" s="49">
        <f>VLOOKUP($A5,'RevPAR Raw Data'!$B$6:$BE$43,'RevPAR Raw Data'!BC$1,FALSE)</f>
        <v>-4.7349185379194703</v>
      </c>
      <c r="BN5" s="50">
        <f>VLOOKUP($A5,'RevPAR Raw Data'!$B$6:$BE$43,'RevPAR Raw Data'!BE$1,FALSE)</f>
        <v>0.79692225297151498</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117</v>
      </c>
      <c r="B8" s="47">
        <f>VLOOKUP($A8,'Occupancy Raw Data'!$B$8:$BE$51,'Occupancy Raw Data'!AG$3,FALSE)</f>
        <v>39.952628361858103</v>
      </c>
      <c r="C8" s="48">
        <f>VLOOKUP($A8,'Occupancy Raw Data'!$B$8:$BE$51,'Occupancy Raw Data'!AH$3,FALSE)</f>
        <v>54.905256723716299</v>
      </c>
      <c r="D8" s="48">
        <f>VLOOKUP($A8,'Occupancy Raw Data'!$B$8:$BE$51,'Occupancy Raw Data'!AI$3,FALSE)</f>
        <v>65.1512836185819</v>
      </c>
      <c r="E8" s="48">
        <f>VLOOKUP($A8,'Occupancy Raw Data'!$B$8:$BE$51,'Occupancy Raw Data'!AJ$3,FALSE)</f>
        <v>68.558985330073298</v>
      </c>
      <c r="F8" s="48">
        <f>VLOOKUP($A8,'Occupancy Raw Data'!$B$8:$BE$51,'Occupancy Raw Data'!AK$3,FALSE)</f>
        <v>66.014669926650299</v>
      </c>
      <c r="G8" s="49">
        <f>VLOOKUP($A8,'Occupancy Raw Data'!$B$8:$BE$51,'Occupancy Raw Data'!AL$3,FALSE)</f>
        <v>58.916564792175997</v>
      </c>
      <c r="H8" s="48">
        <f>VLOOKUP($A8,'Occupancy Raw Data'!$B$8:$BE$51,'Occupancy Raw Data'!AN$3,FALSE)</f>
        <v>69.674511002444902</v>
      </c>
      <c r="I8" s="48">
        <f>VLOOKUP($A8,'Occupancy Raw Data'!$B$8:$BE$51,'Occupancy Raw Data'!AO$3,FALSE)</f>
        <v>72.073655256723697</v>
      </c>
      <c r="J8" s="49">
        <f>VLOOKUP($A8,'Occupancy Raw Data'!$B$8:$BE$51,'Occupancy Raw Data'!AP$3,FALSE)</f>
        <v>70.874083129584307</v>
      </c>
      <c r="K8" s="50">
        <f>VLOOKUP($A8,'Occupancy Raw Data'!$B$8:$BE$51,'Occupancy Raw Data'!AR$3,FALSE)</f>
        <v>62.332998602864102</v>
      </c>
      <c r="M8" s="47">
        <f>VLOOKUP($A8,'Occupancy Raw Data'!$B$8:$BE$51,'Occupancy Raw Data'!AT$3,FALSE)</f>
        <v>-8.9936996019232893</v>
      </c>
      <c r="N8" s="48">
        <f>VLOOKUP($A8,'Occupancy Raw Data'!$B$8:$BE$51,'Occupancy Raw Data'!AU$3,FALSE)</f>
        <v>-5.3517287255460904</v>
      </c>
      <c r="O8" s="48">
        <f>VLOOKUP($A8,'Occupancy Raw Data'!$B$8:$BE$51,'Occupancy Raw Data'!AV$3,FALSE)</f>
        <v>-4.0871079499647998</v>
      </c>
      <c r="P8" s="48">
        <f>VLOOKUP($A8,'Occupancy Raw Data'!$B$8:$BE$51,'Occupancy Raw Data'!AW$3,FALSE)</f>
        <v>0.65778997299897302</v>
      </c>
      <c r="Q8" s="48">
        <f>VLOOKUP($A8,'Occupancy Raw Data'!$B$8:$BE$51,'Occupancy Raw Data'!AX$3,FALSE)</f>
        <v>0.55499600281069705</v>
      </c>
      <c r="R8" s="49">
        <f>VLOOKUP($A8,'Occupancy Raw Data'!$B$8:$BE$51,'Occupancy Raw Data'!AY$3,FALSE)</f>
        <v>-2.97089717086843</v>
      </c>
      <c r="S8" s="48">
        <f>VLOOKUP($A8,'Occupancy Raw Data'!$B$8:$BE$51,'Occupancy Raw Data'!BA$3,FALSE)</f>
        <v>-3.16900478143637</v>
      </c>
      <c r="T8" s="48">
        <f>VLOOKUP($A8,'Occupancy Raw Data'!$B$8:$BE$51,'Occupancy Raw Data'!BB$3,FALSE)</f>
        <v>-4.1703055588816698</v>
      </c>
      <c r="U8" s="49">
        <f>VLOOKUP($A8,'Occupancy Raw Data'!$B$8:$BE$51,'Occupancy Raw Data'!BC$3,FALSE)</f>
        <v>-3.6807298957585499</v>
      </c>
      <c r="V8" s="50">
        <f>VLOOKUP($A8,'Occupancy Raw Data'!$B$8:$BE$51,'Occupancy Raw Data'!BE$3,FALSE)</f>
        <v>-3.20288198651948</v>
      </c>
      <c r="X8" s="51">
        <f>VLOOKUP($A8,'ADR Raw Data'!$B$6:$BE$49,'ADR Raw Data'!AG$1,FALSE)</f>
        <v>294.40941288965303</v>
      </c>
      <c r="Y8" s="52">
        <f>VLOOKUP($A8,'ADR Raw Data'!$B$6:$BE$49,'ADR Raw Data'!AH$1,FALSE)</f>
        <v>300.16743389924801</v>
      </c>
      <c r="Z8" s="52">
        <f>VLOOKUP($A8,'ADR Raw Data'!$B$6:$BE$49,'ADR Raw Data'!AI$1,FALSE)</f>
        <v>306.32089363199202</v>
      </c>
      <c r="AA8" s="52">
        <f>VLOOKUP($A8,'ADR Raw Data'!$B$6:$BE$49,'ADR Raw Data'!AJ$1,FALSE)</f>
        <v>299.28958542293498</v>
      </c>
      <c r="AB8" s="52">
        <f>VLOOKUP($A8,'ADR Raw Data'!$B$6:$BE$49,'ADR Raw Data'!AK$1,FALSE)</f>
        <v>310.88827662036999</v>
      </c>
      <c r="AC8" s="53">
        <f>VLOOKUP($A8,'ADR Raw Data'!$B$6:$BE$49,'ADR Raw Data'!AL$1,FALSE)</f>
        <v>302.94562106082202</v>
      </c>
      <c r="AD8" s="52">
        <f>VLOOKUP($A8,'ADR Raw Data'!$B$6:$BE$49,'ADR Raw Data'!AN$1,FALSE)</f>
        <v>362.49404101326797</v>
      </c>
      <c r="AE8" s="52">
        <f>VLOOKUP($A8,'ADR Raw Data'!$B$6:$BE$49,'ADR Raw Data'!AO$1,FALSE)</f>
        <v>372.00146930986898</v>
      </c>
      <c r="AF8" s="53">
        <f>VLOOKUP($A8,'ADR Raw Data'!$B$6:$BE$49,'ADR Raw Data'!AP$1,FALSE)</f>
        <v>367.328213669685</v>
      </c>
      <c r="AG8" s="54">
        <f>VLOOKUP($A8,'ADR Raw Data'!$B$6:$BE$49,'ADR Raw Data'!AR$1,FALSE)</f>
        <v>323.86119810180799</v>
      </c>
      <c r="AI8" s="47">
        <f>VLOOKUP($A8,'ADR Raw Data'!$B$6:$BE$49,'ADR Raw Data'!AT$1,FALSE)</f>
        <v>0.45330889429870802</v>
      </c>
      <c r="AJ8" s="48">
        <f>VLOOKUP($A8,'ADR Raw Data'!$B$6:$BE$49,'ADR Raw Data'!AU$1,FALSE)</f>
        <v>1.21407683555582</v>
      </c>
      <c r="AK8" s="48">
        <f>VLOOKUP($A8,'ADR Raw Data'!$B$6:$BE$49,'ADR Raw Data'!AV$1,FALSE)</f>
        <v>2.8709410831196802</v>
      </c>
      <c r="AL8" s="48">
        <f>VLOOKUP($A8,'ADR Raw Data'!$B$6:$BE$49,'ADR Raw Data'!AW$1,FALSE)</f>
        <v>-3.0649490465459501</v>
      </c>
      <c r="AM8" s="48">
        <f>VLOOKUP($A8,'ADR Raw Data'!$B$6:$BE$49,'ADR Raw Data'!AX$1,FALSE)</f>
        <v>-1.01141606950651</v>
      </c>
      <c r="AN8" s="49">
        <f>VLOOKUP($A8,'ADR Raw Data'!$B$6:$BE$49,'ADR Raw Data'!AY$1,FALSE)</f>
        <v>3.1440458987784303E-2</v>
      </c>
      <c r="AO8" s="48">
        <f>VLOOKUP($A8,'ADR Raw Data'!$B$6:$BE$49,'ADR Raw Data'!BA$1,FALSE)</f>
        <v>0.72785296815054001</v>
      </c>
      <c r="AP8" s="48">
        <f>VLOOKUP($A8,'ADR Raw Data'!$B$6:$BE$49,'ADR Raw Data'!BB$1,FALSE)</f>
        <v>2.4931071911310099</v>
      </c>
      <c r="AQ8" s="49">
        <f>VLOOKUP($A8,'ADR Raw Data'!$B$6:$BE$49,'ADR Raw Data'!BC$1,FALSE)</f>
        <v>1.6269278894780801</v>
      </c>
      <c r="AR8" s="50">
        <f>VLOOKUP($A8,'ADR Raw Data'!$B$6:$BE$49,'ADR Raw Data'!BE$1,FALSE)</f>
        <v>0.583688010892358</v>
      </c>
      <c r="AT8" s="51">
        <f>VLOOKUP($A8,'RevPAR Raw Data'!$B$6:$BE$49,'RevPAR Raw Data'!AG$1,FALSE)</f>
        <v>117.624298594132</v>
      </c>
      <c r="AU8" s="52">
        <f>VLOOKUP($A8,'RevPAR Raw Data'!$B$6:$BE$49,'RevPAR Raw Data'!AH$1,FALSE)</f>
        <v>164.80770018337401</v>
      </c>
      <c r="AV8" s="52">
        <f>VLOOKUP($A8,'RevPAR Raw Data'!$B$6:$BE$49,'RevPAR Raw Data'!AI$1,FALSE)</f>
        <v>199.57199419315401</v>
      </c>
      <c r="AW8" s="52">
        <f>VLOOKUP($A8,'RevPAR Raw Data'!$B$6:$BE$49,'RevPAR Raw Data'!AJ$1,FALSE)</f>
        <v>205.189902964547</v>
      </c>
      <c r="AX8" s="52">
        <f>VLOOKUP($A8,'RevPAR Raw Data'!$B$6:$BE$49,'RevPAR Raw Data'!AK$1,FALSE)</f>
        <v>205.23186965158899</v>
      </c>
      <c r="AY8" s="53">
        <f>VLOOKUP($A8,'RevPAR Raw Data'!$B$6:$BE$49,'RevPAR Raw Data'!AL$1,FALSE)</f>
        <v>178.485153117359</v>
      </c>
      <c r="AZ8" s="52">
        <f>VLOOKUP($A8,'RevPAR Raw Data'!$B$6:$BE$49,'RevPAR Raw Data'!AN$1,FALSE)</f>
        <v>252.565950488997</v>
      </c>
      <c r="BA8" s="52">
        <f>VLOOKUP($A8,'RevPAR Raw Data'!$B$6:$BE$49,'RevPAR Raw Data'!AO$1,FALSE)</f>
        <v>268.11505654034198</v>
      </c>
      <c r="BB8" s="53">
        <f>VLOOKUP($A8,'RevPAR Raw Data'!$B$6:$BE$49,'RevPAR Raw Data'!AP$1,FALSE)</f>
        <v>260.34050351466902</v>
      </c>
      <c r="BC8" s="54">
        <f>VLOOKUP($A8,'RevPAR Raw Data'!$B$6:$BE$49,'RevPAR Raw Data'!AR$1,FALSE)</f>
        <v>201.872396088019</v>
      </c>
      <c r="BE8" s="47">
        <f>VLOOKUP($A8,'RevPAR Raw Data'!$B$6:$BE$49,'RevPAR Raw Data'!AT$1,FALSE)</f>
        <v>-8.5811599478466096</v>
      </c>
      <c r="BF8" s="48">
        <f>VLOOKUP($A8,'RevPAR Raw Data'!$B$6:$BE$49,'RevPAR Raw Data'!AU$1,FALSE)</f>
        <v>-4.2026259887489097</v>
      </c>
      <c r="BG8" s="48">
        <f>VLOOKUP($A8,'RevPAR Raw Data'!$B$6:$BE$49,'RevPAR Raw Data'!AV$1,FALSE)</f>
        <v>-1.3335053280921101</v>
      </c>
      <c r="BH8" s="48">
        <f>VLOOKUP($A8,'RevPAR Raw Data'!$B$6:$BE$49,'RevPAR Raw Data'!AW$1,FALSE)</f>
        <v>-2.4273200010526801</v>
      </c>
      <c r="BI8" s="48">
        <f>VLOOKUP($A8,'RevPAR Raw Data'!$B$6:$BE$49,'RevPAR Raw Data'!AX$1,FALSE)</f>
        <v>-0.46203338545336597</v>
      </c>
      <c r="BJ8" s="49">
        <f>VLOOKUP($A8,'RevPAR Raw Data'!$B$6:$BE$49,'RevPAR Raw Data'!AY$1,FALSE)</f>
        <v>-2.9403907755872298</v>
      </c>
      <c r="BK8" s="48">
        <f>VLOOKUP($A8,'RevPAR Raw Data'!$B$6:$BE$49,'RevPAR Raw Data'!BA$1,FALSE)</f>
        <v>-2.46421750864834</v>
      </c>
      <c r="BL8" s="48">
        <f>VLOOKUP($A8,'RevPAR Raw Data'!$B$6:$BE$49,'RevPAR Raw Data'!BB$1,FALSE)</f>
        <v>-1.78116855553128</v>
      </c>
      <c r="BM8" s="49">
        <f>VLOOKUP($A8,'RevPAR Raw Data'!$B$6:$BE$49,'RevPAR Raw Data'!BC$1,FALSE)</f>
        <v>-2.1136848274909199</v>
      </c>
      <c r="BN8" s="50">
        <f>VLOOKUP($A8,'RevPAR Raw Data'!$B$6:$BE$49,'RevPAR Raw Data'!BE$1,FALSE)</f>
        <v>-2.6378888137854601</v>
      </c>
    </row>
    <row r="9" spans="1:66" x14ac:dyDescent="0.25">
      <c r="A9" s="63" t="s">
        <v>118</v>
      </c>
      <c r="B9" s="47">
        <f>VLOOKUP($A9,'Occupancy Raw Data'!$B$8:$BE$51,'Occupancy Raw Data'!AG$3,FALSE)</f>
        <v>52.470106546317403</v>
      </c>
      <c r="C9" s="48">
        <f>VLOOKUP($A9,'Occupancy Raw Data'!$B$8:$BE$51,'Occupancy Raw Data'!AH$3,FALSE)</f>
        <v>73.516959009910195</v>
      </c>
      <c r="D9" s="48">
        <f>VLOOKUP($A9,'Occupancy Raw Data'!$B$8:$BE$51,'Occupancy Raw Data'!AI$3,FALSE)</f>
        <v>83.2047643418787</v>
      </c>
      <c r="E9" s="48">
        <f>VLOOKUP($A9,'Occupancy Raw Data'!$B$8:$BE$51,'Occupancy Raw Data'!AJ$3,FALSE)</f>
        <v>83.157620721072405</v>
      </c>
      <c r="F9" s="48">
        <f>VLOOKUP($A9,'Occupancy Raw Data'!$B$8:$BE$51,'Occupancy Raw Data'!AK$3,FALSE)</f>
        <v>77.473457168888601</v>
      </c>
      <c r="G9" s="49">
        <f>VLOOKUP($A9,'Occupancy Raw Data'!$B$8:$BE$51,'Occupancy Raw Data'!AL$3,FALSE)</f>
        <v>73.966873729114596</v>
      </c>
      <c r="H9" s="48">
        <f>VLOOKUP($A9,'Occupancy Raw Data'!$B$8:$BE$51,'Occupancy Raw Data'!AN$3,FALSE)</f>
        <v>77.156430709730202</v>
      </c>
      <c r="I9" s="48">
        <f>VLOOKUP($A9,'Occupancy Raw Data'!$B$8:$BE$51,'Occupancy Raw Data'!AO$3,FALSE)</f>
        <v>77.2521894349305</v>
      </c>
      <c r="J9" s="49">
        <f>VLOOKUP($A9,'Occupancy Raw Data'!$B$8:$BE$51,'Occupancy Raw Data'!AP$3,FALSE)</f>
        <v>77.204310072330301</v>
      </c>
      <c r="K9" s="50">
        <f>VLOOKUP($A9,'Occupancy Raw Data'!$B$8:$BE$51,'Occupancy Raw Data'!AR$3,FALSE)</f>
        <v>74.892213174107695</v>
      </c>
      <c r="M9" s="47">
        <f>VLOOKUP($A9,'Occupancy Raw Data'!$B$8:$BE$51,'Occupancy Raw Data'!AT$3,FALSE)</f>
        <v>6.4075211770325504</v>
      </c>
      <c r="N9" s="48">
        <f>VLOOKUP($A9,'Occupancy Raw Data'!$B$8:$BE$51,'Occupancy Raw Data'!AU$3,FALSE)</f>
        <v>6.2735650157631104</v>
      </c>
      <c r="O9" s="48">
        <f>VLOOKUP($A9,'Occupancy Raw Data'!$B$8:$BE$51,'Occupancy Raw Data'!AV$3,FALSE)</f>
        <v>4.5858921586169501</v>
      </c>
      <c r="P9" s="48">
        <f>VLOOKUP($A9,'Occupancy Raw Data'!$B$8:$BE$51,'Occupancy Raw Data'!AW$3,FALSE)</f>
        <v>3.5062840675030298</v>
      </c>
      <c r="Q9" s="48">
        <f>VLOOKUP($A9,'Occupancy Raw Data'!$B$8:$BE$51,'Occupancy Raw Data'!AX$3,FALSE)</f>
        <v>2.1932502341266602</v>
      </c>
      <c r="R9" s="49">
        <f>VLOOKUP($A9,'Occupancy Raw Data'!$B$8:$BE$51,'Occupancy Raw Data'!AY$3,FALSE)</f>
        <v>4.41535210557619</v>
      </c>
      <c r="S9" s="48">
        <f>VLOOKUP($A9,'Occupancy Raw Data'!$B$8:$BE$51,'Occupancy Raw Data'!BA$3,FALSE)</f>
        <v>0.17000450653973401</v>
      </c>
      <c r="T9" s="48">
        <f>VLOOKUP($A9,'Occupancy Raw Data'!$B$8:$BE$51,'Occupancy Raw Data'!BB$3,FALSE)</f>
        <v>-1.7693146700718301</v>
      </c>
      <c r="U9" s="49">
        <f>VLOOKUP($A9,'Occupancy Raw Data'!$B$8:$BE$51,'Occupancy Raw Data'!BC$3,FALSE)</f>
        <v>-0.80973455899586</v>
      </c>
      <c r="V9" s="50">
        <f>VLOOKUP($A9,'Occupancy Raw Data'!$B$8:$BE$51,'Occupancy Raw Data'!BE$3,FALSE)</f>
        <v>2.8187314199394198</v>
      </c>
      <c r="X9" s="51">
        <f>VLOOKUP($A9,'ADR Raw Data'!$B$6:$BE$49,'ADR Raw Data'!AG$1,FALSE)</f>
        <v>186.40091723269501</v>
      </c>
      <c r="Y9" s="52">
        <f>VLOOKUP($A9,'ADR Raw Data'!$B$6:$BE$49,'ADR Raw Data'!AH$1,FALSE)</f>
        <v>210.132976647047</v>
      </c>
      <c r="Z9" s="52">
        <f>VLOOKUP($A9,'ADR Raw Data'!$B$6:$BE$49,'ADR Raw Data'!AI$1,FALSE)</f>
        <v>222.30744978527301</v>
      </c>
      <c r="AA9" s="52">
        <f>VLOOKUP($A9,'ADR Raw Data'!$B$6:$BE$49,'ADR Raw Data'!AJ$1,FALSE)</f>
        <v>220.60044518480399</v>
      </c>
      <c r="AB9" s="52">
        <f>VLOOKUP($A9,'ADR Raw Data'!$B$6:$BE$49,'ADR Raw Data'!AK$1,FALSE)</f>
        <v>201.61312280996401</v>
      </c>
      <c r="AC9" s="53">
        <f>VLOOKUP($A9,'ADR Raw Data'!$B$6:$BE$49,'ADR Raw Data'!AL$1,FALSE)</f>
        <v>210.07439758945199</v>
      </c>
      <c r="AD9" s="52">
        <f>VLOOKUP($A9,'ADR Raw Data'!$B$6:$BE$49,'ADR Raw Data'!AN$1,FALSE)</f>
        <v>197.27616524683299</v>
      </c>
      <c r="AE9" s="52">
        <f>VLOOKUP($A9,'ADR Raw Data'!$B$6:$BE$49,'ADR Raw Data'!AO$1,FALSE)</f>
        <v>199.216693985125</v>
      </c>
      <c r="AF9" s="53">
        <f>VLOOKUP($A9,'ADR Raw Data'!$B$6:$BE$49,'ADR Raw Data'!AP$1,FALSE)</f>
        <v>198.24703133937399</v>
      </c>
      <c r="AG9" s="54">
        <f>VLOOKUP($A9,'ADR Raw Data'!$B$6:$BE$49,'ADR Raw Data'!AR$1,FALSE)</f>
        <v>206.58947797562701</v>
      </c>
      <c r="AI9" s="47">
        <f>VLOOKUP($A9,'ADR Raw Data'!$B$6:$BE$49,'ADR Raw Data'!AT$1,FALSE)</f>
        <v>2.39684323714016</v>
      </c>
      <c r="AJ9" s="48">
        <f>VLOOKUP($A9,'ADR Raw Data'!$B$6:$BE$49,'ADR Raw Data'!AU$1,FALSE)</f>
        <v>4.8294961739284501</v>
      </c>
      <c r="AK9" s="48">
        <f>VLOOKUP($A9,'ADR Raw Data'!$B$6:$BE$49,'ADR Raw Data'!AV$1,FALSE)</f>
        <v>5.5233085591098297</v>
      </c>
      <c r="AL9" s="48">
        <f>VLOOKUP($A9,'ADR Raw Data'!$B$6:$BE$49,'ADR Raw Data'!AW$1,FALSE)</f>
        <v>6.1823973548119602</v>
      </c>
      <c r="AM9" s="48">
        <f>VLOOKUP($A9,'ADR Raw Data'!$B$6:$BE$49,'ADR Raw Data'!AX$1,FALSE)</f>
        <v>2.1541975949343701</v>
      </c>
      <c r="AN9" s="49">
        <f>VLOOKUP($A9,'ADR Raw Data'!$B$6:$BE$49,'ADR Raw Data'!AY$1,FALSE)</f>
        <v>4.4215672952364198</v>
      </c>
      <c r="AO9" s="48">
        <f>VLOOKUP($A9,'ADR Raw Data'!$B$6:$BE$49,'ADR Raw Data'!BA$1,FALSE)</f>
        <v>0.42603196249161701</v>
      </c>
      <c r="AP9" s="48">
        <f>VLOOKUP($A9,'ADR Raw Data'!$B$6:$BE$49,'ADR Raw Data'!BB$1,FALSE)</f>
        <v>0.47539541481313402</v>
      </c>
      <c r="AQ9" s="49">
        <f>VLOOKUP($A9,'ADR Raw Data'!$B$6:$BE$49,'ADR Raw Data'!BC$1,FALSE)</f>
        <v>0.44627966696979998</v>
      </c>
      <c r="AR9" s="50">
        <f>VLOOKUP($A9,'ADR Raw Data'!$B$6:$BE$49,'ADR Raw Data'!BE$1,FALSE)</f>
        <v>3.28737269823027</v>
      </c>
      <c r="AT9" s="51">
        <f>VLOOKUP($A9,'RevPAR Raw Data'!$B$6:$BE$49,'RevPAR Raw Data'!AG$1,FALSE)</f>
        <v>97.804759875308207</v>
      </c>
      <c r="AU9" s="52">
        <f>VLOOKUP($A9,'RevPAR Raw Data'!$B$6:$BE$49,'RevPAR Raw Data'!AH$1,FALSE)</f>
        <v>154.483374307914</v>
      </c>
      <c r="AV9" s="52">
        <f>VLOOKUP($A9,'RevPAR Raw Data'!$B$6:$BE$49,'RevPAR Raw Data'!AI$1,FALSE)</f>
        <v>184.970389708277</v>
      </c>
      <c r="AW9" s="52">
        <f>VLOOKUP($A9,'RevPAR Raw Data'!$B$6:$BE$49,'RevPAR Raw Data'!AJ$1,FALSE)</f>
        <v>183.446081515776</v>
      </c>
      <c r="AX9" s="52">
        <f>VLOOKUP($A9,'RevPAR Raw Data'!$B$6:$BE$49,'RevPAR Raw Data'!AK$1,FALSE)</f>
        <v>156.19665634703699</v>
      </c>
      <c r="AY9" s="53">
        <f>VLOOKUP($A9,'RevPAR Raw Data'!$B$6:$BE$49,'RevPAR Raw Data'!AL$1,FALSE)</f>
        <v>155.38546440218801</v>
      </c>
      <c r="AZ9" s="52">
        <f>VLOOKUP($A9,'RevPAR Raw Data'!$B$6:$BE$49,'RevPAR Raw Data'!AN$1,FALSE)</f>
        <v>152.21124774548599</v>
      </c>
      <c r="BA9" s="52">
        <f>VLOOKUP($A9,'RevPAR Raw Data'!$B$6:$BE$49,'RevPAR Raw Data'!AO$1,FALSE)</f>
        <v>153.89925782339401</v>
      </c>
      <c r="BB9" s="53">
        <f>VLOOKUP($A9,'RevPAR Raw Data'!$B$6:$BE$49,'RevPAR Raw Data'!AP$1,FALSE)</f>
        <v>153.05525278444</v>
      </c>
      <c r="BC9" s="54">
        <f>VLOOKUP($A9,'RevPAR Raw Data'!$B$6:$BE$49,'RevPAR Raw Data'!AR$1,FALSE)</f>
        <v>154.71943224078299</v>
      </c>
      <c r="BE9" s="47">
        <f>VLOOKUP($A9,'RevPAR Raw Data'!$B$6:$BE$49,'RevPAR Raw Data'!AT$1,FALSE)</f>
        <v>8.9579426521727399</v>
      </c>
      <c r="BF9" s="48">
        <f>VLOOKUP($A9,'RevPAR Raw Data'!$B$6:$BE$49,'RevPAR Raw Data'!AU$1,FALSE)</f>
        <v>11.406042772096701</v>
      </c>
      <c r="BG9" s="48">
        <f>VLOOKUP($A9,'RevPAR Raw Data'!$B$6:$BE$49,'RevPAR Raw Data'!AV$1,FALSE)</f>
        <v>10.3624936918352</v>
      </c>
      <c r="BH9" s="48">
        <f>VLOOKUP($A9,'RevPAR Raw Data'!$B$6:$BE$49,'RevPAR Raw Data'!AW$1,FALSE)</f>
        <v>9.9054538357565001</v>
      </c>
      <c r="BI9" s="48">
        <f>VLOOKUP($A9,'RevPAR Raw Data'!$B$6:$BE$49,'RevPAR Raw Data'!AX$1,FALSE)</f>
        <v>4.3946947728554804</v>
      </c>
      <c r="BJ9" s="49">
        <f>VLOOKUP($A9,'RevPAR Raw Data'!$B$6:$BE$49,'RevPAR Raw Data'!AY$1,FALSE)</f>
        <v>9.0321471654823</v>
      </c>
      <c r="BK9" s="48">
        <f>VLOOKUP($A9,'RevPAR Raw Data'!$B$6:$BE$49,'RevPAR Raw Data'!BA$1,FALSE)</f>
        <v>0.59676074256688805</v>
      </c>
      <c r="BL9" s="48">
        <f>VLOOKUP($A9,'RevPAR Raw Data'!$B$6:$BE$49,'RevPAR Raw Data'!BB$1,FALSE)</f>
        <v>-1.30233049607384</v>
      </c>
      <c r="BM9" s="49">
        <f>VLOOKUP($A9,'RevPAR Raw Data'!$B$6:$BE$49,'RevPAR Raw Data'!BC$1,FALSE)</f>
        <v>-0.367068572719286</v>
      </c>
      <c r="BN9" s="50">
        <f>VLOOKUP($A9,'RevPAR Raw Data'!$B$6:$BE$49,'RevPAR Raw Data'!BE$1,FALSE)</f>
        <v>6.1987663253052201</v>
      </c>
    </row>
    <row r="10" spans="1:66" x14ac:dyDescent="0.25">
      <c r="A10" s="63" t="s">
        <v>119</v>
      </c>
      <c r="B10" s="47">
        <f>VLOOKUP($A10,'Occupancy Raw Data'!$B$8:$BE$51,'Occupancy Raw Data'!AG$3,FALSE)</f>
        <v>53.282571659144502</v>
      </c>
      <c r="C10" s="48">
        <f>VLOOKUP($A10,'Occupancy Raw Data'!$B$8:$BE$51,'Occupancy Raw Data'!AH$3,FALSE)</f>
        <v>69.820216994948694</v>
      </c>
      <c r="D10" s="48">
        <f>VLOOKUP($A10,'Occupancy Raw Data'!$B$8:$BE$51,'Occupancy Raw Data'!AI$3,FALSE)</f>
        <v>78.167498580267207</v>
      </c>
      <c r="E10" s="48">
        <f>VLOOKUP($A10,'Occupancy Raw Data'!$B$8:$BE$51,'Occupancy Raw Data'!AJ$3,FALSE)</f>
        <v>78.112950951968102</v>
      </c>
      <c r="F10" s="48">
        <f>VLOOKUP($A10,'Occupancy Raw Data'!$B$8:$BE$51,'Occupancy Raw Data'!AK$3,FALSE)</f>
        <v>73.9172669396538</v>
      </c>
      <c r="G10" s="49">
        <f>VLOOKUP($A10,'Occupancy Raw Data'!$B$8:$BE$51,'Occupancy Raw Data'!AL$3,FALSE)</f>
        <v>70.660101025196496</v>
      </c>
      <c r="H10" s="48">
        <f>VLOOKUP($A10,'Occupancy Raw Data'!$B$8:$BE$51,'Occupancy Raw Data'!AN$3,FALSE)</f>
        <v>78.794422691813296</v>
      </c>
      <c r="I10" s="48">
        <f>VLOOKUP($A10,'Occupancy Raw Data'!$B$8:$BE$51,'Occupancy Raw Data'!AO$3,FALSE)</f>
        <v>80.424873718504301</v>
      </c>
      <c r="J10" s="49">
        <f>VLOOKUP($A10,'Occupancy Raw Data'!$B$8:$BE$51,'Occupancy Raw Data'!AP$3,FALSE)</f>
        <v>79.609648205158805</v>
      </c>
      <c r="K10" s="50">
        <f>VLOOKUP($A10,'Occupancy Raw Data'!$B$8:$BE$51,'Occupancy Raw Data'!AR$3,FALSE)</f>
        <v>73.217114505185705</v>
      </c>
      <c r="M10" s="47">
        <f>VLOOKUP($A10,'Occupancy Raw Data'!$B$8:$BE$51,'Occupancy Raw Data'!AT$3,FALSE)</f>
        <v>1.74353525230506</v>
      </c>
      <c r="N10" s="48">
        <f>VLOOKUP($A10,'Occupancy Raw Data'!$B$8:$BE$51,'Occupancy Raw Data'!AU$3,FALSE)</f>
        <v>1.9629724970224001</v>
      </c>
      <c r="O10" s="48">
        <f>VLOOKUP($A10,'Occupancy Raw Data'!$B$8:$BE$51,'Occupancy Raw Data'!AV$3,FALSE)</f>
        <v>1.29859669746179</v>
      </c>
      <c r="P10" s="48">
        <f>VLOOKUP($A10,'Occupancy Raw Data'!$B$8:$BE$51,'Occupancy Raw Data'!AW$3,FALSE)</f>
        <v>-0.80339604402402098</v>
      </c>
      <c r="Q10" s="48">
        <f>VLOOKUP($A10,'Occupancy Raw Data'!$B$8:$BE$51,'Occupancy Raw Data'!AX$3,FALSE)</f>
        <v>-1.62208873602611</v>
      </c>
      <c r="R10" s="49">
        <f>VLOOKUP($A10,'Occupancy Raw Data'!$B$8:$BE$51,'Occupancy Raw Data'!AY$3,FALSE)</f>
        <v>0.40009426515892199</v>
      </c>
      <c r="S10" s="48">
        <f>VLOOKUP($A10,'Occupancy Raw Data'!$B$8:$BE$51,'Occupancy Raw Data'!BA$3,FALSE)</f>
        <v>-3.0351836433066501</v>
      </c>
      <c r="T10" s="48">
        <f>VLOOKUP($A10,'Occupancy Raw Data'!$B$8:$BE$51,'Occupancy Raw Data'!BB$3,FALSE)</f>
        <v>-2.6054881188660999</v>
      </c>
      <c r="U10" s="49">
        <f>VLOOKUP($A10,'Occupancy Raw Data'!$B$8:$BE$51,'Occupancy Raw Data'!BC$3,FALSE)</f>
        <v>-2.8186107316187599</v>
      </c>
      <c r="V10" s="50">
        <f>VLOOKUP($A10,'Occupancy Raw Data'!$B$8:$BE$51,'Occupancy Raw Data'!BE$3,FALSE)</f>
        <v>-0.62242504140447497</v>
      </c>
      <c r="X10" s="51">
        <f>VLOOKUP($A10,'ADR Raw Data'!$B$6:$BE$49,'ADR Raw Data'!AG$1,FALSE)</f>
        <v>142.522317023574</v>
      </c>
      <c r="Y10" s="52">
        <f>VLOOKUP($A10,'ADR Raw Data'!$B$6:$BE$49,'ADR Raw Data'!AH$1,FALSE)</f>
        <v>155.27429659992001</v>
      </c>
      <c r="Z10" s="52">
        <f>VLOOKUP($A10,'ADR Raw Data'!$B$6:$BE$49,'ADR Raw Data'!AI$1,FALSE)</f>
        <v>162.48301911863101</v>
      </c>
      <c r="AA10" s="52">
        <f>VLOOKUP($A10,'ADR Raw Data'!$B$6:$BE$49,'ADR Raw Data'!AJ$1,FALSE)</f>
        <v>161.356227651453</v>
      </c>
      <c r="AB10" s="52">
        <f>VLOOKUP($A10,'ADR Raw Data'!$B$6:$BE$49,'ADR Raw Data'!AK$1,FALSE)</f>
        <v>153.62738106791201</v>
      </c>
      <c r="AC10" s="53">
        <f>VLOOKUP($A10,'ADR Raw Data'!$B$6:$BE$49,'ADR Raw Data'!AL$1,FALSE)</f>
        <v>155.946165519283</v>
      </c>
      <c r="AD10" s="52">
        <f>VLOOKUP($A10,'ADR Raw Data'!$B$6:$BE$49,'ADR Raw Data'!AN$1,FALSE)</f>
        <v>159.302678640859</v>
      </c>
      <c r="AE10" s="52">
        <f>VLOOKUP($A10,'ADR Raw Data'!$B$6:$BE$49,'ADR Raw Data'!AO$1,FALSE)</f>
        <v>159.10084576004999</v>
      </c>
      <c r="AF10" s="53">
        <f>VLOOKUP($A10,'ADR Raw Data'!$B$6:$BE$49,'ADR Raw Data'!AP$1,FALSE)</f>
        <v>159.200728787309</v>
      </c>
      <c r="AG10" s="54">
        <f>VLOOKUP($A10,'ADR Raw Data'!$B$6:$BE$49,'ADR Raw Data'!AR$1,FALSE)</f>
        <v>156.957227476508</v>
      </c>
      <c r="AI10" s="47">
        <f>VLOOKUP($A10,'ADR Raw Data'!$B$6:$BE$49,'ADR Raw Data'!AT$1,FALSE)</f>
        <v>0.33453257877779902</v>
      </c>
      <c r="AJ10" s="48">
        <f>VLOOKUP($A10,'ADR Raw Data'!$B$6:$BE$49,'ADR Raw Data'!AU$1,FALSE)</f>
        <v>3.6890119987100198</v>
      </c>
      <c r="AK10" s="48">
        <f>VLOOKUP($A10,'ADR Raw Data'!$B$6:$BE$49,'ADR Raw Data'!AV$1,FALSE)</f>
        <v>3.9749865052311599</v>
      </c>
      <c r="AL10" s="48">
        <f>VLOOKUP($A10,'ADR Raw Data'!$B$6:$BE$49,'ADR Raw Data'!AW$1,FALSE)</f>
        <v>3.8842755976677901</v>
      </c>
      <c r="AM10" s="48">
        <f>VLOOKUP($A10,'ADR Raw Data'!$B$6:$BE$49,'ADR Raw Data'!AX$1,FALSE)</f>
        <v>0.63125164667876899</v>
      </c>
      <c r="AN10" s="49">
        <f>VLOOKUP($A10,'ADR Raw Data'!$B$6:$BE$49,'ADR Raw Data'!AY$1,FALSE)</f>
        <v>2.6617305058098699</v>
      </c>
      <c r="AO10" s="48">
        <f>VLOOKUP($A10,'ADR Raw Data'!$B$6:$BE$49,'ADR Raw Data'!BA$1,FALSE)</f>
        <v>-3.8094561328205998</v>
      </c>
      <c r="AP10" s="48">
        <f>VLOOKUP($A10,'ADR Raw Data'!$B$6:$BE$49,'ADR Raw Data'!BB$1,FALSE)</f>
        <v>-4.0253312040176104</v>
      </c>
      <c r="AQ10" s="49">
        <f>VLOOKUP($A10,'ADR Raw Data'!$B$6:$BE$49,'ADR Raw Data'!BC$1,FALSE)</f>
        <v>-3.9184478394223201</v>
      </c>
      <c r="AR10" s="50">
        <f>VLOOKUP($A10,'ADR Raw Data'!$B$6:$BE$49,'ADR Raw Data'!BE$1,FALSE)</f>
        <v>0.43085960908626603</v>
      </c>
      <c r="AT10" s="51">
        <f>VLOOKUP($A10,'RevPAR Raw Data'!$B$6:$BE$49,'RevPAR Raw Data'!AG$1,FALSE)</f>
        <v>75.939555698359001</v>
      </c>
      <c r="AU10" s="52">
        <f>VLOOKUP($A10,'RevPAR Raw Data'!$B$6:$BE$49,'RevPAR Raw Data'!AH$1,FALSE)</f>
        <v>108.412850823445</v>
      </c>
      <c r="AV10" s="52">
        <f>VLOOKUP($A10,'RevPAR Raw Data'!$B$6:$BE$49,'RevPAR Raw Data'!AI$1,FALSE)</f>
        <v>127.00891166273099</v>
      </c>
      <c r="AW10" s="52">
        <f>VLOOKUP($A10,'RevPAR Raw Data'!$B$6:$BE$49,'RevPAR Raw Data'!AJ$1,FALSE)</f>
        <v>126.040110963326</v>
      </c>
      <c r="AX10" s="52">
        <f>VLOOKUP($A10,'RevPAR Raw Data'!$B$6:$BE$49,'RevPAR Raw Data'!AK$1,FALSE)</f>
        <v>113.557161356367</v>
      </c>
      <c r="AY10" s="53">
        <f>VLOOKUP($A10,'RevPAR Raw Data'!$B$6:$BE$49,'RevPAR Raw Data'!AL$1,FALSE)</f>
        <v>110.19171810084499</v>
      </c>
      <c r="AZ10" s="52">
        <f>VLOOKUP($A10,'RevPAR Raw Data'!$B$6:$BE$49,'RevPAR Raw Data'!AN$1,FALSE)</f>
        <v>125.52162596765901</v>
      </c>
      <c r="BA10" s="52">
        <f>VLOOKUP($A10,'RevPAR Raw Data'!$B$6:$BE$49,'RevPAR Raw Data'!AO$1,FALSE)</f>
        <v>127.956654287593</v>
      </c>
      <c r="BB10" s="53">
        <f>VLOOKUP($A10,'RevPAR Raw Data'!$B$6:$BE$49,'RevPAR Raw Data'!AP$1,FALSE)</f>
        <v>126.739140127626</v>
      </c>
      <c r="BC10" s="54">
        <f>VLOOKUP($A10,'RevPAR Raw Data'!$B$6:$BE$49,'RevPAR Raw Data'!AR$1,FALSE)</f>
        <v>114.91955296563999</v>
      </c>
      <c r="BE10" s="47">
        <f>VLOOKUP($A10,'RevPAR Raw Data'!$B$6:$BE$49,'RevPAR Raw Data'!AT$1,FALSE)</f>
        <v>2.0839005245242999</v>
      </c>
      <c r="BF10" s="48">
        <f>VLOOKUP($A10,'RevPAR Raw Data'!$B$6:$BE$49,'RevPAR Raw Data'!AU$1,FALSE)</f>
        <v>5.7243987866789503</v>
      </c>
      <c r="BG10" s="48">
        <f>VLOOKUP($A10,'RevPAR Raw Data'!$B$6:$BE$49,'RevPAR Raw Data'!AV$1,FALSE)</f>
        <v>5.3252022461744399</v>
      </c>
      <c r="BH10" s="48">
        <f>VLOOKUP($A10,'RevPAR Raw Data'!$B$6:$BE$49,'RevPAR Raw Data'!AW$1,FALSE)</f>
        <v>3.0496734371531198</v>
      </c>
      <c r="BI10" s="48">
        <f>VLOOKUP($A10,'RevPAR Raw Data'!$B$6:$BE$49,'RevPAR Raw Data'!AX$1,FALSE)</f>
        <v>-1.00107655120409</v>
      </c>
      <c r="BJ10" s="49">
        <f>VLOOKUP($A10,'RevPAR Raw Data'!$B$6:$BE$49,'RevPAR Raw Data'!AY$1,FALSE)</f>
        <v>3.0724742020765299</v>
      </c>
      <c r="BK10" s="48">
        <f>VLOOKUP($A10,'RevPAR Raw Data'!$B$6:$BE$49,'RevPAR Raw Data'!BA$1,FALSE)</f>
        <v>-6.7290157866849398</v>
      </c>
      <c r="BL10" s="48">
        <f>VLOOKUP($A10,'RevPAR Raw Data'!$B$6:$BE$49,'RevPAR Raw Data'!BB$1,FALSE)</f>
        <v>-6.5259397966180304</v>
      </c>
      <c r="BM10" s="49">
        <f>VLOOKUP($A10,'RevPAR Raw Data'!$B$6:$BE$49,'RevPAR Raw Data'!BC$1,FALSE)</f>
        <v>-6.6266127797262397</v>
      </c>
      <c r="BN10" s="50">
        <f>VLOOKUP($A10,'RevPAR Raw Data'!$B$6:$BE$49,'RevPAR Raw Data'!BE$1,FALSE)</f>
        <v>-0.19424721041845899</v>
      </c>
    </row>
    <row r="11" spans="1:66" x14ac:dyDescent="0.25">
      <c r="A11" s="63" t="s">
        <v>120</v>
      </c>
      <c r="B11" s="47">
        <f>VLOOKUP($A11,'Occupancy Raw Data'!$B$8:$BE$51,'Occupancy Raw Data'!AG$3,FALSE)</f>
        <v>51.1898542070955</v>
      </c>
      <c r="C11" s="48">
        <f>VLOOKUP($A11,'Occupancy Raw Data'!$B$8:$BE$51,'Occupancy Raw Data'!AH$3,FALSE)</f>
        <v>65.760436881126495</v>
      </c>
      <c r="D11" s="48">
        <f>VLOOKUP($A11,'Occupancy Raw Data'!$B$8:$BE$51,'Occupancy Raw Data'!AI$3,FALSE)</f>
        <v>72.078544061302594</v>
      </c>
      <c r="E11" s="48">
        <f>VLOOKUP($A11,'Occupancy Raw Data'!$B$8:$BE$51,'Occupancy Raw Data'!AJ$3,FALSE)</f>
        <v>73.552644673334299</v>
      </c>
      <c r="F11" s="48">
        <f>VLOOKUP($A11,'Occupancy Raw Data'!$B$8:$BE$51,'Occupancy Raw Data'!AK$3,FALSE)</f>
        <v>71.057869333731404</v>
      </c>
      <c r="G11" s="49">
        <f>VLOOKUP($A11,'Occupancy Raw Data'!$B$8:$BE$51,'Occupancy Raw Data'!AL$3,FALSE)</f>
        <v>66.727869831318102</v>
      </c>
      <c r="H11" s="48">
        <f>VLOOKUP($A11,'Occupancy Raw Data'!$B$8:$BE$51,'Occupancy Raw Data'!AN$3,FALSE)</f>
        <v>77.583096979648701</v>
      </c>
      <c r="I11" s="48">
        <f>VLOOKUP($A11,'Occupancy Raw Data'!$B$8:$BE$51,'Occupancy Raw Data'!AO$3,FALSE)</f>
        <v>78.738120117430398</v>
      </c>
      <c r="J11" s="49">
        <f>VLOOKUP($A11,'Occupancy Raw Data'!$B$8:$BE$51,'Occupancy Raw Data'!AP$3,FALSE)</f>
        <v>78.1606085485395</v>
      </c>
      <c r="K11" s="50">
        <f>VLOOKUP($A11,'Occupancy Raw Data'!$B$8:$BE$51,'Occupancy Raw Data'!AR$3,FALSE)</f>
        <v>69.994366607667104</v>
      </c>
      <c r="M11" s="47">
        <f>VLOOKUP($A11,'Occupancy Raw Data'!$B$8:$BE$51,'Occupancy Raw Data'!AT$3,FALSE)</f>
        <v>1.2296617645060399</v>
      </c>
      <c r="N11" s="48">
        <f>VLOOKUP($A11,'Occupancy Raw Data'!$B$8:$BE$51,'Occupancy Raw Data'!AU$3,FALSE)</f>
        <v>1.0747278887010501</v>
      </c>
      <c r="O11" s="48">
        <f>VLOOKUP($A11,'Occupancy Raw Data'!$B$8:$BE$51,'Occupancy Raw Data'!AV$3,FALSE)</f>
        <v>0.87369975280085699</v>
      </c>
      <c r="P11" s="48">
        <f>VLOOKUP($A11,'Occupancy Raw Data'!$B$8:$BE$51,'Occupancy Raw Data'!AW$3,FALSE)</f>
        <v>0.37116593805218001</v>
      </c>
      <c r="Q11" s="48">
        <f>VLOOKUP($A11,'Occupancy Raw Data'!$B$8:$BE$51,'Occupancy Raw Data'!AX$3,FALSE)</f>
        <v>-1.6493489480324599</v>
      </c>
      <c r="R11" s="49">
        <f>VLOOKUP($A11,'Occupancy Raw Data'!$B$8:$BE$51,'Occupancy Raw Data'!AY$3,FALSE)</f>
        <v>0.30463949696061898</v>
      </c>
      <c r="S11" s="48">
        <f>VLOOKUP($A11,'Occupancy Raw Data'!$B$8:$BE$51,'Occupancy Raw Data'!BA$3,FALSE)</f>
        <v>-1.42939531110048</v>
      </c>
      <c r="T11" s="48">
        <f>VLOOKUP($A11,'Occupancy Raw Data'!$B$8:$BE$51,'Occupancy Raw Data'!BB$3,FALSE)</f>
        <v>-1.6266720757353199</v>
      </c>
      <c r="U11" s="49">
        <f>VLOOKUP($A11,'Occupancy Raw Data'!$B$8:$BE$51,'Occupancy Raw Data'!BC$3,FALSE)</f>
        <v>-1.52886130971347</v>
      </c>
      <c r="V11" s="50">
        <f>VLOOKUP($A11,'Occupancy Raw Data'!$B$8:$BE$51,'Occupancy Raw Data'!BE$3,FALSE)</f>
        <v>-0.28828741478419201</v>
      </c>
      <c r="X11" s="51">
        <f>VLOOKUP($A11,'ADR Raw Data'!$B$6:$BE$49,'ADR Raw Data'!AG$1,FALSE)</f>
        <v>113.49733745640999</v>
      </c>
      <c r="Y11" s="52">
        <f>VLOOKUP($A11,'ADR Raw Data'!$B$6:$BE$49,'ADR Raw Data'!AH$1,FALSE)</f>
        <v>119.16017810020099</v>
      </c>
      <c r="Z11" s="52">
        <f>VLOOKUP($A11,'ADR Raw Data'!$B$6:$BE$49,'ADR Raw Data'!AI$1,FALSE)</f>
        <v>123.237695646546</v>
      </c>
      <c r="AA11" s="52">
        <f>VLOOKUP($A11,'ADR Raw Data'!$B$6:$BE$49,'ADR Raw Data'!AJ$1,FALSE)</f>
        <v>123.786207602215</v>
      </c>
      <c r="AB11" s="52">
        <f>VLOOKUP($A11,'ADR Raw Data'!$B$6:$BE$49,'ADR Raw Data'!AK$1,FALSE)</f>
        <v>122.013754682959</v>
      </c>
      <c r="AC11" s="53">
        <f>VLOOKUP($A11,'ADR Raw Data'!$B$6:$BE$49,'ADR Raw Data'!AL$1,FALSE)</f>
        <v>120.79981478788601</v>
      </c>
      <c r="AD11" s="52">
        <f>VLOOKUP($A11,'ADR Raw Data'!$B$6:$BE$49,'ADR Raw Data'!AN$1,FALSE)</f>
        <v>142.05625646370299</v>
      </c>
      <c r="AE11" s="52">
        <f>VLOOKUP($A11,'ADR Raw Data'!$B$6:$BE$49,'ADR Raw Data'!AO$1,FALSE)</f>
        <v>141.848587430485</v>
      </c>
      <c r="AF11" s="53">
        <f>VLOOKUP($A11,'ADR Raw Data'!$B$6:$BE$49,'ADR Raw Data'!AP$1,FALSE)</f>
        <v>141.95165473665699</v>
      </c>
      <c r="AG11" s="54">
        <f>VLOOKUP($A11,'ADR Raw Data'!$B$6:$BE$49,'ADR Raw Data'!AR$1,FALSE)</f>
        <v>127.54827903658401</v>
      </c>
      <c r="AI11" s="47">
        <f>VLOOKUP($A11,'ADR Raw Data'!$B$6:$BE$49,'ADR Raw Data'!AT$1,FALSE)</f>
        <v>1.1238626434024199</v>
      </c>
      <c r="AJ11" s="48">
        <f>VLOOKUP($A11,'ADR Raw Data'!$B$6:$BE$49,'ADR Raw Data'!AU$1,FALSE)</f>
        <v>3.3816935125156902</v>
      </c>
      <c r="AK11" s="48">
        <f>VLOOKUP($A11,'ADR Raw Data'!$B$6:$BE$49,'ADR Raw Data'!AV$1,FALSE)</f>
        <v>3.8256474663676401</v>
      </c>
      <c r="AL11" s="48">
        <f>VLOOKUP($A11,'ADR Raw Data'!$B$6:$BE$49,'ADR Raw Data'!AW$1,FALSE)</f>
        <v>4.0849994297076302</v>
      </c>
      <c r="AM11" s="48">
        <f>VLOOKUP($A11,'ADR Raw Data'!$B$6:$BE$49,'ADR Raw Data'!AX$1,FALSE)</f>
        <v>0.45981877037567997</v>
      </c>
      <c r="AN11" s="49">
        <f>VLOOKUP($A11,'ADR Raw Data'!$B$6:$BE$49,'ADR Raw Data'!AY$1,FALSE)</f>
        <v>2.6393152110936402</v>
      </c>
      <c r="AO11" s="48">
        <f>VLOOKUP($A11,'ADR Raw Data'!$B$6:$BE$49,'ADR Raw Data'!BA$1,FALSE)</f>
        <v>-2.6447000961998501</v>
      </c>
      <c r="AP11" s="48">
        <f>VLOOKUP($A11,'ADR Raw Data'!$B$6:$BE$49,'ADR Raw Data'!BB$1,FALSE)</f>
        <v>-3.0746302260566201</v>
      </c>
      <c r="AQ11" s="49">
        <f>VLOOKUP($A11,'ADR Raw Data'!$B$6:$BE$49,'ADR Raw Data'!BC$1,FALSE)</f>
        <v>-2.8617160716699601</v>
      </c>
      <c r="AR11" s="50">
        <f>VLOOKUP($A11,'ADR Raw Data'!$B$6:$BE$49,'ADR Raw Data'!BE$1,FALSE)</f>
        <v>0.52463481620951902</v>
      </c>
      <c r="AT11" s="51">
        <f>VLOOKUP($A11,'RevPAR Raw Data'!$B$6:$BE$49,'RevPAR Raw Data'!AG$1,FALSE)</f>
        <v>58.099121572871503</v>
      </c>
      <c r="AU11" s="52">
        <f>VLOOKUP($A11,'RevPAR Raw Data'!$B$6:$BE$49,'RevPAR Raw Data'!AH$1,FALSE)</f>
        <v>78.360253707020902</v>
      </c>
      <c r="AV11" s="52">
        <f>VLOOKUP($A11,'RevPAR Raw Data'!$B$6:$BE$49,'RevPAR Raw Data'!AI$1,FALSE)</f>
        <v>88.827936756729798</v>
      </c>
      <c r="AW11" s="52">
        <f>VLOOKUP($A11,'RevPAR Raw Data'!$B$6:$BE$49,'RevPAR Raw Data'!AJ$1,FALSE)</f>
        <v>91.0480294322535</v>
      </c>
      <c r="AX11" s="52">
        <f>VLOOKUP($A11,'RevPAR Raw Data'!$B$6:$BE$49,'RevPAR Raw Data'!AK$1,FALSE)</f>
        <v>86.700374371796698</v>
      </c>
      <c r="AY11" s="53">
        <f>VLOOKUP($A11,'RevPAR Raw Data'!$B$6:$BE$49,'RevPAR Raw Data'!AL$1,FALSE)</f>
        <v>80.607143168134499</v>
      </c>
      <c r="AZ11" s="52">
        <f>VLOOKUP($A11,'RevPAR Raw Data'!$B$6:$BE$49,'RevPAR Raw Data'!AN$1,FALSE)</f>
        <v>110.211643217893</v>
      </c>
      <c r="BA11" s="52">
        <f>VLOOKUP($A11,'RevPAR Raw Data'!$B$6:$BE$49,'RevPAR Raw Data'!AO$1,FALSE)</f>
        <v>111.688911155893</v>
      </c>
      <c r="BB11" s="53">
        <f>VLOOKUP($A11,'RevPAR Raw Data'!$B$6:$BE$49,'RevPAR Raw Data'!AP$1,FALSE)</f>
        <v>110.950277186893</v>
      </c>
      <c r="BC11" s="54">
        <f>VLOOKUP($A11,'RevPAR Raw Data'!$B$6:$BE$49,'RevPAR Raw Data'!AR$1,FALSE)</f>
        <v>89.276610030637102</v>
      </c>
      <c r="BE11" s="47">
        <f>VLOOKUP($A11,'RevPAR Raw Data'!$B$6:$BE$49,'RevPAR Raw Data'!AT$1,FALSE)</f>
        <v>2.3673441171199601</v>
      </c>
      <c r="BF11" s="48">
        <f>VLOOKUP($A11,'RevPAR Raw Data'!$B$6:$BE$49,'RevPAR Raw Data'!AU$1,FALSE)</f>
        <v>4.4927654045061498</v>
      </c>
      <c r="BG11" s="48">
        <f>VLOOKUP($A11,'RevPAR Raw Data'!$B$6:$BE$49,'RevPAR Raw Data'!AV$1,FALSE)</f>
        <v>4.7327718916251804</v>
      </c>
      <c r="BH11" s="48">
        <f>VLOOKUP($A11,'RevPAR Raw Data'!$B$6:$BE$49,'RevPAR Raw Data'!AW$1,FALSE)</f>
        <v>4.4713274942125096</v>
      </c>
      <c r="BI11" s="48">
        <f>VLOOKUP($A11,'RevPAR Raw Data'!$B$6:$BE$49,'RevPAR Raw Data'!AX$1,FALSE)</f>
        <v>-1.1971141937088301</v>
      </c>
      <c r="BJ11" s="49">
        <f>VLOOKUP($A11,'RevPAR Raw Data'!$B$6:$BE$49,'RevPAR Raw Data'!AY$1,FALSE)</f>
        <v>2.95199510463654</v>
      </c>
      <c r="BK11" s="48">
        <f>VLOOKUP($A11,'RevPAR Raw Data'!$B$6:$BE$49,'RevPAR Raw Data'!BA$1,FALSE)</f>
        <v>-4.0362921881325802</v>
      </c>
      <c r="BL11" s="48">
        <f>VLOOKUP($A11,'RevPAR Raw Data'!$B$6:$BE$49,'RevPAR Raw Data'!BB$1,FALSE)</f>
        <v>-4.6512881504725696</v>
      </c>
      <c r="BM11" s="49">
        <f>VLOOKUP($A11,'RevPAR Raw Data'!$B$6:$BE$49,'RevPAR Raw Data'!BC$1,FALSE)</f>
        <v>-4.3468257115698199</v>
      </c>
      <c r="BN11" s="50">
        <f>VLOOKUP($A11,'RevPAR Raw Data'!$B$6:$BE$49,'RevPAR Raw Data'!BE$1,FALSE)</f>
        <v>0.234834945276618</v>
      </c>
    </row>
    <row r="12" spans="1:66" x14ac:dyDescent="0.25">
      <c r="A12" s="63" t="s">
        <v>121</v>
      </c>
      <c r="B12" s="47">
        <f>VLOOKUP($A12,'Occupancy Raw Data'!$B$8:$BE$51,'Occupancy Raw Data'!AG$3,FALSE)</f>
        <v>51.477082558571901</v>
      </c>
      <c r="C12" s="48">
        <f>VLOOKUP($A12,'Occupancy Raw Data'!$B$8:$BE$51,'Occupancy Raw Data'!AH$3,FALSE)</f>
        <v>60.124581628858301</v>
      </c>
      <c r="D12" s="48">
        <f>VLOOKUP($A12,'Occupancy Raw Data'!$B$8:$BE$51,'Occupancy Raw Data'!AI$3,FALSE)</f>
        <v>63.7946262551134</v>
      </c>
      <c r="E12" s="48">
        <f>VLOOKUP($A12,'Occupancy Raw Data'!$B$8:$BE$51,'Occupancy Raw Data'!AJ$3,FALSE)</f>
        <v>65.368483426088304</v>
      </c>
      <c r="F12" s="48">
        <f>VLOOKUP($A12,'Occupancy Raw Data'!$B$8:$BE$51,'Occupancy Raw Data'!AK$3,FALSE)</f>
        <v>64.497089544435198</v>
      </c>
      <c r="G12" s="49">
        <f>VLOOKUP($A12,'Occupancy Raw Data'!$B$8:$BE$51,'Occupancy Raw Data'!AL$3,FALSE)</f>
        <v>61.052751451373702</v>
      </c>
      <c r="H12" s="48">
        <f>VLOOKUP($A12,'Occupancy Raw Data'!$B$8:$BE$51,'Occupancy Raw Data'!AN$3,FALSE)</f>
        <v>70.481822723628696</v>
      </c>
      <c r="I12" s="48">
        <f>VLOOKUP($A12,'Occupancy Raw Data'!$B$8:$BE$51,'Occupancy Raw Data'!AO$3,FALSE)</f>
        <v>71.338112444666393</v>
      </c>
      <c r="J12" s="49">
        <f>VLOOKUP($A12,'Occupancy Raw Data'!$B$8:$BE$51,'Occupancy Raw Data'!AP$3,FALSE)</f>
        <v>70.909967584147594</v>
      </c>
      <c r="K12" s="50">
        <f>VLOOKUP($A12,'Occupancy Raw Data'!$B$8:$BE$51,'Occupancy Raw Data'!AR$3,FALSE)</f>
        <v>63.869393446432703</v>
      </c>
      <c r="M12" s="47">
        <f>VLOOKUP($A12,'Occupancy Raw Data'!$B$8:$BE$51,'Occupancy Raw Data'!AT$3,FALSE)</f>
        <v>2.99670816058075</v>
      </c>
      <c r="N12" s="48">
        <f>VLOOKUP($A12,'Occupancy Raw Data'!$B$8:$BE$51,'Occupancy Raw Data'!AU$3,FALSE)</f>
        <v>2.5449124048006602</v>
      </c>
      <c r="O12" s="48">
        <f>VLOOKUP($A12,'Occupancy Raw Data'!$B$8:$BE$51,'Occupancy Raw Data'!AV$3,FALSE)</f>
        <v>3.38372556497049</v>
      </c>
      <c r="P12" s="48">
        <f>VLOOKUP($A12,'Occupancy Raw Data'!$B$8:$BE$51,'Occupancy Raw Data'!AW$3,FALSE)</f>
        <v>2.2340517686461601</v>
      </c>
      <c r="Q12" s="48">
        <f>VLOOKUP($A12,'Occupancy Raw Data'!$B$8:$BE$51,'Occupancy Raw Data'!AX$3,FALSE)</f>
        <v>1.39144847561508</v>
      </c>
      <c r="R12" s="49">
        <f>VLOOKUP($A12,'Occupancy Raw Data'!$B$8:$BE$51,'Occupancy Raw Data'!AY$3,FALSE)</f>
        <v>2.48126986644882</v>
      </c>
      <c r="S12" s="48">
        <f>VLOOKUP($A12,'Occupancy Raw Data'!$B$8:$BE$51,'Occupancy Raw Data'!BA$3,FALSE)</f>
        <v>0.73272225810745795</v>
      </c>
      <c r="T12" s="48">
        <f>VLOOKUP($A12,'Occupancy Raw Data'!$B$8:$BE$51,'Occupancy Raw Data'!BB$3,FALSE)</f>
        <v>-0.43318825205023098</v>
      </c>
      <c r="U12" s="49">
        <f>VLOOKUP($A12,'Occupancy Raw Data'!$B$8:$BE$51,'Occupancy Raw Data'!BC$3,FALSE)</f>
        <v>0.142854154177704</v>
      </c>
      <c r="V12" s="50">
        <f>VLOOKUP($A12,'Occupancy Raw Data'!$B$8:$BE$51,'Occupancy Raw Data'!BE$3,FALSE)</f>
        <v>1.72804884630817</v>
      </c>
      <c r="X12" s="51">
        <f>VLOOKUP($A12,'ADR Raw Data'!$B$6:$BE$49,'ADR Raw Data'!AG$1,FALSE)</f>
        <v>81.6510994468901</v>
      </c>
      <c r="Y12" s="52">
        <f>VLOOKUP($A12,'ADR Raw Data'!$B$6:$BE$49,'ADR Raw Data'!AH$1,FALSE)</f>
        <v>84.302058527910901</v>
      </c>
      <c r="Z12" s="52">
        <f>VLOOKUP($A12,'ADR Raw Data'!$B$6:$BE$49,'ADR Raw Data'!AI$1,FALSE)</f>
        <v>86.036946296498698</v>
      </c>
      <c r="AA12" s="52">
        <f>VLOOKUP($A12,'ADR Raw Data'!$B$6:$BE$49,'ADR Raw Data'!AJ$1,FALSE)</f>
        <v>87.331844584266406</v>
      </c>
      <c r="AB12" s="52">
        <f>VLOOKUP($A12,'ADR Raw Data'!$B$6:$BE$49,'ADR Raw Data'!AK$1,FALSE)</f>
        <v>87.744448947975201</v>
      </c>
      <c r="AC12" s="53">
        <f>VLOOKUP($A12,'ADR Raw Data'!$B$6:$BE$49,'ADR Raw Data'!AL$1,FALSE)</f>
        <v>85.593903935683002</v>
      </c>
      <c r="AD12" s="52">
        <f>VLOOKUP($A12,'ADR Raw Data'!$B$6:$BE$49,'ADR Raw Data'!AN$1,FALSE)</f>
        <v>99.763920511679203</v>
      </c>
      <c r="AE12" s="52">
        <f>VLOOKUP($A12,'ADR Raw Data'!$B$6:$BE$49,'ADR Raw Data'!AO$1,FALSE)</f>
        <v>100.11222345276801</v>
      </c>
      <c r="AF12" s="53">
        <f>VLOOKUP($A12,'ADR Raw Data'!$B$6:$BE$49,'ADR Raw Data'!AP$1,FALSE)</f>
        <v>99.939123485413205</v>
      </c>
      <c r="AG12" s="54">
        <f>VLOOKUP($A12,'ADR Raw Data'!$B$6:$BE$49,'ADR Raw Data'!AR$1,FALSE)</f>
        <v>90.144822513657701</v>
      </c>
      <c r="AI12" s="47">
        <f>VLOOKUP($A12,'ADR Raw Data'!$B$6:$BE$49,'ADR Raw Data'!AT$1,FALSE)</f>
        <v>-2.9705648162626099</v>
      </c>
      <c r="AJ12" s="48">
        <f>VLOOKUP($A12,'ADR Raw Data'!$B$6:$BE$49,'ADR Raw Data'!AU$1,FALSE)</f>
        <v>-0.482973418350437</v>
      </c>
      <c r="AK12" s="48">
        <f>VLOOKUP($A12,'ADR Raw Data'!$B$6:$BE$49,'ADR Raw Data'!AV$1,FALSE)</f>
        <v>-0.55852580461666501</v>
      </c>
      <c r="AL12" s="48">
        <f>VLOOKUP($A12,'ADR Raw Data'!$B$6:$BE$49,'ADR Raw Data'!AW$1,FALSE)</f>
        <v>-7.3581341416953203E-2</v>
      </c>
      <c r="AM12" s="48">
        <f>VLOOKUP($A12,'ADR Raw Data'!$B$6:$BE$49,'ADR Raw Data'!AX$1,FALSE)</f>
        <v>-1.6812230735207701</v>
      </c>
      <c r="AN12" s="49">
        <f>VLOOKUP($A12,'ADR Raw Data'!$B$6:$BE$49,'ADR Raw Data'!AY$1,FALSE)</f>
        <v>-1.0893101241223599</v>
      </c>
      <c r="AO12" s="48">
        <f>VLOOKUP($A12,'ADR Raw Data'!$B$6:$BE$49,'ADR Raw Data'!BA$1,FALSE)</f>
        <v>-5.3481447692187496</v>
      </c>
      <c r="AP12" s="48">
        <f>VLOOKUP($A12,'ADR Raw Data'!$B$6:$BE$49,'ADR Raw Data'!BB$1,FALSE)</f>
        <v>-6.18678842223831</v>
      </c>
      <c r="AQ12" s="49">
        <f>VLOOKUP($A12,'ADR Raw Data'!$B$6:$BE$49,'ADR Raw Data'!BC$1,FALSE)</f>
        <v>-5.7759907579224601</v>
      </c>
      <c r="AR12" s="50">
        <f>VLOOKUP($A12,'ADR Raw Data'!$B$6:$BE$49,'ADR Raw Data'!BE$1,FALSE)</f>
        <v>-2.8921429522827</v>
      </c>
      <c r="AT12" s="51">
        <f>VLOOKUP($A12,'RevPAR Raw Data'!$B$6:$BE$49,'RevPAR Raw Data'!AG$1,FALSE)</f>
        <v>42.0316038722573</v>
      </c>
      <c r="AU12" s="52">
        <f>VLOOKUP($A12,'RevPAR Raw Data'!$B$6:$BE$49,'RevPAR Raw Data'!AH$1,FALSE)</f>
        <v>50.686259994421697</v>
      </c>
      <c r="AV12" s="52">
        <f>VLOOKUP($A12,'RevPAR Raw Data'!$B$6:$BE$49,'RevPAR Raw Data'!AI$1,FALSE)</f>
        <v>54.886948331164</v>
      </c>
      <c r="AW12" s="52">
        <f>VLOOKUP($A12,'RevPAR Raw Data'!$B$6:$BE$49,'RevPAR Raw Data'!AJ$1,FALSE)</f>
        <v>57.087502352763401</v>
      </c>
      <c r="AX12" s="52">
        <f>VLOOKUP($A12,'RevPAR Raw Data'!$B$6:$BE$49,'RevPAR Raw Data'!AK$1,FALSE)</f>
        <v>56.592615808246798</v>
      </c>
      <c r="AY12" s="53">
        <f>VLOOKUP($A12,'RevPAR Raw Data'!$B$6:$BE$49,'RevPAR Raw Data'!AL$1,FALSE)</f>
        <v>52.2574334273801</v>
      </c>
      <c r="AZ12" s="52">
        <f>VLOOKUP($A12,'RevPAR Raw Data'!$B$6:$BE$49,'RevPAR Raw Data'!AN$1,FALSE)</f>
        <v>70.315429597183595</v>
      </c>
      <c r="BA12" s="52">
        <f>VLOOKUP($A12,'RevPAR Raw Data'!$B$6:$BE$49,'RevPAR Raw Data'!AO$1,FALSE)</f>
        <v>71.418170537591905</v>
      </c>
      <c r="BB12" s="53">
        <f>VLOOKUP($A12,'RevPAR Raw Data'!$B$6:$BE$49,'RevPAR Raw Data'!AP$1,FALSE)</f>
        <v>70.8668000673877</v>
      </c>
      <c r="BC12" s="54">
        <f>VLOOKUP($A12,'RevPAR Raw Data'!$B$6:$BE$49,'RevPAR Raw Data'!AR$1,FALSE)</f>
        <v>57.574951362836501</v>
      </c>
      <c r="BE12" s="47">
        <f>VLOOKUP($A12,'RevPAR Raw Data'!$B$6:$BE$49,'RevPAR Raw Data'!AT$1,FALSE)</f>
        <v>-6.2875813946142306E-2</v>
      </c>
      <c r="BF12" s="48">
        <f>VLOOKUP($A12,'RevPAR Raw Data'!$B$6:$BE$49,'RevPAR Raw Data'!AU$1,FALSE)</f>
        <v>2.0496477360147298</v>
      </c>
      <c r="BG12" s="48">
        <f>VLOOKUP($A12,'RevPAR Raw Data'!$B$6:$BE$49,'RevPAR Raw Data'!AV$1,FALSE)</f>
        <v>2.80630077991606</v>
      </c>
      <c r="BH12" s="48">
        <f>VLOOKUP($A12,'RevPAR Raw Data'!$B$6:$BE$49,'RevPAR Raw Data'!AW$1,FALSE)</f>
        <v>2.15882658196989</v>
      </c>
      <c r="BI12" s="48">
        <f>VLOOKUP($A12,'RevPAR Raw Data'!$B$6:$BE$49,'RevPAR Raw Data'!AX$1,FALSE)</f>
        <v>-0.31316795073388998</v>
      </c>
      <c r="BJ12" s="49">
        <f>VLOOKUP($A12,'RevPAR Raw Data'!$B$6:$BE$49,'RevPAR Raw Data'!AY$1,FALSE)</f>
        <v>1.3649310184644401</v>
      </c>
      <c r="BK12" s="48">
        <f>VLOOKUP($A12,'RevPAR Raw Data'!$B$6:$BE$49,'RevPAR Raw Data'!BA$1,FALSE)</f>
        <v>-4.6546095582311704</v>
      </c>
      <c r="BL12" s="48">
        <f>VLOOKUP($A12,'RevPAR Raw Data'!$B$6:$BE$49,'RevPAR Raw Data'!BB$1,FALSE)</f>
        <v>-6.5931762336641997</v>
      </c>
      <c r="BM12" s="49">
        <f>VLOOKUP($A12,'RevPAR Raw Data'!$B$6:$BE$49,'RevPAR Raw Data'!BC$1,FALSE)</f>
        <v>-5.6413878464873699</v>
      </c>
      <c r="BN12" s="50">
        <f>VLOOKUP($A12,'RevPAR Raw Data'!$B$6:$BE$49,'RevPAR Raw Data'!BE$1,FALSE)</f>
        <v>-1.2140717488950299</v>
      </c>
    </row>
    <row r="13" spans="1:66" x14ac:dyDescent="0.25">
      <c r="A13" s="63" t="s">
        <v>122</v>
      </c>
      <c r="B13" s="47">
        <f>VLOOKUP($A13,'Occupancy Raw Data'!$B$8:$BE$51,'Occupancy Raw Data'!AG$3,FALSE)</f>
        <v>46.745284381409</v>
      </c>
      <c r="C13" s="48">
        <f>VLOOKUP($A13,'Occupancy Raw Data'!$B$8:$BE$51,'Occupancy Raw Data'!AH$3,FALSE)</f>
        <v>49.874346457147801</v>
      </c>
      <c r="D13" s="48">
        <f>VLOOKUP($A13,'Occupancy Raw Data'!$B$8:$BE$51,'Occupancy Raw Data'!AI$3,FALSE)</f>
        <v>51.299864236401902</v>
      </c>
      <c r="E13" s="48">
        <f>VLOOKUP($A13,'Occupancy Raw Data'!$B$8:$BE$51,'Occupancy Raw Data'!AJ$3,FALSE)</f>
        <v>52.4654091683757</v>
      </c>
      <c r="F13" s="48">
        <f>VLOOKUP($A13,'Occupancy Raw Data'!$B$8:$BE$51,'Occupancy Raw Data'!AK$3,FALSE)</f>
        <v>53.1593922412548</v>
      </c>
      <c r="G13" s="49">
        <f>VLOOKUP($A13,'Occupancy Raw Data'!$B$8:$BE$51,'Occupancy Raw Data'!AL$3,FALSE)</f>
        <v>50.708859296917801</v>
      </c>
      <c r="H13" s="48">
        <f>VLOOKUP($A13,'Occupancy Raw Data'!$B$8:$BE$51,'Occupancy Raw Data'!AN$3,FALSE)</f>
        <v>60.947023310898601</v>
      </c>
      <c r="I13" s="48">
        <f>VLOOKUP($A13,'Occupancy Raw Data'!$B$8:$BE$51,'Occupancy Raw Data'!AO$3,FALSE)</f>
        <v>62.467142320690897</v>
      </c>
      <c r="J13" s="49">
        <f>VLOOKUP($A13,'Occupancy Raw Data'!$B$8:$BE$51,'Occupancy Raw Data'!AP$3,FALSE)</f>
        <v>61.707082815794699</v>
      </c>
      <c r="K13" s="50">
        <f>VLOOKUP($A13,'Occupancy Raw Data'!$B$8:$BE$51,'Occupancy Raw Data'!AR$3,FALSE)</f>
        <v>53.8512088737398</v>
      </c>
      <c r="M13" s="47">
        <f>VLOOKUP($A13,'Occupancy Raw Data'!$B$8:$BE$51,'Occupancy Raw Data'!AT$3,FALSE)</f>
        <v>-2.53168243350957</v>
      </c>
      <c r="N13" s="48">
        <f>VLOOKUP($A13,'Occupancy Raw Data'!$B$8:$BE$51,'Occupancy Raw Data'!AU$3,FALSE)</f>
        <v>-2.2247984462427399</v>
      </c>
      <c r="O13" s="48">
        <f>VLOOKUP($A13,'Occupancy Raw Data'!$B$8:$BE$51,'Occupancy Raw Data'!AV$3,FALSE)</f>
        <v>-1.69710387312287</v>
      </c>
      <c r="P13" s="48">
        <f>VLOOKUP($A13,'Occupancy Raw Data'!$B$8:$BE$51,'Occupancy Raw Data'!AW$3,FALSE)</f>
        <v>-2.5594866142169002</v>
      </c>
      <c r="Q13" s="48">
        <f>VLOOKUP($A13,'Occupancy Raw Data'!$B$8:$BE$51,'Occupancy Raw Data'!AX$3,FALSE)</f>
        <v>-3.8499271734954501</v>
      </c>
      <c r="R13" s="49">
        <f>VLOOKUP($A13,'Occupancy Raw Data'!$B$8:$BE$51,'Occupancy Raw Data'!AY$3,FALSE)</f>
        <v>-2.5918717995323299</v>
      </c>
      <c r="S13" s="48">
        <f>VLOOKUP($A13,'Occupancy Raw Data'!$B$8:$BE$51,'Occupancy Raw Data'!BA$3,FALSE)</f>
        <v>-5.5394231459272296</v>
      </c>
      <c r="T13" s="48">
        <f>VLOOKUP($A13,'Occupancy Raw Data'!$B$8:$BE$51,'Occupancy Raw Data'!BB$3,FALSE)</f>
        <v>-5.6224871438892299</v>
      </c>
      <c r="U13" s="49">
        <f>VLOOKUP($A13,'Occupancy Raw Data'!$B$8:$BE$51,'Occupancy Raw Data'!BC$3,FALSE)</f>
        <v>-5.5814849692986597</v>
      </c>
      <c r="V13" s="50">
        <f>VLOOKUP($A13,'Occupancy Raw Data'!$B$8:$BE$51,'Occupancy Raw Data'!BE$3,FALSE)</f>
        <v>-3.5924434787326298</v>
      </c>
      <c r="X13" s="51">
        <f>VLOOKUP($A13,'ADR Raw Data'!$B$6:$BE$49,'ADR Raw Data'!AG$1,FALSE)</f>
        <v>63.476811574052597</v>
      </c>
      <c r="Y13" s="52">
        <f>VLOOKUP($A13,'ADR Raw Data'!$B$6:$BE$49,'ADR Raw Data'!AH$1,FALSE)</f>
        <v>63.4971517824047</v>
      </c>
      <c r="Z13" s="52">
        <f>VLOOKUP($A13,'ADR Raw Data'!$B$6:$BE$49,'ADR Raw Data'!AI$1,FALSE)</f>
        <v>64.017324716348895</v>
      </c>
      <c r="AA13" s="52">
        <f>VLOOKUP($A13,'ADR Raw Data'!$B$6:$BE$49,'ADR Raw Data'!AJ$1,FALSE)</f>
        <v>64.312761318339398</v>
      </c>
      <c r="AB13" s="52">
        <f>VLOOKUP($A13,'ADR Raw Data'!$B$6:$BE$49,'ADR Raw Data'!AK$1,FALSE)</f>
        <v>64.799318783366999</v>
      </c>
      <c r="AC13" s="53">
        <f>VLOOKUP($A13,'ADR Raw Data'!$B$6:$BE$49,'ADR Raw Data'!AL$1,FALSE)</f>
        <v>64.040440226945094</v>
      </c>
      <c r="AD13" s="52">
        <f>VLOOKUP($A13,'ADR Raw Data'!$B$6:$BE$49,'ADR Raw Data'!AN$1,FALSE)</f>
        <v>74.744578102302199</v>
      </c>
      <c r="AE13" s="52">
        <f>VLOOKUP($A13,'ADR Raw Data'!$B$6:$BE$49,'ADR Raw Data'!AO$1,FALSE)</f>
        <v>75.369517230815404</v>
      </c>
      <c r="AF13" s="53">
        <f>VLOOKUP($A13,'ADR Raw Data'!$B$6:$BE$49,'ADR Raw Data'!AP$1,FALSE)</f>
        <v>75.060896421863205</v>
      </c>
      <c r="AG13" s="54">
        <f>VLOOKUP($A13,'ADR Raw Data'!$B$6:$BE$49,'ADR Raw Data'!AR$1,FALSE)</f>
        <v>67.648478095467894</v>
      </c>
      <c r="AI13" s="47">
        <f>VLOOKUP($A13,'ADR Raw Data'!$B$6:$BE$49,'ADR Raw Data'!AT$1,FALSE)</f>
        <v>-3.1482058166148001</v>
      </c>
      <c r="AJ13" s="48">
        <f>VLOOKUP($A13,'ADR Raw Data'!$B$6:$BE$49,'ADR Raw Data'!AU$1,FALSE)</f>
        <v>-0.56555943024050004</v>
      </c>
      <c r="AK13" s="48">
        <f>VLOOKUP($A13,'ADR Raw Data'!$B$6:$BE$49,'ADR Raw Data'!AV$1,FALSE)</f>
        <v>-0.20522338614941199</v>
      </c>
      <c r="AL13" s="48">
        <f>VLOOKUP($A13,'ADR Raw Data'!$B$6:$BE$49,'ADR Raw Data'!AW$1,FALSE)</f>
        <v>6.2646373095941704E-2</v>
      </c>
      <c r="AM13" s="48">
        <f>VLOOKUP($A13,'ADR Raw Data'!$B$6:$BE$49,'ADR Raw Data'!AX$1,FALSE)</f>
        <v>-1.54501616318371</v>
      </c>
      <c r="AN13" s="49">
        <f>VLOOKUP($A13,'ADR Raw Data'!$B$6:$BE$49,'ADR Raw Data'!AY$1,FALSE)</f>
        <v>-1.06200014976191</v>
      </c>
      <c r="AO13" s="48">
        <f>VLOOKUP($A13,'ADR Raw Data'!$B$6:$BE$49,'ADR Raw Data'!BA$1,FALSE)</f>
        <v>-5.6760333995230399</v>
      </c>
      <c r="AP13" s="48">
        <f>VLOOKUP($A13,'ADR Raw Data'!$B$6:$BE$49,'ADR Raw Data'!BB$1,FALSE)</f>
        <v>-6.5853344386121897</v>
      </c>
      <c r="AQ13" s="49">
        <f>VLOOKUP($A13,'ADR Raw Data'!$B$6:$BE$49,'ADR Raw Data'!BC$1,FALSE)</f>
        <v>-6.14074935066348</v>
      </c>
      <c r="AR13" s="50">
        <f>VLOOKUP($A13,'ADR Raw Data'!$B$6:$BE$49,'ADR Raw Data'!BE$1,FALSE)</f>
        <v>-3.1166388935752298</v>
      </c>
      <c r="AT13" s="51">
        <f>VLOOKUP($A13,'RevPAR Raw Data'!$B$6:$BE$49,'RevPAR Raw Data'!AG$1,FALSE)</f>
        <v>29.672416086542</v>
      </c>
      <c r="AU13" s="52">
        <f>VLOOKUP($A13,'RevPAR Raw Data'!$B$6:$BE$49,'RevPAR Raw Data'!AH$1,FALSE)</f>
        <v>31.668789470377501</v>
      </c>
      <c r="AV13" s="52">
        <f>VLOOKUP($A13,'RevPAR Raw Data'!$B$6:$BE$49,'RevPAR Raw Data'!AI$1,FALSE)</f>
        <v>32.840800667263601</v>
      </c>
      <c r="AW13" s="52">
        <f>VLOOKUP($A13,'RevPAR Raw Data'!$B$6:$BE$49,'RevPAR Raw Data'!AJ$1,FALSE)</f>
        <v>33.741953373147602</v>
      </c>
      <c r="AX13" s="52">
        <f>VLOOKUP($A13,'RevPAR Raw Data'!$B$6:$BE$49,'RevPAR Raw Data'!AK$1,FALSE)</f>
        <v>34.4469240417111</v>
      </c>
      <c r="AY13" s="53">
        <f>VLOOKUP($A13,'RevPAR Raw Data'!$B$6:$BE$49,'RevPAR Raw Data'!AL$1,FALSE)</f>
        <v>32.474176727808398</v>
      </c>
      <c r="AZ13" s="52">
        <f>VLOOKUP($A13,'RevPAR Raw Data'!$B$6:$BE$49,'RevPAR Raw Data'!AN$1,FALSE)</f>
        <v>45.554595439642902</v>
      </c>
      <c r="BA13" s="52">
        <f>VLOOKUP($A13,'RevPAR Raw Data'!$B$6:$BE$49,'RevPAR Raw Data'!AO$1,FALSE)</f>
        <v>47.081183594991103</v>
      </c>
      <c r="BB13" s="53">
        <f>VLOOKUP($A13,'RevPAR Raw Data'!$B$6:$BE$49,'RevPAR Raw Data'!AP$1,FALSE)</f>
        <v>46.317889517316999</v>
      </c>
      <c r="BC13" s="54">
        <f>VLOOKUP($A13,'RevPAR Raw Data'!$B$6:$BE$49,'RevPAR Raw Data'!AR$1,FALSE)</f>
        <v>36.429523239096604</v>
      </c>
      <c r="BE13" s="47">
        <f>VLOOKUP($A13,'RevPAR Raw Data'!$B$6:$BE$49,'RevPAR Raw Data'!AT$1,FALSE)</f>
        <v>-5.6001856764944096</v>
      </c>
      <c r="BF13" s="48">
        <f>VLOOKUP($A13,'RevPAR Raw Data'!$B$6:$BE$49,'RevPAR Raw Data'!AU$1,FALSE)</f>
        <v>-2.7777753190666798</v>
      </c>
      <c r="BG13" s="48">
        <f>VLOOKUP($A13,'RevPAR Raw Data'!$B$6:$BE$49,'RevPAR Raw Data'!AV$1,FALSE)</f>
        <v>-1.8988444052373901</v>
      </c>
      <c r="BH13" s="48">
        <f>VLOOKUP($A13,'RevPAR Raw Data'!$B$6:$BE$49,'RevPAR Raw Data'!AW$1,FALSE)</f>
        <v>-2.4984436666546399</v>
      </c>
      <c r="BI13" s="48">
        <f>VLOOKUP($A13,'RevPAR Raw Data'!$B$6:$BE$49,'RevPAR Raw Data'!AX$1,FALSE)</f>
        <v>-5.3354613395778498</v>
      </c>
      <c r="BJ13" s="49">
        <f>VLOOKUP($A13,'RevPAR Raw Data'!$B$6:$BE$49,'RevPAR Raw Data'!AY$1,FALSE)</f>
        <v>-3.62634626690157</v>
      </c>
      <c r="BK13" s="48">
        <f>VLOOKUP($A13,'RevPAR Raw Data'!$B$6:$BE$49,'RevPAR Raw Data'!BA$1,FALSE)</f>
        <v>-10.9010370375465</v>
      </c>
      <c r="BL13" s="48">
        <f>VLOOKUP($A13,'RevPAR Raw Data'!$B$6:$BE$49,'RevPAR Raw Data'!BB$1,FALSE)</f>
        <v>-11.837562000308299</v>
      </c>
      <c r="BM13" s="49">
        <f>VLOOKUP($A13,'RevPAR Raw Data'!$B$6:$BE$49,'RevPAR Raw Data'!BC$1,FALSE)</f>
        <v>-11.379489317952499</v>
      </c>
      <c r="BN13" s="50">
        <f>VLOOKUP($A13,'RevPAR Raw Data'!$B$6:$BE$49,'RevPAR Raw Data'!BE$1,FALSE)</f>
        <v>-6.5971188816199797</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59.356437391327297</v>
      </c>
      <c r="C15" s="48">
        <f>VLOOKUP($A15,'Occupancy Raw Data'!$B$8:$BE$45,'Occupancy Raw Data'!AH$3,FALSE)</f>
        <v>76.0845197221511</v>
      </c>
      <c r="D15" s="48">
        <f>VLOOKUP($A15,'Occupancy Raw Data'!$B$8:$BE$45,'Occupancy Raw Data'!AI$3,FALSE)</f>
        <v>84.6130592503022</v>
      </c>
      <c r="E15" s="48">
        <f>VLOOKUP($A15,'Occupancy Raw Data'!$B$8:$BE$45,'Occupancy Raw Data'!AJ$3,FALSE)</f>
        <v>84.541346349041007</v>
      </c>
      <c r="F15" s="48">
        <f>VLOOKUP($A15,'Occupancy Raw Data'!$B$8:$BE$45,'Occupancy Raw Data'!AK$3,FALSE)</f>
        <v>76.902708761771905</v>
      </c>
      <c r="G15" s="49">
        <f>VLOOKUP($A15,'Occupancy Raw Data'!$B$8:$BE$45,'Occupancy Raw Data'!AL$3,FALSE)</f>
        <v>76.299614294918698</v>
      </c>
      <c r="H15" s="48">
        <f>VLOOKUP($A15,'Occupancy Raw Data'!$B$8:$BE$45,'Occupancy Raw Data'!AN$3,FALSE)</f>
        <v>74.809354010185402</v>
      </c>
      <c r="I15" s="48">
        <f>VLOOKUP($A15,'Occupancy Raw Data'!$B$8:$BE$45,'Occupancy Raw Data'!AO$3,FALSE)</f>
        <v>77.0311300187998</v>
      </c>
      <c r="J15" s="49">
        <f>VLOOKUP($A15,'Occupancy Raw Data'!$B$8:$BE$45,'Occupancy Raw Data'!AP$3,FALSE)</f>
        <v>75.920242014492601</v>
      </c>
      <c r="K15" s="50">
        <f>VLOOKUP($A15,'Occupancy Raw Data'!$B$8:$BE$45,'Occupancy Raw Data'!AR$3,FALSE)</f>
        <v>76.191222214796994</v>
      </c>
      <c r="M15" s="47">
        <f>VLOOKUP($A15,'Occupancy Raw Data'!$B$8:$BE$45,'Occupancy Raw Data'!AT$3,FALSE)</f>
        <v>5.7446032309849997</v>
      </c>
      <c r="N15" s="48">
        <f>VLOOKUP($A15,'Occupancy Raw Data'!$B$8:$BE$45,'Occupancy Raw Data'!AU$3,FALSE)</f>
        <v>6.7713206273188797</v>
      </c>
      <c r="O15" s="48">
        <f>VLOOKUP($A15,'Occupancy Raw Data'!$B$8:$BE$45,'Occupancy Raw Data'!AV$3,FALSE)</f>
        <v>5.0921171141858101</v>
      </c>
      <c r="P15" s="48">
        <f>VLOOKUP($A15,'Occupancy Raw Data'!$B$8:$BE$45,'Occupancy Raw Data'!AW$3,FALSE)</f>
        <v>3.0872931742577099</v>
      </c>
      <c r="Q15" s="48">
        <f>VLOOKUP($A15,'Occupancy Raw Data'!$B$8:$BE$45,'Occupancy Raw Data'!AX$3,FALSE)</f>
        <v>1.3577984026854499</v>
      </c>
      <c r="R15" s="49">
        <f>VLOOKUP($A15,'Occupancy Raw Data'!$B$8:$BE$45,'Occupancy Raw Data'!AY$3,FALSE)</f>
        <v>4.2940689315952199</v>
      </c>
      <c r="S15" s="48">
        <f>VLOOKUP($A15,'Occupancy Raw Data'!$B$8:$BE$45,'Occupancy Raw Data'!BA$3,FALSE)</f>
        <v>-1.2235319454268501</v>
      </c>
      <c r="T15" s="48">
        <f>VLOOKUP($A15,'Occupancy Raw Data'!$B$8:$BE$45,'Occupancy Raw Data'!BB$3,FALSE)</f>
        <v>-1.0470132284988001</v>
      </c>
      <c r="U15" s="49">
        <f>VLOOKUP($A15,'Occupancy Raw Data'!$B$8:$BE$45,'Occupancy Raw Data'!BC$3,FALSE)</f>
        <v>-1.13405992506762</v>
      </c>
      <c r="V15" s="50">
        <f>VLOOKUP($A15,'Occupancy Raw Data'!$B$8:$BE$45,'Occupancy Raw Data'!BE$3,FALSE)</f>
        <v>2.6888803399665901</v>
      </c>
      <c r="X15" s="51">
        <f>VLOOKUP($A15,'ADR Raw Data'!$B$6:$BE$43,'ADR Raw Data'!AG$1,FALSE)</f>
        <v>191.15979156211301</v>
      </c>
      <c r="Y15" s="52">
        <f>VLOOKUP($A15,'ADR Raw Data'!$B$6:$BE$43,'ADR Raw Data'!AH$1,FALSE)</f>
        <v>221.68303745229201</v>
      </c>
      <c r="Z15" s="52">
        <f>VLOOKUP($A15,'ADR Raw Data'!$B$6:$BE$43,'ADR Raw Data'!AI$1,FALSE)</f>
        <v>239.66256439343499</v>
      </c>
      <c r="AA15" s="52">
        <f>VLOOKUP($A15,'ADR Raw Data'!$B$6:$BE$43,'ADR Raw Data'!AJ$1,FALSE)</f>
        <v>237.54882120802401</v>
      </c>
      <c r="AB15" s="52">
        <f>VLOOKUP($A15,'ADR Raw Data'!$B$6:$BE$43,'ADR Raw Data'!AK$1,FALSE)</f>
        <v>210.624212986342</v>
      </c>
      <c r="AC15" s="53">
        <f>VLOOKUP($A15,'ADR Raw Data'!$B$6:$BE$43,'ADR Raw Data'!AL$1,FALSE)</f>
        <v>222.20836856698901</v>
      </c>
      <c r="AD15" s="52">
        <f>VLOOKUP($A15,'ADR Raw Data'!$B$6:$BE$43,'ADR Raw Data'!AN$1,FALSE)</f>
        <v>184.52452746487799</v>
      </c>
      <c r="AE15" s="52">
        <f>VLOOKUP($A15,'ADR Raw Data'!$B$6:$BE$43,'ADR Raw Data'!AO$1,FALSE)</f>
        <v>183.49023262542099</v>
      </c>
      <c r="AF15" s="53">
        <f>VLOOKUP($A15,'ADR Raw Data'!$B$6:$BE$43,'ADR Raw Data'!AP$1,FALSE)</f>
        <v>183.99981298727701</v>
      </c>
      <c r="AG15" s="54">
        <f>VLOOKUP($A15,'ADR Raw Data'!$B$6:$BE$43,'ADR Raw Data'!AR$1,FALSE)</f>
        <v>211.330464628854</v>
      </c>
      <c r="AI15" s="47">
        <f>VLOOKUP($A15,'ADR Raw Data'!$B$6:$BE$43,'ADR Raw Data'!AT$1,FALSE)</f>
        <v>3.4847060886253902</v>
      </c>
      <c r="AJ15" s="48">
        <f>VLOOKUP($A15,'ADR Raw Data'!$B$6:$BE$43,'ADR Raw Data'!AU$1,FALSE)</f>
        <v>4.9933515910702901</v>
      </c>
      <c r="AK15" s="48">
        <f>VLOOKUP($A15,'ADR Raw Data'!$B$6:$BE$43,'ADR Raw Data'!AV$1,FALSE)</f>
        <v>6.4810717959653799</v>
      </c>
      <c r="AL15" s="48">
        <f>VLOOKUP($A15,'ADR Raw Data'!$B$6:$BE$43,'ADR Raw Data'!AW$1,FALSE)</f>
        <v>7.2444417035611304</v>
      </c>
      <c r="AM15" s="48">
        <f>VLOOKUP($A15,'ADR Raw Data'!$B$6:$BE$43,'ADR Raw Data'!AX$1,FALSE)</f>
        <v>3.4483143926560298</v>
      </c>
      <c r="AN15" s="49">
        <f>VLOOKUP($A15,'ADR Raw Data'!$B$6:$BE$43,'ADR Raw Data'!AY$1,FALSE)</f>
        <v>5.3547660983708703</v>
      </c>
      <c r="AO15" s="48">
        <f>VLOOKUP($A15,'ADR Raw Data'!$B$6:$BE$43,'ADR Raw Data'!BA$1,FALSE)</f>
        <v>-0.19354762554478999</v>
      </c>
      <c r="AP15" s="48">
        <f>VLOOKUP($A15,'ADR Raw Data'!$B$6:$BE$43,'ADR Raw Data'!BB$1,FALSE)</f>
        <v>0.346523213185992</v>
      </c>
      <c r="AQ15" s="49">
        <f>VLOOKUP($A15,'ADR Raw Data'!$B$6:$BE$43,'ADR Raw Data'!BC$1,FALSE)</f>
        <v>7.8459577490981203E-2</v>
      </c>
      <c r="AR15" s="50">
        <f>VLOOKUP($A15,'ADR Raw Data'!$B$6:$BE$43,'ADR Raw Data'!BE$1,FALSE)</f>
        <v>4.1485080153811502</v>
      </c>
      <c r="AT15" s="51">
        <f>VLOOKUP($A15,'RevPAR Raw Data'!$B$6:$BE$43,'RevPAR Raw Data'!AG$1,FALSE)</f>
        <v>113.465641995957</v>
      </c>
      <c r="AU15" s="52">
        <f>VLOOKUP($A15,'RevPAR Raw Data'!$B$6:$BE$43,'RevPAR Raw Data'!AH$1,FALSE)</f>
        <v>168.66647435105301</v>
      </c>
      <c r="AV15" s="52">
        <f>VLOOKUP($A15,'RevPAR Raw Data'!$B$6:$BE$43,'RevPAR Raw Data'!AI$1,FALSE)</f>
        <v>202.785827611011</v>
      </c>
      <c r="AW15" s="52">
        <f>VLOOKUP($A15,'RevPAR Raw Data'!$B$6:$BE$43,'RevPAR Raw Data'!AJ$1,FALSE)</f>
        <v>200.82697168554</v>
      </c>
      <c r="AX15" s="52">
        <f>VLOOKUP($A15,'RevPAR Raw Data'!$B$6:$BE$43,'RevPAR Raw Data'!AK$1,FALSE)</f>
        <v>161.97572509466099</v>
      </c>
      <c r="AY15" s="53">
        <f>VLOOKUP($A15,'RevPAR Raw Data'!$B$6:$BE$43,'RevPAR Raw Data'!AL$1,FALSE)</f>
        <v>169.54412814764399</v>
      </c>
      <c r="AZ15" s="52">
        <f>VLOOKUP($A15,'RevPAR Raw Data'!$B$6:$BE$43,'RevPAR Raw Data'!AN$1,FALSE)</f>
        <v>138.04160698682199</v>
      </c>
      <c r="BA15" s="52">
        <f>VLOOKUP($A15,'RevPAR Raw Data'!$B$6:$BE$43,'RevPAR Raw Data'!AO$1,FALSE)</f>
        <v>141.34459966548599</v>
      </c>
      <c r="BB15" s="53">
        <f>VLOOKUP($A15,'RevPAR Raw Data'!$B$6:$BE$43,'RevPAR Raw Data'!AP$1,FALSE)</f>
        <v>139.69310332615399</v>
      </c>
      <c r="BC15" s="54">
        <f>VLOOKUP($A15,'RevPAR Raw Data'!$B$6:$BE$43,'RevPAR Raw Data'!AR$1,FALSE)</f>
        <v>161.01526391293299</v>
      </c>
      <c r="BE15" s="47">
        <f>VLOOKUP($A15,'RevPAR Raw Data'!$B$6:$BE$43,'RevPAR Raw Data'!AT$1,FALSE)</f>
        <v>9.4294918581679106</v>
      </c>
      <c r="BF15" s="48">
        <f>VLOOKUP($A15,'RevPAR Raw Data'!$B$6:$BE$43,'RevPAR Raw Data'!AU$1,FALSE)</f>
        <v>12.102788064669801</v>
      </c>
      <c r="BG15" s="48">
        <f>VLOOKUP($A15,'RevPAR Raw Data'!$B$6:$BE$43,'RevPAR Raw Data'!AV$1,FALSE)</f>
        <v>11.903212676256199</v>
      </c>
      <c r="BH15" s="48">
        <f>VLOOKUP($A15,'RevPAR Raw Data'!$B$6:$BE$43,'RevPAR Raw Data'!AW$1,FALSE)</f>
        <v>10.5553920320459</v>
      </c>
      <c r="BI15" s="48">
        <f>VLOOKUP($A15,'RevPAR Raw Data'!$B$6:$BE$43,'RevPAR Raw Data'!AX$1,FALSE)</f>
        <v>4.8529339530845403</v>
      </c>
      <c r="BJ15" s="49">
        <f>VLOOKUP($A15,'RevPAR Raw Data'!$B$6:$BE$43,'RevPAR Raw Data'!AY$1,FALSE)</f>
        <v>9.8787723773558298</v>
      </c>
      <c r="BK15" s="48">
        <f>VLOOKUP($A15,'RevPAR Raw Data'!$B$6:$BE$43,'RevPAR Raw Data'!BA$1,FALSE)</f>
        <v>-1.41471145394348</v>
      </c>
      <c r="BL15" s="48">
        <f>VLOOKUP($A15,'RevPAR Raw Data'!$B$6:$BE$43,'RevPAR Raw Data'!BB$1,FALSE)</f>
        <v>-0.70411815919468801</v>
      </c>
      <c r="BM15" s="49">
        <f>VLOOKUP($A15,'RevPAR Raw Data'!$B$6:$BE$43,'RevPAR Raw Data'!BC$1,FALSE)</f>
        <v>-1.0564901262023401</v>
      </c>
      <c r="BN15" s="50">
        <f>VLOOKUP($A15,'RevPAR Raw Data'!$B$6:$BE$43,'RevPAR Raw Data'!BE$1,FALSE)</f>
        <v>6.9489367717752701</v>
      </c>
    </row>
    <row r="16" spans="1:66" x14ac:dyDescent="0.25">
      <c r="A16" s="63" t="s">
        <v>88</v>
      </c>
      <c r="B16" s="47">
        <f>VLOOKUP($A16,'Occupancy Raw Data'!$B$8:$BE$45,'Occupancy Raw Data'!AG$3,FALSE)</f>
        <v>63.926434172513403</v>
      </c>
      <c r="C16" s="48">
        <f>VLOOKUP($A16,'Occupancy Raw Data'!$B$8:$BE$45,'Occupancy Raw Data'!AH$3,FALSE)</f>
        <v>86.891250515889297</v>
      </c>
      <c r="D16" s="48">
        <f>VLOOKUP($A16,'Occupancy Raw Data'!$B$8:$BE$45,'Occupancy Raw Data'!AI$3,FALSE)</f>
        <v>93.889290136194703</v>
      </c>
      <c r="E16" s="48">
        <f>VLOOKUP($A16,'Occupancy Raw Data'!$B$8:$BE$45,'Occupancy Raw Data'!AJ$3,FALSE)</f>
        <v>92.6202022286421</v>
      </c>
      <c r="F16" s="48">
        <f>VLOOKUP($A16,'Occupancy Raw Data'!$B$8:$BE$45,'Occupancy Raw Data'!AK$3,FALSE)</f>
        <v>86.197379281881894</v>
      </c>
      <c r="G16" s="49">
        <f>VLOOKUP($A16,'Occupancy Raw Data'!$B$8:$BE$45,'Occupancy Raw Data'!AL$3,FALSE)</f>
        <v>84.704911267024301</v>
      </c>
      <c r="H16" s="48">
        <f>VLOOKUP($A16,'Occupancy Raw Data'!$B$8:$BE$45,'Occupancy Raw Data'!AN$3,FALSE)</f>
        <v>77.669727610400301</v>
      </c>
      <c r="I16" s="48">
        <f>VLOOKUP($A16,'Occupancy Raw Data'!$B$8:$BE$45,'Occupancy Raw Data'!AO$3,FALSE)</f>
        <v>77.138361535286805</v>
      </c>
      <c r="J16" s="49">
        <f>VLOOKUP($A16,'Occupancy Raw Data'!$B$8:$BE$45,'Occupancy Raw Data'!AP$3,FALSE)</f>
        <v>77.404044572843503</v>
      </c>
      <c r="K16" s="50">
        <f>VLOOKUP($A16,'Occupancy Raw Data'!$B$8:$BE$45,'Occupancy Raw Data'!AR$3,FALSE)</f>
        <v>82.618949354401195</v>
      </c>
      <c r="M16" s="47">
        <f>VLOOKUP($A16,'Occupancy Raw Data'!$B$8:$BE$45,'Occupancy Raw Data'!AT$3,FALSE)</f>
        <v>7.6223163152768896</v>
      </c>
      <c r="N16" s="48">
        <f>VLOOKUP($A16,'Occupancy Raw Data'!$B$8:$BE$45,'Occupancy Raw Data'!AU$3,FALSE)</f>
        <v>5.5802648984567798</v>
      </c>
      <c r="O16" s="48">
        <f>VLOOKUP($A16,'Occupancy Raw Data'!$B$8:$BE$45,'Occupancy Raw Data'!AV$3,FALSE)</f>
        <v>3.1300163141924902</v>
      </c>
      <c r="P16" s="48">
        <f>VLOOKUP($A16,'Occupancy Raw Data'!$B$8:$BE$45,'Occupancy Raw Data'!AW$3,FALSE)</f>
        <v>2.1965109992647101</v>
      </c>
      <c r="Q16" s="48">
        <f>VLOOKUP($A16,'Occupancy Raw Data'!$B$8:$BE$45,'Occupancy Raw Data'!AX$3,FALSE)</f>
        <v>0.97347742280418703</v>
      </c>
      <c r="R16" s="49">
        <f>VLOOKUP($A16,'Occupancy Raw Data'!$B$8:$BE$45,'Occupancy Raw Data'!AY$3,FALSE)</f>
        <v>3.6188215467844</v>
      </c>
      <c r="S16" s="48">
        <f>VLOOKUP($A16,'Occupancy Raw Data'!$B$8:$BE$45,'Occupancy Raw Data'!BA$3,FALSE)</f>
        <v>-1.12721222480567</v>
      </c>
      <c r="T16" s="48">
        <f>VLOOKUP($A16,'Occupancy Raw Data'!$B$8:$BE$45,'Occupancy Raw Data'!BB$3,FALSE)</f>
        <v>-0.52623704602196797</v>
      </c>
      <c r="U16" s="49">
        <f>VLOOKUP($A16,'Occupancy Raw Data'!$B$8:$BE$45,'Occupancy Raw Data'!BC$3,FALSE)</f>
        <v>-0.82866646910446196</v>
      </c>
      <c r="V16" s="50">
        <f>VLOOKUP($A16,'Occupancy Raw Data'!$B$8:$BE$45,'Occupancy Raw Data'!BE$3,FALSE)</f>
        <v>2.3896831810905401</v>
      </c>
      <c r="X16" s="51">
        <f>VLOOKUP($A16,'ADR Raw Data'!$B$6:$BE$43,'ADR Raw Data'!AG$1,FALSE)</f>
        <v>209.346466125973</v>
      </c>
      <c r="Y16" s="52">
        <f>VLOOKUP($A16,'ADR Raw Data'!$B$6:$BE$43,'ADR Raw Data'!AH$1,FALSE)</f>
        <v>242.58202279878799</v>
      </c>
      <c r="Z16" s="52">
        <f>VLOOKUP($A16,'ADR Raw Data'!$B$6:$BE$43,'ADR Raw Data'!AI$1,FALSE)</f>
        <v>259.396742492925</v>
      </c>
      <c r="AA16" s="52">
        <f>VLOOKUP($A16,'ADR Raw Data'!$B$6:$BE$43,'ADR Raw Data'!AJ$1,FALSE)</f>
        <v>256.64003341966702</v>
      </c>
      <c r="AB16" s="52">
        <f>VLOOKUP($A16,'ADR Raw Data'!$B$6:$BE$43,'ADR Raw Data'!AK$1,FALSE)</f>
        <v>224.82718975371799</v>
      </c>
      <c r="AC16" s="53">
        <f>VLOOKUP($A16,'ADR Raw Data'!$B$6:$BE$43,'ADR Raw Data'!AL$1,FALSE)</f>
        <v>240.753857678815</v>
      </c>
      <c r="AD16" s="52">
        <f>VLOOKUP($A16,'ADR Raw Data'!$B$6:$BE$43,'ADR Raw Data'!AN$1,FALSE)</f>
        <v>177.82157982132699</v>
      </c>
      <c r="AE16" s="52">
        <f>VLOOKUP($A16,'ADR Raw Data'!$B$6:$BE$43,'ADR Raw Data'!AO$1,FALSE)</f>
        <v>174.10703962548001</v>
      </c>
      <c r="AF16" s="53">
        <f>VLOOKUP($A16,'ADR Raw Data'!$B$6:$BE$43,'ADR Raw Data'!AP$1,FALSE)</f>
        <v>175.97068465075901</v>
      </c>
      <c r="AG16" s="54">
        <f>VLOOKUP($A16,'ADR Raw Data'!$B$6:$BE$43,'ADR Raw Data'!AR$1,FALSE)</f>
        <v>223.41269718297201</v>
      </c>
      <c r="AI16" s="47">
        <f>VLOOKUP($A16,'ADR Raw Data'!$B$6:$BE$43,'ADR Raw Data'!AT$1,FALSE)</f>
        <v>8.4453388185531892</v>
      </c>
      <c r="AJ16" s="48">
        <f>VLOOKUP($A16,'ADR Raw Data'!$B$6:$BE$43,'ADR Raw Data'!AU$1,FALSE)</f>
        <v>6.11507355064564</v>
      </c>
      <c r="AK16" s="48">
        <f>VLOOKUP($A16,'ADR Raw Data'!$B$6:$BE$43,'ADR Raw Data'!AV$1,FALSE)</f>
        <v>7.2781865420439997</v>
      </c>
      <c r="AL16" s="48">
        <f>VLOOKUP($A16,'ADR Raw Data'!$B$6:$BE$43,'ADR Raw Data'!AW$1,FALSE)</f>
        <v>7.8449250249896103</v>
      </c>
      <c r="AM16" s="48">
        <f>VLOOKUP($A16,'ADR Raw Data'!$B$6:$BE$43,'ADR Raw Data'!AX$1,FALSE)</f>
        <v>4.1587734664023497</v>
      </c>
      <c r="AN16" s="49">
        <f>VLOOKUP($A16,'ADR Raw Data'!$B$6:$BE$43,'ADR Raw Data'!AY$1,FALSE)</f>
        <v>6.6282065487239903</v>
      </c>
      <c r="AO16" s="48">
        <f>VLOOKUP($A16,'ADR Raw Data'!$B$6:$BE$43,'ADR Raw Data'!BA$1,FALSE)</f>
        <v>0.43748866525535401</v>
      </c>
      <c r="AP16" s="48">
        <f>VLOOKUP($A16,'ADR Raw Data'!$B$6:$BE$43,'ADR Raw Data'!BB$1,FALSE)</f>
        <v>0.73487667294900205</v>
      </c>
      <c r="AQ16" s="49">
        <f>VLOOKUP($A16,'ADR Raw Data'!$B$6:$BE$43,'ADR Raw Data'!BC$1,FALSE)</f>
        <v>0.58021636511207397</v>
      </c>
      <c r="AR16" s="50">
        <f>VLOOKUP($A16,'ADR Raw Data'!$B$6:$BE$43,'ADR Raw Data'!BE$1,FALSE)</f>
        <v>5.5128952378790999</v>
      </c>
      <c r="AT16" s="51">
        <f>VLOOKUP($A16,'RevPAR Raw Data'!$B$6:$BE$43,'RevPAR Raw Data'!AG$1,FALSE)</f>
        <v>133.82773086050301</v>
      </c>
      <c r="AU16" s="52">
        <f>VLOOKUP($A16,'RevPAR Raw Data'!$B$6:$BE$43,'RevPAR Raw Data'!AH$1,FALSE)</f>
        <v>210.78255313660699</v>
      </c>
      <c r="AV16" s="52">
        <f>VLOOKUP($A16,'RevPAR Raw Data'!$B$6:$BE$43,'RevPAR Raw Data'!AI$1,FALSE)</f>
        <v>243.54576016302099</v>
      </c>
      <c r="AW16" s="52">
        <f>VLOOKUP($A16,'RevPAR Raw Data'!$B$6:$BE$43,'RevPAR Raw Data'!AJ$1,FALSE)</f>
        <v>237.70051795295001</v>
      </c>
      <c r="AX16" s="52">
        <f>VLOOKUP($A16,'RevPAR Raw Data'!$B$6:$BE$43,'RevPAR Raw Data'!AK$1,FALSE)</f>
        <v>193.795145480808</v>
      </c>
      <c r="AY16" s="53">
        <f>VLOOKUP($A16,'RevPAR Raw Data'!$B$6:$BE$43,'RevPAR Raw Data'!AL$1,FALSE)</f>
        <v>203.93034151877799</v>
      </c>
      <c r="AZ16" s="52">
        <f>VLOOKUP($A16,'RevPAR Raw Data'!$B$6:$BE$43,'RevPAR Raw Data'!AN$1,FALSE)</f>
        <v>138.11353667973501</v>
      </c>
      <c r="BA16" s="52">
        <f>VLOOKUP($A16,'RevPAR Raw Data'!$B$6:$BE$43,'RevPAR Raw Data'!AO$1,FALSE)</f>
        <v>134.30331768468801</v>
      </c>
      <c r="BB16" s="53">
        <f>VLOOKUP($A16,'RevPAR Raw Data'!$B$6:$BE$43,'RevPAR Raw Data'!AP$1,FALSE)</f>
        <v>136.20842718221201</v>
      </c>
      <c r="BC16" s="54">
        <f>VLOOKUP($A16,'RevPAR Raw Data'!$B$6:$BE$43,'RevPAR Raw Data'!AR$1,FALSE)</f>
        <v>184.581223136902</v>
      </c>
      <c r="BE16" s="47">
        <f>VLOOKUP($A16,'RevPAR Raw Data'!$B$6:$BE$43,'RevPAR Raw Data'!AT$1,FALSE)</f>
        <v>16.711385572476999</v>
      </c>
      <c r="BF16" s="48">
        <f>VLOOKUP($A16,'RevPAR Raw Data'!$B$6:$BE$43,'RevPAR Raw Data'!AU$1,FALSE)</f>
        <v>12.0365757519639</v>
      </c>
      <c r="BG16" s="48">
        <f>VLOOKUP($A16,'RevPAR Raw Data'!$B$6:$BE$43,'RevPAR Raw Data'!AV$1,FALSE)</f>
        <v>10.636011282379799</v>
      </c>
      <c r="BH16" s="48">
        <f>VLOOKUP($A16,'RevPAR Raw Data'!$B$6:$BE$43,'RevPAR Raw Data'!AW$1,FALSE)</f>
        <v>10.213750665312199</v>
      </c>
      <c r="BI16" s="48">
        <f>VLOOKUP($A16,'RevPAR Raw Data'!$B$6:$BE$43,'RevPAR Raw Data'!AX$1,FALSE)</f>
        <v>5.1727356099675399</v>
      </c>
      <c r="BJ16" s="49">
        <f>VLOOKUP($A16,'RevPAR Raw Data'!$B$6:$BE$43,'RevPAR Raw Data'!AY$1,FALSE)</f>
        <v>10.4868910622589</v>
      </c>
      <c r="BK16" s="48">
        <f>VLOOKUP($A16,'RevPAR Raw Data'!$B$6:$BE$43,'RevPAR Raw Data'!BA$1,FALSE)</f>
        <v>-0.69465498526721803</v>
      </c>
      <c r="BL16" s="48">
        <f>VLOOKUP($A16,'RevPAR Raw Data'!$B$6:$BE$43,'RevPAR Raw Data'!BB$1,FALSE)</f>
        <v>0.20477243363140199</v>
      </c>
      <c r="BM16" s="49">
        <f>VLOOKUP($A16,'RevPAR Raw Data'!$B$6:$BE$43,'RevPAR Raw Data'!BC$1,FALSE)</f>
        <v>-0.253258162458328</v>
      </c>
      <c r="BN16" s="50">
        <f>VLOOKUP($A16,'RevPAR Raw Data'!$B$6:$BE$43,'RevPAR Raw Data'!BE$1,FALSE)</f>
        <v>8.03431914926038</v>
      </c>
    </row>
    <row r="17" spans="1:66" x14ac:dyDescent="0.25">
      <c r="A17" s="63" t="s">
        <v>89</v>
      </c>
      <c r="B17" s="47">
        <f>VLOOKUP($A17,'Occupancy Raw Data'!$B$8:$BE$45,'Occupancy Raw Data'!AG$3,FALSE)</f>
        <v>59.720752498530203</v>
      </c>
      <c r="C17" s="48">
        <f>VLOOKUP($A17,'Occupancy Raw Data'!$B$8:$BE$45,'Occupancy Raw Data'!AH$3,FALSE)</f>
        <v>78.051146384479694</v>
      </c>
      <c r="D17" s="48">
        <f>VLOOKUP($A17,'Occupancy Raw Data'!$B$8:$BE$45,'Occupancy Raw Data'!AI$3,FALSE)</f>
        <v>85.461493239270993</v>
      </c>
      <c r="E17" s="48">
        <f>VLOOKUP($A17,'Occupancy Raw Data'!$B$8:$BE$45,'Occupancy Raw Data'!AJ$3,FALSE)</f>
        <v>85.676072898295104</v>
      </c>
      <c r="F17" s="48">
        <f>VLOOKUP($A17,'Occupancy Raw Data'!$B$8:$BE$45,'Occupancy Raw Data'!AK$3,FALSE)</f>
        <v>76.928277483833</v>
      </c>
      <c r="G17" s="49">
        <f>VLOOKUP($A17,'Occupancy Raw Data'!$B$8:$BE$45,'Occupancy Raw Data'!AL$3,FALSE)</f>
        <v>77.167548500881793</v>
      </c>
      <c r="H17" s="48">
        <f>VLOOKUP($A17,'Occupancy Raw Data'!$B$8:$BE$45,'Occupancy Raw Data'!AN$3,FALSE)</f>
        <v>70.770135214579597</v>
      </c>
      <c r="I17" s="48">
        <f>VLOOKUP($A17,'Occupancy Raw Data'!$B$8:$BE$45,'Occupancy Raw Data'!AO$3,FALSE)</f>
        <v>72.501469723691898</v>
      </c>
      <c r="J17" s="49">
        <f>VLOOKUP($A17,'Occupancy Raw Data'!$B$8:$BE$45,'Occupancy Raw Data'!AP$3,FALSE)</f>
        <v>71.635802469135797</v>
      </c>
      <c r="K17" s="50">
        <f>VLOOKUP($A17,'Occupancy Raw Data'!$B$8:$BE$45,'Occupancy Raw Data'!AR$3,FALSE)</f>
        <v>75.587049634668602</v>
      </c>
      <c r="M17" s="47">
        <f>VLOOKUP($A17,'Occupancy Raw Data'!$B$8:$BE$45,'Occupancy Raw Data'!AT$3,FALSE)</f>
        <v>9.83346453431923</v>
      </c>
      <c r="N17" s="48">
        <f>VLOOKUP($A17,'Occupancy Raw Data'!$B$8:$BE$45,'Occupancy Raw Data'!AU$3,FALSE)</f>
        <v>9.1912148844146699</v>
      </c>
      <c r="O17" s="48">
        <f>VLOOKUP($A17,'Occupancy Raw Data'!$B$8:$BE$45,'Occupancy Raw Data'!AV$3,FALSE)</f>
        <v>4.2200070599932298</v>
      </c>
      <c r="P17" s="48">
        <f>VLOOKUP($A17,'Occupancy Raw Data'!$B$8:$BE$45,'Occupancy Raw Data'!AW$3,FALSE)</f>
        <v>2.0399691786730001</v>
      </c>
      <c r="Q17" s="48">
        <f>VLOOKUP($A17,'Occupancy Raw Data'!$B$8:$BE$45,'Occupancy Raw Data'!AX$3,FALSE)</f>
        <v>-1.10736503792214</v>
      </c>
      <c r="R17" s="49">
        <f>VLOOKUP($A17,'Occupancy Raw Data'!$B$8:$BE$45,'Occupancy Raw Data'!AY$3,FALSE)</f>
        <v>4.3904103018594798</v>
      </c>
      <c r="S17" s="48">
        <f>VLOOKUP($A17,'Occupancy Raw Data'!$B$8:$BE$45,'Occupancy Raw Data'!BA$3,FALSE)</f>
        <v>-4.3216612392857598</v>
      </c>
      <c r="T17" s="48">
        <f>VLOOKUP($A17,'Occupancy Raw Data'!$B$8:$BE$45,'Occupancy Raw Data'!BB$3,FALSE)</f>
        <v>-4.9422113468812601</v>
      </c>
      <c r="U17" s="49">
        <f>VLOOKUP($A17,'Occupancy Raw Data'!$B$8:$BE$45,'Occupancy Raw Data'!BC$3,FALSE)</f>
        <v>-4.6366950211199498</v>
      </c>
      <c r="V17" s="50">
        <f>VLOOKUP($A17,'Occupancy Raw Data'!$B$8:$BE$45,'Occupancy Raw Data'!BE$3,FALSE)</f>
        <v>1.7815413970551801</v>
      </c>
      <c r="X17" s="51">
        <f>VLOOKUP($A17,'ADR Raw Data'!$B$6:$BE$43,'ADR Raw Data'!AG$1,FALSE)</f>
        <v>166.54513756952301</v>
      </c>
      <c r="Y17" s="52">
        <f>VLOOKUP($A17,'ADR Raw Data'!$B$6:$BE$43,'ADR Raw Data'!AH$1,FALSE)</f>
        <v>192.569621888298</v>
      </c>
      <c r="Z17" s="52">
        <f>VLOOKUP($A17,'ADR Raw Data'!$B$6:$BE$43,'ADR Raw Data'!AI$1,FALSE)</f>
        <v>200.99135894613701</v>
      </c>
      <c r="AA17" s="52">
        <f>VLOOKUP($A17,'ADR Raw Data'!$B$6:$BE$43,'ADR Raw Data'!AJ$1,FALSE)</f>
        <v>193.54177582598501</v>
      </c>
      <c r="AB17" s="52">
        <f>VLOOKUP($A17,'ADR Raw Data'!$B$6:$BE$43,'ADR Raw Data'!AK$1,FALSE)</f>
        <v>175.192547476214</v>
      </c>
      <c r="AC17" s="53">
        <f>VLOOKUP($A17,'ADR Raw Data'!$B$6:$BE$43,'ADR Raw Data'!AL$1,FALSE)</f>
        <v>187.15810973472901</v>
      </c>
      <c r="AD17" s="52">
        <f>VLOOKUP($A17,'ADR Raw Data'!$B$6:$BE$43,'ADR Raw Data'!AN$1,FALSE)</f>
        <v>156.247864678518</v>
      </c>
      <c r="AE17" s="52">
        <f>VLOOKUP($A17,'ADR Raw Data'!$B$6:$BE$43,'ADR Raw Data'!AO$1,FALSE)</f>
        <v>154.61441516318601</v>
      </c>
      <c r="AF17" s="53">
        <f>VLOOKUP($A17,'ADR Raw Data'!$B$6:$BE$43,'ADR Raw Data'!AP$1,FALSE)</f>
        <v>155.42127038837901</v>
      </c>
      <c r="AG17" s="54">
        <f>VLOOKUP($A17,'ADR Raw Data'!$B$6:$BE$43,'ADR Raw Data'!AR$1,FALSE)</f>
        <v>178.56444581479099</v>
      </c>
      <c r="AI17" s="47">
        <f>VLOOKUP($A17,'ADR Raw Data'!$B$6:$BE$43,'ADR Raw Data'!AT$1,FALSE)</f>
        <v>6.7719671515851099</v>
      </c>
      <c r="AJ17" s="48">
        <f>VLOOKUP($A17,'ADR Raw Data'!$B$6:$BE$43,'ADR Raw Data'!AU$1,FALSE)</f>
        <v>8.2389899149514196</v>
      </c>
      <c r="AK17" s="48">
        <f>VLOOKUP($A17,'ADR Raw Data'!$B$6:$BE$43,'ADR Raw Data'!AV$1,FALSE)</f>
        <v>7.2897082889423803</v>
      </c>
      <c r="AL17" s="48">
        <f>VLOOKUP($A17,'ADR Raw Data'!$B$6:$BE$43,'ADR Raw Data'!AW$1,FALSE)</f>
        <v>5.6173595187591001</v>
      </c>
      <c r="AM17" s="48">
        <f>VLOOKUP($A17,'ADR Raw Data'!$B$6:$BE$43,'ADR Raw Data'!AX$1,FALSE)</f>
        <v>1.93665551359958</v>
      </c>
      <c r="AN17" s="49">
        <f>VLOOKUP($A17,'ADR Raw Data'!$B$6:$BE$43,'ADR Raw Data'!AY$1,FALSE)</f>
        <v>5.9090681925538799</v>
      </c>
      <c r="AO17" s="48">
        <f>VLOOKUP($A17,'ADR Raw Data'!$B$6:$BE$43,'ADR Raw Data'!BA$1,FALSE)</f>
        <v>-0.702102468015672</v>
      </c>
      <c r="AP17" s="48">
        <f>VLOOKUP($A17,'ADR Raw Data'!$B$6:$BE$43,'ADR Raw Data'!BB$1,FALSE)</f>
        <v>-0.95099684917817096</v>
      </c>
      <c r="AQ17" s="49">
        <f>VLOOKUP($A17,'ADR Raw Data'!$B$6:$BE$43,'ADR Raw Data'!BC$1,FALSE)</f>
        <v>-0.82626543172154798</v>
      </c>
      <c r="AR17" s="50">
        <f>VLOOKUP($A17,'ADR Raw Data'!$B$6:$BE$43,'ADR Raw Data'!BE$1,FALSE)</f>
        <v>4.4628821699746499</v>
      </c>
      <c r="AT17" s="51">
        <f>VLOOKUP($A17,'RevPAR Raw Data'!$B$6:$BE$43,'RevPAR Raw Data'!AG$1,FALSE)</f>
        <v>99.462009406231601</v>
      </c>
      <c r="AU17" s="52">
        <f>VLOOKUP($A17,'RevPAR Raw Data'!$B$6:$BE$43,'RevPAR Raw Data'!AH$1,FALSE)</f>
        <v>150.30279747207501</v>
      </c>
      <c r="AV17" s="52">
        <f>VLOOKUP($A17,'RevPAR Raw Data'!$B$6:$BE$43,'RevPAR Raw Data'!AI$1,FALSE)</f>
        <v>171.770216637272</v>
      </c>
      <c r="AW17" s="52">
        <f>VLOOKUP($A17,'RevPAR Raw Data'!$B$6:$BE$43,'RevPAR Raw Data'!AJ$1,FALSE)</f>
        <v>165.81899294532599</v>
      </c>
      <c r="AX17" s="52">
        <f>VLOOKUP($A17,'RevPAR Raw Data'!$B$6:$BE$43,'RevPAR Raw Data'!AK$1,FALSE)</f>
        <v>134.77260905349701</v>
      </c>
      <c r="AY17" s="53">
        <f>VLOOKUP($A17,'RevPAR Raw Data'!$B$6:$BE$43,'RevPAR Raw Data'!AL$1,FALSE)</f>
        <v>144.42532510288001</v>
      </c>
      <c r="AZ17" s="52">
        <f>VLOOKUP($A17,'RevPAR Raw Data'!$B$6:$BE$43,'RevPAR Raw Data'!AN$1,FALSE)</f>
        <v>110.57682510287999</v>
      </c>
      <c r="BA17" s="52">
        <f>VLOOKUP($A17,'RevPAR Raw Data'!$B$6:$BE$43,'RevPAR Raw Data'!AO$1,FALSE)</f>
        <v>112.09772339800099</v>
      </c>
      <c r="BB17" s="53">
        <f>VLOOKUP($A17,'RevPAR Raw Data'!$B$6:$BE$43,'RevPAR Raw Data'!AP$1,FALSE)</f>
        <v>111.33727425044</v>
      </c>
      <c r="BC17" s="54">
        <f>VLOOKUP($A17,'RevPAR Raw Data'!$B$6:$BE$43,'RevPAR Raw Data'!AR$1,FALSE)</f>
        <v>134.971596287897</v>
      </c>
      <c r="BE17" s="47">
        <f>VLOOKUP($A17,'RevPAR Raw Data'!$B$6:$BE$43,'RevPAR Raw Data'!AT$1,FALSE)</f>
        <v>17.271350674031201</v>
      </c>
      <c r="BF17" s="48">
        <f>VLOOKUP($A17,'RevPAR Raw Data'!$B$6:$BE$43,'RevPAR Raw Data'!AU$1,FALSE)</f>
        <v>18.187468066754501</v>
      </c>
      <c r="BG17" s="48">
        <f>VLOOKUP($A17,'RevPAR Raw Data'!$B$6:$BE$43,'RevPAR Raw Data'!AV$1,FALSE)</f>
        <v>11.817341553381899</v>
      </c>
      <c r="BH17" s="48">
        <f>VLOOKUP($A17,'RevPAR Raw Data'!$B$6:$BE$43,'RevPAR Raw Data'!AW$1,FALSE)</f>
        <v>7.7719211002700499</v>
      </c>
      <c r="BI17" s="48">
        <f>VLOOKUP($A17,'RevPAR Raw Data'!$B$6:$BE$43,'RevPAR Raw Data'!AX$1,FALSE)</f>
        <v>0.80784462961484804</v>
      </c>
      <c r="BJ17" s="49">
        <f>VLOOKUP($A17,'RevPAR Raw Data'!$B$6:$BE$43,'RevPAR Raw Data'!AY$1,FALSE)</f>
        <v>10.5589108330831</v>
      </c>
      <c r="BK17" s="48">
        <f>VLOOKUP($A17,'RevPAR Raw Data'!$B$6:$BE$43,'RevPAR Raw Data'!BA$1,FALSE)</f>
        <v>-4.9934212170811296</v>
      </c>
      <c r="BL17" s="48">
        <f>VLOOKUP($A17,'RevPAR Raw Data'!$B$6:$BE$43,'RevPAR Raw Data'!BB$1,FALSE)</f>
        <v>-5.8462079218708602</v>
      </c>
      <c r="BM17" s="49">
        <f>VLOOKUP($A17,'RevPAR Raw Data'!$B$6:$BE$43,'RevPAR Raw Data'!BC$1,FALSE)</f>
        <v>-5.4246490447076301</v>
      </c>
      <c r="BN17" s="50">
        <f>VLOOKUP($A17,'RevPAR Raw Data'!$B$6:$BE$43,'RevPAR Raw Data'!BE$1,FALSE)</f>
        <v>6.3239316603897304</v>
      </c>
    </row>
    <row r="18" spans="1:66" x14ac:dyDescent="0.25">
      <c r="A18" s="63" t="s">
        <v>26</v>
      </c>
      <c r="B18" s="47">
        <f>VLOOKUP($A18,'Occupancy Raw Data'!$B$8:$BE$45,'Occupancy Raw Data'!AG$3,FALSE)</f>
        <v>54.124783362218302</v>
      </c>
      <c r="C18" s="48">
        <f>VLOOKUP($A18,'Occupancy Raw Data'!$B$8:$BE$45,'Occupancy Raw Data'!AH$3,FALSE)</f>
        <v>76.143847487001693</v>
      </c>
      <c r="D18" s="48">
        <f>VLOOKUP($A18,'Occupancy Raw Data'!$B$8:$BE$45,'Occupancy Raw Data'!AI$3,FALSE)</f>
        <v>88.896591565568997</v>
      </c>
      <c r="E18" s="48">
        <f>VLOOKUP($A18,'Occupancy Raw Data'!$B$8:$BE$45,'Occupancy Raw Data'!AJ$3,FALSE)</f>
        <v>89.532062391681094</v>
      </c>
      <c r="F18" s="48">
        <f>VLOOKUP($A18,'Occupancy Raw Data'!$B$8:$BE$45,'Occupancy Raw Data'!AK$3,FALSE)</f>
        <v>78.035817446562604</v>
      </c>
      <c r="G18" s="49">
        <f>VLOOKUP($A18,'Occupancy Raw Data'!$B$8:$BE$45,'Occupancy Raw Data'!AL$3,FALSE)</f>
        <v>77.346620450606494</v>
      </c>
      <c r="H18" s="48">
        <f>VLOOKUP($A18,'Occupancy Raw Data'!$B$8:$BE$45,'Occupancy Raw Data'!AN$3,FALSE)</f>
        <v>72.856730213749202</v>
      </c>
      <c r="I18" s="48">
        <f>VLOOKUP($A18,'Occupancy Raw Data'!$B$8:$BE$45,'Occupancy Raw Data'!AO$3,FALSE)</f>
        <v>74.532062391681094</v>
      </c>
      <c r="J18" s="49">
        <f>VLOOKUP($A18,'Occupancy Raw Data'!$B$8:$BE$45,'Occupancy Raw Data'!AP$3,FALSE)</f>
        <v>73.694396302715106</v>
      </c>
      <c r="K18" s="50">
        <f>VLOOKUP($A18,'Occupancy Raw Data'!$B$8:$BE$45,'Occupancy Raw Data'!AR$3,FALSE)</f>
        <v>76.303127836923295</v>
      </c>
      <c r="M18" s="47">
        <f>VLOOKUP($A18,'Occupancy Raw Data'!$B$8:$BE$45,'Occupancy Raw Data'!AT$3,FALSE)</f>
        <v>4.7810770005032701</v>
      </c>
      <c r="N18" s="48">
        <f>VLOOKUP($A18,'Occupancy Raw Data'!$B$8:$BE$45,'Occupancy Raw Data'!AU$3,FALSE)</f>
        <v>9.6273808533643805</v>
      </c>
      <c r="O18" s="48">
        <f>VLOOKUP($A18,'Occupancy Raw Data'!$B$8:$BE$45,'Occupancy Raw Data'!AV$3,FALSE)</f>
        <v>8.4311031251101003</v>
      </c>
      <c r="P18" s="48">
        <f>VLOOKUP($A18,'Occupancy Raw Data'!$B$8:$BE$45,'Occupancy Raw Data'!AW$3,FALSE)</f>
        <v>9.1254752851711007</v>
      </c>
      <c r="Q18" s="48">
        <f>VLOOKUP($A18,'Occupancy Raw Data'!$B$8:$BE$45,'Occupancy Raw Data'!AX$3,FALSE)</f>
        <v>10.2558870342407</v>
      </c>
      <c r="R18" s="49">
        <f>VLOOKUP($A18,'Occupancy Raw Data'!$B$8:$BE$45,'Occupancy Raw Data'!AY$3,FALSE)</f>
        <v>8.6577557032600403</v>
      </c>
      <c r="S18" s="48">
        <f>VLOOKUP($A18,'Occupancy Raw Data'!$B$8:$BE$45,'Occupancy Raw Data'!BA$3,FALSE)</f>
        <v>0.33813350306309098</v>
      </c>
      <c r="T18" s="48">
        <f>VLOOKUP($A18,'Occupancy Raw Data'!$B$8:$BE$45,'Occupancy Raw Data'!BB$3,FALSE)</f>
        <v>-0.795847750865051</v>
      </c>
      <c r="U18" s="49">
        <f>VLOOKUP($A18,'Occupancy Raw Data'!$B$8:$BE$45,'Occupancy Raw Data'!BC$3,FALSE)</f>
        <v>-0.23852350043012399</v>
      </c>
      <c r="V18" s="50">
        <f>VLOOKUP($A18,'Occupancy Raw Data'!$B$8:$BE$45,'Occupancy Raw Data'!BE$3,FALSE)</f>
        <v>6.0481627830954201</v>
      </c>
      <c r="X18" s="51">
        <f>VLOOKUP($A18,'ADR Raw Data'!$B$6:$BE$43,'ADR Raw Data'!AG$1,FALSE)</f>
        <v>152.76414718753301</v>
      </c>
      <c r="Y18" s="52">
        <f>VLOOKUP($A18,'ADR Raw Data'!$B$6:$BE$43,'ADR Raw Data'!AH$1,FALSE)</f>
        <v>189.25601760175999</v>
      </c>
      <c r="Z18" s="52">
        <f>VLOOKUP($A18,'ADR Raw Data'!$B$6:$BE$43,'ADR Raw Data'!AI$1,FALSE)</f>
        <v>207.62248472835901</v>
      </c>
      <c r="AA18" s="52">
        <f>VLOOKUP($A18,'ADR Raw Data'!$B$6:$BE$43,'ADR Raw Data'!AJ$1,FALSE)</f>
        <v>203.18747064137301</v>
      </c>
      <c r="AB18" s="52">
        <f>VLOOKUP($A18,'ADR Raw Data'!$B$6:$BE$43,'ADR Raw Data'!AK$1,FALSE)</f>
        <v>172.53531870002899</v>
      </c>
      <c r="AC18" s="53">
        <f>VLOOKUP($A18,'ADR Raw Data'!$B$6:$BE$43,'ADR Raw Data'!AL$1,FALSE)</f>
        <v>188.22197128922099</v>
      </c>
      <c r="AD18" s="52">
        <f>VLOOKUP($A18,'ADR Raw Data'!$B$6:$BE$43,'ADR Raw Data'!AN$1,FALSE)</f>
        <v>144.584824961344</v>
      </c>
      <c r="AE18" s="52">
        <f>VLOOKUP($A18,'ADR Raw Data'!$B$6:$BE$43,'ADR Raw Data'!AO$1,FALSE)</f>
        <v>142.208607138704</v>
      </c>
      <c r="AF18" s="53">
        <f>VLOOKUP($A18,'ADR Raw Data'!$B$6:$BE$43,'ADR Raw Data'!AP$1,FALSE)</f>
        <v>143.383211108062</v>
      </c>
      <c r="AG18" s="54">
        <f>VLOOKUP($A18,'ADR Raw Data'!$B$6:$BE$43,'ADR Raw Data'!AR$1,FALSE)</f>
        <v>175.84889542649699</v>
      </c>
      <c r="AI18" s="47">
        <f>VLOOKUP($A18,'ADR Raw Data'!$B$6:$BE$43,'ADR Raw Data'!AT$1,FALSE)</f>
        <v>2.6616684603173399</v>
      </c>
      <c r="AJ18" s="48">
        <f>VLOOKUP($A18,'ADR Raw Data'!$B$6:$BE$43,'ADR Raw Data'!AU$1,FALSE)</f>
        <v>5.0758505967353802</v>
      </c>
      <c r="AK18" s="48">
        <f>VLOOKUP($A18,'ADR Raw Data'!$B$6:$BE$43,'ADR Raw Data'!AV$1,FALSE)</f>
        <v>6.38114536111856</v>
      </c>
      <c r="AL18" s="48">
        <f>VLOOKUP($A18,'ADR Raw Data'!$B$6:$BE$43,'ADR Raw Data'!AW$1,FALSE)</f>
        <v>6.4987582740434604</v>
      </c>
      <c r="AM18" s="48">
        <f>VLOOKUP($A18,'ADR Raw Data'!$B$6:$BE$43,'ADR Raw Data'!AX$1,FALSE)</f>
        <v>3.9862449698023399</v>
      </c>
      <c r="AN18" s="49">
        <f>VLOOKUP($A18,'ADR Raw Data'!$B$6:$BE$43,'ADR Raw Data'!AY$1,FALSE)</f>
        <v>5.3426874119799104</v>
      </c>
      <c r="AO18" s="48">
        <f>VLOOKUP($A18,'ADR Raw Data'!$B$6:$BE$43,'ADR Raw Data'!BA$1,FALSE)</f>
        <v>0.90535023072032605</v>
      </c>
      <c r="AP18" s="48">
        <f>VLOOKUP($A18,'ADR Raw Data'!$B$6:$BE$43,'ADR Raw Data'!BB$1,FALSE)</f>
        <v>0.44884449747676097</v>
      </c>
      <c r="AQ18" s="49">
        <f>VLOOKUP($A18,'ADR Raw Data'!$B$6:$BE$43,'ADR Raw Data'!BC$1,FALSE)</f>
        <v>0.67931951228646004</v>
      </c>
      <c r="AR18" s="50">
        <f>VLOOKUP($A18,'ADR Raw Data'!$B$6:$BE$43,'ADR Raw Data'!BE$1,FALSE)</f>
        <v>4.6473554996616198</v>
      </c>
      <c r="AT18" s="51">
        <f>VLOOKUP($A18,'RevPAR Raw Data'!$B$6:$BE$43,'RevPAR Raw Data'!AG$1,FALSE)</f>
        <v>82.683263720392802</v>
      </c>
      <c r="AU18" s="52">
        <f>VLOOKUP($A18,'RevPAR Raw Data'!$B$6:$BE$43,'RevPAR Raw Data'!AH$1,FALSE)</f>
        <v>144.106813402657</v>
      </c>
      <c r="AV18" s="52">
        <f>VLOOKUP($A18,'RevPAR Raw Data'!$B$6:$BE$43,'RevPAR Raw Data'!AI$1,FALSE)</f>
        <v>184.569312247255</v>
      </c>
      <c r="AW18" s="52">
        <f>VLOOKUP($A18,'RevPAR Raw Data'!$B$6:$BE$43,'RevPAR Raw Data'!AJ$1,FALSE)</f>
        <v>181.917932986712</v>
      </c>
      <c r="AX18" s="52">
        <f>VLOOKUP($A18,'RevPAR Raw Data'!$B$6:$BE$43,'RevPAR Raw Data'!AK$1,FALSE)</f>
        <v>134.6393463316</v>
      </c>
      <c r="AY18" s="53">
        <f>VLOOKUP($A18,'RevPAR Raw Data'!$B$6:$BE$43,'RevPAR Raw Data'!AL$1,FALSE)</f>
        <v>145.583333737723</v>
      </c>
      <c r="AZ18" s="52">
        <f>VLOOKUP($A18,'RevPAR Raw Data'!$B$6:$BE$43,'RevPAR Raw Data'!AN$1,FALSE)</f>
        <v>105.339775852108</v>
      </c>
      <c r="BA18" s="52">
        <f>VLOOKUP($A18,'RevPAR Raw Data'!$B$6:$BE$43,'RevPAR Raw Data'!AO$1,FALSE)</f>
        <v>105.99100779896</v>
      </c>
      <c r="BB18" s="53">
        <f>VLOOKUP($A18,'RevPAR Raw Data'!$B$6:$BE$43,'RevPAR Raw Data'!AP$1,FALSE)</f>
        <v>105.665391825534</v>
      </c>
      <c r="BC18" s="54">
        <f>VLOOKUP($A18,'RevPAR Raw Data'!$B$6:$BE$43,'RevPAR Raw Data'!AR$1,FALSE)</f>
        <v>134.178207477098</v>
      </c>
      <c r="BE18" s="47">
        <f>VLOOKUP($A18,'RevPAR Raw Data'!$B$6:$BE$43,'RevPAR Raw Data'!AT$1,FALSE)</f>
        <v>7.5700018794064903</v>
      </c>
      <c r="BF18" s="48">
        <f>VLOOKUP($A18,'RevPAR Raw Data'!$B$6:$BE$43,'RevPAR Raw Data'!AU$1,FALSE)</f>
        <v>15.191902918595201</v>
      </c>
      <c r="BG18" s="48">
        <f>VLOOKUP($A18,'RevPAR Raw Data'!$B$6:$BE$43,'RevPAR Raw Data'!AV$1,FALSE)</f>
        <v>15.350249432187701</v>
      </c>
      <c r="BH18" s="48">
        <f>VLOOKUP($A18,'RevPAR Raw Data'!$B$6:$BE$43,'RevPAR Raw Data'!AW$1,FALSE)</f>
        <v>16.217276139355398</v>
      </c>
      <c r="BI18" s="48">
        <f>VLOOKUP($A18,'RevPAR Raw Data'!$B$6:$BE$43,'RevPAR Raw Data'!AX$1,FALSE)</f>
        <v>14.650956785053999</v>
      </c>
      <c r="BJ18" s="49">
        <f>VLOOKUP($A18,'RevPAR Raw Data'!$B$6:$BE$43,'RevPAR Raw Data'!AY$1,FALSE)</f>
        <v>14.462999939357999</v>
      </c>
      <c r="BK18" s="48">
        <f>VLOOKUP($A18,'RevPAR Raw Data'!$B$6:$BE$43,'RevPAR Raw Data'!BA$1,FALSE)</f>
        <v>1.24654502623354</v>
      </c>
      <c r="BL18" s="48">
        <f>VLOOKUP($A18,'RevPAR Raw Data'!$B$6:$BE$43,'RevPAR Raw Data'!BB$1,FALSE)</f>
        <v>-0.35057537222634</v>
      </c>
      <c r="BM18" s="49">
        <f>VLOOKUP($A18,'RevPAR Raw Data'!$B$6:$BE$43,'RevPAR Raw Data'!BC$1,FALSE)</f>
        <v>0.439175675176526</v>
      </c>
      <c r="BN18" s="50">
        <f>VLOOKUP($A18,'RevPAR Raw Data'!$B$6:$BE$43,'RevPAR Raw Data'!BE$1,FALSE)</f>
        <v>10.976597908485701</v>
      </c>
    </row>
    <row r="19" spans="1:66" x14ac:dyDescent="0.25">
      <c r="A19" s="63" t="s">
        <v>24</v>
      </c>
      <c r="B19" s="47">
        <f>VLOOKUP($A19,'Occupancy Raw Data'!$B$8:$BE$45,'Occupancy Raw Data'!AG$3,FALSE)</f>
        <v>50.812854442343998</v>
      </c>
      <c r="C19" s="48">
        <f>VLOOKUP($A19,'Occupancy Raw Data'!$B$8:$BE$45,'Occupancy Raw Data'!AH$3,FALSE)</f>
        <v>66.090107120352798</v>
      </c>
      <c r="D19" s="48">
        <f>VLOOKUP($A19,'Occupancy Raw Data'!$B$8:$BE$45,'Occupancy Raw Data'!AI$3,FALSE)</f>
        <v>72.570888468809002</v>
      </c>
      <c r="E19" s="48">
        <f>VLOOKUP($A19,'Occupancy Raw Data'!$B$8:$BE$45,'Occupancy Raw Data'!AJ$3,FALSE)</f>
        <v>74.001260239445401</v>
      </c>
      <c r="F19" s="48">
        <f>VLOOKUP($A19,'Occupancy Raw Data'!$B$8:$BE$45,'Occupancy Raw Data'!AK$3,FALSE)</f>
        <v>68.056080655324493</v>
      </c>
      <c r="G19" s="49">
        <f>VLOOKUP($A19,'Occupancy Raw Data'!$B$8:$BE$45,'Occupancy Raw Data'!AL$3,FALSE)</f>
        <v>66.306238185255097</v>
      </c>
      <c r="H19" s="48">
        <f>VLOOKUP($A19,'Occupancy Raw Data'!$B$8:$BE$45,'Occupancy Raw Data'!AN$3,FALSE)</f>
        <v>69.820415879017006</v>
      </c>
      <c r="I19" s="48">
        <f>VLOOKUP($A19,'Occupancy Raw Data'!$B$8:$BE$45,'Occupancy Raw Data'!AO$3,FALSE)</f>
        <v>73.768115942028899</v>
      </c>
      <c r="J19" s="49">
        <f>VLOOKUP($A19,'Occupancy Raw Data'!$B$8:$BE$45,'Occupancy Raw Data'!AP$3,FALSE)</f>
        <v>71.794265910522896</v>
      </c>
      <c r="K19" s="50">
        <f>VLOOKUP($A19,'Occupancy Raw Data'!$B$8:$BE$45,'Occupancy Raw Data'!AR$3,FALSE)</f>
        <v>67.874246106760197</v>
      </c>
      <c r="M19" s="47">
        <f>VLOOKUP($A19,'Occupancy Raw Data'!$B$8:$BE$45,'Occupancy Raw Data'!AT$3,FALSE)</f>
        <v>-3.1269484429097001</v>
      </c>
      <c r="N19" s="48">
        <f>VLOOKUP($A19,'Occupancy Raw Data'!$B$8:$BE$45,'Occupancy Raw Data'!AU$3,FALSE)</f>
        <v>0.427620492079541</v>
      </c>
      <c r="O19" s="48">
        <f>VLOOKUP($A19,'Occupancy Raw Data'!$B$8:$BE$45,'Occupancy Raw Data'!AV$3,FALSE)</f>
        <v>2.0069491011194698</v>
      </c>
      <c r="P19" s="48">
        <f>VLOOKUP($A19,'Occupancy Raw Data'!$B$8:$BE$45,'Occupancy Raw Data'!AW$3,FALSE)</f>
        <v>2.67581516572911</v>
      </c>
      <c r="Q19" s="48">
        <f>VLOOKUP($A19,'Occupancy Raw Data'!$B$8:$BE$45,'Occupancy Raw Data'!AX$3,FALSE)</f>
        <v>-0.41763981286088497</v>
      </c>
      <c r="R19" s="49">
        <f>VLOOKUP($A19,'Occupancy Raw Data'!$B$8:$BE$45,'Occupancy Raw Data'!AY$3,FALSE)</f>
        <v>0.50439640972837696</v>
      </c>
      <c r="S19" s="48">
        <f>VLOOKUP($A19,'Occupancy Raw Data'!$B$8:$BE$45,'Occupancy Raw Data'!BA$3,FALSE)</f>
        <v>-6.6788955591938999</v>
      </c>
      <c r="T19" s="48">
        <f>VLOOKUP($A19,'Occupancy Raw Data'!$B$8:$BE$45,'Occupancy Raw Data'!BB$3,FALSE)</f>
        <v>-7.0440026032327898</v>
      </c>
      <c r="U19" s="49">
        <f>VLOOKUP($A19,'Occupancy Raw Data'!$B$8:$BE$45,'Occupancy Raw Data'!BC$3,FALSE)</f>
        <v>-6.8668255703560499</v>
      </c>
      <c r="V19" s="50">
        <f>VLOOKUP($A19,'Occupancy Raw Data'!$B$8:$BE$45,'Occupancy Raw Data'!BE$3,FALSE)</f>
        <v>-1.84575931299839</v>
      </c>
      <c r="X19" s="51">
        <f>VLOOKUP($A19,'ADR Raw Data'!$B$6:$BE$43,'ADR Raw Data'!AG$1,FALSE)</f>
        <v>128.901157614087</v>
      </c>
      <c r="Y19" s="52">
        <f>VLOOKUP($A19,'ADR Raw Data'!$B$6:$BE$43,'ADR Raw Data'!AH$1,FALSE)</f>
        <v>141.148326738809</v>
      </c>
      <c r="Z19" s="52">
        <f>VLOOKUP($A19,'ADR Raw Data'!$B$6:$BE$43,'ADR Raw Data'!AI$1,FALSE)</f>
        <v>150.31788877311701</v>
      </c>
      <c r="AA19" s="52">
        <f>VLOOKUP($A19,'ADR Raw Data'!$B$6:$BE$43,'ADR Raw Data'!AJ$1,FALSE)</f>
        <v>150.22374957425001</v>
      </c>
      <c r="AB19" s="52">
        <f>VLOOKUP($A19,'ADR Raw Data'!$B$6:$BE$43,'ADR Raw Data'!AK$1,FALSE)</f>
        <v>143.683946113605</v>
      </c>
      <c r="AC19" s="53">
        <f>VLOOKUP($A19,'ADR Raw Data'!$B$6:$BE$43,'ADR Raw Data'!AL$1,FALSE)</f>
        <v>143.824656175162</v>
      </c>
      <c r="AD19" s="52">
        <f>VLOOKUP($A19,'ADR Raw Data'!$B$6:$BE$43,'ADR Raw Data'!AN$1,FALSE)</f>
        <v>152.190481476467</v>
      </c>
      <c r="AE19" s="52">
        <f>VLOOKUP($A19,'ADR Raw Data'!$B$6:$BE$43,'ADR Raw Data'!AO$1,FALSE)</f>
        <v>155.95678653796799</v>
      </c>
      <c r="AF19" s="53">
        <f>VLOOKUP($A19,'ADR Raw Data'!$B$6:$BE$43,'ADR Raw Data'!AP$1,FALSE)</f>
        <v>154.12540778935801</v>
      </c>
      <c r="AG19" s="54">
        <f>VLOOKUP($A19,'ADR Raw Data'!$B$6:$BE$43,'ADR Raw Data'!AR$1,FALSE)</f>
        <v>146.93770269822201</v>
      </c>
      <c r="AI19" s="47">
        <f>VLOOKUP($A19,'ADR Raw Data'!$B$6:$BE$43,'ADR Raw Data'!AT$1,FALSE)</f>
        <v>-0.43847882422284701</v>
      </c>
      <c r="AJ19" s="48">
        <f>VLOOKUP($A19,'ADR Raw Data'!$B$6:$BE$43,'ADR Raw Data'!AU$1,FALSE)</f>
        <v>1.63694945321938</v>
      </c>
      <c r="AK19" s="48">
        <f>VLOOKUP($A19,'ADR Raw Data'!$B$6:$BE$43,'ADR Raw Data'!AV$1,FALSE)</f>
        <v>6.4832029485255998</v>
      </c>
      <c r="AL19" s="48">
        <f>VLOOKUP($A19,'ADR Raw Data'!$B$6:$BE$43,'ADR Raw Data'!AW$1,FALSE)</f>
        <v>5.3962286678294902</v>
      </c>
      <c r="AM19" s="48">
        <f>VLOOKUP($A19,'ADR Raw Data'!$B$6:$BE$43,'ADR Raw Data'!AX$1,FALSE)</f>
        <v>2.2921470338061001</v>
      </c>
      <c r="AN19" s="49">
        <f>VLOOKUP($A19,'ADR Raw Data'!$B$6:$BE$43,'ADR Raw Data'!AY$1,FALSE)</f>
        <v>3.46563058413936</v>
      </c>
      <c r="AO19" s="48">
        <f>VLOOKUP($A19,'ADR Raw Data'!$B$6:$BE$43,'ADR Raw Data'!BA$1,FALSE)</f>
        <v>0.62928664546200097</v>
      </c>
      <c r="AP19" s="48">
        <f>VLOOKUP($A19,'ADR Raw Data'!$B$6:$BE$43,'ADR Raw Data'!BB$1,FALSE)</f>
        <v>-5.1189775072645001E-2</v>
      </c>
      <c r="AQ19" s="49">
        <f>VLOOKUP($A19,'ADR Raw Data'!$B$6:$BE$43,'ADR Raw Data'!BC$1,FALSE)</f>
        <v>0.271322965118452</v>
      </c>
      <c r="AR19" s="50">
        <f>VLOOKUP($A19,'ADR Raw Data'!$B$6:$BE$43,'ADR Raw Data'!BE$1,FALSE)</f>
        <v>2.2587724319336999</v>
      </c>
      <c r="AT19" s="51">
        <f>VLOOKUP($A19,'RevPAR Raw Data'!$B$6:$BE$43,'RevPAR Raw Data'!AG$1,FALSE)</f>
        <v>65.498357592942597</v>
      </c>
      <c r="AU19" s="52">
        <f>VLOOKUP($A19,'RevPAR Raw Data'!$B$6:$BE$43,'RevPAR Raw Data'!AH$1,FALSE)</f>
        <v>93.285080340264599</v>
      </c>
      <c r="AV19" s="52">
        <f>VLOOKUP($A19,'RevPAR Raw Data'!$B$6:$BE$43,'RevPAR Raw Data'!AI$1,FALSE)</f>
        <v>109.087027410207</v>
      </c>
      <c r="AW19" s="52">
        <f>VLOOKUP($A19,'RevPAR Raw Data'!$B$6:$BE$43,'RevPAR Raw Data'!AJ$1,FALSE)</f>
        <v>111.167467863894</v>
      </c>
      <c r="AX19" s="52">
        <f>VLOOKUP($A19,'RevPAR Raw Data'!$B$6:$BE$43,'RevPAR Raw Data'!AK$1,FALSE)</f>
        <v>97.785662255828598</v>
      </c>
      <c r="AY19" s="53">
        <f>VLOOKUP($A19,'RevPAR Raw Data'!$B$6:$BE$43,'RevPAR Raw Data'!AL$1,FALSE)</f>
        <v>95.364719092627496</v>
      </c>
      <c r="AZ19" s="52">
        <f>VLOOKUP($A19,'RevPAR Raw Data'!$B$6:$BE$43,'RevPAR Raw Data'!AN$1,FALSE)</f>
        <v>106.260027095148</v>
      </c>
      <c r="BA19" s="52">
        <f>VLOOKUP($A19,'RevPAR Raw Data'!$B$6:$BE$43,'RevPAR Raw Data'!AO$1,FALSE)</f>
        <v>115.04638311279101</v>
      </c>
      <c r="BB19" s="53">
        <f>VLOOKUP($A19,'RevPAR Raw Data'!$B$6:$BE$43,'RevPAR Raw Data'!AP$1,FALSE)</f>
        <v>110.653205103969</v>
      </c>
      <c r="BC19" s="54">
        <f>VLOOKUP($A19,'RevPAR Raw Data'!$B$6:$BE$43,'RevPAR Raw Data'!AR$1,FALSE)</f>
        <v>99.732857953011006</v>
      </c>
      <c r="BE19" s="47">
        <f>VLOOKUP($A19,'RevPAR Raw Data'!$B$6:$BE$43,'RevPAR Raw Data'!AT$1,FALSE)</f>
        <v>-3.5517162603660202</v>
      </c>
      <c r="BF19" s="48">
        <f>VLOOKUP($A19,'RevPAR Raw Data'!$B$6:$BE$43,'RevPAR Raw Data'!AU$1,FALSE)</f>
        <v>2.0715698766058699</v>
      </c>
      <c r="BG19" s="48">
        <f>VLOOKUP($A19,'RevPAR Raw Data'!$B$6:$BE$43,'RevPAR Raw Data'!AV$1,FALSE)</f>
        <v>8.6202666329442597</v>
      </c>
      <c r="BH19" s="48">
        <f>VLOOKUP($A19,'RevPAR Raw Data'!$B$6:$BE$43,'RevPAR Raw Data'!AW$1,FALSE)</f>
        <v>8.2164369386298102</v>
      </c>
      <c r="BI19" s="48">
        <f>VLOOKUP($A19,'RevPAR Raw Data'!$B$6:$BE$43,'RevPAR Raw Data'!AX$1,FALSE)</f>
        <v>1.8649343023627301</v>
      </c>
      <c r="BJ19" s="49">
        <f>VLOOKUP($A19,'RevPAR Raw Data'!$B$6:$BE$43,'RevPAR Raw Data'!AY$1,FALSE)</f>
        <v>3.9875075101085802</v>
      </c>
      <c r="BK19" s="48">
        <f>VLOOKUP($A19,'RevPAR Raw Data'!$B$6:$BE$43,'RevPAR Raw Data'!BA$1,FALSE)</f>
        <v>-6.0916383115502599</v>
      </c>
      <c r="BL19" s="48">
        <f>VLOOKUP($A19,'RevPAR Raw Data'!$B$6:$BE$43,'RevPAR Raw Data'!BB$1,FALSE)</f>
        <v>-7.0915865692167204</v>
      </c>
      <c r="BM19" s="49">
        <f>VLOOKUP($A19,'RevPAR Raw Data'!$B$6:$BE$43,'RevPAR Raw Data'!BC$1,FALSE)</f>
        <v>-6.6141338799845899</v>
      </c>
      <c r="BN19" s="50">
        <f>VLOOKUP($A19,'RevPAR Raw Data'!$B$6:$BE$43,'RevPAR Raw Data'!BE$1,FALSE)</f>
        <v>0.37132161641346001</v>
      </c>
    </row>
    <row r="20" spans="1:66" x14ac:dyDescent="0.25">
      <c r="A20" s="63" t="s">
        <v>27</v>
      </c>
      <c r="B20" s="47">
        <f>VLOOKUP($A20,'Occupancy Raw Data'!$B$8:$BE$45,'Occupancy Raw Data'!AG$3,FALSE)</f>
        <v>53.547579298831302</v>
      </c>
      <c r="C20" s="48">
        <f>VLOOKUP($A20,'Occupancy Raw Data'!$B$8:$BE$45,'Occupancy Raw Data'!AH$3,FALSE)</f>
        <v>61.835201526353401</v>
      </c>
      <c r="D20" s="48">
        <f>VLOOKUP($A20,'Occupancy Raw Data'!$B$8:$BE$45,'Occupancy Raw Data'!AI$3,FALSE)</f>
        <v>68.709754352492197</v>
      </c>
      <c r="E20" s="48">
        <f>VLOOKUP($A20,'Occupancy Raw Data'!$B$8:$BE$45,'Occupancy Raw Data'!AJ$3,FALSE)</f>
        <v>71.377891724302401</v>
      </c>
      <c r="F20" s="48">
        <f>VLOOKUP($A20,'Occupancy Raw Data'!$B$8:$BE$45,'Occupancy Raw Data'!AK$3,FALSE)</f>
        <v>68.053899356069607</v>
      </c>
      <c r="G20" s="49">
        <f>VLOOKUP($A20,'Occupancy Raw Data'!$B$8:$BE$45,'Occupancy Raw Data'!AL$3,FALSE)</f>
        <v>64.704865251609803</v>
      </c>
      <c r="H20" s="48">
        <f>VLOOKUP($A20,'Occupancy Raw Data'!$B$8:$BE$45,'Occupancy Raw Data'!AN$3,FALSE)</f>
        <v>75.634986882899994</v>
      </c>
      <c r="I20" s="48">
        <f>VLOOKUP($A20,'Occupancy Raw Data'!$B$8:$BE$45,'Occupancy Raw Data'!AO$3,FALSE)</f>
        <v>78.279274982112995</v>
      </c>
      <c r="J20" s="49">
        <f>VLOOKUP($A20,'Occupancy Raw Data'!$B$8:$BE$45,'Occupancy Raw Data'!AP$3,FALSE)</f>
        <v>76.957130932506502</v>
      </c>
      <c r="K20" s="50">
        <f>VLOOKUP($A20,'Occupancy Raw Data'!$B$8:$BE$45,'Occupancy Raw Data'!AR$3,FALSE)</f>
        <v>68.205512589008805</v>
      </c>
      <c r="M20" s="47">
        <f>VLOOKUP($A20,'Occupancy Raw Data'!$B$8:$BE$45,'Occupancy Raw Data'!AT$3,FALSE)</f>
        <v>-0.70189422338449603</v>
      </c>
      <c r="N20" s="48">
        <f>VLOOKUP($A20,'Occupancy Raw Data'!$B$8:$BE$45,'Occupancy Raw Data'!AU$3,FALSE)</f>
        <v>-2.1748803574114102</v>
      </c>
      <c r="O20" s="48">
        <f>VLOOKUP($A20,'Occupancy Raw Data'!$B$8:$BE$45,'Occupancy Raw Data'!AV$3,FALSE)</f>
        <v>-1.2468545420013799</v>
      </c>
      <c r="P20" s="48">
        <f>VLOOKUP($A20,'Occupancy Raw Data'!$B$8:$BE$45,'Occupancy Raw Data'!AW$3,FALSE)</f>
        <v>-3.0435278057472801</v>
      </c>
      <c r="Q20" s="48">
        <f>VLOOKUP($A20,'Occupancy Raw Data'!$B$8:$BE$45,'Occupancy Raw Data'!AX$3,FALSE)</f>
        <v>-5.2409102475968901</v>
      </c>
      <c r="R20" s="49">
        <f>VLOOKUP($A20,'Occupancy Raw Data'!$B$8:$BE$45,'Occupancy Raw Data'!AY$3,FALSE)</f>
        <v>-2.5968051945211701</v>
      </c>
      <c r="S20" s="48">
        <f>VLOOKUP($A20,'Occupancy Raw Data'!$B$8:$BE$45,'Occupancy Raw Data'!BA$3,FALSE)</f>
        <v>-5.5092633262603998</v>
      </c>
      <c r="T20" s="48">
        <f>VLOOKUP($A20,'Occupancy Raw Data'!$B$8:$BE$45,'Occupancy Raw Data'!BB$3,FALSE)</f>
        <v>-4.4434896294165398</v>
      </c>
      <c r="U20" s="49">
        <f>VLOOKUP($A20,'Occupancy Raw Data'!$B$8:$BE$45,'Occupancy Raw Data'!BC$3,FALSE)</f>
        <v>-4.9702091432156896</v>
      </c>
      <c r="V20" s="50">
        <f>VLOOKUP($A20,'Occupancy Raw Data'!$B$8:$BE$45,'Occupancy Raw Data'!BE$3,FALSE)</f>
        <v>-3.3747767958081498</v>
      </c>
      <c r="X20" s="51">
        <f>VLOOKUP($A20,'ADR Raw Data'!$B$6:$BE$43,'ADR Raw Data'!AG$1,FALSE)</f>
        <v>96.010023382696801</v>
      </c>
      <c r="Y20" s="52">
        <f>VLOOKUP($A20,'ADR Raw Data'!$B$6:$BE$43,'ADR Raw Data'!AH$1,FALSE)</f>
        <v>100.1316927008</v>
      </c>
      <c r="Z20" s="52">
        <f>VLOOKUP($A20,'ADR Raw Data'!$B$6:$BE$43,'ADR Raw Data'!AI$1,FALSE)</f>
        <v>103.274772648385</v>
      </c>
      <c r="AA20" s="52">
        <f>VLOOKUP($A20,'ADR Raw Data'!$B$6:$BE$43,'ADR Raw Data'!AJ$1,FALSE)</f>
        <v>104.11242033162</v>
      </c>
      <c r="AB20" s="52">
        <f>VLOOKUP($A20,'ADR Raw Data'!$B$6:$BE$43,'ADR Raw Data'!AK$1,FALSE)</f>
        <v>103.268388820746</v>
      </c>
      <c r="AC20" s="53">
        <f>VLOOKUP($A20,'ADR Raw Data'!$B$6:$BE$43,'ADR Raw Data'!AL$1,FALSE)</f>
        <v>101.655087216534</v>
      </c>
      <c r="AD20" s="52">
        <f>VLOOKUP($A20,'ADR Raw Data'!$B$6:$BE$43,'ADR Raw Data'!AN$1,FALSE)</f>
        <v>115.18594103504</v>
      </c>
      <c r="AE20" s="52">
        <f>VLOOKUP($A20,'ADR Raw Data'!$B$6:$BE$43,'ADR Raw Data'!AO$1,FALSE)</f>
        <v>117.597167339477</v>
      </c>
      <c r="AF20" s="53">
        <f>VLOOKUP($A20,'ADR Raw Data'!$B$6:$BE$43,'ADR Raw Data'!AP$1,FALSE)</f>
        <v>116.41226694299699</v>
      </c>
      <c r="AG20" s="54">
        <f>VLOOKUP($A20,'ADR Raw Data'!$B$6:$BE$43,'ADR Raw Data'!AR$1,FALSE)</f>
        <v>106.41243293870799</v>
      </c>
      <c r="AI20" s="47">
        <f>VLOOKUP($A20,'ADR Raw Data'!$B$6:$BE$43,'ADR Raw Data'!AT$1,FALSE)</f>
        <v>4.15881482231213</v>
      </c>
      <c r="AJ20" s="48">
        <f>VLOOKUP($A20,'ADR Raw Data'!$B$6:$BE$43,'ADR Raw Data'!AU$1,FALSE)</f>
        <v>5.7127768602033697</v>
      </c>
      <c r="AK20" s="48">
        <f>VLOOKUP($A20,'ADR Raw Data'!$B$6:$BE$43,'ADR Raw Data'!AV$1,FALSE)</f>
        <v>4.5947504108513302</v>
      </c>
      <c r="AL20" s="48">
        <f>VLOOKUP($A20,'ADR Raw Data'!$B$6:$BE$43,'ADR Raw Data'!AW$1,FALSE)</f>
        <v>3.5692897533061001</v>
      </c>
      <c r="AM20" s="48">
        <f>VLOOKUP($A20,'ADR Raw Data'!$B$6:$BE$43,'ADR Raw Data'!AX$1,FALSE)</f>
        <v>3.2891188182541899</v>
      </c>
      <c r="AN20" s="49">
        <f>VLOOKUP($A20,'ADR Raw Data'!$B$6:$BE$43,'ADR Raw Data'!AY$1,FALSE)</f>
        <v>4.1839976250148103</v>
      </c>
      <c r="AO20" s="48">
        <f>VLOOKUP($A20,'ADR Raw Data'!$B$6:$BE$43,'ADR Raw Data'!BA$1,FALSE)</f>
        <v>0.34993255709697302</v>
      </c>
      <c r="AP20" s="48">
        <f>VLOOKUP($A20,'ADR Raw Data'!$B$6:$BE$43,'ADR Raw Data'!BB$1,FALSE)</f>
        <v>1.25140672860768</v>
      </c>
      <c r="AQ20" s="49">
        <f>VLOOKUP($A20,'ADR Raw Data'!$B$6:$BE$43,'ADR Raw Data'!BC$1,FALSE)</f>
        <v>0.81439310329398495</v>
      </c>
      <c r="AR20" s="50">
        <f>VLOOKUP($A20,'ADR Raw Data'!$B$6:$BE$43,'ADR Raw Data'!BE$1,FALSE)</f>
        <v>2.8737935422573</v>
      </c>
      <c r="AT20" s="51">
        <f>VLOOKUP($A20,'RevPAR Raw Data'!$B$6:$BE$43,'RevPAR Raw Data'!AG$1,FALSE)</f>
        <v>51.411043405676097</v>
      </c>
      <c r="AU20" s="52">
        <f>VLOOKUP($A20,'RevPAR Raw Data'!$B$6:$BE$43,'RevPAR Raw Data'!AH$1,FALSE)</f>
        <v>61.916633973288803</v>
      </c>
      <c r="AV20" s="52">
        <f>VLOOKUP($A20,'RevPAR Raw Data'!$B$6:$BE$43,'RevPAR Raw Data'!AI$1,FALSE)</f>
        <v>70.959842594800804</v>
      </c>
      <c r="AW20" s="52">
        <f>VLOOKUP($A20,'RevPAR Raw Data'!$B$6:$BE$43,'RevPAR Raw Data'!AJ$1,FALSE)</f>
        <v>74.313250655854901</v>
      </c>
      <c r="AX20" s="52">
        <f>VLOOKUP($A20,'RevPAR Raw Data'!$B$6:$BE$43,'RevPAR Raw Data'!AK$1,FALSE)</f>
        <v>70.278165394705397</v>
      </c>
      <c r="AY20" s="53">
        <f>VLOOKUP($A20,'RevPAR Raw Data'!$B$6:$BE$43,'RevPAR Raw Data'!AL$1,FALSE)</f>
        <v>65.775787204865196</v>
      </c>
      <c r="AZ20" s="52">
        <f>VLOOKUP($A20,'RevPAR Raw Data'!$B$6:$BE$43,'RevPAR Raw Data'!AN$1,FALSE)</f>
        <v>87.120871392797497</v>
      </c>
      <c r="BA20" s="52">
        <f>VLOOKUP($A20,'RevPAR Raw Data'!$B$6:$BE$43,'RevPAR Raw Data'!AO$1,FALSE)</f>
        <v>92.054209992845202</v>
      </c>
      <c r="BB20" s="53">
        <f>VLOOKUP($A20,'RevPAR Raw Data'!$B$6:$BE$43,'RevPAR Raw Data'!AP$1,FALSE)</f>
        <v>89.587540692821307</v>
      </c>
      <c r="BC20" s="54">
        <f>VLOOKUP($A20,'RevPAR Raw Data'!$B$6:$BE$43,'RevPAR Raw Data'!AR$1,FALSE)</f>
        <v>72.579145344281201</v>
      </c>
      <c r="BE20" s="47">
        <f>VLOOKUP($A20,'RevPAR Raw Data'!$B$6:$BE$43,'RevPAR Raw Data'!AT$1,FALSE)</f>
        <v>3.4277301179285602</v>
      </c>
      <c r="BF20" s="48">
        <f>VLOOKUP($A20,'RevPAR Raw Data'!$B$6:$BE$43,'RevPAR Raw Data'!AU$1,FALSE)</f>
        <v>3.4136504409966499</v>
      </c>
      <c r="BG20" s="48">
        <f>VLOOKUP($A20,'RevPAR Raw Data'!$B$6:$BE$43,'RevPAR Raw Data'!AV$1,FALSE)</f>
        <v>3.29060601465862</v>
      </c>
      <c r="BH20" s="48">
        <f>VLOOKUP($A20,'RevPAR Raw Data'!$B$6:$BE$43,'RevPAR Raw Data'!AW$1,FALSE)</f>
        <v>0.41712962144925497</v>
      </c>
      <c r="BI20" s="48">
        <f>VLOOKUP($A20,'RevPAR Raw Data'!$B$6:$BE$43,'RevPAR Raw Data'!AX$1,FALSE)</f>
        <v>-2.1241711945442199</v>
      </c>
      <c r="BJ20" s="49">
        <f>VLOOKUP($A20,'RevPAR Raw Data'!$B$6:$BE$43,'RevPAR Raw Data'!AY$1,FALSE)</f>
        <v>1.47854216282861</v>
      </c>
      <c r="BK20" s="48">
        <f>VLOOKUP($A20,'RevPAR Raw Data'!$B$6:$BE$43,'RevPAR Raw Data'!BA$1,FALSE)</f>
        <v>-5.1786094751982201</v>
      </c>
      <c r="BL20" s="48">
        <f>VLOOKUP($A20,'RevPAR Raw Data'!$B$6:$BE$43,'RevPAR Raw Data'!BB$1,FALSE)</f>
        <v>-3.2476890290163598</v>
      </c>
      <c r="BM20" s="49">
        <f>VLOOKUP($A20,'RevPAR Raw Data'!$B$6:$BE$43,'RevPAR Raw Data'!BC$1,FALSE)</f>
        <v>-4.1962930804033398</v>
      </c>
      <c r="BN20" s="50">
        <f>VLOOKUP($A20,'RevPAR Raw Data'!$B$6:$BE$43,'RevPAR Raw Data'!BE$1,FALSE)</f>
        <v>-0.59796737117437604</v>
      </c>
    </row>
    <row r="21" spans="1:66" x14ac:dyDescent="0.25">
      <c r="A21" s="63" t="s">
        <v>90</v>
      </c>
      <c r="B21" s="47">
        <f>VLOOKUP($A21,'Occupancy Raw Data'!$B$8:$BE$45,'Occupancy Raw Data'!AG$3,FALSE)</f>
        <v>60.704799848226102</v>
      </c>
      <c r="C21" s="48">
        <f>VLOOKUP($A21,'Occupancy Raw Data'!$B$8:$BE$45,'Occupancy Raw Data'!AH$3,FALSE)</f>
        <v>81.379244925061599</v>
      </c>
      <c r="D21" s="48">
        <f>VLOOKUP($A21,'Occupancy Raw Data'!$B$8:$BE$45,'Occupancy Raw Data'!AI$3,FALSE)</f>
        <v>90.967084044773202</v>
      </c>
      <c r="E21" s="48">
        <f>VLOOKUP($A21,'Occupancy Raw Data'!$B$8:$BE$45,'Occupancy Raw Data'!AJ$3,FALSE)</f>
        <v>92.845285524568297</v>
      </c>
      <c r="F21" s="48">
        <f>VLOOKUP($A21,'Occupancy Raw Data'!$B$8:$BE$45,'Occupancy Raw Data'!AK$3,FALSE)</f>
        <v>82.1926579396698</v>
      </c>
      <c r="G21" s="49">
        <f>VLOOKUP($A21,'Occupancy Raw Data'!$B$8:$BE$45,'Occupancy Raw Data'!AL$3,FALSE)</f>
        <v>81.617814456459797</v>
      </c>
      <c r="H21" s="48">
        <f>VLOOKUP($A21,'Occupancy Raw Data'!$B$8:$BE$45,'Occupancy Raw Data'!AN$3,FALSE)</f>
        <v>78.905805350028402</v>
      </c>
      <c r="I21" s="48">
        <f>VLOOKUP($A21,'Occupancy Raw Data'!$B$8:$BE$45,'Occupancy Raw Data'!AO$3,FALSE)</f>
        <v>79.183266932270897</v>
      </c>
      <c r="J21" s="49">
        <f>VLOOKUP($A21,'Occupancy Raw Data'!$B$8:$BE$45,'Occupancy Raw Data'!AP$3,FALSE)</f>
        <v>79.044536141149607</v>
      </c>
      <c r="K21" s="50">
        <f>VLOOKUP($A21,'Occupancy Raw Data'!$B$8:$BE$45,'Occupancy Raw Data'!AR$3,FALSE)</f>
        <v>80.882592080656906</v>
      </c>
      <c r="M21" s="47">
        <f>VLOOKUP($A21,'Occupancy Raw Data'!$B$8:$BE$45,'Occupancy Raw Data'!AT$3,FALSE)</f>
        <v>10.9627638822662</v>
      </c>
      <c r="N21" s="48">
        <f>VLOOKUP($A21,'Occupancy Raw Data'!$B$8:$BE$45,'Occupancy Raw Data'!AU$3,FALSE)</f>
        <v>12.6777212280413</v>
      </c>
      <c r="O21" s="48">
        <f>VLOOKUP($A21,'Occupancy Raw Data'!$B$8:$BE$45,'Occupancy Raw Data'!AV$3,FALSE)</f>
        <v>11.056745801968701</v>
      </c>
      <c r="P21" s="48">
        <f>VLOOKUP($A21,'Occupancy Raw Data'!$B$8:$BE$45,'Occupancy Raw Data'!AW$3,FALSE)</f>
        <v>11.1770552321453</v>
      </c>
      <c r="Q21" s="48">
        <f>VLOOKUP($A21,'Occupancy Raw Data'!$B$8:$BE$45,'Occupancy Raw Data'!AX$3,FALSE)</f>
        <v>6.6266728195662203</v>
      </c>
      <c r="R21" s="49">
        <f>VLOOKUP($A21,'Occupancy Raw Data'!$B$8:$BE$45,'Occupancy Raw Data'!AY$3,FALSE)</f>
        <v>10.462563549530101</v>
      </c>
      <c r="S21" s="48">
        <f>VLOOKUP($A21,'Occupancy Raw Data'!$B$8:$BE$45,'Occupancy Raw Data'!BA$3,FALSE)</f>
        <v>5.7931385329560197</v>
      </c>
      <c r="T21" s="48">
        <f>VLOOKUP($A21,'Occupancy Raw Data'!$B$8:$BE$45,'Occupancy Raw Data'!BB$3,FALSE)</f>
        <v>2.1225838022999701</v>
      </c>
      <c r="U21" s="49">
        <f>VLOOKUP($A21,'Occupancy Raw Data'!$B$8:$BE$45,'Occupancy Raw Data'!BC$3,FALSE)</f>
        <v>3.9222411024677601</v>
      </c>
      <c r="V21" s="50">
        <f>VLOOKUP($A21,'Occupancy Raw Data'!$B$8:$BE$45,'Occupancy Raw Data'!BE$3,FALSE)</f>
        <v>8.5549558725236494</v>
      </c>
      <c r="X21" s="51">
        <f>VLOOKUP($A21,'ADR Raw Data'!$B$6:$BE$43,'ADR Raw Data'!AG$1,FALSE)</f>
        <v>119.096061020392</v>
      </c>
      <c r="Y21" s="52">
        <f>VLOOKUP($A21,'ADR Raw Data'!$B$6:$BE$43,'ADR Raw Data'!AH$1,FALSE)</f>
        <v>146.40380463923501</v>
      </c>
      <c r="Z21" s="52">
        <f>VLOOKUP($A21,'ADR Raw Data'!$B$6:$BE$43,'ADR Raw Data'!AI$1,FALSE)</f>
        <v>159.960066737923</v>
      </c>
      <c r="AA21" s="52">
        <f>VLOOKUP($A21,'ADR Raw Data'!$B$6:$BE$43,'ADR Raw Data'!AJ$1,FALSE)</f>
        <v>158.46808510638201</v>
      </c>
      <c r="AB21" s="52">
        <f>VLOOKUP($A21,'ADR Raw Data'!$B$6:$BE$43,'ADR Raw Data'!AK$1,FALSE)</f>
        <v>137.95269598084101</v>
      </c>
      <c r="AC21" s="53">
        <f>VLOOKUP($A21,'ADR Raw Data'!$B$6:$BE$43,'ADR Raw Data'!AL$1,FALSE)</f>
        <v>146.40614482546201</v>
      </c>
      <c r="AD21" s="52">
        <f>VLOOKUP($A21,'ADR Raw Data'!$B$6:$BE$43,'ADR Raw Data'!AN$1,FALSE)</f>
        <v>117.995617167072</v>
      </c>
      <c r="AE21" s="52">
        <f>VLOOKUP($A21,'ADR Raw Data'!$B$6:$BE$43,'ADR Raw Data'!AO$1,FALSE)</f>
        <v>117.088672955974</v>
      </c>
      <c r="AF21" s="53">
        <f>VLOOKUP($A21,'ADR Raw Data'!$B$6:$BE$43,'ADR Raw Data'!AP$1,FALSE)</f>
        <v>117.541349174204</v>
      </c>
      <c r="AG21" s="54">
        <f>VLOOKUP($A21,'ADR Raw Data'!$B$6:$BE$43,'ADR Raw Data'!AR$1,FALSE)</f>
        <v>138.346475249847</v>
      </c>
      <c r="AI21" s="47">
        <f>VLOOKUP($A21,'ADR Raw Data'!$B$6:$BE$43,'ADR Raw Data'!AT$1,FALSE)</f>
        <v>-1.1981563183621899</v>
      </c>
      <c r="AJ21" s="48">
        <f>VLOOKUP($A21,'ADR Raw Data'!$B$6:$BE$43,'ADR Raw Data'!AU$1,FALSE)</f>
        <v>3.5147164933094999</v>
      </c>
      <c r="AK21" s="48">
        <f>VLOOKUP($A21,'ADR Raw Data'!$B$6:$BE$43,'ADR Raw Data'!AV$1,FALSE)</f>
        <v>5.7288153603278902</v>
      </c>
      <c r="AL21" s="48">
        <f>VLOOKUP($A21,'ADR Raw Data'!$B$6:$BE$43,'ADR Raw Data'!AW$1,FALSE)</f>
        <v>5.9447961118458004</v>
      </c>
      <c r="AM21" s="48">
        <f>VLOOKUP($A21,'ADR Raw Data'!$B$6:$BE$43,'ADR Raw Data'!AX$1,FALSE)</f>
        <v>1.13912761637211</v>
      </c>
      <c r="AN21" s="49">
        <f>VLOOKUP($A21,'ADR Raw Data'!$B$6:$BE$43,'ADR Raw Data'!AY$1,FALSE)</f>
        <v>3.6022775087361198</v>
      </c>
      <c r="AO21" s="48">
        <f>VLOOKUP($A21,'ADR Raw Data'!$B$6:$BE$43,'ADR Raw Data'!BA$1,FALSE)</f>
        <v>0.321822143220791</v>
      </c>
      <c r="AP21" s="48">
        <f>VLOOKUP($A21,'ADR Raw Data'!$B$6:$BE$43,'ADR Raw Data'!BB$1,FALSE)</f>
        <v>0.98399147529750497</v>
      </c>
      <c r="AQ21" s="49">
        <f>VLOOKUP($A21,'ADR Raw Data'!$B$6:$BE$43,'ADR Raw Data'!BC$1,FALSE)</f>
        <v>0.66382278047930499</v>
      </c>
      <c r="AR21" s="50">
        <f>VLOOKUP($A21,'ADR Raw Data'!$B$6:$BE$43,'ADR Raw Data'!BE$1,FALSE)</f>
        <v>3.1241286620643698</v>
      </c>
      <c r="AT21" s="51">
        <f>VLOOKUP($A21,'RevPAR Raw Data'!$B$6:$BE$43,'RevPAR Raw Data'!AG$1,FALSE)</f>
        <v>72.297025469550306</v>
      </c>
      <c r="AU21" s="52">
        <f>VLOOKUP($A21,'RevPAR Raw Data'!$B$6:$BE$43,'RevPAR Raw Data'!AH$1,FALSE)</f>
        <v>119.14231075697199</v>
      </c>
      <c r="AV21" s="52">
        <f>VLOOKUP($A21,'RevPAR Raw Data'!$B$6:$BE$43,'RevPAR Raw Data'!AI$1,FALSE)</f>
        <v>145.51100834756201</v>
      </c>
      <c r="AW21" s="52">
        <f>VLOOKUP($A21,'RevPAR Raw Data'!$B$6:$BE$43,'RevPAR Raw Data'!AJ$1,FALSE)</f>
        <v>147.13014608233701</v>
      </c>
      <c r="AX21" s="52">
        <f>VLOOKUP($A21,'RevPAR Raw Data'!$B$6:$BE$43,'RevPAR Raw Data'!AK$1,FALSE)</f>
        <v>113.386987526086</v>
      </c>
      <c r="AY21" s="53">
        <f>VLOOKUP($A21,'RevPAR Raw Data'!$B$6:$BE$43,'RevPAR Raw Data'!AL$1,FALSE)</f>
        <v>119.493495636501</v>
      </c>
      <c r="AZ21" s="52">
        <f>VLOOKUP($A21,'RevPAR Raw Data'!$B$6:$BE$43,'RevPAR Raw Data'!AN$1,FALSE)</f>
        <v>93.105392003414906</v>
      </c>
      <c r="BA21" s="52">
        <f>VLOOKUP($A21,'RevPAR Raw Data'!$B$6:$BE$43,'RevPAR Raw Data'!AO$1,FALSE)</f>
        <v>92.714636454183207</v>
      </c>
      <c r="BB21" s="53">
        <f>VLOOKUP($A21,'RevPAR Raw Data'!$B$6:$BE$43,'RevPAR Raw Data'!AP$1,FALSE)</f>
        <v>92.910014228799</v>
      </c>
      <c r="BC21" s="54">
        <f>VLOOKUP($A21,'RevPAR Raw Data'!$B$6:$BE$43,'RevPAR Raw Data'!AR$1,FALSE)</f>
        <v>111.8982152343</v>
      </c>
      <c r="BE21" s="47">
        <f>VLOOKUP($A21,'RevPAR Raw Data'!$B$6:$BE$43,'RevPAR Raw Data'!AT$1,FALSE)</f>
        <v>9.6332565157815395</v>
      </c>
      <c r="BF21" s="48">
        <f>VLOOKUP($A21,'RevPAR Raw Data'!$B$6:$BE$43,'RevPAR Raw Data'!AU$1,FALSE)</f>
        <v>16.638023680328601</v>
      </c>
      <c r="BG21" s="48">
        <f>VLOOKUP($A21,'RevPAR Raw Data'!$B$6:$BE$43,'RevPAR Raw Data'!AV$1,FALSE)</f>
        <v>17.418981714152199</v>
      </c>
      <c r="BH21" s="48">
        <f>VLOOKUP($A21,'RevPAR Raw Data'!$B$6:$BE$43,'RevPAR Raw Data'!AW$1,FALSE)</f>
        <v>17.7863044888506</v>
      </c>
      <c r="BI21" s="48">
        <f>VLOOKUP($A21,'RevPAR Raw Data'!$B$6:$BE$43,'RevPAR Raw Data'!AX$1,FALSE)</f>
        <v>7.8412866960726397</v>
      </c>
      <c r="BJ21" s="49">
        <f>VLOOKUP($A21,'RevPAR Raw Data'!$B$6:$BE$43,'RevPAR Raw Data'!AY$1,FALSE)</f>
        <v>14.4417316318481</v>
      </c>
      <c r="BK21" s="48">
        <f>VLOOKUP($A21,'RevPAR Raw Data'!$B$6:$BE$43,'RevPAR Raw Data'!BA$1,FALSE)</f>
        <v>6.13360427876332</v>
      </c>
      <c r="BL21" s="48">
        <f>VLOOKUP($A21,'RevPAR Raw Data'!$B$6:$BE$43,'RevPAR Raw Data'!BB$1,FALSE)</f>
        <v>3.1274613212681501</v>
      </c>
      <c r="BM21" s="49">
        <f>VLOOKUP($A21,'RevPAR Raw Data'!$B$6:$BE$43,'RevPAR Raw Data'!BC$1,FALSE)</f>
        <v>4.6121006128905702</v>
      </c>
      <c r="BN21" s="50">
        <f>VLOOKUP($A21,'RevPAR Raw Data'!$B$6:$BE$43,'RevPAR Raw Data'!BE$1,FALSE)</f>
        <v>11.946352363028399</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50.086043047208001</v>
      </c>
      <c r="C23" s="48">
        <f>VLOOKUP($A23,'Occupancy Raw Data'!$B$8:$BE$45,'Occupancy Raw Data'!AH$3,FALSE)</f>
        <v>56.600272255611998</v>
      </c>
      <c r="D23" s="48">
        <f>VLOOKUP($A23,'Occupancy Raw Data'!$B$8:$BE$45,'Occupancy Raw Data'!AI$3,FALSE)</f>
        <v>60.800970873786397</v>
      </c>
      <c r="E23" s="48">
        <f>VLOOKUP($A23,'Occupancy Raw Data'!$B$8:$BE$45,'Occupancy Raw Data'!AJ$3,FALSE)</f>
        <v>62.250860430472002</v>
      </c>
      <c r="F23" s="48">
        <f>VLOOKUP($A23,'Occupancy Raw Data'!$B$8:$BE$45,'Occupancy Raw Data'!AK$3,FALSE)</f>
        <v>64.621539014742794</v>
      </c>
      <c r="G23" s="49">
        <f>VLOOKUP($A23,'Occupancy Raw Data'!$B$8:$BE$45,'Occupancy Raw Data'!AL$3,FALSE)</f>
        <v>58.871937124364301</v>
      </c>
      <c r="H23" s="48">
        <f>VLOOKUP($A23,'Occupancy Raw Data'!$B$8:$BE$45,'Occupancy Raw Data'!AN$3,FALSE)</f>
        <v>75.258129141624195</v>
      </c>
      <c r="I23" s="48">
        <f>VLOOKUP($A23,'Occupancy Raw Data'!$B$8:$BE$45,'Occupancy Raw Data'!AO$3,FALSE)</f>
        <v>76.223866029691195</v>
      </c>
      <c r="J23" s="49">
        <f>VLOOKUP($A23,'Occupancy Raw Data'!$B$8:$BE$45,'Occupancy Raw Data'!AP$3,FALSE)</f>
        <v>75.740997585657695</v>
      </c>
      <c r="K23" s="50">
        <f>VLOOKUP($A23,'Occupancy Raw Data'!$B$8:$BE$45,'Occupancy Raw Data'!AR$3,FALSE)</f>
        <v>63.691668684733799</v>
      </c>
      <c r="M23" s="47">
        <f>VLOOKUP($A23,'Occupancy Raw Data'!$B$8:$BE$45,'Occupancy Raw Data'!AT$3,FALSE)</f>
        <v>-0.53246383473312697</v>
      </c>
      <c r="N23" s="48">
        <f>VLOOKUP($A23,'Occupancy Raw Data'!$B$8:$BE$45,'Occupancy Raw Data'!AU$3,FALSE)</f>
        <v>-2.2580597904581801</v>
      </c>
      <c r="O23" s="48">
        <f>VLOOKUP($A23,'Occupancy Raw Data'!$B$8:$BE$45,'Occupancy Raw Data'!AV$3,FALSE)</f>
        <v>-2.3686364271570599</v>
      </c>
      <c r="P23" s="48">
        <f>VLOOKUP($A23,'Occupancy Raw Data'!$B$8:$BE$45,'Occupancy Raw Data'!AW$3,FALSE)</f>
        <v>-4.2791257291429199</v>
      </c>
      <c r="Q23" s="48">
        <f>VLOOKUP($A23,'Occupancy Raw Data'!$B$8:$BE$45,'Occupancy Raw Data'!AX$3,FALSE)</f>
        <v>-4.97486362718747</v>
      </c>
      <c r="R23" s="49">
        <f>VLOOKUP($A23,'Occupancy Raw Data'!$B$8:$BE$45,'Occupancy Raw Data'!AY$3,FALSE)</f>
        <v>-3.0360784373242198</v>
      </c>
      <c r="S23" s="48">
        <f>VLOOKUP($A23,'Occupancy Raw Data'!$B$8:$BE$45,'Occupancy Raw Data'!BA$3,FALSE)</f>
        <v>-4.6278770641708</v>
      </c>
      <c r="T23" s="48">
        <f>VLOOKUP($A23,'Occupancy Raw Data'!$B$8:$BE$45,'Occupancy Raw Data'!BB$3,FALSE)</f>
        <v>-4.4626961207093396</v>
      </c>
      <c r="U23" s="49">
        <f>VLOOKUP($A23,'Occupancy Raw Data'!$B$8:$BE$45,'Occupancy Raw Data'!BC$3,FALSE)</f>
        <v>-4.5448315142353302</v>
      </c>
      <c r="V23" s="50">
        <f>VLOOKUP($A23,'Occupancy Raw Data'!$B$8:$BE$45,'Occupancy Raw Data'!BE$3,FALSE)</f>
        <v>-3.5540228910264702</v>
      </c>
      <c r="X23" s="51">
        <f>VLOOKUP($A23,'ADR Raw Data'!$B$6:$BE$43,'ADR Raw Data'!AG$1,FALSE)</f>
        <v>105.91247209558701</v>
      </c>
      <c r="Y23" s="52">
        <f>VLOOKUP($A23,'ADR Raw Data'!$B$6:$BE$43,'ADR Raw Data'!AH$1,FALSE)</f>
        <v>106.779145994758</v>
      </c>
      <c r="Z23" s="52">
        <f>VLOOKUP($A23,'ADR Raw Data'!$B$6:$BE$43,'ADR Raw Data'!AI$1,FALSE)</f>
        <v>110.82877299475101</v>
      </c>
      <c r="AA23" s="52">
        <f>VLOOKUP($A23,'ADR Raw Data'!$B$6:$BE$43,'ADR Raw Data'!AJ$1,FALSE)</f>
        <v>113.80617139261599</v>
      </c>
      <c r="AB23" s="52">
        <f>VLOOKUP($A23,'ADR Raw Data'!$B$6:$BE$43,'ADR Raw Data'!AK$1,FALSE)</f>
        <v>118.140741932054</v>
      </c>
      <c r="AC23" s="53">
        <f>VLOOKUP($A23,'ADR Raw Data'!$B$6:$BE$43,'ADR Raw Data'!AL$1,FALSE)</f>
        <v>111.44845108851101</v>
      </c>
      <c r="AD23" s="52">
        <f>VLOOKUP($A23,'ADR Raw Data'!$B$6:$BE$43,'ADR Raw Data'!AN$1,FALSE)</f>
        <v>148.387048135729</v>
      </c>
      <c r="AE23" s="52">
        <f>VLOOKUP($A23,'ADR Raw Data'!$B$6:$BE$43,'ADR Raw Data'!AO$1,FALSE)</f>
        <v>150.36173867220401</v>
      </c>
      <c r="AF23" s="53">
        <f>VLOOKUP($A23,'ADR Raw Data'!$B$6:$BE$43,'ADR Raw Data'!AP$1,FALSE)</f>
        <v>149.38068798534999</v>
      </c>
      <c r="AG23" s="54">
        <f>VLOOKUP($A23,'ADR Raw Data'!$B$6:$BE$43,'ADR Raw Data'!AR$1,FALSE)</f>
        <v>124.336548307735</v>
      </c>
      <c r="AI23" s="47">
        <f>VLOOKUP($A23,'ADR Raw Data'!$B$6:$BE$43,'ADR Raw Data'!AT$1,FALSE)</f>
        <v>-7.8924149971683502</v>
      </c>
      <c r="AJ23" s="48">
        <f>VLOOKUP($A23,'ADR Raw Data'!$B$6:$BE$43,'ADR Raw Data'!AU$1,FALSE)</f>
        <v>-2.4522910732355201</v>
      </c>
      <c r="AK23" s="48">
        <f>VLOOKUP($A23,'ADR Raw Data'!$B$6:$BE$43,'ADR Raw Data'!AV$1,FALSE)</f>
        <v>-2.5086906844230499</v>
      </c>
      <c r="AL23" s="48">
        <f>VLOOKUP($A23,'ADR Raw Data'!$B$6:$BE$43,'ADR Raw Data'!AW$1,FALSE)</f>
        <v>-1.92091476432046</v>
      </c>
      <c r="AM23" s="48">
        <f>VLOOKUP($A23,'ADR Raw Data'!$B$6:$BE$43,'ADR Raw Data'!AX$1,FALSE)</f>
        <v>-6.2812014542372898</v>
      </c>
      <c r="AN23" s="49">
        <f>VLOOKUP($A23,'ADR Raw Data'!$B$6:$BE$43,'ADR Raw Data'!AY$1,FALSE)</f>
        <v>-4.2294400457846804</v>
      </c>
      <c r="AO23" s="48">
        <f>VLOOKUP($A23,'ADR Raw Data'!$B$6:$BE$43,'ADR Raw Data'!BA$1,FALSE)</f>
        <v>-9.2163455831233208</v>
      </c>
      <c r="AP23" s="48">
        <f>VLOOKUP($A23,'ADR Raw Data'!$B$6:$BE$43,'ADR Raw Data'!BB$1,FALSE)</f>
        <v>-9.9793043448161995</v>
      </c>
      <c r="AQ23" s="49">
        <f>VLOOKUP($A23,'ADR Raw Data'!$B$6:$BE$43,'ADR Raw Data'!BC$1,FALSE)</f>
        <v>-9.6035408030196301</v>
      </c>
      <c r="AR23" s="50">
        <f>VLOOKUP($A23,'ADR Raw Data'!$B$6:$BE$43,'ADR Raw Data'!BE$1,FALSE)</f>
        <v>-6.61956960657115</v>
      </c>
      <c r="AT23" s="51">
        <f>VLOOKUP($A23,'RevPAR Raw Data'!$B$6:$BE$43,'RevPAR Raw Data'!AG$1,FALSE)</f>
        <v>53.047366366158101</v>
      </c>
      <c r="AU23" s="52">
        <f>VLOOKUP($A23,'RevPAR Raw Data'!$B$6:$BE$43,'RevPAR Raw Data'!AH$1,FALSE)</f>
        <v>60.437287345250901</v>
      </c>
      <c r="AV23" s="52">
        <f>VLOOKUP($A23,'RevPAR Raw Data'!$B$6:$BE$43,'RevPAR Raw Data'!AI$1,FALSE)</f>
        <v>67.3849699883135</v>
      </c>
      <c r="AW23" s="52">
        <f>VLOOKUP($A23,'RevPAR Raw Data'!$B$6:$BE$43,'RevPAR Raw Data'!AJ$1,FALSE)</f>
        <v>70.845320914881498</v>
      </c>
      <c r="AX23" s="52">
        <f>VLOOKUP($A23,'RevPAR Raw Data'!$B$6:$BE$43,'RevPAR Raw Data'!AK$1,FALSE)</f>
        <v>76.344365639929094</v>
      </c>
      <c r="AY23" s="53">
        <f>VLOOKUP($A23,'RevPAR Raw Data'!$B$6:$BE$43,'RevPAR Raw Data'!AL$1,FALSE)</f>
        <v>65.611862050906595</v>
      </c>
      <c r="AZ23" s="52">
        <f>VLOOKUP($A23,'RevPAR Raw Data'!$B$6:$BE$43,'RevPAR Raw Data'!AN$1,FALSE)</f>
        <v>111.67331631543099</v>
      </c>
      <c r="BA23" s="52">
        <f>VLOOKUP($A23,'RevPAR Raw Data'!$B$6:$BE$43,'RevPAR Raw Data'!AO$1,FALSE)</f>
        <v>114.611530245415</v>
      </c>
      <c r="BB23" s="53">
        <f>VLOOKUP($A23,'RevPAR Raw Data'!$B$6:$BE$43,'RevPAR Raw Data'!AP$1,FALSE)</f>
        <v>113.142423280423</v>
      </c>
      <c r="BC23" s="54">
        <f>VLOOKUP($A23,'RevPAR Raw Data'!$B$6:$BE$43,'RevPAR Raw Data'!AR$1,FALSE)</f>
        <v>79.192022402197097</v>
      </c>
      <c r="BE23" s="47">
        <f>VLOOKUP($A23,'RevPAR Raw Data'!$B$6:$BE$43,'RevPAR Raw Data'!AT$1,FALSE)</f>
        <v>-8.3828545763545002</v>
      </c>
      <c r="BF23" s="48">
        <f>VLOOKUP($A23,'RevPAR Raw Data'!$B$6:$BE$43,'RevPAR Raw Data'!AU$1,FALSE)</f>
        <v>-4.6549766650239803</v>
      </c>
      <c r="BG23" s="48">
        <f>VLOOKUP($A23,'RevPAR Raw Data'!$B$6:$BE$43,'RevPAR Raw Data'!AV$1,FALSE)</f>
        <v>-4.8179053501841702</v>
      </c>
      <c r="BH23" s="48">
        <f>VLOOKUP($A23,'RevPAR Raw Data'!$B$6:$BE$43,'RevPAR Raw Data'!AW$1,FALSE)</f>
        <v>-6.1178421355484396</v>
      </c>
      <c r="BI23" s="48">
        <f>VLOOKUP($A23,'RevPAR Raw Data'!$B$6:$BE$43,'RevPAR Raw Data'!AX$1,FALSE)</f>
        <v>-10.9435838749275</v>
      </c>
      <c r="BJ23" s="49">
        <f>VLOOKUP($A23,'RevPAR Raw Data'!$B$6:$BE$43,'RevPAR Raw Data'!AY$1,FALSE)</f>
        <v>-7.1371093658592804</v>
      </c>
      <c r="BK23" s="48">
        <f>VLOOKUP($A23,'RevPAR Raw Data'!$B$6:$BE$43,'RevPAR Raw Data'!BA$1,FALSE)</f>
        <v>-13.417701503898</v>
      </c>
      <c r="BL23" s="48">
        <f>VLOOKUP($A23,'RevPAR Raw Data'!$B$6:$BE$43,'RevPAR Raw Data'!BB$1,FALSE)</f>
        <v>-13.9966544376556</v>
      </c>
      <c r="BM23" s="49">
        <f>VLOOKUP($A23,'RevPAR Raw Data'!$B$6:$BE$43,'RevPAR Raw Data'!BC$1,FALSE)</f>
        <v>-13.7119075683568</v>
      </c>
      <c r="BN23" s="50">
        <f>VLOOKUP($A23,'RevPAR Raw Data'!$B$6:$BE$43,'RevPAR Raw Data'!BE$1,FALSE)</f>
        <v>-9.9383314784926604</v>
      </c>
    </row>
    <row r="24" spans="1:66" x14ac:dyDescent="0.25">
      <c r="A24" s="63" t="s">
        <v>91</v>
      </c>
      <c r="B24" s="47">
        <f>VLOOKUP($A24,'Occupancy Raw Data'!$B$8:$BE$45,'Occupancy Raw Data'!AG$3,FALSE)</f>
        <v>58.447979363714502</v>
      </c>
      <c r="C24" s="48">
        <f>VLOOKUP($A24,'Occupancy Raw Data'!$B$8:$BE$45,'Occupancy Raw Data'!AH$3,FALSE)</f>
        <v>70.326741186586403</v>
      </c>
      <c r="D24" s="48">
        <f>VLOOKUP($A24,'Occupancy Raw Data'!$B$8:$BE$45,'Occupancy Raw Data'!AI$3,FALSE)</f>
        <v>74.935511607910499</v>
      </c>
      <c r="E24" s="48">
        <f>VLOOKUP($A24,'Occupancy Raw Data'!$B$8:$BE$45,'Occupancy Raw Data'!AJ$3,FALSE)</f>
        <v>76.130696474634505</v>
      </c>
      <c r="F24" s="48">
        <f>VLOOKUP($A24,'Occupancy Raw Data'!$B$8:$BE$45,'Occupancy Raw Data'!AK$3,FALSE)</f>
        <v>72.815993121238094</v>
      </c>
      <c r="G24" s="49">
        <f>VLOOKUP($A24,'Occupancy Raw Data'!$B$8:$BE$45,'Occupancy Raw Data'!AL$3,FALSE)</f>
        <v>70.531384350816793</v>
      </c>
      <c r="H24" s="48">
        <f>VLOOKUP($A24,'Occupancy Raw Data'!$B$8:$BE$45,'Occupancy Raw Data'!AN$3,FALSE)</f>
        <v>79.122957867583807</v>
      </c>
      <c r="I24" s="48">
        <f>VLOOKUP($A24,'Occupancy Raw Data'!$B$8:$BE$45,'Occupancy Raw Data'!AO$3,FALSE)</f>
        <v>79.243336199484006</v>
      </c>
      <c r="J24" s="49">
        <f>VLOOKUP($A24,'Occupancy Raw Data'!$B$8:$BE$45,'Occupancy Raw Data'!AP$3,FALSE)</f>
        <v>79.183147033533899</v>
      </c>
      <c r="K24" s="50">
        <f>VLOOKUP($A24,'Occupancy Raw Data'!$B$8:$BE$45,'Occupancy Raw Data'!AR$3,FALSE)</f>
        <v>73.003316545878803</v>
      </c>
      <c r="M24" s="47">
        <f>VLOOKUP($A24,'Occupancy Raw Data'!$B$8:$BE$45,'Occupancy Raw Data'!AT$3,FALSE)</f>
        <v>-3.24686777101167</v>
      </c>
      <c r="N24" s="48">
        <f>VLOOKUP($A24,'Occupancy Raw Data'!$B$8:$BE$45,'Occupancy Raw Data'!AU$3,FALSE)</f>
        <v>-3.9962884850412301</v>
      </c>
      <c r="O24" s="48">
        <f>VLOOKUP($A24,'Occupancy Raw Data'!$B$8:$BE$45,'Occupancy Raw Data'!AV$3,FALSE)</f>
        <v>-2.5472561039591799</v>
      </c>
      <c r="P24" s="48">
        <f>VLOOKUP($A24,'Occupancy Raw Data'!$B$8:$BE$45,'Occupancy Raw Data'!AW$3,FALSE)</f>
        <v>-3.0348258587566099</v>
      </c>
      <c r="Q24" s="48">
        <f>VLOOKUP($A24,'Occupancy Raw Data'!$B$8:$BE$45,'Occupancy Raw Data'!AX$3,FALSE)</f>
        <v>-4.5506016137187899</v>
      </c>
      <c r="R24" s="49">
        <f>VLOOKUP($A24,'Occupancy Raw Data'!$B$8:$BE$45,'Occupancy Raw Data'!AY$3,FALSE)</f>
        <v>-3.4765396276525302</v>
      </c>
      <c r="S24" s="48">
        <f>VLOOKUP($A24,'Occupancy Raw Data'!$B$8:$BE$45,'Occupancy Raw Data'!BA$3,FALSE)</f>
        <v>-4.01010215704326</v>
      </c>
      <c r="T24" s="48">
        <f>VLOOKUP($A24,'Occupancy Raw Data'!$B$8:$BE$45,'Occupancy Raw Data'!BB$3,FALSE)</f>
        <v>-4.3955916485398498</v>
      </c>
      <c r="U24" s="49">
        <f>VLOOKUP($A24,'Occupancy Raw Data'!$B$8:$BE$45,'Occupancy Raw Data'!BC$3,FALSE)</f>
        <v>-4.2033812164463802</v>
      </c>
      <c r="V24" s="50">
        <f>VLOOKUP($A24,'Occupancy Raw Data'!$B$8:$BE$45,'Occupancy Raw Data'!BE$3,FALSE)</f>
        <v>-3.7029647589051602</v>
      </c>
      <c r="X24" s="51">
        <f>VLOOKUP($A24,'ADR Raw Data'!$B$6:$BE$43,'ADR Raw Data'!AG$1,FALSE)</f>
        <v>92.301205178374403</v>
      </c>
      <c r="Y24" s="52">
        <f>VLOOKUP($A24,'ADR Raw Data'!$B$6:$BE$43,'ADR Raw Data'!AH$1,FALSE)</f>
        <v>99.036674691282499</v>
      </c>
      <c r="Z24" s="52">
        <f>VLOOKUP($A24,'ADR Raw Data'!$B$6:$BE$43,'ADR Raw Data'!AI$1,FALSE)</f>
        <v>101.98902270223699</v>
      </c>
      <c r="AA24" s="52">
        <f>VLOOKUP($A24,'ADR Raw Data'!$B$6:$BE$43,'ADR Raw Data'!AJ$1,FALSE)</f>
        <v>102.94909366388001</v>
      </c>
      <c r="AB24" s="52">
        <f>VLOOKUP($A24,'ADR Raw Data'!$B$6:$BE$43,'ADR Raw Data'!AK$1,FALSE)</f>
        <v>101.354547115782</v>
      </c>
      <c r="AC24" s="53">
        <f>VLOOKUP($A24,'ADR Raw Data'!$B$6:$BE$43,'ADR Raw Data'!AL$1,FALSE)</f>
        <v>99.870897617886499</v>
      </c>
      <c r="AD24" s="52">
        <f>VLOOKUP($A24,'ADR Raw Data'!$B$6:$BE$43,'ADR Raw Data'!AN$1,FALSE)</f>
        <v>118.186209497935</v>
      </c>
      <c r="AE24" s="52">
        <f>VLOOKUP($A24,'ADR Raw Data'!$B$6:$BE$43,'ADR Raw Data'!AO$1,FALSE)</f>
        <v>117.33751997612799</v>
      </c>
      <c r="AF24" s="53">
        <f>VLOOKUP($A24,'ADR Raw Data'!$B$6:$BE$43,'ADR Raw Data'!AP$1,FALSE)</f>
        <v>117.761542181561</v>
      </c>
      <c r="AG24" s="54">
        <f>VLOOKUP($A24,'ADR Raw Data'!$B$6:$BE$43,'ADR Raw Data'!AR$1,FALSE)</f>
        <v>105.415215351998</v>
      </c>
      <c r="AI24" s="47">
        <f>VLOOKUP($A24,'ADR Raw Data'!$B$6:$BE$43,'ADR Raw Data'!AT$1,FALSE)</f>
        <v>-0.921157921503439</v>
      </c>
      <c r="AJ24" s="48">
        <f>VLOOKUP($A24,'ADR Raw Data'!$B$6:$BE$43,'ADR Raw Data'!AU$1,FALSE)</f>
        <v>2.9641731278230798</v>
      </c>
      <c r="AK24" s="48">
        <f>VLOOKUP($A24,'ADR Raw Data'!$B$6:$BE$43,'ADR Raw Data'!AV$1,FALSE)</f>
        <v>3.31485994248508</v>
      </c>
      <c r="AL24" s="48">
        <f>VLOOKUP($A24,'ADR Raw Data'!$B$6:$BE$43,'ADR Raw Data'!AW$1,FALSE)</f>
        <v>3.5317229845245901</v>
      </c>
      <c r="AM24" s="48">
        <f>VLOOKUP($A24,'ADR Raw Data'!$B$6:$BE$43,'ADR Raw Data'!AX$1,FALSE)</f>
        <v>1.2633837334836999</v>
      </c>
      <c r="AN24" s="49">
        <f>VLOOKUP($A24,'ADR Raw Data'!$B$6:$BE$43,'ADR Raw Data'!AY$1,FALSE)</f>
        <v>2.1885995230866802</v>
      </c>
      <c r="AO24" s="48">
        <f>VLOOKUP($A24,'ADR Raw Data'!$B$6:$BE$43,'ADR Raw Data'!BA$1,FALSE)</f>
        <v>-5.0536504677635996</v>
      </c>
      <c r="AP24" s="48">
        <f>VLOOKUP($A24,'ADR Raw Data'!$B$6:$BE$43,'ADR Raw Data'!BB$1,FALSE)</f>
        <v>-7.0431896253352804</v>
      </c>
      <c r="AQ24" s="49">
        <f>VLOOKUP($A24,'ADR Raw Data'!$B$6:$BE$43,'ADR Raw Data'!BC$1,FALSE)</f>
        <v>-6.0574448237438903</v>
      </c>
      <c r="AR24" s="50">
        <f>VLOOKUP($A24,'ADR Raw Data'!$B$6:$BE$43,'ADR Raw Data'!BE$1,FALSE)</f>
        <v>-0.86685519987320303</v>
      </c>
      <c r="AT24" s="51">
        <f>VLOOKUP($A24,'RevPAR Raw Data'!$B$6:$BE$43,'RevPAR Raw Data'!AG$1,FALSE)</f>
        <v>53.948189355116</v>
      </c>
      <c r="AU24" s="52">
        <f>VLOOKUP($A24,'RevPAR Raw Data'!$B$6:$BE$43,'RevPAR Raw Data'!AH$1,FALSE)</f>
        <v>69.649265889939798</v>
      </c>
      <c r="AV24" s="52">
        <f>VLOOKUP($A24,'RevPAR Raw Data'!$B$6:$BE$43,'RevPAR Raw Data'!AI$1,FALSE)</f>
        <v>76.425995945829698</v>
      </c>
      <c r="AW24" s="52">
        <f>VLOOKUP($A24,'RevPAR Raw Data'!$B$6:$BE$43,'RevPAR Raw Data'!AJ$1,FALSE)</f>
        <v>78.375862020636205</v>
      </c>
      <c r="AX24" s="52">
        <f>VLOOKUP($A24,'RevPAR Raw Data'!$B$6:$BE$43,'RevPAR Raw Data'!AK$1,FALSE)</f>
        <v>73.802320055889894</v>
      </c>
      <c r="AY24" s="53">
        <f>VLOOKUP($A24,'RevPAR Raw Data'!$B$6:$BE$43,'RevPAR Raw Data'!AL$1,FALSE)</f>
        <v>70.440326653482302</v>
      </c>
      <c r="AZ24" s="52">
        <f>VLOOKUP($A24,'RevPAR Raw Data'!$B$6:$BE$43,'RevPAR Raw Data'!AN$1,FALSE)</f>
        <v>93.512424746345602</v>
      </c>
      <c r="BA24" s="52">
        <f>VLOOKUP($A24,'RevPAR Raw Data'!$B$6:$BE$43,'RevPAR Raw Data'!AO$1,FALSE)</f>
        <v>92.982165442820204</v>
      </c>
      <c r="BB24" s="53">
        <f>VLOOKUP($A24,'RevPAR Raw Data'!$B$6:$BE$43,'RevPAR Raw Data'!AP$1,FALSE)</f>
        <v>93.247295094582896</v>
      </c>
      <c r="BC24" s="54">
        <f>VLOOKUP($A24,'RevPAR Raw Data'!$B$6:$BE$43,'RevPAR Raw Data'!AR$1,FALSE)</f>
        <v>76.956603350939602</v>
      </c>
      <c r="BE24" s="47">
        <f>VLOOKUP($A24,'RevPAR Raw Data'!$B$6:$BE$43,'RevPAR Raw Data'!AT$1,FALSE)</f>
        <v>-4.1381169128417001</v>
      </c>
      <c r="BF24" s="48">
        <f>VLOOKUP($A24,'RevPAR Raw Data'!$B$6:$BE$43,'RevPAR Raw Data'!AU$1,FALSE)</f>
        <v>-1.1505722666020299</v>
      </c>
      <c r="BG24" s="48">
        <f>VLOOKUP($A24,'RevPAR Raw Data'!$B$6:$BE$43,'RevPAR Raw Data'!AV$1,FALSE)</f>
        <v>0.68316586630324805</v>
      </c>
      <c r="BH24" s="48">
        <f>VLOOKUP($A24,'RevPAR Raw Data'!$B$6:$BE$43,'RevPAR Raw Data'!AW$1,FALSE)</f>
        <v>0.389715483373968</v>
      </c>
      <c r="BI24" s="48">
        <f>VLOOKUP($A24,'RevPAR Raw Data'!$B$6:$BE$43,'RevPAR Raw Data'!AX$1,FALSE)</f>
        <v>-3.3447094407984599</v>
      </c>
      <c r="BJ24" s="49">
        <f>VLOOKUP($A24,'RevPAR Raw Data'!$B$6:$BE$43,'RevPAR Raw Data'!AY$1,FALSE)</f>
        <v>-1.36402763427657</v>
      </c>
      <c r="BK24" s="48">
        <f>VLOOKUP($A24,'RevPAR Raw Data'!$B$6:$BE$43,'RevPAR Raw Data'!BA$1,FALSE)</f>
        <v>-8.8610960783896502</v>
      </c>
      <c r="BL24" s="48">
        <f>VLOOKUP($A24,'RevPAR Raw Data'!$B$6:$BE$43,'RevPAR Raw Data'!BB$1,FALSE)</f>
        <v>-11.129191418913001</v>
      </c>
      <c r="BM24" s="49">
        <f>VLOOKUP($A24,'RevPAR Raw Data'!$B$6:$BE$43,'RevPAR Raw Data'!BC$1,FALSE)</f>
        <v>-10.0062085422724</v>
      </c>
      <c r="BN24" s="50">
        <f>VLOOKUP($A24,'RevPAR Raw Data'!$B$6:$BE$43,'RevPAR Raw Data'!BE$1,FALSE)</f>
        <v>-4.5377206162163199</v>
      </c>
    </row>
    <row r="25" spans="1:66" x14ac:dyDescent="0.25">
      <c r="A25" s="63" t="s">
        <v>32</v>
      </c>
      <c r="B25" s="47">
        <f>VLOOKUP($A25,'Occupancy Raw Data'!$B$8:$BE$45,'Occupancy Raw Data'!AG$3,FALSE)</f>
        <v>51.428773518177898</v>
      </c>
      <c r="C25" s="48">
        <f>VLOOKUP($A25,'Occupancy Raw Data'!$B$8:$BE$45,'Occupancy Raw Data'!AH$3,FALSE)</f>
        <v>63.9517612109209</v>
      </c>
      <c r="D25" s="48">
        <f>VLOOKUP($A25,'Occupancy Raw Data'!$B$8:$BE$45,'Occupancy Raw Data'!AI$3,FALSE)</f>
        <v>67.948083180081994</v>
      </c>
      <c r="E25" s="48">
        <f>VLOOKUP($A25,'Occupancy Raw Data'!$B$8:$BE$45,'Occupancy Raw Data'!AJ$3,FALSE)</f>
        <v>66.176262554816802</v>
      </c>
      <c r="F25" s="48">
        <f>VLOOKUP($A25,'Occupancy Raw Data'!$B$8:$BE$45,'Occupancy Raw Data'!AK$3,FALSE)</f>
        <v>69.132833498373103</v>
      </c>
      <c r="G25" s="49">
        <f>VLOOKUP($A25,'Occupancy Raw Data'!$B$8:$BE$45,'Occupancy Raw Data'!AL$3,FALSE)</f>
        <v>63.727542792474097</v>
      </c>
      <c r="H25" s="48">
        <f>VLOOKUP($A25,'Occupancy Raw Data'!$B$8:$BE$45,'Occupancy Raw Data'!AN$3,FALSE)</f>
        <v>75.689630782288802</v>
      </c>
      <c r="I25" s="48">
        <f>VLOOKUP($A25,'Occupancy Raw Data'!$B$8:$BE$45,'Occupancy Raw Data'!AO$3,FALSE)</f>
        <v>75.983165935775901</v>
      </c>
      <c r="J25" s="49">
        <f>VLOOKUP($A25,'Occupancy Raw Data'!$B$8:$BE$45,'Occupancy Raw Data'!AP$3,FALSE)</f>
        <v>75.836398359032302</v>
      </c>
      <c r="K25" s="50">
        <f>VLOOKUP($A25,'Occupancy Raw Data'!$B$8:$BE$45,'Occupancy Raw Data'!AR$3,FALSE)</f>
        <v>67.187215811490802</v>
      </c>
      <c r="M25" s="47">
        <f>VLOOKUP($A25,'Occupancy Raw Data'!$B$8:$BE$45,'Occupancy Raw Data'!AT$3,FALSE)</f>
        <v>4.4587059575532999</v>
      </c>
      <c r="N25" s="48">
        <f>VLOOKUP($A25,'Occupancy Raw Data'!$B$8:$BE$45,'Occupancy Raw Data'!AU$3,FALSE)</f>
        <v>6.2688997054657198</v>
      </c>
      <c r="O25" s="48">
        <f>VLOOKUP($A25,'Occupancy Raw Data'!$B$8:$BE$45,'Occupancy Raw Data'!AV$3,FALSE)</f>
        <v>7.9525025862253598</v>
      </c>
      <c r="P25" s="48">
        <f>VLOOKUP($A25,'Occupancy Raw Data'!$B$8:$BE$45,'Occupancy Raw Data'!AW$3,FALSE)</f>
        <v>4.2082094692882599</v>
      </c>
      <c r="Q25" s="48">
        <f>VLOOKUP($A25,'Occupancy Raw Data'!$B$8:$BE$45,'Occupancy Raw Data'!AX$3,FALSE)</f>
        <v>1.11782056664319</v>
      </c>
      <c r="R25" s="49">
        <f>VLOOKUP($A25,'Occupancy Raw Data'!$B$8:$BE$45,'Occupancy Raw Data'!AY$3,FALSE)</f>
        <v>4.73654180840217</v>
      </c>
      <c r="S25" s="48">
        <f>VLOOKUP($A25,'Occupancy Raw Data'!$B$8:$BE$45,'Occupancy Raw Data'!BA$3,FALSE)</f>
        <v>-2.8241225711935898</v>
      </c>
      <c r="T25" s="48">
        <f>VLOOKUP($A25,'Occupancy Raw Data'!$B$8:$BE$45,'Occupancy Raw Data'!BB$3,FALSE)</f>
        <v>-4.3169846992711998</v>
      </c>
      <c r="U25" s="49">
        <f>VLOOKUP($A25,'Occupancy Raw Data'!$B$8:$BE$45,'Occupancy Raw Data'!BC$3,FALSE)</f>
        <v>-3.5777760050219198</v>
      </c>
      <c r="V25" s="50">
        <f>VLOOKUP($A25,'Occupancy Raw Data'!$B$8:$BE$45,'Occupancy Raw Data'!BE$3,FALSE)</f>
        <v>1.90281062175031</v>
      </c>
      <c r="X25" s="51">
        <f>VLOOKUP($A25,'ADR Raw Data'!$B$6:$BE$43,'ADR Raw Data'!AG$1,FALSE)</f>
        <v>84.499109228441696</v>
      </c>
      <c r="Y25" s="52">
        <f>VLOOKUP($A25,'ADR Raw Data'!$B$6:$BE$43,'ADR Raw Data'!AH$1,FALSE)</f>
        <v>91.360397964939395</v>
      </c>
      <c r="Z25" s="52">
        <f>VLOOKUP($A25,'ADR Raw Data'!$B$6:$BE$43,'ADR Raw Data'!AI$1,FALSE)</f>
        <v>93.674732805912598</v>
      </c>
      <c r="AA25" s="52">
        <f>VLOOKUP($A25,'ADR Raw Data'!$B$6:$BE$43,'ADR Raw Data'!AJ$1,FALSE)</f>
        <v>93.375335982257297</v>
      </c>
      <c r="AB25" s="52">
        <f>VLOOKUP($A25,'ADR Raw Data'!$B$6:$BE$43,'ADR Raw Data'!AK$1,FALSE)</f>
        <v>103.79350855330399</v>
      </c>
      <c r="AC25" s="53">
        <f>VLOOKUP($A25,'ADR Raw Data'!$B$6:$BE$43,'ADR Raw Data'!AL$1,FALSE)</f>
        <v>93.862500347399404</v>
      </c>
      <c r="AD25" s="52">
        <f>VLOOKUP($A25,'ADR Raw Data'!$B$6:$BE$43,'ADR Raw Data'!AN$1,FALSE)</f>
        <v>122.389956648911</v>
      </c>
      <c r="AE25" s="52">
        <f>VLOOKUP($A25,'ADR Raw Data'!$B$6:$BE$43,'ADR Raw Data'!AO$1,FALSE)</f>
        <v>121.878582941587</v>
      </c>
      <c r="AF25" s="53">
        <f>VLOOKUP($A25,'ADR Raw Data'!$B$6:$BE$43,'ADR Raw Data'!AP$1,FALSE)</f>
        <v>122.13377495977799</v>
      </c>
      <c r="AG25" s="54">
        <f>VLOOKUP($A25,'ADR Raw Data'!$B$6:$BE$43,'ADR Raw Data'!AR$1,FALSE)</f>
        <v>102.979845569049</v>
      </c>
      <c r="AI25" s="47">
        <f>VLOOKUP($A25,'ADR Raw Data'!$B$6:$BE$43,'ADR Raw Data'!AT$1,FALSE)</f>
        <v>6.04899909662723</v>
      </c>
      <c r="AJ25" s="48">
        <f>VLOOKUP($A25,'ADR Raw Data'!$B$6:$BE$43,'ADR Raw Data'!AU$1,FALSE)</f>
        <v>7.5894753114712001</v>
      </c>
      <c r="AK25" s="48">
        <f>VLOOKUP($A25,'ADR Raw Data'!$B$6:$BE$43,'ADR Raw Data'!AV$1,FALSE)</f>
        <v>6.7534444039907102</v>
      </c>
      <c r="AL25" s="48">
        <f>VLOOKUP($A25,'ADR Raw Data'!$B$6:$BE$43,'ADR Raw Data'!AW$1,FALSE)</f>
        <v>7.9122656600492496</v>
      </c>
      <c r="AM25" s="48">
        <f>VLOOKUP($A25,'ADR Raw Data'!$B$6:$BE$43,'ADR Raw Data'!AX$1,FALSE)</f>
        <v>3.6059215452874702</v>
      </c>
      <c r="AN25" s="49">
        <f>VLOOKUP($A25,'ADR Raw Data'!$B$6:$BE$43,'ADR Raw Data'!AY$1,FALSE)</f>
        <v>6.1532181339138097</v>
      </c>
      <c r="AO25" s="48">
        <f>VLOOKUP($A25,'ADR Raw Data'!$B$6:$BE$43,'ADR Raw Data'!BA$1,FALSE)</f>
        <v>-2.5515203543226099</v>
      </c>
      <c r="AP25" s="48">
        <f>VLOOKUP($A25,'ADR Raw Data'!$B$6:$BE$43,'ADR Raw Data'!BB$1,FALSE)</f>
        <v>-4.5307113790615601</v>
      </c>
      <c r="AQ25" s="49">
        <f>VLOOKUP($A25,'ADR Raw Data'!$B$6:$BE$43,'ADR Raw Data'!BC$1,FALSE)</f>
        <v>-3.55720780002668</v>
      </c>
      <c r="AR25" s="50">
        <f>VLOOKUP($A25,'ADR Raw Data'!$B$6:$BE$43,'ADR Raw Data'!BE$1,FALSE)</f>
        <v>1.51098608992643</v>
      </c>
      <c r="AT25" s="51">
        <f>VLOOKUP($A25,'RevPAR Raw Data'!$B$6:$BE$43,'RevPAR Raw Data'!AG$1,FALSE)</f>
        <v>43.456855509973103</v>
      </c>
      <c r="AU25" s="52">
        <f>VLOOKUP($A25,'RevPAR Raw Data'!$B$6:$BE$43,'RevPAR Raw Data'!AH$1,FALSE)</f>
        <v>58.426583547885102</v>
      </c>
      <c r="AV25" s="52">
        <f>VLOOKUP($A25,'RevPAR Raw Data'!$B$6:$BE$43,'RevPAR Raw Data'!AI$1,FALSE)</f>
        <v>63.650185365681097</v>
      </c>
      <c r="AW25" s="52">
        <f>VLOOKUP($A25,'RevPAR Raw Data'!$B$6:$BE$43,'RevPAR Raw Data'!AJ$1,FALSE)</f>
        <v>61.792307501060897</v>
      </c>
      <c r="AX25" s="52">
        <f>VLOOKUP($A25,'RevPAR Raw Data'!$B$6:$BE$43,'RevPAR Raw Data'!AK$1,FALSE)</f>
        <v>71.755393450275804</v>
      </c>
      <c r="AY25" s="53">
        <f>VLOOKUP($A25,'RevPAR Raw Data'!$B$6:$BE$43,'RevPAR Raw Data'!AL$1,FALSE)</f>
        <v>59.816265074975199</v>
      </c>
      <c r="AZ25" s="52">
        <f>VLOOKUP($A25,'RevPAR Raw Data'!$B$6:$BE$43,'RevPAR Raw Data'!AN$1,FALSE)</f>
        <v>92.636506302164307</v>
      </c>
      <c r="BA25" s="52">
        <f>VLOOKUP($A25,'RevPAR Raw Data'!$B$6:$BE$43,'RevPAR Raw Data'!AO$1,FALSE)</f>
        <v>92.607205916678396</v>
      </c>
      <c r="BB25" s="53">
        <f>VLOOKUP($A25,'RevPAR Raw Data'!$B$6:$BE$43,'RevPAR Raw Data'!AP$1,FALSE)</f>
        <v>92.621856109421401</v>
      </c>
      <c r="BC25" s="54">
        <f>VLOOKUP($A25,'RevPAR Raw Data'!$B$6:$BE$43,'RevPAR Raw Data'!AR$1,FALSE)</f>
        <v>69.189291084817</v>
      </c>
      <c r="BE25" s="47">
        <f>VLOOKUP($A25,'RevPAR Raw Data'!$B$6:$BE$43,'RevPAR Raw Data'!AT$1,FALSE)</f>
        <v>10.777412137274201</v>
      </c>
      <c r="BF25" s="48">
        <f>VLOOKUP($A25,'RevPAR Raw Data'!$B$6:$BE$43,'RevPAR Raw Data'!AU$1,FALSE)</f>
        <v>14.334151612384099</v>
      </c>
      <c r="BG25" s="48">
        <f>VLOOKUP($A25,'RevPAR Raw Data'!$B$6:$BE$43,'RevPAR Raw Data'!AV$1,FALSE)</f>
        <v>15.2430148311027</v>
      </c>
      <c r="BH25" s="48">
        <f>VLOOKUP($A25,'RevPAR Raw Data'!$B$6:$BE$43,'RevPAR Raw Data'!AW$1,FALSE)</f>
        <v>12.4534398420789</v>
      </c>
      <c r="BI25" s="48">
        <f>VLOOKUP($A25,'RevPAR Raw Data'!$B$6:$BE$43,'RevPAR Raw Data'!AX$1,FALSE)</f>
        <v>4.7640498445809101</v>
      </c>
      <c r="BJ25" s="49">
        <f>VLOOKUP($A25,'RevPAR Raw Data'!$B$6:$BE$43,'RevPAR Raw Data'!AY$1,FALSE)</f>
        <v>11.181209691791</v>
      </c>
      <c r="BK25" s="48">
        <f>VLOOKUP($A25,'RevPAR Raw Data'!$B$6:$BE$43,'RevPAR Raw Data'!BA$1,FALSE)</f>
        <v>-5.3035848632811904</v>
      </c>
      <c r="BL25" s="48">
        <f>VLOOKUP($A25,'RevPAR Raw Data'!$B$6:$BE$43,'RevPAR Raw Data'!BB$1,FALSE)</f>
        <v>-8.6521059613305393</v>
      </c>
      <c r="BM25" s="49">
        <f>VLOOKUP($A25,'RevPAR Raw Data'!$B$6:$BE$43,'RevPAR Raw Data'!BC$1,FALSE)</f>
        <v>-7.0077148779304803</v>
      </c>
      <c r="BN25" s="50">
        <f>VLOOKUP($A25,'RevPAR Raw Data'!$B$6:$BE$43,'RevPAR Raw Data'!BE$1,FALSE)</f>
        <v>3.4425479154890302</v>
      </c>
    </row>
    <row r="26" spans="1:66" x14ac:dyDescent="0.25">
      <c r="A26" s="63" t="s">
        <v>92</v>
      </c>
      <c r="B26" s="47">
        <f>VLOOKUP($A26,'Occupancy Raw Data'!$B$8:$BE$45,'Occupancy Raw Data'!AG$3,FALSE)</f>
        <v>57.034270650263601</v>
      </c>
      <c r="C26" s="48">
        <f>VLOOKUP($A26,'Occupancy Raw Data'!$B$8:$BE$45,'Occupancy Raw Data'!AH$3,FALSE)</f>
        <v>63.418277680140498</v>
      </c>
      <c r="D26" s="48">
        <f>VLOOKUP($A26,'Occupancy Raw Data'!$B$8:$BE$45,'Occupancy Raw Data'!AI$3,FALSE)</f>
        <v>68.677504393673104</v>
      </c>
      <c r="E26" s="48">
        <f>VLOOKUP($A26,'Occupancy Raw Data'!$B$8:$BE$45,'Occupancy Raw Data'!AJ$3,FALSE)</f>
        <v>69.459578207381298</v>
      </c>
      <c r="F26" s="48">
        <f>VLOOKUP($A26,'Occupancy Raw Data'!$B$8:$BE$45,'Occupancy Raw Data'!AK$3,FALSE)</f>
        <v>71.647627416520194</v>
      </c>
      <c r="G26" s="49">
        <f>VLOOKUP($A26,'Occupancy Raw Data'!$B$8:$BE$45,'Occupancy Raw Data'!AL$3,FALSE)</f>
        <v>66.047451669595702</v>
      </c>
      <c r="H26" s="48">
        <f>VLOOKUP($A26,'Occupancy Raw Data'!$B$8:$BE$45,'Occupancy Raw Data'!AN$3,FALSE)</f>
        <v>77.420913884007007</v>
      </c>
      <c r="I26" s="48">
        <f>VLOOKUP($A26,'Occupancy Raw Data'!$B$8:$BE$45,'Occupancy Raw Data'!AO$3,FALSE)</f>
        <v>76.630052724077302</v>
      </c>
      <c r="J26" s="49">
        <f>VLOOKUP($A26,'Occupancy Raw Data'!$B$8:$BE$45,'Occupancy Raw Data'!AP$3,FALSE)</f>
        <v>77.025483304042098</v>
      </c>
      <c r="K26" s="50">
        <f>VLOOKUP($A26,'Occupancy Raw Data'!$B$8:$BE$45,'Occupancy Raw Data'!AR$3,FALSE)</f>
        <v>69.184032136580399</v>
      </c>
      <c r="M26" s="47">
        <f>VLOOKUP($A26,'Occupancy Raw Data'!$B$8:$BE$45,'Occupancy Raw Data'!AT$3,FALSE)</f>
        <v>-3.7438367117910598</v>
      </c>
      <c r="N26" s="48">
        <f>VLOOKUP($A26,'Occupancy Raw Data'!$B$8:$BE$45,'Occupancy Raw Data'!AU$3,FALSE)</f>
        <v>-1.7042595063870301</v>
      </c>
      <c r="O26" s="48">
        <f>VLOOKUP($A26,'Occupancy Raw Data'!$B$8:$BE$45,'Occupancy Raw Data'!AV$3,FALSE)</f>
        <v>-2.8678883266428099</v>
      </c>
      <c r="P26" s="48">
        <f>VLOOKUP($A26,'Occupancy Raw Data'!$B$8:$BE$45,'Occupancy Raw Data'!AW$3,FALSE)</f>
        <v>-6.7923680059818103</v>
      </c>
      <c r="Q26" s="48">
        <f>VLOOKUP($A26,'Occupancy Raw Data'!$B$8:$BE$45,'Occupancy Raw Data'!AX$3,FALSE)</f>
        <v>-3.1542843515760501</v>
      </c>
      <c r="R26" s="49">
        <f>VLOOKUP($A26,'Occupancy Raw Data'!$B$8:$BE$45,'Occupancy Raw Data'!AY$3,FALSE)</f>
        <v>-3.7148016452610499</v>
      </c>
      <c r="S26" s="48">
        <f>VLOOKUP($A26,'Occupancy Raw Data'!$B$8:$BE$45,'Occupancy Raw Data'!BA$3,FALSE)</f>
        <v>-4.59799507756449</v>
      </c>
      <c r="T26" s="48">
        <f>VLOOKUP($A26,'Occupancy Raw Data'!$B$8:$BE$45,'Occupancy Raw Data'!BB$3,FALSE)</f>
        <v>-7.3326132105204698</v>
      </c>
      <c r="U26" s="49">
        <f>VLOOKUP($A26,'Occupancy Raw Data'!$B$8:$BE$45,'Occupancy Raw Data'!BC$3,FALSE)</f>
        <v>-5.9781669856263004</v>
      </c>
      <c r="V26" s="50">
        <f>VLOOKUP($A26,'Occupancy Raw Data'!$B$8:$BE$45,'Occupancy Raw Data'!BE$3,FALSE)</f>
        <v>-4.4465016488513198</v>
      </c>
      <c r="X26" s="51">
        <f>VLOOKUP($A26,'ADR Raw Data'!$B$6:$BE$43,'ADR Raw Data'!AG$1,FALSE)</f>
        <v>108.75242165472601</v>
      </c>
      <c r="Y26" s="52">
        <f>VLOOKUP($A26,'ADR Raw Data'!$B$6:$BE$43,'ADR Raw Data'!AH$1,FALSE)</f>
        <v>112.368128211168</v>
      </c>
      <c r="Z26" s="52">
        <f>VLOOKUP($A26,'ADR Raw Data'!$B$6:$BE$43,'ADR Raw Data'!AI$1,FALSE)</f>
        <v>121.31258575267</v>
      </c>
      <c r="AA26" s="52">
        <f>VLOOKUP($A26,'ADR Raw Data'!$B$6:$BE$43,'ADR Raw Data'!AJ$1,FALSE)</f>
        <v>127.01214915554399</v>
      </c>
      <c r="AB26" s="52">
        <f>VLOOKUP($A26,'ADR Raw Data'!$B$6:$BE$43,'ADR Raw Data'!AK$1,FALSE)</f>
        <v>127.926570711964</v>
      </c>
      <c r="AC26" s="53">
        <f>VLOOKUP($A26,'ADR Raw Data'!$B$6:$BE$43,'ADR Raw Data'!AL$1,FALSE)</f>
        <v>120.05943735664199</v>
      </c>
      <c r="AD26" s="52">
        <f>VLOOKUP($A26,'ADR Raw Data'!$B$6:$BE$43,'ADR Raw Data'!AN$1,FALSE)</f>
        <v>148.08577313432801</v>
      </c>
      <c r="AE26" s="52">
        <f>VLOOKUP($A26,'ADR Raw Data'!$B$6:$BE$43,'ADR Raw Data'!AO$1,FALSE)</f>
        <v>142.67660212717101</v>
      </c>
      <c r="AF26" s="53">
        <f>VLOOKUP($A26,'ADR Raw Data'!$B$6:$BE$43,'ADR Raw Data'!AP$1,FALSE)</f>
        <v>145.39507233186899</v>
      </c>
      <c r="AG26" s="54">
        <f>VLOOKUP($A26,'ADR Raw Data'!$B$6:$BE$43,'ADR Raw Data'!AR$1,FALSE)</f>
        <v>128.118644366925</v>
      </c>
      <c r="AI26" s="47">
        <f>VLOOKUP($A26,'ADR Raw Data'!$B$6:$BE$43,'ADR Raw Data'!AT$1,FALSE)</f>
        <v>2.7424528385529099</v>
      </c>
      <c r="AJ26" s="48">
        <f>VLOOKUP($A26,'ADR Raw Data'!$B$6:$BE$43,'ADR Raw Data'!AU$1,FALSE)</f>
        <v>4.4767521779924904</v>
      </c>
      <c r="AK26" s="48">
        <f>VLOOKUP($A26,'ADR Raw Data'!$B$6:$BE$43,'ADR Raw Data'!AV$1,FALSE)</f>
        <v>5.8510578796911403</v>
      </c>
      <c r="AL26" s="48">
        <f>VLOOKUP($A26,'ADR Raw Data'!$B$6:$BE$43,'ADR Raw Data'!AW$1,FALSE)</f>
        <v>7.5419503570942501</v>
      </c>
      <c r="AM26" s="48">
        <f>VLOOKUP($A26,'ADR Raw Data'!$B$6:$BE$43,'ADR Raw Data'!AX$1,FALSE)</f>
        <v>1.8962985589681001</v>
      </c>
      <c r="AN26" s="49">
        <f>VLOOKUP($A26,'ADR Raw Data'!$B$6:$BE$43,'ADR Raw Data'!AY$1,FALSE)</f>
        <v>4.5024934466288196</v>
      </c>
      <c r="AO26" s="48">
        <f>VLOOKUP($A26,'ADR Raw Data'!$B$6:$BE$43,'ADR Raw Data'!BA$1,FALSE)</f>
        <v>-2.1988019109406598</v>
      </c>
      <c r="AP26" s="48">
        <f>VLOOKUP($A26,'ADR Raw Data'!$B$6:$BE$43,'ADR Raw Data'!BB$1,FALSE)</f>
        <v>-5.6062294774205403</v>
      </c>
      <c r="AQ26" s="49">
        <f>VLOOKUP($A26,'ADR Raw Data'!$B$6:$BE$43,'ADR Raw Data'!BC$1,FALSE)</f>
        <v>-3.8910566783778102</v>
      </c>
      <c r="AR26" s="50">
        <f>VLOOKUP($A26,'ADR Raw Data'!$B$6:$BE$43,'ADR Raw Data'!BE$1,FALSE)</f>
        <v>1.1577017244593699</v>
      </c>
      <c r="AT26" s="51">
        <f>VLOOKUP($A26,'RevPAR Raw Data'!$B$6:$BE$43,'RevPAR Raw Data'!AG$1,FALSE)</f>
        <v>62.026150505272398</v>
      </c>
      <c r="AU26" s="52">
        <f>VLOOKUP($A26,'RevPAR Raw Data'!$B$6:$BE$43,'RevPAR Raw Data'!AH$1,FALSE)</f>
        <v>71.261931572934898</v>
      </c>
      <c r="AV26" s="52">
        <f>VLOOKUP($A26,'RevPAR Raw Data'!$B$6:$BE$43,'RevPAR Raw Data'!AI$1,FALSE)</f>
        <v>83.314456410369004</v>
      </c>
      <c r="AW26" s="52">
        <f>VLOOKUP($A26,'RevPAR Raw Data'!$B$6:$BE$43,'RevPAR Raw Data'!AJ$1,FALSE)</f>
        <v>88.222103075571098</v>
      </c>
      <c r="AX26" s="52">
        <f>VLOOKUP($A26,'RevPAR Raw Data'!$B$6:$BE$43,'RevPAR Raw Data'!AK$1,FALSE)</f>
        <v>91.656352750439297</v>
      </c>
      <c r="AY26" s="53">
        <f>VLOOKUP($A26,'RevPAR Raw Data'!$B$6:$BE$43,'RevPAR Raw Data'!AL$1,FALSE)</f>
        <v>79.296198862917294</v>
      </c>
      <c r="AZ26" s="52">
        <f>VLOOKUP($A26,'RevPAR Raw Data'!$B$6:$BE$43,'RevPAR Raw Data'!AN$1,FALSE)</f>
        <v>114.649358892794</v>
      </c>
      <c r="BA26" s="52">
        <f>VLOOKUP($A26,'RevPAR Raw Data'!$B$6:$BE$43,'RevPAR Raw Data'!AO$1,FALSE)</f>
        <v>109.33315543497299</v>
      </c>
      <c r="BB26" s="53">
        <f>VLOOKUP($A26,'RevPAR Raw Data'!$B$6:$BE$43,'RevPAR Raw Data'!AP$1,FALSE)</f>
        <v>111.991257163884</v>
      </c>
      <c r="BC26" s="54">
        <f>VLOOKUP($A26,'RevPAR Raw Data'!$B$6:$BE$43,'RevPAR Raw Data'!AR$1,FALSE)</f>
        <v>88.637644091764997</v>
      </c>
      <c r="BE26" s="47">
        <f>VLOOKUP($A26,'RevPAR Raw Data'!$B$6:$BE$43,'RevPAR Raw Data'!AT$1,FALSE)</f>
        <v>-1.1040568294114499</v>
      </c>
      <c r="BF26" s="48">
        <f>VLOOKUP($A26,'RevPAR Raw Data'!$B$6:$BE$43,'RevPAR Raw Data'!AU$1,FALSE)</f>
        <v>2.6961971970346301</v>
      </c>
      <c r="BG26" s="48">
        <f>VLOOKUP($A26,'RevPAR Raw Data'!$B$6:$BE$43,'RevPAR Raw Data'!AV$1,FALSE)</f>
        <v>2.8153677471315501</v>
      </c>
      <c r="BH26" s="48">
        <f>VLOOKUP($A26,'RevPAR Raw Data'!$B$6:$BE$43,'RevPAR Raw Data'!AW$1,FALSE)</f>
        <v>0.23730532803014001</v>
      </c>
      <c r="BI26" s="48">
        <f>VLOOKUP($A26,'RevPAR Raw Data'!$B$6:$BE$43,'RevPAR Raw Data'!AX$1,FALSE)</f>
        <v>-1.3178004413126301</v>
      </c>
      <c r="BJ26" s="49">
        <f>VLOOKUP($A26,'RevPAR Raw Data'!$B$6:$BE$43,'RevPAR Raw Data'!AY$1,FALSE)</f>
        <v>0.62043310073462798</v>
      </c>
      <c r="BK26" s="48">
        <f>VLOOKUP($A26,'RevPAR Raw Data'!$B$6:$BE$43,'RevPAR Raw Data'!BA$1,FALSE)</f>
        <v>-6.6956961848747101</v>
      </c>
      <c r="BL26" s="48">
        <f>VLOOKUP($A26,'RevPAR Raw Data'!$B$6:$BE$43,'RevPAR Raw Data'!BB$1,FALSE)</f>
        <v>-12.5277595646675</v>
      </c>
      <c r="BM26" s="49">
        <f>VLOOKUP($A26,'RevPAR Raw Data'!$B$6:$BE$43,'RevPAR Raw Data'!BC$1,FALSE)</f>
        <v>-9.6366097982653205</v>
      </c>
      <c r="BN26" s="50">
        <f>VLOOKUP($A26,'RevPAR Raw Data'!$B$6:$BE$43,'RevPAR Raw Data'!BE$1,FALSE)</f>
        <v>-3.34027715065882</v>
      </c>
    </row>
    <row r="27" spans="1:66" x14ac:dyDescent="0.25">
      <c r="A27" s="63" t="s">
        <v>93</v>
      </c>
      <c r="B27" s="47">
        <f>VLOOKUP($A27,'Occupancy Raw Data'!$B$8:$BE$45,'Occupancy Raw Data'!AG$3,FALSE)</f>
        <v>47.9874213836477</v>
      </c>
      <c r="C27" s="48">
        <f>VLOOKUP($A27,'Occupancy Raw Data'!$B$8:$BE$45,'Occupancy Raw Data'!AH$3,FALSE)</f>
        <v>52.576650943396203</v>
      </c>
      <c r="D27" s="48">
        <f>VLOOKUP($A27,'Occupancy Raw Data'!$B$8:$BE$45,'Occupancy Raw Data'!AI$3,FALSE)</f>
        <v>56.859276729559703</v>
      </c>
      <c r="E27" s="48">
        <f>VLOOKUP($A27,'Occupancy Raw Data'!$B$8:$BE$45,'Occupancy Raw Data'!AJ$3,FALSE)</f>
        <v>59.288522012578603</v>
      </c>
      <c r="F27" s="48">
        <f>VLOOKUP($A27,'Occupancy Raw Data'!$B$8:$BE$45,'Occupancy Raw Data'!AK$3,FALSE)</f>
        <v>61.275550314465399</v>
      </c>
      <c r="G27" s="49">
        <f>VLOOKUP($A27,'Occupancy Raw Data'!$B$8:$BE$45,'Occupancy Raw Data'!AL$3,FALSE)</f>
        <v>55.597484276729503</v>
      </c>
      <c r="H27" s="48">
        <f>VLOOKUP($A27,'Occupancy Raw Data'!$B$8:$BE$45,'Occupancy Raw Data'!AN$3,FALSE)</f>
        <v>75.581761006289298</v>
      </c>
      <c r="I27" s="48">
        <f>VLOOKUP($A27,'Occupancy Raw Data'!$B$8:$BE$45,'Occupancy Raw Data'!AO$3,FALSE)</f>
        <v>78.465015723270398</v>
      </c>
      <c r="J27" s="49">
        <f>VLOOKUP($A27,'Occupancy Raw Data'!$B$8:$BE$45,'Occupancy Raw Data'!AP$3,FALSE)</f>
        <v>77.023388364779805</v>
      </c>
      <c r="K27" s="50">
        <f>VLOOKUP($A27,'Occupancy Raw Data'!$B$8:$BE$45,'Occupancy Raw Data'!AR$3,FALSE)</f>
        <v>61.719171159029599</v>
      </c>
      <c r="M27" s="47">
        <f>VLOOKUP($A27,'Occupancy Raw Data'!$B$8:$BE$45,'Occupancy Raw Data'!AT$3,FALSE)</f>
        <v>0.82642390818491396</v>
      </c>
      <c r="N27" s="48">
        <f>VLOOKUP($A27,'Occupancy Raw Data'!$B$8:$BE$45,'Occupancy Raw Data'!AU$3,FALSE)</f>
        <v>-0.32359747386240001</v>
      </c>
      <c r="O27" s="48">
        <f>VLOOKUP($A27,'Occupancy Raw Data'!$B$8:$BE$45,'Occupancy Raw Data'!AV$3,FALSE)</f>
        <v>-2.8970464259169399</v>
      </c>
      <c r="P27" s="48">
        <f>VLOOKUP($A27,'Occupancy Raw Data'!$B$8:$BE$45,'Occupancy Raw Data'!AW$3,FALSE)</f>
        <v>-4.2933128815438701</v>
      </c>
      <c r="Q27" s="48">
        <f>VLOOKUP($A27,'Occupancy Raw Data'!$B$8:$BE$45,'Occupancy Raw Data'!AX$3,FALSE)</f>
        <v>-5.8294297372857704</v>
      </c>
      <c r="R27" s="49">
        <f>VLOOKUP($A27,'Occupancy Raw Data'!$B$8:$BE$45,'Occupancy Raw Data'!AY$3,FALSE)</f>
        <v>-2.7723398993095798</v>
      </c>
      <c r="S27" s="48">
        <f>VLOOKUP($A27,'Occupancy Raw Data'!$B$8:$BE$45,'Occupancy Raw Data'!BA$3,FALSE)</f>
        <v>-5.4082581622570203</v>
      </c>
      <c r="T27" s="48">
        <f>VLOOKUP($A27,'Occupancy Raw Data'!$B$8:$BE$45,'Occupancy Raw Data'!BB$3,FALSE)</f>
        <v>-5.2142911113262702</v>
      </c>
      <c r="U27" s="49">
        <f>VLOOKUP($A27,'Occupancy Raw Data'!$B$8:$BE$45,'Occupancy Raw Data'!BC$3,FALSE)</f>
        <v>-5.3095587216206397</v>
      </c>
      <c r="V27" s="50">
        <f>VLOOKUP($A27,'Occupancy Raw Data'!$B$8:$BE$45,'Occupancy Raw Data'!BE$3,FALSE)</f>
        <v>-3.6924642935803802</v>
      </c>
      <c r="X27" s="51">
        <f>VLOOKUP($A27,'ADR Raw Data'!$B$6:$BE$43,'ADR Raw Data'!AG$1,FALSE)</f>
        <v>117.125679558486</v>
      </c>
      <c r="Y27" s="52">
        <f>VLOOKUP($A27,'ADR Raw Data'!$B$6:$BE$43,'ADR Raw Data'!AH$1,FALSE)</f>
        <v>116.416277836342</v>
      </c>
      <c r="Z27" s="52">
        <f>VLOOKUP($A27,'ADR Raw Data'!$B$6:$BE$43,'ADR Raw Data'!AI$1,FALSE)</f>
        <v>119.69808507086</v>
      </c>
      <c r="AA27" s="52">
        <f>VLOOKUP($A27,'ADR Raw Data'!$B$6:$BE$43,'ADR Raw Data'!AJ$1,FALSE)</f>
        <v>123.504005652058</v>
      </c>
      <c r="AB27" s="52">
        <f>VLOOKUP($A27,'ADR Raw Data'!$B$6:$BE$43,'ADR Raw Data'!AK$1,FALSE)</f>
        <v>126.697123488469</v>
      </c>
      <c r="AC27" s="53">
        <f>VLOOKUP($A27,'ADR Raw Data'!$B$6:$BE$43,'ADR Raw Data'!AL$1,FALSE)</f>
        <v>120.987811758342</v>
      </c>
      <c r="AD27" s="52">
        <f>VLOOKUP($A27,'ADR Raw Data'!$B$6:$BE$43,'ADR Raw Data'!AN$1,FALSE)</f>
        <v>170.938182585292</v>
      </c>
      <c r="AE27" s="52">
        <f>VLOOKUP($A27,'ADR Raw Data'!$B$6:$BE$43,'ADR Raw Data'!AO$1,FALSE)</f>
        <v>175.08462349773299</v>
      </c>
      <c r="AF27" s="53">
        <f>VLOOKUP($A27,'ADR Raw Data'!$B$6:$BE$43,'ADR Raw Data'!AP$1,FALSE)</f>
        <v>173.050206986565</v>
      </c>
      <c r="AG27" s="54">
        <f>VLOOKUP($A27,'ADR Raw Data'!$B$6:$BE$43,'ADR Raw Data'!AR$1,FALSE)</f>
        <v>139.55125930197099</v>
      </c>
      <c r="AI27" s="47">
        <f>VLOOKUP($A27,'ADR Raw Data'!$B$6:$BE$43,'ADR Raw Data'!AT$1,FALSE)</f>
        <v>-19.085722117002199</v>
      </c>
      <c r="AJ27" s="48">
        <f>VLOOKUP($A27,'ADR Raw Data'!$B$6:$BE$43,'ADR Raw Data'!AU$1,FALSE)</f>
        <v>-5.7266806292247798</v>
      </c>
      <c r="AK27" s="48">
        <f>VLOOKUP($A27,'ADR Raw Data'!$B$6:$BE$43,'ADR Raw Data'!AV$1,FALSE)</f>
        <v>-6.78476817429822</v>
      </c>
      <c r="AL27" s="48">
        <f>VLOOKUP($A27,'ADR Raw Data'!$B$6:$BE$43,'ADR Raw Data'!AW$1,FALSE)</f>
        <v>-6.4386874988053604</v>
      </c>
      <c r="AM27" s="48">
        <f>VLOOKUP($A27,'ADR Raw Data'!$B$6:$BE$43,'ADR Raw Data'!AX$1,FALSE)</f>
        <v>-14.2823885637568</v>
      </c>
      <c r="AN27" s="49">
        <f>VLOOKUP($A27,'ADR Raw Data'!$B$6:$BE$43,'ADR Raw Data'!AY$1,FALSE)</f>
        <v>-10.6544492002617</v>
      </c>
      <c r="AO27" s="48">
        <f>VLOOKUP($A27,'ADR Raw Data'!$B$6:$BE$43,'ADR Raw Data'!BA$1,FALSE)</f>
        <v>-15.375965394383</v>
      </c>
      <c r="AP27" s="48">
        <f>VLOOKUP($A27,'ADR Raw Data'!$B$6:$BE$43,'ADR Raw Data'!BB$1,FALSE)</f>
        <v>-15.858138255566899</v>
      </c>
      <c r="AQ27" s="49">
        <f>VLOOKUP($A27,'ADR Raw Data'!$B$6:$BE$43,'ADR Raw Data'!BC$1,FALSE)</f>
        <v>-15.623857899611201</v>
      </c>
      <c r="AR27" s="50">
        <f>VLOOKUP($A27,'ADR Raw Data'!$B$6:$BE$43,'ADR Raw Data'!BE$1,FALSE)</f>
        <v>-13.1519770304013</v>
      </c>
      <c r="AT27" s="51">
        <f>VLOOKUP($A27,'RevPAR Raw Data'!$B$6:$BE$43,'RevPAR Raw Data'!AG$1,FALSE)</f>
        <v>56.205593398191802</v>
      </c>
      <c r="AU27" s="52">
        <f>VLOOKUP($A27,'RevPAR Raw Data'!$B$6:$BE$43,'RevPAR Raw Data'!AH$1,FALSE)</f>
        <v>61.207780039308098</v>
      </c>
      <c r="AV27" s="52">
        <f>VLOOKUP($A27,'RevPAR Raw Data'!$B$6:$BE$43,'RevPAR Raw Data'!AI$1,FALSE)</f>
        <v>68.059465430424495</v>
      </c>
      <c r="AW27" s="52">
        <f>VLOOKUP($A27,'RevPAR Raw Data'!$B$6:$BE$43,'RevPAR Raw Data'!AJ$1,FALSE)</f>
        <v>73.223699577437102</v>
      </c>
      <c r="AX27" s="52">
        <f>VLOOKUP($A27,'RevPAR Raw Data'!$B$6:$BE$43,'RevPAR Raw Data'!AK$1,FALSE)</f>
        <v>77.634359650157194</v>
      </c>
      <c r="AY27" s="53">
        <f>VLOOKUP($A27,'RevPAR Raw Data'!$B$6:$BE$43,'RevPAR Raw Data'!AL$1,FALSE)</f>
        <v>67.266179619103696</v>
      </c>
      <c r="AZ27" s="52">
        <f>VLOOKUP($A27,'RevPAR Raw Data'!$B$6:$BE$43,'RevPAR Raw Data'!AN$1,FALSE)</f>
        <v>129.19808863010999</v>
      </c>
      <c r="BA27" s="52">
        <f>VLOOKUP($A27,'RevPAR Raw Data'!$B$6:$BE$43,'RevPAR Raw Data'!AO$1,FALSE)</f>
        <v>137.380177356525</v>
      </c>
      <c r="BB27" s="53">
        <f>VLOOKUP($A27,'RevPAR Raw Data'!$B$6:$BE$43,'RevPAR Raw Data'!AP$1,FALSE)</f>
        <v>133.289132993317</v>
      </c>
      <c r="BC27" s="54">
        <f>VLOOKUP($A27,'RevPAR Raw Data'!$B$6:$BE$43,'RevPAR Raw Data'!AR$1,FALSE)</f>
        <v>86.129880583164805</v>
      </c>
      <c r="BE27" s="47">
        <f>VLOOKUP($A27,'RevPAR Raw Data'!$B$6:$BE$43,'RevPAR Raw Data'!AT$1,FALSE)</f>
        <v>-18.417027179441899</v>
      </c>
      <c r="BF27" s="48">
        <f>VLOOKUP($A27,'RevPAR Raw Data'!$B$6:$BE$43,'RevPAR Raw Data'!AU$1,FALSE)</f>
        <v>-6.0317467092348398</v>
      </c>
      <c r="BG27" s="48">
        <f>VLOOKUP($A27,'RevPAR Raw Data'!$B$6:$BE$43,'RevPAR Raw Data'!AV$1,FALSE)</f>
        <v>-9.4852567163149093</v>
      </c>
      <c r="BH27" s="48">
        <f>VLOOKUP($A27,'RevPAR Raw Data'!$B$6:$BE$43,'RevPAR Raw Data'!AW$1,FALSE)</f>
        <v>-10.4555673805606</v>
      </c>
      <c r="BI27" s="48">
        <f>VLOOKUP($A27,'RevPAR Raw Data'!$B$6:$BE$43,'RevPAR Raw Data'!AX$1,FALSE)</f>
        <v>-19.279236494912201</v>
      </c>
      <c r="BJ27" s="49">
        <f>VLOOKUP($A27,'RevPAR Raw Data'!$B$6:$BE$43,'RevPAR Raw Data'!AY$1,FALSE)</f>
        <v>-13.131411553340699</v>
      </c>
      <c r="BK27" s="48">
        <f>VLOOKUP($A27,'RevPAR Raw Data'!$B$6:$BE$43,'RevPAR Raw Data'!BA$1,FALSE)</f>
        <v>-19.952651653172499</v>
      </c>
      <c r="BL27" s="48">
        <f>VLOOKUP($A27,'RevPAR Raw Data'!$B$6:$BE$43,'RevPAR Raw Data'!BB$1,FALSE)</f>
        <v>-20.245539873411399</v>
      </c>
      <c r="BM27" s="49">
        <f>VLOOKUP($A27,'RevPAR Raw Data'!$B$6:$BE$43,'RevPAR Raw Data'!BC$1,FALSE)</f>
        <v>-20.1038587114694</v>
      </c>
      <c r="BN27" s="50">
        <f>VLOOKUP($A27,'RevPAR Raw Data'!$B$6:$BE$43,'RevPAR Raw Data'!BE$1,FALSE)</f>
        <v>-16.3588092682342</v>
      </c>
    </row>
    <row r="28" spans="1:66" x14ac:dyDescent="0.25">
      <c r="A28" s="63" t="s">
        <v>29</v>
      </c>
      <c r="B28" s="47">
        <f>VLOOKUP($A28,'Occupancy Raw Data'!$B$8:$BE$45,'Occupancy Raw Data'!AG$3,FALSE)</f>
        <v>40.798429319371699</v>
      </c>
      <c r="C28" s="48">
        <f>VLOOKUP($A28,'Occupancy Raw Data'!$B$8:$BE$45,'Occupancy Raw Data'!AH$3,FALSE)</f>
        <v>40.971858638743399</v>
      </c>
      <c r="D28" s="48">
        <f>VLOOKUP($A28,'Occupancy Raw Data'!$B$8:$BE$45,'Occupancy Raw Data'!AI$3,FALSE)</f>
        <v>44.126308900523497</v>
      </c>
      <c r="E28" s="48">
        <f>VLOOKUP($A28,'Occupancy Raw Data'!$B$8:$BE$45,'Occupancy Raw Data'!AJ$3,FALSE)</f>
        <v>47.617801047120402</v>
      </c>
      <c r="F28" s="48">
        <f>VLOOKUP($A28,'Occupancy Raw Data'!$B$8:$BE$45,'Occupancy Raw Data'!AK$3,FALSE)</f>
        <v>54.548429319371699</v>
      </c>
      <c r="G28" s="49">
        <f>VLOOKUP($A28,'Occupancy Raw Data'!$B$8:$BE$45,'Occupancy Raw Data'!AL$3,FALSE)</f>
        <v>45.6125654450261</v>
      </c>
      <c r="H28" s="48">
        <f>VLOOKUP($A28,'Occupancy Raw Data'!$B$8:$BE$45,'Occupancy Raw Data'!AN$3,FALSE)</f>
        <v>69.767670157067997</v>
      </c>
      <c r="I28" s="48">
        <f>VLOOKUP($A28,'Occupancy Raw Data'!$B$8:$BE$45,'Occupancy Raw Data'!AO$3,FALSE)</f>
        <v>70.114528795811495</v>
      </c>
      <c r="J28" s="49">
        <f>VLOOKUP($A28,'Occupancy Raw Data'!$B$8:$BE$45,'Occupancy Raw Data'!AP$3,FALSE)</f>
        <v>69.941099476439703</v>
      </c>
      <c r="K28" s="50">
        <f>VLOOKUP($A28,'Occupancy Raw Data'!$B$8:$BE$45,'Occupancy Raw Data'!AR$3,FALSE)</f>
        <v>52.563575168287201</v>
      </c>
      <c r="M28" s="47">
        <f>VLOOKUP($A28,'Occupancy Raw Data'!$B$8:$BE$45,'Occupancy Raw Data'!AT$3,FALSE)</f>
        <v>-2.4955113859454401</v>
      </c>
      <c r="N28" s="48">
        <f>VLOOKUP($A28,'Occupancy Raw Data'!$B$8:$BE$45,'Occupancy Raw Data'!AU$3,FALSE)</f>
        <v>-14.679951799555001</v>
      </c>
      <c r="O28" s="48">
        <f>VLOOKUP($A28,'Occupancy Raw Data'!$B$8:$BE$45,'Occupancy Raw Data'!AV$3,FALSE)</f>
        <v>-12.937165749909401</v>
      </c>
      <c r="P28" s="48">
        <f>VLOOKUP($A28,'Occupancy Raw Data'!$B$8:$BE$45,'Occupancy Raw Data'!AW$3,FALSE)</f>
        <v>-12.541622771957501</v>
      </c>
      <c r="Q28" s="48">
        <f>VLOOKUP($A28,'Occupancy Raw Data'!$B$8:$BE$45,'Occupancy Raw Data'!AX$3,FALSE)</f>
        <v>-11.896255171180499</v>
      </c>
      <c r="R28" s="49">
        <f>VLOOKUP($A28,'Occupancy Raw Data'!$B$8:$BE$45,'Occupancy Raw Data'!AY$3,FALSE)</f>
        <v>-11.2276088801376</v>
      </c>
      <c r="S28" s="48">
        <f>VLOOKUP($A28,'Occupancy Raw Data'!$B$8:$BE$45,'Occupancy Raw Data'!BA$3,FALSE)</f>
        <v>-5.6483465687018501</v>
      </c>
      <c r="T28" s="48">
        <f>VLOOKUP($A28,'Occupancy Raw Data'!$B$8:$BE$45,'Occupancy Raw Data'!BB$3,FALSE)</f>
        <v>-0.94534498972185499</v>
      </c>
      <c r="U28" s="49">
        <f>VLOOKUP($A28,'Occupancy Raw Data'!$B$8:$BE$45,'Occupancy Raw Data'!BC$3,FALSE)</f>
        <v>-3.34819870077594</v>
      </c>
      <c r="V28" s="50">
        <f>VLOOKUP($A28,'Occupancy Raw Data'!$B$8:$BE$45,'Occupancy Raw Data'!BE$3,FALSE)</f>
        <v>-8.3882893902280706</v>
      </c>
      <c r="X28" s="51">
        <f>VLOOKUP($A28,'ADR Raw Data'!$B$6:$BE$43,'ADR Raw Data'!AG$1,FALSE)</f>
        <v>120.81391883221001</v>
      </c>
      <c r="Y28" s="52">
        <f>VLOOKUP($A28,'ADR Raw Data'!$B$6:$BE$43,'ADR Raw Data'!AH$1,FALSE)</f>
        <v>112.12969970449601</v>
      </c>
      <c r="Z28" s="52">
        <f>VLOOKUP($A28,'ADR Raw Data'!$B$6:$BE$43,'ADR Raw Data'!AI$1,FALSE)</f>
        <v>115.515146459028</v>
      </c>
      <c r="AA28" s="52">
        <f>VLOOKUP($A28,'ADR Raw Data'!$B$6:$BE$43,'ADR Raw Data'!AJ$1,FALSE)</f>
        <v>118.839208356239</v>
      </c>
      <c r="AB28" s="52">
        <f>VLOOKUP($A28,'ADR Raw Data'!$B$6:$BE$43,'ADR Raw Data'!AK$1,FALSE)</f>
        <v>126.444742051589</v>
      </c>
      <c r="AC28" s="53">
        <f>VLOOKUP($A28,'ADR Raw Data'!$B$6:$BE$43,'ADR Raw Data'!AL$1,FALSE)</f>
        <v>119.16304622933799</v>
      </c>
      <c r="AD28" s="52">
        <f>VLOOKUP($A28,'ADR Raw Data'!$B$6:$BE$43,'ADR Raw Data'!AN$1,FALSE)</f>
        <v>160.126100089114</v>
      </c>
      <c r="AE28" s="52">
        <f>VLOOKUP($A28,'ADR Raw Data'!$B$6:$BE$43,'ADR Raw Data'!AO$1,FALSE)</f>
        <v>167.52175806225699</v>
      </c>
      <c r="AF28" s="53">
        <f>VLOOKUP($A28,'ADR Raw Data'!$B$6:$BE$43,'ADR Raw Data'!AP$1,FALSE)</f>
        <v>163.83309839056699</v>
      </c>
      <c r="AG28" s="54">
        <f>VLOOKUP($A28,'ADR Raw Data'!$B$6:$BE$43,'ADR Raw Data'!AR$1,FALSE)</f>
        <v>136.145325317491</v>
      </c>
      <c r="AI28" s="47">
        <f>VLOOKUP($A28,'ADR Raw Data'!$B$6:$BE$43,'ADR Raw Data'!AT$1,FALSE)</f>
        <v>-7.1180162654853296</v>
      </c>
      <c r="AJ28" s="48">
        <f>VLOOKUP($A28,'ADR Raw Data'!$B$6:$BE$43,'ADR Raw Data'!AU$1,FALSE)</f>
        <v>-13.0376409624389</v>
      </c>
      <c r="AK28" s="48">
        <f>VLOOKUP($A28,'ADR Raw Data'!$B$6:$BE$43,'ADR Raw Data'!AV$1,FALSE)</f>
        <v>-11.682108209968099</v>
      </c>
      <c r="AL28" s="48">
        <f>VLOOKUP($A28,'ADR Raw Data'!$B$6:$BE$43,'ADR Raw Data'!AW$1,FALSE)</f>
        <v>-10.673650596636699</v>
      </c>
      <c r="AM28" s="48">
        <f>VLOOKUP($A28,'ADR Raw Data'!$B$6:$BE$43,'ADR Raw Data'!AX$1,FALSE)</f>
        <v>-8.8240078029870492</v>
      </c>
      <c r="AN28" s="49">
        <f>VLOOKUP($A28,'ADR Raw Data'!$B$6:$BE$43,'ADR Raw Data'!AY$1,FALSE)</f>
        <v>-10.2059281252956</v>
      </c>
      <c r="AO28" s="48">
        <f>VLOOKUP($A28,'ADR Raw Data'!$B$6:$BE$43,'ADR Raw Data'!BA$1,FALSE)</f>
        <v>-7.6379564940115401</v>
      </c>
      <c r="AP28" s="48">
        <f>VLOOKUP($A28,'ADR Raw Data'!$B$6:$BE$43,'ADR Raw Data'!BB$1,FALSE)</f>
        <v>-5.6684526214809203</v>
      </c>
      <c r="AQ28" s="49">
        <f>VLOOKUP($A28,'ADR Raw Data'!$B$6:$BE$43,'ADR Raw Data'!BC$1,FALSE)</f>
        <v>-6.6116118658004401</v>
      </c>
      <c r="AR28" s="50">
        <f>VLOOKUP($A28,'ADR Raw Data'!$B$6:$BE$43,'ADR Raw Data'!BE$1,FALSE)</f>
        <v>-8.07378240497059</v>
      </c>
      <c r="AT28" s="51">
        <f>VLOOKUP($A28,'RevPAR Raw Data'!$B$6:$BE$43,'RevPAR Raw Data'!AG$1,FALSE)</f>
        <v>49.2901812827225</v>
      </c>
      <c r="AU28" s="52">
        <f>VLOOKUP($A28,'RevPAR Raw Data'!$B$6:$BE$43,'RevPAR Raw Data'!AH$1,FALSE)</f>
        <v>45.941622054973799</v>
      </c>
      <c r="AV28" s="52">
        <f>VLOOKUP($A28,'RevPAR Raw Data'!$B$6:$BE$43,'RevPAR Raw Data'!AI$1,FALSE)</f>
        <v>50.9725703534031</v>
      </c>
      <c r="AW28" s="52">
        <f>VLOOKUP($A28,'RevPAR Raw Data'!$B$6:$BE$43,'RevPAR Raw Data'!AJ$1,FALSE)</f>
        <v>56.5886178010471</v>
      </c>
      <c r="AX28" s="52">
        <f>VLOOKUP($A28,'RevPAR Raw Data'!$B$6:$BE$43,'RevPAR Raw Data'!AK$1,FALSE)</f>
        <v>68.973620746073195</v>
      </c>
      <c r="AY28" s="53">
        <f>VLOOKUP($A28,'RevPAR Raw Data'!$B$6:$BE$43,'RevPAR Raw Data'!AL$1,FALSE)</f>
        <v>54.353322447643897</v>
      </c>
      <c r="AZ28" s="52">
        <f>VLOOKUP($A28,'RevPAR Raw Data'!$B$6:$BE$43,'RevPAR Raw Data'!AN$1,FALSE)</f>
        <v>111.716249345549</v>
      </c>
      <c r="BA28" s="52">
        <f>VLOOKUP($A28,'RevPAR Raw Data'!$B$6:$BE$43,'RevPAR Raw Data'!AO$1,FALSE)</f>
        <v>117.457091295811</v>
      </c>
      <c r="BB28" s="53">
        <f>VLOOKUP($A28,'RevPAR Raw Data'!$B$6:$BE$43,'RevPAR Raw Data'!AP$1,FALSE)</f>
        <v>114.58667032068</v>
      </c>
      <c r="BC28" s="54">
        <f>VLOOKUP($A28,'RevPAR Raw Data'!$B$6:$BE$43,'RevPAR Raw Data'!AR$1,FALSE)</f>
        <v>71.5628504113687</v>
      </c>
      <c r="BE28" s="47">
        <f>VLOOKUP($A28,'RevPAR Raw Data'!$B$6:$BE$43,'RevPAR Raw Data'!AT$1,FALSE)</f>
        <v>-9.4358967450721405</v>
      </c>
      <c r="BF28" s="48">
        <f>VLOOKUP($A28,'RevPAR Raw Data'!$B$6:$BE$43,'RevPAR Raw Data'!AU$1,FALSE)</f>
        <v>-25.803673352908898</v>
      </c>
      <c r="BG28" s="48">
        <f>VLOOKUP($A28,'RevPAR Raw Data'!$B$6:$BE$43,'RevPAR Raw Data'!AV$1,FALSE)</f>
        <v>-23.107940257670201</v>
      </c>
      <c r="BH28" s="48">
        <f>VLOOKUP($A28,'RevPAR Raw Data'!$B$6:$BE$43,'RevPAR Raw Data'!AW$1,FALSE)</f>
        <v>-21.876624374767299</v>
      </c>
      <c r="BI28" s="48">
        <f>VLOOKUP($A28,'RevPAR Raw Data'!$B$6:$BE$43,'RevPAR Raw Data'!AX$1,FALSE)</f>
        <v>-19.6705364895993</v>
      </c>
      <c r="BJ28" s="49">
        <f>VLOOKUP($A28,'RevPAR Raw Data'!$B$6:$BE$43,'RevPAR Raw Data'!AY$1,FALSE)</f>
        <v>-20.287655312937101</v>
      </c>
      <c r="BK28" s="48">
        <f>VLOOKUP($A28,'RevPAR Raw Data'!$B$6:$BE$43,'RevPAR Raw Data'!BA$1,FALSE)</f>
        <v>-12.854884809164901</v>
      </c>
      <c r="BL28" s="48">
        <f>VLOOKUP($A28,'RevPAR Raw Data'!$B$6:$BE$43,'RevPAR Raw Data'!BB$1,FALSE)</f>
        <v>-6.5602111783508503</v>
      </c>
      <c r="BM28" s="49">
        <f>VLOOKUP($A28,'RevPAR Raw Data'!$B$6:$BE$43,'RevPAR Raw Data'!BC$1,FALSE)</f>
        <v>-9.7384406639852994</v>
      </c>
      <c r="BN28" s="50">
        <f>VLOOKUP($A28,'RevPAR Raw Data'!$B$6:$BE$43,'RevPAR Raw Data'!BE$1,FALSE)</f>
        <v>-15.7848195623324</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44.877630526479301</v>
      </c>
      <c r="C30" s="48">
        <f>VLOOKUP($A30,'Occupancy Raw Data'!$B$8:$BE$45,'Occupancy Raw Data'!AH$3,FALSE)</f>
        <v>56.348653734383703</v>
      </c>
      <c r="D30" s="48">
        <f>VLOOKUP($A30,'Occupancy Raw Data'!$B$8:$BE$45,'Occupancy Raw Data'!AI$3,FALSE)</f>
        <v>60.611588415037602</v>
      </c>
      <c r="E30" s="48">
        <f>VLOOKUP($A30,'Occupancy Raw Data'!$B$8:$BE$45,'Occupancy Raw Data'!AJ$3,FALSE)</f>
        <v>61.702751660484701</v>
      </c>
      <c r="F30" s="48">
        <f>VLOOKUP($A30,'Occupancy Raw Data'!$B$8:$BE$45,'Occupancy Raw Data'!AK$3,FALSE)</f>
        <v>61.875844618879199</v>
      </c>
      <c r="G30" s="49">
        <f>VLOOKUP($A30,'Occupancy Raw Data'!$B$8:$BE$45,'Occupancy Raw Data'!AL$3,FALSE)</f>
        <v>57.084571653429101</v>
      </c>
      <c r="H30" s="48">
        <f>VLOOKUP($A30,'Occupancy Raw Data'!$B$8:$BE$45,'Occupancy Raw Data'!AN$3,FALSE)</f>
        <v>70.248138244342798</v>
      </c>
      <c r="I30" s="48">
        <f>VLOOKUP($A30,'Occupancy Raw Data'!$B$8:$BE$45,'Occupancy Raw Data'!AO$3,FALSE)</f>
        <v>70.298168434975096</v>
      </c>
      <c r="J30" s="49">
        <f>VLOOKUP($A30,'Occupancy Raw Data'!$B$8:$BE$45,'Occupancy Raw Data'!AP$3,FALSE)</f>
        <v>70.273153339658904</v>
      </c>
      <c r="K30" s="50">
        <f>VLOOKUP($A30,'Occupancy Raw Data'!$B$8:$BE$45,'Occupancy Raw Data'!AR$3,FALSE)</f>
        <v>60.853834010868503</v>
      </c>
      <c r="M30" s="47">
        <f>VLOOKUP($A30,'Occupancy Raw Data'!$B$8:$BE$45,'Occupancy Raw Data'!AT$3,FALSE)</f>
        <v>1.30901657645828</v>
      </c>
      <c r="N30" s="48">
        <f>VLOOKUP($A30,'Occupancy Raw Data'!$B$8:$BE$45,'Occupancy Raw Data'!AU$3,FALSE)</f>
        <v>0.74821758634212299</v>
      </c>
      <c r="O30" s="48">
        <f>VLOOKUP($A30,'Occupancy Raw Data'!$B$8:$BE$45,'Occupancy Raw Data'!AV$3,FALSE)</f>
        <v>1.60821323325565</v>
      </c>
      <c r="P30" s="48">
        <f>VLOOKUP($A30,'Occupancy Raw Data'!$B$8:$BE$45,'Occupancy Raw Data'!AW$3,FALSE)</f>
        <v>1.2252782365450301</v>
      </c>
      <c r="Q30" s="48">
        <f>VLOOKUP($A30,'Occupancy Raw Data'!$B$8:$BE$45,'Occupancy Raw Data'!AX$3,FALSE)</f>
        <v>0.980071902205495</v>
      </c>
      <c r="R30" s="49">
        <f>VLOOKUP($A30,'Occupancy Raw Data'!$B$8:$BE$45,'Occupancy Raw Data'!AY$3,FALSE)</f>
        <v>1.1687925962553101</v>
      </c>
      <c r="S30" s="48">
        <f>VLOOKUP($A30,'Occupancy Raw Data'!$B$8:$BE$45,'Occupancy Raw Data'!BA$3,FALSE)</f>
        <v>1.13972591182762</v>
      </c>
      <c r="T30" s="48">
        <f>VLOOKUP($A30,'Occupancy Raw Data'!$B$8:$BE$45,'Occupancy Raw Data'!BB$3,FALSE)</f>
        <v>0.145985802048793</v>
      </c>
      <c r="U30" s="49">
        <f>VLOOKUP($A30,'Occupancy Raw Data'!$B$8:$BE$45,'Occupancy Raw Data'!BC$3,FALSE)</f>
        <v>0.640225961929485</v>
      </c>
      <c r="V30" s="50">
        <f>VLOOKUP($A30,'Occupancy Raw Data'!$B$8:$BE$45,'Occupancy Raw Data'!BE$3,FALSE)</f>
        <v>0.99198156830135498</v>
      </c>
      <c r="X30" s="51">
        <f>VLOOKUP($A30,'ADR Raw Data'!$B$6:$BE$43,'ADR Raw Data'!AG$1,FALSE)</f>
        <v>106.322430405067</v>
      </c>
      <c r="Y30" s="52">
        <f>VLOOKUP($A30,'ADR Raw Data'!$B$6:$BE$43,'ADR Raw Data'!AH$1,FALSE)</f>
        <v>108.68382961775301</v>
      </c>
      <c r="Z30" s="52">
        <f>VLOOKUP($A30,'ADR Raw Data'!$B$6:$BE$43,'ADR Raw Data'!AI$1,FALSE)</f>
        <v>110.644464677344</v>
      </c>
      <c r="AA30" s="52">
        <f>VLOOKUP($A30,'ADR Raw Data'!$B$6:$BE$43,'ADR Raw Data'!AJ$1,FALSE)</f>
        <v>111.587678428302</v>
      </c>
      <c r="AB30" s="52">
        <f>VLOOKUP($A30,'ADR Raw Data'!$B$6:$BE$43,'ADR Raw Data'!AK$1,FALSE)</f>
        <v>118.177128319036</v>
      </c>
      <c r="AC30" s="53">
        <f>VLOOKUP($A30,'ADR Raw Data'!$B$6:$BE$43,'ADR Raw Data'!AL$1,FALSE)</f>
        <v>111.415752659563</v>
      </c>
      <c r="AD30" s="52">
        <f>VLOOKUP($A30,'ADR Raw Data'!$B$6:$BE$43,'ADR Raw Data'!AN$1,FALSE)</f>
        <v>146.501852928174</v>
      </c>
      <c r="AE30" s="52">
        <f>VLOOKUP($A30,'ADR Raw Data'!$B$6:$BE$43,'ADR Raw Data'!AO$1,FALSE)</f>
        <v>147.145563499529</v>
      </c>
      <c r="AF30" s="53">
        <f>VLOOKUP($A30,'ADR Raw Data'!$B$6:$BE$43,'ADR Raw Data'!AP$1,FALSE)</f>
        <v>146.82382278449899</v>
      </c>
      <c r="AG30" s="54">
        <f>VLOOKUP($A30,'ADR Raw Data'!$B$6:$BE$43,'ADR Raw Data'!AR$1,FALSE)</f>
        <v>123.101648925036</v>
      </c>
      <c r="AH30" s="65"/>
      <c r="AI30" s="47">
        <f>VLOOKUP($A30,'ADR Raw Data'!$B$6:$BE$43,'ADR Raw Data'!AT$1,FALSE)</f>
        <v>1.73234018347283</v>
      </c>
      <c r="AJ30" s="48">
        <f>VLOOKUP($A30,'ADR Raw Data'!$B$6:$BE$43,'ADR Raw Data'!AU$1,FALSE)</f>
        <v>2.2011243862660201</v>
      </c>
      <c r="AK30" s="48">
        <f>VLOOKUP($A30,'ADR Raw Data'!$B$6:$BE$43,'ADR Raw Data'!AV$1,FALSE)</f>
        <v>1.6424513146134101</v>
      </c>
      <c r="AL30" s="48">
        <f>VLOOKUP($A30,'ADR Raw Data'!$B$6:$BE$43,'ADR Raw Data'!AW$1,FALSE)</f>
        <v>2.20254951761763</v>
      </c>
      <c r="AM30" s="48">
        <f>VLOOKUP($A30,'ADR Raw Data'!$B$6:$BE$43,'ADR Raw Data'!AX$1,FALSE)</f>
        <v>2.3520069508807602</v>
      </c>
      <c r="AN30" s="49">
        <f>VLOOKUP($A30,'ADR Raw Data'!$B$6:$BE$43,'ADR Raw Data'!AY$1,FALSE)</f>
        <v>2.0458980163495899</v>
      </c>
      <c r="AO30" s="48">
        <f>VLOOKUP($A30,'ADR Raw Data'!$B$6:$BE$43,'ADR Raw Data'!BA$1,FALSE)</f>
        <v>0.416215012566234</v>
      </c>
      <c r="AP30" s="48">
        <f>VLOOKUP($A30,'ADR Raw Data'!$B$6:$BE$43,'ADR Raw Data'!BB$1,FALSE)</f>
        <v>0.60340972978754304</v>
      </c>
      <c r="AQ30" s="49">
        <f>VLOOKUP($A30,'ADR Raw Data'!$B$6:$BE$43,'ADR Raw Data'!BC$1,FALSE)</f>
        <v>0.50933803611806305</v>
      </c>
      <c r="AR30" s="50">
        <f>VLOOKUP($A30,'ADR Raw Data'!$B$6:$BE$43,'ADR Raw Data'!BE$1,FALSE)</f>
        <v>1.3971331260645401</v>
      </c>
      <c r="AT30" s="51">
        <f>VLOOKUP($A30,'RevPAR Raw Data'!$B$6:$BE$43,'RevPAR Raw Data'!AG$1,FALSE)</f>
        <v>47.714987483959298</v>
      </c>
      <c r="AU30" s="52">
        <f>VLOOKUP($A30,'RevPAR Raw Data'!$B$6:$BE$43,'RevPAR Raw Data'!AH$1,FALSE)</f>
        <v>61.241874816575198</v>
      </c>
      <c r="AV30" s="52">
        <f>VLOOKUP($A30,'RevPAR Raw Data'!$B$6:$BE$43,'RevPAR Raw Data'!AI$1,FALSE)</f>
        <v>67.063367534253601</v>
      </c>
      <c r="AW30" s="52">
        <f>VLOOKUP($A30,'RevPAR Raw Data'!$B$6:$BE$43,'RevPAR Raw Data'!AJ$1,FALSE)</f>
        <v>68.852668104315796</v>
      </c>
      <c r="AX30" s="52">
        <f>VLOOKUP($A30,'RevPAR Raw Data'!$B$6:$BE$43,'RevPAR Raw Data'!AK$1,FALSE)</f>
        <v>73.123096293740403</v>
      </c>
      <c r="AY30" s="53">
        <f>VLOOKUP($A30,'RevPAR Raw Data'!$B$6:$BE$43,'RevPAR Raw Data'!AL$1,FALSE)</f>
        <v>63.601205160155999</v>
      </c>
      <c r="AZ30" s="52">
        <f>VLOOKUP($A30,'RevPAR Raw Data'!$B$6:$BE$43,'RevPAR Raw Data'!AN$1,FALSE)</f>
        <v>102.914824175508</v>
      </c>
      <c r="BA30" s="52">
        <f>VLOOKUP($A30,'RevPAR Raw Data'!$B$6:$BE$43,'RevPAR Raw Data'!AO$1,FALSE)</f>
        <v>103.440636073492</v>
      </c>
      <c r="BB30" s="53">
        <f>VLOOKUP($A30,'RevPAR Raw Data'!$B$6:$BE$43,'RevPAR Raw Data'!AP$1,FALSE)</f>
        <v>103.1777301245</v>
      </c>
      <c r="BC30" s="54">
        <f>VLOOKUP($A30,'RevPAR Raw Data'!$B$6:$BE$43,'RevPAR Raw Data'!AR$1,FALSE)</f>
        <v>74.912073101483998</v>
      </c>
      <c r="BE30" s="47">
        <f>VLOOKUP($A30,'RevPAR Raw Data'!$B$6:$BE$43,'RevPAR Raw Data'!AT$1,FALSE)</f>
        <v>3.0640333800934099</v>
      </c>
      <c r="BF30" s="48">
        <f>VLOOKUP($A30,'RevPAR Raw Data'!$B$6:$BE$43,'RevPAR Raw Data'!AU$1,FALSE)</f>
        <v>2.9658111723634502</v>
      </c>
      <c r="BG30" s="48">
        <f>VLOOKUP($A30,'RevPAR Raw Data'!$B$6:$BE$43,'RevPAR Raw Data'!AV$1,FALSE)</f>
        <v>3.2770786672604602</v>
      </c>
      <c r="BH30" s="48">
        <f>VLOOKUP($A30,'RevPAR Raw Data'!$B$6:$BE$43,'RevPAR Raw Data'!AW$1,FALSE)</f>
        <v>3.4548151140511698</v>
      </c>
      <c r="BI30" s="48">
        <f>VLOOKUP($A30,'RevPAR Raw Data'!$B$6:$BE$43,'RevPAR Raw Data'!AX$1,FALSE)</f>
        <v>3.3551302123497599</v>
      </c>
      <c r="BJ30" s="49">
        <f>VLOOKUP($A30,'RevPAR Raw Data'!$B$6:$BE$43,'RevPAR Raw Data'!AY$1,FALSE)</f>
        <v>3.2386029171469302</v>
      </c>
      <c r="BK30" s="48">
        <f>VLOOKUP($A30,'RevPAR Raw Data'!$B$6:$BE$43,'RevPAR Raw Data'!BA$1,FALSE)</f>
        <v>1.56068463474099</v>
      </c>
      <c r="BL30" s="48">
        <f>VLOOKUP($A30,'RevPAR Raw Data'!$B$6:$BE$43,'RevPAR Raw Data'!BB$1,FALSE)</f>
        <v>0.75027642437000697</v>
      </c>
      <c r="BM30" s="49">
        <f>VLOOKUP($A30,'RevPAR Raw Data'!$B$6:$BE$43,'RevPAR Raw Data'!BC$1,FALSE)</f>
        <v>1.15282491238875</v>
      </c>
      <c r="BN30" s="50">
        <f>VLOOKUP($A30,'RevPAR Raw Data'!$B$6:$BE$43,'RevPAR Raw Data'!BE$1,FALSE)</f>
        <v>2.40297399746109</v>
      </c>
    </row>
    <row r="31" spans="1:66" x14ac:dyDescent="0.25">
      <c r="A31" s="63" t="s">
        <v>70</v>
      </c>
      <c r="B31" s="47">
        <f>VLOOKUP($A31,'Occupancy Raw Data'!$B$8:$BE$45,'Occupancy Raw Data'!AG$3,FALSE)</f>
        <v>43.959336949512497</v>
      </c>
      <c r="C31" s="48">
        <f>VLOOKUP($A31,'Occupancy Raw Data'!$B$8:$BE$45,'Occupancy Raw Data'!AH$3,FALSE)</f>
        <v>54.895118158024502</v>
      </c>
      <c r="D31" s="48">
        <f>VLOOKUP($A31,'Occupancy Raw Data'!$B$8:$BE$45,'Occupancy Raw Data'!AI$3,FALSE)</f>
        <v>58.762912668006898</v>
      </c>
      <c r="E31" s="48">
        <f>VLOOKUP($A31,'Occupancy Raw Data'!$B$8:$BE$45,'Occupancy Raw Data'!AJ$3,FALSE)</f>
        <v>59.519991919905998</v>
      </c>
      <c r="F31" s="48">
        <f>VLOOKUP($A31,'Occupancy Raw Data'!$B$8:$BE$45,'Occupancy Raw Data'!AK$3,FALSE)</f>
        <v>58.919034933781099</v>
      </c>
      <c r="G31" s="49">
        <f>VLOOKUP($A31,'Occupancy Raw Data'!$B$8:$BE$45,'Occupancy Raw Data'!AL$3,FALSE)</f>
        <v>55.213669597478699</v>
      </c>
      <c r="H31" s="48">
        <f>VLOOKUP($A31,'Occupancy Raw Data'!$B$8:$BE$45,'Occupancy Raw Data'!AN$3,FALSE)</f>
        <v>66.795864001919</v>
      </c>
      <c r="I31" s="48">
        <f>VLOOKUP($A31,'Occupancy Raw Data'!$B$8:$BE$45,'Occupancy Raw Data'!AO$3,FALSE)</f>
        <v>67.6240736298559</v>
      </c>
      <c r="J31" s="49">
        <f>VLOOKUP($A31,'Occupancy Raw Data'!$B$8:$BE$45,'Occupancy Raw Data'!AP$3,FALSE)</f>
        <v>67.209968815887393</v>
      </c>
      <c r="K31" s="50">
        <f>VLOOKUP($A31,'Occupancy Raw Data'!$B$8:$BE$45,'Occupancy Raw Data'!AR$3,FALSE)</f>
        <v>58.643373428744098</v>
      </c>
      <c r="M31" s="47">
        <f>VLOOKUP($A31,'Occupancy Raw Data'!$B$8:$BE$45,'Occupancy Raw Data'!AT$3,FALSE)</f>
        <v>2.0634890902971299</v>
      </c>
      <c r="N31" s="48">
        <f>VLOOKUP($A31,'Occupancy Raw Data'!$B$8:$BE$45,'Occupancy Raw Data'!AU$3,FALSE)</f>
        <v>0.24177597631252601</v>
      </c>
      <c r="O31" s="48">
        <f>VLOOKUP($A31,'Occupancy Raw Data'!$B$8:$BE$45,'Occupancy Raw Data'!AV$3,FALSE)</f>
        <v>1.3292400564321301</v>
      </c>
      <c r="P31" s="48">
        <f>VLOOKUP($A31,'Occupancy Raw Data'!$B$8:$BE$45,'Occupancy Raw Data'!AW$3,FALSE)</f>
        <v>0.40866205166598502</v>
      </c>
      <c r="Q31" s="48">
        <f>VLOOKUP($A31,'Occupancy Raw Data'!$B$8:$BE$45,'Occupancy Raw Data'!AX$3,FALSE)</f>
        <v>-9.3153301739286903E-2</v>
      </c>
      <c r="R31" s="49">
        <f>VLOOKUP($A31,'Occupancy Raw Data'!$B$8:$BE$45,'Occupancy Raw Data'!AY$3,FALSE)</f>
        <v>0.725396221856904</v>
      </c>
      <c r="S31" s="48">
        <f>VLOOKUP($A31,'Occupancy Raw Data'!$B$8:$BE$45,'Occupancy Raw Data'!BA$3,FALSE)</f>
        <v>0.878963198030835</v>
      </c>
      <c r="T31" s="48">
        <f>VLOOKUP($A31,'Occupancy Raw Data'!$B$8:$BE$45,'Occupancy Raw Data'!BB$3,FALSE)</f>
        <v>-0.30594995236233102</v>
      </c>
      <c r="U31" s="49">
        <f>VLOOKUP($A31,'Occupancy Raw Data'!$B$8:$BE$45,'Occupancy Raw Data'!BC$3,FALSE)</f>
        <v>0.27935652469734001</v>
      </c>
      <c r="V31" s="50">
        <f>VLOOKUP($A31,'Occupancy Raw Data'!$B$8:$BE$45,'Occupancy Raw Data'!BE$3,FALSE)</f>
        <v>0.57717392565444403</v>
      </c>
      <c r="X31" s="51">
        <f>VLOOKUP($A31,'ADR Raw Data'!$B$6:$BE$43,'ADR Raw Data'!AG$1,FALSE)</f>
        <v>105.43561308136999</v>
      </c>
      <c r="Y31" s="52">
        <f>VLOOKUP($A31,'ADR Raw Data'!$B$6:$BE$43,'ADR Raw Data'!AH$1,FALSE)</f>
        <v>106.295211212456</v>
      </c>
      <c r="Z31" s="52">
        <f>VLOOKUP($A31,'ADR Raw Data'!$B$6:$BE$43,'ADR Raw Data'!AI$1,FALSE)</f>
        <v>107.717087466379</v>
      </c>
      <c r="AA31" s="52">
        <f>VLOOKUP($A31,'ADR Raw Data'!$B$6:$BE$43,'ADR Raw Data'!AJ$1,FALSE)</f>
        <v>108.28086416086801</v>
      </c>
      <c r="AB31" s="52">
        <f>VLOOKUP($A31,'ADR Raw Data'!$B$6:$BE$43,'ADR Raw Data'!AK$1,FALSE)</f>
        <v>113.175415916688</v>
      </c>
      <c r="AC31" s="53">
        <f>VLOOKUP($A31,'ADR Raw Data'!$B$6:$BE$43,'ADR Raw Data'!AL$1,FALSE)</f>
        <v>108.359078408934</v>
      </c>
      <c r="AD31" s="52">
        <f>VLOOKUP($A31,'ADR Raw Data'!$B$6:$BE$43,'ADR Raw Data'!AN$1,FALSE)</f>
        <v>133.71094940178</v>
      </c>
      <c r="AE31" s="52">
        <f>VLOOKUP($A31,'ADR Raw Data'!$B$6:$BE$43,'ADR Raw Data'!AO$1,FALSE)</f>
        <v>135.16933666896901</v>
      </c>
      <c r="AF31" s="53">
        <f>VLOOKUP($A31,'ADR Raw Data'!$B$6:$BE$43,'ADR Raw Data'!AP$1,FALSE)</f>
        <v>134.444635859866</v>
      </c>
      <c r="AG31" s="54">
        <f>VLOOKUP($A31,'ADR Raw Data'!$B$6:$BE$43,'ADR Raw Data'!AR$1,FALSE)</f>
        <v>116.906284975687</v>
      </c>
      <c r="AH31" s="65"/>
      <c r="AI31" s="47">
        <f>VLOOKUP($A31,'ADR Raw Data'!$B$6:$BE$43,'ADR Raw Data'!AT$1,FALSE)</f>
        <v>1.24822411454711</v>
      </c>
      <c r="AJ31" s="48">
        <f>VLOOKUP($A31,'ADR Raw Data'!$B$6:$BE$43,'ADR Raw Data'!AU$1,FALSE)</f>
        <v>1.8069701145714401</v>
      </c>
      <c r="AK31" s="48">
        <f>VLOOKUP($A31,'ADR Raw Data'!$B$6:$BE$43,'ADR Raw Data'!AV$1,FALSE)</f>
        <v>0.80077735312508702</v>
      </c>
      <c r="AL31" s="48">
        <f>VLOOKUP($A31,'ADR Raw Data'!$B$6:$BE$43,'ADR Raw Data'!AW$1,FALSE)</f>
        <v>1.1105497949531</v>
      </c>
      <c r="AM31" s="48">
        <f>VLOOKUP($A31,'ADR Raw Data'!$B$6:$BE$43,'ADR Raw Data'!AX$1,FALSE)</f>
        <v>1.76093098144724</v>
      </c>
      <c r="AN31" s="49">
        <f>VLOOKUP($A31,'ADR Raw Data'!$B$6:$BE$43,'ADR Raw Data'!AY$1,FALSE)</f>
        <v>1.3363976345933899</v>
      </c>
      <c r="AO31" s="48">
        <f>VLOOKUP($A31,'ADR Raw Data'!$B$6:$BE$43,'ADR Raw Data'!BA$1,FALSE)</f>
        <v>-1.1730790114883101</v>
      </c>
      <c r="AP31" s="48">
        <f>VLOOKUP($A31,'ADR Raw Data'!$B$6:$BE$43,'ADR Raw Data'!BB$1,FALSE)</f>
        <v>-1.2412590230581</v>
      </c>
      <c r="AQ31" s="49">
        <f>VLOOKUP($A31,'ADR Raw Data'!$B$6:$BE$43,'ADR Raw Data'!BC$1,FALSE)</f>
        <v>-1.2109421752757501</v>
      </c>
      <c r="AR31" s="50">
        <f>VLOOKUP($A31,'ADR Raw Data'!$B$6:$BE$43,'ADR Raw Data'!BE$1,FALSE)</f>
        <v>0.33455489499859198</v>
      </c>
      <c r="AT31" s="51">
        <f>VLOOKUP($A31,'RevPAR Raw Data'!$B$6:$BE$43,'RevPAR Raw Data'!AG$1,FALSE)</f>
        <v>46.348796419223902</v>
      </c>
      <c r="AU31" s="52">
        <f>VLOOKUP($A31,'RevPAR Raw Data'!$B$6:$BE$43,'RevPAR Raw Data'!AH$1,FALSE)</f>
        <v>58.350881791399502</v>
      </c>
      <c r="AV31" s="52">
        <f>VLOOKUP($A31,'RevPAR Raw Data'!$B$6:$BE$43,'RevPAR Raw Data'!AI$1,FALSE)</f>
        <v>63.297698036389299</v>
      </c>
      <c r="AW31" s="52">
        <f>VLOOKUP($A31,'RevPAR Raw Data'!$B$6:$BE$43,'RevPAR Raw Data'!AJ$1,FALSE)</f>
        <v>64.448761599353503</v>
      </c>
      <c r="AX31" s="52">
        <f>VLOOKUP($A31,'RevPAR Raw Data'!$B$6:$BE$43,'RevPAR Raw Data'!AK$1,FALSE)</f>
        <v>66.6818628404055</v>
      </c>
      <c r="AY31" s="53">
        <f>VLOOKUP($A31,'RevPAR Raw Data'!$B$6:$BE$43,'RevPAR Raw Data'!AL$1,FALSE)</f>
        <v>59.829023531582202</v>
      </c>
      <c r="AZ31" s="52">
        <f>VLOOKUP($A31,'RevPAR Raw Data'!$B$6:$BE$43,'RevPAR Raw Data'!AN$1,FALSE)</f>
        <v>89.313383918087993</v>
      </c>
      <c r="BA31" s="52">
        <f>VLOOKUP($A31,'RevPAR Raw Data'!$B$6:$BE$43,'RevPAR Raw Data'!AO$1,FALSE)</f>
        <v>91.407011754011606</v>
      </c>
      <c r="BB31" s="53">
        <f>VLOOKUP($A31,'RevPAR Raw Data'!$B$6:$BE$43,'RevPAR Raw Data'!AP$1,FALSE)</f>
        <v>90.360197836049807</v>
      </c>
      <c r="BC31" s="54">
        <f>VLOOKUP($A31,'RevPAR Raw Data'!$B$6:$BE$43,'RevPAR Raw Data'!AR$1,FALSE)</f>
        <v>68.557789259964395</v>
      </c>
      <c r="BE31" s="47">
        <f>VLOOKUP($A31,'RevPAR Raw Data'!$B$6:$BE$43,'RevPAR Raw Data'!AT$1,FALSE)</f>
        <v>3.33747017327038</v>
      </c>
      <c r="BF31" s="48">
        <f>VLOOKUP($A31,'RevPAR Raw Data'!$B$6:$BE$43,'RevPAR Raw Data'!AU$1,FALSE)</f>
        <v>2.0531149105201498</v>
      </c>
      <c r="BG31" s="48">
        <f>VLOOKUP($A31,'RevPAR Raw Data'!$B$6:$BE$43,'RevPAR Raw Data'!AV$1,FALSE)</f>
        <v>2.1406616628977901</v>
      </c>
      <c r="BH31" s="48">
        <f>VLOOKUP($A31,'RevPAR Raw Data'!$B$6:$BE$43,'RevPAR Raw Data'!AW$1,FALSE)</f>
        <v>1.5237502421959099</v>
      </c>
      <c r="BI31" s="48">
        <f>VLOOKUP($A31,'RevPAR Raw Data'!$B$6:$BE$43,'RevPAR Raw Data'!AX$1,FALSE)</f>
        <v>1.6661373143573801</v>
      </c>
      <c r="BJ31" s="49">
        <f>VLOOKUP($A31,'RevPAR Raw Data'!$B$6:$BE$43,'RevPAR Raw Data'!AY$1,FALSE)</f>
        <v>2.0714880344006201</v>
      </c>
      <c r="BK31" s="48">
        <f>VLOOKUP($A31,'RevPAR Raw Data'!$B$6:$BE$43,'RevPAR Raw Data'!BA$1,FALSE)</f>
        <v>-0.304426746252284</v>
      </c>
      <c r="BL31" s="48">
        <f>VLOOKUP($A31,'RevPAR Raw Data'!$B$6:$BE$43,'RevPAR Raw Data'!BB$1,FALSE)</f>
        <v>-1.54341134403069</v>
      </c>
      <c r="BM31" s="49">
        <f>VLOOKUP($A31,'RevPAR Raw Data'!$B$6:$BE$43,'RevPAR Raw Data'!BC$1,FALSE)</f>
        <v>-0.93496849655535896</v>
      </c>
      <c r="BN31" s="50">
        <f>VLOOKUP($A31,'RevPAR Raw Data'!$B$6:$BE$43,'RevPAR Raw Data'!BE$1,FALSE)</f>
        <v>0.91365978427396899</v>
      </c>
    </row>
    <row r="32" spans="1:66" x14ac:dyDescent="0.25">
      <c r="A32" s="63" t="s">
        <v>52</v>
      </c>
      <c r="B32" s="47">
        <f>VLOOKUP($A32,'Occupancy Raw Data'!$B$8:$BE$45,'Occupancy Raw Data'!AG$3,FALSE)</f>
        <v>41.6666666666666</v>
      </c>
      <c r="C32" s="48">
        <f>VLOOKUP($A32,'Occupancy Raw Data'!$B$8:$BE$45,'Occupancy Raw Data'!AH$3,FALSE)</f>
        <v>60.368773946360101</v>
      </c>
      <c r="D32" s="48">
        <f>VLOOKUP($A32,'Occupancy Raw Data'!$B$8:$BE$45,'Occupancy Raw Data'!AI$3,FALSE)</f>
        <v>68.422733077905406</v>
      </c>
      <c r="E32" s="48">
        <f>VLOOKUP($A32,'Occupancy Raw Data'!$B$8:$BE$45,'Occupancy Raw Data'!AJ$3,FALSE)</f>
        <v>67.217432950191494</v>
      </c>
      <c r="F32" s="48">
        <f>VLOOKUP($A32,'Occupancy Raw Data'!$B$8:$BE$45,'Occupancy Raw Data'!AK$3,FALSE)</f>
        <v>62.5798212005108</v>
      </c>
      <c r="G32" s="49">
        <f>VLOOKUP($A32,'Occupancy Raw Data'!$B$8:$BE$45,'Occupancy Raw Data'!AL$3,FALSE)</f>
        <v>60.051085568326897</v>
      </c>
      <c r="H32" s="48">
        <f>VLOOKUP($A32,'Occupancy Raw Data'!$B$8:$BE$45,'Occupancy Raw Data'!AN$3,FALSE)</f>
        <v>71.855044699872195</v>
      </c>
      <c r="I32" s="48">
        <f>VLOOKUP($A32,'Occupancy Raw Data'!$B$8:$BE$45,'Occupancy Raw Data'!AO$3,FALSE)</f>
        <v>69.604086845466099</v>
      </c>
      <c r="J32" s="49">
        <f>VLOOKUP($A32,'Occupancy Raw Data'!$B$8:$BE$45,'Occupancy Raw Data'!AP$3,FALSE)</f>
        <v>70.729565772669204</v>
      </c>
      <c r="K32" s="50">
        <f>VLOOKUP($A32,'Occupancy Raw Data'!$B$8:$BE$45,'Occupancy Raw Data'!AR$3,FALSE)</f>
        <v>63.102079912424699</v>
      </c>
      <c r="M32" s="47">
        <f>VLOOKUP($A32,'Occupancy Raw Data'!$B$8:$BE$45,'Occupancy Raw Data'!AT$3,FALSE)</f>
        <v>6.4974619289340101</v>
      </c>
      <c r="N32" s="48">
        <f>VLOOKUP($A32,'Occupancy Raw Data'!$B$8:$BE$45,'Occupancy Raw Data'!AU$3,FALSE)</f>
        <v>8.2818646960361306</v>
      </c>
      <c r="O32" s="48">
        <f>VLOOKUP($A32,'Occupancy Raw Data'!$B$8:$BE$45,'Occupancy Raw Data'!AV$3,FALSE)</f>
        <v>8.98460888076354</v>
      </c>
      <c r="P32" s="48">
        <f>VLOOKUP($A32,'Occupancy Raw Data'!$B$8:$BE$45,'Occupancy Raw Data'!AW$3,FALSE)</f>
        <v>8.1734909200986294</v>
      </c>
      <c r="Q32" s="48">
        <f>VLOOKUP($A32,'Occupancy Raw Data'!$B$8:$BE$45,'Occupancy Raw Data'!AX$3,FALSE)</f>
        <v>7.2212861401974404</v>
      </c>
      <c r="R32" s="49">
        <f>VLOOKUP($A32,'Occupancy Raw Data'!$B$8:$BE$45,'Occupancy Raw Data'!AY$3,FALSE)</f>
        <v>7.9427481271026101</v>
      </c>
      <c r="S32" s="48">
        <f>VLOOKUP($A32,'Occupancy Raw Data'!$B$8:$BE$45,'Occupancy Raw Data'!BA$3,FALSE)</f>
        <v>3.77596405254616</v>
      </c>
      <c r="T32" s="48">
        <f>VLOOKUP($A32,'Occupancy Raw Data'!$B$8:$BE$45,'Occupancy Raw Data'!BB$3,FALSE)</f>
        <v>1.5738749374829499</v>
      </c>
      <c r="U32" s="49">
        <f>VLOOKUP($A32,'Occupancy Raw Data'!$B$8:$BE$45,'Occupancy Raw Data'!BC$3,FALSE)</f>
        <v>2.6806336000876598</v>
      </c>
      <c r="V32" s="50">
        <f>VLOOKUP($A32,'Occupancy Raw Data'!$B$8:$BE$45,'Occupancy Raw Data'!BE$3,FALSE)</f>
        <v>6.1997989488171203</v>
      </c>
      <c r="X32" s="51">
        <f>VLOOKUP($A32,'ADR Raw Data'!$B$6:$BE$43,'ADR Raw Data'!AG$1,FALSE)</f>
        <v>100.18363601532501</v>
      </c>
      <c r="Y32" s="52">
        <f>VLOOKUP($A32,'ADR Raw Data'!$B$6:$BE$43,'ADR Raw Data'!AH$1,FALSE)</f>
        <v>105.706679888932</v>
      </c>
      <c r="Z32" s="52">
        <f>VLOOKUP($A32,'ADR Raw Data'!$B$6:$BE$43,'ADR Raw Data'!AI$1,FALSE)</f>
        <v>109.936447736817</v>
      </c>
      <c r="AA32" s="52">
        <f>VLOOKUP($A32,'ADR Raw Data'!$B$6:$BE$43,'ADR Raw Data'!AJ$1,FALSE)</f>
        <v>109.71842655266499</v>
      </c>
      <c r="AB32" s="52">
        <f>VLOOKUP($A32,'ADR Raw Data'!$B$6:$BE$43,'ADR Raw Data'!AK$1,FALSE)</f>
        <v>111.20804209183601</v>
      </c>
      <c r="AC32" s="53">
        <f>VLOOKUP($A32,'ADR Raw Data'!$B$6:$BE$43,'ADR Raw Data'!AL$1,FALSE)</f>
        <v>107.94883427264899</v>
      </c>
      <c r="AD32" s="52">
        <f>VLOOKUP($A32,'ADR Raw Data'!$B$6:$BE$43,'ADR Raw Data'!AN$1,FALSE)</f>
        <v>139.09864363474699</v>
      </c>
      <c r="AE32" s="52">
        <f>VLOOKUP($A32,'ADR Raw Data'!$B$6:$BE$43,'ADR Raw Data'!AO$1,FALSE)</f>
        <v>141.03973623853199</v>
      </c>
      <c r="AF32" s="53">
        <f>VLOOKUP($A32,'ADR Raw Data'!$B$6:$BE$43,'ADR Raw Data'!AP$1,FALSE)</f>
        <v>140.05374619117401</v>
      </c>
      <c r="AG32" s="54">
        <f>VLOOKUP($A32,'ADR Raw Data'!$B$6:$BE$43,'ADR Raw Data'!AR$1,FALSE)</f>
        <v>118.230435505439</v>
      </c>
      <c r="AH32" s="65"/>
      <c r="AI32" s="47">
        <f>VLOOKUP($A32,'ADR Raw Data'!$B$6:$BE$43,'ADR Raw Data'!AT$1,FALSE)</f>
        <v>1.7465057275984399</v>
      </c>
      <c r="AJ32" s="48">
        <f>VLOOKUP($A32,'ADR Raw Data'!$B$6:$BE$43,'ADR Raw Data'!AU$1,FALSE)</f>
        <v>1.9495470887033399</v>
      </c>
      <c r="AK32" s="48">
        <f>VLOOKUP($A32,'ADR Raw Data'!$B$6:$BE$43,'ADR Raw Data'!AV$1,FALSE)</f>
        <v>1.8929382255990099</v>
      </c>
      <c r="AL32" s="48">
        <f>VLOOKUP($A32,'ADR Raw Data'!$B$6:$BE$43,'ADR Raw Data'!AW$1,FALSE)</f>
        <v>2.1912055196118398</v>
      </c>
      <c r="AM32" s="48">
        <f>VLOOKUP($A32,'ADR Raw Data'!$B$6:$BE$43,'ADR Raw Data'!AX$1,FALSE)</f>
        <v>2.9094555335772898</v>
      </c>
      <c r="AN32" s="49">
        <f>VLOOKUP($A32,'ADR Raw Data'!$B$6:$BE$43,'ADR Raw Data'!AY$1,FALSE)</f>
        <v>2.1838535510242001</v>
      </c>
      <c r="AO32" s="48">
        <f>VLOOKUP($A32,'ADR Raw Data'!$B$6:$BE$43,'ADR Raw Data'!BA$1,FALSE)</f>
        <v>6.1243105478071298</v>
      </c>
      <c r="AP32" s="48">
        <f>VLOOKUP($A32,'ADR Raw Data'!$B$6:$BE$43,'ADR Raw Data'!BB$1,FALSE)</f>
        <v>6.5426343484163496</v>
      </c>
      <c r="AQ32" s="49">
        <f>VLOOKUP($A32,'ADR Raw Data'!$B$6:$BE$43,'ADR Raw Data'!BC$1,FALSE)</f>
        <v>6.3255241683682204</v>
      </c>
      <c r="AR32" s="50">
        <f>VLOOKUP($A32,'ADR Raw Data'!$B$6:$BE$43,'ADR Raw Data'!BE$1,FALSE)</f>
        <v>3.4567044856827698</v>
      </c>
      <c r="AT32" s="51">
        <f>VLOOKUP($A32,'RevPAR Raw Data'!$B$6:$BE$43,'RevPAR Raw Data'!AG$1,FALSE)</f>
        <v>41.743181673052298</v>
      </c>
      <c r="AU32" s="52">
        <f>VLOOKUP($A32,'RevPAR Raw Data'!$B$6:$BE$43,'RevPAR Raw Data'!AH$1,FALSE)</f>
        <v>63.813826628352402</v>
      </c>
      <c r="AV32" s="52">
        <f>VLOOKUP($A32,'RevPAR Raw Data'!$B$6:$BE$43,'RevPAR Raw Data'!AI$1,FALSE)</f>
        <v>75.221522190293697</v>
      </c>
      <c r="AW32" s="52">
        <f>VLOOKUP($A32,'RevPAR Raw Data'!$B$6:$BE$43,'RevPAR Raw Data'!AJ$1,FALSE)</f>
        <v>73.749909802043405</v>
      </c>
      <c r="AX32" s="52">
        <f>VLOOKUP($A32,'RevPAR Raw Data'!$B$6:$BE$43,'RevPAR Raw Data'!AK$1,FALSE)</f>
        <v>69.593793901660206</v>
      </c>
      <c r="AY32" s="53">
        <f>VLOOKUP($A32,'RevPAR Raw Data'!$B$6:$BE$43,'RevPAR Raw Data'!AL$1,FALSE)</f>
        <v>64.824446839080395</v>
      </c>
      <c r="AZ32" s="52">
        <f>VLOOKUP($A32,'RevPAR Raw Data'!$B$6:$BE$43,'RevPAR Raw Data'!AN$1,FALSE)</f>
        <v>99.949392560664094</v>
      </c>
      <c r="BA32" s="52">
        <f>VLOOKUP($A32,'RevPAR Raw Data'!$B$6:$BE$43,'RevPAR Raw Data'!AO$1,FALSE)</f>
        <v>98.169420498084193</v>
      </c>
      <c r="BB32" s="53">
        <f>VLOOKUP($A32,'RevPAR Raw Data'!$B$6:$BE$43,'RevPAR Raw Data'!AP$1,FALSE)</f>
        <v>99.059406529374201</v>
      </c>
      <c r="BC32" s="54">
        <f>VLOOKUP($A32,'RevPAR Raw Data'!$B$6:$BE$43,'RevPAR Raw Data'!AR$1,FALSE)</f>
        <v>74.605863893450106</v>
      </c>
      <c r="BE32" s="47">
        <f>VLOOKUP($A32,'RevPAR Raw Data'!$B$6:$BE$43,'RevPAR Raw Data'!AT$1,FALSE)</f>
        <v>8.3574462012698092</v>
      </c>
      <c r="BF32" s="48">
        <f>VLOOKUP($A32,'RevPAR Raw Data'!$B$6:$BE$43,'RevPAR Raw Data'!AU$1,FALSE)</f>
        <v>10.3928706368114</v>
      </c>
      <c r="BG32" s="48">
        <f>VLOOKUP($A32,'RevPAR Raw Data'!$B$6:$BE$43,'RevPAR Raw Data'!AV$1,FALSE)</f>
        <v>11.047620202287099</v>
      </c>
      <c r="BH32" s="48">
        <f>VLOOKUP($A32,'RevPAR Raw Data'!$B$6:$BE$43,'RevPAR Raw Data'!AW$1,FALSE)</f>
        <v>10.5437944238966</v>
      </c>
      <c r="BI32" s="48">
        <f>VLOOKUP($A32,'RevPAR Raw Data'!$B$6:$BE$43,'RevPAR Raw Data'!AX$1,FALSE)</f>
        <v>10.340841782976099</v>
      </c>
      <c r="BJ32" s="49">
        <f>VLOOKUP($A32,'RevPAR Raw Data'!$B$6:$BE$43,'RevPAR Raw Data'!AY$1,FALSE)</f>
        <v>10.3000596651494</v>
      </c>
      <c r="BK32" s="48">
        <f>VLOOKUP($A32,'RevPAR Raw Data'!$B$6:$BE$43,'RevPAR Raw Data'!BA$1,FALSE)</f>
        <v>10.131526365104699</v>
      </c>
      <c r="BL32" s="48">
        <f>VLOOKUP($A32,'RevPAR Raw Data'!$B$6:$BE$43,'RevPAR Raw Data'!BB$1,FALSE)</f>
        <v>8.2194821681601802</v>
      </c>
      <c r="BM32" s="49">
        <f>VLOOKUP($A32,'RevPAR Raw Data'!$B$6:$BE$43,'RevPAR Raw Data'!BC$1,FALSE)</f>
        <v>9.1757218946948296</v>
      </c>
      <c r="BN32" s="50">
        <f>VLOOKUP($A32,'RevPAR Raw Data'!$B$6:$BE$43,'RevPAR Raw Data'!BE$1,FALSE)</f>
        <v>9.8708121628669794</v>
      </c>
    </row>
    <row r="33" spans="1:66" x14ac:dyDescent="0.25">
      <c r="A33" s="63" t="s">
        <v>51</v>
      </c>
      <c r="B33" s="47">
        <f>VLOOKUP($A33,'Occupancy Raw Data'!$B$8:$BE$45,'Occupancy Raw Data'!AG$3,FALSE)</f>
        <v>43.237511781338299</v>
      </c>
      <c r="C33" s="48">
        <f>VLOOKUP($A33,'Occupancy Raw Data'!$B$8:$BE$45,'Occupancy Raw Data'!AH$3,FALSE)</f>
        <v>52.002827521206399</v>
      </c>
      <c r="D33" s="48">
        <f>VLOOKUP($A33,'Occupancy Raw Data'!$B$8:$BE$45,'Occupancy Raw Data'!AI$3,FALSE)</f>
        <v>54.231856738925501</v>
      </c>
      <c r="E33" s="48">
        <f>VLOOKUP($A33,'Occupancy Raw Data'!$B$8:$BE$45,'Occupancy Raw Data'!AJ$3,FALSE)</f>
        <v>57.078228086710602</v>
      </c>
      <c r="F33" s="48">
        <f>VLOOKUP($A33,'Occupancy Raw Data'!$B$8:$BE$45,'Occupancy Raw Data'!AK$3,FALSE)</f>
        <v>56.512723845428802</v>
      </c>
      <c r="G33" s="49">
        <f>VLOOKUP($A33,'Occupancy Raw Data'!$B$8:$BE$45,'Occupancy Raw Data'!AL$3,FALSE)</f>
        <v>52.612629594721902</v>
      </c>
      <c r="H33" s="48">
        <f>VLOOKUP($A33,'Occupancy Raw Data'!$B$8:$BE$45,'Occupancy Raw Data'!AN$3,FALSE)</f>
        <v>67.342130065975397</v>
      </c>
      <c r="I33" s="48">
        <f>VLOOKUP($A33,'Occupancy Raw Data'!$B$8:$BE$45,'Occupancy Raw Data'!AO$3,FALSE)</f>
        <v>65.909519321394896</v>
      </c>
      <c r="J33" s="49">
        <f>VLOOKUP($A33,'Occupancy Raw Data'!$B$8:$BE$45,'Occupancy Raw Data'!AP$3,FALSE)</f>
        <v>66.625824693685203</v>
      </c>
      <c r="K33" s="50">
        <f>VLOOKUP($A33,'Occupancy Raw Data'!$B$8:$BE$45,'Occupancy Raw Data'!AR$3,FALSE)</f>
        <v>56.6163996229971</v>
      </c>
      <c r="M33" s="47">
        <f>VLOOKUP($A33,'Occupancy Raw Data'!$B$8:$BE$45,'Occupancy Raw Data'!AT$3,FALSE)</f>
        <v>1.5150018528639799</v>
      </c>
      <c r="N33" s="48">
        <f>VLOOKUP($A33,'Occupancy Raw Data'!$B$8:$BE$45,'Occupancy Raw Data'!AU$3,FALSE)</f>
        <v>-0.52046415672674096</v>
      </c>
      <c r="O33" s="48">
        <f>VLOOKUP($A33,'Occupancy Raw Data'!$B$8:$BE$45,'Occupancy Raw Data'!AV$3,FALSE)</f>
        <v>-0.80879629324492597</v>
      </c>
      <c r="P33" s="48">
        <f>VLOOKUP($A33,'Occupancy Raw Data'!$B$8:$BE$45,'Occupancy Raw Data'!AW$3,FALSE)</f>
        <v>5.9051984444843102E-2</v>
      </c>
      <c r="Q33" s="48">
        <f>VLOOKUP($A33,'Occupancy Raw Data'!$B$8:$BE$45,'Occupancy Raw Data'!AX$3,FALSE)</f>
        <v>-3.5110376383718398</v>
      </c>
      <c r="R33" s="49">
        <f>VLOOKUP($A33,'Occupancy Raw Data'!$B$8:$BE$45,'Occupancy Raw Data'!AY$3,FALSE)</f>
        <v>-0.78885910131736003</v>
      </c>
      <c r="S33" s="48">
        <f>VLOOKUP($A33,'Occupancy Raw Data'!$B$8:$BE$45,'Occupancy Raw Data'!BA$3,FALSE)</f>
        <v>-1.4362948027090601</v>
      </c>
      <c r="T33" s="48">
        <f>VLOOKUP($A33,'Occupancy Raw Data'!$B$8:$BE$45,'Occupancy Raw Data'!BB$3,FALSE)</f>
        <v>-2.7165080219478601</v>
      </c>
      <c r="U33" s="49">
        <f>VLOOKUP($A33,'Occupancy Raw Data'!$B$8:$BE$45,'Occupancy Raw Data'!BC$3,FALSE)</f>
        <v>-2.0737035760979698</v>
      </c>
      <c r="V33" s="50">
        <f>VLOOKUP($A33,'Occupancy Raw Data'!$B$8:$BE$45,'Occupancy Raw Data'!BE$3,FALSE)</f>
        <v>-1.2246040048461599</v>
      </c>
      <c r="X33" s="51">
        <f>VLOOKUP($A33,'ADR Raw Data'!$B$6:$BE$43,'ADR Raw Data'!AG$1,FALSE)</f>
        <v>95.992167847411395</v>
      </c>
      <c r="Y33" s="52">
        <f>VLOOKUP($A33,'ADR Raw Data'!$B$6:$BE$43,'ADR Raw Data'!AH$1,FALSE)</f>
        <v>98.066149524240998</v>
      </c>
      <c r="Z33" s="52">
        <f>VLOOKUP($A33,'ADR Raw Data'!$B$6:$BE$43,'ADR Raw Data'!AI$1,FALSE)</f>
        <v>99.317442648592206</v>
      </c>
      <c r="AA33" s="52">
        <f>VLOOKUP($A33,'ADR Raw Data'!$B$6:$BE$43,'ADR Raw Data'!AJ$1,FALSE)</f>
        <v>99.573903566710698</v>
      </c>
      <c r="AB33" s="52">
        <f>VLOOKUP($A33,'ADR Raw Data'!$B$6:$BE$43,'ADR Raw Data'!AK$1,FALSE)</f>
        <v>104.867986157438</v>
      </c>
      <c r="AC33" s="53">
        <f>VLOOKUP($A33,'ADR Raw Data'!$B$6:$BE$43,'ADR Raw Data'!AL$1,FALSE)</f>
        <v>99.771581813621793</v>
      </c>
      <c r="AD33" s="52">
        <f>VLOOKUP($A33,'ADR Raw Data'!$B$6:$BE$43,'ADR Raw Data'!AN$1,FALSE)</f>
        <v>145.03723303008999</v>
      </c>
      <c r="AE33" s="52">
        <f>VLOOKUP($A33,'ADR Raw Data'!$B$6:$BE$43,'ADR Raw Data'!AO$1,FALSE)</f>
        <v>144.07824610324599</v>
      </c>
      <c r="AF33" s="53">
        <f>VLOOKUP($A33,'ADR Raw Data'!$B$6:$BE$43,'ADR Raw Data'!AP$1,FALSE)</f>
        <v>144.56289468100101</v>
      </c>
      <c r="AG33" s="54">
        <f>VLOOKUP($A33,'ADR Raw Data'!$B$6:$BE$43,'ADR Raw Data'!AR$1,FALSE)</f>
        <v>114.831620847106</v>
      </c>
      <c r="AI33" s="47">
        <f>VLOOKUP($A33,'ADR Raw Data'!$B$6:$BE$43,'ADR Raw Data'!AT$1,FALSE)</f>
        <v>1.3795276460107799E-2</v>
      </c>
      <c r="AJ33" s="48">
        <f>VLOOKUP($A33,'ADR Raw Data'!$B$6:$BE$43,'ADR Raw Data'!AU$1,FALSE)</f>
        <v>1.0723391738748</v>
      </c>
      <c r="AK33" s="48">
        <f>VLOOKUP($A33,'ADR Raw Data'!$B$6:$BE$43,'ADR Raw Data'!AV$1,FALSE)</f>
        <v>1.0396619195839301</v>
      </c>
      <c r="AL33" s="48">
        <f>VLOOKUP($A33,'ADR Raw Data'!$B$6:$BE$43,'ADR Raw Data'!AW$1,FALSE)</f>
        <v>0.89225324032263897</v>
      </c>
      <c r="AM33" s="48">
        <f>VLOOKUP($A33,'ADR Raw Data'!$B$6:$BE$43,'ADR Raw Data'!AX$1,FALSE)</f>
        <v>-1.2155731690890099</v>
      </c>
      <c r="AN33" s="49">
        <f>VLOOKUP($A33,'ADR Raw Data'!$B$6:$BE$43,'ADR Raw Data'!AY$1,FALSE)</f>
        <v>0.27753921287095201</v>
      </c>
      <c r="AO33" s="48">
        <f>VLOOKUP($A33,'ADR Raw Data'!$B$6:$BE$43,'ADR Raw Data'!BA$1,FALSE)</f>
        <v>-1.81951014302944</v>
      </c>
      <c r="AP33" s="48">
        <f>VLOOKUP($A33,'ADR Raw Data'!$B$6:$BE$43,'ADR Raw Data'!BB$1,FALSE)</f>
        <v>-1.5178053782154901</v>
      </c>
      <c r="AQ33" s="49">
        <f>VLOOKUP($A33,'ADR Raw Data'!$B$6:$BE$43,'ADR Raw Data'!BC$1,FALSE)</f>
        <v>-1.6678934220061601</v>
      </c>
      <c r="AR33" s="50">
        <f>VLOOKUP($A33,'ADR Raw Data'!$B$6:$BE$43,'ADR Raw Data'!BE$1,FALSE)</f>
        <v>-0.67440500553289295</v>
      </c>
      <c r="AT33" s="51">
        <f>VLOOKUP($A33,'RevPAR Raw Data'!$B$6:$BE$43,'RevPAR Raw Data'!AG$1,FALSE)</f>
        <v>41.504624882186597</v>
      </c>
      <c r="AU33" s="52">
        <f>VLOOKUP($A33,'RevPAR Raw Data'!$B$6:$BE$43,'RevPAR Raw Data'!AH$1,FALSE)</f>
        <v>50.997170593779401</v>
      </c>
      <c r="AV33" s="52">
        <f>VLOOKUP($A33,'RevPAR Raw Data'!$B$6:$BE$43,'RevPAR Raw Data'!AI$1,FALSE)</f>
        <v>53.861693213949103</v>
      </c>
      <c r="AW33" s="52">
        <f>VLOOKUP($A33,'RevPAR Raw Data'!$B$6:$BE$43,'RevPAR Raw Data'!AJ$1,FALSE)</f>
        <v>56.835019792648403</v>
      </c>
      <c r="AX33" s="52">
        <f>VLOOKUP($A33,'RevPAR Raw Data'!$B$6:$BE$43,'RevPAR Raw Data'!AK$1,FALSE)</f>
        <v>59.263755419415602</v>
      </c>
      <c r="AY33" s="53">
        <f>VLOOKUP($A33,'RevPAR Raw Data'!$B$6:$BE$43,'RevPAR Raw Data'!AL$1,FALSE)</f>
        <v>52.492452780395801</v>
      </c>
      <c r="AZ33" s="52">
        <f>VLOOKUP($A33,'RevPAR Raw Data'!$B$6:$BE$43,'RevPAR Raw Data'!AN$1,FALSE)</f>
        <v>97.671162111215807</v>
      </c>
      <c r="BA33" s="52">
        <f>VLOOKUP($A33,'RevPAR Raw Data'!$B$6:$BE$43,'RevPAR Raw Data'!AO$1,FALSE)</f>
        <v>94.961279453345895</v>
      </c>
      <c r="BB33" s="53">
        <f>VLOOKUP($A33,'RevPAR Raw Data'!$B$6:$BE$43,'RevPAR Raw Data'!AP$1,FALSE)</f>
        <v>96.316220782280794</v>
      </c>
      <c r="BC33" s="54">
        <f>VLOOKUP($A33,'RevPAR Raw Data'!$B$6:$BE$43,'RevPAR Raw Data'!AR$1,FALSE)</f>
        <v>65.013529352362895</v>
      </c>
      <c r="BE33" s="47">
        <f>VLOOKUP($A33,'RevPAR Raw Data'!$B$6:$BE$43,'RevPAR Raw Data'!AT$1,FALSE)</f>
        <v>1.52900612801807</v>
      </c>
      <c r="BF33" s="48">
        <f>VLOOKUP($A33,'RevPAR Raw Data'!$B$6:$BE$43,'RevPAR Raw Data'!AU$1,FALSE)</f>
        <v>0.54629387610950597</v>
      </c>
      <c r="BG33" s="48">
        <f>VLOOKUP($A33,'RevPAR Raw Data'!$B$6:$BE$43,'RevPAR Raw Data'!AV$1,FALSE)</f>
        <v>0.222456879271135</v>
      </c>
      <c r="BH33" s="48">
        <f>VLOOKUP($A33,'RevPAR Raw Data'!$B$6:$BE$43,'RevPAR Raw Data'!AW$1,FALSE)</f>
        <v>0.95183211801216605</v>
      </c>
      <c r="BI33" s="48">
        <f>VLOOKUP($A33,'RevPAR Raw Data'!$B$6:$BE$43,'RevPAR Raw Data'!AX$1,FALSE)</f>
        <v>-4.6839315759721902</v>
      </c>
      <c r="BJ33" s="49">
        <f>VLOOKUP($A33,'RevPAR Raw Data'!$B$6:$BE$43,'RevPAR Raw Data'!AY$1,FALSE)</f>
        <v>-0.51350928178686495</v>
      </c>
      <c r="BK33" s="48">
        <f>VLOOKUP($A33,'RevPAR Raw Data'!$B$6:$BE$43,'RevPAR Raw Data'!BA$1,FALSE)</f>
        <v>-3.2296714161194</v>
      </c>
      <c r="BL33" s="48">
        <f>VLOOKUP($A33,'RevPAR Raw Data'!$B$6:$BE$43,'RevPAR Raw Data'!BB$1,FALSE)</f>
        <v>-4.1930820953065799</v>
      </c>
      <c r="BM33" s="49">
        <f>VLOOKUP($A33,'RevPAR Raw Data'!$B$6:$BE$43,'RevPAR Raw Data'!BC$1,FALSE)</f>
        <v>-3.7070098325664902</v>
      </c>
      <c r="BN33" s="50">
        <f>VLOOKUP($A33,'RevPAR Raw Data'!$B$6:$BE$43,'RevPAR Raw Data'!BE$1,FALSE)</f>
        <v>-1.89075021967242</v>
      </c>
    </row>
    <row r="34" spans="1:66" x14ac:dyDescent="0.25">
      <c r="A34" s="63" t="s">
        <v>50</v>
      </c>
      <c r="B34" s="47">
        <f>VLOOKUP($A34,'Occupancy Raw Data'!$B$8:$BE$45,'Occupancy Raw Data'!AG$3,FALSE)</f>
        <v>41.447249774571603</v>
      </c>
      <c r="C34" s="48">
        <f>VLOOKUP($A34,'Occupancy Raw Data'!$B$8:$BE$45,'Occupancy Raw Data'!AH$3,FALSE)</f>
        <v>51.528403967538303</v>
      </c>
      <c r="D34" s="48">
        <f>VLOOKUP($A34,'Occupancy Raw Data'!$B$8:$BE$45,'Occupancy Raw Data'!AI$3,FALSE)</f>
        <v>53.8142470694319</v>
      </c>
      <c r="E34" s="48">
        <f>VLOOKUP($A34,'Occupancy Raw Data'!$B$8:$BE$45,'Occupancy Raw Data'!AJ$3,FALSE)</f>
        <v>56.167718665464299</v>
      </c>
      <c r="F34" s="48">
        <f>VLOOKUP($A34,'Occupancy Raw Data'!$B$8:$BE$45,'Occupancy Raw Data'!AK$3,FALSE)</f>
        <v>59.684400360685302</v>
      </c>
      <c r="G34" s="49">
        <f>VLOOKUP($A34,'Occupancy Raw Data'!$B$8:$BE$45,'Occupancy Raw Data'!AL$3,FALSE)</f>
        <v>52.528403967538303</v>
      </c>
      <c r="H34" s="48">
        <f>VLOOKUP($A34,'Occupancy Raw Data'!$B$8:$BE$45,'Occupancy Raw Data'!AN$3,FALSE)</f>
        <v>71.785392245265996</v>
      </c>
      <c r="I34" s="48">
        <f>VLOOKUP($A34,'Occupancy Raw Data'!$B$8:$BE$45,'Occupancy Raw Data'!AO$3,FALSE)</f>
        <v>71.027953110910701</v>
      </c>
      <c r="J34" s="49">
        <f>VLOOKUP($A34,'Occupancy Raw Data'!$B$8:$BE$45,'Occupancy Raw Data'!AP$3,FALSE)</f>
        <v>71.406672678088299</v>
      </c>
      <c r="K34" s="50">
        <f>VLOOKUP($A34,'Occupancy Raw Data'!$B$8:$BE$45,'Occupancy Raw Data'!AR$3,FALSE)</f>
        <v>57.922195027695402</v>
      </c>
      <c r="M34" s="47">
        <f>VLOOKUP($A34,'Occupancy Raw Data'!$B$8:$BE$45,'Occupancy Raw Data'!AT$3,FALSE)</f>
        <v>-7.6837590772986202</v>
      </c>
      <c r="N34" s="48">
        <f>VLOOKUP($A34,'Occupancy Raw Data'!$B$8:$BE$45,'Occupancy Raw Data'!AU$3,FALSE)</f>
        <v>-2.8167588524470002</v>
      </c>
      <c r="O34" s="48">
        <f>VLOOKUP($A34,'Occupancy Raw Data'!$B$8:$BE$45,'Occupancy Raw Data'!AV$3,FALSE)</f>
        <v>-5.5030066222535199</v>
      </c>
      <c r="P34" s="48">
        <f>VLOOKUP($A34,'Occupancy Raw Data'!$B$8:$BE$45,'Occupancy Raw Data'!AW$3,FALSE)</f>
        <v>-5.7690922503461701</v>
      </c>
      <c r="Q34" s="48">
        <f>VLOOKUP($A34,'Occupancy Raw Data'!$B$8:$BE$45,'Occupancy Raw Data'!AX$3,FALSE)</f>
        <v>-1.68314137755514</v>
      </c>
      <c r="R34" s="49">
        <f>VLOOKUP($A34,'Occupancy Raw Data'!$B$8:$BE$45,'Occupancy Raw Data'!AY$3,FALSE)</f>
        <v>-4.5654445544667999</v>
      </c>
      <c r="S34" s="48">
        <f>VLOOKUP($A34,'Occupancy Raw Data'!$B$8:$BE$45,'Occupancy Raw Data'!BA$3,FALSE)</f>
        <v>1.3283734284364099</v>
      </c>
      <c r="T34" s="48">
        <f>VLOOKUP($A34,'Occupancy Raw Data'!$B$8:$BE$45,'Occupancy Raw Data'!BB$3,FALSE)</f>
        <v>-0.47493561549178298</v>
      </c>
      <c r="U34" s="49">
        <f>VLOOKUP($A34,'Occupancy Raw Data'!$B$8:$BE$45,'Occupancy Raw Data'!BC$3,FALSE)</f>
        <v>0.42340558900863501</v>
      </c>
      <c r="V34" s="50">
        <f>VLOOKUP($A34,'Occupancy Raw Data'!$B$8:$BE$45,'Occupancy Raw Data'!BE$3,FALSE)</f>
        <v>-2.8685948364316798</v>
      </c>
      <c r="X34" s="51">
        <f>VLOOKUP($A34,'ADR Raw Data'!$B$6:$BE$43,'ADR Raw Data'!AG$1,FALSE)</f>
        <v>94.0001294463178</v>
      </c>
      <c r="Y34" s="52">
        <f>VLOOKUP($A34,'ADR Raw Data'!$B$6:$BE$43,'ADR Raw Data'!AH$1,FALSE)</f>
        <v>95.249485519293003</v>
      </c>
      <c r="Z34" s="52">
        <f>VLOOKUP($A34,'ADR Raw Data'!$B$6:$BE$43,'ADR Raw Data'!AI$1,FALSE)</f>
        <v>95.696199731903405</v>
      </c>
      <c r="AA34" s="52">
        <f>VLOOKUP($A34,'ADR Raw Data'!$B$6:$BE$43,'ADR Raw Data'!AJ$1,FALSE)</f>
        <v>96.620477604751898</v>
      </c>
      <c r="AB34" s="52">
        <f>VLOOKUP($A34,'ADR Raw Data'!$B$6:$BE$43,'ADR Raw Data'!AK$1,FALSE)</f>
        <v>101.68298383441601</v>
      </c>
      <c r="AC34" s="53">
        <f>VLOOKUP($A34,'ADR Raw Data'!$B$6:$BE$43,'ADR Raw Data'!AL$1,FALSE)</f>
        <v>96.899039550932102</v>
      </c>
      <c r="AD34" s="52">
        <f>VLOOKUP($A34,'ADR Raw Data'!$B$6:$BE$43,'ADR Raw Data'!AN$1,FALSE)</f>
        <v>118.38746639869299</v>
      </c>
      <c r="AE34" s="52">
        <f>VLOOKUP($A34,'ADR Raw Data'!$B$6:$BE$43,'ADR Raw Data'!AO$1,FALSE)</f>
        <v>117.647594261774</v>
      </c>
      <c r="AF34" s="53">
        <f>VLOOKUP($A34,'ADR Raw Data'!$B$6:$BE$43,'ADR Raw Data'!AP$1,FALSE)</f>
        <v>118.019492360146</v>
      </c>
      <c r="AG34" s="54">
        <f>VLOOKUP($A34,'ADR Raw Data'!$B$6:$BE$43,'ADR Raw Data'!AR$1,FALSE)</f>
        <v>104.33828633381501</v>
      </c>
      <c r="AI34" s="47">
        <f>VLOOKUP($A34,'ADR Raw Data'!$B$6:$BE$43,'ADR Raw Data'!AT$1,FALSE)</f>
        <v>-0.86688374772312504</v>
      </c>
      <c r="AJ34" s="48">
        <f>VLOOKUP($A34,'ADR Raw Data'!$B$6:$BE$43,'ADR Raw Data'!AU$1,FALSE)</f>
        <v>-0.98365981595906204</v>
      </c>
      <c r="AK34" s="48">
        <f>VLOOKUP($A34,'ADR Raw Data'!$B$6:$BE$43,'ADR Raw Data'!AV$1,FALSE)</f>
        <v>-1.8391121214827499</v>
      </c>
      <c r="AL34" s="48">
        <f>VLOOKUP($A34,'ADR Raw Data'!$B$6:$BE$43,'ADR Raw Data'!AW$1,FALSE)</f>
        <v>-1.5546776982083801</v>
      </c>
      <c r="AM34" s="48">
        <f>VLOOKUP($A34,'ADR Raw Data'!$B$6:$BE$43,'ADR Raw Data'!AX$1,FALSE)</f>
        <v>-1.2811546165377801</v>
      </c>
      <c r="AN34" s="49">
        <f>VLOOKUP($A34,'ADR Raw Data'!$B$6:$BE$43,'ADR Raw Data'!AY$1,FALSE)</f>
        <v>-1.28950296692946</v>
      </c>
      <c r="AO34" s="48">
        <f>VLOOKUP($A34,'ADR Raw Data'!$B$6:$BE$43,'ADR Raw Data'!BA$1,FALSE)</f>
        <v>-3.5737620640312602</v>
      </c>
      <c r="AP34" s="48">
        <f>VLOOKUP($A34,'ADR Raw Data'!$B$6:$BE$43,'ADR Raw Data'!BB$1,FALSE)</f>
        <v>-3.8121281799137599</v>
      </c>
      <c r="AQ34" s="49">
        <f>VLOOKUP($A34,'ADR Raw Data'!$B$6:$BE$43,'ADR Raw Data'!BC$1,FALSE)</f>
        <v>-3.6904465372712898</v>
      </c>
      <c r="AR34" s="50">
        <f>VLOOKUP($A34,'ADR Raw Data'!$B$6:$BE$43,'ADR Raw Data'!BE$1,FALSE)</f>
        <v>-2.0047693397935098</v>
      </c>
      <c r="AT34" s="51">
        <f>VLOOKUP($A34,'RevPAR Raw Data'!$B$6:$BE$43,'RevPAR Raw Data'!AG$1,FALSE)</f>
        <v>38.960468440036003</v>
      </c>
      <c r="AU34" s="52">
        <f>VLOOKUP($A34,'RevPAR Raw Data'!$B$6:$BE$43,'RevPAR Raw Data'!AH$1,FALSE)</f>
        <v>49.0805396753832</v>
      </c>
      <c r="AV34" s="52">
        <f>VLOOKUP($A34,'RevPAR Raw Data'!$B$6:$BE$43,'RevPAR Raw Data'!AI$1,FALSE)</f>
        <v>51.498189359783503</v>
      </c>
      <c r="AW34" s="52">
        <f>VLOOKUP($A34,'RevPAR Raw Data'!$B$6:$BE$43,'RevPAR Raw Data'!AJ$1,FALSE)</f>
        <v>54.269518034265097</v>
      </c>
      <c r="AX34" s="52">
        <f>VLOOKUP($A34,'RevPAR Raw Data'!$B$6:$BE$43,'RevPAR Raw Data'!AK$1,FALSE)</f>
        <v>60.688879170423803</v>
      </c>
      <c r="AY34" s="53">
        <f>VLOOKUP($A34,'RevPAR Raw Data'!$B$6:$BE$43,'RevPAR Raw Data'!AL$1,FALSE)</f>
        <v>50.8995189359783</v>
      </c>
      <c r="AZ34" s="52">
        <f>VLOOKUP($A34,'RevPAR Raw Data'!$B$6:$BE$43,'RevPAR Raw Data'!AN$1,FALSE)</f>
        <v>84.984907123534697</v>
      </c>
      <c r="BA34" s="52">
        <f>VLOOKUP($A34,'RevPAR Raw Data'!$B$6:$BE$43,'RevPAR Raw Data'!AO$1,FALSE)</f>
        <v>83.562678088367804</v>
      </c>
      <c r="BB34" s="53">
        <f>VLOOKUP($A34,'RevPAR Raw Data'!$B$6:$BE$43,'RevPAR Raw Data'!AP$1,FALSE)</f>
        <v>84.2737926059513</v>
      </c>
      <c r="BC34" s="54">
        <f>VLOOKUP($A34,'RevPAR Raw Data'!$B$6:$BE$43,'RevPAR Raw Data'!AR$1,FALSE)</f>
        <v>60.435025698827701</v>
      </c>
      <c r="BE34" s="47">
        <f>VLOOKUP($A34,'RevPAR Raw Data'!$B$6:$BE$43,'RevPAR Raw Data'!AT$1,FALSE)</f>
        <v>-8.4840335663664401</v>
      </c>
      <c r="BF34" s="48">
        <f>VLOOKUP($A34,'RevPAR Raw Data'!$B$6:$BE$43,'RevPAR Raw Data'!AU$1,FALSE)</f>
        <v>-3.77271134346207</v>
      </c>
      <c r="BG34" s="48">
        <f>VLOOKUP($A34,'RevPAR Raw Data'!$B$6:$BE$43,'RevPAR Raw Data'!AV$1,FALSE)</f>
        <v>-7.2409122819004104</v>
      </c>
      <c r="BH34" s="48">
        <f>VLOOKUP($A34,'RevPAR Raw Data'!$B$6:$BE$43,'RevPAR Raw Data'!AW$1,FALSE)</f>
        <v>-7.23407915794935</v>
      </c>
      <c r="BI34" s="48">
        <f>VLOOKUP($A34,'RevPAR Raw Data'!$B$6:$BE$43,'RevPAR Raw Data'!AX$1,FALSE)</f>
        <v>-2.9427323506315299</v>
      </c>
      <c r="BJ34" s="49">
        <f>VLOOKUP($A34,'RevPAR Raw Data'!$B$6:$BE$43,'RevPAR Raw Data'!AY$1,FALSE)</f>
        <v>-5.7960759784129001</v>
      </c>
      <c r="BK34" s="48">
        <f>VLOOKUP($A34,'RevPAR Raw Data'!$B$6:$BE$43,'RevPAR Raw Data'!BA$1,FALSE)</f>
        <v>-2.2928615412489801</v>
      </c>
      <c r="BL34" s="48">
        <f>VLOOKUP($A34,'RevPAR Raw Data'!$B$6:$BE$43,'RevPAR Raw Data'!BB$1,FALSE)</f>
        <v>-4.2689586409709301</v>
      </c>
      <c r="BM34" s="49">
        <f>VLOOKUP($A34,'RevPAR Raw Data'!$B$6:$BE$43,'RevPAR Raw Data'!BC$1,FALSE)</f>
        <v>-3.2826665051608401</v>
      </c>
      <c r="BN34" s="50">
        <f>VLOOKUP($A34,'RevPAR Raw Data'!$B$6:$BE$43,'RevPAR Raw Data'!BE$1,FALSE)</f>
        <v>-4.8158554664615103</v>
      </c>
    </row>
    <row r="35" spans="1:66" x14ac:dyDescent="0.25">
      <c r="A35" s="63" t="s">
        <v>47</v>
      </c>
      <c r="B35" s="47">
        <f>VLOOKUP($A35,'Occupancy Raw Data'!$B$8:$BE$45,'Occupancy Raw Data'!AG$3,FALSE)</f>
        <v>49.201059167275297</v>
      </c>
      <c r="C35" s="48">
        <f>VLOOKUP($A35,'Occupancy Raw Data'!$B$8:$BE$45,'Occupancy Raw Data'!AH$3,FALSE)</f>
        <v>61.4088750913075</v>
      </c>
      <c r="D35" s="48">
        <f>VLOOKUP($A35,'Occupancy Raw Data'!$B$8:$BE$45,'Occupancy Raw Data'!AI$3,FALSE)</f>
        <v>67.5082176771365</v>
      </c>
      <c r="E35" s="48">
        <f>VLOOKUP($A35,'Occupancy Raw Data'!$B$8:$BE$45,'Occupancy Raw Data'!AJ$3,FALSE)</f>
        <v>68.234112490869194</v>
      </c>
      <c r="F35" s="48">
        <f>VLOOKUP($A35,'Occupancy Raw Data'!$B$8:$BE$45,'Occupancy Raw Data'!AK$3,FALSE)</f>
        <v>66.453615777940101</v>
      </c>
      <c r="G35" s="49">
        <f>VLOOKUP($A35,'Occupancy Raw Data'!$B$8:$BE$45,'Occupancy Raw Data'!AL$3,FALSE)</f>
        <v>62.5611760409057</v>
      </c>
      <c r="H35" s="48">
        <f>VLOOKUP($A35,'Occupancy Raw Data'!$B$8:$BE$45,'Occupancy Raw Data'!AN$3,FALSE)</f>
        <v>70.781592403214006</v>
      </c>
      <c r="I35" s="48">
        <f>VLOOKUP($A35,'Occupancy Raw Data'!$B$8:$BE$45,'Occupancy Raw Data'!AO$3,FALSE)</f>
        <v>70.973338203067897</v>
      </c>
      <c r="J35" s="49">
        <f>VLOOKUP($A35,'Occupancy Raw Data'!$B$8:$BE$45,'Occupancy Raw Data'!AP$3,FALSE)</f>
        <v>70.877465303140895</v>
      </c>
      <c r="K35" s="50">
        <f>VLOOKUP($A35,'Occupancy Raw Data'!$B$8:$BE$45,'Occupancy Raw Data'!AR$3,FALSE)</f>
        <v>64.937258687258606</v>
      </c>
      <c r="M35" s="47">
        <f>VLOOKUP($A35,'Occupancy Raw Data'!$B$8:$BE$45,'Occupancy Raw Data'!AT$3,FALSE)</f>
        <v>-0.17310484864584599</v>
      </c>
      <c r="N35" s="48">
        <f>VLOOKUP($A35,'Occupancy Raw Data'!$B$8:$BE$45,'Occupancy Raw Data'!AU$3,FALSE)</f>
        <v>-1.69687930725412</v>
      </c>
      <c r="O35" s="48">
        <f>VLOOKUP($A35,'Occupancy Raw Data'!$B$8:$BE$45,'Occupancy Raw Data'!AV$3,FALSE)</f>
        <v>3.8462815444583498</v>
      </c>
      <c r="P35" s="48">
        <f>VLOOKUP($A35,'Occupancy Raw Data'!$B$8:$BE$45,'Occupancy Raw Data'!AW$3,FALSE)</f>
        <v>5.9012164254340496</v>
      </c>
      <c r="Q35" s="48">
        <f>VLOOKUP($A35,'Occupancy Raw Data'!$B$8:$BE$45,'Occupancy Raw Data'!AX$3,FALSE)</f>
        <v>2.8583103639437999</v>
      </c>
      <c r="R35" s="49">
        <f>VLOOKUP($A35,'Occupancy Raw Data'!$B$8:$BE$45,'Occupancy Raw Data'!AY$3,FALSE)</f>
        <v>2.2680152133578799</v>
      </c>
      <c r="S35" s="48">
        <f>VLOOKUP($A35,'Occupancy Raw Data'!$B$8:$BE$45,'Occupancy Raw Data'!BA$3,FALSE)</f>
        <v>-1.48139312887693</v>
      </c>
      <c r="T35" s="48">
        <f>VLOOKUP($A35,'Occupancy Raw Data'!$B$8:$BE$45,'Occupancy Raw Data'!BB$3,FALSE)</f>
        <v>-2.5766359466805602</v>
      </c>
      <c r="U35" s="49">
        <f>VLOOKUP($A35,'Occupancy Raw Data'!$B$8:$BE$45,'Occupancy Raw Data'!BC$3,FALSE)</f>
        <v>-2.0328162531835199</v>
      </c>
      <c r="V35" s="50">
        <f>VLOOKUP($A35,'Occupancy Raw Data'!$B$8:$BE$45,'Occupancy Raw Data'!BE$3,FALSE)</f>
        <v>0.88280645866079799</v>
      </c>
      <c r="X35" s="51">
        <f>VLOOKUP($A35,'ADR Raw Data'!$B$6:$BE$43,'ADR Raw Data'!AG$1,FALSE)</f>
        <v>97.563601187714497</v>
      </c>
      <c r="Y35" s="52">
        <f>VLOOKUP($A35,'ADR Raw Data'!$B$6:$BE$43,'ADR Raw Data'!AH$1,FALSE)</f>
        <v>107.231042301687</v>
      </c>
      <c r="Z35" s="52">
        <f>VLOOKUP($A35,'ADR Raw Data'!$B$6:$BE$43,'ADR Raw Data'!AI$1,FALSE)</f>
        <v>109.939276391424</v>
      </c>
      <c r="AA35" s="52">
        <f>VLOOKUP($A35,'ADR Raw Data'!$B$6:$BE$43,'ADR Raw Data'!AJ$1,FALSE)</f>
        <v>110.994723671885</v>
      </c>
      <c r="AB35" s="52">
        <f>VLOOKUP($A35,'ADR Raw Data'!$B$6:$BE$43,'ADR Raw Data'!AK$1,FALSE)</f>
        <v>109.913266694146</v>
      </c>
      <c r="AC35" s="53">
        <f>VLOOKUP($A35,'ADR Raw Data'!$B$6:$BE$43,'ADR Raw Data'!AL$1,FALSE)</f>
        <v>107.685748208473</v>
      </c>
      <c r="AD35" s="52">
        <f>VLOOKUP($A35,'ADR Raw Data'!$B$6:$BE$43,'ADR Raw Data'!AN$1,FALSE)</f>
        <v>121.38247613519</v>
      </c>
      <c r="AE35" s="52">
        <f>VLOOKUP($A35,'ADR Raw Data'!$B$6:$BE$43,'ADR Raw Data'!AO$1,FALSE)</f>
        <v>120.254488614434</v>
      </c>
      <c r="AF35" s="53">
        <f>VLOOKUP($A35,'ADR Raw Data'!$B$6:$BE$43,'ADR Raw Data'!AP$1,FALSE)</f>
        <v>120.817719484702</v>
      </c>
      <c r="AG35" s="54">
        <f>VLOOKUP($A35,'ADR Raw Data'!$B$6:$BE$43,'ADR Raw Data'!AR$1,FALSE)</f>
        <v>111.78095754617399</v>
      </c>
      <c r="AI35" s="47">
        <f>VLOOKUP($A35,'ADR Raw Data'!$B$6:$BE$43,'ADR Raw Data'!AT$1,FALSE)</f>
        <v>-0.75831579963887397</v>
      </c>
      <c r="AJ35" s="48">
        <f>VLOOKUP($A35,'ADR Raw Data'!$B$6:$BE$43,'ADR Raw Data'!AU$1,FALSE)</f>
        <v>0.77751334815675899</v>
      </c>
      <c r="AK35" s="48">
        <f>VLOOKUP($A35,'ADR Raw Data'!$B$6:$BE$43,'ADR Raw Data'!AV$1,FALSE)</f>
        <v>1.4939349831001301</v>
      </c>
      <c r="AL35" s="48">
        <f>VLOOKUP($A35,'ADR Raw Data'!$B$6:$BE$43,'ADR Raw Data'!AW$1,FALSE)</f>
        <v>5.5998613944293201</v>
      </c>
      <c r="AM35" s="48">
        <f>VLOOKUP($A35,'ADR Raw Data'!$B$6:$BE$43,'ADR Raw Data'!AX$1,FALSE)</f>
        <v>2.2035427052987</v>
      </c>
      <c r="AN35" s="49">
        <f>VLOOKUP($A35,'ADR Raw Data'!$B$6:$BE$43,'ADR Raw Data'!AY$1,FALSE)</f>
        <v>2.0900411607044398</v>
      </c>
      <c r="AO35" s="48">
        <f>VLOOKUP($A35,'ADR Raw Data'!$B$6:$BE$43,'ADR Raw Data'!BA$1,FALSE)</f>
        <v>-4.1687497632241097</v>
      </c>
      <c r="AP35" s="48">
        <f>VLOOKUP($A35,'ADR Raw Data'!$B$6:$BE$43,'ADR Raw Data'!BB$1,FALSE)</f>
        <v>-5.3265670021708802</v>
      </c>
      <c r="AQ35" s="49">
        <f>VLOOKUP($A35,'ADR Raw Data'!$B$6:$BE$43,'ADR Raw Data'!BC$1,FALSE)</f>
        <v>-4.7500079125577903</v>
      </c>
      <c r="AR35" s="50">
        <f>VLOOKUP($A35,'ADR Raw Data'!$B$6:$BE$43,'ADR Raw Data'!BE$1,FALSE)</f>
        <v>-0.50343171930388897</v>
      </c>
      <c r="AT35" s="51">
        <f>VLOOKUP($A35,'RevPAR Raw Data'!$B$6:$BE$43,'RevPAR Raw Data'!AG$1,FALSE)</f>
        <v>48.002325146091998</v>
      </c>
      <c r="AU35" s="52">
        <f>VLOOKUP($A35,'RevPAR Raw Data'!$B$6:$BE$43,'RevPAR Raw Data'!AH$1,FALSE)</f>
        <v>65.849376826150404</v>
      </c>
      <c r="AV35" s="52">
        <f>VLOOKUP($A35,'RevPAR Raw Data'!$B$6:$BE$43,'RevPAR Raw Data'!AI$1,FALSE)</f>
        <v>74.218046018991899</v>
      </c>
      <c r="AW35" s="52">
        <f>VLOOKUP($A35,'RevPAR Raw Data'!$B$6:$BE$43,'RevPAR Raw Data'!AJ$1,FALSE)</f>
        <v>75.736264609203701</v>
      </c>
      <c r="AX35" s="52">
        <f>VLOOKUP($A35,'RevPAR Raw Data'!$B$6:$BE$43,'RevPAR Raw Data'!AK$1,FALSE)</f>
        <v>73.041339937910806</v>
      </c>
      <c r="AY35" s="53">
        <f>VLOOKUP($A35,'RevPAR Raw Data'!$B$6:$BE$43,'RevPAR Raw Data'!AL$1,FALSE)</f>
        <v>67.369470507669803</v>
      </c>
      <c r="AZ35" s="52">
        <f>VLOOKUP($A35,'RevPAR Raw Data'!$B$6:$BE$43,'RevPAR Raw Data'!AN$1,FALSE)</f>
        <v>85.916449506939301</v>
      </c>
      <c r="BA35" s="52">
        <f>VLOOKUP($A35,'RevPAR Raw Data'!$B$6:$BE$43,'RevPAR Raw Data'!AO$1,FALSE)</f>
        <v>85.3486249086924</v>
      </c>
      <c r="BB35" s="53">
        <f>VLOOKUP($A35,'RevPAR Raw Data'!$B$6:$BE$43,'RevPAR Raw Data'!AP$1,FALSE)</f>
        <v>85.632537207815901</v>
      </c>
      <c r="BC35" s="54">
        <f>VLOOKUP($A35,'RevPAR Raw Data'!$B$6:$BE$43,'RevPAR Raw Data'!AR$1,FALSE)</f>
        <v>72.587489564854394</v>
      </c>
      <c r="BE35" s="47">
        <f>VLOOKUP($A35,'RevPAR Raw Data'!$B$6:$BE$43,'RevPAR Raw Data'!AT$1,FALSE)</f>
        <v>-0.93010796686749797</v>
      </c>
      <c r="BF35" s="48">
        <f>VLOOKUP($A35,'RevPAR Raw Data'!$B$6:$BE$43,'RevPAR Raw Data'!AU$1,FALSE)</f>
        <v>-0.93255942221337196</v>
      </c>
      <c r="BG35" s="48">
        <f>VLOOKUP($A35,'RevPAR Raw Data'!$B$6:$BE$43,'RevPAR Raw Data'!AV$1,FALSE)</f>
        <v>5.3976774730996704</v>
      </c>
      <c r="BH35" s="48">
        <f>VLOOKUP($A35,'RevPAR Raw Data'!$B$6:$BE$43,'RevPAR Raw Data'!AW$1,FALSE)</f>
        <v>11.8315377602729</v>
      </c>
      <c r="BI35" s="48">
        <f>VLOOKUP($A35,'RevPAR Raw Data'!$B$6:$BE$43,'RevPAR Raw Data'!AX$1,FALSE)</f>
        <v>5.1248371587619799</v>
      </c>
      <c r="BJ35" s="49">
        <f>VLOOKUP($A35,'RevPAR Raw Data'!$B$6:$BE$43,'RevPAR Raw Data'!AY$1,FALSE)</f>
        <v>4.4054588255525404</v>
      </c>
      <c r="BK35" s="48">
        <f>VLOOKUP($A35,'RevPAR Raw Data'!$B$6:$BE$43,'RevPAR Raw Data'!BA$1,FALSE)</f>
        <v>-5.5883873195485698</v>
      </c>
      <c r="BL35" s="48">
        <f>VLOOKUP($A35,'RevPAR Raw Data'!$B$6:$BE$43,'RevPAR Raw Data'!BB$1,FALSE)</f>
        <v>-7.7659567087494903</v>
      </c>
      <c r="BM35" s="49">
        <f>VLOOKUP($A35,'RevPAR Raw Data'!$B$6:$BE$43,'RevPAR Raw Data'!BC$1,FALSE)</f>
        <v>-6.6862652328673304</v>
      </c>
      <c r="BN35" s="50">
        <f>VLOOKUP($A35,'RevPAR Raw Data'!$B$6:$BE$43,'RevPAR Raw Data'!BE$1,FALSE)</f>
        <v>0.37493041162394702</v>
      </c>
    </row>
    <row r="36" spans="1:66" x14ac:dyDescent="0.25">
      <c r="A36" s="63" t="s">
        <v>48</v>
      </c>
      <c r="B36" s="47">
        <f>VLOOKUP($A36,'Occupancy Raw Data'!$B$8:$BE$45,'Occupancy Raw Data'!AG$3,FALSE)</f>
        <v>52.533222591362097</v>
      </c>
      <c r="C36" s="48">
        <f>VLOOKUP($A36,'Occupancy Raw Data'!$B$8:$BE$45,'Occupancy Raw Data'!AH$3,FALSE)</f>
        <v>65.418841955386796</v>
      </c>
      <c r="D36" s="48">
        <f>VLOOKUP($A36,'Occupancy Raw Data'!$B$8:$BE$45,'Occupancy Raw Data'!AI$3,FALSE)</f>
        <v>71.493830090175607</v>
      </c>
      <c r="E36" s="48">
        <f>VLOOKUP($A36,'Occupancy Raw Data'!$B$8:$BE$45,'Occupancy Raw Data'!AJ$3,FALSE)</f>
        <v>72.478642619838595</v>
      </c>
      <c r="F36" s="48">
        <f>VLOOKUP($A36,'Occupancy Raw Data'!$B$8:$BE$45,'Occupancy Raw Data'!AK$3,FALSE)</f>
        <v>78.933317513051705</v>
      </c>
      <c r="G36" s="49">
        <f>VLOOKUP($A36,'Occupancy Raw Data'!$B$8:$BE$45,'Occupancy Raw Data'!AL$3,FALSE)</f>
        <v>68.171570953962899</v>
      </c>
      <c r="H36" s="48">
        <f>VLOOKUP($A36,'Occupancy Raw Data'!$B$8:$BE$45,'Occupancy Raw Data'!AN$3,FALSE)</f>
        <v>86.218557190317895</v>
      </c>
      <c r="I36" s="48">
        <f>VLOOKUP($A36,'Occupancy Raw Data'!$B$8:$BE$45,'Occupancy Raw Data'!AO$3,FALSE)</f>
        <v>87.066919791172197</v>
      </c>
      <c r="J36" s="49">
        <f>VLOOKUP($A36,'Occupancy Raw Data'!$B$8:$BE$45,'Occupancy Raw Data'!AP$3,FALSE)</f>
        <v>86.642738490745103</v>
      </c>
      <c r="K36" s="50">
        <f>VLOOKUP($A36,'Occupancy Raw Data'!$B$8:$BE$45,'Occupancy Raw Data'!AR$3,FALSE)</f>
        <v>73.4490473930435</v>
      </c>
      <c r="M36" s="47">
        <f>VLOOKUP($A36,'Occupancy Raw Data'!$B$8:$BE$45,'Occupancy Raw Data'!AT$3,FALSE)</f>
        <v>7.6589775647511802</v>
      </c>
      <c r="N36" s="48">
        <f>VLOOKUP($A36,'Occupancy Raw Data'!$B$8:$BE$45,'Occupancy Raw Data'!AU$3,FALSE)</f>
        <v>6.6048086158303203</v>
      </c>
      <c r="O36" s="48">
        <f>VLOOKUP($A36,'Occupancy Raw Data'!$B$8:$BE$45,'Occupancy Raw Data'!AV$3,FALSE)</f>
        <v>5.47686663608504</v>
      </c>
      <c r="P36" s="48">
        <f>VLOOKUP($A36,'Occupancy Raw Data'!$B$8:$BE$45,'Occupancy Raw Data'!AW$3,FALSE)</f>
        <v>3.6390937303722599</v>
      </c>
      <c r="Q36" s="48">
        <f>VLOOKUP($A36,'Occupancy Raw Data'!$B$8:$BE$45,'Occupancy Raw Data'!AX$3,FALSE)</f>
        <v>6.8941783918381496</v>
      </c>
      <c r="R36" s="49">
        <f>VLOOKUP($A36,'Occupancy Raw Data'!$B$8:$BE$45,'Occupancy Raw Data'!AY$3,FALSE)</f>
        <v>5.9488020105343997</v>
      </c>
      <c r="S36" s="48">
        <f>VLOOKUP($A36,'Occupancy Raw Data'!$B$8:$BE$45,'Occupancy Raw Data'!BA$3,FALSE)</f>
        <v>6.2025818740378904</v>
      </c>
      <c r="T36" s="48">
        <f>VLOOKUP($A36,'Occupancy Raw Data'!$B$8:$BE$45,'Occupancy Raw Data'!BB$3,FALSE)</f>
        <v>8.2011338043829607</v>
      </c>
      <c r="U36" s="49">
        <f>VLOOKUP($A36,'Occupancy Raw Data'!$B$8:$BE$45,'Occupancy Raw Data'!BC$3,FALSE)</f>
        <v>7.1974351504364904</v>
      </c>
      <c r="V36" s="50">
        <f>VLOOKUP($A36,'Occupancy Raw Data'!$B$8:$BE$45,'Occupancy Raw Data'!BE$3,FALSE)</f>
        <v>6.3663753681476498</v>
      </c>
      <c r="X36" s="51">
        <f>VLOOKUP($A36,'ADR Raw Data'!$B$6:$BE$43,'ADR Raw Data'!AG$1,FALSE)</f>
        <v>147.57928627893801</v>
      </c>
      <c r="Y36" s="52">
        <f>VLOOKUP($A36,'ADR Raw Data'!$B$6:$BE$43,'ADR Raw Data'!AH$1,FALSE)</f>
        <v>146.45195338714001</v>
      </c>
      <c r="Z36" s="52">
        <f>VLOOKUP($A36,'ADR Raw Data'!$B$6:$BE$43,'ADR Raw Data'!AI$1,FALSE)</f>
        <v>148.925143141647</v>
      </c>
      <c r="AA36" s="52">
        <f>VLOOKUP($A36,'ADR Raw Data'!$B$6:$BE$43,'ADR Raw Data'!AJ$1,FALSE)</f>
        <v>153.535124826062</v>
      </c>
      <c r="AB36" s="52">
        <f>VLOOKUP($A36,'ADR Raw Data'!$B$6:$BE$43,'ADR Raw Data'!AK$1,FALSE)</f>
        <v>177.27513942127001</v>
      </c>
      <c r="AC36" s="53">
        <f>VLOOKUP($A36,'ADR Raw Data'!$B$6:$BE$43,'ADR Raw Data'!AL$1,FALSE)</f>
        <v>155.78838256026401</v>
      </c>
      <c r="AD36" s="52">
        <f>VLOOKUP($A36,'ADR Raw Data'!$B$6:$BE$43,'ADR Raw Data'!AN$1,FALSE)</f>
        <v>256.69173260854598</v>
      </c>
      <c r="AE36" s="52">
        <f>VLOOKUP($A36,'ADR Raw Data'!$B$6:$BE$43,'ADR Raw Data'!AO$1,FALSE)</f>
        <v>257.55607113654901</v>
      </c>
      <c r="AF36" s="53">
        <f>VLOOKUP($A36,'ADR Raw Data'!$B$6:$BE$43,'ADR Raw Data'!AP$1,FALSE)</f>
        <v>257.126017665787</v>
      </c>
      <c r="AG36" s="54">
        <f>VLOOKUP($A36,'ADR Raw Data'!$B$6:$BE$43,'ADR Raw Data'!AR$1,FALSE)</f>
        <v>189.942944821379</v>
      </c>
      <c r="AI36" s="47">
        <f>VLOOKUP($A36,'ADR Raw Data'!$B$6:$BE$43,'ADR Raw Data'!AT$1,FALSE)</f>
        <v>7.0147538437277799</v>
      </c>
      <c r="AJ36" s="48">
        <f>VLOOKUP($A36,'ADR Raw Data'!$B$6:$BE$43,'ADR Raw Data'!AU$1,FALSE)</f>
        <v>6.9910832322797196</v>
      </c>
      <c r="AK36" s="48">
        <f>VLOOKUP($A36,'ADR Raw Data'!$B$6:$BE$43,'ADR Raw Data'!AV$1,FALSE)</f>
        <v>5.9001962536690398</v>
      </c>
      <c r="AL36" s="48">
        <f>VLOOKUP($A36,'ADR Raw Data'!$B$6:$BE$43,'ADR Raw Data'!AW$1,FALSE)</f>
        <v>5.3501811289707604</v>
      </c>
      <c r="AM36" s="48">
        <f>VLOOKUP($A36,'ADR Raw Data'!$B$6:$BE$43,'ADR Raw Data'!AX$1,FALSE)</f>
        <v>6.6497941622607302</v>
      </c>
      <c r="AN36" s="49">
        <f>VLOOKUP($A36,'ADR Raw Data'!$B$6:$BE$43,'ADR Raw Data'!AY$1,FALSE)</f>
        <v>6.3505423090270803</v>
      </c>
      <c r="AO36" s="48">
        <f>VLOOKUP($A36,'ADR Raw Data'!$B$6:$BE$43,'ADR Raw Data'!BA$1,FALSE)</f>
        <v>6.7248141047429204</v>
      </c>
      <c r="AP36" s="48">
        <f>VLOOKUP($A36,'ADR Raw Data'!$B$6:$BE$43,'ADR Raw Data'!BB$1,FALSE)</f>
        <v>7.0218008139601702</v>
      </c>
      <c r="AQ36" s="49">
        <f>VLOOKUP($A36,'ADR Raw Data'!$B$6:$BE$43,'ADR Raw Data'!BC$1,FALSE)</f>
        <v>6.8743679630772796</v>
      </c>
      <c r="AR36" s="50">
        <f>VLOOKUP($A36,'ADR Raw Data'!$B$6:$BE$43,'ADR Raw Data'!BE$1,FALSE)</f>
        <v>6.73617102953484</v>
      </c>
      <c r="AT36" s="51">
        <f>VLOOKUP($A36,'RevPAR Raw Data'!$B$6:$BE$43,'RevPAR Raw Data'!AG$1,FALSE)</f>
        <v>77.528154959658195</v>
      </c>
      <c r="AU36" s="52">
        <f>VLOOKUP($A36,'RevPAR Raw Data'!$B$6:$BE$43,'RevPAR Raw Data'!AH$1,FALSE)</f>
        <v>95.8071719269102</v>
      </c>
      <c r="AV36" s="52">
        <f>VLOOKUP($A36,'RevPAR Raw Data'!$B$6:$BE$43,'RevPAR Raw Data'!AI$1,FALSE)</f>
        <v>106.47228879924</v>
      </c>
      <c r="AW36" s="52">
        <f>VLOOKUP($A36,'RevPAR Raw Data'!$B$6:$BE$43,'RevPAR Raw Data'!AJ$1,FALSE)</f>
        <v>111.28017441860401</v>
      </c>
      <c r="AX36" s="52">
        <f>VLOOKUP($A36,'RevPAR Raw Data'!$B$6:$BE$43,'RevPAR Raw Data'!AK$1,FALSE)</f>
        <v>139.92914867109599</v>
      </c>
      <c r="AY36" s="53">
        <f>VLOOKUP($A36,'RevPAR Raw Data'!$B$6:$BE$43,'RevPAR Raw Data'!AL$1,FALSE)</f>
        <v>106.203387755102</v>
      </c>
      <c r="AZ36" s="52">
        <f>VLOOKUP($A36,'RevPAR Raw Data'!$B$6:$BE$43,'RevPAR Raw Data'!AN$1,FALSE)</f>
        <v>221.31590828191699</v>
      </c>
      <c r="BA36" s="52">
        <f>VLOOKUP($A36,'RevPAR Raw Data'!$B$6:$BE$43,'RevPAR Raw Data'!AO$1,FALSE)</f>
        <v>224.24613787375401</v>
      </c>
      <c r="BB36" s="53">
        <f>VLOOKUP($A36,'RevPAR Raw Data'!$B$6:$BE$43,'RevPAR Raw Data'!AP$1,FALSE)</f>
        <v>222.78102307783499</v>
      </c>
      <c r="BC36" s="54">
        <f>VLOOKUP($A36,'RevPAR Raw Data'!$B$6:$BE$43,'RevPAR Raw Data'!AR$1,FALSE)</f>
        <v>139.511283561597</v>
      </c>
      <c r="BE36" s="47">
        <f>VLOOKUP($A36,'RevPAR Raw Data'!$B$6:$BE$43,'RevPAR Raw Data'!AT$1,FALSE)</f>
        <v>15.210989831592499</v>
      </c>
      <c r="BF36" s="48">
        <f>VLOOKUP($A36,'RevPAR Raw Data'!$B$6:$BE$43,'RevPAR Raw Data'!AU$1,FALSE)</f>
        <v>14.057639515775501</v>
      </c>
      <c r="BG36" s="48">
        <f>VLOOKUP($A36,'RevPAR Raw Data'!$B$6:$BE$43,'RevPAR Raw Data'!AV$1,FALSE)</f>
        <v>11.7002087698348</v>
      </c>
      <c r="BH36" s="48">
        <f>VLOOKUP($A36,'RevPAR Raw Data'!$B$6:$BE$43,'RevPAR Raw Data'!AW$1,FALSE)</f>
        <v>9.1839729653709608</v>
      </c>
      <c r="BI36" s="48">
        <f>VLOOKUP($A36,'RevPAR Raw Data'!$B$6:$BE$43,'RevPAR Raw Data'!AX$1,FALSE)</f>
        <v>14.0024212263351</v>
      </c>
      <c r="BJ36" s="49">
        <f>VLOOKUP($A36,'RevPAR Raw Data'!$B$6:$BE$43,'RevPAR Raw Data'!AY$1,FALSE)</f>
        <v>12.677125508120699</v>
      </c>
      <c r="BK36" s="48">
        <f>VLOOKUP($A36,'RevPAR Raw Data'!$B$6:$BE$43,'RevPAR Raw Data'!BA$1,FALSE)</f>
        <v>13.344508079504299</v>
      </c>
      <c r="BL36" s="48">
        <f>VLOOKUP($A36,'RevPAR Raw Data'!$B$6:$BE$43,'RevPAR Raw Data'!BB$1,FALSE)</f>
        <v>15.798801898573201</v>
      </c>
      <c r="BM36" s="49">
        <f>VLOOKUP($A36,'RevPAR Raw Data'!$B$6:$BE$43,'RevPAR Raw Data'!BC$1,FALSE)</f>
        <v>14.5665812896586</v>
      </c>
      <c r="BN36" s="50">
        <f>VLOOKUP($A36,'RevPAR Raw Data'!$B$6:$BE$43,'RevPAR Raw Data'!BE$1,FALSE)</f>
        <v>13.5313963308631</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43.189897792919503</v>
      </c>
      <c r="C38" s="48">
        <f>VLOOKUP($A38,'Occupancy Raw Data'!$B$8:$BE$45,'Occupancy Raw Data'!AH$3,FALSE)</f>
        <v>57.895126647904</v>
      </c>
      <c r="D38" s="48">
        <f>VLOOKUP($A38,'Occupancy Raw Data'!$B$8:$BE$45,'Occupancy Raw Data'!AI$3,FALSE)</f>
        <v>64.027551473855695</v>
      </c>
      <c r="E38" s="48">
        <f>VLOOKUP($A38,'Occupancy Raw Data'!$B$8:$BE$45,'Occupancy Raw Data'!AJ$3,FALSE)</f>
        <v>65.608798696489401</v>
      </c>
      <c r="F38" s="48">
        <f>VLOOKUP($A38,'Occupancy Raw Data'!$B$8:$BE$45,'Occupancy Raw Data'!AK$3,FALSE)</f>
        <v>62.361131684194902</v>
      </c>
      <c r="G38" s="49">
        <f>VLOOKUP($A38,'Occupancy Raw Data'!$B$8:$BE$45,'Occupancy Raw Data'!AL$3,FALSE)</f>
        <v>58.616501259072699</v>
      </c>
      <c r="H38" s="48">
        <f>VLOOKUP($A38,'Occupancy Raw Data'!$B$8:$BE$45,'Occupancy Raw Data'!AN$3,FALSE)</f>
        <v>67.889942230780605</v>
      </c>
      <c r="I38" s="48">
        <f>VLOOKUP($A38,'Occupancy Raw Data'!$B$8:$BE$45,'Occupancy Raw Data'!AO$3,FALSE)</f>
        <v>63.879425270330302</v>
      </c>
      <c r="J38" s="49">
        <f>VLOOKUP($A38,'Occupancy Raw Data'!$B$8:$BE$45,'Occupancy Raw Data'!AP$3,FALSE)</f>
        <v>65.884683750555396</v>
      </c>
      <c r="K38" s="50">
        <f>VLOOKUP($A38,'Occupancy Raw Data'!$B$8:$BE$45,'Occupancy Raw Data'!AR$3,FALSE)</f>
        <v>60.693124828067702</v>
      </c>
      <c r="M38" s="47">
        <f>VLOOKUP($A38,'Occupancy Raw Data'!$B$8:$BE$45,'Occupancy Raw Data'!AT$3,FALSE)</f>
        <v>-15.245040426705801</v>
      </c>
      <c r="N38" s="48">
        <f>VLOOKUP($A38,'Occupancy Raw Data'!$B$8:$BE$45,'Occupancy Raw Data'!AU$3,FALSE)</f>
        <v>1.7448014326092001</v>
      </c>
      <c r="O38" s="48">
        <f>VLOOKUP($A38,'Occupancy Raw Data'!$B$8:$BE$45,'Occupancy Raw Data'!AV$3,FALSE)</f>
        <v>1.7721301737503199</v>
      </c>
      <c r="P38" s="48">
        <f>VLOOKUP($A38,'Occupancy Raw Data'!$B$8:$BE$45,'Occupancy Raw Data'!AW$3,FALSE)</f>
        <v>0.54731670235062202</v>
      </c>
      <c r="Q38" s="48">
        <f>VLOOKUP($A38,'Occupancy Raw Data'!$B$8:$BE$45,'Occupancy Raw Data'!AX$3,FALSE)</f>
        <v>1.54259238923388</v>
      </c>
      <c r="R38" s="49">
        <f>VLOOKUP($A38,'Occupancy Raw Data'!$B$8:$BE$45,'Occupancy Raw Data'!AY$3,FALSE)</f>
        <v>-1.46464612655875</v>
      </c>
      <c r="S38" s="48">
        <f>VLOOKUP($A38,'Occupancy Raw Data'!$B$8:$BE$45,'Occupancy Raw Data'!BA$3,FALSE)</f>
        <v>-2.6592603302895901</v>
      </c>
      <c r="T38" s="48">
        <f>VLOOKUP($A38,'Occupancy Raw Data'!$B$8:$BE$45,'Occupancy Raw Data'!BB$3,FALSE)</f>
        <v>-3.6280250807188499</v>
      </c>
      <c r="U38" s="49">
        <f>VLOOKUP($A38,'Occupancy Raw Data'!$B$8:$BE$45,'Occupancy Raw Data'!BC$3,FALSE)</f>
        <v>-3.1313206399124498</v>
      </c>
      <c r="V38" s="50">
        <f>VLOOKUP($A38,'Occupancy Raw Data'!$B$8:$BE$45,'Occupancy Raw Data'!BE$3,FALSE)</f>
        <v>-1.9876742400660501</v>
      </c>
      <c r="X38" s="51">
        <f>VLOOKUP($A38,'ADR Raw Data'!$B$6:$BE$43,'ADR Raw Data'!AG$1,FALSE)</f>
        <v>93.530533310468996</v>
      </c>
      <c r="Y38" s="52">
        <f>VLOOKUP($A38,'ADR Raw Data'!$B$6:$BE$43,'ADR Raw Data'!AH$1,FALSE)</f>
        <v>102.567051298452</v>
      </c>
      <c r="Z38" s="52">
        <f>VLOOKUP($A38,'ADR Raw Data'!$B$6:$BE$43,'ADR Raw Data'!AI$1,FALSE)</f>
        <v>106.354857721226</v>
      </c>
      <c r="AA38" s="52">
        <f>VLOOKUP($A38,'ADR Raw Data'!$B$6:$BE$43,'ADR Raw Data'!AJ$1,FALSE)</f>
        <v>106.479977422814</v>
      </c>
      <c r="AB38" s="52">
        <f>VLOOKUP($A38,'ADR Raw Data'!$B$6:$BE$43,'ADR Raw Data'!AK$1,FALSE)</f>
        <v>104.54660866983301</v>
      </c>
      <c r="AC38" s="53">
        <f>VLOOKUP($A38,'ADR Raw Data'!$B$6:$BE$43,'ADR Raw Data'!AL$1,FALSE)</f>
        <v>103.36002767108</v>
      </c>
      <c r="AD38" s="52">
        <f>VLOOKUP($A38,'ADR Raw Data'!$B$6:$BE$43,'ADR Raw Data'!AN$1,FALSE)</f>
        <v>115.29602574592199</v>
      </c>
      <c r="AE38" s="52">
        <f>VLOOKUP($A38,'ADR Raw Data'!$B$6:$BE$43,'ADR Raw Data'!AO$1,FALSE)</f>
        <v>112.487267826086</v>
      </c>
      <c r="AF38" s="53">
        <f>VLOOKUP($A38,'ADR Raw Data'!$B$6:$BE$43,'ADR Raw Data'!AP$1,FALSE)</f>
        <v>113.93439029873799</v>
      </c>
      <c r="AG38" s="54">
        <f>VLOOKUP($A38,'ADR Raw Data'!$B$6:$BE$43,'ADR Raw Data'!AR$1,FALSE)</f>
        <v>106.639705038918</v>
      </c>
      <c r="AI38" s="47">
        <f>VLOOKUP($A38,'ADR Raw Data'!$B$6:$BE$43,'ADR Raw Data'!AT$1,FALSE)</f>
        <v>-20.306472825381299</v>
      </c>
      <c r="AJ38" s="48">
        <f>VLOOKUP($A38,'ADR Raw Data'!$B$6:$BE$43,'ADR Raw Data'!AU$1,FALSE)</f>
        <v>0.93952601559732496</v>
      </c>
      <c r="AK38" s="48">
        <f>VLOOKUP($A38,'ADR Raw Data'!$B$6:$BE$43,'ADR Raw Data'!AV$1,FALSE)</f>
        <v>1.3431694182939999</v>
      </c>
      <c r="AL38" s="48">
        <f>VLOOKUP($A38,'ADR Raw Data'!$B$6:$BE$43,'ADR Raw Data'!AW$1,FALSE)</f>
        <v>2.4469398905764099</v>
      </c>
      <c r="AM38" s="48">
        <f>VLOOKUP($A38,'ADR Raw Data'!$B$6:$BE$43,'ADR Raw Data'!AX$1,FALSE)</f>
        <v>2.26398036654978</v>
      </c>
      <c r="AN38" s="49">
        <f>VLOOKUP($A38,'ADR Raw Data'!$B$6:$BE$43,'ADR Raw Data'!AY$1,FALSE)</f>
        <v>-2.17086265535348</v>
      </c>
      <c r="AO38" s="48">
        <f>VLOOKUP($A38,'ADR Raw Data'!$B$6:$BE$43,'ADR Raw Data'!BA$1,FALSE)</f>
        <v>0.513425806483643</v>
      </c>
      <c r="AP38" s="48">
        <f>VLOOKUP($A38,'ADR Raw Data'!$B$6:$BE$43,'ADR Raw Data'!BB$1,FALSE)</f>
        <v>-0.93478938103047604</v>
      </c>
      <c r="AQ38" s="49">
        <f>VLOOKUP($A38,'ADR Raw Data'!$B$6:$BE$43,'ADR Raw Data'!BC$1,FALSE)</f>
        <v>-0.18244110750088299</v>
      </c>
      <c r="AR38" s="50">
        <f>VLOOKUP($A38,'ADR Raw Data'!$B$6:$BE$43,'ADR Raw Data'!BE$1,FALSE)</f>
        <v>-1.5490555515286599</v>
      </c>
      <c r="AT38" s="51">
        <f>VLOOKUP($A38,'RevPAR Raw Data'!$B$6:$BE$43,'RevPAR Raw Data'!AG$1,FALSE)</f>
        <v>40.395741741964102</v>
      </c>
      <c r="AU38" s="52">
        <f>VLOOKUP($A38,'RevPAR Raw Data'!$B$6:$BE$43,'RevPAR Raw Data'!AH$1,FALSE)</f>
        <v>59.381324248259503</v>
      </c>
      <c r="AV38" s="52">
        <f>VLOOKUP($A38,'RevPAR Raw Data'!$B$6:$BE$43,'RevPAR Raw Data'!AI$1,FALSE)</f>
        <v>68.096411272403998</v>
      </c>
      <c r="AW38" s="52">
        <f>VLOOKUP($A38,'RevPAR Raw Data'!$B$6:$BE$43,'RevPAR Raw Data'!AJ$1,FALSE)</f>
        <v>69.860234039401504</v>
      </c>
      <c r="AX38" s="52">
        <f>VLOOKUP($A38,'RevPAR Raw Data'!$B$6:$BE$43,'RevPAR Raw Data'!AK$1,FALSE)</f>
        <v>65.196448303954895</v>
      </c>
      <c r="AY38" s="53">
        <f>VLOOKUP($A38,'RevPAR Raw Data'!$B$6:$BE$43,'RevPAR Raw Data'!AL$1,FALSE)</f>
        <v>60.586031921196799</v>
      </c>
      <c r="AZ38" s="52">
        <f>VLOOKUP($A38,'RevPAR Raw Data'!$B$6:$BE$43,'RevPAR Raw Data'!AN$1,FALSE)</f>
        <v>78.2744052732928</v>
      </c>
      <c r="BA38" s="52">
        <f>VLOOKUP($A38,'RevPAR Raw Data'!$B$6:$BE$43,'RevPAR Raw Data'!AO$1,FALSE)</f>
        <v>71.856220189601501</v>
      </c>
      <c r="BB38" s="53">
        <f>VLOOKUP($A38,'RevPAR Raw Data'!$B$6:$BE$43,'RevPAR Raw Data'!AP$1,FALSE)</f>
        <v>75.065312731447094</v>
      </c>
      <c r="BC38" s="54">
        <f>VLOOKUP($A38,'RevPAR Raw Data'!$B$6:$BE$43,'RevPAR Raw Data'!AR$1,FALSE)</f>
        <v>64.722969295553995</v>
      </c>
      <c r="BE38" s="47">
        <f>VLOOKUP($A38,'RevPAR Raw Data'!$B$6:$BE$43,'RevPAR Raw Data'!AT$1,FALSE)</f>
        <v>-32.455783260619697</v>
      </c>
      <c r="BF38" s="48">
        <f>VLOOKUP($A38,'RevPAR Raw Data'!$B$6:$BE$43,'RevPAR Raw Data'!AU$1,FALSE)</f>
        <v>2.7007203115863998</v>
      </c>
      <c r="BG38" s="48">
        <f>VLOOKUP($A38,'RevPAR Raw Data'!$B$6:$BE$43,'RevPAR Raw Data'!AV$1,FALSE)</f>
        <v>3.1391023025904898</v>
      </c>
      <c r="BH38" s="48">
        <f>VLOOKUP($A38,'RevPAR Raw Data'!$B$6:$BE$43,'RevPAR Raw Data'!AW$1,FALSE)</f>
        <v>3.0076491036446402</v>
      </c>
      <c r="BI38" s="48">
        <f>VLOOKUP($A38,'RevPAR Raw Data'!$B$6:$BE$43,'RevPAR Raw Data'!AX$1,FALSE)</f>
        <v>3.84149674461182</v>
      </c>
      <c r="BJ38" s="49">
        <f>VLOOKUP($A38,'RevPAR Raw Data'!$B$6:$BE$43,'RevPAR Raw Data'!AY$1,FALSE)</f>
        <v>-3.6037133261176901</v>
      </c>
      <c r="BK38" s="48">
        <f>VLOOKUP($A38,'RevPAR Raw Data'!$B$6:$BE$43,'RevPAR Raw Data'!BA$1,FALSE)</f>
        <v>-2.1594878526032399</v>
      </c>
      <c r="BL38" s="48">
        <f>VLOOKUP($A38,'RevPAR Raw Data'!$B$6:$BE$43,'RevPAR Raw Data'!BB$1,FALSE)</f>
        <v>-4.52890006855365</v>
      </c>
      <c r="BM38" s="49">
        <f>VLOOKUP($A38,'RevPAR Raw Data'!$B$6:$BE$43,'RevPAR Raw Data'!BC$1,FALSE)</f>
        <v>-3.3080489313584698</v>
      </c>
      <c r="BN38" s="50">
        <f>VLOOKUP($A38,'RevPAR Raw Data'!$B$6:$BE$43,'RevPAR Raw Data'!BE$1,FALSE)</f>
        <v>-3.5059396134326599</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47.269677305434101</v>
      </c>
      <c r="C40" s="48">
        <f>VLOOKUP($A40,'Occupancy Raw Data'!$B$8:$BE$45,'Occupancy Raw Data'!AH$3,FALSE)</f>
        <v>60.724848805897601</v>
      </c>
      <c r="D40" s="48">
        <f>VLOOKUP($A40,'Occupancy Raw Data'!$B$8:$BE$45,'Occupancy Raw Data'!AI$3,FALSE)</f>
        <v>67.203019467620095</v>
      </c>
      <c r="E40" s="48">
        <f>VLOOKUP($A40,'Occupancy Raw Data'!$B$8:$BE$45,'Occupancy Raw Data'!AJ$3,FALSE)</f>
        <v>66.564031254138499</v>
      </c>
      <c r="F40" s="48">
        <f>VLOOKUP($A40,'Occupancy Raw Data'!$B$8:$BE$45,'Occupancy Raw Data'!AK$3,FALSE)</f>
        <v>63.481658058535203</v>
      </c>
      <c r="G40" s="49">
        <f>VLOOKUP($A40,'Occupancy Raw Data'!$B$8:$BE$45,'Occupancy Raw Data'!AL$3,FALSE)</f>
        <v>61.048646978325102</v>
      </c>
      <c r="H40" s="48">
        <f>VLOOKUP($A40,'Occupancy Raw Data'!$B$8:$BE$45,'Occupancy Raw Data'!AN$3,FALSE)</f>
        <v>71.436454332759396</v>
      </c>
      <c r="I40" s="48">
        <f>VLOOKUP($A40,'Occupancy Raw Data'!$B$8:$BE$45,'Occupancy Raw Data'!AO$3,FALSE)</f>
        <v>75.020968525140105</v>
      </c>
      <c r="J40" s="49">
        <f>VLOOKUP($A40,'Occupancy Raw Data'!$B$8:$BE$45,'Occupancy Raw Data'!AP$3,FALSE)</f>
        <v>73.228711428949794</v>
      </c>
      <c r="K40" s="50">
        <f>VLOOKUP($A40,'Occupancy Raw Data'!$B$8:$BE$45,'Occupancy Raw Data'!AR$3,FALSE)</f>
        <v>64.528665392789307</v>
      </c>
      <c r="M40" s="47">
        <f>VLOOKUP($A40,'Occupancy Raw Data'!$B$8:$BE$45,'Occupancy Raw Data'!AT$3,FALSE)</f>
        <v>-4.3858225815876004</v>
      </c>
      <c r="N40" s="48">
        <f>VLOOKUP($A40,'Occupancy Raw Data'!$B$8:$BE$45,'Occupancy Raw Data'!AU$3,FALSE)</f>
        <v>-3.0039043229428799</v>
      </c>
      <c r="O40" s="48">
        <f>VLOOKUP($A40,'Occupancy Raw Data'!$B$8:$BE$45,'Occupancy Raw Data'!AV$3,FALSE)</f>
        <v>-2.56972214199615</v>
      </c>
      <c r="P40" s="48">
        <f>VLOOKUP($A40,'Occupancy Raw Data'!$B$8:$BE$45,'Occupancy Raw Data'!AW$3,FALSE)</f>
        <v>-4.1864918874623802</v>
      </c>
      <c r="Q40" s="48">
        <f>VLOOKUP($A40,'Occupancy Raw Data'!$B$8:$BE$45,'Occupancy Raw Data'!AX$3,FALSE)</f>
        <v>-5.3540783342989604</v>
      </c>
      <c r="R40" s="49">
        <f>VLOOKUP($A40,'Occupancy Raw Data'!$B$8:$BE$45,'Occupancy Raw Data'!AY$3,FALSE)</f>
        <v>-3.8798258157167198</v>
      </c>
      <c r="S40" s="48">
        <f>VLOOKUP($A40,'Occupancy Raw Data'!$B$8:$BE$45,'Occupancy Raw Data'!BA$3,FALSE)</f>
        <v>-4.7798810652463297</v>
      </c>
      <c r="T40" s="48">
        <f>VLOOKUP($A40,'Occupancy Raw Data'!$B$8:$BE$45,'Occupancy Raw Data'!BB$3,FALSE)</f>
        <v>-4.2269048372018396</v>
      </c>
      <c r="U40" s="49">
        <f>VLOOKUP($A40,'Occupancy Raw Data'!$B$8:$BE$45,'Occupancy Raw Data'!BC$3,FALSE)</f>
        <v>-4.4974260475094701</v>
      </c>
      <c r="V40" s="50">
        <f>VLOOKUP($A40,'Occupancy Raw Data'!$B$8:$BE$45,'Occupancy Raw Data'!BE$3,FALSE)</f>
        <v>-4.0809470476758003</v>
      </c>
      <c r="X40" s="51">
        <f>VLOOKUP($A40,'ADR Raw Data'!$B$6:$BE$43,'ADR Raw Data'!AG$1,FALSE)</f>
        <v>100.255503399327</v>
      </c>
      <c r="Y40" s="52">
        <f>VLOOKUP($A40,'ADR Raw Data'!$B$6:$BE$43,'ADR Raw Data'!AH$1,FALSE)</f>
        <v>109.39249125290701</v>
      </c>
      <c r="Z40" s="52">
        <f>VLOOKUP($A40,'ADR Raw Data'!$B$6:$BE$43,'ADR Raw Data'!AI$1,FALSE)</f>
        <v>114.931363305087</v>
      </c>
      <c r="AA40" s="52">
        <f>VLOOKUP($A40,'ADR Raw Data'!$B$6:$BE$43,'ADR Raw Data'!AJ$1,FALSE)</f>
        <v>113.77979138356901</v>
      </c>
      <c r="AB40" s="52">
        <f>VLOOKUP($A40,'ADR Raw Data'!$B$6:$BE$43,'ADR Raw Data'!AK$1,FALSE)</f>
        <v>111.34278130628201</v>
      </c>
      <c r="AC40" s="53">
        <f>VLOOKUP($A40,'ADR Raw Data'!$B$6:$BE$43,'ADR Raw Data'!AL$1,FALSE)</f>
        <v>110.55933279944399</v>
      </c>
      <c r="AD40" s="52">
        <f>VLOOKUP($A40,'ADR Raw Data'!$B$6:$BE$43,'ADR Raw Data'!AN$1,FALSE)</f>
        <v>123.04937538081199</v>
      </c>
      <c r="AE40" s="52">
        <f>VLOOKUP($A40,'ADR Raw Data'!$B$6:$BE$43,'ADR Raw Data'!AO$1,FALSE)</f>
        <v>124.212771561387</v>
      </c>
      <c r="AF40" s="53">
        <f>VLOOKUP($A40,'ADR Raw Data'!$B$6:$BE$43,'ADR Raw Data'!AP$1,FALSE)</f>
        <v>123.645310407812</v>
      </c>
      <c r="AG40" s="54">
        <f>VLOOKUP($A40,'ADR Raw Data'!$B$6:$BE$43,'ADR Raw Data'!AR$1,FALSE)</f>
        <v>114.802272284293</v>
      </c>
      <c r="AI40" s="47">
        <f>VLOOKUP($A40,'ADR Raw Data'!$B$6:$BE$43,'ADR Raw Data'!AT$1,FALSE)</f>
        <v>2.6547856808465902</v>
      </c>
      <c r="AJ40" s="48">
        <f>VLOOKUP($A40,'ADR Raw Data'!$B$6:$BE$43,'ADR Raw Data'!AU$1,FALSE)</f>
        <v>2.1230482095416598</v>
      </c>
      <c r="AK40" s="48">
        <f>VLOOKUP($A40,'ADR Raw Data'!$B$6:$BE$43,'ADR Raw Data'!AV$1,FALSE)</f>
        <v>2.2998759639905599</v>
      </c>
      <c r="AL40" s="48">
        <f>VLOOKUP($A40,'ADR Raw Data'!$B$6:$BE$43,'ADR Raw Data'!AW$1,FALSE)</f>
        <v>2.3870677925184398</v>
      </c>
      <c r="AM40" s="48">
        <f>VLOOKUP($A40,'ADR Raw Data'!$B$6:$BE$43,'ADR Raw Data'!AX$1,FALSE)</f>
        <v>2.84248828351559</v>
      </c>
      <c r="AN40" s="49">
        <f>VLOOKUP($A40,'ADR Raw Data'!$B$6:$BE$43,'ADR Raw Data'!AY$1,FALSE)</f>
        <v>2.4633577023956099</v>
      </c>
      <c r="AO40" s="48">
        <f>VLOOKUP($A40,'ADR Raw Data'!$B$6:$BE$43,'ADR Raw Data'!BA$1,FALSE)</f>
        <v>1.3813438136996801</v>
      </c>
      <c r="AP40" s="48">
        <f>VLOOKUP($A40,'ADR Raw Data'!$B$6:$BE$43,'ADR Raw Data'!BB$1,FALSE)</f>
        <v>9.2894977505872695E-2</v>
      </c>
      <c r="AQ40" s="49">
        <f>VLOOKUP($A40,'ADR Raw Data'!$B$6:$BE$43,'ADR Raw Data'!BC$1,FALSE)</f>
        <v>0.71744172913151505</v>
      </c>
      <c r="AR40" s="50">
        <f>VLOOKUP($A40,'ADR Raw Data'!$B$6:$BE$43,'ADR Raw Data'!BE$1,FALSE)</f>
        <v>1.8278428344025299</v>
      </c>
      <c r="AT40" s="51">
        <f>VLOOKUP($A40,'RevPAR Raw Data'!$B$6:$BE$43,'RevPAR Raw Data'!AG$1,FALSE)</f>
        <v>47.390452937800703</v>
      </c>
      <c r="AU40" s="52">
        <f>VLOOKUP($A40,'RevPAR Raw Data'!$B$6:$BE$43,'RevPAR Raw Data'!AH$1,FALSE)</f>
        <v>66.428424918333107</v>
      </c>
      <c r="AV40" s="52">
        <f>VLOOKUP($A40,'RevPAR Raw Data'!$B$6:$BE$43,'RevPAR Raw Data'!AI$1,FALSE)</f>
        <v>77.237346456319202</v>
      </c>
      <c r="AW40" s="52">
        <f>VLOOKUP($A40,'RevPAR Raw Data'!$B$6:$BE$43,'RevPAR Raw Data'!AJ$1,FALSE)</f>
        <v>75.736415897452801</v>
      </c>
      <c r="AX40" s="52">
        <f>VLOOKUP($A40,'RevPAR Raw Data'!$B$6:$BE$43,'RevPAR Raw Data'!AK$1,FALSE)</f>
        <v>70.682243701717198</v>
      </c>
      <c r="AY40" s="53">
        <f>VLOOKUP($A40,'RevPAR Raw Data'!$B$6:$BE$43,'RevPAR Raw Data'!AL$1,FALSE)</f>
        <v>67.494976782324599</v>
      </c>
      <c r="AZ40" s="52">
        <f>VLOOKUP($A40,'RevPAR Raw Data'!$B$6:$BE$43,'RevPAR Raw Data'!AN$1,FALSE)</f>
        <v>87.902110850659895</v>
      </c>
      <c r="BA40" s="52">
        <f>VLOOKUP($A40,'RevPAR Raw Data'!$B$6:$BE$43,'RevPAR Raw Data'!AO$1,FALSE)</f>
        <v>93.185624257272707</v>
      </c>
      <c r="BB40" s="53">
        <f>VLOOKUP($A40,'RevPAR Raw Data'!$B$6:$BE$43,'RevPAR Raw Data'!AP$1,FALSE)</f>
        <v>90.543867553966294</v>
      </c>
      <c r="BC40" s="54">
        <f>VLOOKUP($A40,'RevPAR Raw Data'!$B$6:$BE$43,'RevPAR Raw Data'!AR$1,FALSE)</f>
        <v>74.080374145650794</v>
      </c>
      <c r="BE40" s="47">
        <f>VLOOKUP($A40,'RevPAR Raw Data'!$B$6:$BE$43,'RevPAR Raw Data'!AT$1,FALSE)</f>
        <v>-1.8474710906243299</v>
      </c>
      <c r="BF40" s="48">
        <f>VLOOKUP($A40,'RevPAR Raw Data'!$B$6:$BE$43,'RevPAR Raw Data'!AU$1,FALSE)</f>
        <v>-0.94463045034580295</v>
      </c>
      <c r="BG40" s="48">
        <f>VLOOKUP($A40,'RevPAR Raw Data'!$B$6:$BE$43,'RevPAR Raw Data'!AV$1,FALSE)</f>
        <v>-0.32894659989070302</v>
      </c>
      <c r="BH40" s="48">
        <f>VLOOKUP($A40,'RevPAR Raw Data'!$B$6:$BE$43,'RevPAR Raw Data'!AW$1,FALSE)</f>
        <v>-1.8993584944259501</v>
      </c>
      <c r="BI40" s="48">
        <f>VLOOKUP($A40,'RevPAR Raw Data'!$B$6:$BE$43,'RevPAR Raw Data'!AX$1,FALSE)</f>
        <v>-2.6637791001260598</v>
      </c>
      <c r="BJ40" s="49">
        <f>VLOOKUP($A40,'RevPAR Raw Data'!$B$6:$BE$43,'RevPAR Raw Data'!AY$1,FALSE)</f>
        <v>-1.5120421013920999</v>
      </c>
      <c r="BK40" s="48">
        <f>VLOOKUP($A40,'RevPAR Raw Data'!$B$6:$BE$43,'RevPAR Raw Data'!BA$1,FALSE)</f>
        <v>-3.4645638429436301</v>
      </c>
      <c r="BL40" s="48">
        <f>VLOOKUP($A40,'RevPAR Raw Data'!$B$6:$BE$43,'RevPAR Raw Data'!BB$1,FALSE)</f>
        <v>-4.1379364419936797</v>
      </c>
      <c r="BM40" s="49">
        <f>VLOOKUP($A40,'RevPAR Raw Data'!$B$6:$BE$43,'RevPAR Raw Data'!BC$1,FALSE)</f>
        <v>-3.81225072957962</v>
      </c>
      <c r="BN40" s="50">
        <f>VLOOKUP($A40,'RevPAR Raw Data'!$B$6:$BE$43,'RevPAR Raw Data'!BE$1,FALSE)</f>
        <v>-2.3276975114599701</v>
      </c>
    </row>
    <row r="41" spans="1:66" x14ac:dyDescent="0.25">
      <c r="A41" s="63" t="s">
        <v>45</v>
      </c>
      <c r="B41" s="47">
        <f>VLOOKUP($A41,'Occupancy Raw Data'!$B$8:$BE$45,'Occupancy Raw Data'!AG$3,FALSE)</f>
        <v>58.882398008044397</v>
      </c>
      <c r="C41" s="48">
        <f>VLOOKUP($A41,'Occupancy Raw Data'!$B$8:$BE$45,'Occupancy Raw Data'!AH$3,FALSE)</f>
        <v>69.584370810189597</v>
      </c>
      <c r="D41" s="48">
        <f>VLOOKUP($A41,'Occupancy Raw Data'!$B$8:$BE$45,'Occupancy Raw Data'!AI$3,FALSE)</f>
        <v>72.107833748323998</v>
      </c>
      <c r="E41" s="48">
        <f>VLOOKUP($A41,'Occupancy Raw Data'!$B$8:$BE$45,'Occupancy Raw Data'!AJ$3,FALSE)</f>
        <v>72.481325416586799</v>
      </c>
      <c r="F41" s="48">
        <f>VLOOKUP($A41,'Occupancy Raw Data'!$B$8:$BE$45,'Occupancy Raw Data'!AK$3,FALSE)</f>
        <v>69.139053821106998</v>
      </c>
      <c r="G41" s="49">
        <f>VLOOKUP($A41,'Occupancy Raw Data'!$B$8:$BE$45,'Occupancy Raw Data'!AL$3,FALSE)</f>
        <v>68.438996360850396</v>
      </c>
      <c r="H41" s="48">
        <f>VLOOKUP($A41,'Occupancy Raw Data'!$B$8:$BE$45,'Occupancy Raw Data'!AN$3,FALSE)</f>
        <v>72.088680329438802</v>
      </c>
      <c r="I41" s="48">
        <f>VLOOKUP($A41,'Occupancy Raw Data'!$B$8:$BE$45,'Occupancy Raw Data'!AO$3,FALSE)</f>
        <v>74.300900210687601</v>
      </c>
      <c r="J41" s="49">
        <f>VLOOKUP($A41,'Occupancy Raw Data'!$B$8:$BE$45,'Occupancy Raw Data'!AP$3,FALSE)</f>
        <v>73.194790270063194</v>
      </c>
      <c r="K41" s="50">
        <f>VLOOKUP($A41,'Occupancy Raw Data'!$B$8:$BE$45,'Occupancy Raw Data'!AR$3,FALSE)</f>
        <v>69.797794620625396</v>
      </c>
      <c r="M41" s="47">
        <f>VLOOKUP($A41,'Occupancy Raw Data'!$B$8:$BE$45,'Occupancy Raw Data'!AT$3,FALSE)</f>
        <v>5.1224585770127096</v>
      </c>
      <c r="N41" s="48">
        <f>VLOOKUP($A41,'Occupancy Raw Data'!$B$8:$BE$45,'Occupancy Raw Data'!AU$3,FALSE)</f>
        <v>5.8656760789235696</v>
      </c>
      <c r="O41" s="48">
        <f>VLOOKUP($A41,'Occupancy Raw Data'!$B$8:$BE$45,'Occupancy Raw Data'!AV$3,FALSE)</f>
        <v>6.30420185173009</v>
      </c>
      <c r="P41" s="48">
        <f>VLOOKUP($A41,'Occupancy Raw Data'!$B$8:$BE$45,'Occupancy Raw Data'!AW$3,FALSE)</f>
        <v>3.8286705593649701</v>
      </c>
      <c r="Q41" s="48">
        <f>VLOOKUP($A41,'Occupancy Raw Data'!$B$8:$BE$45,'Occupancy Raw Data'!AX$3,FALSE)</f>
        <v>2.0729854742783802</v>
      </c>
      <c r="R41" s="49">
        <f>VLOOKUP($A41,'Occupancy Raw Data'!$B$8:$BE$45,'Occupancy Raw Data'!AY$3,FALSE)</f>
        <v>4.6093002270645496</v>
      </c>
      <c r="S41" s="48">
        <f>VLOOKUP($A41,'Occupancy Raw Data'!$B$8:$BE$45,'Occupancy Raw Data'!BA$3,FALSE)</f>
        <v>-1.53782076005635E-2</v>
      </c>
      <c r="T41" s="48">
        <f>VLOOKUP($A41,'Occupancy Raw Data'!$B$8:$BE$45,'Occupancy Raw Data'!BB$3,FALSE)</f>
        <v>0.25024610700484101</v>
      </c>
      <c r="U41" s="49">
        <f>VLOOKUP($A41,'Occupancy Raw Data'!$B$8:$BE$45,'Occupancy Raw Data'!BC$3,FALSE)</f>
        <v>0.119264842280248</v>
      </c>
      <c r="V41" s="50">
        <f>VLOOKUP($A41,'Occupancy Raw Data'!$B$8:$BE$45,'Occupancy Raw Data'!BE$3,FALSE)</f>
        <v>3.22230145911074</v>
      </c>
      <c r="X41" s="51">
        <f>VLOOKUP($A41,'ADR Raw Data'!$B$6:$BE$43,'ADR Raw Data'!AG$1,FALSE)</f>
        <v>89.977339237212306</v>
      </c>
      <c r="Y41" s="52">
        <f>VLOOKUP($A41,'ADR Raw Data'!$B$6:$BE$43,'ADR Raw Data'!AH$1,FALSE)</f>
        <v>94.002011835948196</v>
      </c>
      <c r="Z41" s="52">
        <f>VLOOKUP($A41,'ADR Raw Data'!$B$6:$BE$43,'ADR Raw Data'!AI$1,FALSE)</f>
        <v>96.830036443322896</v>
      </c>
      <c r="AA41" s="52">
        <f>VLOOKUP($A41,'ADR Raw Data'!$B$6:$BE$43,'ADR Raw Data'!AJ$1,FALSE)</f>
        <v>96.659319092290403</v>
      </c>
      <c r="AB41" s="52">
        <f>VLOOKUP($A41,'ADR Raw Data'!$B$6:$BE$43,'ADR Raw Data'!AK$1,FALSE)</f>
        <v>95.1176101599833</v>
      </c>
      <c r="AC41" s="53">
        <f>VLOOKUP($A41,'ADR Raw Data'!$B$6:$BE$43,'ADR Raw Data'!AL$1,FALSE)</f>
        <v>94.693655289376395</v>
      </c>
      <c r="AD41" s="52">
        <f>VLOOKUP($A41,'ADR Raw Data'!$B$6:$BE$43,'ADR Raw Data'!AN$1,FALSE)</f>
        <v>100.580936951179</v>
      </c>
      <c r="AE41" s="52">
        <f>VLOOKUP($A41,'ADR Raw Data'!$B$6:$BE$43,'ADR Raw Data'!AO$1,FALSE)</f>
        <v>100.84264688406201</v>
      </c>
      <c r="AF41" s="53">
        <f>VLOOKUP($A41,'ADR Raw Data'!$B$6:$BE$43,'ADR Raw Data'!AP$1,FALSE)</f>
        <v>100.713769380478</v>
      </c>
      <c r="AG41" s="54">
        <f>VLOOKUP($A41,'ADR Raw Data'!$B$6:$BE$43,'ADR Raw Data'!AR$1,FALSE)</f>
        <v>96.497400320475094</v>
      </c>
      <c r="AI41" s="47">
        <f>VLOOKUP($A41,'ADR Raw Data'!$B$6:$BE$43,'ADR Raw Data'!AT$1,FALSE)</f>
        <v>6.3866001798619001</v>
      </c>
      <c r="AJ41" s="48">
        <f>VLOOKUP($A41,'ADR Raw Data'!$B$6:$BE$43,'ADR Raw Data'!AU$1,FALSE)</f>
        <v>4.3885742211637702</v>
      </c>
      <c r="AK41" s="48">
        <f>VLOOKUP($A41,'ADR Raw Data'!$B$6:$BE$43,'ADR Raw Data'!AV$1,FALSE)</f>
        <v>6.1894335648511296</v>
      </c>
      <c r="AL41" s="48">
        <f>VLOOKUP($A41,'ADR Raw Data'!$B$6:$BE$43,'ADR Raw Data'!AW$1,FALSE)</f>
        <v>5.5171175268739798</v>
      </c>
      <c r="AM41" s="48">
        <f>VLOOKUP($A41,'ADR Raw Data'!$B$6:$BE$43,'ADR Raw Data'!AX$1,FALSE)</f>
        <v>5.3809907870463602</v>
      </c>
      <c r="AN41" s="49">
        <f>VLOOKUP($A41,'ADR Raw Data'!$B$6:$BE$43,'ADR Raw Data'!AY$1,FALSE)</f>
        <v>5.5390637004797201</v>
      </c>
      <c r="AO41" s="48">
        <f>VLOOKUP($A41,'ADR Raw Data'!$B$6:$BE$43,'ADR Raw Data'!BA$1,FALSE)</f>
        <v>6.7677924317473304</v>
      </c>
      <c r="AP41" s="48">
        <f>VLOOKUP($A41,'ADR Raw Data'!$B$6:$BE$43,'ADR Raw Data'!BB$1,FALSE)</f>
        <v>6.3513295662161502</v>
      </c>
      <c r="AQ41" s="49">
        <f>VLOOKUP($A41,'ADR Raw Data'!$B$6:$BE$43,'ADR Raw Data'!BC$1,FALSE)</f>
        <v>6.5561967207978196</v>
      </c>
      <c r="AR41" s="50">
        <f>VLOOKUP($A41,'ADR Raw Data'!$B$6:$BE$43,'ADR Raw Data'!BE$1,FALSE)</f>
        <v>5.8033785336612196</v>
      </c>
      <c r="AT41" s="51">
        <f>VLOOKUP($A41,'RevPAR Raw Data'!$B$6:$BE$43,'RevPAR Raw Data'!AG$1,FALSE)</f>
        <v>52.980815006703601</v>
      </c>
      <c r="AU41" s="52">
        <f>VLOOKUP($A41,'RevPAR Raw Data'!$B$6:$BE$43,'RevPAR Raw Data'!AH$1,FALSE)</f>
        <v>65.410708484964502</v>
      </c>
      <c r="AV41" s="52">
        <f>VLOOKUP($A41,'RevPAR Raw Data'!$B$6:$BE$43,'RevPAR Raw Data'!AI$1,FALSE)</f>
        <v>69.822041696992898</v>
      </c>
      <c r="AW41" s="52">
        <f>VLOOKUP($A41,'RevPAR Raw Data'!$B$6:$BE$43,'RevPAR Raw Data'!AJ$1,FALSE)</f>
        <v>70.059955616739998</v>
      </c>
      <c r="AX41" s="52">
        <f>VLOOKUP($A41,'RevPAR Raw Data'!$B$6:$BE$43,'RevPAR Raw Data'!AK$1,FALSE)</f>
        <v>65.763415681861702</v>
      </c>
      <c r="AY41" s="53">
        <f>VLOOKUP($A41,'RevPAR Raw Data'!$B$6:$BE$43,'RevPAR Raw Data'!AL$1,FALSE)</f>
        <v>64.807387297452493</v>
      </c>
      <c r="AZ41" s="52">
        <f>VLOOKUP($A41,'RevPAR Raw Data'!$B$6:$BE$43,'RevPAR Raw Data'!AN$1,FALSE)</f>
        <v>72.507470111089802</v>
      </c>
      <c r="BA41" s="52">
        <f>VLOOKUP($A41,'RevPAR Raw Data'!$B$6:$BE$43,'RevPAR Raw Data'!AO$1,FALSE)</f>
        <v>74.926994431143399</v>
      </c>
      <c r="BB41" s="53">
        <f>VLOOKUP($A41,'RevPAR Raw Data'!$B$6:$BE$43,'RevPAR Raw Data'!AP$1,FALSE)</f>
        <v>73.7172322711166</v>
      </c>
      <c r="BC41" s="54">
        <f>VLOOKUP($A41,'RevPAR Raw Data'!$B$6:$BE$43,'RevPAR Raw Data'!AR$1,FALSE)</f>
        <v>67.353057289928003</v>
      </c>
      <c r="BE41" s="47">
        <f>VLOOKUP($A41,'RevPAR Raw Data'!$B$6:$BE$43,'RevPAR Raw Data'!AT$1,FALSE)</f>
        <v>11.8362097055674</v>
      </c>
      <c r="BF41" s="48">
        <f>VLOOKUP($A41,'RevPAR Raw Data'!$B$6:$BE$43,'RevPAR Raw Data'!AU$1,FALSE)</f>
        <v>10.5116698483839</v>
      </c>
      <c r="BG41" s="48">
        <f>VLOOKUP($A41,'RevPAR Raw Data'!$B$6:$BE$43,'RevPAR Raw Data'!AV$1,FALSE)</f>
        <v>12.883829801988099</v>
      </c>
      <c r="BH41" s="48">
        <f>VLOOKUP($A41,'RevPAR Raw Data'!$B$6:$BE$43,'RevPAR Raw Data'!AW$1,FALSE)</f>
        <v>9.5570203407159493</v>
      </c>
      <c r="BI41" s="48">
        <f>VLOOKUP($A41,'RevPAR Raw Data'!$B$6:$BE$43,'RevPAR Raw Data'!AX$1,FALSE)</f>
        <v>7.5655234187124796</v>
      </c>
      <c r="BJ41" s="49">
        <f>VLOOKUP($A41,'RevPAR Raw Data'!$B$6:$BE$43,'RevPAR Raw Data'!AY$1,FALSE)</f>
        <v>10.4036760032677</v>
      </c>
      <c r="BK41" s="48">
        <f>VLOOKUP($A41,'RevPAR Raw Data'!$B$6:$BE$43,'RevPAR Raw Data'!BA$1,FALSE)</f>
        <v>6.7513734589766399</v>
      </c>
      <c r="BL41" s="48">
        <f>VLOOKUP($A41,'RevPAR Raw Data'!$B$6:$BE$43,'RevPAR Raw Data'!BB$1,FALSE)</f>
        <v>6.6174696282034899</v>
      </c>
      <c r="BM41" s="49">
        <f>VLOOKUP($A41,'RevPAR Raw Data'!$B$6:$BE$43,'RevPAR Raw Data'!BC$1,FALSE)</f>
        <v>6.6832808007567204</v>
      </c>
      <c r="BN41" s="50">
        <f>VLOOKUP($A41,'RevPAR Raw Data'!$B$6:$BE$43,'RevPAR Raw Data'!BE$1,FALSE)</f>
        <v>9.2126823439398606</v>
      </c>
    </row>
    <row r="42" spans="1:66" x14ac:dyDescent="0.25">
      <c r="A42" s="63" t="s">
        <v>109</v>
      </c>
      <c r="B42" s="47">
        <f>VLOOKUP($A42,'Occupancy Raw Data'!$B$8:$BE$45,'Occupancy Raw Data'!AG$3,FALSE)</f>
        <v>42.620433236340098</v>
      </c>
      <c r="C42" s="48">
        <f>VLOOKUP($A42,'Occupancy Raw Data'!$B$8:$BE$45,'Occupancy Raw Data'!AH$3,FALSE)</f>
        <v>62.649531199482702</v>
      </c>
      <c r="D42" s="48">
        <f>VLOOKUP($A42,'Occupancy Raw Data'!$B$8:$BE$45,'Occupancy Raw Data'!AI$3,FALSE)</f>
        <v>73.900743614613603</v>
      </c>
      <c r="E42" s="48">
        <f>VLOOKUP($A42,'Occupancy Raw Data'!$B$8:$BE$45,'Occupancy Raw Data'!AJ$3,FALSE)</f>
        <v>68.485289363077896</v>
      </c>
      <c r="F42" s="48">
        <f>VLOOKUP($A42,'Occupancy Raw Data'!$B$8:$BE$45,'Occupancy Raw Data'!AK$3,FALSE)</f>
        <v>67.256708697057803</v>
      </c>
      <c r="G42" s="49">
        <f>VLOOKUP($A42,'Occupancy Raw Data'!$B$8:$BE$45,'Occupancy Raw Data'!AL$3,FALSE)</f>
        <v>62.982541222114399</v>
      </c>
      <c r="H42" s="48">
        <f>VLOOKUP($A42,'Occupancy Raw Data'!$B$8:$BE$45,'Occupancy Raw Data'!AN$3,FALSE)</f>
        <v>77.659230520530201</v>
      </c>
      <c r="I42" s="48">
        <f>VLOOKUP($A42,'Occupancy Raw Data'!$B$8:$BE$45,'Occupancy Raw Data'!AO$3,FALSE)</f>
        <v>75.913352731975394</v>
      </c>
      <c r="J42" s="49">
        <f>VLOOKUP($A42,'Occupancy Raw Data'!$B$8:$BE$45,'Occupancy Raw Data'!AP$3,FALSE)</f>
        <v>76.786291626252805</v>
      </c>
      <c r="K42" s="50">
        <f>VLOOKUP($A42,'Occupancy Raw Data'!$B$8:$BE$45,'Occupancy Raw Data'!AR$3,FALSE)</f>
        <v>66.926469909011104</v>
      </c>
      <c r="M42" s="47">
        <f>VLOOKUP($A42,'Occupancy Raw Data'!$B$8:$BE$45,'Occupancy Raw Data'!AT$3,FALSE)</f>
        <v>-0.28366111951588502</v>
      </c>
      <c r="N42" s="48">
        <f>VLOOKUP($A42,'Occupancy Raw Data'!$B$8:$BE$45,'Occupancy Raw Data'!AU$3,FALSE)</f>
        <v>1.5725330887170701</v>
      </c>
      <c r="O42" s="48">
        <f>VLOOKUP($A42,'Occupancy Raw Data'!$B$8:$BE$45,'Occupancy Raw Data'!AV$3,FALSE)</f>
        <v>-1.41255121846021</v>
      </c>
      <c r="P42" s="48">
        <f>VLOOKUP($A42,'Occupancy Raw Data'!$B$8:$BE$45,'Occupancy Raw Data'!AW$3,FALSE)</f>
        <v>-3.67212369258753</v>
      </c>
      <c r="Q42" s="48">
        <f>VLOOKUP($A42,'Occupancy Raw Data'!$B$8:$BE$45,'Occupancy Raw Data'!AX$3,FALSE)</f>
        <v>4.8645242596093201</v>
      </c>
      <c r="R42" s="49">
        <f>VLOOKUP($A42,'Occupancy Raw Data'!$B$8:$BE$45,'Occupancy Raw Data'!AY$3,FALSE)</f>
        <v>9.5057034220532299E-2</v>
      </c>
      <c r="S42" s="48">
        <f>VLOOKUP($A42,'Occupancy Raw Data'!$B$8:$BE$45,'Occupancy Raw Data'!BA$3,FALSE)</f>
        <v>1.5644820295983</v>
      </c>
      <c r="T42" s="48">
        <f>VLOOKUP($A42,'Occupancy Raw Data'!$B$8:$BE$45,'Occupancy Raw Data'!BB$3,FALSE)</f>
        <v>-3.6816736744949199</v>
      </c>
      <c r="U42" s="49">
        <f>VLOOKUP($A42,'Occupancy Raw Data'!$B$8:$BE$45,'Occupancy Raw Data'!BC$3,FALSE)</f>
        <v>-1.0983290822966001</v>
      </c>
      <c r="V42" s="50">
        <f>VLOOKUP($A42,'Occupancy Raw Data'!$B$8:$BE$45,'Occupancy Raw Data'!BE$3,FALSE)</f>
        <v>-0.29930334566096101</v>
      </c>
      <c r="X42" s="51">
        <f>VLOOKUP($A42,'ADR Raw Data'!$B$6:$BE$43,'ADR Raw Data'!AG$1,FALSE)</f>
        <v>159.12366394841601</v>
      </c>
      <c r="Y42" s="52">
        <f>VLOOKUP($A42,'ADR Raw Data'!$B$6:$BE$43,'ADR Raw Data'!AH$1,FALSE)</f>
        <v>172.31922977680199</v>
      </c>
      <c r="Z42" s="52">
        <f>VLOOKUP($A42,'ADR Raw Data'!$B$6:$BE$43,'ADR Raw Data'!AI$1,FALSE)</f>
        <v>180.98501695286001</v>
      </c>
      <c r="AA42" s="52">
        <f>VLOOKUP($A42,'ADR Raw Data'!$B$6:$BE$43,'ADR Raw Data'!AJ$1,FALSE)</f>
        <v>180.187343325858</v>
      </c>
      <c r="AB42" s="52">
        <f>VLOOKUP($A42,'ADR Raw Data'!$B$6:$BE$43,'ADR Raw Data'!AK$1,FALSE)</f>
        <v>175.96811440932501</v>
      </c>
      <c r="AC42" s="53">
        <f>VLOOKUP($A42,'ADR Raw Data'!$B$6:$BE$43,'ADR Raw Data'!AL$1,FALSE)</f>
        <v>175.057351710685</v>
      </c>
      <c r="AD42" s="52">
        <f>VLOOKUP($A42,'ADR Raw Data'!$B$6:$BE$43,'ADR Raw Data'!AN$1,FALSE)</f>
        <v>190.13014883430401</v>
      </c>
      <c r="AE42" s="52">
        <f>VLOOKUP($A42,'ADR Raw Data'!$B$6:$BE$43,'ADR Raw Data'!AO$1,FALSE)</f>
        <v>194.950255536626</v>
      </c>
      <c r="AF42" s="53">
        <f>VLOOKUP($A42,'ADR Raw Data'!$B$6:$BE$43,'ADR Raw Data'!AP$1,FALSE)</f>
        <v>192.51280368421001</v>
      </c>
      <c r="AG42" s="54">
        <f>VLOOKUP($A42,'ADR Raw Data'!$B$6:$BE$43,'ADR Raw Data'!AR$1,FALSE)</f>
        <v>180.77936457272901</v>
      </c>
      <c r="AI42" s="47">
        <f>VLOOKUP($A42,'ADR Raw Data'!$B$6:$BE$43,'ADR Raw Data'!AT$1,FALSE)</f>
        <v>0.96870123843054001</v>
      </c>
      <c r="AJ42" s="48">
        <f>VLOOKUP($A42,'ADR Raw Data'!$B$6:$BE$43,'ADR Raw Data'!AU$1,FALSE)</f>
        <v>0.91902260573382799</v>
      </c>
      <c r="AK42" s="48">
        <f>VLOOKUP($A42,'ADR Raw Data'!$B$6:$BE$43,'ADR Raw Data'!AV$1,FALSE)</f>
        <v>1.40759243305367</v>
      </c>
      <c r="AL42" s="48">
        <f>VLOOKUP($A42,'ADR Raw Data'!$B$6:$BE$43,'ADR Raw Data'!AW$1,FALSE)</f>
        <v>2.79714364873788</v>
      </c>
      <c r="AM42" s="48">
        <f>VLOOKUP($A42,'ADR Raw Data'!$B$6:$BE$43,'ADR Raw Data'!AX$1,FALSE)</f>
        <v>3.3569261383554201</v>
      </c>
      <c r="AN42" s="49">
        <f>VLOOKUP($A42,'ADR Raw Data'!$B$6:$BE$43,'ADR Raw Data'!AY$1,FALSE)</f>
        <v>1.9396408076473399</v>
      </c>
      <c r="AO42" s="48">
        <f>VLOOKUP($A42,'ADR Raw Data'!$B$6:$BE$43,'ADR Raw Data'!BA$1,FALSE)</f>
        <v>-0.58183062428646903</v>
      </c>
      <c r="AP42" s="48">
        <f>VLOOKUP($A42,'ADR Raw Data'!$B$6:$BE$43,'ADR Raw Data'!BB$1,FALSE)</f>
        <v>-2.6497677575674099</v>
      </c>
      <c r="AQ42" s="49">
        <f>VLOOKUP($A42,'ADR Raw Data'!$B$6:$BE$43,'ADR Raw Data'!BC$1,FALSE)</f>
        <v>-1.68788811136023</v>
      </c>
      <c r="AR42" s="50">
        <f>VLOOKUP($A42,'ADR Raw Data'!$B$6:$BE$43,'ADR Raw Data'!BE$1,FALSE)</f>
        <v>0.60756982788019598</v>
      </c>
      <c r="AT42" s="51">
        <f>VLOOKUP($A42,'RevPAR Raw Data'!$B$6:$BE$43,'RevPAR Raw Data'!AG$1,FALSE)</f>
        <v>67.819194956353002</v>
      </c>
      <c r="AU42" s="52">
        <f>VLOOKUP($A42,'RevPAR Raw Data'!$B$6:$BE$43,'RevPAR Raw Data'!AH$1,FALSE)</f>
        <v>107.957189621726</v>
      </c>
      <c r="AV42" s="52">
        <f>VLOOKUP($A42,'RevPAR Raw Data'!$B$6:$BE$43,'RevPAR Raw Data'!AI$1,FALSE)</f>
        <v>133.74927335919801</v>
      </c>
      <c r="AW42" s="52">
        <f>VLOOKUP($A42,'RevPAR Raw Data'!$B$6:$BE$43,'RevPAR Raw Data'!AJ$1,FALSE)</f>
        <v>123.401823472356</v>
      </c>
      <c r="AX42" s="52">
        <f>VLOOKUP($A42,'RevPAR Raw Data'!$B$6:$BE$43,'RevPAR Raw Data'!AK$1,FALSE)</f>
        <v>118.35036210798501</v>
      </c>
      <c r="AY42" s="53">
        <f>VLOOKUP($A42,'RevPAR Raw Data'!$B$6:$BE$43,'RevPAR Raw Data'!AL$1,FALSE)</f>
        <v>110.25556870352401</v>
      </c>
      <c r="AZ42" s="52">
        <f>VLOOKUP($A42,'RevPAR Raw Data'!$B$6:$BE$43,'RevPAR Raw Data'!AN$1,FALSE)</f>
        <v>147.653610572259</v>
      </c>
      <c r="BA42" s="52">
        <f>VLOOKUP($A42,'RevPAR Raw Data'!$B$6:$BE$43,'RevPAR Raw Data'!AO$1,FALSE)</f>
        <v>147.99327513740701</v>
      </c>
      <c r="BB42" s="53">
        <f>VLOOKUP($A42,'RevPAR Raw Data'!$B$6:$BE$43,'RevPAR Raw Data'!AP$1,FALSE)</f>
        <v>147.82344285483299</v>
      </c>
      <c r="BC42" s="54">
        <f>VLOOKUP($A42,'RevPAR Raw Data'!$B$6:$BE$43,'RevPAR Raw Data'!AR$1,FALSE)</f>
        <v>120.989247032469</v>
      </c>
      <c r="BE42" s="47">
        <f>VLOOKUP($A42,'RevPAR Raw Data'!$B$6:$BE$43,'RevPAR Raw Data'!AT$1,FALSE)</f>
        <v>0.68229229013695902</v>
      </c>
      <c r="BF42" s="48">
        <f>VLOOKUP($A42,'RevPAR Raw Data'!$B$6:$BE$43,'RevPAR Raw Data'!AU$1,FALSE)</f>
        <v>2.5060076290188502</v>
      </c>
      <c r="BG42" s="48">
        <f>VLOOKUP($A42,'RevPAR Raw Data'!$B$6:$BE$43,'RevPAR Raw Data'!AV$1,FALSE)</f>
        <v>-2.4841749470585001E-2</v>
      </c>
      <c r="BH42" s="48">
        <f>VLOOKUP($A42,'RevPAR Raw Data'!$B$6:$BE$43,'RevPAR Raw Data'!AW$1,FALSE)</f>
        <v>-0.97769461849066697</v>
      </c>
      <c r="BI42" s="48">
        <f>VLOOKUP($A42,'RevPAR Raw Data'!$B$6:$BE$43,'RevPAR Raw Data'!AX$1,FALSE)</f>
        <v>8.3847488843422102</v>
      </c>
      <c r="BJ42" s="49">
        <f>VLOOKUP($A42,'RevPAR Raw Data'!$B$6:$BE$43,'RevPAR Raw Data'!AY$1,FALSE)</f>
        <v>2.0365416068941502</v>
      </c>
      <c r="BK42" s="48">
        <f>VLOOKUP($A42,'RevPAR Raw Data'!$B$6:$BE$43,'RevPAR Raw Data'!BA$1,FALSE)</f>
        <v>0.97354876975217797</v>
      </c>
      <c r="BL42" s="48">
        <f>VLOOKUP($A42,'RevPAR Raw Data'!$B$6:$BE$43,'RevPAR Raw Data'!BB$1,FALSE)</f>
        <v>-6.2338856300967196</v>
      </c>
      <c r="BM42" s="49">
        <f>VLOOKUP($A42,'RevPAR Raw Data'!$B$6:$BE$43,'RevPAR Raw Data'!BC$1,FALSE)</f>
        <v>-2.7676786276531402</v>
      </c>
      <c r="BN42" s="50">
        <f>VLOOKUP($A42,'RevPAR Raw Data'!$B$6:$BE$43,'RevPAR Raw Data'!BE$1,FALSE)</f>
        <v>0.30644800539716199</v>
      </c>
    </row>
    <row r="43" spans="1:66" x14ac:dyDescent="0.25">
      <c r="A43" s="63" t="s">
        <v>94</v>
      </c>
      <c r="B43" s="47">
        <f>VLOOKUP($A43,'Occupancy Raw Data'!$B$8:$BE$45,'Occupancy Raw Data'!AG$3,FALSE)</f>
        <v>42.360943895978799</v>
      </c>
      <c r="C43" s="48">
        <f>VLOOKUP($A43,'Occupancy Raw Data'!$B$8:$BE$45,'Occupancy Raw Data'!AH$3,FALSE)</f>
        <v>56.943775583915198</v>
      </c>
      <c r="D43" s="48">
        <f>VLOOKUP($A43,'Occupancy Raw Data'!$B$8:$BE$45,'Occupancy Raw Data'!AI$3,FALSE)</f>
        <v>65.211895015651294</v>
      </c>
      <c r="E43" s="48">
        <f>VLOOKUP($A43,'Occupancy Raw Data'!$B$8:$BE$45,'Occupancy Raw Data'!AJ$3,FALSE)</f>
        <v>64.5136046231639</v>
      </c>
      <c r="F43" s="48">
        <f>VLOOKUP($A43,'Occupancy Raw Data'!$B$8:$BE$45,'Occupancy Raw Data'!AK$3,FALSE)</f>
        <v>60.456296653021901</v>
      </c>
      <c r="G43" s="49">
        <f>VLOOKUP($A43,'Occupancy Raw Data'!$B$8:$BE$45,'Occupancy Raw Data'!AL$3,FALSE)</f>
        <v>57.897303154346197</v>
      </c>
      <c r="H43" s="48">
        <f>VLOOKUP($A43,'Occupancy Raw Data'!$B$8:$BE$45,'Occupancy Raw Data'!AN$3,FALSE)</f>
        <v>71.370093908018305</v>
      </c>
      <c r="I43" s="48">
        <f>VLOOKUP($A43,'Occupancy Raw Data'!$B$8:$BE$45,'Occupancy Raw Data'!AO$3,FALSE)</f>
        <v>77.188177221285798</v>
      </c>
      <c r="J43" s="49">
        <f>VLOOKUP($A43,'Occupancy Raw Data'!$B$8:$BE$45,'Occupancy Raw Data'!AP$3,FALSE)</f>
        <v>74.279135564651995</v>
      </c>
      <c r="K43" s="50">
        <f>VLOOKUP($A43,'Occupancy Raw Data'!$B$8:$BE$45,'Occupancy Raw Data'!AR$3,FALSE)</f>
        <v>62.577826700147902</v>
      </c>
      <c r="M43" s="47">
        <f>VLOOKUP($A43,'Occupancy Raw Data'!$B$8:$BE$45,'Occupancy Raw Data'!AT$3,FALSE)</f>
        <v>-10.6518328284485</v>
      </c>
      <c r="N43" s="48">
        <f>VLOOKUP($A43,'Occupancy Raw Data'!$B$8:$BE$45,'Occupancy Raw Data'!AU$3,FALSE)</f>
        <v>-10.331658914887599</v>
      </c>
      <c r="O43" s="48">
        <f>VLOOKUP($A43,'Occupancy Raw Data'!$B$8:$BE$45,'Occupancy Raw Data'!AV$3,FALSE)</f>
        <v>-8.61867106597796</v>
      </c>
      <c r="P43" s="48">
        <f>VLOOKUP($A43,'Occupancy Raw Data'!$B$8:$BE$45,'Occupancy Raw Data'!AW$3,FALSE)</f>
        <v>-10.062730815992399</v>
      </c>
      <c r="Q43" s="48">
        <f>VLOOKUP($A43,'Occupancy Raw Data'!$B$8:$BE$45,'Occupancy Raw Data'!AX$3,FALSE)</f>
        <v>-11.679505154846201</v>
      </c>
      <c r="R43" s="49">
        <f>VLOOKUP($A43,'Occupancy Raw Data'!$B$8:$BE$45,'Occupancy Raw Data'!AY$3,FALSE)</f>
        <v>-10.225933579153001</v>
      </c>
      <c r="S43" s="48">
        <f>VLOOKUP($A43,'Occupancy Raw Data'!$B$8:$BE$45,'Occupancy Raw Data'!BA$3,FALSE)</f>
        <v>-7.7433522257309502</v>
      </c>
      <c r="T43" s="48">
        <f>VLOOKUP($A43,'Occupancy Raw Data'!$B$8:$BE$45,'Occupancy Raw Data'!BB$3,FALSE)</f>
        <v>-5.1836518686116397</v>
      </c>
      <c r="U43" s="49">
        <f>VLOOKUP($A43,'Occupancy Raw Data'!$B$8:$BE$45,'Occupancy Raw Data'!BC$3,FALSE)</f>
        <v>-6.4308730217778898</v>
      </c>
      <c r="V43" s="50">
        <f>VLOOKUP($A43,'Occupancy Raw Data'!$B$8:$BE$45,'Occupancy Raw Data'!BE$3,FALSE)</f>
        <v>-8.9738578701655207</v>
      </c>
      <c r="X43" s="51">
        <f>VLOOKUP($A43,'ADR Raw Data'!$B$6:$BE$43,'ADR Raw Data'!AG$1,FALSE)</f>
        <v>95.414616313769997</v>
      </c>
      <c r="Y43" s="52">
        <f>VLOOKUP($A43,'ADR Raw Data'!$B$6:$BE$43,'ADR Raw Data'!AH$1,FALSE)</f>
        <v>105.457349754215</v>
      </c>
      <c r="Z43" s="52">
        <f>VLOOKUP($A43,'ADR Raw Data'!$B$6:$BE$43,'ADR Raw Data'!AI$1,FALSE)</f>
        <v>111.222909166435</v>
      </c>
      <c r="AA43" s="52">
        <f>VLOOKUP($A43,'ADR Raw Data'!$B$6:$BE$43,'ADR Raw Data'!AJ$1,FALSE)</f>
        <v>110.80059158346501</v>
      </c>
      <c r="AB43" s="52">
        <f>VLOOKUP($A43,'ADR Raw Data'!$B$6:$BE$43,'ADR Raw Data'!AK$1,FALSE)</f>
        <v>107.28004729662401</v>
      </c>
      <c r="AC43" s="53">
        <f>VLOOKUP($A43,'ADR Raw Data'!$B$6:$BE$43,'ADR Raw Data'!AL$1,FALSE)</f>
        <v>106.857997795776</v>
      </c>
      <c r="AD43" s="52">
        <f>VLOOKUP($A43,'ADR Raw Data'!$B$6:$BE$43,'ADR Raw Data'!AN$1,FALSE)</f>
        <v>122.375123144399</v>
      </c>
      <c r="AE43" s="52">
        <f>VLOOKUP($A43,'ADR Raw Data'!$B$6:$BE$43,'ADR Raw Data'!AO$1,FALSE)</f>
        <v>123.89018483135099</v>
      </c>
      <c r="AF43" s="53">
        <f>VLOOKUP($A43,'ADR Raw Data'!$B$6:$BE$43,'ADR Raw Data'!AP$1,FALSE)</f>
        <v>123.162321656502</v>
      </c>
      <c r="AG43" s="54">
        <f>VLOOKUP($A43,'ADR Raw Data'!$B$6:$BE$43,'ADR Raw Data'!AR$1,FALSE)</f>
        <v>112.387437335092</v>
      </c>
      <c r="AI43" s="47">
        <f>VLOOKUP($A43,'ADR Raw Data'!$B$6:$BE$43,'ADR Raw Data'!AT$1,FALSE)</f>
        <v>-0.82270244824823002</v>
      </c>
      <c r="AJ43" s="48">
        <f>VLOOKUP($A43,'ADR Raw Data'!$B$6:$BE$43,'ADR Raw Data'!AU$1,FALSE)</f>
        <v>-0.26644621244655903</v>
      </c>
      <c r="AK43" s="48">
        <f>VLOOKUP($A43,'ADR Raw Data'!$B$6:$BE$43,'ADR Raw Data'!AV$1,FALSE)</f>
        <v>0.56129449825408695</v>
      </c>
      <c r="AL43" s="48">
        <f>VLOOKUP($A43,'ADR Raw Data'!$B$6:$BE$43,'ADR Raw Data'!AW$1,FALSE)</f>
        <v>1.1475023989770301</v>
      </c>
      <c r="AM43" s="48">
        <f>VLOOKUP($A43,'ADR Raw Data'!$B$6:$BE$43,'ADR Raw Data'!AX$1,FALSE)</f>
        <v>0.11593401952983901</v>
      </c>
      <c r="AN43" s="49">
        <f>VLOOKUP($A43,'ADR Raw Data'!$B$6:$BE$43,'ADR Raw Data'!AY$1,FALSE)</f>
        <v>0.27896831104653202</v>
      </c>
      <c r="AO43" s="48">
        <f>VLOOKUP($A43,'ADR Raw Data'!$B$6:$BE$43,'ADR Raw Data'!BA$1,FALSE)</f>
        <v>-0.52839928792412805</v>
      </c>
      <c r="AP43" s="48">
        <f>VLOOKUP($A43,'ADR Raw Data'!$B$6:$BE$43,'ADR Raw Data'!BB$1,FALSE)</f>
        <v>-1.60274630462074</v>
      </c>
      <c r="AQ43" s="49">
        <f>VLOOKUP($A43,'ADR Raw Data'!$B$6:$BE$43,'ADR Raw Data'!BC$1,FALSE)</f>
        <v>-1.0771661046230401</v>
      </c>
      <c r="AR43" s="50">
        <f>VLOOKUP($A43,'ADR Raw Data'!$B$6:$BE$43,'ADR Raw Data'!BE$1,FALSE)</f>
        <v>-8.2672671500329697E-2</v>
      </c>
      <c r="AT43" s="51">
        <f>VLOOKUP($A43,'RevPAR Raw Data'!$B$6:$BE$43,'RevPAR Raw Data'!AG$1,FALSE)</f>
        <v>40.418532085239498</v>
      </c>
      <c r="AU43" s="52">
        <f>VLOOKUP($A43,'RevPAR Raw Data'!$B$6:$BE$43,'RevPAR Raw Data'!AH$1,FALSE)</f>
        <v>60.051396580784903</v>
      </c>
      <c r="AV43" s="52">
        <f>VLOOKUP($A43,'RevPAR Raw Data'!$B$6:$BE$43,'RevPAR Raw Data'!AI$1,FALSE)</f>
        <v>72.5305667589694</v>
      </c>
      <c r="AW43" s="52">
        <f>VLOOKUP($A43,'RevPAR Raw Data'!$B$6:$BE$43,'RevPAR Raw Data'!AJ$1,FALSE)</f>
        <v>71.481455574283601</v>
      </c>
      <c r="AX43" s="52">
        <f>VLOOKUP($A43,'RevPAR Raw Data'!$B$6:$BE$43,'RevPAR Raw Data'!AK$1,FALSE)</f>
        <v>64.857543643149498</v>
      </c>
      <c r="AY43" s="53">
        <f>VLOOKUP($A43,'RevPAR Raw Data'!$B$6:$BE$43,'RevPAR Raw Data'!AL$1,FALSE)</f>
        <v>61.867898928485403</v>
      </c>
      <c r="AZ43" s="52">
        <f>VLOOKUP($A43,'RevPAR Raw Data'!$B$6:$BE$43,'RevPAR Raw Data'!AN$1,FALSE)</f>
        <v>87.339240308210904</v>
      </c>
      <c r="BA43" s="52">
        <f>VLOOKUP($A43,'RevPAR Raw Data'!$B$6:$BE$43,'RevPAR Raw Data'!AO$1,FALSE)</f>
        <v>95.628575427401799</v>
      </c>
      <c r="BB43" s="53">
        <f>VLOOKUP($A43,'RevPAR Raw Data'!$B$6:$BE$43,'RevPAR Raw Data'!AP$1,FALSE)</f>
        <v>91.483907867806394</v>
      </c>
      <c r="BC43" s="54">
        <f>VLOOKUP($A43,'RevPAR Raw Data'!$B$6:$BE$43,'RevPAR Raw Data'!AR$1,FALSE)</f>
        <v>70.329615768291404</v>
      </c>
      <c r="BE43" s="47">
        <f>VLOOKUP($A43,'RevPAR Raw Data'!$B$6:$BE$43,'RevPAR Raw Data'!AT$1,FALSE)</f>
        <v>-11.3869023872337</v>
      </c>
      <c r="BF43" s="48">
        <f>VLOOKUP($A43,'RevPAR Raw Data'!$B$6:$BE$43,'RevPAR Raw Data'!AU$1,FALSE)</f>
        <v>-10.5705768134726</v>
      </c>
      <c r="BG43" s="48">
        <f>VLOOKUP($A43,'RevPAR Raw Data'!$B$6:$BE$43,'RevPAR Raw Data'!AV$1,FALSE)</f>
        <v>-8.1057526942398201</v>
      </c>
      <c r="BH43" s="48">
        <f>VLOOKUP($A43,'RevPAR Raw Data'!$B$6:$BE$43,'RevPAR Raw Data'!AW$1,FALSE)</f>
        <v>-9.0306984945314799</v>
      </c>
      <c r="BI43" s="48">
        <f>VLOOKUP($A43,'RevPAR Raw Data'!$B$6:$BE$43,'RevPAR Raw Data'!AX$1,FALSE)</f>
        <v>-11.5771116551036</v>
      </c>
      <c r="BJ43" s="49">
        <f>VLOOKUP($A43,'RevPAR Raw Data'!$B$6:$BE$43,'RevPAR Raw Data'!AY$1,FALSE)</f>
        <v>-9.97549238230099</v>
      </c>
      <c r="BK43" s="48">
        <f>VLOOKUP($A43,'RevPAR Raw Data'!$B$6:$BE$43,'RevPAR Raw Data'!BA$1,FALSE)</f>
        <v>-8.2308356956328605</v>
      </c>
      <c r="BL43" s="48">
        <f>VLOOKUP($A43,'RevPAR Raw Data'!$B$6:$BE$43,'RevPAR Raw Data'!BB$1,FALSE)</f>
        <v>-6.7033173844638103</v>
      </c>
      <c r="BM43" s="49">
        <f>VLOOKUP($A43,'RevPAR Raw Data'!$B$6:$BE$43,'RevPAR Raw Data'!BC$1,FALSE)</f>
        <v>-7.4387679419789903</v>
      </c>
      <c r="BN43" s="50">
        <f>VLOOKUP($A43,'RevPAR Raw Data'!$B$6:$BE$43,'RevPAR Raw Data'!BE$1,FALSE)</f>
        <v>-9.0491116136279395</v>
      </c>
    </row>
    <row r="44" spans="1:66" x14ac:dyDescent="0.25">
      <c r="A44" s="63" t="s">
        <v>44</v>
      </c>
      <c r="B44" s="47">
        <f>VLOOKUP($A44,'Occupancy Raw Data'!$B$8:$BE$45,'Occupancy Raw Data'!AG$3,FALSE)</f>
        <v>45.686218678815401</v>
      </c>
      <c r="C44" s="48">
        <f>VLOOKUP($A44,'Occupancy Raw Data'!$B$8:$BE$45,'Occupancy Raw Data'!AH$3,FALSE)</f>
        <v>55.552391799544402</v>
      </c>
      <c r="D44" s="48">
        <f>VLOOKUP($A44,'Occupancy Raw Data'!$B$8:$BE$45,'Occupancy Raw Data'!AI$3,FALSE)</f>
        <v>59.318052391799498</v>
      </c>
      <c r="E44" s="48">
        <f>VLOOKUP($A44,'Occupancy Raw Data'!$B$8:$BE$45,'Occupancy Raw Data'!AJ$3,FALSE)</f>
        <v>59.602790432801797</v>
      </c>
      <c r="F44" s="48">
        <f>VLOOKUP($A44,'Occupancy Raw Data'!$B$8:$BE$45,'Occupancy Raw Data'!AK$3,FALSE)</f>
        <v>58.036731207289201</v>
      </c>
      <c r="G44" s="49">
        <f>VLOOKUP($A44,'Occupancy Raw Data'!$B$8:$BE$45,'Occupancy Raw Data'!AL$3,FALSE)</f>
        <v>55.639236902050101</v>
      </c>
      <c r="H44" s="48">
        <f>VLOOKUP($A44,'Occupancy Raw Data'!$B$8:$BE$45,'Occupancy Raw Data'!AN$3,FALSE)</f>
        <v>69.1842255125284</v>
      </c>
      <c r="I44" s="48">
        <f>VLOOKUP($A44,'Occupancy Raw Data'!$B$8:$BE$45,'Occupancy Raw Data'!AO$3,FALSE)</f>
        <v>74.423405466970294</v>
      </c>
      <c r="J44" s="49">
        <f>VLOOKUP($A44,'Occupancy Raw Data'!$B$8:$BE$45,'Occupancy Raw Data'!AP$3,FALSE)</f>
        <v>71.803815489749397</v>
      </c>
      <c r="K44" s="50">
        <f>VLOOKUP($A44,'Occupancy Raw Data'!$B$8:$BE$45,'Occupancy Raw Data'!AR$3,FALSE)</f>
        <v>60.257687927107</v>
      </c>
      <c r="M44" s="47">
        <f>VLOOKUP($A44,'Occupancy Raw Data'!$B$8:$BE$45,'Occupancy Raw Data'!AT$3,FALSE)</f>
        <v>-7.6280944156591799</v>
      </c>
      <c r="N44" s="48">
        <f>VLOOKUP($A44,'Occupancy Raw Data'!$B$8:$BE$45,'Occupancy Raw Data'!AU$3,FALSE)</f>
        <v>-4.7014287458786104</v>
      </c>
      <c r="O44" s="48">
        <f>VLOOKUP($A44,'Occupancy Raw Data'!$B$8:$BE$45,'Occupancy Raw Data'!AV$3,FALSE)</f>
        <v>-4.8852870676863303</v>
      </c>
      <c r="P44" s="48">
        <f>VLOOKUP($A44,'Occupancy Raw Data'!$B$8:$BE$45,'Occupancy Raw Data'!AW$3,FALSE)</f>
        <v>-7.1008543215355502</v>
      </c>
      <c r="Q44" s="48">
        <f>VLOOKUP($A44,'Occupancy Raw Data'!$B$8:$BE$45,'Occupancy Raw Data'!AX$3,FALSE)</f>
        <v>-9.4714634687985697</v>
      </c>
      <c r="R44" s="49">
        <f>VLOOKUP($A44,'Occupancy Raw Data'!$B$8:$BE$45,'Occupancy Raw Data'!AY$3,FALSE)</f>
        <v>-6.7657513657942996</v>
      </c>
      <c r="S44" s="48">
        <f>VLOOKUP($A44,'Occupancy Raw Data'!$B$8:$BE$45,'Occupancy Raw Data'!BA$3,FALSE)</f>
        <v>-7.6140684410646298</v>
      </c>
      <c r="T44" s="48">
        <f>VLOOKUP($A44,'Occupancy Raw Data'!$B$8:$BE$45,'Occupancy Raw Data'!BB$3,FALSE)</f>
        <v>-6.4178302900107402</v>
      </c>
      <c r="U44" s="49">
        <f>VLOOKUP($A44,'Occupancy Raw Data'!$B$8:$BE$45,'Occupancy Raw Data'!BC$3,FALSE)</f>
        <v>-6.9979716024340703</v>
      </c>
      <c r="V44" s="50">
        <f>VLOOKUP($A44,'Occupancy Raw Data'!$B$8:$BE$45,'Occupancy Raw Data'!BE$3,FALSE)</f>
        <v>-6.8449433256300196</v>
      </c>
      <c r="X44" s="51">
        <f>VLOOKUP($A44,'ADR Raw Data'!$B$6:$BE$43,'ADR Raw Data'!AG$1,FALSE)</f>
        <v>84.970620286693602</v>
      </c>
      <c r="Y44" s="52">
        <f>VLOOKUP($A44,'ADR Raw Data'!$B$6:$BE$43,'ADR Raw Data'!AH$1,FALSE)</f>
        <v>89.198779177344903</v>
      </c>
      <c r="Z44" s="52">
        <f>VLOOKUP($A44,'ADR Raw Data'!$B$6:$BE$43,'ADR Raw Data'!AI$1,FALSE)</f>
        <v>90.379482575303001</v>
      </c>
      <c r="AA44" s="52">
        <f>VLOOKUP($A44,'ADR Raw Data'!$B$6:$BE$43,'ADR Raw Data'!AJ$1,FALSE)</f>
        <v>89.693704072614295</v>
      </c>
      <c r="AB44" s="52">
        <f>VLOOKUP($A44,'ADR Raw Data'!$B$6:$BE$43,'ADR Raw Data'!AK$1,FALSE)</f>
        <v>88.738322482521696</v>
      </c>
      <c r="AC44" s="53">
        <f>VLOOKUP($A44,'ADR Raw Data'!$B$6:$BE$43,'ADR Raw Data'!AL$1,FALSE)</f>
        <v>88.766149008469498</v>
      </c>
      <c r="AD44" s="52">
        <f>VLOOKUP($A44,'ADR Raw Data'!$B$6:$BE$43,'ADR Raw Data'!AN$1,FALSE)</f>
        <v>104.584939047227</v>
      </c>
      <c r="AE44" s="52">
        <f>VLOOKUP($A44,'ADR Raw Data'!$B$6:$BE$43,'ADR Raw Data'!AO$1,FALSE)</f>
        <v>106.903100286944</v>
      </c>
      <c r="AF44" s="53">
        <f>VLOOKUP($A44,'ADR Raw Data'!$B$6:$BE$43,'ADR Raw Data'!AP$1,FALSE)</f>
        <v>105.786305943293</v>
      </c>
      <c r="AG44" s="54">
        <f>VLOOKUP($A44,'ADR Raw Data'!$B$6:$BE$43,'ADR Raw Data'!AR$1,FALSE)</f>
        <v>94.560843903467998</v>
      </c>
      <c r="AI44" s="47">
        <f>VLOOKUP($A44,'ADR Raw Data'!$B$6:$BE$43,'ADR Raw Data'!AT$1,FALSE)</f>
        <v>4.4085367955353201</v>
      </c>
      <c r="AJ44" s="48">
        <f>VLOOKUP($A44,'ADR Raw Data'!$B$6:$BE$43,'ADR Raw Data'!AU$1,FALSE)</f>
        <v>2.90692103160815</v>
      </c>
      <c r="AK44" s="48">
        <f>VLOOKUP($A44,'ADR Raw Data'!$B$6:$BE$43,'ADR Raw Data'!AV$1,FALSE)</f>
        <v>1.8401791077287999</v>
      </c>
      <c r="AL44" s="48">
        <f>VLOOKUP($A44,'ADR Raw Data'!$B$6:$BE$43,'ADR Raw Data'!AW$1,FALSE)</f>
        <v>-0.12878623177399701</v>
      </c>
      <c r="AM44" s="48">
        <f>VLOOKUP($A44,'ADR Raw Data'!$B$6:$BE$43,'ADR Raw Data'!AX$1,FALSE)</f>
        <v>-0.47721685274480002</v>
      </c>
      <c r="AN44" s="49">
        <f>VLOOKUP($A44,'ADR Raw Data'!$B$6:$BE$43,'ADR Raw Data'!AY$1,FALSE)</f>
        <v>1.51639454460726</v>
      </c>
      <c r="AO44" s="48">
        <f>VLOOKUP($A44,'ADR Raw Data'!$B$6:$BE$43,'ADR Raw Data'!BA$1,FALSE)</f>
        <v>1.4621276893078099</v>
      </c>
      <c r="AP44" s="48">
        <f>VLOOKUP($A44,'ADR Raw Data'!$B$6:$BE$43,'ADR Raw Data'!BB$1,FALSE)</f>
        <v>1.4630554270164899</v>
      </c>
      <c r="AQ44" s="49">
        <f>VLOOKUP($A44,'ADR Raw Data'!$B$6:$BE$43,'ADR Raw Data'!BC$1,FALSE)</f>
        <v>1.46975428172755</v>
      </c>
      <c r="AR44" s="50">
        <f>VLOOKUP($A44,'ADR Raw Data'!$B$6:$BE$43,'ADR Raw Data'!BE$1,FALSE)</f>
        <v>1.4883645548836499</v>
      </c>
      <c r="AT44" s="51">
        <f>VLOOKUP($A44,'RevPAR Raw Data'!$B$6:$BE$43,'RevPAR Raw Data'!AG$1,FALSE)</f>
        <v>38.819863396924802</v>
      </c>
      <c r="AU44" s="52">
        <f>VLOOKUP($A44,'RevPAR Raw Data'!$B$6:$BE$43,'RevPAR Raw Data'!AH$1,FALSE)</f>
        <v>49.552055289009097</v>
      </c>
      <c r="AV44" s="52">
        <f>VLOOKUP($A44,'RevPAR Raw Data'!$B$6:$BE$43,'RevPAR Raw Data'!AI$1,FALSE)</f>
        <v>53.611348825455501</v>
      </c>
      <c r="AW44" s="52">
        <f>VLOOKUP($A44,'RevPAR Raw Data'!$B$6:$BE$43,'RevPAR Raw Data'!AJ$1,FALSE)</f>
        <v>53.459950469817699</v>
      </c>
      <c r="AX44" s="52">
        <f>VLOOKUP($A44,'RevPAR Raw Data'!$B$6:$BE$43,'RevPAR Raw Data'!AK$1,FALSE)</f>
        <v>51.500821697038702</v>
      </c>
      <c r="AY44" s="53">
        <f>VLOOKUP($A44,'RevPAR Raw Data'!$B$6:$BE$43,'RevPAR Raw Data'!AL$1,FALSE)</f>
        <v>49.388807935649197</v>
      </c>
      <c r="AZ44" s="52">
        <f>VLOOKUP($A44,'RevPAR Raw Data'!$B$6:$BE$43,'RevPAR Raw Data'!AN$1,FALSE)</f>
        <v>72.356280082574003</v>
      </c>
      <c r="BA44" s="52">
        <f>VLOOKUP($A44,'RevPAR Raw Data'!$B$6:$BE$43,'RevPAR Raw Data'!AO$1,FALSE)</f>
        <v>79.560927783314298</v>
      </c>
      <c r="BB44" s="53">
        <f>VLOOKUP($A44,'RevPAR Raw Data'!$B$6:$BE$43,'RevPAR Raw Data'!AP$1,FALSE)</f>
        <v>75.958603932944101</v>
      </c>
      <c r="BC44" s="54">
        <f>VLOOKUP($A44,'RevPAR Raw Data'!$B$6:$BE$43,'RevPAR Raw Data'!AR$1,FALSE)</f>
        <v>56.980178220590602</v>
      </c>
      <c r="BE44" s="47">
        <f>VLOOKUP($A44,'RevPAR Raw Data'!$B$6:$BE$43,'RevPAR Raw Data'!AT$1,FALSE)</f>
        <v>-3.5558449692363601</v>
      </c>
      <c r="BF44" s="48">
        <f>VLOOKUP($A44,'RevPAR Raw Data'!$B$6:$BE$43,'RevPAR Raw Data'!AU$1,FALSE)</f>
        <v>-1.9311745352704801</v>
      </c>
      <c r="BG44" s="48">
        <f>VLOOKUP($A44,'RevPAR Raw Data'!$B$6:$BE$43,'RevPAR Raw Data'!AV$1,FALSE)</f>
        <v>-3.1350059919296598</v>
      </c>
      <c r="BH44" s="48">
        <f>VLOOKUP($A44,'RevPAR Raw Data'!$B$6:$BE$43,'RevPAR Raw Data'!AW$1,FALSE)</f>
        <v>-7.2204956306050896</v>
      </c>
      <c r="BI44" s="48">
        <f>VLOOKUP($A44,'RevPAR Raw Data'!$B$6:$BE$43,'RevPAR Raw Data'!AX$1,FALSE)</f>
        <v>-9.9034809016687007</v>
      </c>
      <c r="BJ44" s="49">
        <f>VLOOKUP($A44,'RevPAR Raw Data'!$B$6:$BE$43,'RevPAR Raw Data'!AY$1,FALSE)</f>
        <v>-5.3519523057996397</v>
      </c>
      <c r="BK44" s="48">
        <f>VLOOKUP($A44,'RevPAR Raw Data'!$B$6:$BE$43,'RevPAR Raw Data'!BA$1,FALSE)</f>
        <v>-6.2632681547164699</v>
      </c>
      <c r="BL44" s="48">
        <f>VLOOKUP($A44,'RevPAR Raw Data'!$B$6:$BE$43,'RevPAR Raw Data'!BB$1,FALSE)</f>
        <v>-5.0486712773489497</v>
      </c>
      <c r="BM44" s="49">
        <f>VLOOKUP($A44,'RevPAR Raw Data'!$B$6:$BE$43,'RevPAR Raw Data'!BC$1,FALSE)</f>
        <v>-5.6310703079673701</v>
      </c>
      <c r="BN44" s="50">
        <f>VLOOKUP($A44,'RevPAR Raw Data'!$B$6:$BE$43,'RevPAR Raw Data'!BE$1,FALSE)</f>
        <v>-5.4584564810069098</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47.177782610046201</v>
      </c>
      <c r="C47" s="48">
        <f>VLOOKUP($A47,'Occupancy Raw Data'!$B$8:$BE$45,'Occupancy Raw Data'!AH$3,FALSE)</f>
        <v>61.070640862352803</v>
      </c>
      <c r="D47" s="48">
        <f>VLOOKUP($A47,'Occupancy Raw Data'!$B$8:$BE$45,'Occupancy Raw Data'!AI$3,FALSE)</f>
        <v>67.560808921748304</v>
      </c>
      <c r="E47" s="48">
        <f>VLOOKUP($A47,'Occupancy Raw Data'!$B$8:$BE$45,'Occupancy Raw Data'!AJ$3,FALSE)</f>
        <v>67.152309651766004</v>
      </c>
      <c r="F47" s="48">
        <f>VLOOKUP($A47,'Occupancy Raw Data'!$B$8:$BE$45,'Occupancy Raw Data'!AK$3,FALSE)</f>
        <v>65.387841322108599</v>
      </c>
      <c r="G47" s="49">
        <f>VLOOKUP($A47,'Occupancy Raw Data'!$B$8:$BE$45,'Occupancy Raw Data'!AL$3,FALSE)</f>
        <v>61.669876673604399</v>
      </c>
      <c r="H47" s="48">
        <f>VLOOKUP($A47,'Occupancy Raw Data'!$B$8:$BE$45,'Occupancy Raw Data'!AN$3,FALSE)</f>
        <v>73.410269951228599</v>
      </c>
      <c r="I47" s="48">
        <f>VLOOKUP($A47,'Occupancy Raw Data'!$B$8:$BE$45,'Occupancy Raw Data'!AO$3,FALSE)</f>
        <v>76.063961976949997</v>
      </c>
      <c r="J47" s="49">
        <f>VLOOKUP($A47,'Occupancy Raw Data'!$B$8:$BE$45,'Occupancy Raw Data'!AP$3,FALSE)</f>
        <v>74.737115964089298</v>
      </c>
      <c r="K47" s="50">
        <f>VLOOKUP($A47,'Occupancy Raw Data'!$B$8:$BE$45,'Occupancy Raw Data'!AR$3,FALSE)</f>
        <v>65.4033736137429</v>
      </c>
      <c r="M47" s="47">
        <f>VLOOKUP($A47,'Occupancy Raw Data'!$B$8:$BE$45,'Occupancy Raw Data'!AT$3,FALSE)</f>
        <v>-1.84229186567613</v>
      </c>
      <c r="N47" s="48">
        <f>VLOOKUP($A47,'Occupancy Raw Data'!$B$8:$BE$45,'Occupancy Raw Data'!AU$3,FALSE)</f>
        <v>-0.72327760818724396</v>
      </c>
      <c r="O47" s="48">
        <f>VLOOKUP($A47,'Occupancy Raw Data'!$B$8:$BE$45,'Occupancy Raw Data'!AV$3,FALSE)</f>
        <v>-0.44999746586889899</v>
      </c>
      <c r="P47" s="48">
        <f>VLOOKUP($A47,'Occupancy Raw Data'!$B$8:$BE$45,'Occupancy Raw Data'!AW$3,FALSE)</f>
        <v>-2.0130490724776302</v>
      </c>
      <c r="Q47" s="48">
        <f>VLOOKUP($A47,'Occupancy Raw Data'!$B$8:$BE$45,'Occupancy Raw Data'!AX$3,FALSE)</f>
        <v>-2.3023322871821699</v>
      </c>
      <c r="R47" s="49">
        <f>VLOOKUP($A47,'Occupancy Raw Data'!$B$8:$BE$45,'Occupancy Raw Data'!AY$3,FALSE)</f>
        <v>-1.45612346231567</v>
      </c>
      <c r="S47" s="48">
        <f>VLOOKUP($A47,'Occupancy Raw Data'!$B$8:$BE$45,'Occupancy Raw Data'!BA$3,FALSE)</f>
        <v>-2.34398193973623</v>
      </c>
      <c r="T47" s="48">
        <f>VLOOKUP($A47,'Occupancy Raw Data'!$B$8:$BE$45,'Occupancy Raw Data'!BB$3,FALSE)</f>
        <v>-1.786257830209</v>
      </c>
      <c r="U47" s="49">
        <f>VLOOKUP($A47,'Occupancy Raw Data'!$B$8:$BE$45,'Occupancy Raw Data'!BC$3,FALSE)</f>
        <v>-2.0609629333103401</v>
      </c>
      <c r="V47" s="50">
        <f>VLOOKUP($A47,'Occupancy Raw Data'!$B$8:$BE$45,'Occupancy Raw Data'!BE$3,FALSE)</f>
        <v>-1.6544164228301701</v>
      </c>
      <c r="X47" s="51">
        <f>VLOOKUP($A47,'ADR Raw Data'!$B$6:$BE$43,'ADR Raw Data'!AG$1,FALSE)</f>
        <v>108.365896655033</v>
      </c>
      <c r="Y47" s="52">
        <f>VLOOKUP($A47,'ADR Raw Data'!$B$6:$BE$43,'ADR Raw Data'!AH$1,FALSE)</f>
        <v>114.964742296883</v>
      </c>
      <c r="Z47" s="52">
        <f>VLOOKUP($A47,'ADR Raw Data'!$B$6:$BE$43,'ADR Raw Data'!AI$1,FALSE)</f>
        <v>119.557997218198</v>
      </c>
      <c r="AA47" s="52">
        <f>VLOOKUP($A47,'ADR Raw Data'!$B$6:$BE$43,'ADR Raw Data'!AJ$1,FALSE)</f>
        <v>119.60167449229699</v>
      </c>
      <c r="AB47" s="52">
        <f>VLOOKUP($A47,'ADR Raw Data'!$B$6:$BE$43,'ADR Raw Data'!AK$1,FALSE)</f>
        <v>123.012477314836</v>
      </c>
      <c r="AC47" s="53">
        <f>VLOOKUP($A47,'ADR Raw Data'!$B$6:$BE$43,'ADR Raw Data'!AL$1,FALSE)</f>
        <v>117.677930274554</v>
      </c>
      <c r="AD47" s="52">
        <f>VLOOKUP($A47,'ADR Raw Data'!$B$6:$BE$43,'ADR Raw Data'!AN$1,FALSE)</f>
        <v>147.72368385417701</v>
      </c>
      <c r="AE47" s="52">
        <f>VLOOKUP($A47,'ADR Raw Data'!$B$6:$BE$43,'ADR Raw Data'!AO$1,FALSE)</f>
        <v>148.318801854139</v>
      </c>
      <c r="AF47" s="53">
        <f>VLOOKUP($A47,'ADR Raw Data'!$B$6:$BE$43,'ADR Raw Data'!AP$1,FALSE)</f>
        <v>148.026525570351</v>
      </c>
      <c r="AG47" s="54">
        <f>VLOOKUP($A47,'ADR Raw Data'!$B$6:$BE$43,'ADR Raw Data'!AR$1,FALSE)</f>
        <v>127.58640336413799</v>
      </c>
      <c r="AI47" s="47">
        <f>VLOOKUP($A47,'ADR Raw Data'!$B$6:$BE$43,'ADR Raw Data'!AT$1,FALSE)</f>
        <v>3.9858028743383001</v>
      </c>
      <c r="AJ47" s="48">
        <f>VLOOKUP($A47,'ADR Raw Data'!$B$6:$BE$43,'ADR Raw Data'!AU$1,FALSE)</f>
        <v>3.4122913656720302</v>
      </c>
      <c r="AK47" s="48">
        <f>VLOOKUP($A47,'ADR Raw Data'!$B$6:$BE$43,'ADR Raw Data'!AV$1,FALSE)</f>
        <v>3.10076776788982</v>
      </c>
      <c r="AL47" s="48">
        <f>VLOOKUP($A47,'ADR Raw Data'!$B$6:$BE$43,'ADR Raw Data'!AW$1,FALSE)</f>
        <v>3.2182469800239999</v>
      </c>
      <c r="AM47" s="48">
        <f>VLOOKUP($A47,'ADR Raw Data'!$B$6:$BE$43,'ADR Raw Data'!AX$1,FALSE)</f>
        <v>4.3726027654572404</v>
      </c>
      <c r="AN47" s="49">
        <f>VLOOKUP($A47,'ADR Raw Data'!$B$6:$BE$43,'ADR Raw Data'!AY$1,FALSE)</f>
        <v>3.5882731546459201</v>
      </c>
      <c r="AO47" s="48">
        <f>VLOOKUP($A47,'ADR Raw Data'!$B$6:$BE$43,'ADR Raw Data'!BA$1,FALSE)</f>
        <v>4.0305287320775598</v>
      </c>
      <c r="AP47" s="48">
        <f>VLOOKUP($A47,'ADR Raw Data'!$B$6:$BE$43,'ADR Raw Data'!BB$1,FALSE)</f>
        <v>3.3134962563764199</v>
      </c>
      <c r="AQ47" s="49">
        <f>VLOOKUP($A47,'ADR Raw Data'!$B$6:$BE$43,'ADR Raw Data'!BC$1,FALSE)</f>
        <v>3.6653014450966399</v>
      </c>
      <c r="AR47" s="50">
        <f>VLOOKUP($A47,'ADR Raw Data'!$B$6:$BE$43,'ADR Raw Data'!BE$1,FALSE)</f>
        <v>3.5841566178869502</v>
      </c>
      <c r="AT47" s="51">
        <f>VLOOKUP($A47,'RevPAR Raw Data'!$B$6:$BE$43,'RevPAR Raw Data'!AG$1,FALSE)</f>
        <v>51.124627147339297</v>
      </c>
      <c r="AU47" s="52">
        <f>VLOOKUP($A47,'RevPAR Raw Data'!$B$6:$BE$43,'RevPAR Raw Data'!AH$1,FALSE)</f>
        <v>70.209704886458894</v>
      </c>
      <c r="AV47" s="52">
        <f>VLOOKUP($A47,'RevPAR Raw Data'!$B$6:$BE$43,'RevPAR Raw Data'!AI$1,FALSE)</f>
        <v>80.774350051256505</v>
      </c>
      <c r="AW47" s="52">
        <f>VLOOKUP($A47,'RevPAR Raw Data'!$B$6:$BE$43,'RevPAR Raw Data'!AJ$1,FALSE)</f>
        <v>80.315286803765005</v>
      </c>
      <c r="AX47" s="52">
        <f>VLOOKUP($A47,'RevPAR Raw Data'!$B$6:$BE$43,'RevPAR Raw Data'!AK$1,FALSE)</f>
        <v>80.435203473020394</v>
      </c>
      <c r="AY47" s="53">
        <f>VLOOKUP($A47,'RevPAR Raw Data'!$B$6:$BE$43,'RevPAR Raw Data'!AL$1,FALSE)</f>
        <v>72.571834472367996</v>
      </c>
      <c r="AZ47" s="52">
        <f>VLOOKUP($A47,'RevPAR Raw Data'!$B$6:$BE$43,'RevPAR Raw Data'!AN$1,FALSE)</f>
        <v>108.444355099251</v>
      </c>
      <c r="BA47" s="52">
        <f>VLOOKUP($A47,'RevPAR Raw Data'!$B$6:$BE$43,'RevPAR Raw Data'!AO$1,FALSE)</f>
        <v>112.81715704699999</v>
      </c>
      <c r="BB47" s="53">
        <f>VLOOKUP($A47,'RevPAR Raw Data'!$B$6:$BE$43,'RevPAR Raw Data'!AP$1,FALSE)</f>
        <v>110.63075607312599</v>
      </c>
      <c r="BC47" s="54">
        <f>VLOOKUP($A47,'RevPAR Raw Data'!$B$6:$BE$43,'RevPAR Raw Data'!AR$1,FALSE)</f>
        <v>83.445812072584602</v>
      </c>
      <c r="BE47" s="47">
        <f>VLOOKUP($A47,'RevPAR Raw Data'!$B$6:$BE$43,'RevPAR Raw Data'!AT$1,FALSE)</f>
        <v>2.07008088652635</v>
      </c>
      <c r="BF47" s="48">
        <f>VLOOKUP($A47,'RevPAR Raw Data'!$B$6:$BE$43,'RevPAR Raw Data'!AU$1,FALSE)</f>
        <v>2.6643334181107701</v>
      </c>
      <c r="BG47" s="48">
        <f>VLOOKUP($A47,'RevPAR Raw Data'!$B$6:$BE$43,'RevPAR Raw Data'!AV$1,FALSE)</f>
        <v>2.6368169256429299</v>
      </c>
      <c r="BH47" s="48">
        <f>VLOOKUP($A47,'RevPAR Raw Data'!$B$6:$BE$43,'RevPAR Raw Data'!AW$1,FALSE)</f>
        <v>1.14041301656495</v>
      </c>
      <c r="BI47" s="48">
        <f>VLOOKUP($A47,'RevPAR Raw Data'!$B$6:$BE$43,'RevPAR Raw Data'!AX$1,FALSE)</f>
        <v>1.96959863301572</v>
      </c>
      <c r="BJ47" s="49">
        <f>VLOOKUP($A47,'RevPAR Raw Data'!$B$6:$BE$43,'RevPAR Raw Data'!AY$1,FALSE)</f>
        <v>2.0799000050334699</v>
      </c>
      <c r="BK47" s="48">
        <f>VLOOKUP($A47,'RevPAR Raw Data'!$B$6:$BE$43,'RevPAR Raw Data'!BA$1,FALSE)</f>
        <v>1.5920719267855501</v>
      </c>
      <c r="BL47" s="48">
        <f>VLOOKUP($A47,'RevPAR Raw Data'!$B$6:$BE$43,'RevPAR Raw Data'!BB$1,FALSE)</f>
        <v>1.46805083983422</v>
      </c>
      <c r="BM47" s="49">
        <f>VLOOKUP($A47,'RevPAR Raw Data'!$B$6:$BE$43,'RevPAR Raw Data'!BC$1,FALSE)</f>
        <v>1.5287980076087599</v>
      </c>
      <c r="BN47" s="50">
        <f>VLOOKUP($A47,'RevPAR Raw Data'!$B$6:$BE$43,'RevPAR Raw Data'!BE$1,FALSE)</f>
        <v>1.8704433193504999</v>
      </c>
    </row>
    <row r="48" spans="1:66" x14ac:dyDescent="0.25">
      <c r="A48" s="63" t="s">
        <v>78</v>
      </c>
      <c r="B48" s="47">
        <f>VLOOKUP($A48,'Occupancy Raw Data'!$B$8:$BE$45,'Occupancy Raw Data'!AG$3,FALSE)</f>
        <v>47.828593389700202</v>
      </c>
      <c r="C48" s="48">
        <f>VLOOKUP($A48,'Occupancy Raw Data'!$B$8:$BE$45,'Occupancy Raw Data'!AH$3,FALSE)</f>
        <v>65.122982321291303</v>
      </c>
      <c r="D48" s="48">
        <f>VLOOKUP($A48,'Occupancy Raw Data'!$B$8:$BE$45,'Occupancy Raw Data'!AI$3,FALSE)</f>
        <v>68.927747886241306</v>
      </c>
      <c r="E48" s="48">
        <f>VLOOKUP($A48,'Occupancy Raw Data'!$B$8:$BE$45,'Occupancy Raw Data'!AJ$3,FALSE)</f>
        <v>68.504996156802406</v>
      </c>
      <c r="F48" s="48">
        <f>VLOOKUP($A48,'Occupancy Raw Data'!$B$8:$BE$45,'Occupancy Raw Data'!AK$3,FALSE)</f>
        <v>64.815526518062995</v>
      </c>
      <c r="G48" s="49">
        <f>VLOOKUP($A48,'Occupancy Raw Data'!$B$8:$BE$45,'Occupancy Raw Data'!AL$3,FALSE)</f>
        <v>63.039969254419603</v>
      </c>
      <c r="H48" s="48">
        <f>VLOOKUP($A48,'Occupancy Raw Data'!$B$8:$BE$45,'Occupancy Raw Data'!AN$3,FALSE)</f>
        <v>68.178324365872399</v>
      </c>
      <c r="I48" s="48">
        <f>VLOOKUP($A48,'Occupancy Raw Data'!$B$8:$BE$45,'Occupancy Raw Data'!AO$3,FALSE)</f>
        <v>68.677940046118295</v>
      </c>
      <c r="J48" s="49">
        <f>VLOOKUP($A48,'Occupancy Raw Data'!$B$8:$BE$45,'Occupancy Raw Data'!AP$3,FALSE)</f>
        <v>68.428132205995297</v>
      </c>
      <c r="K48" s="50">
        <f>VLOOKUP($A48,'Occupancy Raw Data'!$B$8:$BE$45,'Occupancy Raw Data'!AR$3,FALSE)</f>
        <v>64.579444383441299</v>
      </c>
      <c r="M48" s="47">
        <f>VLOOKUP($A48,'Occupancy Raw Data'!$B$8:$BE$45,'Occupancy Raw Data'!AT$3,FALSE)</f>
        <v>6.7782067782067701</v>
      </c>
      <c r="N48" s="48">
        <f>VLOOKUP($A48,'Occupancy Raw Data'!$B$8:$BE$45,'Occupancy Raw Data'!AU$3,FALSE)</f>
        <v>8.309364014062</v>
      </c>
      <c r="O48" s="48">
        <f>VLOOKUP($A48,'Occupancy Raw Data'!$B$8:$BE$45,'Occupancy Raw Data'!AV$3,FALSE)</f>
        <v>6.3760379596678503</v>
      </c>
      <c r="P48" s="48">
        <f>VLOOKUP($A48,'Occupancy Raw Data'!$B$8:$BE$45,'Occupancy Raw Data'!AW$3,FALSE)</f>
        <v>4.7605054363796597</v>
      </c>
      <c r="Q48" s="48">
        <f>VLOOKUP($A48,'Occupancy Raw Data'!$B$8:$BE$45,'Occupancy Raw Data'!AX$3,FALSE)</f>
        <v>6.8419385492556204</v>
      </c>
      <c r="R48" s="49">
        <f>VLOOKUP($A48,'Occupancy Raw Data'!$B$8:$BE$45,'Occupancy Raw Data'!AY$3,FALSE)</f>
        <v>6.56834719334719</v>
      </c>
      <c r="S48" s="48">
        <f>VLOOKUP($A48,'Occupancy Raw Data'!$B$8:$BE$45,'Occupancy Raw Data'!BA$3,FALSE)</f>
        <v>0.16939582156973401</v>
      </c>
      <c r="T48" s="48">
        <f>VLOOKUP($A48,'Occupancy Raw Data'!$B$8:$BE$45,'Occupancy Raw Data'!BB$3,FALSE)</f>
        <v>-1.51556902728024</v>
      </c>
      <c r="U48" s="49">
        <f>VLOOKUP($A48,'Occupancy Raw Data'!$B$8:$BE$45,'Occupancy Raw Data'!BC$3,FALSE)</f>
        <v>-0.68330776739645704</v>
      </c>
      <c r="V48" s="50">
        <f>VLOOKUP($A48,'Occupancy Raw Data'!$B$8:$BE$45,'Occupancy Raw Data'!BE$3,FALSE)</f>
        <v>4.2636174267606197</v>
      </c>
      <c r="X48" s="51">
        <f>VLOOKUP($A48,'ADR Raw Data'!$B$6:$BE$43,'ADR Raw Data'!AG$1,FALSE)</f>
        <v>102.314748895138</v>
      </c>
      <c r="Y48" s="52">
        <f>VLOOKUP($A48,'ADR Raw Data'!$B$6:$BE$43,'ADR Raw Data'!AH$1,FALSE)</f>
        <v>107.03132782531701</v>
      </c>
      <c r="Z48" s="52">
        <f>VLOOKUP($A48,'ADR Raw Data'!$B$6:$BE$43,'ADR Raw Data'!AI$1,FALSE)</f>
        <v>105.200267633119</v>
      </c>
      <c r="AA48" s="52">
        <f>VLOOKUP($A48,'ADR Raw Data'!$B$6:$BE$43,'ADR Raw Data'!AJ$1,FALSE)</f>
        <v>104.183553997194</v>
      </c>
      <c r="AB48" s="52">
        <f>VLOOKUP($A48,'ADR Raw Data'!$B$6:$BE$43,'ADR Raw Data'!AK$1,FALSE)</f>
        <v>112.020853839312</v>
      </c>
      <c r="AC48" s="53">
        <f>VLOOKUP($A48,'ADR Raw Data'!$B$6:$BE$43,'ADR Raw Data'!AL$1,FALSE)</f>
        <v>106.322297750411</v>
      </c>
      <c r="AD48" s="52">
        <f>VLOOKUP($A48,'ADR Raw Data'!$B$6:$BE$43,'ADR Raw Data'!AN$1,FALSE)</f>
        <v>129.84718151070999</v>
      </c>
      <c r="AE48" s="52">
        <f>VLOOKUP($A48,'ADR Raw Data'!$B$6:$BE$43,'ADR Raw Data'!AO$1,FALSE)</f>
        <v>133.392470621152</v>
      </c>
      <c r="AF48" s="53">
        <f>VLOOKUP($A48,'ADR Raw Data'!$B$6:$BE$43,'ADR Raw Data'!AP$1,FALSE)</f>
        <v>131.62629738837401</v>
      </c>
      <c r="AG48" s="54">
        <f>VLOOKUP($A48,'ADR Raw Data'!$B$6:$BE$43,'ADR Raw Data'!AR$1,FALSE)</f>
        <v>113.982875239107</v>
      </c>
      <c r="AI48" s="47">
        <f>VLOOKUP($A48,'ADR Raw Data'!$B$6:$BE$43,'ADR Raw Data'!AT$1,FALSE)</f>
        <v>-2.1191406575611098</v>
      </c>
      <c r="AJ48" s="48">
        <f>VLOOKUP($A48,'ADR Raw Data'!$B$6:$BE$43,'ADR Raw Data'!AU$1,FALSE)</f>
        <v>-1.6115980429735499</v>
      </c>
      <c r="AK48" s="48">
        <f>VLOOKUP($A48,'ADR Raw Data'!$B$6:$BE$43,'ADR Raw Data'!AV$1,FALSE)</f>
        <v>-2.1544665698700101</v>
      </c>
      <c r="AL48" s="48">
        <f>VLOOKUP($A48,'ADR Raw Data'!$B$6:$BE$43,'ADR Raw Data'!AW$1,FALSE)</f>
        <v>-7.2753684978753599</v>
      </c>
      <c r="AM48" s="48">
        <f>VLOOKUP($A48,'ADR Raw Data'!$B$6:$BE$43,'ADR Raw Data'!AX$1,FALSE)</f>
        <v>-2.4572171830418399</v>
      </c>
      <c r="AN48" s="49">
        <f>VLOOKUP($A48,'ADR Raw Data'!$B$6:$BE$43,'ADR Raw Data'!AY$1,FALSE)</f>
        <v>-3.2510864451822199</v>
      </c>
      <c r="AO48" s="48">
        <f>VLOOKUP($A48,'ADR Raw Data'!$B$6:$BE$43,'ADR Raw Data'!BA$1,FALSE)</f>
        <v>-1.04809301338771</v>
      </c>
      <c r="AP48" s="48">
        <f>VLOOKUP($A48,'ADR Raw Data'!$B$6:$BE$43,'ADR Raw Data'!BB$1,FALSE)</f>
        <v>-1.65717904780854</v>
      </c>
      <c r="AQ48" s="49">
        <f>VLOOKUP($A48,'ADR Raw Data'!$B$6:$BE$43,'ADR Raw Data'!BC$1,FALSE)</f>
        <v>-1.37263610046069</v>
      </c>
      <c r="AR48" s="50">
        <f>VLOOKUP($A48,'ADR Raw Data'!$B$6:$BE$43,'ADR Raw Data'!BE$1,FALSE)</f>
        <v>-2.8973836762068599</v>
      </c>
      <c r="AT48" s="51">
        <f>VLOOKUP($A48,'RevPAR Raw Data'!$B$6:$BE$43,'RevPAR Raw Data'!AG$1,FALSE)</f>
        <v>48.935705226748603</v>
      </c>
      <c r="AU48" s="52">
        <f>VLOOKUP($A48,'RevPAR Raw Data'!$B$6:$BE$43,'RevPAR Raw Data'!AH$1,FALSE)</f>
        <v>69.701992697924595</v>
      </c>
      <c r="AV48" s="52">
        <f>VLOOKUP($A48,'RevPAR Raw Data'!$B$6:$BE$43,'RevPAR Raw Data'!AI$1,FALSE)</f>
        <v>72.512175249807797</v>
      </c>
      <c r="AW48" s="52">
        <f>VLOOKUP($A48,'RevPAR Raw Data'!$B$6:$BE$43,'RevPAR Raw Data'!AJ$1,FALSE)</f>
        <v>71.370939661798602</v>
      </c>
      <c r="AX48" s="52">
        <f>VLOOKUP($A48,'RevPAR Raw Data'!$B$6:$BE$43,'RevPAR Raw Data'!AK$1,FALSE)</f>
        <v>72.606906225979998</v>
      </c>
      <c r="AY48" s="53">
        <f>VLOOKUP($A48,'RevPAR Raw Data'!$B$6:$BE$43,'RevPAR Raw Data'!AL$1,FALSE)</f>
        <v>67.0255438124519</v>
      </c>
      <c r="AZ48" s="52">
        <f>VLOOKUP($A48,'RevPAR Raw Data'!$B$6:$BE$43,'RevPAR Raw Data'!AN$1,FALSE)</f>
        <v>88.527632590315093</v>
      </c>
      <c r="BA48" s="52">
        <f>VLOOKUP($A48,'RevPAR Raw Data'!$B$6:$BE$43,'RevPAR Raw Data'!AO$1,FALSE)</f>
        <v>91.611200999231301</v>
      </c>
      <c r="BB48" s="53">
        <f>VLOOKUP($A48,'RevPAR Raw Data'!$B$6:$BE$43,'RevPAR Raw Data'!AP$1,FALSE)</f>
        <v>90.069416794773204</v>
      </c>
      <c r="BC48" s="54">
        <f>VLOOKUP($A48,'RevPAR Raw Data'!$B$6:$BE$43,'RevPAR Raw Data'!AR$1,FALSE)</f>
        <v>73.609507521686595</v>
      </c>
      <c r="BE48" s="47">
        <f>VLOOKUP($A48,'RevPAR Raw Data'!$B$6:$BE$43,'RevPAR Raw Data'!AT$1,FALSE)</f>
        <v>4.5154263849551102</v>
      </c>
      <c r="BF48" s="48">
        <f>VLOOKUP($A48,'RevPAR Raw Data'!$B$6:$BE$43,'RevPAR Raw Data'!AU$1,FALSE)</f>
        <v>6.5638524232542697</v>
      </c>
      <c r="BG48" s="48">
        <f>VLOOKUP($A48,'RevPAR Raw Data'!$B$6:$BE$43,'RevPAR Raw Data'!AV$1,FALSE)</f>
        <v>4.0842017834745699</v>
      </c>
      <c r="BH48" s="48">
        <f>VLOOKUP($A48,'RevPAR Raw Data'!$B$6:$BE$43,'RevPAR Raw Data'!AW$1,FALSE)</f>
        <v>-2.8612073743537101</v>
      </c>
      <c r="BI48" s="48">
        <f>VLOOKUP($A48,'RevPAR Raw Data'!$B$6:$BE$43,'RevPAR Raw Data'!AX$1,FALSE)</f>
        <v>4.2166000765282901</v>
      </c>
      <c r="BJ48" s="49">
        <f>VLOOKUP($A48,'RevPAR Raw Data'!$B$6:$BE$43,'RevPAR Raw Data'!AY$1,FALSE)</f>
        <v>3.10371810288955</v>
      </c>
      <c r="BK48" s="48">
        <f>VLOOKUP($A48,'RevPAR Raw Data'!$B$6:$BE$43,'RevPAR Raw Data'!BA$1,FALSE)</f>
        <v>-0.88047261758881901</v>
      </c>
      <c r="BL48" s="48">
        <f>VLOOKUP($A48,'RevPAR Raw Data'!$B$6:$BE$43,'RevPAR Raw Data'!BB$1,FALSE)</f>
        <v>-3.1476323827136201</v>
      </c>
      <c r="BM48" s="49">
        <f>VLOOKUP($A48,'RevPAR Raw Data'!$B$6:$BE$43,'RevPAR Raw Data'!BC$1,FALSE)</f>
        <v>-2.0465645387646099</v>
      </c>
      <c r="BN48" s="50">
        <f>VLOOKUP($A48,'RevPAR Raw Data'!$B$6:$BE$43,'RevPAR Raw Data'!BE$1,FALSE)</f>
        <v>1.2427003952148901</v>
      </c>
    </row>
    <row r="49" spans="1:66" x14ac:dyDescent="0.25">
      <c r="A49" s="63" t="s">
        <v>79</v>
      </c>
      <c r="B49" s="47">
        <f>VLOOKUP($A49,'Occupancy Raw Data'!$B$8:$BE$45,'Occupancy Raw Data'!AG$3,FALSE)</f>
        <v>42.172050098879303</v>
      </c>
      <c r="C49" s="48">
        <f>VLOOKUP($A49,'Occupancy Raw Data'!$B$8:$BE$45,'Occupancy Raw Data'!AH$3,FALSE)</f>
        <v>51.878707976268899</v>
      </c>
      <c r="D49" s="48">
        <f>VLOOKUP($A49,'Occupancy Raw Data'!$B$8:$BE$45,'Occupancy Raw Data'!AI$3,FALSE)</f>
        <v>54.927488464073797</v>
      </c>
      <c r="E49" s="48">
        <f>VLOOKUP($A49,'Occupancy Raw Data'!$B$8:$BE$45,'Occupancy Raw Data'!AJ$3,FALSE)</f>
        <v>54.6395138774839</v>
      </c>
      <c r="F49" s="48">
        <f>VLOOKUP($A49,'Occupancy Raw Data'!$B$8:$BE$45,'Occupancy Raw Data'!AK$3,FALSE)</f>
        <v>53.555592051239898</v>
      </c>
      <c r="G49" s="49">
        <f>VLOOKUP($A49,'Occupancy Raw Data'!$B$8:$BE$45,'Occupancy Raw Data'!AL$3,FALSE)</f>
        <v>51.4383516555855</v>
      </c>
      <c r="H49" s="48">
        <f>VLOOKUP($A49,'Occupancy Raw Data'!$B$8:$BE$45,'Occupancy Raw Data'!AN$3,FALSE)</f>
        <v>64.805386763015207</v>
      </c>
      <c r="I49" s="48">
        <f>VLOOKUP($A49,'Occupancy Raw Data'!$B$8:$BE$45,'Occupancy Raw Data'!AO$3,FALSE)</f>
        <v>65.905731647232699</v>
      </c>
      <c r="J49" s="49">
        <f>VLOOKUP($A49,'Occupancy Raw Data'!$B$8:$BE$45,'Occupancy Raw Data'!AP$3,FALSE)</f>
        <v>65.355559205123896</v>
      </c>
      <c r="K49" s="50">
        <f>VLOOKUP($A49,'Occupancy Raw Data'!$B$8:$BE$45,'Occupancy Raw Data'!AR$3,FALSE)</f>
        <v>55.420582706766901</v>
      </c>
      <c r="M49" s="47">
        <f>VLOOKUP($A49,'Occupancy Raw Data'!$B$8:$BE$45,'Occupancy Raw Data'!AT$3,FALSE)</f>
        <v>5.9627329192546501</v>
      </c>
      <c r="N49" s="48">
        <f>VLOOKUP($A49,'Occupancy Raw Data'!$B$8:$BE$45,'Occupancy Raw Data'!AU$3,FALSE)</f>
        <v>2.8285979386398501</v>
      </c>
      <c r="O49" s="48">
        <f>VLOOKUP($A49,'Occupancy Raw Data'!$B$8:$BE$45,'Occupancy Raw Data'!AV$3,FALSE)</f>
        <v>3.7065045760451301</v>
      </c>
      <c r="P49" s="48">
        <f>VLOOKUP($A49,'Occupancy Raw Data'!$B$8:$BE$45,'Occupancy Raw Data'!AW$3,FALSE)</f>
        <v>-0.150060024009603</v>
      </c>
      <c r="Q49" s="48">
        <f>VLOOKUP($A49,'Occupancy Raw Data'!$B$8:$BE$45,'Occupancy Raw Data'!AX$3,FALSE)</f>
        <v>-1.0919017288444</v>
      </c>
      <c r="R49" s="49">
        <f>VLOOKUP($A49,'Occupancy Raw Data'!$B$8:$BE$45,'Occupancy Raw Data'!AY$3,FALSE)</f>
        <v>2.0116296701345799</v>
      </c>
      <c r="S49" s="48">
        <f>VLOOKUP($A49,'Occupancy Raw Data'!$B$8:$BE$45,'Occupancy Raw Data'!BA$3,FALSE)</f>
        <v>1.1276268580215201</v>
      </c>
      <c r="T49" s="48">
        <f>VLOOKUP($A49,'Occupancy Raw Data'!$B$8:$BE$45,'Occupancy Raw Data'!BB$3,FALSE)</f>
        <v>-1.59391858754291</v>
      </c>
      <c r="U49" s="49">
        <f>VLOOKUP($A49,'Occupancy Raw Data'!$B$8:$BE$45,'Occupancy Raw Data'!BC$3,FALSE)</f>
        <v>-0.26315789473684198</v>
      </c>
      <c r="V49" s="50">
        <f>VLOOKUP($A49,'Occupancy Raw Data'!$B$8:$BE$45,'Occupancy Raw Data'!BE$3,FALSE)</f>
        <v>1.2404126955827</v>
      </c>
      <c r="X49" s="51">
        <f>VLOOKUP($A49,'ADR Raw Data'!$B$6:$BE$43,'ADR Raw Data'!AG$1,FALSE)</f>
        <v>101.535787416959</v>
      </c>
      <c r="Y49" s="52">
        <f>VLOOKUP($A49,'ADR Raw Data'!$B$6:$BE$43,'ADR Raw Data'!AH$1,FALSE)</f>
        <v>102.03523189326501</v>
      </c>
      <c r="Z49" s="52">
        <f>VLOOKUP($A49,'ADR Raw Data'!$B$6:$BE$43,'ADR Raw Data'!AI$1,FALSE)</f>
        <v>102.606489648964</v>
      </c>
      <c r="AA49" s="52">
        <f>VLOOKUP($A49,'ADR Raw Data'!$B$6:$BE$43,'ADR Raw Data'!AJ$1,FALSE)</f>
        <v>102.746982266305</v>
      </c>
      <c r="AB49" s="52">
        <f>VLOOKUP($A49,'ADR Raw Data'!$B$6:$BE$43,'ADR Raw Data'!AK$1,FALSE)</f>
        <v>105.824498620055</v>
      </c>
      <c r="AC49" s="53">
        <f>VLOOKUP($A49,'ADR Raw Data'!$B$6:$BE$43,'ADR Raw Data'!AL$1,FALSE)</f>
        <v>103.01748912208799</v>
      </c>
      <c r="AD49" s="52">
        <f>VLOOKUP($A49,'ADR Raw Data'!$B$6:$BE$43,'ADR Raw Data'!AN$1,FALSE)</f>
        <v>127.13954384186501</v>
      </c>
      <c r="AE49" s="52">
        <f>VLOOKUP($A49,'ADR Raw Data'!$B$6:$BE$43,'ADR Raw Data'!AO$1,FALSE)</f>
        <v>128.40775978071201</v>
      </c>
      <c r="AF49" s="53">
        <f>VLOOKUP($A49,'ADR Raw Data'!$B$6:$BE$43,'ADR Raw Data'!AP$1,FALSE)</f>
        <v>127.77898982284199</v>
      </c>
      <c r="AG49" s="54">
        <f>VLOOKUP($A49,'ADR Raw Data'!$B$6:$BE$43,'ADR Raw Data'!AR$1,FALSE)</f>
        <v>111.37280281511001</v>
      </c>
      <c r="AI49" s="47">
        <f>VLOOKUP($A49,'ADR Raw Data'!$B$6:$BE$43,'ADR Raw Data'!AT$1,FALSE)</f>
        <v>-7.6607262972799104</v>
      </c>
      <c r="AJ49" s="48">
        <f>VLOOKUP($A49,'ADR Raw Data'!$B$6:$BE$43,'ADR Raw Data'!AU$1,FALSE)</f>
        <v>-6.8889970354072299</v>
      </c>
      <c r="AK49" s="48">
        <f>VLOOKUP($A49,'ADR Raw Data'!$B$6:$BE$43,'ADR Raw Data'!AV$1,FALSE)</f>
        <v>-5.11033783328664</v>
      </c>
      <c r="AL49" s="48">
        <f>VLOOKUP($A49,'ADR Raw Data'!$B$6:$BE$43,'ADR Raw Data'!AW$1,FALSE)</f>
        <v>-5.5418429174686903</v>
      </c>
      <c r="AM49" s="48">
        <f>VLOOKUP($A49,'ADR Raw Data'!$B$6:$BE$43,'ADR Raw Data'!AX$1,FALSE)</f>
        <v>-8.5678003825801792</v>
      </c>
      <c r="AN49" s="49">
        <f>VLOOKUP($A49,'ADR Raw Data'!$B$6:$BE$43,'ADR Raw Data'!AY$1,FALSE)</f>
        <v>-6.75934511012077</v>
      </c>
      <c r="AO49" s="48">
        <f>VLOOKUP($A49,'ADR Raw Data'!$B$6:$BE$43,'ADR Raw Data'!BA$1,FALSE)</f>
        <v>-12.430463546098901</v>
      </c>
      <c r="AP49" s="48">
        <f>VLOOKUP($A49,'ADR Raw Data'!$B$6:$BE$43,'ADR Raw Data'!BB$1,FALSE)</f>
        <v>-12.512906051285301</v>
      </c>
      <c r="AQ49" s="49">
        <f>VLOOKUP($A49,'ADR Raw Data'!$B$6:$BE$43,'ADR Raw Data'!BC$1,FALSE)</f>
        <v>-12.4787407081474</v>
      </c>
      <c r="AR49" s="50">
        <f>VLOOKUP($A49,'ADR Raw Data'!$B$6:$BE$43,'ADR Raw Data'!BE$1,FALSE)</f>
        <v>-9.1850956953123593</v>
      </c>
      <c r="AT49" s="51">
        <f>VLOOKUP($A49,'RevPAR Raw Data'!$B$6:$BE$43,'RevPAR Raw Data'!AG$1,FALSE)</f>
        <v>42.819723137771902</v>
      </c>
      <c r="AU49" s="52">
        <f>VLOOKUP($A49,'RevPAR Raw Data'!$B$6:$BE$43,'RevPAR Raw Data'!AH$1,FALSE)</f>
        <v>52.934559986815998</v>
      </c>
      <c r="AV49" s="52">
        <f>VLOOKUP($A49,'RevPAR Raw Data'!$B$6:$BE$43,'RevPAR Raw Data'!AI$1,FALSE)</f>
        <v>56.359167765326298</v>
      </c>
      <c r="AW49" s="52">
        <f>VLOOKUP($A49,'RevPAR Raw Data'!$B$6:$BE$43,'RevPAR Raw Data'!AJ$1,FALSE)</f>
        <v>56.140451634094198</v>
      </c>
      <c r="AX49" s="52">
        <f>VLOOKUP($A49,'RevPAR Raw Data'!$B$6:$BE$43,'RevPAR Raw Data'!AK$1,FALSE)</f>
        <v>56.674936771226797</v>
      </c>
      <c r="AY49" s="53">
        <f>VLOOKUP($A49,'RevPAR Raw Data'!$B$6:$BE$43,'RevPAR Raw Data'!AL$1,FALSE)</f>
        <v>52.990498321374403</v>
      </c>
      <c r="AZ49" s="52">
        <f>VLOOKUP($A49,'RevPAR Raw Data'!$B$6:$BE$43,'RevPAR Raw Data'!AN$1,FALSE)</f>
        <v>82.393273115453994</v>
      </c>
      <c r="BA49" s="52">
        <f>VLOOKUP($A49,'RevPAR Raw Data'!$B$6:$BE$43,'RevPAR Raw Data'!AO$1,FALSE)</f>
        <v>84.628073575299695</v>
      </c>
      <c r="BB49" s="53">
        <f>VLOOKUP($A49,'RevPAR Raw Data'!$B$6:$BE$43,'RevPAR Raw Data'!AP$1,FALSE)</f>
        <v>83.510673345376901</v>
      </c>
      <c r="BC49" s="54">
        <f>VLOOKUP($A49,'RevPAR Raw Data'!$B$6:$BE$43,'RevPAR Raw Data'!AR$1,FALSE)</f>
        <v>61.723456296992403</v>
      </c>
      <c r="BE49" s="47">
        <f>VLOOKUP($A49,'RevPAR Raw Data'!$B$6:$BE$43,'RevPAR Raw Data'!AT$1,FALSE)</f>
        <v>-2.15478202680716</v>
      </c>
      <c r="BF49" s="48">
        <f>VLOOKUP($A49,'RevPAR Raw Data'!$B$6:$BE$43,'RevPAR Raw Data'!AU$1,FALSE)</f>
        <v>-4.2552611249038597</v>
      </c>
      <c r="BG49" s="48">
        <f>VLOOKUP($A49,'RevPAR Raw Data'!$B$6:$BE$43,'RevPAR Raw Data'!AV$1,FALSE)</f>
        <v>-1.5932481628836399</v>
      </c>
      <c r="BH49" s="48">
        <f>VLOOKUP($A49,'RevPAR Raw Data'!$B$6:$BE$43,'RevPAR Raw Data'!AW$1,FALSE)</f>
        <v>-5.6835868506657601</v>
      </c>
      <c r="BI49" s="48">
        <f>VLOOKUP($A49,'RevPAR Raw Data'!$B$6:$BE$43,'RevPAR Raw Data'!AX$1,FALSE)</f>
        <v>-9.5661501509232494</v>
      </c>
      <c r="BJ49" s="49">
        <f>VLOOKUP($A49,'RevPAR Raw Data'!$B$6:$BE$43,'RevPAR Raw Data'!AY$1,FALSE)</f>
        <v>-4.8836884317281699</v>
      </c>
      <c r="BK49" s="48">
        <f>VLOOKUP($A49,'RevPAR Raw Data'!$B$6:$BE$43,'RevPAR Raw Data'!BA$1,FALSE)</f>
        <v>-11.4430059335998</v>
      </c>
      <c r="BL49" s="48">
        <f>VLOOKUP($A49,'RevPAR Raw Data'!$B$6:$BE$43,'RevPAR Raw Data'!BB$1,FALSE)</f>
        <v>-13.907379103435</v>
      </c>
      <c r="BM49" s="49">
        <f>VLOOKUP($A49,'RevPAR Raw Data'!$B$6:$BE$43,'RevPAR Raw Data'!BC$1,FALSE)</f>
        <v>-12.709059811547</v>
      </c>
      <c r="BN49" s="50">
        <f>VLOOKUP($A49,'RevPAR Raw Data'!$B$6:$BE$43,'RevPAR Raw Data'!BE$1,FALSE)</f>
        <v>-8.0586160928357398</v>
      </c>
    </row>
    <row r="50" spans="1:66" x14ac:dyDescent="0.25">
      <c r="A50" s="63" t="s">
        <v>80</v>
      </c>
      <c r="B50" s="47">
        <f>VLOOKUP($A50,'Occupancy Raw Data'!$B$8:$BE$45,'Occupancy Raw Data'!AG$3,FALSE)</f>
        <v>49.983988728064503</v>
      </c>
      <c r="C50" s="48">
        <f>VLOOKUP($A50,'Occupancy Raw Data'!$B$8:$BE$45,'Occupancy Raw Data'!AH$3,FALSE)</f>
        <v>56.464070705776798</v>
      </c>
      <c r="D50" s="48">
        <f>VLOOKUP($A50,'Occupancy Raw Data'!$B$8:$BE$45,'Occupancy Raw Data'!AI$3,FALSE)</f>
        <v>60.6628666581273</v>
      </c>
      <c r="E50" s="48">
        <f>VLOOKUP($A50,'Occupancy Raw Data'!$B$8:$BE$45,'Occupancy Raw Data'!AJ$3,FALSE)</f>
        <v>62.103881132317099</v>
      </c>
      <c r="F50" s="48">
        <f>VLOOKUP($A50,'Occupancy Raw Data'!$B$8:$BE$45,'Occupancy Raw Data'!AK$3,FALSE)</f>
        <v>64.430639169975606</v>
      </c>
      <c r="G50" s="49">
        <f>VLOOKUP($A50,'Occupancy Raw Data'!$B$8:$BE$45,'Occupancy Raw Data'!AL$3,FALSE)</f>
        <v>58.7290892788523</v>
      </c>
      <c r="H50" s="48">
        <f>VLOOKUP($A50,'Occupancy Raw Data'!$B$8:$BE$45,'Occupancy Raw Data'!AN$3,FALSE)</f>
        <v>75.098629435122305</v>
      </c>
      <c r="I50" s="48">
        <f>VLOOKUP($A50,'Occupancy Raw Data'!$B$8:$BE$45,'Occupancy Raw Data'!AO$3,FALSE)</f>
        <v>76.115024977584198</v>
      </c>
      <c r="J50" s="49">
        <f>VLOOKUP($A50,'Occupancy Raw Data'!$B$8:$BE$45,'Occupancy Raw Data'!AP$3,FALSE)</f>
        <v>75.606827206353202</v>
      </c>
      <c r="K50" s="50">
        <f>VLOOKUP($A50,'Occupancy Raw Data'!$B$8:$BE$45,'Occupancy Raw Data'!AR$3,FALSE)</f>
        <v>63.551300115281101</v>
      </c>
      <c r="M50" s="47">
        <f>VLOOKUP($A50,'Occupancy Raw Data'!$B$8:$BE$45,'Occupancy Raw Data'!AT$3,FALSE)</f>
        <v>-0.65192339316067205</v>
      </c>
      <c r="N50" s="48">
        <f>VLOOKUP($A50,'Occupancy Raw Data'!$B$8:$BE$45,'Occupancy Raw Data'!AU$3,FALSE)</f>
        <v>-2.4683500939574401</v>
      </c>
      <c r="O50" s="48">
        <f>VLOOKUP($A50,'Occupancy Raw Data'!$B$8:$BE$45,'Occupancy Raw Data'!AV$3,FALSE)</f>
        <v>-2.5100796424513798</v>
      </c>
      <c r="P50" s="48">
        <f>VLOOKUP($A50,'Occupancy Raw Data'!$B$8:$BE$45,'Occupancy Raw Data'!AW$3,FALSE)</f>
        <v>-4.3736332445692998</v>
      </c>
      <c r="Q50" s="48">
        <f>VLOOKUP($A50,'Occupancy Raw Data'!$B$8:$BE$45,'Occupancy Raw Data'!AX$3,FALSE)</f>
        <v>-5.1308203388982196</v>
      </c>
      <c r="R50" s="49">
        <f>VLOOKUP($A50,'Occupancy Raw Data'!$B$8:$BE$45,'Occupancy Raw Data'!AY$3,FALSE)</f>
        <v>-3.1797769407725598</v>
      </c>
      <c r="S50" s="48">
        <f>VLOOKUP($A50,'Occupancy Raw Data'!$B$8:$BE$45,'Occupancy Raw Data'!BA$3,FALSE)</f>
        <v>-4.6666259488156401</v>
      </c>
      <c r="T50" s="48">
        <f>VLOOKUP($A50,'Occupancy Raw Data'!$B$8:$BE$45,'Occupancy Raw Data'!BB$3,FALSE)</f>
        <v>-4.4861963719990099</v>
      </c>
      <c r="U50" s="49">
        <f>VLOOKUP($A50,'Occupancy Raw Data'!$B$8:$BE$45,'Occupancy Raw Data'!BC$3,FALSE)</f>
        <v>-4.5758900609770601</v>
      </c>
      <c r="V50" s="50">
        <f>VLOOKUP($A50,'Occupancy Raw Data'!$B$8:$BE$45,'Occupancy Raw Data'!BE$3,FALSE)</f>
        <v>-3.65889511257839</v>
      </c>
      <c r="X50" s="51">
        <f>VLOOKUP($A50,'ADR Raw Data'!$B$6:$BE$43,'ADR Raw Data'!AG$1,FALSE)</f>
        <v>105.632758152348</v>
      </c>
      <c r="Y50" s="52">
        <f>VLOOKUP($A50,'ADR Raw Data'!$B$6:$BE$43,'ADR Raw Data'!AH$1,FALSE)</f>
        <v>106.407534226376</v>
      </c>
      <c r="Z50" s="52">
        <f>VLOOKUP($A50,'ADR Raw Data'!$B$6:$BE$43,'ADR Raw Data'!AI$1,FALSE)</f>
        <v>110.450907420897</v>
      </c>
      <c r="AA50" s="52">
        <f>VLOOKUP($A50,'ADR Raw Data'!$B$6:$BE$43,'ADR Raw Data'!AJ$1,FALSE)</f>
        <v>113.47765801441599</v>
      </c>
      <c r="AB50" s="52">
        <f>VLOOKUP($A50,'ADR Raw Data'!$B$6:$BE$43,'ADR Raw Data'!AK$1,FALSE)</f>
        <v>117.824033220015</v>
      </c>
      <c r="AC50" s="53">
        <f>VLOOKUP($A50,'ADR Raw Data'!$B$6:$BE$43,'ADR Raw Data'!AL$1,FALSE)</f>
        <v>111.111202142648</v>
      </c>
      <c r="AD50" s="52">
        <f>VLOOKUP($A50,'ADR Raw Data'!$B$6:$BE$43,'ADR Raw Data'!AN$1,FALSE)</f>
        <v>148.03474317536299</v>
      </c>
      <c r="AE50" s="52">
        <f>VLOOKUP($A50,'ADR Raw Data'!$B$6:$BE$43,'ADR Raw Data'!AO$1,FALSE)</f>
        <v>150.01280859263201</v>
      </c>
      <c r="AF50" s="53">
        <f>VLOOKUP($A50,'ADR Raw Data'!$B$6:$BE$43,'ADR Raw Data'!AP$1,FALSE)</f>
        <v>149.030423752144</v>
      </c>
      <c r="AG50" s="54">
        <f>VLOOKUP($A50,'ADR Raw Data'!$B$6:$BE$43,'ADR Raw Data'!AR$1,FALSE)</f>
        <v>124.00046092516099</v>
      </c>
      <c r="AI50" s="47">
        <f>VLOOKUP($A50,'ADR Raw Data'!$B$6:$BE$43,'ADR Raw Data'!AT$1,FALSE)</f>
        <v>-7.9177717271154604</v>
      </c>
      <c r="AJ50" s="48">
        <f>VLOOKUP($A50,'ADR Raw Data'!$B$6:$BE$43,'ADR Raw Data'!AU$1,FALSE)</f>
        <v>-2.5049707315769698</v>
      </c>
      <c r="AK50" s="48">
        <f>VLOOKUP($A50,'ADR Raw Data'!$B$6:$BE$43,'ADR Raw Data'!AV$1,FALSE)</f>
        <v>-2.5733615928775899</v>
      </c>
      <c r="AL50" s="48">
        <f>VLOOKUP($A50,'ADR Raw Data'!$B$6:$BE$43,'ADR Raw Data'!AW$1,FALSE)</f>
        <v>-1.96072638788289</v>
      </c>
      <c r="AM50" s="48">
        <f>VLOOKUP($A50,'ADR Raw Data'!$B$6:$BE$43,'ADR Raw Data'!AX$1,FALSE)</f>
        <v>-6.3372475869527101</v>
      </c>
      <c r="AN50" s="49">
        <f>VLOOKUP($A50,'ADR Raw Data'!$B$6:$BE$43,'ADR Raw Data'!AY$1,FALSE)</f>
        <v>-4.2782687516055402</v>
      </c>
      <c r="AO50" s="48">
        <f>VLOOKUP($A50,'ADR Raw Data'!$B$6:$BE$43,'ADR Raw Data'!BA$1,FALSE)</f>
        <v>-9.2636581530602395</v>
      </c>
      <c r="AP50" s="48">
        <f>VLOOKUP($A50,'ADR Raw Data'!$B$6:$BE$43,'ADR Raw Data'!BB$1,FALSE)</f>
        <v>-10.0006286116989</v>
      </c>
      <c r="AQ50" s="49">
        <f>VLOOKUP($A50,'ADR Raw Data'!$B$6:$BE$43,'ADR Raw Data'!BC$1,FALSE)</f>
        <v>-9.6376525012349994</v>
      </c>
      <c r="AR50" s="50">
        <f>VLOOKUP($A50,'ADR Raw Data'!$B$6:$BE$43,'ADR Raw Data'!BE$1,FALSE)</f>
        <v>-6.6549631988639897</v>
      </c>
      <c r="AT50" s="51">
        <f>VLOOKUP($A50,'RevPAR Raw Data'!$B$6:$BE$43,'RevPAR Raw Data'!AG$1,FALSE)</f>
        <v>52.799465928013298</v>
      </c>
      <c r="AU50" s="52">
        <f>VLOOKUP($A50,'RevPAR Raw Data'!$B$6:$BE$43,'RevPAR Raw Data'!AH$1,FALSE)</f>
        <v>60.082025361854697</v>
      </c>
      <c r="AV50" s="52">
        <f>VLOOKUP($A50,'RevPAR Raw Data'!$B$6:$BE$43,'RevPAR Raw Data'!AI$1,FALSE)</f>
        <v>67.002686691430696</v>
      </c>
      <c r="AW50" s="52">
        <f>VLOOKUP($A50,'RevPAR Raw Data'!$B$6:$BE$43,'RevPAR Raw Data'!AJ$1,FALSE)</f>
        <v>70.474029845010804</v>
      </c>
      <c r="AX50" s="52">
        <f>VLOOKUP($A50,'RevPAR Raw Data'!$B$6:$BE$43,'RevPAR Raw Data'!AK$1,FALSE)</f>
        <v>75.914777699500405</v>
      </c>
      <c r="AY50" s="53">
        <f>VLOOKUP($A50,'RevPAR Raw Data'!$B$6:$BE$43,'RevPAR Raw Data'!AL$1,FALSE)</f>
        <v>65.254597105162006</v>
      </c>
      <c r="AZ50" s="52">
        <f>VLOOKUP($A50,'RevPAR Raw Data'!$B$6:$BE$43,'RevPAR Raw Data'!AN$1,FALSE)</f>
        <v>111.172063212501</v>
      </c>
      <c r="BA50" s="52">
        <f>VLOOKUP($A50,'RevPAR Raw Data'!$B$6:$BE$43,'RevPAR Raw Data'!AO$1,FALSE)</f>
        <v>114.182286729857</v>
      </c>
      <c r="BB50" s="53">
        <f>VLOOKUP($A50,'RevPAR Raw Data'!$B$6:$BE$43,'RevPAR Raw Data'!AP$1,FALSE)</f>
        <v>112.677174971179</v>
      </c>
      <c r="BC50" s="54">
        <f>VLOOKUP($A50,'RevPAR Raw Data'!$B$6:$BE$43,'RevPAR Raw Data'!AR$1,FALSE)</f>
        <v>78.803905066881299</v>
      </c>
      <c r="BE50" s="47">
        <f>VLOOKUP($A50,'RevPAR Raw Data'!$B$6:$BE$43,'RevPAR Raw Data'!AT$1,FALSE)</f>
        <v>-8.5180773141700108</v>
      </c>
      <c r="BF50" s="48">
        <f>VLOOKUP($A50,'RevPAR Raw Data'!$B$6:$BE$43,'RevPAR Raw Data'!AU$1,FALSE)</f>
        <v>-4.9114893781279303</v>
      </c>
      <c r="BG50" s="48">
        <f>VLOOKUP($A50,'RevPAR Raw Data'!$B$6:$BE$43,'RevPAR Raw Data'!AV$1,FALSE)</f>
        <v>-5.0188478098595004</v>
      </c>
      <c r="BH50" s="48">
        <f>VLOOKUP($A50,'RevPAR Raw Data'!$B$6:$BE$43,'RevPAR Raw Data'!AW$1,FALSE)</f>
        <v>-6.2486046513167004</v>
      </c>
      <c r="BI50" s="48">
        <f>VLOOKUP($A50,'RevPAR Raw Data'!$B$6:$BE$43,'RevPAR Raw Data'!AX$1,FALSE)</f>
        <v>-11.142915137733199</v>
      </c>
      <c r="BJ50" s="49">
        <f>VLOOKUP($A50,'RevPAR Raw Data'!$B$6:$BE$43,'RevPAR Raw Data'!AY$1,FALSE)</f>
        <v>-7.32200628915027</v>
      </c>
      <c r="BK50" s="48">
        <f>VLOOKUP($A50,'RevPAR Raw Data'!$B$6:$BE$43,'RevPAR Raw Data'!BA$1,FALSE)</f>
        <v>-13.4979838266956</v>
      </c>
      <c r="BL50" s="48">
        <f>VLOOKUP($A50,'RevPAR Raw Data'!$B$6:$BE$43,'RevPAR Raw Data'!BB$1,FALSE)</f>
        <v>-14.0381771457428</v>
      </c>
      <c r="BM50" s="49">
        <f>VLOOKUP($A50,'RevPAR Raw Data'!$B$6:$BE$43,'RevPAR Raw Data'!BC$1,FALSE)</f>
        <v>-13.7725341792965</v>
      </c>
      <c r="BN50" s="50">
        <f>VLOOKUP($A50,'RevPAR Raw Data'!$B$6:$BE$43,'RevPAR Raw Data'!BE$1,FALSE)</f>
        <v>-10.070360188215201</v>
      </c>
    </row>
    <row r="51" spans="1:66" x14ac:dyDescent="0.25">
      <c r="A51" s="66" t="s">
        <v>81</v>
      </c>
      <c r="B51" s="47">
        <f>VLOOKUP($A51,'Occupancy Raw Data'!$B$8:$BE$45,'Occupancy Raw Data'!AG$3,FALSE)</f>
        <v>57.674156444648197</v>
      </c>
      <c r="C51" s="48">
        <f>VLOOKUP($A51,'Occupancy Raw Data'!$B$8:$BE$45,'Occupancy Raw Data'!AH$3,FALSE)</f>
        <v>76.097195154572205</v>
      </c>
      <c r="D51" s="48">
        <f>VLOOKUP($A51,'Occupancy Raw Data'!$B$8:$BE$45,'Occupancy Raw Data'!AI$3,FALSE)</f>
        <v>84.593412052428405</v>
      </c>
      <c r="E51" s="48">
        <f>VLOOKUP($A51,'Occupancy Raw Data'!$B$8:$BE$45,'Occupancy Raw Data'!AJ$3,FALSE)</f>
        <v>85.5286789713019</v>
      </c>
      <c r="F51" s="48">
        <f>VLOOKUP($A51,'Occupancy Raw Data'!$B$8:$BE$45,'Occupancy Raw Data'!AK$3,FALSE)</f>
        <v>77.454239749321701</v>
      </c>
      <c r="G51" s="49">
        <f>VLOOKUP($A51,'Occupancy Raw Data'!$B$8:$BE$45,'Occupancy Raw Data'!AL$3,FALSE)</f>
        <v>76.269536474454497</v>
      </c>
      <c r="H51" s="48">
        <f>VLOOKUP($A51,'Occupancy Raw Data'!$B$8:$BE$45,'Occupancy Raw Data'!AN$3,FALSE)</f>
        <v>74.5724903511788</v>
      </c>
      <c r="I51" s="48">
        <f>VLOOKUP($A51,'Occupancy Raw Data'!$B$8:$BE$45,'Occupancy Raw Data'!AO$3,FALSE)</f>
        <v>75.928579617104205</v>
      </c>
      <c r="J51" s="49">
        <f>VLOOKUP($A51,'Occupancy Raw Data'!$B$8:$BE$45,'Occupancy Raw Data'!AP$3,FALSE)</f>
        <v>75.250534984141495</v>
      </c>
      <c r="K51" s="50">
        <f>VLOOKUP($A51,'Occupancy Raw Data'!$B$8:$BE$45,'Occupancy Raw Data'!AR$3,FALSE)</f>
        <v>75.978393191507905</v>
      </c>
      <c r="M51" s="47">
        <f>VLOOKUP($A51,'Occupancy Raw Data'!$B$8:$BE$45,'Occupancy Raw Data'!AT$3,FALSE)</f>
        <v>5.6623000550862796</v>
      </c>
      <c r="N51" s="48">
        <f>VLOOKUP($A51,'Occupancy Raw Data'!$B$8:$BE$45,'Occupancy Raw Data'!AU$3,FALSE)</f>
        <v>6.5412470668401896</v>
      </c>
      <c r="O51" s="48">
        <f>VLOOKUP($A51,'Occupancy Raw Data'!$B$8:$BE$45,'Occupancy Raw Data'!AV$3,FALSE)</f>
        <v>5.0592697026372502</v>
      </c>
      <c r="P51" s="48">
        <f>VLOOKUP($A51,'Occupancy Raw Data'!$B$8:$BE$45,'Occupancy Raw Data'!AW$3,FALSE)</f>
        <v>4.4623302330550096</v>
      </c>
      <c r="Q51" s="48">
        <f>VLOOKUP($A51,'Occupancy Raw Data'!$B$8:$BE$45,'Occupancy Raw Data'!AX$3,FALSE)</f>
        <v>2.1981611658339899</v>
      </c>
      <c r="R51" s="49">
        <f>VLOOKUP($A51,'Occupancy Raw Data'!$B$8:$BE$45,'Occupancy Raw Data'!AY$3,FALSE)</f>
        <v>4.7078196520460001</v>
      </c>
      <c r="S51" s="48">
        <f>VLOOKUP($A51,'Occupancy Raw Data'!$B$8:$BE$45,'Occupancy Raw Data'!BA$3,FALSE)</f>
        <v>-1.34329179972749</v>
      </c>
      <c r="T51" s="48">
        <f>VLOOKUP($A51,'Occupancy Raw Data'!$B$8:$BE$45,'Occupancy Raw Data'!BB$3,FALSE)</f>
        <v>-2.2532214066314502</v>
      </c>
      <c r="U51" s="49">
        <f>VLOOKUP($A51,'Occupancy Raw Data'!$B$8:$BE$45,'Occupancy Raw Data'!BC$3,FALSE)</f>
        <v>-1.8044636365249</v>
      </c>
      <c r="V51" s="50">
        <f>VLOOKUP($A51,'Occupancy Raw Data'!$B$8:$BE$45,'Occupancy Raw Data'!BE$3,FALSE)</f>
        <v>2.77885504224147</v>
      </c>
      <c r="X51" s="51">
        <f>VLOOKUP($A51,'ADR Raw Data'!$B$6:$BE$43,'ADR Raw Data'!AG$1,FALSE)</f>
        <v>148.635102863957</v>
      </c>
      <c r="Y51" s="52">
        <f>VLOOKUP($A51,'ADR Raw Data'!$B$6:$BE$43,'ADR Raw Data'!AH$1,FALSE)</f>
        <v>175.150025547513</v>
      </c>
      <c r="Z51" s="52">
        <f>VLOOKUP($A51,'ADR Raw Data'!$B$6:$BE$43,'ADR Raw Data'!AI$1,FALSE)</f>
        <v>187.30616534348201</v>
      </c>
      <c r="AA51" s="52">
        <f>VLOOKUP($A51,'ADR Raw Data'!$B$6:$BE$43,'ADR Raw Data'!AJ$1,FALSE)</f>
        <v>183.77508544812699</v>
      </c>
      <c r="AB51" s="52">
        <f>VLOOKUP($A51,'ADR Raw Data'!$B$6:$BE$43,'ADR Raw Data'!AK$1,FALSE)</f>
        <v>163.74308229315699</v>
      </c>
      <c r="AC51" s="53">
        <f>VLOOKUP($A51,'ADR Raw Data'!$B$6:$BE$43,'ADR Raw Data'!AL$1,FALSE)</f>
        <v>173.45413850160099</v>
      </c>
      <c r="AD51" s="52">
        <f>VLOOKUP($A51,'ADR Raw Data'!$B$6:$BE$43,'ADR Raw Data'!AN$1,FALSE)</f>
        <v>143.41985831320901</v>
      </c>
      <c r="AE51" s="52">
        <f>VLOOKUP($A51,'ADR Raw Data'!$B$6:$BE$43,'ADR Raw Data'!AO$1,FALSE)</f>
        <v>142.60952710778901</v>
      </c>
      <c r="AF51" s="53">
        <f>VLOOKUP($A51,'ADR Raw Data'!$B$6:$BE$43,'ADR Raw Data'!AP$1,FALSE)</f>
        <v>143.01104196751899</v>
      </c>
      <c r="AG51" s="54">
        <f>VLOOKUP($A51,'ADR Raw Data'!$B$6:$BE$43,'ADR Raw Data'!AR$1,FALSE)</f>
        <v>164.83943633042199</v>
      </c>
      <c r="AI51" s="47">
        <f>VLOOKUP($A51,'ADR Raw Data'!$B$6:$BE$43,'ADR Raw Data'!AT$1,FALSE)</f>
        <v>4.5174368971862799</v>
      </c>
      <c r="AJ51" s="48">
        <f>VLOOKUP($A51,'ADR Raw Data'!$B$6:$BE$43,'ADR Raw Data'!AU$1,FALSE)</f>
        <v>5.8241524799905102</v>
      </c>
      <c r="AK51" s="48">
        <f>VLOOKUP($A51,'ADR Raw Data'!$B$6:$BE$43,'ADR Raw Data'!AV$1,FALSE)</f>
        <v>6.7348492657879397</v>
      </c>
      <c r="AL51" s="48">
        <f>VLOOKUP($A51,'ADR Raw Data'!$B$6:$BE$43,'ADR Raw Data'!AW$1,FALSE)</f>
        <v>6.4840229377721599</v>
      </c>
      <c r="AM51" s="48">
        <f>VLOOKUP($A51,'ADR Raw Data'!$B$6:$BE$43,'ADR Raw Data'!AX$1,FALSE)</f>
        <v>3.1166024483762</v>
      </c>
      <c r="AN51" s="49">
        <f>VLOOKUP($A51,'ADR Raw Data'!$B$6:$BE$43,'ADR Raw Data'!AY$1,FALSE)</f>
        <v>5.4953614719276098</v>
      </c>
      <c r="AO51" s="48">
        <f>VLOOKUP($A51,'ADR Raw Data'!$B$6:$BE$43,'ADR Raw Data'!BA$1,FALSE)</f>
        <v>0.114594167046951</v>
      </c>
      <c r="AP51" s="48">
        <f>VLOOKUP($A51,'ADR Raw Data'!$B$6:$BE$43,'ADR Raw Data'!BB$1,FALSE)</f>
        <v>0.23281970948335701</v>
      </c>
      <c r="AQ51" s="49">
        <f>VLOOKUP($A51,'ADR Raw Data'!$B$6:$BE$43,'ADR Raw Data'!BC$1,FALSE)</f>
        <v>0.17562579545478299</v>
      </c>
      <c r="AR51" s="50">
        <f>VLOOKUP($A51,'ADR Raw Data'!$B$6:$BE$43,'ADR Raw Data'!BE$1,FALSE)</f>
        <v>4.3265650083248</v>
      </c>
      <c r="AT51" s="51">
        <f>VLOOKUP($A51,'RevPAR Raw Data'!$B$6:$BE$43,'RevPAR Raw Data'!AG$1,FALSE)</f>
        <v>85.724041757422896</v>
      </c>
      <c r="AU51" s="52">
        <f>VLOOKUP($A51,'RevPAR Raw Data'!$B$6:$BE$43,'RevPAR Raw Data'!AH$1,FALSE)</f>
        <v>133.28425675417401</v>
      </c>
      <c r="AV51" s="52">
        <f>VLOOKUP($A51,'RevPAR Raw Data'!$B$6:$BE$43,'RevPAR Raw Data'!AI$1,FALSE)</f>
        <v>158.44867624861399</v>
      </c>
      <c r="AW51" s="52">
        <f>VLOOKUP($A51,'RevPAR Raw Data'!$B$6:$BE$43,'RevPAR Raw Data'!AJ$1,FALSE)</f>
        <v>157.18040286216501</v>
      </c>
      <c r="AX51" s="52">
        <f>VLOOKUP($A51,'RevPAR Raw Data'!$B$6:$BE$43,'RevPAR Raw Data'!AK$1,FALSE)</f>
        <v>126.825959532271</v>
      </c>
      <c r="AY51" s="53">
        <f>VLOOKUP($A51,'RevPAR Raw Data'!$B$6:$BE$43,'RevPAR Raw Data'!AL$1,FALSE)</f>
        <v>132.29266743092899</v>
      </c>
      <c r="AZ51" s="52">
        <f>VLOOKUP($A51,'RevPAR Raw Data'!$B$6:$BE$43,'RevPAR Raw Data'!AN$1,FALSE)</f>
        <v>106.951760002292</v>
      </c>
      <c r="BA51" s="52">
        <f>VLOOKUP($A51,'RevPAR Raw Data'!$B$6:$BE$43,'RevPAR Raw Data'!AO$1,FALSE)</f>
        <v>108.281388331613</v>
      </c>
      <c r="BB51" s="53">
        <f>VLOOKUP($A51,'RevPAR Raw Data'!$B$6:$BE$43,'RevPAR Raw Data'!AP$1,FALSE)</f>
        <v>107.616574166953</v>
      </c>
      <c r="BC51" s="54">
        <f>VLOOKUP($A51,'RevPAR Raw Data'!$B$6:$BE$43,'RevPAR Raw Data'!AR$1,FALSE)</f>
        <v>125.24235506979301</v>
      </c>
      <c r="BE51" s="47">
        <f>VLOOKUP($A51,'RevPAR Raw Data'!$B$6:$BE$43,'RevPAR Raw Data'!AT$1,FALSE)</f>
        <v>10.4355277841904</v>
      </c>
      <c r="BF51" s="48">
        <f>VLOOKUP($A51,'RevPAR Raw Data'!$B$6:$BE$43,'RevPAR Raw Data'!AU$1,FALSE)</f>
        <v>12.7463717500963</v>
      </c>
      <c r="BG51" s="48">
        <f>VLOOKUP($A51,'RevPAR Raw Data'!$B$6:$BE$43,'RevPAR Raw Data'!AV$1,FALSE)</f>
        <v>12.134853156847401</v>
      </c>
      <c r="BH51" s="48">
        <f>VLOOKUP($A51,'RevPAR Raw Data'!$B$6:$BE$43,'RevPAR Raw Data'!AW$1,FALSE)</f>
        <v>11.235691686697599</v>
      </c>
      <c r="BI51" s="48">
        <f>VLOOKUP($A51,'RevPAR Raw Data'!$B$6:$BE$43,'RevPAR Raw Data'!AX$1,FALSE)</f>
        <v>5.3832715589238296</v>
      </c>
      <c r="BJ51" s="49">
        <f>VLOOKUP($A51,'RevPAR Raw Data'!$B$6:$BE$43,'RevPAR Raw Data'!AY$1,FALSE)</f>
        <v>10.461892831299901</v>
      </c>
      <c r="BK51" s="48">
        <f>VLOOKUP($A51,'RevPAR Raw Data'!$B$6:$BE$43,'RevPAR Raw Data'!BA$1,FALSE)</f>
        <v>-1.2302369667294499</v>
      </c>
      <c r="BL51" s="48">
        <f>VLOOKUP($A51,'RevPAR Raw Data'!$B$6:$BE$43,'RevPAR Raw Data'!BB$1,FALSE)</f>
        <v>-2.02564764068102</v>
      </c>
      <c r="BM51" s="49">
        <f>VLOOKUP($A51,'RevPAR Raw Data'!$B$6:$BE$43,'RevPAR Raw Data'!BC$1,FALSE)</f>
        <v>-1.6320069446854499</v>
      </c>
      <c r="BN51" s="50">
        <f>VLOOKUP($A51,'RevPAR Raw Data'!$B$6:$BE$43,'RevPAR Raw Data'!BE$1,FALSE)</f>
        <v>7.2256490204559602</v>
      </c>
    </row>
    <row r="52" spans="1:66" x14ac:dyDescent="0.25">
      <c r="A52" s="63" t="s">
        <v>82</v>
      </c>
      <c r="B52" s="47">
        <f>VLOOKUP($A52,'Occupancy Raw Data'!$B$8:$BE$45,'Occupancy Raw Data'!AG$3,FALSE)</f>
        <v>43.777381825804397</v>
      </c>
      <c r="C52" s="48">
        <f>VLOOKUP($A52,'Occupancy Raw Data'!$B$8:$BE$45,'Occupancy Raw Data'!AH$3,FALSE)</f>
        <v>52.9043077245571</v>
      </c>
      <c r="D52" s="48">
        <f>VLOOKUP($A52,'Occupancy Raw Data'!$B$8:$BE$45,'Occupancy Raw Data'!AI$3,FALSE)</f>
        <v>56.505607378681397</v>
      </c>
      <c r="E52" s="48">
        <f>VLOOKUP($A52,'Occupancy Raw Data'!$B$8:$BE$45,'Occupancy Raw Data'!AJ$3,FALSE)</f>
        <v>58.196309777833498</v>
      </c>
      <c r="F52" s="48">
        <f>VLOOKUP($A52,'Occupancy Raw Data'!$B$8:$BE$45,'Occupancy Raw Data'!AK$3,FALSE)</f>
        <v>61.145977155767497</v>
      </c>
      <c r="G52" s="49">
        <f>VLOOKUP($A52,'Occupancy Raw Data'!$B$8:$BE$45,'Occupancy Raw Data'!AL$3,FALSE)</f>
        <v>54.510114402288799</v>
      </c>
      <c r="H52" s="48">
        <f>VLOOKUP($A52,'Occupancy Raw Data'!$B$8:$BE$45,'Occupancy Raw Data'!AN$3,FALSE)</f>
        <v>72.620392452198601</v>
      </c>
      <c r="I52" s="48">
        <f>VLOOKUP($A52,'Occupancy Raw Data'!$B$8:$BE$45,'Occupancy Raw Data'!AO$3,FALSE)</f>
        <v>72.124597297184195</v>
      </c>
      <c r="J52" s="49">
        <f>VLOOKUP($A52,'Occupancy Raw Data'!$B$8:$BE$45,'Occupancy Raw Data'!AP$3,FALSE)</f>
        <v>72.372494874691398</v>
      </c>
      <c r="K52" s="50">
        <f>VLOOKUP($A52,'Occupancy Raw Data'!$B$8:$BE$45,'Occupancy Raw Data'!AR$3,FALSE)</f>
        <v>59.618093879272401</v>
      </c>
      <c r="M52" s="47">
        <f>VLOOKUP($A52,'Occupancy Raw Data'!$B$8:$BE$45,'Occupancy Raw Data'!AT$3,FALSE)</f>
        <v>-1.19539049066604</v>
      </c>
      <c r="N52" s="48">
        <f>VLOOKUP($A52,'Occupancy Raw Data'!$B$8:$BE$45,'Occupancy Raw Data'!AU$3,FALSE)</f>
        <v>0.18120923785672499</v>
      </c>
      <c r="O52" s="48">
        <f>VLOOKUP($A52,'Occupancy Raw Data'!$B$8:$BE$45,'Occupancy Raw Data'!AV$3,FALSE)</f>
        <v>0.414369920495818</v>
      </c>
      <c r="P52" s="48">
        <f>VLOOKUP($A52,'Occupancy Raw Data'!$B$8:$BE$45,'Occupancy Raw Data'!AW$3,FALSE)</f>
        <v>0.475536774727851</v>
      </c>
      <c r="Q52" s="48">
        <f>VLOOKUP($A52,'Occupancy Raw Data'!$B$8:$BE$45,'Occupancy Raw Data'!AX$3,FALSE)</f>
        <v>1.1166255767082001</v>
      </c>
      <c r="R52" s="49">
        <f>VLOOKUP($A52,'Occupancy Raw Data'!$B$8:$BE$45,'Occupancy Raw Data'!AY$3,FALSE)</f>
        <v>0.27915426303642599</v>
      </c>
      <c r="S52" s="48">
        <f>VLOOKUP($A52,'Occupancy Raw Data'!$B$8:$BE$45,'Occupancy Raw Data'!BA$3,FALSE)</f>
        <v>2.36904438287534</v>
      </c>
      <c r="T52" s="48">
        <f>VLOOKUP($A52,'Occupancy Raw Data'!$B$8:$BE$45,'Occupancy Raw Data'!BB$3,FALSE)</f>
        <v>-0.33680689433461802</v>
      </c>
      <c r="U52" s="49">
        <f>VLOOKUP($A52,'Occupancy Raw Data'!$B$8:$BE$45,'Occupancy Raw Data'!BC$3,FALSE)</f>
        <v>1.00263234553626</v>
      </c>
      <c r="V52" s="50">
        <f>VLOOKUP($A52,'Occupancy Raw Data'!$B$8:$BE$45,'Occupancy Raw Data'!BE$3,FALSE)</f>
        <v>0.52286363675315495</v>
      </c>
      <c r="X52" s="51">
        <f>VLOOKUP($A52,'ADR Raw Data'!$B$6:$BE$43,'ADR Raw Data'!AG$1,FALSE)</f>
        <v>95.214709825703807</v>
      </c>
      <c r="Y52" s="52">
        <f>VLOOKUP($A52,'ADR Raw Data'!$B$6:$BE$43,'ADR Raw Data'!AH$1,FALSE)</f>
        <v>97.109264600998401</v>
      </c>
      <c r="Z52" s="52">
        <f>VLOOKUP($A52,'ADR Raw Data'!$B$6:$BE$43,'ADR Raw Data'!AI$1,FALSE)</f>
        <v>98.592360513429199</v>
      </c>
      <c r="AA52" s="52">
        <f>VLOOKUP($A52,'ADR Raw Data'!$B$6:$BE$43,'ADR Raw Data'!AJ$1,FALSE)</f>
        <v>99.262157158776304</v>
      </c>
      <c r="AB52" s="52">
        <f>VLOOKUP($A52,'ADR Raw Data'!$B$6:$BE$43,'ADR Raw Data'!AK$1,FALSE)</f>
        <v>103.82753874576601</v>
      </c>
      <c r="AC52" s="53">
        <f>VLOOKUP($A52,'ADR Raw Data'!$B$6:$BE$43,'ADR Raw Data'!AL$1,FALSE)</f>
        <v>99.0817543765273</v>
      </c>
      <c r="AD52" s="52">
        <f>VLOOKUP($A52,'ADR Raw Data'!$B$6:$BE$43,'ADR Raw Data'!AN$1,FALSE)</f>
        <v>122.00329607651</v>
      </c>
      <c r="AE52" s="52">
        <f>VLOOKUP($A52,'ADR Raw Data'!$B$6:$BE$43,'ADR Raw Data'!AO$1,FALSE)</f>
        <v>122.70394726919299</v>
      </c>
      <c r="AF52" s="53">
        <f>VLOOKUP($A52,'ADR Raw Data'!$B$6:$BE$43,'ADR Raw Data'!AP$1,FALSE)</f>
        <v>122.352421702244</v>
      </c>
      <c r="AG52" s="54">
        <f>VLOOKUP($A52,'ADR Raw Data'!$B$6:$BE$43,'ADR Raw Data'!AR$1,FALSE)</f>
        <v>107.159945112559</v>
      </c>
      <c r="AI52" s="47">
        <f>VLOOKUP($A52,'ADR Raw Data'!$B$6:$BE$43,'ADR Raw Data'!AT$1,FALSE)</f>
        <v>-2.34587134588396</v>
      </c>
      <c r="AJ52" s="48">
        <f>VLOOKUP($A52,'ADR Raw Data'!$B$6:$BE$43,'ADR Raw Data'!AU$1,FALSE)</f>
        <v>-1.93472646534425</v>
      </c>
      <c r="AK52" s="48">
        <f>VLOOKUP($A52,'ADR Raw Data'!$B$6:$BE$43,'ADR Raw Data'!AV$1,FALSE)</f>
        <v>-1.2323672248068001</v>
      </c>
      <c r="AL52" s="48">
        <f>VLOOKUP($A52,'ADR Raw Data'!$B$6:$BE$43,'ADR Raw Data'!AW$1,FALSE)</f>
        <v>-1.18996124120812</v>
      </c>
      <c r="AM52" s="48">
        <f>VLOOKUP($A52,'ADR Raw Data'!$B$6:$BE$43,'ADR Raw Data'!AX$1,FALSE)</f>
        <v>-1.79822572597234</v>
      </c>
      <c r="AN52" s="49">
        <f>VLOOKUP($A52,'ADR Raw Data'!$B$6:$BE$43,'ADR Raw Data'!AY$1,FALSE)</f>
        <v>-1.6454732780691299</v>
      </c>
      <c r="AO52" s="48">
        <f>VLOOKUP($A52,'ADR Raw Data'!$B$6:$BE$43,'ADR Raw Data'!BA$1,FALSE)</f>
        <v>-3.7668279019734099</v>
      </c>
      <c r="AP52" s="48">
        <f>VLOOKUP($A52,'ADR Raw Data'!$B$6:$BE$43,'ADR Raw Data'!BB$1,FALSE)</f>
        <v>-3.29811935157423</v>
      </c>
      <c r="AQ52" s="49">
        <f>VLOOKUP($A52,'ADR Raw Data'!$B$6:$BE$43,'ADR Raw Data'!BC$1,FALSE)</f>
        <v>-3.5337352532387198</v>
      </c>
      <c r="AR52" s="50">
        <f>VLOOKUP($A52,'ADR Raw Data'!$B$6:$BE$43,'ADR Raw Data'!BE$1,FALSE)</f>
        <v>-2.3703995574754999</v>
      </c>
      <c r="AT52" s="51">
        <f>VLOOKUP($A52,'RevPAR Raw Data'!$B$6:$BE$43,'RevPAR Raw Data'!AG$1,FALSE)</f>
        <v>41.682507074730097</v>
      </c>
      <c r="AU52" s="52">
        <f>VLOOKUP($A52,'RevPAR Raw Data'!$B$6:$BE$43,'RevPAR Raw Data'!AH$1,FALSE)</f>
        <v>51.374984173566702</v>
      </c>
      <c r="AV52" s="52">
        <f>VLOOKUP($A52,'RevPAR Raw Data'!$B$6:$BE$43,'RevPAR Raw Data'!AI$1,FALSE)</f>
        <v>55.710212137092498</v>
      </c>
      <c r="AW52" s="52">
        <f>VLOOKUP($A52,'RevPAR Raw Data'!$B$6:$BE$43,'RevPAR Raw Data'!AJ$1,FALSE)</f>
        <v>57.766912472281398</v>
      </c>
      <c r="AX52" s="52">
        <f>VLOOKUP($A52,'RevPAR Raw Data'!$B$6:$BE$43,'RevPAR Raw Data'!AK$1,FALSE)</f>
        <v>63.486363122881798</v>
      </c>
      <c r="AY52" s="53">
        <f>VLOOKUP($A52,'RevPAR Raw Data'!$B$6:$BE$43,'RevPAR Raw Data'!AL$1,FALSE)</f>
        <v>54.009577662439902</v>
      </c>
      <c r="AZ52" s="52">
        <f>VLOOKUP($A52,'RevPAR Raw Data'!$B$6:$BE$43,'RevPAR Raw Data'!AN$1,FALSE)</f>
        <v>88.599272415380099</v>
      </c>
      <c r="BA52" s="52">
        <f>VLOOKUP($A52,'RevPAR Raw Data'!$B$6:$BE$43,'RevPAR Raw Data'!AO$1,FALSE)</f>
        <v>88.499727835655406</v>
      </c>
      <c r="BB52" s="53">
        <f>VLOOKUP($A52,'RevPAR Raw Data'!$B$6:$BE$43,'RevPAR Raw Data'!AP$1,FALSE)</f>
        <v>88.549500125517696</v>
      </c>
      <c r="BC52" s="54">
        <f>VLOOKUP($A52,'RevPAR Raw Data'!$B$6:$BE$43,'RevPAR Raw Data'!AR$1,FALSE)</f>
        <v>63.886716678182403</v>
      </c>
      <c r="BE52" s="47">
        <f>VLOOKUP($A52,'RevPAR Raw Data'!$B$6:$BE$43,'RevPAR Raw Data'!AT$1,FALSE)</f>
        <v>-3.5132195135580502</v>
      </c>
      <c r="BF52" s="48">
        <f>VLOOKUP($A52,'RevPAR Raw Data'!$B$6:$BE$43,'RevPAR Raw Data'!AU$1,FALSE)</f>
        <v>-1.7570231305699899</v>
      </c>
      <c r="BG52" s="48">
        <f>VLOOKUP($A52,'RevPAR Raw Data'!$B$6:$BE$43,'RevPAR Raw Data'!AV$1,FALSE)</f>
        <v>-0.82310386340063202</v>
      </c>
      <c r="BH52" s="48">
        <f>VLOOKUP($A52,'RevPAR Raw Data'!$B$6:$BE$43,'RevPAR Raw Data'!AW$1,FALSE)</f>
        <v>-0.72008316978722198</v>
      </c>
      <c r="BI52" s="48">
        <f>VLOOKUP($A52,'RevPAR Raw Data'!$B$6:$BE$43,'RevPAR Raw Data'!AX$1,FALSE)</f>
        <v>-0.70167959764729604</v>
      </c>
      <c r="BJ52" s="49">
        <f>VLOOKUP($A52,'RevPAR Raw Data'!$B$6:$BE$43,'RevPAR Raw Data'!AY$1,FALSE)</f>
        <v>-1.3709124238355599</v>
      </c>
      <c r="BK52" s="48">
        <f>VLOOKUP($A52,'RevPAR Raw Data'!$B$6:$BE$43,'RevPAR Raw Data'!BA$1,FALSE)</f>
        <v>-1.4870213439223501</v>
      </c>
      <c r="BL52" s="48">
        <f>VLOOKUP($A52,'RevPAR Raw Data'!$B$6:$BE$43,'RevPAR Raw Data'!BB$1,FALSE)</f>
        <v>-3.6238179525493601</v>
      </c>
      <c r="BM52" s="49">
        <f>VLOOKUP($A52,'RevPAR Raw Data'!$B$6:$BE$43,'RevPAR Raw Data'!BC$1,FALSE)</f>
        <v>-2.56653328035704</v>
      </c>
      <c r="BN52" s="50">
        <f>VLOOKUP($A52,'RevPAR Raw Data'!$B$6:$BE$43,'RevPAR Raw Data'!BE$1,FALSE)</f>
        <v>-1.85992987805414</v>
      </c>
    </row>
    <row r="53" spans="1:66" x14ac:dyDescent="0.25">
      <c r="A53" s="63" t="s">
        <v>83</v>
      </c>
      <c r="B53" s="47">
        <f>VLOOKUP($A53,'Occupancy Raw Data'!$B$8:$BE$45,'Occupancy Raw Data'!AG$3,FALSE)</f>
        <v>48.2894427462967</v>
      </c>
      <c r="C53" s="48">
        <f>VLOOKUP($A53,'Occupancy Raw Data'!$B$8:$BE$45,'Occupancy Raw Data'!AH$3,FALSE)</f>
        <v>61.5212790971079</v>
      </c>
      <c r="D53" s="48">
        <f>VLOOKUP($A53,'Occupancy Raw Data'!$B$8:$BE$45,'Occupancy Raw Data'!AI$3,FALSE)</f>
        <v>64.331060427933195</v>
      </c>
      <c r="E53" s="48">
        <f>VLOOKUP($A53,'Occupancy Raw Data'!$B$8:$BE$45,'Occupancy Raw Data'!AJ$3,FALSE)</f>
        <v>65.189278156595293</v>
      </c>
      <c r="F53" s="48">
        <f>VLOOKUP($A53,'Occupancy Raw Data'!$B$8:$BE$45,'Occupancy Raw Data'!AK$3,FALSE)</f>
        <v>60.868798495179803</v>
      </c>
      <c r="G53" s="49">
        <f>VLOOKUP($A53,'Occupancy Raw Data'!$B$8:$BE$45,'Occupancy Raw Data'!AL$3,FALSE)</f>
        <v>60.039971784622601</v>
      </c>
      <c r="H53" s="48">
        <f>VLOOKUP($A53,'Occupancy Raw Data'!$B$8:$BE$45,'Occupancy Raw Data'!AN$3,FALSE)</f>
        <v>66.4648483423465</v>
      </c>
      <c r="I53" s="48">
        <f>VLOOKUP($A53,'Occupancy Raw Data'!$B$8:$BE$45,'Occupancy Raw Data'!AO$3,FALSE)</f>
        <v>68.998354102986099</v>
      </c>
      <c r="J53" s="49">
        <f>VLOOKUP($A53,'Occupancy Raw Data'!$B$8:$BE$45,'Occupancy Raw Data'!AP$3,FALSE)</f>
        <v>67.731601222666299</v>
      </c>
      <c r="K53" s="50">
        <f>VLOOKUP($A53,'Occupancy Raw Data'!$B$8:$BE$45,'Occupancy Raw Data'!AR$3,FALSE)</f>
        <v>62.2375801954922</v>
      </c>
      <c r="M53" s="47">
        <f>VLOOKUP($A53,'Occupancy Raw Data'!$B$8:$BE$45,'Occupancy Raw Data'!AT$3,FALSE)</f>
        <v>0.305589795501085</v>
      </c>
      <c r="N53" s="48">
        <f>VLOOKUP($A53,'Occupancy Raw Data'!$B$8:$BE$45,'Occupancy Raw Data'!AU$3,FALSE)</f>
        <v>-3.59158563099678</v>
      </c>
      <c r="O53" s="48">
        <f>VLOOKUP($A53,'Occupancy Raw Data'!$B$8:$BE$45,'Occupancy Raw Data'!AV$3,FALSE)</f>
        <v>-3.2498712849475102</v>
      </c>
      <c r="P53" s="48">
        <f>VLOOKUP($A53,'Occupancy Raw Data'!$B$8:$BE$45,'Occupancy Raw Data'!AW$3,FALSE)</f>
        <v>-2.5989485334503302</v>
      </c>
      <c r="Q53" s="48">
        <f>VLOOKUP($A53,'Occupancy Raw Data'!$B$8:$BE$45,'Occupancy Raw Data'!AX$3,FALSE)</f>
        <v>-4.3347054952197697</v>
      </c>
      <c r="R53" s="49">
        <f>VLOOKUP($A53,'Occupancy Raw Data'!$B$8:$BE$45,'Occupancy Raw Data'!AY$3,FALSE)</f>
        <v>-2.8488941723323999</v>
      </c>
      <c r="S53" s="48">
        <f>VLOOKUP($A53,'Occupancy Raw Data'!$B$8:$BE$45,'Occupancy Raw Data'!BA$3,FALSE)</f>
        <v>-1.49021441957746</v>
      </c>
      <c r="T53" s="48">
        <f>VLOOKUP($A53,'Occupancy Raw Data'!$B$8:$BE$45,'Occupancy Raw Data'!BB$3,FALSE)</f>
        <v>-0.47545261180363002</v>
      </c>
      <c r="U53" s="49">
        <f>VLOOKUP($A53,'Occupancy Raw Data'!$B$8:$BE$45,'Occupancy Raw Data'!BC$3,FALSE)</f>
        <v>-0.975943451055585</v>
      </c>
      <c r="V53" s="50">
        <f>VLOOKUP($A53,'Occupancy Raw Data'!$B$8:$BE$45,'Occupancy Raw Data'!BE$3,FALSE)</f>
        <v>-2.2741618248931901</v>
      </c>
      <c r="X53" s="51">
        <f>VLOOKUP($A53,'ADR Raw Data'!$B$6:$BE$43,'ADR Raw Data'!AG$1,FALSE)</f>
        <v>105.520607425441</v>
      </c>
      <c r="Y53" s="52">
        <f>VLOOKUP($A53,'ADR Raw Data'!$B$6:$BE$43,'ADR Raw Data'!AH$1,FALSE)</f>
        <v>106.466062488056</v>
      </c>
      <c r="Z53" s="52">
        <f>VLOOKUP($A53,'ADR Raw Data'!$B$6:$BE$43,'ADR Raw Data'!AI$1,FALSE)</f>
        <v>108.303134137426</v>
      </c>
      <c r="AA53" s="52">
        <f>VLOOKUP($A53,'ADR Raw Data'!$B$6:$BE$43,'ADR Raw Data'!AJ$1,FALSE)</f>
        <v>108.42015599639301</v>
      </c>
      <c r="AB53" s="52">
        <f>VLOOKUP($A53,'ADR Raw Data'!$B$6:$BE$43,'ADR Raw Data'!AK$1,FALSE)</f>
        <v>105.85673877353901</v>
      </c>
      <c r="AC53" s="53">
        <f>VLOOKUP($A53,'ADR Raw Data'!$B$6:$BE$43,'ADR Raw Data'!AL$1,FALSE)</f>
        <v>107.00844252986001</v>
      </c>
      <c r="AD53" s="52">
        <f>VLOOKUP($A53,'ADR Raw Data'!$B$6:$BE$43,'ADR Raw Data'!AN$1,FALSE)</f>
        <v>112.714942955691</v>
      </c>
      <c r="AE53" s="52">
        <f>VLOOKUP($A53,'ADR Raw Data'!$B$6:$BE$43,'ADR Raw Data'!AO$1,FALSE)</f>
        <v>113.630790594649</v>
      </c>
      <c r="AF53" s="53">
        <f>VLOOKUP($A53,'ADR Raw Data'!$B$6:$BE$43,'ADR Raw Data'!AP$1,FALSE)</f>
        <v>113.181431113039</v>
      </c>
      <c r="AG53" s="54">
        <f>VLOOKUP($A53,'ADR Raw Data'!$B$6:$BE$43,'ADR Raw Data'!AR$1,FALSE)</f>
        <v>108.927845105579</v>
      </c>
      <c r="AI53" s="47">
        <f>VLOOKUP($A53,'ADR Raw Data'!$B$6:$BE$43,'ADR Raw Data'!AT$1,FALSE)</f>
        <v>2.0354912341607201</v>
      </c>
      <c r="AJ53" s="48">
        <f>VLOOKUP($A53,'ADR Raw Data'!$B$6:$BE$43,'ADR Raw Data'!AU$1,FALSE)</f>
        <v>3.3432122519012002</v>
      </c>
      <c r="AK53" s="48">
        <f>VLOOKUP($A53,'ADR Raw Data'!$B$6:$BE$43,'ADR Raw Data'!AV$1,FALSE)</f>
        <v>3.6009529187703699</v>
      </c>
      <c r="AL53" s="48">
        <f>VLOOKUP($A53,'ADR Raw Data'!$B$6:$BE$43,'ADR Raw Data'!AW$1,FALSE)</f>
        <v>3.8967025712077001</v>
      </c>
      <c r="AM53" s="48">
        <f>VLOOKUP($A53,'ADR Raw Data'!$B$6:$BE$43,'ADR Raw Data'!AX$1,FALSE)</f>
        <v>0.68432442445976704</v>
      </c>
      <c r="AN53" s="49">
        <f>VLOOKUP($A53,'ADR Raw Data'!$B$6:$BE$43,'ADR Raw Data'!AY$1,FALSE)</f>
        <v>2.7606501192680102</v>
      </c>
      <c r="AO53" s="48">
        <f>VLOOKUP($A53,'ADR Raw Data'!$B$6:$BE$43,'ADR Raw Data'!BA$1,FALSE)</f>
        <v>-5.0978174589437</v>
      </c>
      <c r="AP53" s="48">
        <f>VLOOKUP($A53,'ADR Raw Data'!$B$6:$BE$43,'ADR Raw Data'!BB$1,FALSE)</f>
        <v>-5.7234462490772904</v>
      </c>
      <c r="AQ53" s="49">
        <f>VLOOKUP($A53,'ADR Raw Data'!$B$6:$BE$43,'ADR Raw Data'!BC$1,FALSE)</f>
        <v>-5.4152188710568403</v>
      </c>
      <c r="AR53" s="50">
        <f>VLOOKUP($A53,'ADR Raw Data'!$B$6:$BE$43,'ADR Raw Data'!BE$1,FALSE)</f>
        <v>2.6957413117804099E-2</v>
      </c>
      <c r="AT53" s="51">
        <f>VLOOKUP($A53,'RevPAR Raw Data'!$B$6:$BE$43,'RevPAR Raw Data'!AG$1,FALSE)</f>
        <v>50.955313308252897</v>
      </c>
      <c r="AU53" s="52">
        <f>VLOOKUP($A53,'RevPAR Raw Data'!$B$6:$BE$43,'RevPAR Raw Data'!AH$1,FALSE)</f>
        <v>65.499283446978595</v>
      </c>
      <c r="AV53" s="52">
        <f>VLOOKUP($A53,'RevPAR Raw Data'!$B$6:$BE$43,'RevPAR Raw Data'!AI$1,FALSE)</f>
        <v>69.672554667293596</v>
      </c>
      <c r="AW53" s="52">
        <f>VLOOKUP($A53,'RevPAR Raw Data'!$B$6:$BE$43,'RevPAR Raw Data'!AJ$1,FALSE)</f>
        <v>70.678317070303294</v>
      </c>
      <c r="AX53" s="52">
        <f>VLOOKUP($A53,'RevPAR Raw Data'!$B$6:$BE$43,'RevPAR Raw Data'!AK$1,FALSE)</f>
        <v>64.4337250176346</v>
      </c>
      <c r="AY53" s="53">
        <f>VLOOKUP($A53,'RevPAR Raw Data'!$B$6:$BE$43,'RevPAR Raw Data'!AL$1,FALSE)</f>
        <v>64.247838702092594</v>
      </c>
      <c r="AZ53" s="52">
        <f>VLOOKUP($A53,'RevPAR Raw Data'!$B$6:$BE$43,'RevPAR Raw Data'!AN$1,FALSE)</f>
        <v>74.915815894662501</v>
      </c>
      <c r="BA53" s="52">
        <f>VLOOKUP($A53,'RevPAR Raw Data'!$B$6:$BE$43,'RevPAR Raw Data'!AO$1,FALSE)</f>
        <v>78.403375264519099</v>
      </c>
      <c r="BB53" s="53">
        <f>VLOOKUP($A53,'RevPAR Raw Data'!$B$6:$BE$43,'RevPAR Raw Data'!AP$1,FALSE)</f>
        <v>76.6595955795908</v>
      </c>
      <c r="BC53" s="54">
        <f>VLOOKUP($A53,'RevPAR Raw Data'!$B$6:$BE$43,'RevPAR Raw Data'!AR$1,FALSE)</f>
        <v>67.794054952806405</v>
      </c>
      <c r="BE53" s="47">
        <f>VLOOKUP($A53,'RevPAR Raw Data'!$B$6:$BE$43,'RevPAR Raw Data'!AT$1,FALSE)</f>
        <v>2.3473012831617202</v>
      </c>
      <c r="BF53" s="48">
        <f>VLOOKUP($A53,'RevPAR Raw Data'!$B$6:$BE$43,'RevPAR Raw Data'!AU$1,FALSE)</f>
        <v>-0.368447709948584</v>
      </c>
      <c r="BG53" s="48">
        <f>VLOOKUP($A53,'RevPAR Raw Data'!$B$6:$BE$43,'RevPAR Raw Data'!AV$1,FALSE)</f>
        <v>0.234055298931269</v>
      </c>
      <c r="BH53" s="48">
        <f>VLOOKUP($A53,'RevPAR Raw Data'!$B$6:$BE$43,'RevPAR Raw Data'!AW$1,FALSE)</f>
        <v>1.19648074343003</v>
      </c>
      <c r="BI53" s="48">
        <f>VLOOKUP($A53,'RevPAR Raw Data'!$B$6:$BE$43,'RevPAR Raw Data'!AX$1,FALSE)</f>
        <v>-3.6800445191921902</v>
      </c>
      <c r="BJ53" s="49">
        <f>VLOOKUP($A53,'RevPAR Raw Data'!$B$6:$BE$43,'RevPAR Raw Data'!AY$1,FALSE)</f>
        <v>-0.16689205343070301</v>
      </c>
      <c r="BK53" s="48">
        <f>VLOOKUP($A53,'RevPAR Raw Data'!$B$6:$BE$43,'RevPAR Raw Data'!BA$1,FALSE)</f>
        <v>-6.5120634676642597</v>
      </c>
      <c r="BL53" s="48">
        <f>VLOOKUP($A53,'RevPAR Raw Data'!$B$6:$BE$43,'RevPAR Raw Data'!BB$1,FALSE)</f>
        <v>-6.17168658620451</v>
      </c>
      <c r="BM53" s="49">
        <f>VLOOKUP($A53,'RevPAR Raw Data'!$B$6:$BE$43,'RevPAR Raw Data'!BC$1,FALSE)</f>
        <v>-6.3383128481800197</v>
      </c>
      <c r="BN53" s="50">
        <f>VLOOKUP($A53,'RevPAR Raw Data'!$B$6:$BE$43,'RevPAR Raw Data'!BE$1,FALSE)</f>
        <v>-2.2478174669734901</v>
      </c>
    </row>
    <row r="54" spans="1:66" x14ac:dyDescent="0.25">
      <c r="A54" s="66" t="s">
        <v>84</v>
      </c>
      <c r="B54" s="47">
        <f>VLOOKUP($A54,'Occupancy Raw Data'!$B$8:$BE$45,'Occupancy Raw Data'!AG$3,FALSE)</f>
        <v>43.540955631399299</v>
      </c>
      <c r="C54" s="48">
        <f>VLOOKUP($A54,'Occupancy Raw Data'!$B$8:$BE$45,'Occupancy Raw Data'!AH$3,FALSE)</f>
        <v>52.792946530147802</v>
      </c>
      <c r="D54" s="48">
        <f>VLOOKUP($A54,'Occupancy Raw Data'!$B$8:$BE$45,'Occupancy Raw Data'!AI$3,FALSE)</f>
        <v>56.066552901023798</v>
      </c>
      <c r="E54" s="48">
        <f>VLOOKUP($A54,'Occupancy Raw Data'!$B$8:$BE$45,'Occupancy Raw Data'!AJ$3,FALSE)</f>
        <v>58.725824800910097</v>
      </c>
      <c r="F54" s="48">
        <f>VLOOKUP($A54,'Occupancy Raw Data'!$B$8:$BE$45,'Occupancy Raw Data'!AK$3,FALSE)</f>
        <v>57.960750853242303</v>
      </c>
      <c r="G54" s="49">
        <f>VLOOKUP($A54,'Occupancy Raw Data'!$B$8:$BE$45,'Occupancy Raw Data'!AL$3,FALSE)</f>
        <v>53.817406143344698</v>
      </c>
      <c r="H54" s="48">
        <f>VLOOKUP($A54,'Occupancy Raw Data'!$B$8:$BE$45,'Occupancy Raw Data'!AN$3,FALSE)</f>
        <v>66.669510807736003</v>
      </c>
      <c r="I54" s="48">
        <f>VLOOKUP($A54,'Occupancy Raw Data'!$B$8:$BE$45,'Occupancy Raw Data'!AO$3,FALSE)</f>
        <v>64.792377701934001</v>
      </c>
      <c r="J54" s="49">
        <f>VLOOKUP($A54,'Occupancy Raw Data'!$B$8:$BE$45,'Occupancy Raw Data'!AP$3,FALSE)</f>
        <v>65.730944254834995</v>
      </c>
      <c r="K54" s="50">
        <f>VLOOKUP($A54,'Occupancy Raw Data'!$B$8:$BE$45,'Occupancy Raw Data'!AR$3,FALSE)</f>
        <v>57.221274175199</v>
      </c>
      <c r="M54" s="47">
        <f>VLOOKUP($A54,'Occupancy Raw Data'!$B$8:$BE$45,'Occupancy Raw Data'!AT$3,FALSE)</f>
        <v>-1.58605185786527</v>
      </c>
      <c r="N54" s="48">
        <f>VLOOKUP($A54,'Occupancy Raw Data'!$B$8:$BE$45,'Occupancy Raw Data'!AU$3,FALSE)</f>
        <v>1.03093511267463</v>
      </c>
      <c r="O54" s="48">
        <f>VLOOKUP($A54,'Occupancy Raw Data'!$B$8:$BE$45,'Occupancy Raw Data'!AV$3,FALSE)</f>
        <v>1.79922482216278</v>
      </c>
      <c r="P54" s="48">
        <f>VLOOKUP($A54,'Occupancy Raw Data'!$B$8:$BE$45,'Occupancy Raw Data'!AW$3,FALSE)</f>
        <v>1.8953330077716899</v>
      </c>
      <c r="Q54" s="48">
        <f>VLOOKUP($A54,'Occupancy Raw Data'!$B$8:$BE$45,'Occupancy Raw Data'!AX$3,FALSE)</f>
        <v>-0.34347531207111998</v>
      </c>
      <c r="R54" s="49">
        <f>VLOOKUP($A54,'Occupancy Raw Data'!$B$8:$BE$45,'Occupancy Raw Data'!AY$3,FALSE)</f>
        <v>0.64350209852107298</v>
      </c>
      <c r="S54" s="48">
        <f>VLOOKUP($A54,'Occupancy Raw Data'!$B$8:$BE$45,'Occupancy Raw Data'!BA$3,FALSE)</f>
        <v>-0.59933544073789402</v>
      </c>
      <c r="T54" s="48">
        <f>VLOOKUP($A54,'Occupancy Raw Data'!$B$8:$BE$45,'Occupancy Raw Data'!BB$3,FALSE)</f>
        <v>-2.10198691552322</v>
      </c>
      <c r="U54" s="49">
        <f>VLOOKUP($A54,'Occupancy Raw Data'!$B$8:$BE$45,'Occupancy Raw Data'!BC$3,FALSE)</f>
        <v>-1.34565470853355</v>
      </c>
      <c r="V54" s="50">
        <f>VLOOKUP($A54,'Occupancy Raw Data'!$B$8:$BE$45,'Occupancy Raw Data'!BE$3,FALSE)</f>
        <v>-1.81327134604484E-2</v>
      </c>
      <c r="X54" s="51">
        <f>VLOOKUP($A54,'ADR Raw Data'!$B$6:$BE$43,'ADR Raw Data'!AG$1,FALSE)</f>
        <v>101.79127049448</v>
      </c>
      <c r="Y54" s="52">
        <f>VLOOKUP($A54,'ADR Raw Data'!$B$6:$BE$43,'ADR Raw Data'!AH$1,FALSE)</f>
        <v>103.475833423122</v>
      </c>
      <c r="Z54" s="52">
        <f>VLOOKUP($A54,'ADR Raw Data'!$B$6:$BE$43,'ADR Raw Data'!AI$1,FALSE)</f>
        <v>105.490440318571</v>
      </c>
      <c r="AA54" s="52">
        <f>VLOOKUP($A54,'ADR Raw Data'!$B$6:$BE$43,'ADR Raw Data'!AJ$1,FALSE)</f>
        <v>105.29295573421101</v>
      </c>
      <c r="AB54" s="52">
        <f>VLOOKUP($A54,'ADR Raw Data'!$B$6:$BE$43,'ADR Raw Data'!AK$1,FALSE)</f>
        <v>110.813390745375</v>
      </c>
      <c r="AC54" s="53">
        <f>VLOOKUP($A54,'ADR Raw Data'!$B$6:$BE$43,'ADR Raw Data'!AL$1,FALSE)</f>
        <v>105.600078954878</v>
      </c>
      <c r="AD54" s="52">
        <f>VLOOKUP($A54,'ADR Raw Data'!$B$6:$BE$43,'ADR Raw Data'!AN$1,FALSE)</f>
        <v>143.82270978200501</v>
      </c>
      <c r="AE54" s="52">
        <f>VLOOKUP($A54,'ADR Raw Data'!$B$6:$BE$43,'ADR Raw Data'!AO$1,FALSE)</f>
        <v>142.06128089197099</v>
      </c>
      <c r="AF54" s="53">
        <f>VLOOKUP($A54,'ADR Raw Data'!$B$6:$BE$43,'ADR Raw Data'!AP$1,FALSE)</f>
        <v>142.954570983514</v>
      </c>
      <c r="AG54" s="54">
        <f>VLOOKUP($A54,'ADR Raw Data'!$B$6:$BE$43,'ADR Raw Data'!AR$1,FALSE)</f>
        <v>117.85998487570301</v>
      </c>
      <c r="AI54" s="47">
        <f>VLOOKUP($A54,'ADR Raw Data'!$B$6:$BE$43,'ADR Raw Data'!AT$1,FALSE)</f>
        <v>-7.3337758555780201</v>
      </c>
      <c r="AJ54" s="48">
        <f>VLOOKUP($A54,'ADR Raw Data'!$B$6:$BE$43,'ADR Raw Data'!AU$1,FALSE)</f>
        <v>-0.64670422777754399</v>
      </c>
      <c r="AK54" s="48">
        <f>VLOOKUP($A54,'ADR Raw Data'!$B$6:$BE$43,'ADR Raw Data'!AV$1,FALSE)</f>
        <v>-1.1703068183057399</v>
      </c>
      <c r="AL54" s="48">
        <f>VLOOKUP($A54,'ADR Raw Data'!$B$6:$BE$43,'ADR Raw Data'!AW$1,FALSE)</f>
        <v>-0.30878204391157099</v>
      </c>
      <c r="AM54" s="48">
        <f>VLOOKUP($A54,'ADR Raw Data'!$B$6:$BE$43,'ADR Raw Data'!AX$1,FALSE)</f>
        <v>0.36220189010757198</v>
      </c>
      <c r="AN54" s="49">
        <f>VLOOKUP($A54,'ADR Raw Data'!$B$6:$BE$43,'ADR Raw Data'!AY$1,FALSE)</f>
        <v>-1.5890828737128999</v>
      </c>
      <c r="AO54" s="48">
        <f>VLOOKUP($A54,'ADR Raw Data'!$B$6:$BE$43,'ADR Raw Data'!BA$1,FALSE)</f>
        <v>-0.50610389511031095</v>
      </c>
      <c r="AP54" s="48">
        <f>VLOOKUP($A54,'ADR Raw Data'!$B$6:$BE$43,'ADR Raw Data'!BB$1,FALSE)</f>
        <v>-1.3073980567361501</v>
      </c>
      <c r="AQ54" s="49">
        <f>VLOOKUP($A54,'ADR Raw Data'!$B$6:$BE$43,'ADR Raw Data'!BC$1,FALSE)</f>
        <v>-0.89858309561570604</v>
      </c>
      <c r="AR54" s="50">
        <f>VLOOKUP($A54,'ADR Raw Data'!$B$6:$BE$43,'ADR Raw Data'!BE$1,FALSE)</f>
        <v>-1.45000040769154</v>
      </c>
      <c r="AT54" s="51">
        <f>VLOOKUP($A54,'RevPAR Raw Data'!$B$6:$BE$43,'RevPAR Raw Data'!AG$1,FALSE)</f>
        <v>44.320891922639298</v>
      </c>
      <c r="AU54" s="52">
        <f>VLOOKUP($A54,'RevPAR Raw Data'!$B$6:$BE$43,'RevPAR Raw Data'!AH$1,FALSE)</f>
        <v>54.6279414106939</v>
      </c>
      <c r="AV54" s="52">
        <f>VLOOKUP($A54,'RevPAR Raw Data'!$B$6:$BE$43,'RevPAR Raw Data'!AI$1,FALSE)</f>
        <v>59.144853526734899</v>
      </c>
      <c r="AW54" s="52">
        <f>VLOOKUP($A54,'RevPAR Raw Data'!$B$6:$BE$43,'RevPAR Raw Data'!AJ$1,FALSE)</f>
        <v>61.834156712172899</v>
      </c>
      <c r="AX54" s="52">
        <f>VLOOKUP($A54,'RevPAR Raw Data'!$B$6:$BE$43,'RevPAR Raw Data'!AK$1,FALSE)</f>
        <v>64.228273321956706</v>
      </c>
      <c r="AY54" s="53">
        <f>VLOOKUP($A54,'RevPAR Raw Data'!$B$6:$BE$43,'RevPAR Raw Data'!AL$1,FALSE)</f>
        <v>56.831223378839503</v>
      </c>
      <c r="AZ54" s="52">
        <f>VLOOKUP($A54,'RevPAR Raw Data'!$B$6:$BE$43,'RevPAR Raw Data'!AN$1,FALSE)</f>
        <v>95.885897042093205</v>
      </c>
      <c r="BA54" s="52">
        <f>VLOOKUP($A54,'RevPAR Raw Data'!$B$6:$BE$43,'RevPAR Raw Data'!AO$1,FALSE)</f>
        <v>92.044881683731504</v>
      </c>
      <c r="BB54" s="53">
        <f>VLOOKUP($A54,'RevPAR Raw Data'!$B$6:$BE$43,'RevPAR Raw Data'!AP$1,FALSE)</f>
        <v>93.965389362912404</v>
      </c>
      <c r="BC54" s="54">
        <f>VLOOKUP($A54,'RevPAR Raw Data'!$B$6:$BE$43,'RevPAR Raw Data'!AR$1,FALSE)</f>
        <v>67.440985088574607</v>
      </c>
      <c r="BE54" s="47">
        <f>VLOOKUP($A54,'RevPAR Raw Data'!$B$6:$BE$43,'RevPAR Raw Data'!AT$1,FALSE)</f>
        <v>-8.8035102252342305</v>
      </c>
      <c r="BF54" s="48">
        <f>VLOOKUP($A54,'RevPAR Raw Data'!$B$6:$BE$43,'RevPAR Raw Data'!AU$1,FALSE)</f>
        <v>0.37756378393777801</v>
      </c>
      <c r="BG54" s="48">
        <f>VLOOKUP($A54,'RevPAR Raw Data'!$B$6:$BE$43,'RevPAR Raw Data'!AV$1,FALSE)</f>
        <v>0.60786155308661705</v>
      </c>
      <c r="BH54" s="48">
        <f>VLOOKUP($A54,'RevPAR Raw Data'!$B$6:$BE$43,'RevPAR Raw Data'!AW$1,FALSE)</f>
        <v>1.5806985158597899</v>
      </c>
      <c r="BI54" s="48">
        <f>VLOOKUP($A54,'RevPAR Raw Data'!$B$6:$BE$43,'RevPAR Raw Data'!AX$1,FALSE)</f>
        <v>1.7482503964078001E-2</v>
      </c>
      <c r="BJ54" s="49">
        <f>VLOOKUP($A54,'RevPAR Raw Data'!$B$6:$BE$43,'RevPAR Raw Data'!AY$1,FALSE)</f>
        <v>-0.95580655683141502</v>
      </c>
      <c r="BK54" s="48">
        <f>VLOOKUP($A54,'RevPAR Raw Data'!$B$6:$BE$43,'RevPAR Raw Data'!BA$1,FALSE)</f>
        <v>-1.10240607583785</v>
      </c>
      <c r="BL54" s="48">
        <f>VLOOKUP($A54,'RevPAR Raw Data'!$B$6:$BE$43,'RevPAR Raw Data'!BB$1,FALSE)</f>
        <v>-3.38190363617298</v>
      </c>
      <c r="BM54" s="49">
        <f>VLOOKUP($A54,'RevPAR Raw Data'!$B$6:$BE$43,'RevPAR Raw Data'!BC$1,FALSE)</f>
        <v>-2.23214597841302</v>
      </c>
      <c r="BN54" s="50">
        <f>VLOOKUP($A54,'RevPAR Raw Data'!$B$6:$BE$43,'RevPAR Raw Data'!BE$1,FALSE)</f>
        <v>-1.46787019673288</v>
      </c>
    </row>
    <row r="55" spans="1:66" x14ac:dyDescent="0.25">
      <c r="A55" s="63" t="s">
        <v>85</v>
      </c>
      <c r="B55" s="47">
        <f>VLOOKUP($A55,'Occupancy Raw Data'!$B$8:$BE$45,'Occupancy Raw Data'!AG$3,FALSE)</f>
        <v>38.824289405684702</v>
      </c>
      <c r="C55" s="48">
        <f>VLOOKUP($A55,'Occupancy Raw Data'!$B$8:$BE$45,'Occupancy Raw Data'!AH$3,FALSE)</f>
        <v>50.807493540051603</v>
      </c>
      <c r="D55" s="48">
        <f>VLOOKUP($A55,'Occupancy Raw Data'!$B$8:$BE$45,'Occupancy Raw Data'!AI$3,FALSE)</f>
        <v>54.0697674418604</v>
      </c>
      <c r="E55" s="48">
        <f>VLOOKUP($A55,'Occupancy Raw Data'!$B$8:$BE$45,'Occupancy Raw Data'!AJ$3,FALSE)</f>
        <v>53.0361757105943</v>
      </c>
      <c r="F55" s="48">
        <f>VLOOKUP($A55,'Occupancy Raw Data'!$B$8:$BE$45,'Occupancy Raw Data'!AK$3,FALSE)</f>
        <v>48.788759689922401</v>
      </c>
      <c r="G55" s="49">
        <f>VLOOKUP($A55,'Occupancy Raw Data'!$B$8:$BE$45,'Occupancy Raw Data'!AL$3,FALSE)</f>
        <v>49.105297157622701</v>
      </c>
      <c r="H55" s="48">
        <f>VLOOKUP($A55,'Occupancy Raw Data'!$B$8:$BE$45,'Occupancy Raw Data'!AN$3,FALSE)</f>
        <v>51.808785529715699</v>
      </c>
      <c r="I55" s="48">
        <f>VLOOKUP($A55,'Occupancy Raw Data'!$B$8:$BE$45,'Occupancy Raw Data'!AO$3,FALSE)</f>
        <v>50.759043927648499</v>
      </c>
      <c r="J55" s="49">
        <f>VLOOKUP($A55,'Occupancy Raw Data'!$B$8:$BE$45,'Occupancy Raw Data'!AP$3,FALSE)</f>
        <v>51.283914728682099</v>
      </c>
      <c r="K55" s="50">
        <f>VLOOKUP($A55,'Occupancy Raw Data'!$B$8:$BE$45,'Occupancy Raw Data'!AR$3,FALSE)</f>
        <v>49.727759320782503</v>
      </c>
      <c r="M55" s="47">
        <f>VLOOKUP($A55,'Occupancy Raw Data'!$B$8:$BE$45,'Occupancy Raw Data'!AT$3,FALSE)</f>
        <v>2.0564314906557102</v>
      </c>
      <c r="N55" s="48">
        <f>VLOOKUP($A55,'Occupancy Raw Data'!$B$8:$BE$45,'Occupancy Raw Data'!AU$3,FALSE)</f>
        <v>-1.1074506179570101</v>
      </c>
      <c r="O55" s="48">
        <f>VLOOKUP($A55,'Occupancy Raw Data'!$B$8:$BE$45,'Occupancy Raw Data'!AV$3,FALSE)</f>
        <v>0.78687888777839099</v>
      </c>
      <c r="P55" s="48">
        <f>VLOOKUP($A55,'Occupancy Raw Data'!$B$8:$BE$45,'Occupancy Raw Data'!AW$3,FALSE)</f>
        <v>-4.0926405631692004</v>
      </c>
      <c r="Q55" s="48">
        <f>VLOOKUP($A55,'Occupancy Raw Data'!$B$8:$BE$45,'Occupancy Raw Data'!AX$3,FALSE)</f>
        <v>-4.29960468517399</v>
      </c>
      <c r="R55" s="49">
        <f>VLOOKUP($A55,'Occupancy Raw Data'!$B$8:$BE$45,'Occupancy Raw Data'!AY$3,FALSE)</f>
        <v>-1.53188411533833</v>
      </c>
      <c r="S55" s="48">
        <f>VLOOKUP($A55,'Occupancy Raw Data'!$B$8:$BE$45,'Occupancy Raw Data'!BA$3,FALSE)</f>
        <v>-9.7113458774488706</v>
      </c>
      <c r="T55" s="48">
        <f>VLOOKUP($A55,'Occupancy Raw Data'!$B$8:$BE$45,'Occupancy Raw Data'!BB$3,FALSE)</f>
        <v>-7.8376871891616497</v>
      </c>
      <c r="U55" s="49">
        <f>VLOOKUP($A55,'Occupancy Raw Data'!$B$8:$BE$45,'Occupancy Raw Data'!BC$3,FALSE)</f>
        <v>-8.7937232548651192</v>
      </c>
      <c r="V55" s="50">
        <f>VLOOKUP($A55,'Occupancy Raw Data'!$B$8:$BE$45,'Occupancy Raw Data'!BE$3,FALSE)</f>
        <v>-3.7890355617881699</v>
      </c>
      <c r="X55" s="51">
        <f>VLOOKUP($A55,'ADR Raw Data'!$B$6:$BE$43,'ADR Raw Data'!AG$1,FALSE)</f>
        <v>84.904621464226196</v>
      </c>
      <c r="Y55" s="52">
        <f>VLOOKUP($A55,'ADR Raw Data'!$B$6:$BE$43,'ADR Raw Data'!AH$1,FALSE)</f>
        <v>88.017879847425306</v>
      </c>
      <c r="Z55" s="52">
        <f>VLOOKUP($A55,'ADR Raw Data'!$B$6:$BE$43,'ADR Raw Data'!AI$1,FALSE)</f>
        <v>89.552753882915098</v>
      </c>
      <c r="AA55" s="52">
        <f>VLOOKUP($A55,'ADR Raw Data'!$B$6:$BE$43,'ADR Raw Data'!AJ$1,FALSE)</f>
        <v>89.243209500608998</v>
      </c>
      <c r="AB55" s="52">
        <f>VLOOKUP($A55,'ADR Raw Data'!$B$6:$BE$43,'ADR Raw Data'!AK$1,FALSE)</f>
        <v>87.872502482621599</v>
      </c>
      <c r="AC55" s="53">
        <f>VLOOKUP($A55,'ADR Raw Data'!$B$6:$BE$43,'ADR Raw Data'!AL$1,FALSE)</f>
        <v>88.099395514043195</v>
      </c>
      <c r="AD55" s="52">
        <f>VLOOKUP($A55,'ADR Raw Data'!$B$6:$BE$43,'ADR Raw Data'!AN$1,FALSE)</f>
        <v>94.5877743142144</v>
      </c>
      <c r="AE55" s="52">
        <f>VLOOKUP($A55,'ADR Raw Data'!$B$6:$BE$43,'ADR Raw Data'!AO$1,FALSE)</f>
        <v>93.876099268215</v>
      </c>
      <c r="AF55" s="53">
        <f>VLOOKUP($A55,'ADR Raw Data'!$B$6:$BE$43,'ADR Raw Data'!AP$1,FALSE)</f>
        <v>94.235578649031595</v>
      </c>
      <c r="AG55" s="54">
        <f>VLOOKUP($A55,'ADR Raw Data'!$B$6:$BE$43,'ADR Raw Data'!AR$1,FALSE)</f>
        <v>89.907454300825805</v>
      </c>
      <c r="AI55" s="47">
        <f>VLOOKUP($A55,'ADR Raw Data'!$B$6:$BE$43,'ADR Raw Data'!AT$1,FALSE)</f>
        <v>2.4087781891567999</v>
      </c>
      <c r="AJ55" s="48">
        <f>VLOOKUP($A55,'ADR Raw Data'!$B$6:$BE$43,'ADR Raw Data'!AU$1,FALSE)</f>
        <v>0.65904062522252504</v>
      </c>
      <c r="AK55" s="48">
        <f>VLOOKUP($A55,'ADR Raw Data'!$B$6:$BE$43,'ADR Raw Data'!AV$1,FALSE)</f>
        <v>4.1397736289012403</v>
      </c>
      <c r="AL55" s="48">
        <f>VLOOKUP($A55,'ADR Raw Data'!$B$6:$BE$43,'ADR Raw Data'!AW$1,FALSE)</f>
        <v>3.0026340112395502</v>
      </c>
      <c r="AM55" s="48">
        <f>VLOOKUP($A55,'ADR Raw Data'!$B$6:$BE$43,'ADR Raw Data'!AX$1,FALSE)</f>
        <v>1.7986944367647399</v>
      </c>
      <c r="AN55" s="49">
        <f>VLOOKUP($A55,'ADR Raw Data'!$B$6:$BE$43,'ADR Raw Data'!AY$1,FALSE)</f>
        <v>2.4037665503561301</v>
      </c>
      <c r="AO55" s="48">
        <f>VLOOKUP($A55,'ADR Raw Data'!$B$6:$BE$43,'ADR Raw Data'!BA$1,FALSE)</f>
        <v>-0.43968186488090499</v>
      </c>
      <c r="AP55" s="48">
        <f>VLOOKUP($A55,'ADR Raw Data'!$B$6:$BE$43,'ADR Raw Data'!BB$1,FALSE)</f>
        <v>-1.3550053864388001</v>
      </c>
      <c r="AQ55" s="49">
        <f>VLOOKUP($A55,'ADR Raw Data'!$B$6:$BE$43,'ADR Raw Data'!BC$1,FALSE)</f>
        <v>-0.89218822078649895</v>
      </c>
      <c r="AR55" s="50">
        <f>VLOOKUP($A55,'ADR Raw Data'!$B$6:$BE$43,'ADR Raw Data'!BE$1,FALSE)</f>
        <v>1.1956987904846701</v>
      </c>
      <c r="AT55" s="51">
        <f>VLOOKUP($A55,'RevPAR Raw Data'!$B$6:$BE$43,'RevPAR Raw Data'!AG$1,FALSE)</f>
        <v>32.963615956072303</v>
      </c>
      <c r="AU55" s="52">
        <f>VLOOKUP($A55,'RevPAR Raw Data'!$B$6:$BE$43,'RevPAR Raw Data'!AH$1,FALSE)</f>
        <v>44.719678617570999</v>
      </c>
      <c r="AV55" s="52">
        <f>VLOOKUP($A55,'RevPAR Raw Data'!$B$6:$BE$43,'RevPAR Raw Data'!AI$1,FALSE)</f>
        <v>48.420965762273902</v>
      </c>
      <c r="AW55" s="52">
        <f>VLOOKUP($A55,'RevPAR Raw Data'!$B$6:$BE$43,'RevPAR Raw Data'!AJ$1,FALSE)</f>
        <v>47.331185400516702</v>
      </c>
      <c r="AX55" s="52">
        <f>VLOOKUP($A55,'RevPAR Raw Data'!$B$6:$BE$43,'RevPAR Raw Data'!AK$1,FALSE)</f>
        <v>42.871904069767403</v>
      </c>
      <c r="AY55" s="53">
        <f>VLOOKUP($A55,'RevPAR Raw Data'!$B$6:$BE$43,'RevPAR Raw Data'!AL$1,FALSE)</f>
        <v>43.261469961240302</v>
      </c>
      <c r="AZ55" s="52">
        <f>VLOOKUP($A55,'RevPAR Raw Data'!$B$6:$BE$43,'RevPAR Raw Data'!AN$1,FALSE)</f>
        <v>49.004777131782902</v>
      </c>
      <c r="BA55" s="52">
        <f>VLOOKUP($A55,'RevPAR Raw Data'!$B$6:$BE$43,'RevPAR Raw Data'!AO$1,FALSE)</f>
        <v>47.650610465116202</v>
      </c>
      <c r="BB55" s="53">
        <f>VLOOKUP($A55,'RevPAR Raw Data'!$B$6:$BE$43,'RevPAR Raw Data'!AP$1,FALSE)</f>
        <v>48.327693798449602</v>
      </c>
      <c r="BC55" s="54">
        <f>VLOOKUP($A55,'RevPAR Raw Data'!$B$6:$BE$43,'RevPAR Raw Data'!AR$1,FALSE)</f>
        <v>44.708962486157198</v>
      </c>
      <c r="BE55" s="47">
        <f>VLOOKUP($A55,'RevPAR Raw Data'!$B$6:$BE$43,'RevPAR Raw Data'!AT$1,FALSE)</f>
        <v>4.5147445530343804</v>
      </c>
      <c r="BF55" s="48">
        <f>VLOOKUP($A55,'RevPAR Raw Data'!$B$6:$BE$43,'RevPAR Raw Data'!AU$1,FALSE)</f>
        <v>-0.45570854221110102</v>
      </c>
      <c r="BG55" s="48">
        <f>VLOOKUP($A55,'RevPAR Raw Data'!$B$6:$BE$43,'RevPAR Raw Data'!AV$1,FALSE)</f>
        <v>4.9592275213672803</v>
      </c>
      <c r="BH55" s="48">
        <f>VLOOKUP($A55,'RevPAR Raw Data'!$B$6:$BE$43,'RevPAR Raw Data'!AW$1,FALSE)</f>
        <v>-1.2128935694371601</v>
      </c>
      <c r="BI55" s="48">
        <f>VLOOKUP($A55,'RevPAR Raw Data'!$B$6:$BE$43,'RevPAR Raw Data'!AX$1,FALSE)</f>
        <v>-2.5782469986843499</v>
      </c>
      <c r="BJ55" s="49">
        <f>VLOOKUP($A55,'RevPAR Raw Data'!$B$6:$BE$43,'RevPAR Raw Data'!AY$1,FALSE)</f>
        <v>0.83505951706307102</v>
      </c>
      <c r="BK55" s="48">
        <f>VLOOKUP($A55,'RevPAR Raw Data'!$B$6:$BE$43,'RevPAR Raw Data'!BA$1,FALSE)</f>
        <v>-10.1083287156707</v>
      </c>
      <c r="BL55" s="48">
        <f>VLOOKUP($A55,'RevPAR Raw Data'!$B$6:$BE$43,'RevPAR Raw Data'!BB$1,FALSE)</f>
        <v>-9.0864914920150905</v>
      </c>
      <c r="BM55" s="49">
        <f>VLOOKUP($A55,'RevPAR Raw Data'!$B$6:$BE$43,'RevPAR Raw Data'!BC$1,FALSE)</f>
        <v>-9.6074549126031492</v>
      </c>
      <c r="BN55" s="50">
        <f>VLOOKUP($A55,'RevPAR Raw Data'!$B$6:$BE$43,'RevPAR Raw Data'!BE$1,FALSE)</f>
        <v>-2.6386422236868201</v>
      </c>
    </row>
    <row r="56" spans="1:66" ht="15" thickBot="1" x14ac:dyDescent="0.3">
      <c r="A56" s="63" t="s">
        <v>86</v>
      </c>
      <c r="B56" s="67">
        <f>VLOOKUP($A56,'Occupancy Raw Data'!$B$8:$BE$45,'Occupancy Raw Data'!AG$3,FALSE)</f>
        <v>45.673076923076898</v>
      </c>
      <c r="C56" s="68">
        <f>VLOOKUP($A56,'Occupancy Raw Data'!$B$8:$BE$45,'Occupancy Raw Data'!AH$3,FALSE)</f>
        <v>57.221914775871603</v>
      </c>
      <c r="D56" s="68">
        <f>VLOOKUP($A56,'Occupancy Raw Data'!$B$8:$BE$45,'Occupancy Raw Data'!AI$3,FALSE)</f>
        <v>62.859712230215798</v>
      </c>
      <c r="E56" s="68">
        <f>VLOOKUP($A56,'Occupancy Raw Data'!$B$8:$BE$45,'Occupancy Raw Data'!AJ$3,FALSE)</f>
        <v>63.579136690647402</v>
      </c>
      <c r="F56" s="68">
        <f>VLOOKUP($A56,'Occupancy Raw Data'!$B$8:$BE$45,'Occupancy Raw Data'!AK$3,FALSE)</f>
        <v>62.662562257885902</v>
      </c>
      <c r="G56" s="69">
        <f>VLOOKUP($A56,'Occupancy Raw Data'!$B$8:$BE$45,'Occupancy Raw Data'!AL$3,FALSE)</f>
        <v>58.3992805755395</v>
      </c>
      <c r="H56" s="68">
        <f>VLOOKUP($A56,'Occupancy Raw Data'!$B$8:$BE$45,'Occupancy Raw Data'!AN$3,FALSE)</f>
        <v>68.417957941339196</v>
      </c>
      <c r="I56" s="68">
        <f>VLOOKUP($A56,'Occupancy Raw Data'!$B$8:$BE$45,'Occupancy Raw Data'!AO$3,FALSE)</f>
        <v>68.058245711123405</v>
      </c>
      <c r="J56" s="69">
        <f>VLOOKUP($A56,'Occupancy Raw Data'!$B$8:$BE$45,'Occupancy Raw Data'!AP$3,FALSE)</f>
        <v>68.238101826231301</v>
      </c>
      <c r="K56" s="70">
        <f>VLOOKUP($A56,'Occupancy Raw Data'!$B$8:$BE$45,'Occupancy Raw Data'!AR$3,FALSE)</f>
        <v>61.210372361451398</v>
      </c>
      <c r="M56" s="67">
        <f>VLOOKUP($A56,'Occupancy Raw Data'!$B$8:$BE$45,'Occupancy Raw Data'!AT$3,FALSE)</f>
        <v>0.67092699128165501</v>
      </c>
      <c r="N56" s="68">
        <f>VLOOKUP($A56,'Occupancy Raw Data'!$B$8:$BE$45,'Occupancy Raw Data'!AU$3,FALSE)</f>
        <v>-0.87243267873807095</v>
      </c>
      <c r="O56" s="68">
        <f>VLOOKUP($A56,'Occupancy Raw Data'!$B$8:$BE$45,'Occupancy Raw Data'!AV$3,FALSE)</f>
        <v>2.8613472858077098</v>
      </c>
      <c r="P56" s="68">
        <f>VLOOKUP($A56,'Occupancy Raw Data'!$B$8:$BE$45,'Occupancy Raw Data'!AW$3,FALSE)</f>
        <v>2.9820600501263299</v>
      </c>
      <c r="Q56" s="68">
        <f>VLOOKUP($A56,'Occupancy Raw Data'!$B$8:$BE$45,'Occupancy Raw Data'!AX$3,FALSE)</f>
        <v>2.0038647402566698</v>
      </c>
      <c r="R56" s="69">
        <f>VLOOKUP($A56,'Occupancy Raw Data'!$B$8:$BE$45,'Occupancy Raw Data'!AY$3,FALSE)</f>
        <v>1.58995772454201</v>
      </c>
      <c r="S56" s="68">
        <f>VLOOKUP($A56,'Occupancy Raw Data'!$B$8:$BE$45,'Occupancy Raw Data'!BA$3,FALSE)</f>
        <v>1.4135769784629799</v>
      </c>
      <c r="T56" s="68">
        <f>VLOOKUP($A56,'Occupancy Raw Data'!$B$8:$BE$45,'Occupancy Raw Data'!BB$3,FALSE)</f>
        <v>-0.643128528101643</v>
      </c>
      <c r="U56" s="69">
        <f>VLOOKUP($A56,'Occupancy Raw Data'!$B$8:$BE$45,'Occupancy Raw Data'!BC$3,FALSE)</f>
        <v>0.37739994523382903</v>
      </c>
      <c r="V56" s="70">
        <f>VLOOKUP($A56,'Occupancy Raw Data'!$B$8:$BE$45,'Occupancy Raw Data'!BE$3,FALSE)</f>
        <v>1.1975212417402099</v>
      </c>
      <c r="X56" s="71">
        <f>VLOOKUP($A56,'ADR Raw Data'!$B$6:$BE$43,'ADR Raw Data'!AG$1,FALSE)</f>
        <v>105.465941688754</v>
      </c>
      <c r="Y56" s="72">
        <f>VLOOKUP($A56,'ADR Raw Data'!$B$6:$BE$43,'ADR Raw Data'!AH$1,FALSE)</f>
        <v>112.67177284816201</v>
      </c>
      <c r="Z56" s="72">
        <f>VLOOKUP($A56,'ADR Raw Data'!$B$6:$BE$43,'ADR Raw Data'!AI$1,FALSE)</f>
        <v>114.971275998679</v>
      </c>
      <c r="AA56" s="72">
        <f>VLOOKUP($A56,'ADR Raw Data'!$B$6:$BE$43,'ADR Raw Data'!AJ$1,FALSE)</f>
        <v>116.35189587639999</v>
      </c>
      <c r="AB56" s="72">
        <f>VLOOKUP($A56,'ADR Raw Data'!$B$6:$BE$43,'ADR Raw Data'!AK$1,FALSE)</f>
        <v>118.423826240547</v>
      </c>
      <c r="AC56" s="73">
        <f>VLOOKUP($A56,'ADR Raw Data'!$B$6:$BE$43,'ADR Raw Data'!AL$1,FALSE)</f>
        <v>114.07538970884301</v>
      </c>
      <c r="AD56" s="72">
        <f>VLOOKUP($A56,'ADR Raw Data'!$B$6:$BE$43,'ADR Raw Data'!AN$1,FALSE)</f>
        <v>137.70247358576401</v>
      </c>
      <c r="AE56" s="72">
        <f>VLOOKUP($A56,'ADR Raw Data'!$B$6:$BE$43,'ADR Raw Data'!AO$1,FALSE)</f>
        <v>138.63144432586199</v>
      </c>
      <c r="AF56" s="73">
        <f>VLOOKUP($A56,'ADR Raw Data'!$B$6:$BE$43,'ADR Raw Data'!AP$1,FALSE)</f>
        <v>138.165734705256</v>
      </c>
      <c r="AG56" s="74">
        <f>VLOOKUP($A56,'ADR Raw Data'!$B$6:$BE$43,'ADR Raw Data'!AR$1,FALSE)</f>
        <v>121.748596302873</v>
      </c>
      <c r="AI56" s="67">
        <f>VLOOKUP($A56,'ADR Raw Data'!$B$6:$BE$43,'ADR Raw Data'!AT$1,FALSE)</f>
        <v>1.8545007139599099</v>
      </c>
      <c r="AJ56" s="68">
        <f>VLOOKUP($A56,'ADR Raw Data'!$B$6:$BE$43,'ADR Raw Data'!AU$1,FALSE)</f>
        <v>4.0635004442611997</v>
      </c>
      <c r="AK56" s="68">
        <f>VLOOKUP($A56,'ADR Raw Data'!$B$6:$BE$43,'ADR Raw Data'!AV$1,FALSE)</f>
        <v>2.1555260907542002</v>
      </c>
      <c r="AL56" s="68">
        <f>VLOOKUP($A56,'ADR Raw Data'!$B$6:$BE$43,'ADR Raw Data'!AW$1,FALSE)</f>
        <v>5.83490004393198</v>
      </c>
      <c r="AM56" s="68">
        <f>VLOOKUP($A56,'ADR Raw Data'!$B$6:$BE$43,'ADR Raw Data'!AX$1,FALSE)</f>
        <v>4.9388549442630003</v>
      </c>
      <c r="AN56" s="69">
        <f>VLOOKUP($A56,'ADR Raw Data'!$B$6:$BE$43,'ADR Raw Data'!AY$1,FALSE)</f>
        <v>3.9172507042088598</v>
      </c>
      <c r="AO56" s="68">
        <f>VLOOKUP($A56,'ADR Raw Data'!$B$6:$BE$43,'ADR Raw Data'!BA$1,FALSE)</f>
        <v>0.101993258980389</v>
      </c>
      <c r="AP56" s="68">
        <f>VLOOKUP($A56,'ADR Raw Data'!$B$6:$BE$43,'ADR Raw Data'!BB$1,FALSE)</f>
        <v>-3.9286751986579299E-2</v>
      </c>
      <c r="AQ56" s="69">
        <f>VLOOKUP($A56,'ADR Raw Data'!$B$6:$BE$43,'ADR Raw Data'!BC$1,FALSE)</f>
        <v>2.70836013288085E-2</v>
      </c>
      <c r="AR56" s="70">
        <f>VLOOKUP($A56,'ADR Raw Data'!$B$6:$BE$43,'ADR Raw Data'!BE$1,FALSE)</f>
        <v>2.40827338245143</v>
      </c>
      <c r="AT56" s="71">
        <f>VLOOKUP($A56,'RevPAR Raw Data'!$B$6:$BE$43,'RevPAR Raw Data'!AG$1,FALSE)</f>
        <v>48.169540675152099</v>
      </c>
      <c r="AU56" s="72">
        <f>VLOOKUP($A56,'RevPAR Raw Data'!$B$6:$BE$43,'RevPAR Raw Data'!AH$1,FALSE)</f>
        <v>64.472945835639095</v>
      </c>
      <c r="AV56" s="72">
        <f>VLOOKUP($A56,'RevPAR Raw Data'!$B$6:$BE$43,'RevPAR Raw Data'!AI$1,FALSE)</f>
        <v>72.270613240176999</v>
      </c>
      <c r="AW56" s="72">
        <f>VLOOKUP($A56,'RevPAR Raw Data'!$B$6:$BE$43,'RevPAR Raw Data'!AJ$1,FALSE)</f>
        <v>73.975530921416706</v>
      </c>
      <c r="AX56" s="72">
        <f>VLOOKUP($A56,'RevPAR Raw Data'!$B$6:$BE$43,'RevPAR Raw Data'!AK$1,FALSE)</f>
        <v>74.207403846153795</v>
      </c>
      <c r="AY56" s="73">
        <f>VLOOKUP($A56,'RevPAR Raw Data'!$B$6:$BE$43,'RevPAR Raw Data'!AL$1,FALSE)</f>
        <v>66.619206903707806</v>
      </c>
      <c r="AZ56" s="72">
        <f>VLOOKUP($A56,'RevPAR Raw Data'!$B$6:$BE$43,'RevPAR Raw Data'!AN$1,FALSE)</f>
        <v>94.213220462091797</v>
      </c>
      <c r="BA56" s="72">
        <f>VLOOKUP($A56,'RevPAR Raw Data'!$B$6:$BE$43,'RevPAR Raw Data'!AO$1,FALSE)</f>
        <v>94.350129012174804</v>
      </c>
      <c r="BB56" s="73">
        <f>VLOOKUP($A56,'RevPAR Raw Data'!$B$6:$BE$43,'RevPAR Raw Data'!AP$1,FALSE)</f>
        <v>94.281674737133301</v>
      </c>
      <c r="BC56" s="74">
        <f>VLOOKUP($A56,'RevPAR Raw Data'!$B$6:$BE$43,'RevPAR Raw Data'!AR$1,FALSE)</f>
        <v>74.522769141829301</v>
      </c>
      <c r="BE56" s="67">
        <f>VLOOKUP($A56,'RevPAR Raw Data'!$B$6:$BE$43,'RevPAR Raw Data'!AT$1,FALSE)</f>
        <v>2.5378700510850298</v>
      </c>
      <c r="BF56" s="68">
        <f>VLOOKUP($A56,'RevPAR Raw Data'!$B$6:$BE$43,'RevPAR Raw Data'!AU$1,FALSE)</f>
        <v>3.15561645974672</v>
      </c>
      <c r="BG56" s="68">
        <f>VLOOKUP($A56,'RevPAR Raw Data'!$B$6:$BE$43,'RevPAR Raw Data'!AV$1,FALSE)</f>
        <v>5.0785504638545902</v>
      </c>
      <c r="BH56" s="68">
        <f>VLOOKUP($A56,'RevPAR Raw Data'!$B$6:$BE$43,'RevPAR Raw Data'!AW$1,FALSE)</f>
        <v>8.9909603172332098</v>
      </c>
      <c r="BI56" s="68">
        <f>VLOOKUP($A56,'RevPAR Raw Data'!$B$6:$BE$43,'RevPAR Raw Data'!AX$1,FALSE)</f>
        <v>7.0416876573201801</v>
      </c>
      <c r="BJ56" s="69">
        <f>VLOOKUP($A56,'RevPAR Raw Data'!$B$6:$BE$43,'RevPAR Raw Data'!AY$1,FALSE)</f>
        <v>5.5694910589121198</v>
      </c>
      <c r="BK56" s="68">
        <f>VLOOKUP($A56,'RevPAR Raw Data'!$B$6:$BE$43,'RevPAR Raw Data'!BA$1,FALSE)</f>
        <v>1.5170119906719</v>
      </c>
      <c r="BL56" s="68">
        <f>VLOOKUP($A56,'RevPAR Raw Data'!$B$6:$BE$43,'RevPAR Raw Data'!BB$1,FALSE)</f>
        <v>-0.68216261577843196</v>
      </c>
      <c r="BM56" s="69">
        <f>VLOOKUP($A56,'RevPAR Raw Data'!$B$6:$BE$43,'RevPAR Raw Data'!BC$1,FALSE)</f>
        <v>0.40458576005921998</v>
      </c>
      <c r="BN56" s="70">
        <f>VLOOKUP($A56,'RevPAR Raw Data'!$B$6:$BE$43,'RevPAR Raw Data'!BE$1,FALSE)</f>
        <v>3.6346342095056801</v>
      </c>
    </row>
    <row r="57" spans="1:66" ht="14.25" customHeight="1" x14ac:dyDescent="0.25">
      <c r="A57" s="175" t="s">
        <v>123</v>
      </c>
      <c r="B57" s="175"/>
      <c r="C57" s="175"/>
      <c r="D57" s="175"/>
      <c r="E57" s="175"/>
      <c r="F57" s="175"/>
      <c r="G57" s="175"/>
      <c r="H57" s="175"/>
      <c r="I57" s="175"/>
      <c r="J57" s="175"/>
      <c r="K57" s="175"/>
    </row>
    <row r="58" spans="1:66" x14ac:dyDescent="0.25">
      <c r="A58" s="175"/>
      <c r="B58" s="175"/>
      <c r="C58" s="175"/>
      <c r="D58" s="175"/>
      <c r="E58" s="175"/>
      <c r="F58" s="175"/>
      <c r="G58" s="175"/>
      <c r="H58" s="175"/>
      <c r="I58" s="175"/>
      <c r="J58" s="175"/>
      <c r="K58" s="175"/>
    </row>
    <row r="59" spans="1:66" x14ac:dyDescent="0.25">
      <c r="A59" s="175"/>
      <c r="B59" s="175"/>
      <c r="C59" s="175"/>
      <c r="D59" s="175"/>
      <c r="E59" s="175"/>
      <c r="F59" s="175"/>
      <c r="G59" s="175"/>
      <c r="H59" s="175"/>
      <c r="I59" s="175"/>
      <c r="J59" s="175"/>
      <c r="K59" s="175"/>
    </row>
  </sheetData>
  <sheetProtection algorithmName="SHA-512" hashValue="w014NYkkjntpv+p/PvN9KrPC1RoWAxwPLjbJw9NWb4HKYdLAaNdKjUE/oYOAtISmtF+yb/QNZ7vaA+vxhqHdMw==" saltValue="DaU5j0gaoiOmb5M8loXAbA=="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6" sqref="AD6"/>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8"/>
      <c r="B1" s="89" t="s">
        <v>98</v>
      </c>
      <c r="D1" s="123"/>
      <c r="E1" s="123"/>
      <c r="F1" s="123"/>
      <c r="G1" s="123"/>
      <c r="H1" s="123"/>
      <c r="I1" s="123"/>
      <c r="J1" s="123"/>
      <c r="K1" s="123"/>
      <c r="L1" s="123"/>
      <c r="M1" s="123"/>
      <c r="N1" s="123"/>
      <c r="O1" s="123"/>
      <c r="P1" s="123"/>
      <c r="Q1" s="123"/>
      <c r="R1" s="123"/>
      <c r="S1" s="123"/>
      <c r="T1" s="123"/>
      <c r="U1" s="123"/>
      <c r="V1" s="123"/>
      <c r="W1" s="123"/>
      <c r="X1" s="123"/>
      <c r="Y1" s="124"/>
      <c r="Z1" s="124"/>
      <c r="AA1" s="124"/>
      <c r="AB1" s="124"/>
      <c r="AC1" s="124"/>
      <c r="AD1" s="124"/>
      <c r="AE1" s="124"/>
      <c r="AF1" s="124"/>
      <c r="AG1" s="124"/>
      <c r="AH1" s="124"/>
      <c r="AI1" s="124"/>
      <c r="AJ1" s="124"/>
      <c r="AK1" s="124"/>
      <c r="AL1" s="124"/>
    </row>
    <row r="2" spans="1:50" ht="15" customHeight="1" x14ac:dyDescent="0.2">
      <c r="A2" s="123"/>
      <c r="B2" t="s">
        <v>132</v>
      </c>
      <c r="C2" s="123"/>
      <c r="D2" s="123"/>
      <c r="E2" s="123"/>
      <c r="F2" s="123"/>
      <c r="G2" s="123"/>
      <c r="H2" s="123"/>
      <c r="I2" s="123"/>
      <c r="J2" s="123"/>
      <c r="K2" s="123"/>
      <c r="L2" s="123"/>
      <c r="M2" s="123"/>
      <c r="N2" s="123"/>
      <c r="O2" s="123"/>
      <c r="P2" s="123"/>
      <c r="Q2" s="123"/>
      <c r="R2" s="123"/>
      <c r="S2" s="123"/>
      <c r="T2" s="123"/>
      <c r="U2" s="123"/>
      <c r="V2" s="123"/>
      <c r="W2" s="123"/>
      <c r="X2" s="123"/>
      <c r="Y2" s="124"/>
      <c r="Z2" s="124"/>
      <c r="AA2" s="124"/>
      <c r="AB2" s="124"/>
      <c r="AC2" s="124"/>
      <c r="AD2" s="124"/>
      <c r="AE2" s="124"/>
      <c r="AF2" s="124"/>
      <c r="AG2" s="124"/>
      <c r="AH2" s="124"/>
      <c r="AI2" s="124"/>
      <c r="AJ2" s="124"/>
      <c r="AK2" s="124"/>
      <c r="AL2" s="124"/>
    </row>
    <row r="3" spans="1:50" x14ac:dyDescent="0.2">
      <c r="A3" s="123"/>
      <c r="B3" s="123"/>
      <c r="C3" s="123"/>
      <c r="D3" s="123"/>
      <c r="E3" s="123"/>
      <c r="F3" s="123"/>
      <c r="G3" s="123"/>
      <c r="H3" s="123"/>
      <c r="I3" s="123"/>
      <c r="J3" s="123"/>
      <c r="K3" s="123"/>
      <c r="L3" s="123"/>
      <c r="M3" s="123"/>
      <c r="N3" s="123"/>
      <c r="O3" s="123"/>
      <c r="P3" s="123"/>
      <c r="Q3" s="123"/>
      <c r="R3" s="123"/>
      <c r="S3" s="123"/>
      <c r="T3" s="123"/>
      <c r="U3" s="123"/>
      <c r="V3" s="123"/>
      <c r="W3" s="123"/>
      <c r="X3" s="123"/>
      <c r="Y3" s="124"/>
      <c r="Z3" s="124"/>
      <c r="AA3" s="124"/>
      <c r="AB3" s="124"/>
      <c r="AC3" s="124"/>
      <c r="AD3" s="124"/>
      <c r="AE3" s="124"/>
      <c r="AF3" s="124"/>
      <c r="AG3" s="124"/>
      <c r="AH3" s="124"/>
      <c r="AI3" s="124"/>
      <c r="AJ3" s="124"/>
      <c r="AK3" s="124"/>
      <c r="AL3" s="124"/>
    </row>
    <row r="4" spans="1:50" x14ac:dyDescent="0.2">
      <c r="A4" s="123"/>
      <c r="B4" s="123"/>
      <c r="C4" s="123"/>
      <c r="D4" s="123"/>
      <c r="E4" s="123"/>
      <c r="F4" s="123"/>
      <c r="G4" s="123"/>
      <c r="H4" s="123"/>
      <c r="I4" s="123"/>
      <c r="J4" s="123"/>
      <c r="K4" s="123"/>
      <c r="L4" s="123"/>
      <c r="M4" s="123"/>
      <c r="N4" s="123"/>
      <c r="O4" s="123"/>
      <c r="P4" s="123"/>
      <c r="Q4" s="123"/>
      <c r="R4" s="123"/>
      <c r="S4" s="123"/>
      <c r="T4" s="123"/>
      <c r="U4" s="123"/>
      <c r="V4" s="123"/>
      <c r="W4" s="123"/>
      <c r="X4" s="123"/>
      <c r="Y4" s="124"/>
      <c r="Z4" s="124"/>
      <c r="AA4" s="124"/>
      <c r="AB4" s="124"/>
      <c r="AC4" s="124"/>
      <c r="AD4" s="124"/>
      <c r="AE4" s="124"/>
      <c r="AF4" s="124"/>
      <c r="AG4" s="124"/>
      <c r="AH4" s="124"/>
      <c r="AI4" s="124"/>
      <c r="AJ4" s="124"/>
      <c r="AK4" s="124"/>
      <c r="AL4" s="124"/>
    </row>
    <row r="5" spans="1:50" x14ac:dyDescent="0.2">
      <c r="A5" s="123"/>
      <c r="B5" s="123"/>
      <c r="C5" s="123"/>
      <c r="D5" s="123"/>
      <c r="E5" s="123"/>
      <c r="F5" s="123"/>
      <c r="G5" s="123"/>
      <c r="H5" s="123"/>
      <c r="I5" s="123"/>
      <c r="J5" s="123"/>
      <c r="K5" s="123"/>
      <c r="L5" s="123"/>
      <c r="M5" s="123"/>
      <c r="N5" s="123"/>
      <c r="O5" s="123"/>
      <c r="P5" s="123"/>
      <c r="Q5" s="123"/>
      <c r="R5" s="123"/>
      <c r="S5" s="123"/>
      <c r="T5" s="123"/>
      <c r="U5" s="123"/>
      <c r="V5" s="123"/>
      <c r="W5" s="123"/>
      <c r="X5" s="123"/>
      <c r="Y5" s="124"/>
      <c r="Z5" s="124"/>
      <c r="AA5" s="124"/>
      <c r="AB5" s="124"/>
      <c r="AC5" s="124"/>
      <c r="AD5" s="124"/>
      <c r="AE5" s="124"/>
      <c r="AF5" s="124"/>
      <c r="AG5" s="124"/>
      <c r="AH5" s="124"/>
      <c r="AI5" s="124"/>
      <c r="AJ5" s="124"/>
      <c r="AK5" s="124"/>
      <c r="AL5" s="124"/>
    </row>
    <row r="6" spans="1:50" x14ac:dyDescent="0.2">
      <c r="A6" s="123"/>
      <c r="B6" s="123"/>
      <c r="C6" s="123"/>
      <c r="D6" s="123"/>
      <c r="E6" s="123"/>
      <c r="F6" s="123"/>
      <c r="G6" s="123"/>
      <c r="H6" s="123"/>
      <c r="I6" s="123"/>
      <c r="J6" s="123"/>
      <c r="K6" s="123"/>
      <c r="L6" s="123"/>
      <c r="M6" s="123"/>
      <c r="N6" s="123"/>
      <c r="O6" s="123"/>
      <c r="P6" s="123"/>
      <c r="Q6" s="123"/>
      <c r="R6" s="123"/>
      <c r="S6" s="123"/>
      <c r="T6" s="123"/>
      <c r="U6" s="123"/>
      <c r="V6" s="123"/>
      <c r="W6" s="123"/>
      <c r="X6" s="123"/>
      <c r="Y6" s="124"/>
      <c r="Z6" s="124"/>
      <c r="AA6" s="124"/>
      <c r="AB6" s="124"/>
      <c r="AC6" s="124"/>
      <c r="AD6" s="124"/>
      <c r="AE6" s="124"/>
      <c r="AF6" s="124"/>
      <c r="AG6" s="124"/>
      <c r="AH6" s="124"/>
      <c r="AI6" s="124"/>
      <c r="AJ6" s="124"/>
      <c r="AK6" s="124"/>
      <c r="AL6" s="124"/>
    </row>
    <row r="7" spans="1:50" x14ac:dyDescent="0.2">
      <c r="A7" s="123"/>
      <c r="B7" s="123"/>
      <c r="C7" s="123"/>
      <c r="D7" s="123"/>
      <c r="E7" s="123"/>
      <c r="F7" s="123"/>
      <c r="G7" s="123"/>
      <c r="H7" s="123"/>
      <c r="I7" s="123"/>
      <c r="J7" s="123"/>
      <c r="K7" s="123"/>
      <c r="L7" s="123"/>
      <c r="M7" s="123"/>
      <c r="N7" s="123"/>
      <c r="O7" s="123"/>
      <c r="P7" s="123"/>
      <c r="Q7" s="123"/>
      <c r="R7" s="123"/>
      <c r="S7" s="123"/>
      <c r="T7" s="123"/>
      <c r="U7" s="123"/>
      <c r="V7" s="123"/>
      <c r="W7" s="123"/>
      <c r="X7" s="123"/>
      <c r="Y7" s="124"/>
      <c r="Z7" s="124"/>
      <c r="AA7" s="124"/>
      <c r="AB7" s="124"/>
      <c r="AC7" s="124"/>
      <c r="AD7" s="124"/>
      <c r="AE7" s="124"/>
      <c r="AF7" s="124"/>
      <c r="AG7" s="124"/>
      <c r="AH7" s="124"/>
      <c r="AI7" s="124"/>
      <c r="AJ7" s="124"/>
      <c r="AK7" s="124"/>
      <c r="AL7" s="124"/>
    </row>
    <row r="8" spans="1:50" ht="18" customHeight="1" x14ac:dyDescent="0.25">
      <c r="A8" s="90"/>
      <c r="B8" s="123"/>
      <c r="C8" s="123"/>
      <c r="D8" s="178">
        <v>2024</v>
      </c>
      <c r="E8" s="178"/>
      <c r="F8" s="178"/>
      <c r="G8" s="178"/>
      <c r="H8" s="178"/>
      <c r="I8" s="178"/>
      <c r="J8" s="178"/>
      <c r="K8" s="90"/>
      <c r="L8" s="90"/>
      <c r="M8" s="90"/>
      <c r="N8" s="90"/>
      <c r="O8" s="123"/>
      <c r="P8" s="178">
        <v>2023</v>
      </c>
      <c r="Q8" s="178"/>
      <c r="R8" s="178"/>
      <c r="S8" s="178"/>
      <c r="T8" s="178"/>
      <c r="U8" s="178"/>
      <c r="V8" s="178"/>
      <c r="W8" s="90"/>
      <c r="X8" s="90"/>
      <c r="Y8" s="124"/>
      <c r="Z8" s="124"/>
      <c r="AA8" s="124"/>
      <c r="AB8" s="124"/>
      <c r="AC8" s="124"/>
      <c r="AD8" s="124"/>
      <c r="AE8" s="124"/>
      <c r="AF8" s="124"/>
      <c r="AG8" s="124"/>
      <c r="AH8" s="124"/>
      <c r="AI8" s="124"/>
      <c r="AJ8" s="124"/>
      <c r="AK8" s="124"/>
      <c r="AL8" s="124"/>
    </row>
    <row r="9" spans="1:50" ht="15.75" customHeight="1" x14ac:dyDescent="0.2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00000000000001" customHeight="1" x14ac:dyDescent="0.2">
      <c r="A10" s="125"/>
      <c r="B10" s="123"/>
      <c r="C10" s="96" t="s">
        <v>125</v>
      </c>
      <c r="D10" s="97">
        <v>7</v>
      </c>
      <c r="E10" s="98">
        <v>8</v>
      </c>
      <c r="F10" s="98">
        <v>9</v>
      </c>
      <c r="G10" s="98">
        <v>10</v>
      </c>
      <c r="H10" s="98">
        <v>11</v>
      </c>
      <c r="I10" s="98">
        <v>12</v>
      </c>
      <c r="J10" s="99">
        <v>13</v>
      </c>
      <c r="K10" s="125"/>
      <c r="L10" s="125"/>
      <c r="M10" s="180" t="s">
        <v>101</v>
      </c>
      <c r="N10" s="181"/>
      <c r="O10" s="96" t="s">
        <v>125</v>
      </c>
      <c r="P10" s="97">
        <v>9</v>
      </c>
      <c r="Q10" s="98">
        <v>10</v>
      </c>
      <c r="R10" s="98">
        <v>11</v>
      </c>
      <c r="S10" s="98">
        <v>12</v>
      </c>
      <c r="T10" s="98">
        <v>13</v>
      </c>
      <c r="U10" s="98">
        <v>14</v>
      </c>
      <c r="V10" s="99">
        <v>15</v>
      </c>
      <c r="W10" s="125"/>
      <c r="X10" s="125"/>
      <c r="Y10" s="124"/>
      <c r="Z10" s="124"/>
      <c r="AA10" s="124"/>
      <c r="AB10" s="124"/>
      <c r="AC10" s="124"/>
      <c r="AD10" s="124"/>
      <c r="AE10" s="124"/>
      <c r="AF10" s="124"/>
      <c r="AG10" s="124"/>
      <c r="AH10" s="124"/>
      <c r="AI10" s="124"/>
      <c r="AJ10" s="124"/>
      <c r="AK10" s="124"/>
      <c r="AL10" s="124"/>
    </row>
    <row r="11" spans="1:50" ht="20.100000000000001" customHeight="1" x14ac:dyDescent="0.2">
      <c r="A11" s="125"/>
      <c r="B11" s="123"/>
      <c r="C11" s="96" t="s">
        <v>125</v>
      </c>
      <c r="D11" s="100">
        <v>14</v>
      </c>
      <c r="E11" s="101">
        <v>15</v>
      </c>
      <c r="F11" s="101">
        <v>16</v>
      </c>
      <c r="G11" s="101">
        <v>17</v>
      </c>
      <c r="H11" s="101">
        <v>18</v>
      </c>
      <c r="I11" s="101">
        <v>19</v>
      </c>
      <c r="J11" s="102">
        <v>20</v>
      </c>
      <c r="K11" s="125"/>
      <c r="L11" s="125"/>
      <c r="M11" s="180" t="s">
        <v>101</v>
      </c>
      <c r="N11" s="181"/>
      <c r="O11" s="96" t="s">
        <v>125</v>
      </c>
      <c r="P11" s="100">
        <v>16</v>
      </c>
      <c r="Q11" s="101">
        <v>17</v>
      </c>
      <c r="R11" s="101">
        <v>18</v>
      </c>
      <c r="S11" s="101">
        <v>19</v>
      </c>
      <c r="T11" s="101">
        <v>20</v>
      </c>
      <c r="U11" s="101">
        <v>21</v>
      </c>
      <c r="V11" s="102">
        <v>22</v>
      </c>
      <c r="W11" s="125"/>
      <c r="X11" s="125"/>
      <c r="Y11" s="124"/>
      <c r="Z11" s="124"/>
      <c r="AA11" s="124"/>
      <c r="AB11" s="124"/>
      <c r="AC11" s="124"/>
      <c r="AD11" s="124"/>
      <c r="AE11" s="124"/>
      <c r="AF11" s="124"/>
      <c r="AG11" s="124"/>
      <c r="AH11" s="124"/>
      <c r="AI11" s="124"/>
      <c r="AJ11" s="124"/>
      <c r="AK11" s="124"/>
      <c r="AL11" s="124"/>
    </row>
    <row r="12" spans="1:50" ht="20.100000000000001" customHeight="1" x14ac:dyDescent="0.2">
      <c r="A12" s="125"/>
      <c r="B12" s="123"/>
      <c r="C12" s="96" t="s">
        <v>125</v>
      </c>
      <c r="D12" s="103">
        <v>21</v>
      </c>
      <c r="E12" s="104">
        <v>22</v>
      </c>
      <c r="F12" s="104">
        <v>23</v>
      </c>
      <c r="G12" s="104">
        <v>24</v>
      </c>
      <c r="H12" s="104">
        <v>25</v>
      </c>
      <c r="I12" s="104">
        <v>26</v>
      </c>
      <c r="J12" s="105">
        <v>27</v>
      </c>
      <c r="K12" s="125"/>
      <c r="L12" s="125"/>
      <c r="M12" s="180" t="s">
        <v>101</v>
      </c>
      <c r="N12" s="181"/>
      <c r="O12" s="96" t="s">
        <v>125</v>
      </c>
      <c r="P12" s="103">
        <v>23</v>
      </c>
      <c r="Q12" s="104">
        <v>24</v>
      </c>
      <c r="R12" s="104">
        <v>25</v>
      </c>
      <c r="S12" s="104">
        <v>26</v>
      </c>
      <c r="T12" s="104">
        <v>27</v>
      </c>
      <c r="U12" s="104">
        <v>28</v>
      </c>
      <c r="V12" s="105">
        <v>29</v>
      </c>
      <c r="W12" s="125"/>
      <c r="X12" s="125"/>
      <c r="Y12" s="124"/>
      <c r="Z12" s="124"/>
      <c r="AA12" s="124"/>
      <c r="AB12" s="124"/>
      <c r="AC12" s="124"/>
      <c r="AD12" s="124"/>
      <c r="AE12" s="124"/>
      <c r="AF12" s="124"/>
      <c r="AG12" s="124"/>
      <c r="AH12" s="124"/>
      <c r="AI12" s="124"/>
      <c r="AJ12" s="124"/>
      <c r="AK12" s="124"/>
      <c r="AL12" s="124"/>
    </row>
    <row r="13" spans="1:50" ht="20.100000000000001" customHeight="1" x14ac:dyDescent="0.2">
      <c r="A13" s="125"/>
      <c r="B13" s="123"/>
      <c r="C13" s="96" t="s">
        <v>130</v>
      </c>
      <c r="D13" s="117">
        <v>28</v>
      </c>
      <c r="E13" s="118">
        <v>29</v>
      </c>
      <c r="F13" s="118">
        <v>30</v>
      </c>
      <c r="G13" s="118">
        <v>1</v>
      </c>
      <c r="H13" s="118">
        <v>2</v>
      </c>
      <c r="I13" s="118">
        <v>3</v>
      </c>
      <c r="J13" s="119">
        <v>4</v>
      </c>
      <c r="K13" s="125"/>
      <c r="L13" s="125"/>
      <c r="M13" s="180" t="s">
        <v>101</v>
      </c>
      <c r="N13" s="181"/>
      <c r="O13" s="96" t="s">
        <v>130</v>
      </c>
      <c r="P13" s="117">
        <v>30</v>
      </c>
      <c r="Q13" s="118">
        <v>1</v>
      </c>
      <c r="R13" s="118">
        <v>2</v>
      </c>
      <c r="S13" s="118">
        <v>3</v>
      </c>
      <c r="T13" s="118">
        <v>4</v>
      </c>
      <c r="U13" s="118">
        <v>5</v>
      </c>
      <c r="V13" s="119">
        <v>6</v>
      </c>
      <c r="W13" s="125"/>
      <c r="X13" s="125"/>
      <c r="Y13" s="124"/>
      <c r="Z13" s="124"/>
      <c r="AA13" s="124"/>
      <c r="AB13" s="124"/>
      <c r="AC13" s="124"/>
      <c r="AD13" s="124"/>
      <c r="AE13" s="124"/>
      <c r="AF13" s="124"/>
      <c r="AG13" s="124"/>
      <c r="AH13" s="124"/>
      <c r="AI13" s="124"/>
      <c r="AJ13" s="124"/>
      <c r="AK13" s="124"/>
      <c r="AL13" s="124"/>
    </row>
    <row r="14" spans="1:50" ht="20.100000000000001" customHeight="1" x14ac:dyDescent="0.2">
      <c r="A14" s="125"/>
      <c r="B14" s="123"/>
      <c r="C14" s="96" t="s">
        <v>131</v>
      </c>
      <c r="D14" s="106">
        <v>5</v>
      </c>
      <c r="E14" s="107">
        <v>6</v>
      </c>
      <c r="F14" s="107">
        <v>7</v>
      </c>
      <c r="G14" s="107">
        <v>8</v>
      </c>
      <c r="H14" s="107">
        <v>9</v>
      </c>
      <c r="I14" s="107">
        <v>10</v>
      </c>
      <c r="J14" s="108">
        <v>11</v>
      </c>
      <c r="K14" s="125"/>
      <c r="L14" s="125"/>
      <c r="M14" s="180" t="s">
        <v>101</v>
      </c>
      <c r="N14" s="181"/>
      <c r="O14" s="96" t="s">
        <v>131</v>
      </c>
      <c r="P14" s="106">
        <v>7</v>
      </c>
      <c r="Q14" s="107">
        <v>8</v>
      </c>
      <c r="R14" s="107">
        <v>9</v>
      </c>
      <c r="S14" s="107">
        <v>10</v>
      </c>
      <c r="T14" s="107">
        <v>11</v>
      </c>
      <c r="U14" s="107">
        <v>12</v>
      </c>
      <c r="V14" s="108">
        <v>13</v>
      </c>
      <c r="W14" s="125"/>
      <c r="X14" s="125"/>
      <c r="Y14" s="124"/>
      <c r="Z14" s="124"/>
      <c r="AA14" s="124"/>
      <c r="AB14" s="124"/>
      <c r="AC14" s="124"/>
      <c r="AD14" s="124"/>
      <c r="AE14" s="124"/>
      <c r="AF14" s="124"/>
      <c r="AG14" s="124"/>
      <c r="AH14" s="124"/>
      <c r="AI14" s="124"/>
      <c r="AJ14" s="124"/>
      <c r="AK14" s="124"/>
      <c r="AL14" s="124"/>
    </row>
    <row r="15" spans="1:50" ht="20.100000000000001" customHeight="1" x14ac:dyDescent="0.2">
      <c r="A15" s="125"/>
      <c r="B15" s="123"/>
      <c r="C15" s="96" t="s">
        <v>131</v>
      </c>
      <c r="D15" s="120">
        <v>12</v>
      </c>
      <c r="E15" s="121">
        <v>13</v>
      </c>
      <c r="F15" s="121">
        <v>14</v>
      </c>
      <c r="G15" s="121">
        <v>15</v>
      </c>
      <c r="H15" s="121">
        <v>16</v>
      </c>
      <c r="I15" s="121">
        <v>17</v>
      </c>
      <c r="J15" s="122">
        <v>18</v>
      </c>
      <c r="K15" s="125"/>
      <c r="L15" s="125"/>
      <c r="M15" s="180" t="s">
        <v>101</v>
      </c>
      <c r="N15" s="181"/>
      <c r="O15" s="96" t="s">
        <v>131</v>
      </c>
      <c r="P15" s="120">
        <v>14</v>
      </c>
      <c r="Q15" s="121">
        <v>15</v>
      </c>
      <c r="R15" s="121">
        <v>16</v>
      </c>
      <c r="S15" s="121">
        <v>17</v>
      </c>
      <c r="T15" s="121">
        <v>18</v>
      </c>
      <c r="U15" s="121">
        <v>19</v>
      </c>
      <c r="V15" s="122">
        <v>20</v>
      </c>
      <c r="W15" s="125"/>
      <c r="X15" s="125"/>
      <c r="Y15" s="124"/>
      <c r="Z15" s="124"/>
      <c r="AA15" s="124"/>
      <c r="AB15" s="124"/>
      <c r="AC15" s="124"/>
      <c r="AD15" s="124"/>
      <c r="AE15" s="124"/>
      <c r="AF15" s="124"/>
      <c r="AG15" s="124"/>
      <c r="AH15" s="124"/>
      <c r="AI15" s="124"/>
      <c r="AJ15" s="124"/>
      <c r="AK15" s="124"/>
      <c r="AL15" s="124"/>
    </row>
    <row r="16" spans="1:50" x14ac:dyDescent="0.2">
      <c r="A16" s="123"/>
      <c r="B16" s="123"/>
      <c r="C16" s="123"/>
      <c r="D16" s="123"/>
      <c r="E16" s="123"/>
      <c r="F16" s="123"/>
      <c r="G16" s="123"/>
      <c r="H16" s="123"/>
      <c r="I16" s="123"/>
      <c r="J16" s="123"/>
      <c r="K16" s="123"/>
      <c r="L16" s="123"/>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row>
    <row r="17" spans="1:50" x14ac:dyDescent="0.2">
      <c r="A17" s="123"/>
      <c r="B17" s="123"/>
      <c r="C17" s="123"/>
      <c r="D17" s="123"/>
      <c r="E17" s="123"/>
      <c r="F17" s="123"/>
      <c r="G17" s="123"/>
      <c r="H17" s="123"/>
      <c r="I17" s="123"/>
      <c r="J17" s="123"/>
      <c r="K17" s="123"/>
      <c r="L17" s="123"/>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row>
    <row r="18" spans="1:50" x14ac:dyDescent="0.2">
      <c r="A18" s="123"/>
      <c r="B18" s="123"/>
      <c r="C18" s="123"/>
      <c r="D18" s="182" t="s">
        <v>102</v>
      </c>
      <c r="E18" s="182"/>
      <c r="F18" s="182"/>
      <c r="G18" s="182"/>
      <c r="H18" s="182"/>
      <c r="I18" s="182"/>
      <c r="J18" s="182"/>
      <c r="K18" s="123"/>
      <c r="L18" s="123"/>
      <c r="M18" s="123"/>
      <c r="N18" s="123"/>
      <c r="O18" s="123"/>
      <c r="P18" s="182" t="s">
        <v>103</v>
      </c>
      <c r="Q18" s="182"/>
      <c r="R18" s="182"/>
      <c r="S18" s="182"/>
      <c r="T18" s="182"/>
      <c r="U18" s="182"/>
      <c r="V18" s="182"/>
      <c r="W18" s="123"/>
      <c r="X18" s="123"/>
      <c r="Y18" s="124"/>
      <c r="Z18" s="124"/>
      <c r="AA18" s="124"/>
      <c r="AB18" s="124"/>
      <c r="AC18" s="124"/>
      <c r="AD18" s="124"/>
      <c r="AE18" s="124"/>
      <c r="AF18" s="124"/>
      <c r="AG18" s="124"/>
      <c r="AH18" s="124"/>
      <c r="AI18" s="124"/>
      <c r="AJ18" s="124"/>
      <c r="AK18" s="124"/>
      <c r="AL18" s="124"/>
    </row>
    <row r="19" spans="1:50" ht="13.15" customHeight="1" x14ac:dyDescent="0.2">
      <c r="A19" s="123"/>
      <c r="B19" s="123"/>
      <c r="C19" s="179" t="s">
        <v>129</v>
      </c>
      <c r="D19" s="179"/>
      <c r="E19" s="179"/>
      <c r="F19" s="179"/>
      <c r="G19" s="123"/>
      <c r="H19" s="123" t="s">
        <v>126</v>
      </c>
      <c r="I19" s="123"/>
      <c r="J19" s="123"/>
      <c r="K19" s="123"/>
      <c r="L19" s="123"/>
      <c r="M19" s="123"/>
      <c r="N19" s="123"/>
      <c r="O19" s="179" t="s">
        <v>128</v>
      </c>
      <c r="P19" s="179"/>
      <c r="Q19" s="179"/>
      <c r="R19" s="179"/>
      <c r="S19" s="123"/>
      <c r="T19" s="123" t="s">
        <v>127</v>
      </c>
      <c r="U19" s="123"/>
      <c r="V19" s="123"/>
      <c r="W19" s="123"/>
      <c r="X19" s="123"/>
      <c r="Y19" s="124"/>
      <c r="Z19" s="124"/>
      <c r="AA19" s="124"/>
      <c r="AB19" s="124"/>
      <c r="AC19" s="124"/>
      <c r="AD19" s="124"/>
      <c r="AE19" s="124"/>
      <c r="AF19" s="124"/>
      <c r="AG19" s="124"/>
      <c r="AH19" s="124"/>
      <c r="AI19" s="124"/>
      <c r="AJ19" s="124"/>
      <c r="AK19" s="124"/>
      <c r="AL19" s="124"/>
    </row>
    <row r="20" spans="1:50" x14ac:dyDescent="0.2">
      <c r="A20" s="109"/>
      <c r="B20" s="109"/>
      <c r="C20" s="179" t="s">
        <v>133</v>
      </c>
      <c r="D20" s="179"/>
      <c r="E20" s="179"/>
      <c r="F20" s="179"/>
      <c r="G20" s="7"/>
      <c r="H20" s="7" t="s">
        <v>134</v>
      </c>
      <c r="I20" s="7"/>
      <c r="J20" s="7"/>
      <c r="K20" s="109"/>
      <c r="L20" s="109"/>
      <c r="M20" s="109"/>
      <c r="N20" s="109"/>
      <c r="O20" s="179" t="s">
        <v>135</v>
      </c>
      <c r="P20" s="179"/>
      <c r="Q20" s="179"/>
      <c r="R20" s="179"/>
      <c r="S20" s="7"/>
      <c r="T20" s="7" t="s">
        <v>134</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
      <c r="A21" s="111"/>
      <c r="B21" s="111"/>
      <c r="C21" s="179"/>
      <c r="D21" s="179"/>
      <c r="E21" s="179"/>
      <c r="F21" s="179"/>
      <c r="G21" s="7"/>
      <c r="H21" s="7"/>
      <c r="I21" s="7"/>
      <c r="J21" s="7"/>
      <c r="K21" s="109"/>
      <c r="L21" s="109"/>
      <c r="M21" s="109"/>
      <c r="N21" s="109"/>
      <c r="O21" s="179"/>
      <c r="P21" s="179"/>
      <c r="Q21" s="179"/>
      <c r="R21" s="179"/>
      <c r="S21" s="112"/>
      <c r="T21" s="112"/>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
      <c r="A22" s="109"/>
      <c r="B22" s="109"/>
      <c r="C22" s="179"/>
      <c r="D22" s="179"/>
      <c r="E22" s="179"/>
      <c r="F22" s="179"/>
      <c r="G22" s="7"/>
      <c r="H22" s="7"/>
      <c r="I22" s="7"/>
      <c r="J22" s="7"/>
      <c r="K22" s="109"/>
      <c r="L22" s="109"/>
      <c r="M22" s="109"/>
      <c r="N22" s="109"/>
      <c r="O22" s="179"/>
      <c r="P22" s="179"/>
      <c r="Q22" s="179"/>
      <c r="R22" s="179"/>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
      <c r="A23" s="109"/>
      <c r="B23" s="109"/>
      <c r="C23" s="179"/>
      <c r="D23" s="179"/>
      <c r="E23" s="179"/>
      <c r="F23" s="179"/>
      <c r="G23" s="7"/>
      <c r="H23" s="7"/>
      <c r="I23" s="7"/>
      <c r="J23" s="109"/>
      <c r="K23" s="109"/>
      <c r="L23" s="109"/>
      <c r="M23" s="109"/>
      <c r="N23" s="109"/>
      <c r="O23" s="179"/>
      <c r="P23" s="179"/>
      <c r="Q23" s="179"/>
      <c r="R23" s="179"/>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
      <c r="A24" s="123"/>
      <c r="B24" s="123"/>
      <c r="C24" s="179"/>
      <c r="D24" s="179"/>
      <c r="E24" s="179"/>
      <c r="F24" s="179"/>
      <c r="G24" s="7"/>
      <c r="H24" s="7"/>
      <c r="I24" s="7"/>
      <c r="J24" s="123"/>
      <c r="K24" s="123"/>
      <c r="L24" s="123"/>
      <c r="M24" s="123"/>
      <c r="N24" s="123"/>
      <c r="O24" s="179"/>
      <c r="P24" s="179"/>
      <c r="Q24" s="179"/>
      <c r="R24" s="179"/>
      <c r="S24" s="7"/>
      <c r="T24" s="7"/>
      <c r="U24" s="7"/>
      <c r="V24" s="7"/>
      <c r="W24" s="7"/>
      <c r="X24" s="123"/>
      <c r="Y24" s="124"/>
      <c r="Z24" s="124"/>
      <c r="AA24" s="124"/>
      <c r="AB24" s="124"/>
      <c r="AC24" s="124"/>
      <c r="AD24" s="124"/>
      <c r="AE24" s="124"/>
      <c r="AF24" s="124"/>
      <c r="AG24" s="124"/>
      <c r="AH24" s="124"/>
      <c r="AI24" s="124"/>
      <c r="AJ24" s="124"/>
      <c r="AK24" s="124"/>
      <c r="AL24" s="124"/>
    </row>
    <row r="25" spans="1:50" ht="12.75" customHeight="1" x14ac:dyDescent="0.2">
      <c r="Y25" s="124"/>
      <c r="Z25" s="124"/>
      <c r="AA25" s="124"/>
      <c r="AB25" s="124"/>
      <c r="AC25" s="124"/>
      <c r="AD25" s="124"/>
      <c r="AE25" s="124"/>
      <c r="AF25" s="124"/>
      <c r="AG25" s="124"/>
      <c r="AH25" s="124"/>
      <c r="AI25" s="124"/>
      <c r="AJ25" s="124"/>
      <c r="AK25" s="124"/>
      <c r="AL25" s="124"/>
    </row>
    <row r="26" spans="1:50" x14ac:dyDescent="0.2">
      <c r="A26" s="123"/>
      <c r="B26" s="123"/>
      <c r="C26" s="179"/>
      <c r="D26" s="179"/>
      <c r="E26" s="179"/>
      <c r="F26" s="179"/>
      <c r="G26" s="7"/>
      <c r="H26" s="7"/>
      <c r="I26" s="7"/>
      <c r="J26" s="123"/>
      <c r="K26" s="123"/>
      <c r="L26" s="123"/>
      <c r="M26" s="123"/>
      <c r="N26" s="123"/>
      <c r="O26" s="179"/>
      <c r="P26" s="179"/>
      <c r="Q26" s="179"/>
      <c r="R26" s="179"/>
      <c r="S26" s="7"/>
      <c r="T26" s="7"/>
      <c r="U26" s="7"/>
      <c r="V26" s="7"/>
      <c r="W26" s="7"/>
      <c r="X26" s="123"/>
      <c r="Y26" s="124"/>
      <c r="Z26" s="124"/>
      <c r="AA26" s="124"/>
      <c r="AB26" s="124"/>
      <c r="AC26" s="124"/>
      <c r="AD26" s="124"/>
      <c r="AE26" s="124"/>
      <c r="AF26" s="124"/>
      <c r="AG26" s="124"/>
      <c r="AH26" s="124"/>
      <c r="AI26" s="124"/>
      <c r="AJ26" s="124"/>
      <c r="AK26" s="124"/>
      <c r="AL26" s="124"/>
    </row>
    <row r="27" spans="1:50" x14ac:dyDescent="0.2">
      <c r="A27" s="123"/>
      <c r="B27" s="123"/>
      <c r="C27" s="179"/>
      <c r="D27" s="183"/>
      <c r="E27" s="183"/>
      <c r="F27" s="7"/>
      <c r="G27" s="7"/>
      <c r="H27" s="7"/>
      <c r="I27" s="7"/>
      <c r="J27" s="123"/>
      <c r="K27" s="123"/>
      <c r="L27" s="123"/>
      <c r="M27" s="123"/>
      <c r="N27" s="123"/>
      <c r="O27" s="179"/>
      <c r="P27" s="183"/>
      <c r="Q27" s="183"/>
      <c r="R27" s="7"/>
      <c r="S27" s="7"/>
      <c r="T27" s="7"/>
      <c r="U27" s="7"/>
      <c r="V27" s="7"/>
      <c r="W27" s="7"/>
      <c r="X27" s="123"/>
      <c r="Y27" s="124"/>
      <c r="Z27" s="124"/>
      <c r="AA27" s="124"/>
      <c r="AB27" s="124"/>
      <c r="AC27" s="124"/>
      <c r="AD27" s="124"/>
      <c r="AE27" s="124"/>
      <c r="AF27" s="124"/>
      <c r="AG27" s="124"/>
      <c r="AH27" s="124"/>
      <c r="AI27" s="124"/>
      <c r="AJ27" s="124"/>
      <c r="AK27" s="124"/>
      <c r="AL27" s="124"/>
    </row>
    <row r="28" spans="1:50" x14ac:dyDescent="0.2">
      <c r="A28" s="123"/>
      <c r="B28" s="123"/>
      <c r="C28" s="179"/>
      <c r="D28" s="183"/>
      <c r="E28" s="183"/>
      <c r="F28" s="123"/>
      <c r="G28" s="123"/>
      <c r="H28" s="123"/>
      <c r="I28" s="123"/>
      <c r="J28" s="123"/>
      <c r="K28" s="123"/>
      <c r="L28" s="123"/>
      <c r="M28" s="123"/>
      <c r="N28" s="123"/>
      <c r="O28" s="179"/>
      <c r="P28" s="183"/>
      <c r="Q28" s="183"/>
      <c r="R28" s="123"/>
      <c r="S28" s="123"/>
      <c r="T28" s="123"/>
      <c r="U28" s="123"/>
      <c r="V28" s="123"/>
      <c r="W28" s="123"/>
      <c r="X28" s="123"/>
      <c r="Y28" s="124"/>
      <c r="Z28" s="124"/>
      <c r="AA28" s="124"/>
      <c r="AB28" s="124"/>
      <c r="AC28" s="124"/>
      <c r="AD28" s="124"/>
      <c r="AE28" s="124"/>
      <c r="AF28" s="124"/>
      <c r="AG28" s="124"/>
      <c r="AH28" s="124"/>
      <c r="AI28" s="124"/>
      <c r="AJ28" s="124"/>
      <c r="AK28" s="124"/>
      <c r="AL28" s="124"/>
    </row>
    <row r="29" spans="1:50" x14ac:dyDescent="0.2">
      <c r="A29" s="123"/>
      <c r="B29" s="123"/>
      <c r="C29" s="179"/>
      <c r="D29" s="183"/>
      <c r="E29" s="183"/>
      <c r="F29" s="123"/>
      <c r="G29" s="123"/>
      <c r="H29" s="123"/>
      <c r="I29" s="123"/>
      <c r="J29" s="123"/>
      <c r="K29" s="123"/>
      <c r="L29" s="123"/>
      <c r="M29" s="123"/>
      <c r="N29" s="123"/>
      <c r="O29" s="179"/>
      <c r="P29" s="183"/>
      <c r="Q29" s="183"/>
      <c r="R29" s="123"/>
      <c r="T29" s="123"/>
      <c r="U29" s="123"/>
      <c r="V29" s="123"/>
      <c r="W29" s="123"/>
      <c r="X29" s="123"/>
      <c r="Y29" s="124"/>
      <c r="Z29" s="124"/>
      <c r="AA29" s="124"/>
      <c r="AB29" s="124"/>
      <c r="AC29" s="124"/>
      <c r="AD29" s="124"/>
      <c r="AE29" s="124"/>
      <c r="AF29" s="124"/>
      <c r="AG29" s="124"/>
      <c r="AH29" s="124"/>
      <c r="AI29" s="124"/>
      <c r="AJ29" s="124"/>
      <c r="AK29" s="124"/>
      <c r="AL29" s="124"/>
    </row>
    <row r="30" spans="1:50" x14ac:dyDescent="0.2">
      <c r="A30" s="123"/>
      <c r="B30" s="123"/>
      <c r="C30" s="126"/>
      <c r="D30" s="123"/>
      <c r="E30" s="123"/>
      <c r="F30" s="123"/>
      <c r="G30" s="113" t="s">
        <v>104</v>
      </c>
      <c r="H30" s="123">
        <v>30</v>
      </c>
      <c r="I30" s="123"/>
      <c r="J30" s="123"/>
      <c r="K30" s="123"/>
      <c r="L30" s="123"/>
      <c r="M30" s="123"/>
      <c r="N30" s="123"/>
      <c r="O30" s="126"/>
      <c r="P30" s="123"/>
      <c r="Q30" s="123"/>
      <c r="R30" s="123"/>
      <c r="S30" s="113" t="s">
        <v>104</v>
      </c>
      <c r="T30" s="123">
        <v>30</v>
      </c>
      <c r="U30" s="123"/>
      <c r="V30" s="123"/>
      <c r="W30" s="123"/>
      <c r="X30" s="123"/>
      <c r="Y30" s="124"/>
      <c r="Z30" s="124"/>
      <c r="AA30" s="124"/>
      <c r="AB30" s="124"/>
      <c r="AC30" s="124"/>
      <c r="AD30" s="124"/>
      <c r="AE30" s="124"/>
      <c r="AF30" s="124"/>
      <c r="AG30" s="124"/>
      <c r="AH30" s="124"/>
      <c r="AI30" s="124"/>
      <c r="AJ30" s="124"/>
      <c r="AK30" s="124"/>
      <c r="AL30" s="124"/>
    </row>
    <row r="31" spans="1:50" x14ac:dyDescent="0.2">
      <c r="A31" s="123"/>
      <c r="B31" s="123"/>
      <c r="C31" s="126"/>
      <c r="D31" s="123"/>
      <c r="E31" s="123"/>
      <c r="F31" s="123"/>
      <c r="G31" s="113" t="s">
        <v>105</v>
      </c>
      <c r="H31" s="123">
        <v>12</v>
      </c>
      <c r="I31" s="123"/>
      <c r="J31" s="123"/>
      <c r="K31" s="123"/>
      <c r="L31" s="123"/>
      <c r="M31" s="123"/>
      <c r="N31" s="123"/>
      <c r="O31" s="126"/>
      <c r="P31" s="123"/>
      <c r="Q31" s="123"/>
      <c r="R31" s="123"/>
      <c r="S31" s="113" t="s">
        <v>105</v>
      </c>
      <c r="T31" s="123">
        <v>12</v>
      </c>
      <c r="U31" s="123"/>
      <c r="V31" s="123"/>
      <c r="W31" s="123"/>
      <c r="X31" s="123"/>
      <c r="Y31" s="124"/>
      <c r="Z31" s="124"/>
      <c r="AA31" s="124"/>
      <c r="AB31" s="124"/>
      <c r="AC31" s="124"/>
      <c r="AD31" s="124"/>
      <c r="AE31" s="124"/>
      <c r="AF31" s="124"/>
      <c r="AG31" s="124"/>
      <c r="AH31" s="124"/>
      <c r="AI31" s="124"/>
      <c r="AJ31" s="124"/>
      <c r="AK31" s="124"/>
      <c r="AL31" s="124"/>
    </row>
    <row r="32" spans="1:50" x14ac:dyDescent="0.2">
      <c r="A32" s="123"/>
      <c r="B32" s="123"/>
      <c r="C32" s="126"/>
      <c r="D32" s="123"/>
      <c r="E32" s="123"/>
      <c r="F32" s="123"/>
      <c r="G32" s="123"/>
      <c r="H32" s="123"/>
      <c r="I32" s="123"/>
      <c r="J32" s="123"/>
      <c r="K32" s="123"/>
      <c r="L32" s="123"/>
      <c r="M32" s="123"/>
      <c r="N32" s="123"/>
      <c r="O32" s="126"/>
      <c r="P32" s="123"/>
      <c r="Q32" s="123"/>
      <c r="R32" s="123"/>
      <c r="S32" s="123"/>
      <c r="T32" s="123"/>
      <c r="U32" s="123"/>
      <c r="V32" s="123"/>
      <c r="W32" s="123"/>
      <c r="X32" s="123"/>
      <c r="Y32" s="124"/>
      <c r="Z32" s="124"/>
      <c r="AA32" s="124"/>
      <c r="AB32" s="124"/>
      <c r="AC32" s="124"/>
      <c r="AD32" s="124"/>
      <c r="AE32" s="124"/>
      <c r="AF32" s="124"/>
      <c r="AG32" s="124"/>
      <c r="AH32" s="124"/>
      <c r="AI32" s="124"/>
      <c r="AJ32" s="124"/>
      <c r="AK32" s="124"/>
      <c r="AL32" s="124"/>
    </row>
    <row r="33" spans="1:38" x14ac:dyDescent="0.2">
      <c r="A33" s="123"/>
      <c r="B33" s="123"/>
      <c r="C33" s="126"/>
      <c r="D33" s="123"/>
      <c r="E33" s="123"/>
      <c r="F33" s="123"/>
      <c r="G33" s="123"/>
      <c r="H33" s="123"/>
      <c r="I33" s="123"/>
      <c r="J33" s="123"/>
      <c r="K33" s="123"/>
      <c r="L33" s="123"/>
      <c r="M33" s="123"/>
      <c r="N33" s="123"/>
      <c r="O33" s="126"/>
      <c r="P33" s="123"/>
      <c r="Q33" s="123"/>
      <c r="R33" s="123"/>
      <c r="S33" s="123"/>
      <c r="T33" s="123"/>
      <c r="U33" s="123"/>
      <c r="V33" s="123"/>
      <c r="W33" s="123"/>
      <c r="X33" s="123"/>
      <c r="Y33" s="124"/>
      <c r="Z33" s="124"/>
      <c r="AA33" s="124"/>
      <c r="AB33" s="124"/>
      <c r="AC33" s="124"/>
      <c r="AD33" s="124"/>
      <c r="AE33" s="124"/>
      <c r="AF33" s="124"/>
      <c r="AG33" s="124"/>
      <c r="AH33" s="124"/>
      <c r="AI33" s="124"/>
      <c r="AJ33" s="124"/>
      <c r="AK33" s="124"/>
      <c r="AL33" s="124"/>
    </row>
    <row r="34" spans="1:38" x14ac:dyDescent="0.2">
      <c r="A34" s="123"/>
      <c r="B34" s="114"/>
      <c r="C34" s="115"/>
      <c r="D34" s="123"/>
      <c r="E34" s="123"/>
      <c r="F34" s="123"/>
      <c r="G34" s="123"/>
      <c r="H34" s="123"/>
      <c r="I34" s="123"/>
      <c r="J34" s="123"/>
      <c r="K34" s="123"/>
      <c r="L34" s="123"/>
      <c r="M34" s="123"/>
      <c r="N34" s="123"/>
      <c r="O34" s="126"/>
      <c r="P34" s="123"/>
      <c r="Q34" s="123"/>
      <c r="R34" s="123"/>
      <c r="S34" s="123"/>
      <c r="T34" s="123"/>
      <c r="U34" s="123"/>
      <c r="V34" s="123"/>
      <c r="W34" s="123"/>
      <c r="X34" s="123"/>
      <c r="Y34" s="124"/>
      <c r="Z34" s="124"/>
      <c r="AA34" s="124"/>
      <c r="AB34" s="124"/>
      <c r="AC34" s="124"/>
      <c r="AD34" s="124"/>
      <c r="AE34" s="124"/>
      <c r="AF34" s="124"/>
      <c r="AG34" s="124"/>
      <c r="AH34" s="124"/>
      <c r="AI34" s="124"/>
      <c r="AJ34" s="124"/>
      <c r="AK34" s="124"/>
      <c r="AL34" s="124"/>
    </row>
    <row r="35" spans="1:38" x14ac:dyDescent="0.2">
      <c r="A35" s="123"/>
      <c r="B35" s="114"/>
      <c r="C35" s="115"/>
      <c r="D35" s="123"/>
      <c r="E35" s="123"/>
      <c r="F35" s="123"/>
      <c r="G35" s="123"/>
      <c r="H35" s="123"/>
      <c r="I35" s="123"/>
      <c r="J35" s="123"/>
      <c r="K35" s="123"/>
      <c r="L35" s="123"/>
      <c r="M35" s="123"/>
      <c r="N35" s="123"/>
      <c r="O35" s="123"/>
      <c r="P35" s="123"/>
      <c r="Q35" s="123"/>
      <c r="R35" s="123"/>
      <c r="S35" s="123"/>
      <c r="T35" s="123"/>
      <c r="U35" s="123"/>
      <c r="V35" s="123"/>
      <c r="W35" s="123"/>
      <c r="X35" s="123"/>
      <c r="Y35" s="124"/>
      <c r="Z35" s="124"/>
      <c r="AA35" s="124"/>
      <c r="AB35" s="124"/>
      <c r="AC35" s="124"/>
      <c r="AD35" s="124"/>
      <c r="AE35" s="124"/>
      <c r="AF35" s="124"/>
      <c r="AG35" s="124"/>
      <c r="AH35" s="124"/>
      <c r="AI35" s="124"/>
      <c r="AJ35" s="124"/>
      <c r="AK35" s="124"/>
      <c r="AL35" s="124"/>
    </row>
    <row r="36" spans="1:38" x14ac:dyDescent="0.2">
      <c r="A36" s="123"/>
      <c r="B36" s="123"/>
      <c r="C36" s="115"/>
      <c r="D36" s="123"/>
      <c r="E36" s="123"/>
      <c r="F36" s="123"/>
      <c r="G36" s="123"/>
      <c r="H36" s="123"/>
      <c r="I36" s="123"/>
      <c r="J36" s="123"/>
      <c r="K36" s="123"/>
      <c r="L36" s="123"/>
      <c r="M36" s="123"/>
      <c r="N36" s="123"/>
      <c r="O36" s="123"/>
      <c r="P36" s="123"/>
      <c r="Q36" s="123"/>
      <c r="R36" s="123"/>
      <c r="S36" s="123"/>
      <c r="T36" s="123"/>
      <c r="U36" s="123"/>
      <c r="V36" s="123"/>
      <c r="W36" s="123"/>
      <c r="X36" s="123"/>
      <c r="Y36" s="124"/>
      <c r="Z36" s="124"/>
      <c r="AA36" s="124"/>
      <c r="AB36" s="124"/>
      <c r="AC36" s="124"/>
      <c r="AD36" s="124"/>
      <c r="AE36" s="124"/>
      <c r="AF36" s="124"/>
      <c r="AG36" s="124"/>
      <c r="AH36" s="124"/>
      <c r="AI36" s="124"/>
      <c r="AJ36" s="124"/>
      <c r="AK36" s="124"/>
      <c r="AL36" s="124"/>
    </row>
    <row r="37" spans="1:38" x14ac:dyDescent="0.2">
      <c r="A37" s="123"/>
      <c r="C37" s="116" t="s">
        <v>136</v>
      </c>
      <c r="D37" s="123"/>
      <c r="E37" s="123"/>
      <c r="F37" s="123"/>
      <c r="G37" s="123"/>
      <c r="H37" s="123"/>
      <c r="I37" s="123"/>
      <c r="J37" s="123"/>
      <c r="K37" s="123"/>
      <c r="L37" s="123"/>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4"/>
      <c r="AK37" s="124"/>
      <c r="AL37" s="124"/>
    </row>
    <row r="38" spans="1:38" x14ac:dyDescent="0.2">
      <c r="A38" s="123"/>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4"/>
      <c r="AK38" s="124"/>
      <c r="AL38" s="124"/>
    </row>
    <row r="39" spans="1:38" x14ac:dyDescent="0.2">
      <c r="A39" s="123"/>
      <c r="B39" s="123"/>
      <c r="C39" s="123"/>
      <c r="D39" s="123"/>
      <c r="E39" s="123"/>
      <c r="F39" s="123"/>
      <c r="G39" s="123"/>
      <c r="H39" s="123"/>
      <c r="I39" s="123"/>
      <c r="J39" s="123"/>
      <c r="K39" s="123"/>
      <c r="L39" s="123"/>
      <c r="M39" s="123"/>
      <c r="N39" s="123"/>
      <c r="O39" s="123"/>
      <c r="P39" s="123"/>
      <c r="Q39" s="123"/>
      <c r="R39" s="123"/>
      <c r="S39" s="123"/>
      <c r="T39" s="123"/>
      <c r="U39" s="123"/>
      <c r="V39" s="123"/>
      <c r="W39" s="123"/>
      <c r="X39" s="123"/>
      <c r="Y39" s="124"/>
      <c r="Z39" s="124"/>
      <c r="AA39" s="124"/>
      <c r="AB39" s="124"/>
      <c r="AC39" s="124"/>
      <c r="AD39" s="124"/>
      <c r="AE39" s="124"/>
      <c r="AF39" s="124"/>
      <c r="AG39" s="124"/>
      <c r="AH39" s="124"/>
      <c r="AI39" s="124"/>
      <c r="AJ39" s="124"/>
      <c r="AK39" s="124"/>
      <c r="AL39" s="124"/>
    </row>
    <row r="40" spans="1:38" x14ac:dyDescent="0.2">
      <c r="A40" s="123"/>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4"/>
      <c r="Z40" s="124"/>
      <c r="AA40" s="124"/>
      <c r="AB40" s="124"/>
      <c r="AC40" s="124"/>
      <c r="AD40" s="124"/>
      <c r="AE40" s="124"/>
      <c r="AF40" s="124"/>
      <c r="AG40" s="124"/>
      <c r="AH40" s="124"/>
      <c r="AI40" s="124"/>
      <c r="AJ40" s="124"/>
      <c r="AK40" s="124"/>
      <c r="AL40" s="124"/>
    </row>
    <row r="41" spans="1:38" x14ac:dyDescent="0.2">
      <c r="A41" s="123"/>
      <c r="B41" s="123"/>
      <c r="C41" s="123"/>
      <c r="D41" s="123"/>
      <c r="E41" s="123"/>
      <c r="F41" s="123"/>
      <c r="G41" s="123"/>
      <c r="H41" s="123"/>
      <c r="I41" s="123"/>
      <c r="J41" s="123"/>
      <c r="K41" s="123"/>
      <c r="L41" s="123"/>
      <c r="M41" s="123"/>
      <c r="N41" s="123"/>
      <c r="O41" s="123"/>
      <c r="P41" s="123"/>
      <c r="Q41" s="123"/>
      <c r="R41" s="123"/>
      <c r="S41" s="123"/>
      <c r="T41" s="123"/>
      <c r="U41" s="123"/>
      <c r="V41" s="123"/>
      <c r="W41" s="123"/>
      <c r="X41" s="123"/>
      <c r="Y41" s="124"/>
      <c r="Z41" s="124"/>
      <c r="AA41" s="124"/>
      <c r="AB41" s="124"/>
      <c r="AC41" s="124"/>
      <c r="AD41" s="124"/>
      <c r="AE41" s="124"/>
      <c r="AF41" s="124"/>
      <c r="AG41" s="124"/>
      <c r="AH41" s="124"/>
      <c r="AI41" s="124"/>
      <c r="AJ41" s="124"/>
      <c r="AK41" s="124"/>
      <c r="AL41" s="124"/>
    </row>
    <row r="42" spans="1:38" x14ac:dyDescent="0.2">
      <c r="A42" s="123"/>
      <c r="B42" s="123"/>
      <c r="C42" s="123"/>
      <c r="D42" s="123"/>
      <c r="E42" s="123"/>
      <c r="F42" s="123"/>
      <c r="G42" s="123"/>
      <c r="H42" s="123"/>
      <c r="I42" s="123"/>
      <c r="J42" s="123"/>
      <c r="K42" s="123"/>
      <c r="L42" s="123"/>
      <c r="M42" s="123"/>
      <c r="N42" s="123"/>
      <c r="O42" s="123"/>
      <c r="P42" s="123"/>
      <c r="Q42" s="123"/>
      <c r="R42" s="123"/>
      <c r="S42" s="123"/>
      <c r="T42" s="123"/>
      <c r="U42" s="123"/>
      <c r="V42" s="123"/>
      <c r="W42" s="123"/>
      <c r="X42" s="123"/>
      <c r="Y42" s="124"/>
      <c r="Z42" s="124"/>
      <c r="AA42" s="124"/>
      <c r="AB42" s="124"/>
      <c r="AC42" s="124"/>
      <c r="AD42" s="124"/>
      <c r="AE42" s="124"/>
      <c r="AF42" s="124"/>
      <c r="AG42" s="124"/>
      <c r="AH42" s="124"/>
      <c r="AI42" s="124"/>
      <c r="AJ42" s="124"/>
      <c r="AK42" s="124"/>
      <c r="AL42" s="124"/>
    </row>
    <row r="43" spans="1:38" ht="12.75" customHeight="1" x14ac:dyDescent="0.2">
      <c r="A43" s="123"/>
      <c r="X43" s="123"/>
      <c r="Y43" s="124"/>
      <c r="Z43" s="124"/>
      <c r="AA43" s="124"/>
      <c r="AB43" s="124"/>
      <c r="AC43" s="124"/>
      <c r="AD43" s="124"/>
      <c r="AE43" s="124"/>
      <c r="AF43" s="124"/>
      <c r="AG43" s="124"/>
      <c r="AH43" s="124"/>
      <c r="AI43" s="124"/>
      <c r="AJ43" s="124"/>
      <c r="AK43" s="124"/>
      <c r="AL43" s="124"/>
    </row>
    <row r="44" spans="1:38" ht="41.25" customHeight="1" x14ac:dyDescent="0.2">
      <c r="A44" s="123"/>
      <c r="B44" s="184" t="s">
        <v>110</v>
      </c>
      <c r="C44" s="184"/>
      <c r="D44" s="184"/>
      <c r="E44" s="184"/>
      <c r="F44" s="184"/>
      <c r="G44" s="184"/>
      <c r="H44" s="184"/>
      <c r="I44" s="184"/>
      <c r="J44" s="184"/>
      <c r="K44" s="184"/>
      <c r="L44" s="184"/>
      <c r="M44" s="184"/>
      <c r="N44" s="184"/>
      <c r="O44" s="184"/>
      <c r="P44" s="184"/>
      <c r="Q44" s="184"/>
      <c r="R44" s="184"/>
      <c r="S44" s="184"/>
      <c r="T44" s="184"/>
      <c r="U44" s="184"/>
      <c r="V44" s="184"/>
      <c r="W44" s="184"/>
      <c r="X44" s="123"/>
      <c r="Y44" s="124"/>
      <c r="Z44" s="124"/>
      <c r="AA44" s="124"/>
      <c r="AB44" s="124"/>
      <c r="AC44" s="124"/>
      <c r="AD44" s="124"/>
      <c r="AE44" s="124"/>
      <c r="AF44" s="124"/>
      <c r="AG44" s="124"/>
      <c r="AH44" s="124"/>
      <c r="AI44" s="124"/>
      <c r="AJ44" s="124"/>
      <c r="AK44" s="124"/>
      <c r="AL44" s="124"/>
    </row>
    <row r="45" spans="1:38" x14ac:dyDescent="0.2">
      <c r="A45" s="123"/>
      <c r="B45" s="123"/>
      <c r="C45" s="123"/>
      <c r="D45" s="123"/>
      <c r="E45" s="123"/>
      <c r="F45" s="123"/>
      <c r="G45" s="123"/>
      <c r="H45" s="123"/>
      <c r="I45" s="123"/>
      <c r="J45" s="123"/>
      <c r="K45" s="123"/>
      <c r="L45" s="123"/>
      <c r="M45" s="123"/>
      <c r="N45" s="123"/>
      <c r="O45" s="123"/>
      <c r="P45" s="123"/>
      <c r="Q45" s="123"/>
      <c r="R45" s="123"/>
      <c r="S45" s="123"/>
      <c r="T45" s="123"/>
      <c r="U45" s="123"/>
      <c r="V45" s="123"/>
      <c r="W45" s="123"/>
      <c r="X45" s="123"/>
      <c r="Y45" s="124"/>
      <c r="Z45" s="124"/>
      <c r="AA45" s="124"/>
      <c r="AB45" s="124"/>
      <c r="AC45" s="124"/>
      <c r="AD45" s="124"/>
      <c r="AE45" s="124"/>
      <c r="AF45" s="124"/>
      <c r="AG45" s="124"/>
      <c r="AH45" s="124"/>
      <c r="AI45" s="124"/>
      <c r="AJ45" s="124"/>
      <c r="AK45" s="124"/>
      <c r="AL45" s="124"/>
    </row>
    <row r="46" spans="1:38" x14ac:dyDescent="0.2">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c r="AE46" s="124"/>
      <c r="AF46" s="124"/>
      <c r="AG46" s="124"/>
      <c r="AH46" s="124"/>
      <c r="AI46" s="124"/>
      <c r="AJ46" s="124"/>
      <c r="AK46" s="124"/>
      <c r="AL46" s="124"/>
    </row>
    <row r="47" spans="1:38" x14ac:dyDescent="0.2">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124"/>
      <c r="AJ47" s="124"/>
      <c r="AK47" s="124"/>
      <c r="AL47" s="124"/>
    </row>
    <row r="48" spans="1:38" x14ac:dyDescent="0.2">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row>
    <row r="49" spans="1:38" x14ac:dyDescent="0.2">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row>
    <row r="50" spans="1:38" x14ac:dyDescent="0.2">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row>
    <row r="51" spans="1:38" x14ac:dyDescent="0.2">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row>
    <row r="52" spans="1:38" x14ac:dyDescent="0.2">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c r="AE52" s="124"/>
      <c r="AF52" s="124"/>
      <c r="AG52" s="124"/>
      <c r="AH52" s="124"/>
      <c r="AI52" s="124"/>
      <c r="AJ52" s="124"/>
      <c r="AK52" s="124"/>
      <c r="AL52" s="124"/>
    </row>
    <row r="53" spans="1:38" x14ac:dyDescent="0.2">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c r="AE53" s="124"/>
      <c r="AF53" s="124"/>
      <c r="AG53" s="124"/>
      <c r="AH53" s="124"/>
      <c r="AI53" s="124"/>
      <c r="AJ53" s="124"/>
      <c r="AK53" s="124"/>
      <c r="AL53" s="124"/>
    </row>
    <row r="54" spans="1:38" x14ac:dyDescent="0.2">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row>
    <row r="55" spans="1:38" x14ac:dyDescent="0.2">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row>
    <row r="56" spans="1:38" x14ac:dyDescent="0.2">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c r="AD56" s="124"/>
      <c r="AE56" s="124"/>
      <c r="AF56" s="124"/>
      <c r="AG56" s="124"/>
      <c r="AH56" s="124"/>
      <c r="AI56" s="124"/>
      <c r="AJ56" s="124"/>
      <c r="AK56" s="124"/>
      <c r="AL56" s="124"/>
    </row>
    <row r="57" spans="1:38" x14ac:dyDescent="0.2">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c r="AB57" s="124"/>
      <c r="AC57" s="124"/>
      <c r="AD57" s="124"/>
      <c r="AE57" s="124"/>
      <c r="AF57" s="124"/>
      <c r="AG57" s="124"/>
      <c r="AH57" s="124"/>
      <c r="AI57" s="124"/>
      <c r="AJ57" s="124"/>
      <c r="AK57" s="124"/>
      <c r="AL57" s="124"/>
    </row>
    <row r="58" spans="1:38" x14ac:dyDescent="0.2">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18" zoomScale="80" zoomScaleNormal="80" workbookViewId="0">
      <selection activeCell="AD54" sqref="AD54"/>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137</v>
      </c>
    </row>
    <row r="2" spans="1:57" ht="54" x14ac:dyDescent="0.25">
      <c r="A2" s="80" t="s">
        <v>107</v>
      </c>
      <c r="B2" s="80" t="s">
        <v>138</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85" t="s">
        <v>5</v>
      </c>
      <c r="E4" s="186"/>
      <c r="G4" s="187" t="s">
        <v>6</v>
      </c>
      <c r="H4" s="188"/>
      <c r="I4" s="188"/>
      <c r="J4" s="188"/>
      <c r="K4" s="188"/>
      <c r="L4" s="188"/>
      <c r="M4" s="188"/>
      <c r="N4" s="188"/>
      <c r="O4" s="188"/>
      <c r="P4" s="188"/>
      <c r="Q4" s="188"/>
      <c r="R4" s="188"/>
      <c r="T4" s="187" t="s">
        <v>7</v>
      </c>
      <c r="U4" s="188"/>
      <c r="V4" s="188"/>
      <c r="W4" s="188"/>
      <c r="X4" s="188"/>
      <c r="Y4" s="188"/>
      <c r="Z4" s="188"/>
      <c r="AA4" s="188"/>
      <c r="AB4" s="188"/>
      <c r="AC4" s="188"/>
      <c r="AD4" s="188"/>
      <c r="AE4" s="188"/>
      <c r="AF4" s="4"/>
      <c r="AG4" s="187" t="s">
        <v>34</v>
      </c>
      <c r="AH4" s="188"/>
      <c r="AI4" s="188"/>
      <c r="AJ4" s="188"/>
      <c r="AK4" s="188"/>
      <c r="AL4" s="188"/>
      <c r="AM4" s="188"/>
      <c r="AN4" s="188"/>
      <c r="AO4" s="188"/>
      <c r="AP4" s="188"/>
      <c r="AQ4" s="188"/>
      <c r="AR4" s="188"/>
      <c r="AT4" s="187" t="s">
        <v>35</v>
      </c>
      <c r="AU4" s="188"/>
      <c r="AV4" s="188"/>
      <c r="AW4" s="188"/>
      <c r="AX4" s="188"/>
      <c r="AY4" s="188"/>
      <c r="AZ4" s="188"/>
      <c r="BA4" s="188"/>
      <c r="BB4" s="188"/>
      <c r="BC4" s="188"/>
      <c r="BD4" s="188"/>
      <c r="BE4" s="188"/>
    </row>
    <row r="5" spans="1:57" x14ac:dyDescent="0.2">
      <c r="A5" s="32"/>
      <c r="B5" s="32"/>
      <c r="C5" s="3"/>
      <c r="D5" s="189" t="s">
        <v>8</v>
      </c>
      <c r="E5" s="191" t="s">
        <v>9</v>
      </c>
      <c r="F5" s="5"/>
      <c r="G5" s="193" t="s">
        <v>0</v>
      </c>
      <c r="H5" s="195" t="s">
        <v>1</v>
      </c>
      <c r="I5" s="195" t="s">
        <v>10</v>
      </c>
      <c r="J5" s="195" t="s">
        <v>2</v>
      </c>
      <c r="K5" s="195" t="s">
        <v>11</v>
      </c>
      <c r="L5" s="197" t="s">
        <v>12</v>
      </c>
      <c r="M5" s="5"/>
      <c r="N5" s="193" t="s">
        <v>3</v>
      </c>
      <c r="O5" s="195" t="s">
        <v>4</v>
      </c>
      <c r="P5" s="197" t="s">
        <v>13</v>
      </c>
      <c r="Q5" s="2"/>
      <c r="R5" s="199" t="s">
        <v>14</v>
      </c>
      <c r="S5" s="2"/>
      <c r="T5" s="193" t="s">
        <v>0</v>
      </c>
      <c r="U5" s="195" t="s">
        <v>1</v>
      </c>
      <c r="V5" s="195" t="s">
        <v>10</v>
      </c>
      <c r="W5" s="195" t="s">
        <v>2</v>
      </c>
      <c r="X5" s="195" t="s">
        <v>11</v>
      </c>
      <c r="Y5" s="197" t="s">
        <v>12</v>
      </c>
      <c r="Z5" s="2"/>
      <c r="AA5" s="193" t="s">
        <v>3</v>
      </c>
      <c r="AB5" s="195" t="s">
        <v>4</v>
      </c>
      <c r="AC5" s="197" t="s">
        <v>13</v>
      </c>
      <c r="AD5" s="1"/>
      <c r="AE5" s="201" t="s">
        <v>14</v>
      </c>
      <c r="AF5" s="38"/>
      <c r="AG5" s="193" t="s">
        <v>0</v>
      </c>
      <c r="AH5" s="195" t="s">
        <v>1</v>
      </c>
      <c r="AI5" s="195" t="s">
        <v>10</v>
      </c>
      <c r="AJ5" s="195" t="s">
        <v>2</v>
      </c>
      <c r="AK5" s="195" t="s">
        <v>11</v>
      </c>
      <c r="AL5" s="197" t="s">
        <v>12</v>
      </c>
      <c r="AM5" s="5"/>
      <c r="AN5" s="193" t="s">
        <v>3</v>
      </c>
      <c r="AO5" s="195" t="s">
        <v>4</v>
      </c>
      <c r="AP5" s="197" t="s">
        <v>13</v>
      </c>
      <c r="AQ5" s="2"/>
      <c r="AR5" s="199" t="s">
        <v>14</v>
      </c>
      <c r="AS5" s="2"/>
      <c r="AT5" s="193" t="s">
        <v>0</v>
      </c>
      <c r="AU5" s="195" t="s">
        <v>1</v>
      </c>
      <c r="AV5" s="195" t="s">
        <v>10</v>
      </c>
      <c r="AW5" s="195" t="s">
        <v>2</v>
      </c>
      <c r="AX5" s="195" t="s">
        <v>11</v>
      </c>
      <c r="AY5" s="197" t="s">
        <v>12</v>
      </c>
      <c r="AZ5" s="2"/>
      <c r="BA5" s="193" t="s">
        <v>3</v>
      </c>
      <c r="BB5" s="195" t="s">
        <v>4</v>
      </c>
      <c r="BC5" s="197" t="s">
        <v>13</v>
      </c>
      <c r="BD5" s="1"/>
      <c r="BE5" s="201" t="s">
        <v>14</v>
      </c>
    </row>
    <row r="6" spans="1:57" x14ac:dyDescent="0.2">
      <c r="A6" s="32"/>
      <c r="B6" s="32"/>
      <c r="C6" s="3"/>
      <c r="D6" s="190"/>
      <c r="E6" s="192"/>
      <c r="F6" s="5"/>
      <c r="G6" s="194"/>
      <c r="H6" s="196"/>
      <c r="I6" s="196"/>
      <c r="J6" s="196"/>
      <c r="K6" s="196"/>
      <c r="L6" s="198"/>
      <c r="M6" s="5"/>
      <c r="N6" s="194"/>
      <c r="O6" s="196"/>
      <c r="P6" s="198"/>
      <c r="Q6" s="2"/>
      <c r="R6" s="200"/>
      <c r="S6" s="2"/>
      <c r="T6" s="194"/>
      <c r="U6" s="196"/>
      <c r="V6" s="196"/>
      <c r="W6" s="196"/>
      <c r="X6" s="196"/>
      <c r="Y6" s="198"/>
      <c r="Z6" s="2"/>
      <c r="AA6" s="194"/>
      <c r="AB6" s="196"/>
      <c r="AC6" s="198"/>
      <c r="AD6" s="1"/>
      <c r="AE6" s="202"/>
      <c r="AF6" s="39"/>
      <c r="AG6" s="194"/>
      <c r="AH6" s="196"/>
      <c r="AI6" s="196"/>
      <c r="AJ6" s="196"/>
      <c r="AK6" s="196"/>
      <c r="AL6" s="198"/>
      <c r="AM6" s="5"/>
      <c r="AN6" s="194"/>
      <c r="AO6" s="196"/>
      <c r="AP6" s="198"/>
      <c r="AQ6" s="2"/>
      <c r="AR6" s="200"/>
      <c r="AS6" s="2"/>
      <c r="AT6" s="194"/>
      <c r="AU6" s="196"/>
      <c r="AV6" s="196"/>
      <c r="AW6" s="196"/>
      <c r="AX6" s="196"/>
      <c r="AY6" s="198"/>
      <c r="AZ6" s="2"/>
      <c r="BA6" s="194"/>
      <c r="BB6" s="196"/>
      <c r="BC6" s="198"/>
      <c r="BD6" s="1"/>
      <c r="BE6" s="202"/>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7">
        <v>49.905197922467899</v>
      </c>
      <c r="H8" s="128">
        <v>59.129953363982601</v>
      </c>
      <c r="I8" s="128">
        <v>64.011987800800497</v>
      </c>
      <c r="J8" s="128">
        <v>64.946606943697105</v>
      </c>
      <c r="K8" s="128">
        <v>64.377675268203305</v>
      </c>
      <c r="L8" s="129">
        <v>60.484622894748199</v>
      </c>
      <c r="M8" s="130"/>
      <c r="N8" s="131">
        <v>73.027883344699603</v>
      </c>
      <c r="O8" s="132">
        <v>75.573189526157094</v>
      </c>
      <c r="P8" s="133">
        <v>74.300548815094501</v>
      </c>
      <c r="Q8" s="130"/>
      <c r="R8" s="134">
        <v>64.442377491529896</v>
      </c>
      <c r="S8" s="135"/>
      <c r="T8" s="127">
        <v>-1.53171412102038</v>
      </c>
      <c r="U8" s="128">
        <v>-1.35605216344866</v>
      </c>
      <c r="V8" s="128">
        <v>-1.31814725514717</v>
      </c>
      <c r="W8" s="128">
        <v>-1.34800766408174</v>
      </c>
      <c r="X8" s="128">
        <v>-0.35079744392887302</v>
      </c>
      <c r="Y8" s="129">
        <v>-1.16963337896249</v>
      </c>
      <c r="Z8" s="130"/>
      <c r="AA8" s="131">
        <v>-0.30508108548699597</v>
      </c>
      <c r="AB8" s="132">
        <v>-5.3439334630244202E-2</v>
      </c>
      <c r="AC8" s="133">
        <v>-0.17727390567234499</v>
      </c>
      <c r="AD8" s="130"/>
      <c r="AE8" s="134">
        <v>-0.83474537472265098</v>
      </c>
      <c r="AF8" s="29"/>
      <c r="AG8" s="127">
        <v>51.723533617090901</v>
      </c>
      <c r="AH8" s="128">
        <v>61.539467342842201</v>
      </c>
      <c r="AI8" s="128">
        <v>66.290570847261705</v>
      </c>
      <c r="AJ8" s="128">
        <v>66.980814597495595</v>
      </c>
      <c r="AK8" s="128">
        <v>65.412679893150298</v>
      </c>
      <c r="AL8" s="129">
        <v>62.391651053595801</v>
      </c>
      <c r="AM8" s="130"/>
      <c r="AN8" s="131">
        <v>72.724673460713703</v>
      </c>
      <c r="AO8" s="132">
        <v>74.973734805030006</v>
      </c>
      <c r="AP8" s="133">
        <v>73.849211450350197</v>
      </c>
      <c r="AQ8" s="130"/>
      <c r="AR8" s="134">
        <v>65.667494191295802</v>
      </c>
      <c r="AS8" s="135"/>
      <c r="AT8" s="127">
        <v>4.1563165801489603</v>
      </c>
      <c r="AU8" s="128">
        <v>1.62164549228963</v>
      </c>
      <c r="AV8" s="128">
        <v>0.13053790822623099</v>
      </c>
      <c r="AW8" s="128">
        <v>-0.60652563739791698</v>
      </c>
      <c r="AX8" s="128">
        <v>-1.3206596574930201</v>
      </c>
      <c r="AY8" s="129">
        <v>0.59276848929728199</v>
      </c>
      <c r="AZ8" s="130"/>
      <c r="BA8" s="131">
        <v>-1.18405850821079</v>
      </c>
      <c r="BB8" s="132">
        <v>-0.80596962006291895</v>
      </c>
      <c r="BC8" s="133">
        <v>-0.992491210111619</v>
      </c>
      <c r="BD8" s="130"/>
      <c r="BE8" s="134">
        <v>7.9638058905770998E-2</v>
      </c>
    </row>
    <row r="9" spans="1:57" x14ac:dyDescent="0.2">
      <c r="A9" s="20" t="s">
        <v>18</v>
      </c>
      <c r="B9" s="3" t="str">
        <f>TRIM(A9)</f>
        <v>Virginia</v>
      </c>
      <c r="C9" s="10"/>
      <c r="D9" s="24" t="s">
        <v>16</v>
      </c>
      <c r="E9" s="27" t="s">
        <v>17</v>
      </c>
      <c r="F9" s="3"/>
      <c r="G9" s="136">
        <v>49.190902101966898</v>
      </c>
      <c r="H9" s="130">
        <v>61.498315551305303</v>
      </c>
      <c r="I9" s="130">
        <v>67.395448550874093</v>
      </c>
      <c r="J9" s="130">
        <v>68.447760820928096</v>
      </c>
      <c r="K9" s="130">
        <v>64.905570762558199</v>
      </c>
      <c r="L9" s="137">
        <v>62.287829981487597</v>
      </c>
      <c r="M9" s="130"/>
      <c r="N9" s="138">
        <v>71.464996812778807</v>
      </c>
      <c r="O9" s="139">
        <v>72.340545202294706</v>
      </c>
      <c r="P9" s="140">
        <v>71.902771007536799</v>
      </c>
      <c r="Q9" s="130"/>
      <c r="R9" s="141">
        <v>65.0351105099394</v>
      </c>
      <c r="S9" s="135"/>
      <c r="T9" s="136">
        <v>-4.14216278366104</v>
      </c>
      <c r="U9" s="130">
        <v>-0.144777617536714</v>
      </c>
      <c r="V9" s="130">
        <v>1.45039251827691</v>
      </c>
      <c r="W9" s="130">
        <v>0.34900923363717601</v>
      </c>
      <c r="X9" s="130">
        <v>-1.4919204488187501</v>
      </c>
      <c r="Y9" s="137">
        <v>-0.64360040136033703</v>
      </c>
      <c r="Z9" s="130"/>
      <c r="AA9" s="138">
        <v>-1.4609846463651499</v>
      </c>
      <c r="AB9" s="139">
        <v>-3.4036402415109599</v>
      </c>
      <c r="AC9" s="140">
        <v>-2.4478953310571701</v>
      </c>
      <c r="AD9" s="130"/>
      <c r="AE9" s="141">
        <v>-1.2218137733075201</v>
      </c>
      <c r="AF9" s="30"/>
      <c r="AG9" s="136">
        <v>50.689327961906002</v>
      </c>
      <c r="AH9" s="130">
        <v>63.493678880567003</v>
      </c>
      <c r="AI9" s="130">
        <v>69.467437675966593</v>
      </c>
      <c r="AJ9" s="130">
        <v>70.354126842961605</v>
      </c>
      <c r="AK9" s="130">
        <v>67.874910714146097</v>
      </c>
      <c r="AL9" s="137">
        <v>64.376246036988803</v>
      </c>
      <c r="AM9" s="130"/>
      <c r="AN9" s="138">
        <v>73.047003824638594</v>
      </c>
      <c r="AO9" s="139">
        <v>74.187674566543507</v>
      </c>
      <c r="AP9" s="140">
        <v>73.6173391955911</v>
      </c>
      <c r="AQ9" s="130"/>
      <c r="AR9" s="141">
        <v>67.016767081881895</v>
      </c>
      <c r="AS9" s="135"/>
      <c r="AT9" s="136">
        <v>1.4719237779494101</v>
      </c>
      <c r="AU9" s="130">
        <v>1.72576296877524</v>
      </c>
      <c r="AV9" s="130">
        <v>1.47629444159624</v>
      </c>
      <c r="AW9" s="130">
        <v>0.44659533113498301</v>
      </c>
      <c r="AX9" s="130">
        <v>-0.88362324420180205</v>
      </c>
      <c r="AY9" s="137">
        <v>0.79084741450090401</v>
      </c>
      <c r="AZ9" s="130"/>
      <c r="BA9" s="138">
        <v>-2.03701174487562</v>
      </c>
      <c r="BB9" s="139">
        <v>-2.5155619386249999</v>
      </c>
      <c r="BC9" s="140">
        <v>-2.2787263922594398</v>
      </c>
      <c r="BD9" s="130"/>
      <c r="BE9" s="141">
        <v>-0.193681712060494</v>
      </c>
    </row>
    <row r="10" spans="1:57" x14ac:dyDescent="0.2">
      <c r="A10" s="21" t="s">
        <v>19</v>
      </c>
      <c r="B10" s="3" t="str">
        <f t="shared" ref="B10:B45" si="0">TRIM(A10)</f>
        <v>Norfolk/Virginia Beach, VA</v>
      </c>
      <c r="C10" s="3"/>
      <c r="D10" s="24" t="s">
        <v>16</v>
      </c>
      <c r="E10" s="27" t="s">
        <v>17</v>
      </c>
      <c r="F10" s="3"/>
      <c r="G10" s="136">
        <v>47.490625160527998</v>
      </c>
      <c r="H10" s="130">
        <v>54.954538449684001</v>
      </c>
      <c r="I10" s="130">
        <v>59.482714337083202</v>
      </c>
      <c r="J10" s="130">
        <v>61.026352288488198</v>
      </c>
      <c r="K10" s="130">
        <v>62.5648533415523</v>
      </c>
      <c r="L10" s="137">
        <v>57.103816715467197</v>
      </c>
      <c r="M10" s="130"/>
      <c r="N10" s="138">
        <v>78.573997020598895</v>
      </c>
      <c r="O10" s="139">
        <v>77.934453177171605</v>
      </c>
      <c r="P10" s="140">
        <v>78.2542250988852</v>
      </c>
      <c r="Q10" s="130"/>
      <c r="R10" s="141">
        <v>63.146790539300902</v>
      </c>
      <c r="S10" s="135"/>
      <c r="T10" s="136">
        <v>-11.3164444564466</v>
      </c>
      <c r="U10" s="130">
        <v>-2.83804511864667</v>
      </c>
      <c r="V10" s="130">
        <v>-0.56739818065804803</v>
      </c>
      <c r="W10" s="130">
        <v>-2.4067805376167</v>
      </c>
      <c r="X10" s="130">
        <v>-3.00203511637728</v>
      </c>
      <c r="Y10" s="137">
        <v>-3.8543224372396998</v>
      </c>
      <c r="Z10" s="130"/>
      <c r="AA10" s="138">
        <v>-0.70634978446213204</v>
      </c>
      <c r="AB10" s="139">
        <v>-1.5820562727693199</v>
      </c>
      <c r="AC10" s="140">
        <v>-1.14435316688667</v>
      </c>
      <c r="AD10" s="130"/>
      <c r="AE10" s="141">
        <v>-2.9119619288065399</v>
      </c>
      <c r="AF10" s="30"/>
      <c r="AG10" s="136">
        <v>50.086043047208001</v>
      </c>
      <c r="AH10" s="130">
        <v>56.600272255611998</v>
      </c>
      <c r="AI10" s="130">
        <v>60.800970873786397</v>
      </c>
      <c r="AJ10" s="130">
        <v>62.250860430472002</v>
      </c>
      <c r="AK10" s="130">
        <v>64.621539014742794</v>
      </c>
      <c r="AL10" s="137">
        <v>58.871937124364301</v>
      </c>
      <c r="AM10" s="130"/>
      <c r="AN10" s="138">
        <v>75.258129141624195</v>
      </c>
      <c r="AO10" s="139">
        <v>76.223866029691195</v>
      </c>
      <c r="AP10" s="140">
        <v>75.740997585657695</v>
      </c>
      <c r="AQ10" s="130"/>
      <c r="AR10" s="141">
        <v>63.691668684733799</v>
      </c>
      <c r="AS10" s="135"/>
      <c r="AT10" s="136">
        <v>-0.53246383473312697</v>
      </c>
      <c r="AU10" s="130">
        <v>-2.2580597904581801</v>
      </c>
      <c r="AV10" s="130">
        <v>-2.3686364271570599</v>
      </c>
      <c r="AW10" s="130">
        <v>-4.2791257291429199</v>
      </c>
      <c r="AX10" s="130">
        <v>-4.97486362718747</v>
      </c>
      <c r="AY10" s="137">
        <v>-3.0360784373242198</v>
      </c>
      <c r="AZ10" s="130"/>
      <c r="BA10" s="138">
        <v>-4.6278770641708</v>
      </c>
      <c r="BB10" s="139">
        <v>-4.4626961207093396</v>
      </c>
      <c r="BC10" s="140">
        <v>-4.5448315142353302</v>
      </c>
      <c r="BD10" s="130"/>
      <c r="BE10" s="141">
        <v>-3.5540228910264702</v>
      </c>
    </row>
    <row r="11" spans="1:57" x14ac:dyDescent="0.2">
      <c r="A11" s="21" t="s">
        <v>20</v>
      </c>
      <c r="B11" s="2" t="s">
        <v>71</v>
      </c>
      <c r="C11" s="3"/>
      <c r="D11" s="24" t="s">
        <v>16</v>
      </c>
      <c r="E11" s="27" t="s">
        <v>17</v>
      </c>
      <c r="F11" s="3"/>
      <c r="G11" s="136">
        <v>45.932106122809301</v>
      </c>
      <c r="H11" s="130">
        <v>59.1135831898644</v>
      </c>
      <c r="I11" s="130">
        <v>64.4859400520902</v>
      </c>
      <c r="J11" s="130">
        <v>62.879088862402298</v>
      </c>
      <c r="K11" s="130">
        <v>59.117997616209699</v>
      </c>
      <c r="L11" s="137">
        <v>58.3057431686752</v>
      </c>
      <c r="M11" s="130"/>
      <c r="N11" s="138">
        <v>68.119012934269094</v>
      </c>
      <c r="O11" s="139">
        <v>76.007592813313906</v>
      </c>
      <c r="P11" s="140">
        <v>72.0633028737915</v>
      </c>
      <c r="Q11" s="130"/>
      <c r="R11" s="141">
        <v>62.2364745129941</v>
      </c>
      <c r="S11" s="135"/>
      <c r="T11" s="136">
        <v>-10.4504765668693</v>
      </c>
      <c r="U11" s="130">
        <v>-5.7599736870124403</v>
      </c>
      <c r="V11" s="130">
        <v>-7.3318702443555299</v>
      </c>
      <c r="W11" s="130">
        <v>-10.500918739794701</v>
      </c>
      <c r="X11" s="130">
        <v>-10.2904011658414</v>
      </c>
      <c r="Y11" s="137">
        <v>-8.8297700705372897</v>
      </c>
      <c r="Z11" s="130"/>
      <c r="AA11" s="138">
        <v>-9.8489081703732797</v>
      </c>
      <c r="AB11" s="139">
        <v>-9.4298059862099706</v>
      </c>
      <c r="AC11" s="140">
        <v>-9.62837214105231</v>
      </c>
      <c r="AD11" s="130"/>
      <c r="AE11" s="141">
        <v>-9.0955270721200794</v>
      </c>
      <c r="AF11" s="30"/>
      <c r="AG11" s="136">
        <v>47.269677305434101</v>
      </c>
      <c r="AH11" s="130">
        <v>60.724848805897601</v>
      </c>
      <c r="AI11" s="130">
        <v>67.203019467620095</v>
      </c>
      <c r="AJ11" s="130">
        <v>66.564031254138499</v>
      </c>
      <c r="AK11" s="130">
        <v>63.481658058535203</v>
      </c>
      <c r="AL11" s="137">
        <v>61.048646978325102</v>
      </c>
      <c r="AM11" s="130"/>
      <c r="AN11" s="138">
        <v>71.436454332759396</v>
      </c>
      <c r="AO11" s="139">
        <v>75.020968525140105</v>
      </c>
      <c r="AP11" s="140">
        <v>73.228711428949794</v>
      </c>
      <c r="AQ11" s="130"/>
      <c r="AR11" s="141">
        <v>64.528665392789307</v>
      </c>
      <c r="AS11" s="135"/>
      <c r="AT11" s="136">
        <v>-4.3858225815876004</v>
      </c>
      <c r="AU11" s="130">
        <v>-3.0039043229428799</v>
      </c>
      <c r="AV11" s="130">
        <v>-2.56972214199615</v>
      </c>
      <c r="AW11" s="130">
        <v>-4.1864918874623802</v>
      </c>
      <c r="AX11" s="130">
        <v>-5.3540783342989604</v>
      </c>
      <c r="AY11" s="137">
        <v>-3.8798258157167198</v>
      </c>
      <c r="AZ11" s="130"/>
      <c r="BA11" s="138">
        <v>-4.7798810652463297</v>
      </c>
      <c r="BB11" s="139">
        <v>-4.2269048372018396</v>
      </c>
      <c r="BC11" s="140">
        <v>-4.4974260475094701</v>
      </c>
      <c r="BD11" s="130"/>
      <c r="BE11" s="141">
        <v>-4.0809470476758003</v>
      </c>
    </row>
    <row r="12" spans="1:57" x14ac:dyDescent="0.2">
      <c r="A12" s="21" t="s">
        <v>21</v>
      </c>
      <c r="B12" s="3" t="str">
        <f t="shared" si="0"/>
        <v>Virginia Area</v>
      </c>
      <c r="C12" s="3"/>
      <c r="D12" s="24" t="s">
        <v>16</v>
      </c>
      <c r="E12" s="27" t="s">
        <v>17</v>
      </c>
      <c r="F12" s="3"/>
      <c r="G12" s="136">
        <v>43.592159385987003</v>
      </c>
      <c r="H12" s="130">
        <v>54.374152630006598</v>
      </c>
      <c r="I12" s="130">
        <v>59.066571684628897</v>
      </c>
      <c r="J12" s="130">
        <v>61.560016537277697</v>
      </c>
      <c r="K12" s="130">
        <v>60.599935688364098</v>
      </c>
      <c r="L12" s="137">
        <v>55.839578728742197</v>
      </c>
      <c r="M12" s="130"/>
      <c r="N12" s="138">
        <v>70.292617942946293</v>
      </c>
      <c r="O12" s="139">
        <v>67.871744223436906</v>
      </c>
      <c r="P12" s="140">
        <v>69.0821810831916</v>
      </c>
      <c r="Q12" s="130"/>
      <c r="R12" s="141">
        <v>59.623961693846098</v>
      </c>
      <c r="S12" s="135"/>
      <c r="T12" s="136">
        <v>1.6167789905194501</v>
      </c>
      <c r="U12" s="130">
        <v>0.25227211572953001</v>
      </c>
      <c r="V12" s="130">
        <v>3.5777576768393602</v>
      </c>
      <c r="W12" s="130">
        <v>2.0295078099610002</v>
      </c>
      <c r="X12" s="130">
        <v>-0.46903064974933401</v>
      </c>
      <c r="Y12" s="137">
        <v>1.3645530622294899</v>
      </c>
      <c r="Z12" s="130"/>
      <c r="AA12" s="138">
        <v>1.64326064746027</v>
      </c>
      <c r="AB12" s="139">
        <v>-1.16627407949353</v>
      </c>
      <c r="AC12" s="140">
        <v>0.243421636637772</v>
      </c>
      <c r="AD12" s="130"/>
      <c r="AE12" s="141">
        <v>0.98752063281727398</v>
      </c>
      <c r="AF12" s="30"/>
      <c r="AG12" s="136">
        <v>44.877630526479301</v>
      </c>
      <c r="AH12" s="130">
        <v>56.348653734383703</v>
      </c>
      <c r="AI12" s="130">
        <v>60.611588415037602</v>
      </c>
      <c r="AJ12" s="130">
        <v>61.702751660484701</v>
      </c>
      <c r="AK12" s="130">
        <v>61.875844618879199</v>
      </c>
      <c r="AL12" s="137">
        <v>57.084571653429101</v>
      </c>
      <c r="AM12" s="130"/>
      <c r="AN12" s="138">
        <v>70.248138244342798</v>
      </c>
      <c r="AO12" s="139">
        <v>70.298168434975096</v>
      </c>
      <c r="AP12" s="140">
        <v>70.273153339658904</v>
      </c>
      <c r="AQ12" s="130"/>
      <c r="AR12" s="141">
        <v>60.853834010868503</v>
      </c>
      <c r="AS12" s="135"/>
      <c r="AT12" s="136">
        <v>1.30901657645828</v>
      </c>
      <c r="AU12" s="130">
        <v>0.74821758634212299</v>
      </c>
      <c r="AV12" s="130">
        <v>1.60821323325565</v>
      </c>
      <c r="AW12" s="130">
        <v>1.2252782365450301</v>
      </c>
      <c r="AX12" s="130">
        <v>0.980071902205495</v>
      </c>
      <c r="AY12" s="137">
        <v>1.1687925962553101</v>
      </c>
      <c r="AZ12" s="130"/>
      <c r="BA12" s="138">
        <v>1.13972591182762</v>
      </c>
      <c r="BB12" s="139">
        <v>0.145985802048793</v>
      </c>
      <c r="BC12" s="140">
        <v>0.640225961929485</v>
      </c>
      <c r="BD12" s="130"/>
      <c r="BE12" s="141">
        <v>0.99198156830135498</v>
      </c>
    </row>
    <row r="13" spans="1:57" x14ac:dyDescent="0.2">
      <c r="A13" s="34" t="s">
        <v>22</v>
      </c>
      <c r="B13" s="2" t="s">
        <v>87</v>
      </c>
      <c r="C13" s="3"/>
      <c r="D13" s="24" t="s">
        <v>16</v>
      </c>
      <c r="E13" s="27" t="s">
        <v>17</v>
      </c>
      <c r="F13" s="3"/>
      <c r="G13" s="136">
        <v>59.881375828559797</v>
      </c>
      <c r="H13" s="130">
        <v>74.740288969893797</v>
      </c>
      <c r="I13" s="130">
        <v>81.544409041562503</v>
      </c>
      <c r="J13" s="130">
        <v>79.448185773925601</v>
      </c>
      <c r="K13" s="130">
        <v>70.737605804111197</v>
      </c>
      <c r="L13" s="137">
        <v>73.270373083610593</v>
      </c>
      <c r="M13" s="130"/>
      <c r="N13" s="138">
        <v>68.513402589608006</v>
      </c>
      <c r="O13" s="139">
        <v>73.463137362200897</v>
      </c>
      <c r="P13" s="140">
        <v>70.988269975904402</v>
      </c>
      <c r="Q13" s="130"/>
      <c r="R13" s="141">
        <v>72.618343624266004</v>
      </c>
      <c r="S13" s="135"/>
      <c r="T13" s="136">
        <v>1.2909516837717001</v>
      </c>
      <c r="U13" s="130">
        <v>7.7210060686758197</v>
      </c>
      <c r="V13" s="130">
        <v>8.1162300856481906</v>
      </c>
      <c r="W13" s="130">
        <v>3.8214646711161602</v>
      </c>
      <c r="X13" s="130">
        <v>1.4838393428133501</v>
      </c>
      <c r="Y13" s="137">
        <v>4.6234198075334003</v>
      </c>
      <c r="Z13" s="130"/>
      <c r="AA13" s="138">
        <v>-0.14385704542049299</v>
      </c>
      <c r="AB13" s="139">
        <v>-0.39829646311518002</v>
      </c>
      <c r="AC13" s="140">
        <v>-0.27567410495588202</v>
      </c>
      <c r="AD13" s="130"/>
      <c r="AE13" s="141">
        <v>3.2072398068258301</v>
      </c>
      <c r="AF13" s="30"/>
      <c r="AG13" s="136">
        <v>59.356437391327297</v>
      </c>
      <c r="AH13" s="130">
        <v>76.0845197221511</v>
      </c>
      <c r="AI13" s="130">
        <v>84.6130592503022</v>
      </c>
      <c r="AJ13" s="130">
        <v>84.541346349041007</v>
      </c>
      <c r="AK13" s="130">
        <v>76.902708761771905</v>
      </c>
      <c r="AL13" s="137">
        <v>76.299614294918698</v>
      </c>
      <c r="AM13" s="130"/>
      <c r="AN13" s="138">
        <v>74.809354010185402</v>
      </c>
      <c r="AO13" s="139">
        <v>77.0311300187998</v>
      </c>
      <c r="AP13" s="140">
        <v>75.920242014492601</v>
      </c>
      <c r="AQ13" s="130"/>
      <c r="AR13" s="141">
        <v>76.191222214796994</v>
      </c>
      <c r="AS13" s="135"/>
      <c r="AT13" s="136">
        <v>5.7446032309849997</v>
      </c>
      <c r="AU13" s="130">
        <v>6.7713206273188797</v>
      </c>
      <c r="AV13" s="130">
        <v>5.0921171141858101</v>
      </c>
      <c r="AW13" s="130">
        <v>3.0872931742577099</v>
      </c>
      <c r="AX13" s="130">
        <v>1.3577984026854499</v>
      </c>
      <c r="AY13" s="137">
        <v>4.2940689315952199</v>
      </c>
      <c r="AZ13" s="130"/>
      <c r="BA13" s="138">
        <v>-1.2235319454268501</v>
      </c>
      <c r="BB13" s="139">
        <v>-1.0470132284988001</v>
      </c>
      <c r="BC13" s="140">
        <v>-1.13405992506762</v>
      </c>
      <c r="BD13" s="130"/>
      <c r="BE13" s="141">
        <v>2.6888803399665901</v>
      </c>
    </row>
    <row r="14" spans="1:57" x14ac:dyDescent="0.2">
      <c r="A14" s="21" t="s">
        <v>23</v>
      </c>
      <c r="B14" s="3" t="str">
        <f t="shared" si="0"/>
        <v>Arlington, VA</v>
      </c>
      <c r="C14" s="3"/>
      <c r="D14" s="24" t="s">
        <v>16</v>
      </c>
      <c r="E14" s="27" t="s">
        <v>17</v>
      </c>
      <c r="F14" s="3"/>
      <c r="G14" s="136">
        <v>61.421791167973502</v>
      </c>
      <c r="H14" s="130">
        <v>83.914568716467102</v>
      </c>
      <c r="I14" s="130">
        <v>92.127527858027193</v>
      </c>
      <c r="J14" s="130">
        <v>89.166322740404397</v>
      </c>
      <c r="K14" s="130">
        <v>78.353281056541405</v>
      </c>
      <c r="L14" s="137">
        <v>80.996698307882696</v>
      </c>
      <c r="M14" s="130"/>
      <c r="N14" s="138">
        <v>64.548080891456806</v>
      </c>
      <c r="O14" s="139">
        <v>65.724308708212902</v>
      </c>
      <c r="P14" s="140">
        <v>65.136194799834897</v>
      </c>
      <c r="Q14" s="130"/>
      <c r="R14" s="141">
        <v>76.4651258770119</v>
      </c>
      <c r="S14" s="135"/>
      <c r="T14" s="136">
        <v>-0.23849205201742299</v>
      </c>
      <c r="U14" s="130">
        <v>4.7176008837819703</v>
      </c>
      <c r="V14" s="130">
        <v>5.9226085600716498</v>
      </c>
      <c r="W14" s="130">
        <v>7.0924228252998498</v>
      </c>
      <c r="X14" s="130">
        <v>-0.80437765379057702</v>
      </c>
      <c r="Y14" s="137">
        <v>3.5952069115630798</v>
      </c>
      <c r="Z14" s="130"/>
      <c r="AA14" s="138">
        <v>-1.4230253998081801</v>
      </c>
      <c r="AB14" s="139">
        <v>0.29426006024938101</v>
      </c>
      <c r="AC14" s="140">
        <v>-0.56404448831818299</v>
      </c>
      <c r="AD14" s="130"/>
      <c r="AE14" s="141">
        <v>2.5511999414291702</v>
      </c>
      <c r="AF14" s="30"/>
      <c r="AG14" s="136">
        <v>63.926434172513403</v>
      </c>
      <c r="AH14" s="130">
        <v>86.891250515889297</v>
      </c>
      <c r="AI14" s="130">
        <v>93.889290136194703</v>
      </c>
      <c r="AJ14" s="130">
        <v>92.6202022286421</v>
      </c>
      <c r="AK14" s="130">
        <v>86.197379281881894</v>
      </c>
      <c r="AL14" s="137">
        <v>84.704911267024301</v>
      </c>
      <c r="AM14" s="130"/>
      <c r="AN14" s="138">
        <v>77.669727610400301</v>
      </c>
      <c r="AO14" s="139">
        <v>77.138361535286805</v>
      </c>
      <c r="AP14" s="140">
        <v>77.404044572843503</v>
      </c>
      <c r="AQ14" s="130"/>
      <c r="AR14" s="141">
        <v>82.618949354401195</v>
      </c>
      <c r="AS14" s="135"/>
      <c r="AT14" s="136">
        <v>7.6223163152768896</v>
      </c>
      <c r="AU14" s="130">
        <v>5.5802648984567798</v>
      </c>
      <c r="AV14" s="130">
        <v>3.1300163141924902</v>
      </c>
      <c r="AW14" s="130">
        <v>2.1965109992647101</v>
      </c>
      <c r="AX14" s="130">
        <v>0.97347742280418703</v>
      </c>
      <c r="AY14" s="137">
        <v>3.6188215467844</v>
      </c>
      <c r="AZ14" s="130"/>
      <c r="BA14" s="138">
        <v>-1.12721222480567</v>
      </c>
      <c r="BB14" s="139">
        <v>-0.52623704602196797</v>
      </c>
      <c r="BC14" s="140">
        <v>-0.82866646910446196</v>
      </c>
      <c r="BD14" s="130"/>
      <c r="BE14" s="141">
        <v>2.3896831810905401</v>
      </c>
    </row>
    <row r="15" spans="1:57" x14ac:dyDescent="0.2">
      <c r="A15" s="21" t="s">
        <v>24</v>
      </c>
      <c r="B15" s="3" t="str">
        <f t="shared" si="0"/>
        <v>Suburban Virginia Area</v>
      </c>
      <c r="C15" s="3"/>
      <c r="D15" s="24" t="s">
        <v>16</v>
      </c>
      <c r="E15" s="27" t="s">
        <v>17</v>
      </c>
      <c r="F15" s="3"/>
      <c r="G15" s="136">
        <v>52.312539382482598</v>
      </c>
      <c r="H15" s="130">
        <v>65.9987397605545</v>
      </c>
      <c r="I15" s="130">
        <v>70.459987397605502</v>
      </c>
      <c r="J15" s="130">
        <v>72.325141776937599</v>
      </c>
      <c r="K15" s="130">
        <v>67.246376811594203</v>
      </c>
      <c r="L15" s="137">
        <v>65.6685570258349</v>
      </c>
      <c r="M15" s="130"/>
      <c r="N15" s="138">
        <v>68.594833018273405</v>
      </c>
      <c r="O15" s="139">
        <v>71.644612476370497</v>
      </c>
      <c r="P15" s="140">
        <v>70.119722747321902</v>
      </c>
      <c r="Q15" s="130"/>
      <c r="R15" s="141">
        <v>66.940318660545501</v>
      </c>
      <c r="S15" s="135"/>
      <c r="T15" s="136">
        <v>-9.5835486495834807</v>
      </c>
      <c r="U15" s="130">
        <v>-0.67873268802428299</v>
      </c>
      <c r="V15" s="130">
        <v>0.150437441171453</v>
      </c>
      <c r="W15" s="130">
        <v>1.71598168593954</v>
      </c>
      <c r="X15" s="130">
        <v>0.705734089477</v>
      </c>
      <c r="Y15" s="137">
        <v>-1.29897959018732</v>
      </c>
      <c r="Z15" s="130"/>
      <c r="AA15" s="138">
        <v>-5.9307858848424004</v>
      </c>
      <c r="AB15" s="139">
        <v>-11.758307907109</v>
      </c>
      <c r="AC15" s="140">
        <v>-9.0009412141534604</v>
      </c>
      <c r="AD15" s="130"/>
      <c r="AE15" s="141">
        <v>-3.74581178924111</v>
      </c>
      <c r="AF15" s="30"/>
      <c r="AG15" s="136">
        <v>50.812854442343998</v>
      </c>
      <c r="AH15" s="130">
        <v>66.090107120352798</v>
      </c>
      <c r="AI15" s="130">
        <v>72.570888468809002</v>
      </c>
      <c r="AJ15" s="130">
        <v>74.001260239445401</v>
      </c>
      <c r="AK15" s="130">
        <v>68.056080655324493</v>
      </c>
      <c r="AL15" s="137">
        <v>66.306238185255097</v>
      </c>
      <c r="AM15" s="130"/>
      <c r="AN15" s="138">
        <v>69.820415879017006</v>
      </c>
      <c r="AO15" s="139">
        <v>73.768115942028899</v>
      </c>
      <c r="AP15" s="140">
        <v>71.794265910522896</v>
      </c>
      <c r="AQ15" s="130"/>
      <c r="AR15" s="141">
        <v>67.874246106760197</v>
      </c>
      <c r="AS15" s="135"/>
      <c r="AT15" s="136">
        <v>-3.1269484429097001</v>
      </c>
      <c r="AU15" s="130">
        <v>0.427620492079541</v>
      </c>
      <c r="AV15" s="130">
        <v>2.0069491011194698</v>
      </c>
      <c r="AW15" s="130">
        <v>2.67581516572911</v>
      </c>
      <c r="AX15" s="130">
        <v>-0.41763981286088497</v>
      </c>
      <c r="AY15" s="137">
        <v>0.50439640972837696</v>
      </c>
      <c r="AZ15" s="130"/>
      <c r="BA15" s="138">
        <v>-6.6788955591938999</v>
      </c>
      <c r="BB15" s="139">
        <v>-7.0440026032327898</v>
      </c>
      <c r="BC15" s="140">
        <v>-6.8668255703560499</v>
      </c>
      <c r="BD15" s="130"/>
      <c r="BE15" s="141">
        <v>-1.84575931299839</v>
      </c>
    </row>
    <row r="16" spans="1:57" x14ac:dyDescent="0.2">
      <c r="A16" s="21" t="s">
        <v>25</v>
      </c>
      <c r="B16" s="3" t="str">
        <f t="shared" si="0"/>
        <v>Alexandria, VA</v>
      </c>
      <c r="C16" s="3"/>
      <c r="D16" s="24" t="s">
        <v>16</v>
      </c>
      <c r="E16" s="27" t="s">
        <v>17</v>
      </c>
      <c r="F16" s="3"/>
      <c r="G16" s="136">
        <v>58.8359788359788</v>
      </c>
      <c r="H16" s="130">
        <v>73.356848912404402</v>
      </c>
      <c r="I16" s="130">
        <v>80.070546737213405</v>
      </c>
      <c r="J16" s="130">
        <v>78.7419165196942</v>
      </c>
      <c r="K16" s="130">
        <v>70.029394473838906</v>
      </c>
      <c r="L16" s="137">
        <v>72.206937095825893</v>
      </c>
      <c r="M16" s="130"/>
      <c r="N16" s="138">
        <v>64.7383891828336</v>
      </c>
      <c r="O16" s="139">
        <v>70.182245737801196</v>
      </c>
      <c r="P16" s="140">
        <v>67.460317460317398</v>
      </c>
      <c r="Q16" s="130"/>
      <c r="R16" s="141">
        <v>70.850760057109198</v>
      </c>
      <c r="S16" s="135"/>
      <c r="T16" s="136">
        <v>-0.133972168604203</v>
      </c>
      <c r="U16" s="130">
        <v>-1.34453091387574</v>
      </c>
      <c r="V16" s="130">
        <v>-0.54880688909966502</v>
      </c>
      <c r="W16" s="130">
        <v>-5.6497052508844199</v>
      </c>
      <c r="X16" s="130">
        <v>-4.6601078391201796</v>
      </c>
      <c r="Y16" s="137">
        <v>-2.6055417518459199</v>
      </c>
      <c r="Z16" s="130"/>
      <c r="AA16" s="138">
        <v>-7.0362335456762297</v>
      </c>
      <c r="AB16" s="139">
        <v>-2.9975882495955801</v>
      </c>
      <c r="AC16" s="140">
        <v>-4.9783314153007101</v>
      </c>
      <c r="AD16" s="130"/>
      <c r="AE16" s="141">
        <v>-3.2626946054546901</v>
      </c>
      <c r="AF16" s="30"/>
      <c r="AG16" s="136">
        <v>59.720752498530203</v>
      </c>
      <c r="AH16" s="130">
        <v>78.051146384479694</v>
      </c>
      <c r="AI16" s="130">
        <v>85.461493239270993</v>
      </c>
      <c r="AJ16" s="130">
        <v>85.676072898295104</v>
      </c>
      <c r="AK16" s="130">
        <v>76.928277483833</v>
      </c>
      <c r="AL16" s="137">
        <v>77.167548500881793</v>
      </c>
      <c r="AM16" s="130"/>
      <c r="AN16" s="138">
        <v>70.770135214579597</v>
      </c>
      <c r="AO16" s="139">
        <v>72.501469723691898</v>
      </c>
      <c r="AP16" s="140">
        <v>71.635802469135797</v>
      </c>
      <c r="AQ16" s="130"/>
      <c r="AR16" s="141">
        <v>75.587049634668602</v>
      </c>
      <c r="AS16" s="135"/>
      <c r="AT16" s="136">
        <v>9.83346453431923</v>
      </c>
      <c r="AU16" s="130">
        <v>9.1912148844146699</v>
      </c>
      <c r="AV16" s="130">
        <v>4.2200070599932298</v>
      </c>
      <c r="AW16" s="130">
        <v>2.0399691786730001</v>
      </c>
      <c r="AX16" s="130">
        <v>-1.10736503792214</v>
      </c>
      <c r="AY16" s="137">
        <v>4.3904103018594798</v>
      </c>
      <c r="AZ16" s="130"/>
      <c r="BA16" s="138">
        <v>-4.3216612392857598</v>
      </c>
      <c r="BB16" s="139">
        <v>-4.9422113468812601</v>
      </c>
      <c r="BC16" s="140">
        <v>-4.6366950211199498</v>
      </c>
      <c r="BD16" s="130"/>
      <c r="BE16" s="141">
        <v>1.7815413970551801</v>
      </c>
    </row>
    <row r="17" spans="1:57" x14ac:dyDescent="0.2">
      <c r="A17" s="21" t="s">
        <v>26</v>
      </c>
      <c r="B17" s="3" t="str">
        <f t="shared" si="0"/>
        <v>Fairfax/Tysons Corner, VA</v>
      </c>
      <c r="C17" s="3"/>
      <c r="D17" s="24" t="s">
        <v>16</v>
      </c>
      <c r="E17" s="27" t="s">
        <v>17</v>
      </c>
      <c r="F17" s="3"/>
      <c r="G17" s="136">
        <v>53.7146158290005</v>
      </c>
      <c r="H17" s="130">
        <v>75.482380127094103</v>
      </c>
      <c r="I17" s="130">
        <v>86.158290005777005</v>
      </c>
      <c r="J17" s="130">
        <v>85.430387059503104</v>
      </c>
      <c r="K17" s="130">
        <v>71.496244945118406</v>
      </c>
      <c r="L17" s="137">
        <v>74.456383593298597</v>
      </c>
      <c r="M17" s="130"/>
      <c r="N17" s="138">
        <v>69.116117850953202</v>
      </c>
      <c r="O17" s="139">
        <v>72.616984402079694</v>
      </c>
      <c r="P17" s="140">
        <v>70.866551126516399</v>
      </c>
      <c r="Q17" s="130"/>
      <c r="R17" s="141">
        <v>73.430717174218003</v>
      </c>
      <c r="S17" s="135"/>
      <c r="T17" s="136">
        <v>0.95548317046688303</v>
      </c>
      <c r="U17" s="130">
        <v>5.5582485054128199</v>
      </c>
      <c r="V17" s="130">
        <v>4.9394877568252102</v>
      </c>
      <c r="W17" s="130">
        <v>6.0832137733142</v>
      </c>
      <c r="X17" s="130">
        <v>3.0131513234559599</v>
      </c>
      <c r="Y17" s="137">
        <v>4.3527544774427502</v>
      </c>
      <c r="Z17" s="130"/>
      <c r="AA17" s="138">
        <v>1.32113821138211</v>
      </c>
      <c r="AB17" s="139">
        <v>0.62439961575408198</v>
      </c>
      <c r="AC17" s="140">
        <v>0.96296296296296202</v>
      </c>
      <c r="AD17" s="130"/>
      <c r="AE17" s="141">
        <v>3.3955423338833701</v>
      </c>
      <c r="AF17" s="30"/>
      <c r="AG17" s="136">
        <v>54.124783362218302</v>
      </c>
      <c r="AH17" s="130">
        <v>76.143847487001693</v>
      </c>
      <c r="AI17" s="130">
        <v>88.896591565568997</v>
      </c>
      <c r="AJ17" s="130">
        <v>89.532062391681094</v>
      </c>
      <c r="AK17" s="130">
        <v>78.035817446562604</v>
      </c>
      <c r="AL17" s="137">
        <v>77.346620450606494</v>
      </c>
      <c r="AM17" s="130"/>
      <c r="AN17" s="138">
        <v>72.856730213749202</v>
      </c>
      <c r="AO17" s="139">
        <v>74.532062391681094</v>
      </c>
      <c r="AP17" s="140">
        <v>73.694396302715106</v>
      </c>
      <c r="AQ17" s="130"/>
      <c r="AR17" s="141">
        <v>76.303127836923295</v>
      </c>
      <c r="AS17" s="135"/>
      <c r="AT17" s="136">
        <v>4.7810770005032701</v>
      </c>
      <c r="AU17" s="130">
        <v>9.6273808533643805</v>
      </c>
      <c r="AV17" s="130">
        <v>8.4311031251101003</v>
      </c>
      <c r="AW17" s="130">
        <v>9.1254752851711007</v>
      </c>
      <c r="AX17" s="130">
        <v>10.2558870342407</v>
      </c>
      <c r="AY17" s="137">
        <v>8.6577557032600403</v>
      </c>
      <c r="AZ17" s="130"/>
      <c r="BA17" s="138">
        <v>0.33813350306309098</v>
      </c>
      <c r="BB17" s="139">
        <v>-0.795847750865051</v>
      </c>
      <c r="BC17" s="140">
        <v>-0.23852350043012399</v>
      </c>
      <c r="BD17" s="130"/>
      <c r="BE17" s="141">
        <v>6.0481627830954201</v>
      </c>
    </row>
    <row r="18" spans="1:57" x14ac:dyDescent="0.2">
      <c r="A18" s="21" t="s">
        <v>27</v>
      </c>
      <c r="B18" s="3" t="str">
        <f t="shared" si="0"/>
        <v>I-95 Fredericksburg, VA</v>
      </c>
      <c r="C18" s="3"/>
      <c r="D18" s="24" t="s">
        <v>16</v>
      </c>
      <c r="E18" s="27" t="s">
        <v>17</v>
      </c>
      <c r="F18" s="3"/>
      <c r="G18" s="136">
        <v>53.613164798473598</v>
      </c>
      <c r="H18" s="130">
        <v>59.3608394943954</v>
      </c>
      <c r="I18" s="130">
        <v>65.609348914858003</v>
      </c>
      <c r="J18" s="130">
        <v>68.900548533269699</v>
      </c>
      <c r="K18" s="130">
        <v>66.432148819461005</v>
      </c>
      <c r="L18" s="137">
        <v>62.783210112091503</v>
      </c>
      <c r="M18" s="130"/>
      <c r="N18" s="138">
        <v>70.0691628905318</v>
      </c>
      <c r="O18" s="139">
        <v>73.467684235630799</v>
      </c>
      <c r="P18" s="140">
        <v>71.768423563081299</v>
      </c>
      <c r="Q18" s="130"/>
      <c r="R18" s="141">
        <v>65.350413955231502</v>
      </c>
      <c r="S18" s="135"/>
      <c r="T18" s="136">
        <v>2.07956220284921</v>
      </c>
      <c r="U18" s="130">
        <v>-2.3831165673718702</v>
      </c>
      <c r="V18" s="130">
        <v>-1.88140986050976</v>
      </c>
      <c r="W18" s="130">
        <v>-1.1487810387495501</v>
      </c>
      <c r="X18" s="130">
        <v>0.234075957957467</v>
      </c>
      <c r="Y18" s="137">
        <v>-0.71497807086238097</v>
      </c>
      <c r="Z18" s="130"/>
      <c r="AA18" s="138">
        <v>-8.0688240867677496</v>
      </c>
      <c r="AB18" s="139">
        <v>-9.7740983480920303</v>
      </c>
      <c r="AC18" s="140">
        <v>-8.9496248736819997</v>
      </c>
      <c r="AD18" s="130"/>
      <c r="AE18" s="141">
        <v>-3.4547301009771298</v>
      </c>
      <c r="AF18" s="30"/>
      <c r="AG18" s="136">
        <v>53.547579298831302</v>
      </c>
      <c r="AH18" s="130">
        <v>61.835201526353401</v>
      </c>
      <c r="AI18" s="130">
        <v>68.709754352492197</v>
      </c>
      <c r="AJ18" s="130">
        <v>71.377891724302401</v>
      </c>
      <c r="AK18" s="130">
        <v>68.053899356069607</v>
      </c>
      <c r="AL18" s="137">
        <v>64.704865251609803</v>
      </c>
      <c r="AM18" s="130"/>
      <c r="AN18" s="138">
        <v>75.634986882899994</v>
      </c>
      <c r="AO18" s="139">
        <v>78.279274982112995</v>
      </c>
      <c r="AP18" s="140">
        <v>76.957130932506502</v>
      </c>
      <c r="AQ18" s="130"/>
      <c r="AR18" s="141">
        <v>68.205512589008805</v>
      </c>
      <c r="AS18" s="135"/>
      <c r="AT18" s="136">
        <v>-0.70189422338449603</v>
      </c>
      <c r="AU18" s="130">
        <v>-2.1748803574114102</v>
      </c>
      <c r="AV18" s="130">
        <v>-1.2468545420013799</v>
      </c>
      <c r="AW18" s="130">
        <v>-3.0435278057472801</v>
      </c>
      <c r="AX18" s="130">
        <v>-5.2409102475968901</v>
      </c>
      <c r="AY18" s="137">
        <v>-2.5968051945211701</v>
      </c>
      <c r="AZ18" s="130"/>
      <c r="BA18" s="138">
        <v>-5.5092633262603998</v>
      </c>
      <c r="BB18" s="139">
        <v>-4.4434896294165398</v>
      </c>
      <c r="BC18" s="140">
        <v>-4.9702091432156896</v>
      </c>
      <c r="BD18" s="130"/>
      <c r="BE18" s="141">
        <v>-3.3747767958081498</v>
      </c>
    </row>
    <row r="19" spans="1:57" x14ac:dyDescent="0.2">
      <c r="A19" s="21" t="s">
        <v>28</v>
      </c>
      <c r="B19" s="3" t="str">
        <f t="shared" si="0"/>
        <v>Dulles Airport Area, VA</v>
      </c>
      <c r="C19" s="3"/>
      <c r="D19" s="24" t="s">
        <v>16</v>
      </c>
      <c r="E19" s="27" t="s">
        <v>17</v>
      </c>
      <c r="F19" s="3"/>
      <c r="G19" s="136">
        <v>58.394991462720498</v>
      </c>
      <c r="H19" s="130">
        <v>78.324796053879695</v>
      </c>
      <c r="I19" s="130">
        <v>88.417757541263498</v>
      </c>
      <c r="J19" s="130">
        <v>91.605008537279403</v>
      </c>
      <c r="K19" s="130">
        <v>78.305824321760497</v>
      </c>
      <c r="L19" s="137">
        <v>79.009675583380698</v>
      </c>
      <c r="M19" s="130"/>
      <c r="N19" s="138">
        <v>74.188958451906601</v>
      </c>
      <c r="O19" s="139">
        <v>71.4475431606905</v>
      </c>
      <c r="P19" s="140">
        <v>72.818250806298593</v>
      </c>
      <c r="Q19" s="130"/>
      <c r="R19" s="141">
        <v>77.240697075642998</v>
      </c>
      <c r="S19" s="135"/>
      <c r="T19" s="136">
        <v>1.7352503718393599</v>
      </c>
      <c r="U19" s="130">
        <v>10.0786561791761</v>
      </c>
      <c r="V19" s="130">
        <v>13.920801759960799</v>
      </c>
      <c r="W19" s="130">
        <v>19.045857988165601</v>
      </c>
      <c r="X19" s="130">
        <v>10.9095794706435</v>
      </c>
      <c r="Y19" s="137">
        <v>11.684410952291501</v>
      </c>
      <c r="Z19" s="130"/>
      <c r="AA19" s="138">
        <v>9.8455056179775209</v>
      </c>
      <c r="AB19" s="139">
        <v>-2.6621866115275199</v>
      </c>
      <c r="AC19" s="140">
        <v>3.3315385650827798</v>
      </c>
      <c r="AD19" s="130"/>
      <c r="AE19" s="141">
        <v>9.3044662204920705</v>
      </c>
      <c r="AF19" s="30"/>
      <c r="AG19" s="136">
        <v>60.704799848226102</v>
      </c>
      <c r="AH19" s="130">
        <v>81.379244925061599</v>
      </c>
      <c r="AI19" s="130">
        <v>90.967084044773202</v>
      </c>
      <c r="AJ19" s="130">
        <v>92.845285524568297</v>
      </c>
      <c r="AK19" s="130">
        <v>82.1926579396698</v>
      </c>
      <c r="AL19" s="137">
        <v>81.617814456459797</v>
      </c>
      <c r="AM19" s="130"/>
      <c r="AN19" s="138">
        <v>78.905805350028402</v>
      </c>
      <c r="AO19" s="139">
        <v>79.183266932270897</v>
      </c>
      <c r="AP19" s="140">
        <v>79.044536141149607</v>
      </c>
      <c r="AQ19" s="130"/>
      <c r="AR19" s="141">
        <v>80.882592080656906</v>
      </c>
      <c r="AS19" s="135"/>
      <c r="AT19" s="136">
        <v>10.9627638822662</v>
      </c>
      <c r="AU19" s="130">
        <v>12.6777212280413</v>
      </c>
      <c r="AV19" s="130">
        <v>11.056745801968701</v>
      </c>
      <c r="AW19" s="130">
        <v>11.1770552321453</v>
      </c>
      <c r="AX19" s="130">
        <v>6.6266728195662203</v>
      </c>
      <c r="AY19" s="137">
        <v>10.462563549530101</v>
      </c>
      <c r="AZ19" s="130"/>
      <c r="BA19" s="138">
        <v>5.7931385329560197</v>
      </c>
      <c r="BB19" s="139">
        <v>2.1225838022999701</v>
      </c>
      <c r="BC19" s="140">
        <v>3.9222411024677601</v>
      </c>
      <c r="BD19" s="130"/>
      <c r="BE19" s="141">
        <v>8.5549558725236494</v>
      </c>
    </row>
    <row r="20" spans="1:57" x14ac:dyDescent="0.2">
      <c r="A20" s="21" t="s">
        <v>29</v>
      </c>
      <c r="B20" s="3" t="str">
        <f t="shared" si="0"/>
        <v>Williamsburg, VA</v>
      </c>
      <c r="C20" s="3"/>
      <c r="D20" s="24" t="s">
        <v>16</v>
      </c>
      <c r="E20" s="27" t="s">
        <v>17</v>
      </c>
      <c r="F20" s="3"/>
      <c r="G20" s="136">
        <v>43.337696335078498</v>
      </c>
      <c r="H20" s="130">
        <v>41.2565445026178</v>
      </c>
      <c r="I20" s="130">
        <v>38.769633507853399</v>
      </c>
      <c r="J20" s="130">
        <v>40.6282722513089</v>
      </c>
      <c r="K20" s="130">
        <v>47.643979057591601</v>
      </c>
      <c r="L20" s="137">
        <v>42.32722513089</v>
      </c>
      <c r="M20" s="130"/>
      <c r="N20" s="138">
        <v>65.340314136125599</v>
      </c>
      <c r="O20" s="139">
        <v>67.722513089005204</v>
      </c>
      <c r="P20" s="140">
        <v>66.531413612565402</v>
      </c>
      <c r="Q20" s="130"/>
      <c r="R20" s="141">
        <v>49.242707554225802</v>
      </c>
      <c r="S20" s="135"/>
      <c r="T20" s="136">
        <v>6.4821819563355403</v>
      </c>
      <c r="U20" s="130">
        <v>-5.2363809698871</v>
      </c>
      <c r="V20" s="130">
        <v>-15.618389997003501</v>
      </c>
      <c r="W20" s="130">
        <v>-17.957033277503299</v>
      </c>
      <c r="X20" s="130">
        <v>-18.3910542878616</v>
      </c>
      <c r="Y20" s="137">
        <v>-11.1082214334953</v>
      </c>
      <c r="Z20" s="130"/>
      <c r="AA20" s="138">
        <v>-7.8335053661812397</v>
      </c>
      <c r="AB20" s="139">
        <v>0.29115692444281899</v>
      </c>
      <c r="AC20" s="140">
        <v>-3.8700143947210801</v>
      </c>
      <c r="AD20" s="130"/>
      <c r="AE20" s="141">
        <v>-8.4471232288458502</v>
      </c>
      <c r="AF20" s="30"/>
      <c r="AG20" s="136">
        <v>40.798429319371699</v>
      </c>
      <c r="AH20" s="130">
        <v>40.971858638743399</v>
      </c>
      <c r="AI20" s="130">
        <v>44.126308900523497</v>
      </c>
      <c r="AJ20" s="130">
        <v>47.617801047120402</v>
      </c>
      <c r="AK20" s="130">
        <v>54.548429319371699</v>
      </c>
      <c r="AL20" s="137">
        <v>45.6125654450261</v>
      </c>
      <c r="AM20" s="130"/>
      <c r="AN20" s="138">
        <v>69.767670157067997</v>
      </c>
      <c r="AO20" s="139">
        <v>70.114528795811495</v>
      </c>
      <c r="AP20" s="140">
        <v>69.941099476439703</v>
      </c>
      <c r="AQ20" s="130"/>
      <c r="AR20" s="141">
        <v>52.563575168287201</v>
      </c>
      <c r="AS20" s="135"/>
      <c r="AT20" s="136">
        <v>-2.4955113859454401</v>
      </c>
      <c r="AU20" s="130">
        <v>-14.679951799555001</v>
      </c>
      <c r="AV20" s="130">
        <v>-12.937165749909401</v>
      </c>
      <c r="AW20" s="130">
        <v>-12.541622771957501</v>
      </c>
      <c r="AX20" s="130">
        <v>-11.896255171180499</v>
      </c>
      <c r="AY20" s="137">
        <v>-11.2276088801376</v>
      </c>
      <c r="AZ20" s="130"/>
      <c r="BA20" s="138">
        <v>-5.6483465687018501</v>
      </c>
      <c r="BB20" s="139">
        <v>-0.94534498972185499</v>
      </c>
      <c r="BC20" s="140">
        <v>-3.34819870077594</v>
      </c>
      <c r="BD20" s="130"/>
      <c r="BE20" s="141">
        <v>-8.3882893902280706</v>
      </c>
    </row>
    <row r="21" spans="1:57" x14ac:dyDescent="0.2">
      <c r="A21" s="21" t="s">
        <v>30</v>
      </c>
      <c r="B21" s="3" t="str">
        <f t="shared" si="0"/>
        <v>Virginia Beach, VA</v>
      </c>
      <c r="C21" s="3"/>
      <c r="D21" s="24" t="s">
        <v>16</v>
      </c>
      <c r="E21" s="27" t="s">
        <v>17</v>
      </c>
      <c r="F21" s="3"/>
      <c r="G21" s="136">
        <v>41.957547169811299</v>
      </c>
      <c r="H21" s="130">
        <v>47.798742138364702</v>
      </c>
      <c r="I21" s="130">
        <v>54.418238993710602</v>
      </c>
      <c r="J21" s="130">
        <v>59.457547169811299</v>
      </c>
      <c r="K21" s="130">
        <v>60.4874213836477</v>
      </c>
      <c r="L21" s="137">
        <v>52.823899371069103</v>
      </c>
      <c r="M21" s="130"/>
      <c r="N21" s="138">
        <v>82.468553459119406</v>
      </c>
      <c r="O21" s="139">
        <v>82.460691823899296</v>
      </c>
      <c r="P21" s="140">
        <v>82.464622641509393</v>
      </c>
      <c r="Q21" s="130"/>
      <c r="R21" s="141">
        <v>61.292677448337798</v>
      </c>
      <c r="S21" s="135"/>
      <c r="T21" s="136">
        <v>-22.836835710192201</v>
      </c>
      <c r="U21" s="130">
        <v>-6.1902199640694899</v>
      </c>
      <c r="V21" s="130">
        <v>1.2024958486108099</v>
      </c>
      <c r="W21" s="130">
        <v>5.4659646558596799</v>
      </c>
      <c r="X21" s="130">
        <v>2.5964424115367501</v>
      </c>
      <c r="Y21" s="137">
        <v>-3.7578570859259699</v>
      </c>
      <c r="Z21" s="130"/>
      <c r="AA21" s="138">
        <v>1.5555844591914401</v>
      </c>
      <c r="AB21" s="139">
        <v>-1.23538251733821</v>
      </c>
      <c r="AC21" s="140">
        <v>0.140724862324733</v>
      </c>
      <c r="AD21" s="130"/>
      <c r="AE21" s="141">
        <v>-2.2956773743207299</v>
      </c>
      <c r="AF21" s="30"/>
      <c r="AG21" s="136">
        <v>47.9874213836477</v>
      </c>
      <c r="AH21" s="130">
        <v>52.576650943396203</v>
      </c>
      <c r="AI21" s="130">
        <v>56.859276729559703</v>
      </c>
      <c r="AJ21" s="130">
        <v>59.288522012578603</v>
      </c>
      <c r="AK21" s="130">
        <v>61.275550314465399</v>
      </c>
      <c r="AL21" s="137">
        <v>55.597484276729503</v>
      </c>
      <c r="AM21" s="130"/>
      <c r="AN21" s="138">
        <v>75.581761006289298</v>
      </c>
      <c r="AO21" s="139">
        <v>78.465015723270398</v>
      </c>
      <c r="AP21" s="140">
        <v>77.023388364779805</v>
      </c>
      <c r="AQ21" s="130"/>
      <c r="AR21" s="141">
        <v>61.719171159029599</v>
      </c>
      <c r="AS21" s="135"/>
      <c r="AT21" s="136">
        <v>0.82642390818491396</v>
      </c>
      <c r="AU21" s="130">
        <v>-0.32359747386240001</v>
      </c>
      <c r="AV21" s="130">
        <v>-2.8970464259169399</v>
      </c>
      <c r="AW21" s="130">
        <v>-4.2933128815438701</v>
      </c>
      <c r="AX21" s="130">
        <v>-5.8294297372857704</v>
      </c>
      <c r="AY21" s="137">
        <v>-2.7723398993095798</v>
      </c>
      <c r="AZ21" s="130"/>
      <c r="BA21" s="138">
        <v>-5.4082581622570203</v>
      </c>
      <c r="BB21" s="139">
        <v>-5.2142911113262702</v>
      </c>
      <c r="BC21" s="140">
        <v>-5.3095587216206397</v>
      </c>
      <c r="BD21" s="130"/>
      <c r="BE21" s="141">
        <v>-3.6924642935803802</v>
      </c>
    </row>
    <row r="22" spans="1:57" x14ac:dyDescent="0.2">
      <c r="A22" s="34" t="s">
        <v>31</v>
      </c>
      <c r="B22" s="3" t="str">
        <f t="shared" si="0"/>
        <v>Norfolk/Portsmouth, VA</v>
      </c>
      <c r="C22" s="3"/>
      <c r="D22" s="24" t="s">
        <v>16</v>
      </c>
      <c r="E22" s="27" t="s">
        <v>17</v>
      </c>
      <c r="F22" s="3"/>
      <c r="G22" s="136">
        <v>49.525483304042098</v>
      </c>
      <c r="H22" s="130">
        <v>57.416520210896302</v>
      </c>
      <c r="I22" s="130">
        <v>67.346221441124698</v>
      </c>
      <c r="J22" s="130">
        <v>69.912126537785497</v>
      </c>
      <c r="K22" s="130">
        <v>68.629173989455097</v>
      </c>
      <c r="L22" s="137">
        <v>62.565905096660799</v>
      </c>
      <c r="M22" s="130"/>
      <c r="N22" s="138">
        <v>83.848857644991199</v>
      </c>
      <c r="O22" s="139">
        <v>79.244288224955994</v>
      </c>
      <c r="P22" s="140">
        <v>81.546572934973597</v>
      </c>
      <c r="Q22" s="130"/>
      <c r="R22" s="141">
        <v>67.988953050464403</v>
      </c>
      <c r="S22" s="135"/>
      <c r="T22" s="136">
        <v>-20.667254797436001</v>
      </c>
      <c r="U22" s="130">
        <v>-10.690642196548399</v>
      </c>
      <c r="V22" s="130">
        <v>-5.2860576422126</v>
      </c>
      <c r="W22" s="130">
        <v>-5.3034174685668898</v>
      </c>
      <c r="X22" s="130">
        <v>-1.41158528337916</v>
      </c>
      <c r="Y22" s="137">
        <v>-8.33135224539582</v>
      </c>
      <c r="Z22" s="130"/>
      <c r="AA22" s="138">
        <v>1.34852368852122</v>
      </c>
      <c r="AB22" s="139">
        <v>-2.47779229038589</v>
      </c>
      <c r="AC22" s="140">
        <v>-0.54742079717118197</v>
      </c>
      <c r="AD22" s="130"/>
      <c r="AE22" s="141">
        <v>-5.8049030727972504</v>
      </c>
      <c r="AF22" s="30"/>
      <c r="AG22" s="136">
        <v>57.034270650263601</v>
      </c>
      <c r="AH22" s="130">
        <v>63.418277680140498</v>
      </c>
      <c r="AI22" s="130">
        <v>68.677504393673104</v>
      </c>
      <c r="AJ22" s="130">
        <v>69.459578207381298</v>
      </c>
      <c r="AK22" s="130">
        <v>71.647627416520194</v>
      </c>
      <c r="AL22" s="137">
        <v>66.047451669595702</v>
      </c>
      <c r="AM22" s="130"/>
      <c r="AN22" s="138">
        <v>77.420913884007007</v>
      </c>
      <c r="AO22" s="139">
        <v>76.630052724077302</v>
      </c>
      <c r="AP22" s="140">
        <v>77.025483304042098</v>
      </c>
      <c r="AQ22" s="130"/>
      <c r="AR22" s="141">
        <v>69.184032136580399</v>
      </c>
      <c r="AS22" s="135"/>
      <c r="AT22" s="136">
        <v>-3.7438367117910598</v>
      </c>
      <c r="AU22" s="130">
        <v>-1.7042595063870301</v>
      </c>
      <c r="AV22" s="130">
        <v>-2.8678883266428099</v>
      </c>
      <c r="AW22" s="130">
        <v>-6.7923680059818103</v>
      </c>
      <c r="AX22" s="130">
        <v>-3.1542843515760501</v>
      </c>
      <c r="AY22" s="137">
        <v>-3.7148016452610499</v>
      </c>
      <c r="AZ22" s="130"/>
      <c r="BA22" s="138">
        <v>-4.59799507756449</v>
      </c>
      <c r="BB22" s="139">
        <v>-7.3326132105204698</v>
      </c>
      <c r="BC22" s="140">
        <v>-5.9781669856263004</v>
      </c>
      <c r="BD22" s="130"/>
      <c r="BE22" s="141">
        <v>-4.4465016488513198</v>
      </c>
    </row>
    <row r="23" spans="1:57" x14ac:dyDescent="0.2">
      <c r="A23" s="35" t="s">
        <v>32</v>
      </c>
      <c r="B23" s="3" t="str">
        <f t="shared" si="0"/>
        <v>Newport News/Hampton, VA</v>
      </c>
      <c r="C23" s="3"/>
      <c r="D23" s="24" t="s">
        <v>16</v>
      </c>
      <c r="E23" s="27" t="s">
        <v>17</v>
      </c>
      <c r="F23" s="3"/>
      <c r="G23" s="136">
        <v>52.765596265383998</v>
      </c>
      <c r="H23" s="130">
        <v>70.618192106379894</v>
      </c>
      <c r="I23" s="130">
        <v>73.560616777479098</v>
      </c>
      <c r="J23" s="130">
        <v>66.9967463573348</v>
      </c>
      <c r="K23" s="130">
        <v>68.552836327627602</v>
      </c>
      <c r="L23" s="137">
        <v>66.498797566841105</v>
      </c>
      <c r="M23" s="130"/>
      <c r="N23" s="138">
        <v>77.974253784127797</v>
      </c>
      <c r="O23" s="139">
        <v>78.356203140472402</v>
      </c>
      <c r="P23" s="140">
        <v>78.165228462300107</v>
      </c>
      <c r="Q23" s="130"/>
      <c r="R23" s="141">
        <v>69.8320635369722</v>
      </c>
      <c r="S23" s="135"/>
      <c r="T23" s="136">
        <v>4.9872173115373704</v>
      </c>
      <c r="U23" s="130">
        <v>16.434551199603199</v>
      </c>
      <c r="V23" s="130">
        <v>16.849374798793999</v>
      </c>
      <c r="W23" s="130">
        <v>2.9852640908766501</v>
      </c>
      <c r="X23" s="130">
        <v>1.2338165365264699</v>
      </c>
      <c r="Y23" s="137">
        <v>8.4331484380221102</v>
      </c>
      <c r="Z23" s="130"/>
      <c r="AA23" s="138">
        <v>0.45709536290015301</v>
      </c>
      <c r="AB23" s="139">
        <v>-3.0765712266329301</v>
      </c>
      <c r="AC23" s="140">
        <v>-1.3456844039851601</v>
      </c>
      <c r="AD23" s="130"/>
      <c r="AE23" s="141">
        <v>5.1014155093357401</v>
      </c>
      <c r="AF23" s="30"/>
      <c r="AG23" s="136">
        <v>51.428773518177898</v>
      </c>
      <c r="AH23" s="130">
        <v>63.9517612109209</v>
      </c>
      <c r="AI23" s="130">
        <v>67.948083180081994</v>
      </c>
      <c r="AJ23" s="130">
        <v>66.176262554816802</v>
      </c>
      <c r="AK23" s="130">
        <v>69.132833498373103</v>
      </c>
      <c r="AL23" s="137">
        <v>63.727542792474097</v>
      </c>
      <c r="AM23" s="130"/>
      <c r="AN23" s="138">
        <v>75.689630782288802</v>
      </c>
      <c r="AO23" s="139">
        <v>75.983165935775901</v>
      </c>
      <c r="AP23" s="140">
        <v>75.836398359032302</v>
      </c>
      <c r="AQ23" s="130"/>
      <c r="AR23" s="141">
        <v>67.187215811490802</v>
      </c>
      <c r="AS23" s="135"/>
      <c r="AT23" s="136">
        <v>4.4587059575532999</v>
      </c>
      <c r="AU23" s="130">
        <v>6.2688997054657198</v>
      </c>
      <c r="AV23" s="130">
        <v>7.9525025862253598</v>
      </c>
      <c r="AW23" s="130">
        <v>4.2082094692882599</v>
      </c>
      <c r="AX23" s="130">
        <v>1.11782056664319</v>
      </c>
      <c r="AY23" s="137">
        <v>4.73654180840217</v>
      </c>
      <c r="AZ23" s="130"/>
      <c r="BA23" s="138">
        <v>-2.8241225711935898</v>
      </c>
      <c r="BB23" s="139">
        <v>-4.3169846992711998</v>
      </c>
      <c r="BC23" s="140">
        <v>-3.5777760050219198</v>
      </c>
      <c r="BD23" s="130"/>
      <c r="BE23" s="141">
        <v>1.90281062175031</v>
      </c>
    </row>
    <row r="24" spans="1:57" x14ac:dyDescent="0.2">
      <c r="A24" s="36" t="s">
        <v>33</v>
      </c>
      <c r="B24" s="3" t="str">
        <f t="shared" si="0"/>
        <v>Chesapeake/Suffolk, VA</v>
      </c>
      <c r="C24" s="3"/>
      <c r="D24" s="25" t="s">
        <v>16</v>
      </c>
      <c r="E24" s="28" t="s">
        <v>17</v>
      </c>
      <c r="F24" s="3"/>
      <c r="G24" s="142">
        <v>56.646603611349903</v>
      </c>
      <c r="H24" s="143">
        <v>67.153912295786697</v>
      </c>
      <c r="I24" s="143">
        <v>72.966466036113403</v>
      </c>
      <c r="J24" s="143">
        <v>75.305245055889898</v>
      </c>
      <c r="K24" s="143">
        <v>73.499570077385997</v>
      </c>
      <c r="L24" s="144">
        <v>69.114359415305202</v>
      </c>
      <c r="M24" s="130"/>
      <c r="N24" s="145">
        <v>83.009458297506399</v>
      </c>
      <c r="O24" s="146">
        <v>79.656061908856401</v>
      </c>
      <c r="P24" s="147">
        <v>81.3327601031814</v>
      </c>
      <c r="Q24" s="130"/>
      <c r="R24" s="148">
        <v>72.605331040412693</v>
      </c>
      <c r="S24" s="135"/>
      <c r="T24" s="142">
        <v>-11.804363825547</v>
      </c>
      <c r="U24" s="143">
        <v>-8.9998557770838499</v>
      </c>
      <c r="V24" s="143">
        <v>-5.0109278511686002</v>
      </c>
      <c r="W24" s="143">
        <v>-5.0520705084442898</v>
      </c>
      <c r="X24" s="143">
        <v>-3.2393616632343298</v>
      </c>
      <c r="Y24" s="144">
        <v>-6.6304125634744198</v>
      </c>
      <c r="Z24" s="130"/>
      <c r="AA24" s="145">
        <v>-1.1068683177793299</v>
      </c>
      <c r="AB24" s="146">
        <v>-2.1090060901245402</v>
      </c>
      <c r="AC24" s="147">
        <v>-1.60015843890099</v>
      </c>
      <c r="AD24" s="130"/>
      <c r="AE24" s="148">
        <v>-5.0773304184554799</v>
      </c>
      <c r="AF24" s="31"/>
      <c r="AG24" s="142">
        <v>58.447979363714502</v>
      </c>
      <c r="AH24" s="143">
        <v>70.326741186586403</v>
      </c>
      <c r="AI24" s="143">
        <v>74.935511607910499</v>
      </c>
      <c r="AJ24" s="143">
        <v>76.130696474634505</v>
      </c>
      <c r="AK24" s="143">
        <v>72.815993121238094</v>
      </c>
      <c r="AL24" s="144">
        <v>70.531384350816793</v>
      </c>
      <c r="AM24" s="130"/>
      <c r="AN24" s="145">
        <v>79.122957867583807</v>
      </c>
      <c r="AO24" s="146">
        <v>79.243336199484006</v>
      </c>
      <c r="AP24" s="147">
        <v>79.183147033533899</v>
      </c>
      <c r="AQ24" s="130"/>
      <c r="AR24" s="148">
        <v>73.003316545878803</v>
      </c>
      <c r="AS24" s="75"/>
      <c r="AT24" s="142">
        <v>-3.24686777101167</v>
      </c>
      <c r="AU24" s="143">
        <v>-3.9962884850412301</v>
      </c>
      <c r="AV24" s="143">
        <v>-2.5472561039591799</v>
      </c>
      <c r="AW24" s="143">
        <v>-3.0348258587566099</v>
      </c>
      <c r="AX24" s="143">
        <v>-4.5506016137187899</v>
      </c>
      <c r="AY24" s="144">
        <v>-3.4765396276525302</v>
      </c>
      <c r="AZ24" s="130"/>
      <c r="BA24" s="145">
        <v>-4.01010215704326</v>
      </c>
      <c r="BB24" s="146">
        <v>-4.3955916485398498</v>
      </c>
      <c r="BC24" s="147">
        <v>-4.2033812164463802</v>
      </c>
      <c r="BD24" s="130"/>
      <c r="BE24" s="148">
        <v>-3.7029647589051602</v>
      </c>
    </row>
    <row r="25" spans="1:57" x14ac:dyDescent="0.2">
      <c r="A25" s="35" t="s">
        <v>109</v>
      </c>
      <c r="B25" s="3" t="s">
        <v>109</v>
      </c>
      <c r="C25" s="9"/>
      <c r="D25" s="23" t="s">
        <v>16</v>
      </c>
      <c r="E25" s="26" t="s">
        <v>17</v>
      </c>
      <c r="F25" s="3"/>
      <c r="G25" s="127">
        <v>41.965729065631997</v>
      </c>
      <c r="H25" s="128">
        <v>62.980924668606498</v>
      </c>
      <c r="I25" s="128">
        <v>68.218558034270899</v>
      </c>
      <c r="J25" s="128">
        <v>58.583899127061102</v>
      </c>
      <c r="K25" s="128">
        <v>53.766569673456097</v>
      </c>
      <c r="L25" s="129">
        <v>57.103136113805299</v>
      </c>
      <c r="M25" s="130"/>
      <c r="N25" s="131">
        <v>67.313288069835096</v>
      </c>
      <c r="O25" s="132">
        <v>74.911089557064301</v>
      </c>
      <c r="P25" s="133">
        <v>71.112188813449706</v>
      </c>
      <c r="Q25" s="130"/>
      <c r="R25" s="134">
        <v>61.105722599418002</v>
      </c>
      <c r="S25" s="135"/>
      <c r="T25" s="127">
        <v>-4.5588235294117601</v>
      </c>
      <c r="U25" s="128">
        <v>0.41237113402061798</v>
      </c>
      <c r="V25" s="128">
        <v>-15.532425940752599</v>
      </c>
      <c r="W25" s="128">
        <v>-24.1523650062787</v>
      </c>
      <c r="X25" s="128">
        <v>-10.302049622437901</v>
      </c>
      <c r="Y25" s="129">
        <v>-12.050592570461101</v>
      </c>
      <c r="Z25" s="130"/>
      <c r="AA25" s="131">
        <v>-11.2153518123667</v>
      </c>
      <c r="AB25" s="132">
        <v>-9.1372549019607803</v>
      </c>
      <c r="AC25" s="133">
        <v>-10.1327885597548</v>
      </c>
      <c r="AD25" s="130"/>
      <c r="AE25" s="134">
        <v>-11.4220674879485</v>
      </c>
      <c r="AF25" s="29"/>
      <c r="AG25" s="127">
        <v>42.620433236340098</v>
      </c>
      <c r="AH25" s="128">
        <v>62.649531199482702</v>
      </c>
      <c r="AI25" s="128">
        <v>73.900743614613603</v>
      </c>
      <c r="AJ25" s="128">
        <v>68.485289363077896</v>
      </c>
      <c r="AK25" s="128">
        <v>67.256708697057803</v>
      </c>
      <c r="AL25" s="129">
        <v>62.982541222114399</v>
      </c>
      <c r="AM25" s="130"/>
      <c r="AN25" s="131">
        <v>77.659230520530201</v>
      </c>
      <c r="AO25" s="132">
        <v>75.913352731975394</v>
      </c>
      <c r="AP25" s="133">
        <v>76.786291626252805</v>
      </c>
      <c r="AQ25" s="130"/>
      <c r="AR25" s="134">
        <v>66.926469909011104</v>
      </c>
      <c r="AS25" s="135"/>
      <c r="AT25" s="127">
        <v>-0.28366111951588502</v>
      </c>
      <c r="AU25" s="128">
        <v>1.5725330887170701</v>
      </c>
      <c r="AV25" s="128">
        <v>-1.41255121846021</v>
      </c>
      <c r="AW25" s="128">
        <v>-3.67212369258753</v>
      </c>
      <c r="AX25" s="128">
        <v>4.8645242596093201</v>
      </c>
      <c r="AY25" s="129">
        <v>9.5057034220532299E-2</v>
      </c>
      <c r="AZ25" s="130"/>
      <c r="BA25" s="131">
        <v>1.5644820295983</v>
      </c>
      <c r="BB25" s="132">
        <v>-3.6816736744949199</v>
      </c>
      <c r="BC25" s="133">
        <v>-1.0983290822966001</v>
      </c>
      <c r="BD25" s="130"/>
      <c r="BE25" s="134">
        <v>-0.29930334566096101</v>
      </c>
    </row>
    <row r="26" spans="1:57" x14ac:dyDescent="0.2">
      <c r="A26" s="35" t="s">
        <v>43</v>
      </c>
      <c r="B26" s="3" t="str">
        <f t="shared" si="0"/>
        <v>Richmond North/Glen Allen, VA</v>
      </c>
      <c r="C26" s="10"/>
      <c r="D26" s="24" t="s">
        <v>16</v>
      </c>
      <c r="E26" s="27" t="s">
        <v>17</v>
      </c>
      <c r="F26" s="3"/>
      <c r="G26" s="136">
        <v>42.0539369130748</v>
      </c>
      <c r="H26" s="130">
        <v>56.645798218155498</v>
      </c>
      <c r="I26" s="130">
        <v>63.917649891644501</v>
      </c>
      <c r="J26" s="130">
        <v>61.136527811220802</v>
      </c>
      <c r="K26" s="130">
        <v>57.344088610642899</v>
      </c>
      <c r="L26" s="137">
        <v>56.219600288947703</v>
      </c>
      <c r="M26" s="130"/>
      <c r="N26" s="138">
        <v>69.130748856248402</v>
      </c>
      <c r="O26" s="139">
        <v>80.122802793161497</v>
      </c>
      <c r="P26" s="140">
        <v>74.626775824705007</v>
      </c>
      <c r="Q26" s="130"/>
      <c r="R26" s="141">
        <v>61.478793299164103</v>
      </c>
      <c r="S26" s="135"/>
      <c r="T26" s="136">
        <v>-12.881260651668899</v>
      </c>
      <c r="U26" s="130">
        <v>-7.6412118068210999</v>
      </c>
      <c r="V26" s="130">
        <v>-7.61151999372421</v>
      </c>
      <c r="W26" s="130">
        <v>-13.525272564574999</v>
      </c>
      <c r="X26" s="130">
        <v>-16.003321415151401</v>
      </c>
      <c r="Y26" s="137">
        <v>-11.536544784927299</v>
      </c>
      <c r="Z26" s="130"/>
      <c r="AA26" s="138">
        <v>-10.4931646618027</v>
      </c>
      <c r="AB26" s="139">
        <v>-7.7212715451127298</v>
      </c>
      <c r="AC26" s="140">
        <v>-9.0261896296604505</v>
      </c>
      <c r="AD26" s="130"/>
      <c r="AE26" s="141">
        <v>-10.681753131402999</v>
      </c>
      <c r="AF26" s="30"/>
      <c r="AG26" s="136">
        <v>42.360943895978799</v>
      </c>
      <c r="AH26" s="130">
        <v>56.943775583915198</v>
      </c>
      <c r="AI26" s="130">
        <v>65.211895015651294</v>
      </c>
      <c r="AJ26" s="130">
        <v>64.5136046231639</v>
      </c>
      <c r="AK26" s="130">
        <v>60.456296653021901</v>
      </c>
      <c r="AL26" s="137">
        <v>57.897303154346197</v>
      </c>
      <c r="AM26" s="130"/>
      <c r="AN26" s="138">
        <v>71.370093908018305</v>
      </c>
      <c r="AO26" s="139">
        <v>77.188177221285798</v>
      </c>
      <c r="AP26" s="140">
        <v>74.279135564651995</v>
      </c>
      <c r="AQ26" s="130"/>
      <c r="AR26" s="141">
        <v>62.577826700147902</v>
      </c>
      <c r="AS26" s="135"/>
      <c r="AT26" s="136">
        <v>-10.6518328284485</v>
      </c>
      <c r="AU26" s="130">
        <v>-10.331658914887599</v>
      </c>
      <c r="AV26" s="130">
        <v>-8.61867106597796</v>
      </c>
      <c r="AW26" s="130">
        <v>-10.062730815992399</v>
      </c>
      <c r="AX26" s="130">
        <v>-11.679505154846201</v>
      </c>
      <c r="AY26" s="137">
        <v>-10.225933579153001</v>
      </c>
      <c r="AZ26" s="130"/>
      <c r="BA26" s="138">
        <v>-7.7433522257309502</v>
      </c>
      <c r="BB26" s="139">
        <v>-5.1836518686116397</v>
      </c>
      <c r="BC26" s="140">
        <v>-6.4308730217778898</v>
      </c>
      <c r="BD26" s="130"/>
      <c r="BE26" s="141">
        <v>-8.9738578701655207</v>
      </c>
    </row>
    <row r="27" spans="1:57" x14ac:dyDescent="0.2">
      <c r="A27" s="21" t="s">
        <v>44</v>
      </c>
      <c r="B27" s="3" t="str">
        <f t="shared" si="0"/>
        <v>Richmond West/Midlothian, VA</v>
      </c>
      <c r="C27" s="3"/>
      <c r="D27" s="24" t="s">
        <v>16</v>
      </c>
      <c r="E27" s="27" t="s">
        <v>17</v>
      </c>
      <c r="F27" s="3"/>
      <c r="G27" s="136">
        <v>44.134396355352997</v>
      </c>
      <c r="H27" s="130">
        <v>53.530751708428198</v>
      </c>
      <c r="I27" s="130">
        <v>57.004555808656001</v>
      </c>
      <c r="J27" s="130">
        <v>59.823462414578501</v>
      </c>
      <c r="K27" s="130">
        <v>55.666287015945301</v>
      </c>
      <c r="L27" s="137">
        <v>54.031890660592197</v>
      </c>
      <c r="M27" s="130"/>
      <c r="N27" s="138">
        <v>69.191343963553507</v>
      </c>
      <c r="O27" s="139">
        <v>79.441913439635499</v>
      </c>
      <c r="P27" s="140">
        <v>74.316628701594496</v>
      </c>
      <c r="Q27" s="130"/>
      <c r="R27" s="141">
        <v>59.827530100878597</v>
      </c>
      <c r="S27" s="135"/>
      <c r="T27" s="136">
        <v>-14.788345244639901</v>
      </c>
      <c r="U27" s="130">
        <v>-10.9004739336492</v>
      </c>
      <c r="V27" s="130">
        <v>-11.3767153607791</v>
      </c>
      <c r="W27" s="130">
        <v>-9.0476190476190403</v>
      </c>
      <c r="X27" s="130">
        <v>-13.4955752212389</v>
      </c>
      <c r="Y27" s="137">
        <v>-11.805168246886</v>
      </c>
      <c r="Z27" s="130"/>
      <c r="AA27" s="138">
        <v>-10.066617320503299</v>
      </c>
      <c r="AB27" s="139">
        <v>-7.8599735799207302</v>
      </c>
      <c r="AC27" s="140">
        <v>-8.9005235602094199</v>
      </c>
      <c r="AD27" s="130"/>
      <c r="AE27" s="141">
        <v>-10.795730228044601</v>
      </c>
      <c r="AF27" s="30"/>
      <c r="AG27" s="136">
        <v>45.686218678815401</v>
      </c>
      <c r="AH27" s="130">
        <v>55.552391799544402</v>
      </c>
      <c r="AI27" s="130">
        <v>59.318052391799498</v>
      </c>
      <c r="AJ27" s="130">
        <v>59.602790432801797</v>
      </c>
      <c r="AK27" s="130">
        <v>58.036731207289201</v>
      </c>
      <c r="AL27" s="137">
        <v>55.639236902050101</v>
      </c>
      <c r="AM27" s="130"/>
      <c r="AN27" s="138">
        <v>69.1842255125284</v>
      </c>
      <c r="AO27" s="139">
        <v>74.423405466970294</v>
      </c>
      <c r="AP27" s="140">
        <v>71.803815489749397</v>
      </c>
      <c r="AQ27" s="130"/>
      <c r="AR27" s="141">
        <v>60.257687927107</v>
      </c>
      <c r="AS27" s="135"/>
      <c r="AT27" s="136">
        <v>-7.6280944156591799</v>
      </c>
      <c r="AU27" s="130">
        <v>-4.7014287458786104</v>
      </c>
      <c r="AV27" s="130">
        <v>-4.8852870676863303</v>
      </c>
      <c r="AW27" s="130">
        <v>-7.1008543215355502</v>
      </c>
      <c r="AX27" s="130">
        <v>-9.4714634687985697</v>
      </c>
      <c r="AY27" s="137">
        <v>-6.7657513657942996</v>
      </c>
      <c r="AZ27" s="130"/>
      <c r="BA27" s="138">
        <v>-7.6140684410646298</v>
      </c>
      <c r="BB27" s="139">
        <v>-6.4178302900107402</v>
      </c>
      <c r="BC27" s="140">
        <v>-6.9979716024340703</v>
      </c>
      <c r="BD27" s="130"/>
      <c r="BE27" s="141">
        <v>-6.8449433256300196</v>
      </c>
    </row>
    <row r="28" spans="1:57" x14ac:dyDescent="0.2">
      <c r="A28" s="21" t="s">
        <v>45</v>
      </c>
      <c r="B28" s="3" t="str">
        <f t="shared" si="0"/>
        <v>Petersburg/Chester, VA</v>
      </c>
      <c r="C28" s="3"/>
      <c r="D28" s="24" t="s">
        <v>16</v>
      </c>
      <c r="E28" s="27" t="s">
        <v>17</v>
      </c>
      <c r="F28" s="3"/>
      <c r="G28" s="136">
        <v>56.368511779352602</v>
      </c>
      <c r="H28" s="130">
        <v>66.117601991955496</v>
      </c>
      <c r="I28" s="130">
        <v>68.875694311434501</v>
      </c>
      <c r="J28" s="130">
        <v>69.718444742386495</v>
      </c>
      <c r="K28" s="130">
        <v>66.443210113005094</v>
      </c>
      <c r="L28" s="137">
        <v>65.504692587626806</v>
      </c>
      <c r="M28" s="130"/>
      <c r="N28" s="138">
        <v>68.032943880482605</v>
      </c>
      <c r="O28" s="139">
        <v>71.557172955372494</v>
      </c>
      <c r="P28" s="140">
        <v>69.795058417927606</v>
      </c>
      <c r="Q28" s="130"/>
      <c r="R28" s="141">
        <v>66.7305113962842</v>
      </c>
      <c r="S28" s="135"/>
      <c r="T28" s="136">
        <v>-4.8505408215366401</v>
      </c>
      <c r="U28" s="130">
        <v>-2.01712392481542</v>
      </c>
      <c r="V28" s="130">
        <v>-0.245003926424053</v>
      </c>
      <c r="W28" s="130">
        <v>0.46915469702509299</v>
      </c>
      <c r="X28" s="130">
        <v>-0.85277475347295195</v>
      </c>
      <c r="Y28" s="137">
        <v>-1.3998049874254099</v>
      </c>
      <c r="Z28" s="130"/>
      <c r="AA28" s="138">
        <v>-6.3687105508631303</v>
      </c>
      <c r="AB28" s="139">
        <v>-9.79924481472416</v>
      </c>
      <c r="AC28" s="140">
        <v>-8.1592565481436008</v>
      </c>
      <c r="AD28" s="130"/>
      <c r="AE28" s="141">
        <v>-3.5217669186104898</v>
      </c>
      <c r="AF28" s="30"/>
      <c r="AG28" s="136">
        <v>58.882398008044397</v>
      </c>
      <c r="AH28" s="130">
        <v>69.584370810189597</v>
      </c>
      <c r="AI28" s="130">
        <v>72.107833748323998</v>
      </c>
      <c r="AJ28" s="130">
        <v>72.481325416586799</v>
      </c>
      <c r="AK28" s="130">
        <v>69.139053821106998</v>
      </c>
      <c r="AL28" s="137">
        <v>68.438996360850396</v>
      </c>
      <c r="AM28" s="130"/>
      <c r="AN28" s="138">
        <v>72.088680329438802</v>
      </c>
      <c r="AO28" s="139">
        <v>74.300900210687601</v>
      </c>
      <c r="AP28" s="140">
        <v>73.194790270063194</v>
      </c>
      <c r="AQ28" s="130"/>
      <c r="AR28" s="141">
        <v>69.797794620625396</v>
      </c>
      <c r="AS28" s="135"/>
      <c r="AT28" s="136">
        <v>5.1224585770127096</v>
      </c>
      <c r="AU28" s="130">
        <v>5.8656760789235696</v>
      </c>
      <c r="AV28" s="130">
        <v>6.30420185173009</v>
      </c>
      <c r="AW28" s="130">
        <v>3.8286705593649701</v>
      </c>
      <c r="AX28" s="130">
        <v>2.0729854742783802</v>
      </c>
      <c r="AY28" s="137">
        <v>4.6093002270645496</v>
      </c>
      <c r="AZ28" s="130"/>
      <c r="BA28" s="138">
        <v>-1.53782076005635E-2</v>
      </c>
      <c r="BB28" s="139">
        <v>0.25024610700484101</v>
      </c>
      <c r="BC28" s="140">
        <v>0.119264842280248</v>
      </c>
      <c r="BD28" s="130"/>
      <c r="BE28" s="141">
        <v>3.22230145911074</v>
      </c>
    </row>
    <row r="29" spans="1:57" x14ac:dyDescent="0.2">
      <c r="A29" s="77" t="s">
        <v>97</v>
      </c>
      <c r="B29" s="37" t="s">
        <v>70</v>
      </c>
      <c r="C29" s="3"/>
      <c r="D29" s="24" t="s">
        <v>16</v>
      </c>
      <c r="E29" s="27" t="s">
        <v>17</v>
      </c>
      <c r="F29" s="3"/>
      <c r="G29" s="136">
        <v>42.9125724363819</v>
      </c>
      <c r="H29" s="130">
        <v>53.202317964222701</v>
      </c>
      <c r="I29" s="130">
        <v>56.734693877551003</v>
      </c>
      <c r="J29" s="130">
        <v>59.322460485251099</v>
      </c>
      <c r="K29" s="130">
        <v>58.5774690425853</v>
      </c>
      <c r="L29" s="137">
        <v>54.151933673829099</v>
      </c>
      <c r="M29" s="130"/>
      <c r="N29" s="138">
        <v>67.975435417295799</v>
      </c>
      <c r="O29" s="139">
        <v>66.792509815765598</v>
      </c>
      <c r="P29" s="140">
        <v>67.383972616530698</v>
      </c>
      <c r="Q29" s="130"/>
      <c r="R29" s="141">
        <v>57.934229742660001</v>
      </c>
      <c r="S29" s="135"/>
      <c r="T29" s="136">
        <v>2.6936193496224599</v>
      </c>
      <c r="U29" s="130">
        <v>-0.64573225226618403</v>
      </c>
      <c r="V29" s="130">
        <v>1.2654232844914</v>
      </c>
      <c r="W29" s="130">
        <v>-0.56454226808794195</v>
      </c>
      <c r="X29" s="130">
        <v>-3.6476416459152898</v>
      </c>
      <c r="Y29" s="137">
        <v>-0.39316732433172102</v>
      </c>
      <c r="Z29" s="130"/>
      <c r="AA29" s="138">
        <v>2.1814016720823002</v>
      </c>
      <c r="AB29" s="139">
        <v>-1.11329164329579</v>
      </c>
      <c r="AC29" s="140">
        <v>0.52151944549454399</v>
      </c>
      <c r="AD29" s="130"/>
      <c r="AE29" s="141">
        <v>-8.9029582292548107E-2</v>
      </c>
      <c r="AF29" s="30"/>
      <c r="AG29" s="136">
        <v>43.959336949512497</v>
      </c>
      <c r="AH29" s="130">
        <v>54.895118158024502</v>
      </c>
      <c r="AI29" s="130">
        <v>58.762912668006898</v>
      </c>
      <c r="AJ29" s="130">
        <v>59.519991919905998</v>
      </c>
      <c r="AK29" s="130">
        <v>58.919034933781099</v>
      </c>
      <c r="AL29" s="137">
        <v>55.213669597478699</v>
      </c>
      <c r="AM29" s="130"/>
      <c r="AN29" s="138">
        <v>66.795864001919</v>
      </c>
      <c r="AO29" s="139">
        <v>67.6240736298559</v>
      </c>
      <c r="AP29" s="140">
        <v>67.209968815887393</v>
      </c>
      <c r="AQ29" s="130"/>
      <c r="AR29" s="141">
        <v>58.643373428744098</v>
      </c>
      <c r="AS29" s="135"/>
      <c r="AT29" s="136">
        <v>2.0634890902971299</v>
      </c>
      <c r="AU29" s="130">
        <v>0.24177597631252601</v>
      </c>
      <c r="AV29" s="130">
        <v>1.3292400564321301</v>
      </c>
      <c r="AW29" s="130">
        <v>0.40866205166598502</v>
      </c>
      <c r="AX29" s="130">
        <v>-9.3153301739286903E-2</v>
      </c>
      <c r="AY29" s="137">
        <v>0.725396221856904</v>
      </c>
      <c r="AZ29" s="130"/>
      <c r="BA29" s="138">
        <v>0.878963198030835</v>
      </c>
      <c r="BB29" s="139">
        <v>-0.30594995236233102</v>
      </c>
      <c r="BC29" s="140">
        <v>0.27935652469734001</v>
      </c>
      <c r="BD29" s="130"/>
      <c r="BE29" s="141">
        <v>0.57717392565444403</v>
      </c>
    </row>
    <row r="30" spans="1:57" x14ac:dyDescent="0.2">
      <c r="A30" s="21" t="s">
        <v>47</v>
      </c>
      <c r="B30" s="3" t="str">
        <f t="shared" si="0"/>
        <v>Roanoke, VA</v>
      </c>
      <c r="C30" s="3"/>
      <c r="D30" s="24" t="s">
        <v>16</v>
      </c>
      <c r="E30" s="27" t="s">
        <v>17</v>
      </c>
      <c r="F30" s="3"/>
      <c r="G30" s="136">
        <v>46.329437545653697</v>
      </c>
      <c r="H30" s="130">
        <v>58.071585098612097</v>
      </c>
      <c r="I30" s="130">
        <v>68.918918918918905</v>
      </c>
      <c r="J30" s="130">
        <v>70.781592403214006</v>
      </c>
      <c r="K30" s="130">
        <v>67.969320672023301</v>
      </c>
      <c r="L30" s="137">
        <v>62.414170927684403</v>
      </c>
      <c r="M30" s="130"/>
      <c r="N30" s="138">
        <v>72.187728268809295</v>
      </c>
      <c r="O30" s="139">
        <v>67.403214024835606</v>
      </c>
      <c r="P30" s="140">
        <v>69.795471146822393</v>
      </c>
      <c r="Q30" s="130"/>
      <c r="R30" s="141">
        <v>64.523113847438097</v>
      </c>
      <c r="S30" s="135"/>
      <c r="T30" s="136">
        <v>-1.6342717202668</v>
      </c>
      <c r="U30" s="130">
        <v>-5.2127411275020403</v>
      </c>
      <c r="V30" s="130">
        <v>5.9714815149597698</v>
      </c>
      <c r="W30" s="130">
        <v>7.8139274678442199</v>
      </c>
      <c r="X30" s="130">
        <v>-1.6815044185755199</v>
      </c>
      <c r="Y30" s="137">
        <v>1.15552529873105</v>
      </c>
      <c r="Z30" s="130"/>
      <c r="AA30" s="138">
        <v>-8.2984810363755006</v>
      </c>
      <c r="AB30" s="139">
        <v>-8.5881190326897006</v>
      </c>
      <c r="AC30" s="140">
        <v>-8.4385651368399106</v>
      </c>
      <c r="AD30" s="130"/>
      <c r="AE30" s="141">
        <v>-2.0371385950139</v>
      </c>
      <c r="AF30" s="30"/>
      <c r="AG30" s="136">
        <v>49.201059167275297</v>
      </c>
      <c r="AH30" s="130">
        <v>61.4088750913075</v>
      </c>
      <c r="AI30" s="130">
        <v>67.5082176771365</v>
      </c>
      <c r="AJ30" s="130">
        <v>68.234112490869194</v>
      </c>
      <c r="AK30" s="130">
        <v>66.453615777940101</v>
      </c>
      <c r="AL30" s="137">
        <v>62.5611760409057</v>
      </c>
      <c r="AM30" s="130"/>
      <c r="AN30" s="138">
        <v>70.781592403214006</v>
      </c>
      <c r="AO30" s="139">
        <v>70.973338203067897</v>
      </c>
      <c r="AP30" s="140">
        <v>70.877465303140895</v>
      </c>
      <c r="AQ30" s="130"/>
      <c r="AR30" s="141">
        <v>64.937258687258606</v>
      </c>
      <c r="AS30" s="135"/>
      <c r="AT30" s="136">
        <v>-0.17310484864584599</v>
      </c>
      <c r="AU30" s="130">
        <v>-1.69687930725412</v>
      </c>
      <c r="AV30" s="130">
        <v>3.8462815444583498</v>
      </c>
      <c r="AW30" s="130">
        <v>5.9012164254340496</v>
      </c>
      <c r="AX30" s="130">
        <v>2.8583103639437999</v>
      </c>
      <c r="AY30" s="137">
        <v>2.2680152133578799</v>
      </c>
      <c r="AZ30" s="130"/>
      <c r="BA30" s="138">
        <v>-1.48139312887693</v>
      </c>
      <c r="BB30" s="139">
        <v>-2.5766359466805602</v>
      </c>
      <c r="BC30" s="140">
        <v>-2.0328162531835199</v>
      </c>
      <c r="BD30" s="130"/>
      <c r="BE30" s="141">
        <v>0.88280645866079799</v>
      </c>
    </row>
    <row r="31" spans="1:57" x14ac:dyDescent="0.2">
      <c r="A31" s="21" t="s">
        <v>48</v>
      </c>
      <c r="B31" s="3" t="str">
        <f t="shared" si="0"/>
        <v>Charlottesville, VA</v>
      </c>
      <c r="C31" s="3"/>
      <c r="D31" s="24" t="s">
        <v>16</v>
      </c>
      <c r="E31" s="27" t="s">
        <v>17</v>
      </c>
      <c r="F31" s="3"/>
      <c r="G31" s="136">
        <v>51.732320835310801</v>
      </c>
      <c r="H31" s="130">
        <v>61.295681063122899</v>
      </c>
      <c r="I31" s="130">
        <v>66.753678215472206</v>
      </c>
      <c r="J31" s="130">
        <v>70.408163265306101</v>
      </c>
      <c r="K31" s="130">
        <v>68.224964404366304</v>
      </c>
      <c r="L31" s="137">
        <v>63.682961556715703</v>
      </c>
      <c r="M31" s="130"/>
      <c r="N31" s="138">
        <v>77.954437588988995</v>
      </c>
      <c r="O31" s="139">
        <v>78.357854769814907</v>
      </c>
      <c r="P31" s="140">
        <v>78.156146179401901</v>
      </c>
      <c r="Q31" s="130"/>
      <c r="R31" s="141">
        <v>67.818157163197498</v>
      </c>
      <c r="S31" s="135"/>
      <c r="T31" s="136">
        <v>7.4652078057835203</v>
      </c>
      <c r="U31" s="130">
        <v>1.2875191116118101</v>
      </c>
      <c r="V31" s="130">
        <v>6.1833119800516902</v>
      </c>
      <c r="W31" s="130">
        <v>5.1109016027390402</v>
      </c>
      <c r="X31" s="130">
        <v>2.96028687147709</v>
      </c>
      <c r="Y31" s="137">
        <v>4.4772000804504604</v>
      </c>
      <c r="Z31" s="130"/>
      <c r="AA31" s="138">
        <v>9.2073574828797504</v>
      </c>
      <c r="AB31" s="139">
        <v>6.6778776688832604</v>
      </c>
      <c r="AC31" s="140">
        <v>7.9245353507051401</v>
      </c>
      <c r="AD31" s="130"/>
      <c r="AE31" s="141">
        <v>5.5877187131008101</v>
      </c>
      <c r="AF31" s="30"/>
      <c r="AG31" s="136">
        <v>52.533222591362097</v>
      </c>
      <c r="AH31" s="130">
        <v>65.418841955386796</v>
      </c>
      <c r="AI31" s="130">
        <v>71.493830090175607</v>
      </c>
      <c r="AJ31" s="130">
        <v>72.478642619838595</v>
      </c>
      <c r="AK31" s="130">
        <v>78.933317513051705</v>
      </c>
      <c r="AL31" s="137">
        <v>68.171570953962899</v>
      </c>
      <c r="AM31" s="130"/>
      <c r="AN31" s="138">
        <v>86.218557190317895</v>
      </c>
      <c r="AO31" s="139">
        <v>87.066919791172197</v>
      </c>
      <c r="AP31" s="140">
        <v>86.642738490745103</v>
      </c>
      <c r="AQ31" s="130"/>
      <c r="AR31" s="141">
        <v>73.4490473930435</v>
      </c>
      <c r="AS31" s="135"/>
      <c r="AT31" s="136">
        <v>7.6589775647511802</v>
      </c>
      <c r="AU31" s="130">
        <v>6.6048086158303203</v>
      </c>
      <c r="AV31" s="130">
        <v>5.47686663608504</v>
      </c>
      <c r="AW31" s="130">
        <v>3.6390937303722599</v>
      </c>
      <c r="AX31" s="130">
        <v>6.8941783918381496</v>
      </c>
      <c r="AY31" s="137">
        <v>5.9488020105343997</v>
      </c>
      <c r="AZ31" s="130"/>
      <c r="BA31" s="138">
        <v>6.2025818740378904</v>
      </c>
      <c r="BB31" s="139">
        <v>8.2011338043829607</v>
      </c>
      <c r="BC31" s="140">
        <v>7.1974351504364904</v>
      </c>
      <c r="BD31" s="130"/>
      <c r="BE31" s="141">
        <v>6.3663753681476498</v>
      </c>
    </row>
    <row r="32" spans="1:57" x14ac:dyDescent="0.2">
      <c r="A32" s="21" t="s">
        <v>49</v>
      </c>
      <c r="B32" t="s">
        <v>72</v>
      </c>
      <c r="C32" s="3"/>
      <c r="D32" s="24" t="s">
        <v>16</v>
      </c>
      <c r="E32" s="27" t="s">
        <v>17</v>
      </c>
      <c r="F32" s="3"/>
      <c r="G32" s="136">
        <v>43.889794104577</v>
      </c>
      <c r="H32" s="130">
        <v>59.368982372981698</v>
      </c>
      <c r="I32" s="130">
        <v>66.775292549251901</v>
      </c>
      <c r="J32" s="130">
        <v>67.323359502295901</v>
      </c>
      <c r="K32" s="130">
        <v>68.937935120722798</v>
      </c>
      <c r="L32" s="137">
        <v>61.259072729965901</v>
      </c>
      <c r="M32" s="130"/>
      <c r="N32" s="138">
        <v>77.825507332247</v>
      </c>
      <c r="O32" s="139">
        <v>70.463635017034505</v>
      </c>
      <c r="P32" s="140">
        <v>74.144571174640703</v>
      </c>
      <c r="Q32" s="130"/>
      <c r="R32" s="141">
        <v>64.940643714158696</v>
      </c>
      <c r="S32" s="135"/>
      <c r="T32" s="136">
        <v>0.87633861055403395</v>
      </c>
      <c r="U32" s="130">
        <v>6.3759883102100599</v>
      </c>
      <c r="V32" s="130">
        <v>8.7694963033993201</v>
      </c>
      <c r="W32" s="130">
        <v>-0.33546056585378298</v>
      </c>
      <c r="X32" s="130">
        <v>7.8952158805567398</v>
      </c>
      <c r="Y32" s="137">
        <v>4.8403942971674301</v>
      </c>
      <c r="Z32" s="130"/>
      <c r="AA32" s="138">
        <v>3.6088494342390498</v>
      </c>
      <c r="AB32" s="139">
        <v>3.5643721801714801</v>
      </c>
      <c r="AC32" s="140">
        <v>3.5877100899066301</v>
      </c>
      <c r="AD32" s="130"/>
      <c r="AE32" s="141">
        <v>4.42844203448381</v>
      </c>
      <c r="AF32" s="30"/>
      <c r="AG32" s="136">
        <v>43.189897792919503</v>
      </c>
      <c r="AH32" s="130">
        <v>57.895126647904</v>
      </c>
      <c r="AI32" s="130">
        <v>64.027551473855695</v>
      </c>
      <c r="AJ32" s="130">
        <v>65.608798696489401</v>
      </c>
      <c r="AK32" s="130">
        <v>62.361131684194902</v>
      </c>
      <c r="AL32" s="137">
        <v>58.616501259072699</v>
      </c>
      <c r="AM32" s="130"/>
      <c r="AN32" s="138">
        <v>67.889942230780605</v>
      </c>
      <c r="AO32" s="139">
        <v>63.879425270330302</v>
      </c>
      <c r="AP32" s="140">
        <v>65.884683750555396</v>
      </c>
      <c r="AQ32" s="130"/>
      <c r="AR32" s="141">
        <v>60.693124828067702</v>
      </c>
      <c r="AS32" s="135"/>
      <c r="AT32" s="136">
        <v>-15.245040426705801</v>
      </c>
      <c r="AU32" s="130">
        <v>1.7448014326092001</v>
      </c>
      <c r="AV32" s="130">
        <v>1.7721301737503199</v>
      </c>
      <c r="AW32" s="130">
        <v>0.54731670235062202</v>
      </c>
      <c r="AX32" s="130">
        <v>1.54259238923388</v>
      </c>
      <c r="AY32" s="137">
        <v>-1.46464612655875</v>
      </c>
      <c r="AZ32" s="130"/>
      <c r="BA32" s="138">
        <v>-2.6592603302895901</v>
      </c>
      <c r="BB32" s="139">
        <v>-3.6280250807188499</v>
      </c>
      <c r="BC32" s="140">
        <v>-3.1313206399124498</v>
      </c>
      <c r="BD32" s="130"/>
      <c r="BE32" s="141">
        <v>-1.9876742400660501</v>
      </c>
    </row>
    <row r="33" spans="1:57" x14ac:dyDescent="0.2">
      <c r="A33" s="21" t="s">
        <v>50</v>
      </c>
      <c r="B33" s="3" t="str">
        <f t="shared" si="0"/>
        <v>Staunton &amp; Harrisonburg, VA</v>
      </c>
      <c r="C33" s="3"/>
      <c r="D33" s="24" t="s">
        <v>16</v>
      </c>
      <c r="E33" s="27" t="s">
        <v>17</v>
      </c>
      <c r="F33" s="3"/>
      <c r="G33" s="136">
        <v>39.8557258791704</v>
      </c>
      <c r="H33" s="130">
        <v>52.263300270513902</v>
      </c>
      <c r="I33" s="130">
        <v>53.435527502254203</v>
      </c>
      <c r="J33" s="130">
        <v>55.1127141568981</v>
      </c>
      <c r="K33" s="130">
        <v>57.655545536519298</v>
      </c>
      <c r="L33" s="137">
        <v>51.664562669071202</v>
      </c>
      <c r="M33" s="130"/>
      <c r="N33" s="138">
        <v>65.951307484219996</v>
      </c>
      <c r="O33" s="139">
        <v>65.915238954012594</v>
      </c>
      <c r="P33" s="140">
        <v>65.933273219116302</v>
      </c>
      <c r="Q33" s="130"/>
      <c r="R33" s="141">
        <v>55.741337111941199</v>
      </c>
      <c r="S33" s="135"/>
      <c r="T33" s="136">
        <v>-11.5338317560646</v>
      </c>
      <c r="U33" s="130">
        <v>1.8629173989455099</v>
      </c>
      <c r="V33" s="130">
        <v>0.16903313049357599</v>
      </c>
      <c r="W33" s="130">
        <v>-5.99815441402645</v>
      </c>
      <c r="X33" s="130">
        <v>6.1420982735723699</v>
      </c>
      <c r="Y33" s="137">
        <v>-1.67812248141464</v>
      </c>
      <c r="Z33" s="130"/>
      <c r="AA33" s="138">
        <v>5.9692842654303098</v>
      </c>
      <c r="AB33" s="139">
        <v>-2.0369874028410599</v>
      </c>
      <c r="AC33" s="140">
        <v>1.81008075744917</v>
      </c>
      <c r="AD33" s="130"/>
      <c r="AE33" s="141">
        <v>-0.53558920591586501</v>
      </c>
      <c r="AF33" s="30"/>
      <c r="AG33" s="136">
        <v>41.447249774571603</v>
      </c>
      <c r="AH33" s="130">
        <v>51.528403967538303</v>
      </c>
      <c r="AI33" s="130">
        <v>53.8142470694319</v>
      </c>
      <c r="AJ33" s="130">
        <v>56.167718665464299</v>
      </c>
      <c r="AK33" s="130">
        <v>59.684400360685302</v>
      </c>
      <c r="AL33" s="137">
        <v>52.528403967538303</v>
      </c>
      <c r="AM33" s="130"/>
      <c r="AN33" s="138">
        <v>71.785392245265996</v>
      </c>
      <c r="AO33" s="139">
        <v>71.027953110910701</v>
      </c>
      <c r="AP33" s="140">
        <v>71.406672678088299</v>
      </c>
      <c r="AQ33" s="130"/>
      <c r="AR33" s="141">
        <v>57.922195027695402</v>
      </c>
      <c r="AS33" s="135"/>
      <c r="AT33" s="136">
        <v>-7.6837590772986202</v>
      </c>
      <c r="AU33" s="130">
        <v>-2.8167588524470002</v>
      </c>
      <c r="AV33" s="130">
        <v>-5.5030066222535199</v>
      </c>
      <c r="AW33" s="130">
        <v>-5.7690922503461701</v>
      </c>
      <c r="AX33" s="130">
        <v>-1.68314137755514</v>
      </c>
      <c r="AY33" s="137">
        <v>-4.5654445544667999</v>
      </c>
      <c r="AZ33" s="130"/>
      <c r="BA33" s="138">
        <v>1.3283734284364099</v>
      </c>
      <c r="BB33" s="139">
        <v>-0.47493561549178298</v>
      </c>
      <c r="BC33" s="140">
        <v>0.42340558900863501</v>
      </c>
      <c r="BD33" s="130"/>
      <c r="BE33" s="141">
        <v>-2.8685948364316798</v>
      </c>
    </row>
    <row r="34" spans="1:57" x14ac:dyDescent="0.2">
      <c r="A34" s="21" t="s">
        <v>51</v>
      </c>
      <c r="B34" s="3" t="str">
        <f t="shared" si="0"/>
        <v>Blacksburg &amp; Wytheville, VA</v>
      </c>
      <c r="C34" s="3"/>
      <c r="D34" s="24" t="s">
        <v>16</v>
      </c>
      <c r="E34" s="27" t="s">
        <v>17</v>
      </c>
      <c r="F34" s="3"/>
      <c r="G34" s="136">
        <v>43.355325164938698</v>
      </c>
      <c r="H34" s="130">
        <v>51.5174363807728</v>
      </c>
      <c r="I34" s="130">
        <v>53.854853911404298</v>
      </c>
      <c r="J34" s="130">
        <v>58.586239396795399</v>
      </c>
      <c r="K34" s="130">
        <v>56.908576814326103</v>
      </c>
      <c r="L34" s="137">
        <v>52.844486333647502</v>
      </c>
      <c r="M34" s="130"/>
      <c r="N34" s="138">
        <v>68.803016022620099</v>
      </c>
      <c r="O34" s="139">
        <v>60.339302544768998</v>
      </c>
      <c r="P34" s="140">
        <v>64.571159283694598</v>
      </c>
      <c r="Q34" s="130"/>
      <c r="R34" s="141">
        <v>56.194964319375202</v>
      </c>
      <c r="S34" s="135"/>
      <c r="T34" s="136">
        <v>6.2256233900676898</v>
      </c>
      <c r="U34" s="130">
        <v>1.4637461249332799</v>
      </c>
      <c r="V34" s="130">
        <v>6.1872373956110298</v>
      </c>
      <c r="W34" s="130">
        <v>6.1900964257231896</v>
      </c>
      <c r="X34" s="130">
        <v>-2.8430922598760202</v>
      </c>
      <c r="Y34" s="137">
        <v>3.1915439791362101</v>
      </c>
      <c r="Z34" s="130"/>
      <c r="AA34" s="138">
        <v>-4.7860907898608103</v>
      </c>
      <c r="AB34" s="139">
        <v>-6.0889938673944899</v>
      </c>
      <c r="AC34" s="140">
        <v>-5.3993182431013498</v>
      </c>
      <c r="AD34" s="130"/>
      <c r="AE34" s="141">
        <v>0.204090990141885</v>
      </c>
      <c r="AF34" s="30"/>
      <c r="AG34" s="136">
        <v>43.237511781338299</v>
      </c>
      <c r="AH34" s="130">
        <v>52.002827521206399</v>
      </c>
      <c r="AI34" s="130">
        <v>54.231856738925501</v>
      </c>
      <c r="AJ34" s="130">
        <v>57.078228086710602</v>
      </c>
      <c r="AK34" s="130">
        <v>56.512723845428802</v>
      </c>
      <c r="AL34" s="137">
        <v>52.612629594721902</v>
      </c>
      <c r="AM34" s="130"/>
      <c r="AN34" s="138">
        <v>67.342130065975397</v>
      </c>
      <c r="AO34" s="139">
        <v>65.909519321394896</v>
      </c>
      <c r="AP34" s="140">
        <v>66.625824693685203</v>
      </c>
      <c r="AQ34" s="130"/>
      <c r="AR34" s="141">
        <v>56.6163996229971</v>
      </c>
      <c r="AS34" s="135"/>
      <c r="AT34" s="136">
        <v>1.5150018528639799</v>
      </c>
      <c r="AU34" s="130">
        <v>-0.52046415672674096</v>
      </c>
      <c r="AV34" s="130">
        <v>-0.80879629324492597</v>
      </c>
      <c r="AW34" s="130">
        <v>5.9051984444843102E-2</v>
      </c>
      <c r="AX34" s="130">
        <v>-3.5110376383718398</v>
      </c>
      <c r="AY34" s="137">
        <v>-0.78885910131736003</v>
      </c>
      <c r="AZ34" s="130"/>
      <c r="BA34" s="138">
        <v>-1.4362948027090601</v>
      </c>
      <c r="BB34" s="139">
        <v>-2.7165080219478601</v>
      </c>
      <c r="BC34" s="140">
        <v>-2.0737035760979698</v>
      </c>
      <c r="BD34" s="130"/>
      <c r="BE34" s="141">
        <v>-1.2246040048461599</v>
      </c>
    </row>
    <row r="35" spans="1:57" x14ac:dyDescent="0.2">
      <c r="A35" s="21" t="s">
        <v>52</v>
      </c>
      <c r="B35" s="3" t="str">
        <f t="shared" si="0"/>
        <v>Lynchburg, VA</v>
      </c>
      <c r="C35" s="3"/>
      <c r="D35" s="24" t="s">
        <v>16</v>
      </c>
      <c r="E35" s="27" t="s">
        <v>17</v>
      </c>
      <c r="F35" s="3"/>
      <c r="G35" s="136">
        <v>39.176245210727899</v>
      </c>
      <c r="H35" s="130">
        <v>54.597701149425198</v>
      </c>
      <c r="I35" s="130">
        <v>65.070242656449494</v>
      </c>
      <c r="J35" s="130">
        <v>64.176245210727899</v>
      </c>
      <c r="K35" s="130">
        <v>61.749680715197897</v>
      </c>
      <c r="L35" s="137">
        <v>56.954022988505699</v>
      </c>
      <c r="M35" s="130"/>
      <c r="N35" s="138">
        <v>81.577266922094495</v>
      </c>
      <c r="O35" s="139">
        <v>77.650063856960401</v>
      </c>
      <c r="P35" s="140">
        <v>79.613665389527398</v>
      </c>
      <c r="Q35" s="130"/>
      <c r="R35" s="141">
        <v>63.428206531654801</v>
      </c>
      <c r="S35" s="135"/>
      <c r="T35" s="136">
        <v>11.0699492596044</v>
      </c>
      <c r="U35" s="130">
        <v>12.299977462249201</v>
      </c>
      <c r="V35" s="130">
        <v>11.594579640243399</v>
      </c>
      <c r="W35" s="130">
        <v>11.02949075215</v>
      </c>
      <c r="X35" s="130">
        <v>12.1328593252902</v>
      </c>
      <c r="Y35" s="137">
        <v>11.6446432943986</v>
      </c>
      <c r="Z35" s="130"/>
      <c r="AA35" s="138">
        <v>11.716126633521</v>
      </c>
      <c r="AB35" s="139">
        <v>10.6223408591464</v>
      </c>
      <c r="AC35" s="140">
        <v>11.1800332730609</v>
      </c>
      <c r="AD35" s="130"/>
      <c r="AE35" s="141">
        <v>11.477577922915501</v>
      </c>
      <c r="AF35" s="30"/>
      <c r="AG35" s="136">
        <v>41.6666666666666</v>
      </c>
      <c r="AH35" s="130">
        <v>60.368773946360101</v>
      </c>
      <c r="AI35" s="130">
        <v>68.422733077905406</v>
      </c>
      <c r="AJ35" s="130">
        <v>67.217432950191494</v>
      </c>
      <c r="AK35" s="130">
        <v>62.5798212005108</v>
      </c>
      <c r="AL35" s="137">
        <v>60.051085568326897</v>
      </c>
      <c r="AM35" s="130"/>
      <c r="AN35" s="138">
        <v>71.855044699872195</v>
      </c>
      <c r="AO35" s="139">
        <v>69.604086845466099</v>
      </c>
      <c r="AP35" s="140">
        <v>70.729565772669204</v>
      </c>
      <c r="AQ35" s="130"/>
      <c r="AR35" s="141">
        <v>63.102079912424699</v>
      </c>
      <c r="AS35" s="135"/>
      <c r="AT35" s="136">
        <v>6.4974619289340101</v>
      </c>
      <c r="AU35" s="130">
        <v>8.2818646960361306</v>
      </c>
      <c r="AV35" s="130">
        <v>8.98460888076354</v>
      </c>
      <c r="AW35" s="130">
        <v>8.1734909200986294</v>
      </c>
      <c r="AX35" s="130">
        <v>7.2212861401974404</v>
      </c>
      <c r="AY35" s="137">
        <v>7.9427481271026101</v>
      </c>
      <c r="AZ35" s="130"/>
      <c r="BA35" s="138">
        <v>3.77596405254616</v>
      </c>
      <c r="BB35" s="139">
        <v>1.5738749374829499</v>
      </c>
      <c r="BC35" s="140">
        <v>2.6806336000876598</v>
      </c>
      <c r="BD35" s="130"/>
      <c r="BE35" s="141">
        <v>6.1997989488171203</v>
      </c>
    </row>
    <row r="36" spans="1:57" x14ac:dyDescent="0.2">
      <c r="A36" s="21" t="s">
        <v>77</v>
      </c>
      <c r="B36" s="3" t="str">
        <f t="shared" si="0"/>
        <v>Central Virginia</v>
      </c>
      <c r="C36" s="3"/>
      <c r="D36" s="24" t="s">
        <v>16</v>
      </c>
      <c r="E36" s="27" t="s">
        <v>17</v>
      </c>
      <c r="F36" s="3"/>
      <c r="G36" s="136">
        <v>45.7177471964213</v>
      </c>
      <c r="H36" s="130">
        <v>58.329968003479202</v>
      </c>
      <c r="I36" s="130">
        <v>64.462116740703905</v>
      </c>
      <c r="J36" s="130">
        <v>63.837718617004697</v>
      </c>
      <c r="K36" s="130">
        <v>60.420614457456999</v>
      </c>
      <c r="L36" s="137">
        <v>58.553633003013204</v>
      </c>
      <c r="M36" s="130"/>
      <c r="N36" s="138">
        <v>70.727843185983602</v>
      </c>
      <c r="O36" s="139">
        <v>76.148612966357007</v>
      </c>
      <c r="P36" s="140">
        <v>73.438228076170304</v>
      </c>
      <c r="Q36" s="130"/>
      <c r="R36" s="141">
        <v>62.8063744524867</v>
      </c>
      <c r="S36" s="135"/>
      <c r="T36" s="136">
        <v>-6.5444463368235999</v>
      </c>
      <c r="U36" s="130">
        <v>-4.0399279217138604</v>
      </c>
      <c r="V36" s="130">
        <v>-3.9372722750221398</v>
      </c>
      <c r="W36" s="130">
        <v>-6.52166726183368</v>
      </c>
      <c r="X36" s="130">
        <v>-6.66601235369252</v>
      </c>
      <c r="Y36" s="137">
        <v>-5.5088127756562004</v>
      </c>
      <c r="Z36" s="130"/>
      <c r="AA36" s="138">
        <v>-4.84768163423084</v>
      </c>
      <c r="AB36" s="139">
        <v>-5.2682765739653101</v>
      </c>
      <c r="AC36" s="140">
        <v>-5.0662056917668101</v>
      </c>
      <c r="AD36" s="130"/>
      <c r="AE36" s="141">
        <v>-5.3614064162678998</v>
      </c>
      <c r="AF36" s="30"/>
      <c r="AG36" s="136">
        <v>47.177782610046201</v>
      </c>
      <c r="AH36" s="130">
        <v>61.070640862352803</v>
      </c>
      <c r="AI36" s="130">
        <v>67.560808921748304</v>
      </c>
      <c r="AJ36" s="130">
        <v>67.152309651766004</v>
      </c>
      <c r="AK36" s="130">
        <v>65.387841322108599</v>
      </c>
      <c r="AL36" s="137">
        <v>61.669876673604399</v>
      </c>
      <c r="AM36" s="130"/>
      <c r="AN36" s="138">
        <v>73.410269951228599</v>
      </c>
      <c r="AO36" s="139">
        <v>76.063961976949997</v>
      </c>
      <c r="AP36" s="140">
        <v>74.737115964089298</v>
      </c>
      <c r="AQ36" s="130"/>
      <c r="AR36" s="141">
        <v>65.4033736137429</v>
      </c>
      <c r="AS36" s="135"/>
      <c r="AT36" s="136">
        <v>-1.84229186567613</v>
      </c>
      <c r="AU36" s="130">
        <v>-0.72327760818724396</v>
      </c>
      <c r="AV36" s="130">
        <v>-0.44999746586889899</v>
      </c>
      <c r="AW36" s="130">
        <v>-2.0130490724776302</v>
      </c>
      <c r="AX36" s="130">
        <v>-2.3023322871821699</v>
      </c>
      <c r="AY36" s="137">
        <v>-1.45612346231567</v>
      </c>
      <c r="AZ36" s="130"/>
      <c r="BA36" s="138">
        <v>-2.34398193973623</v>
      </c>
      <c r="BB36" s="139">
        <v>-1.786257830209</v>
      </c>
      <c r="BC36" s="140">
        <v>-2.0609629333103401</v>
      </c>
      <c r="BD36" s="130"/>
      <c r="BE36" s="141">
        <v>-1.6544164228301701</v>
      </c>
    </row>
    <row r="37" spans="1:57" x14ac:dyDescent="0.2">
      <c r="A37" s="21" t="s">
        <v>78</v>
      </c>
      <c r="B37" s="3" t="str">
        <f t="shared" si="0"/>
        <v>Chesapeake Bay</v>
      </c>
      <c r="C37" s="3"/>
      <c r="D37" s="24" t="s">
        <v>16</v>
      </c>
      <c r="E37" s="27" t="s">
        <v>17</v>
      </c>
      <c r="F37" s="3"/>
      <c r="G37" s="136">
        <v>42.659492697924598</v>
      </c>
      <c r="H37" s="130">
        <v>61.721752498078402</v>
      </c>
      <c r="I37" s="130">
        <v>65.026902382782396</v>
      </c>
      <c r="J37" s="130">
        <v>65.103766333589505</v>
      </c>
      <c r="K37" s="130">
        <v>58.800922367409598</v>
      </c>
      <c r="L37" s="137">
        <v>58.662567255956901</v>
      </c>
      <c r="M37" s="130"/>
      <c r="N37" s="138">
        <v>61.798616448885397</v>
      </c>
      <c r="O37" s="139">
        <v>62.7209838585703</v>
      </c>
      <c r="P37" s="140">
        <v>62.259800153727902</v>
      </c>
      <c r="Q37" s="130"/>
      <c r="R37" s="141">
        <v>59.6903480838915</v>
      </c>
      <c r="S37" s="135"/>
      <c r="T37" s="136">
        <v>-3.1413612565445002</v>
      </c>
      <c r="U37" s="130">
        <v>7.93010752688172</v>
      </c>
      <c r="V37" s="130">
        <v>4.3156596794081299</v>
      </c>
      <c r="W37" s="130">
        <v>-2.3068050749711602</v>
      </c>
      <c r="X37" s="130">
        <v>-2.0486555697823299</v>
      </c>
      <c r="Y37" s="137">
        <v>1.0593220338983</v>
      </c>
      <c r="Z37" s="130"/>
      <c r="AA37" s="138">
        <v>1.64348925410872</v>
      </c>
      <c r="AB37" s="139">
        <v>-5.8823529411764701</v>
      </c>
      <c r="AC37" s="140">
        <v>-2.2919179734620001</v>
      </c>
      <c r="AD37" s="130"/>
      <c r="AE37" s="141">
        <v>3.6805299963194697E-2</v>
      </c>
      <c r="AF37" s="30"/>
      <c r="AG37" s="136">
        <v>47.828593389700202</v>
      </c>
      <c r="AH37" s="130">
        <v>65.122982321291303</v>
      </c>
      <c r="AI37" s="130">
        <v>68.927747886241306</v>
      </c>
      <c r="AJ37" s="130">
        <v>68.504996156802406</v>
      </c>
      <c r="AK37" s="130">
        <v>64.815526518062995</v>
      </c>
      <c r="AL37" s="137">
        <v>63.039969254419603</v>
      </c>
      <c r="AM37" s="130"/>
      <c r="AN37" s="138">
        <v>68.178324365872399</v>
      </c>
      <c r="AO37" s="139">
        <v>68.677940046118295</v>
      </c>
      <c r="AP37" s="140">
        <v>68.428132205995297</v>
      </c>
      <c r="AQ37" s="130"/>
      <c r="AR37" s="141">
        <v>64.579444383441299</v>
      </c>
      <c r="AS37" s="135"/>
      <c r="AT37" s="136">
        <v>6.7782067782067701</v>
      </c>
      <c r="AU37" s="130">
        <v>8.309364014062</v>
      </c>
      <c r="AV37" s="130">
        <v>6.3760379596678503</v>
      </c>
      <c r="AW37" s="130">
        <v>4.7605054363796597</v>
      </c>
      <c r="AX37" s="130">
        <v>6.8419385492556204</v>
      </c>
      <c r="AY37" s="137">
        <v>6.56834719334719</v>
      </c>
      <c r="AZ37" s="130"/>
      <c r="BA37" s="138">
        <v>0.16939582156973401</v>
      </c>
      <c r="BB37" s="139">
        <v>-1.51556902728024</v>
      </c>
      <c r="BC37" s="140">
        <v>-0.68330776739645704</v>
      </c>
      <c r="BD37" s="130"/>
      <c r="BE37" s="141">
        <v>4.2636174267606197</v>
      </c>
    </row>
    <row r="38" spans="1:57" x14ac:dyDescent="0.2">
      <c r="A38" s="21" t="s">
        <v>79</v>
      </c>
      <c r="B38" s="3" t="str">
        <f t="shared" si="0"/>
        <v>Coastal Virginia - Eastern Shore</v>
      </c>
      <c r="C38" s="3"/>
      <c r="D38" s="24" t="s">
        <v>16</v>
      </c>
      <c r="E38" s="27" t="s">
        <v>17</v>
      </c>
      <c r="F38" s="3"/>
      <c r="G38" s="136">
        <v>43.506921555702</v>
      </c>
      <c r="H38" s="130">
        <v>51.746868820039502</v>
      </c>
      <c r="I38" s="130">
        <v>56.295319709953802</v>
      </c>
      <c r="J38" s="130">
        <v>54.7464239271781</v>
      </c>
      <c r="K38" s="130">
        <v>55.916775032509697</v>
      </c>
      <c r="L38" s="137">
        <v>52.458371574668902</v>
      </c>
      <c r="M38" s="130"/>
      <c r="N38" s="138">
        <v>69.5708712613784</v>
      </c>
      <c r="O38" s="139">
        <v>69.635890767230094</v>
      </c>
      <c r="P38" s="140">
        <v>69.603381014304205</v>
      </c>
      <c r="Q38" s="130"/>
      <c r="R38" s="141">
        <v>57.385779687937898</v>
      </c>
      <c r="S38" s="135"/>
      <c r="T38" s="136">
        <v>22.4489795918367</v>
      </c>
      <c r="U38" s="130">
        <v>9.77473688995976</v>
      </c>
      <c r="V38" s="130">
        <v>11.8633097078928</v>
      </c>
      <c r="W38" s="130">
        <v>5.5137844611528797</v>
      </c>
      <c r="X38" s="130">
        <v>2.2592152199762099</v>
      </c>
      <c r="Y38" s="137">
        <v>9.4107292918509895</v>
      </c>
      <c r="Z38" s="130"/>
      <c r="AA38" s="138">
        <v>7.8629032258064502</v>
      </c>
      <c r="AB38" s="139">
        <v>0.84745762711864403</v>
      </c>
      <c r="AC38" s="140">
        <v>4.2356377799415696</v>
      </c>
      <c r="AD38" s="130"/>
      <c r="AE38" s="141">
        <v>7.5920786506531801</v>
      </c>
      <c r="AF38" s="30"/>
      <c r="AG38" s="136">
        <v>42.172050098879303</v>
      </c>
      <c r="AH38" s="130">
        <v>51.878707976268899</v>
      </c>
      <c r="AI38" s="130">
        <v>54.927488464073797</v>
      </c>
      <c r="AJ38" s="130">
        <v>54.6395138774839</v>
      </c>
      <c r="AK38" s="130">
        <v>53.555592051239898</v>
      </c>
      <c r="AL38" s="137">
        <v>51.4383516555855</v>
      </c>
      <c r="AM38" s="130"/>
      <c r="AN38" s="138">
        <v>64.805386763015207</v>
      </c>
      <c r="AO38" s="139">
        <v>65.905731647232699</v>
      </c>
      <c r="AP38" s="140">
        <v>65.355559205123896</v>
      </c>
      <c r="AQ38" s="130"/>
      <c r="AR38" s="141">
        <v>55.420582706766901</v>
      </c>
      <c r="AS38" s="135"/>
      <c r="AT38" s="136">
        <v>5.9627329192546501</v>
      </c>
      <c r="AU38" s="130">
        <v>2.8285979386398501</v>
      </c>
      <c r="AV38" s="130">
        <v>3.7065045760451301</v>
      </c>
      <c r="AW38" s="130">
        <v>-0.150060024009603</v>
      </c>
      <c r="AX38" s="130">
        <v>-1.0919017288444</v>
      </c>
      <c r="AY38" s="137">
        <v>2.0116296701345799</v>
      </c>
      <c r="AZ38" s="130"/>
      <c r="BA38" s="138">
        <v>1.1276268580215201</v>
      </c>
      <c r="BB38" s="139">
        <v>-1.59391858754291</v>
      </c>
      <c r="BC38" s="140">
        <v>-0.26315789473684198</v>
      </c>
      <c r="BD38" s="130"/>
      <c r="BE38" s="141">
        <v>1.2404126955827</v>
      </c>
    </row>
    <row r="39" spans="1:57" x14ac:dyDescent="0.2">
      <c r="A39" s="21" t="s">
        <v>80</v>
      </c>
      <c r="B39" s="3" t="str">
        <f t="shared" si="0"/>
        <v>Coastal Virginia - Hampton Roads</v>
      </c>
      <c r="C39" s="3"/>
      <c r="D39" s="24" t="s">
        <v>16</v>
      </c>
      <c r="E39" s="27" t="s">
        <v>17</v>
      </c>
      <c r="F39" s="3"/>
      <c r="G39" s="136">
        <v>47.4599718201613</v>
      </c>
      <c r="H39" s="130">
        <v>54.814909696426199</v>
      </c>
      <c r="I39" s="130">
        <v>59.408223389265999</v>
      </c>
      <c r="J39" s="130">
        <v>60.914563852952398</v>
      </c>
      <c r="K39" s="130">
        <v>62.3594210324068</v>
      </c>
      <c r="L39" s="137">
        <v>56.9914179582426</v>
      </c>
      <c r="M39" s="130"/>
      <c r="N39" s="138">
        <v>78.483412322274802</v>
      </c>
      <c r="O39" s="139">
        <v>77.917253746637599</v>
      </c>
      <c r="P39" s="140">
        <v>78.200333034456193</v>
      </c>
      <c r="Q39" s="130"/>
      <c r="R39" s="141">
        <v>63.051107980017903</v>
      </c>
      <c r="S39" s="135"/>
      <c r="T39" s="136">
        <v>-11.3348965764383</v>
      </c>
      <c r="U39" s="130">
        <v>-3.11086237962824</v>
      </c>
      <c r="V39" s="130">
        <v>-0.60014944222199196</v>
      </c>
      <c r="W39" s="130">
        <v>-2.50452110956962</v>
      </c>
      <c r="X39" s="130">
        <v>-3.3392835889506398</v>
      </c>
      <c r="Y39" s="137">
        <v>-4.0102855737837704</v>
      </c>
      <c r="Z39" s="130"/>
      <c r="AA39" s="138">
        <v>-0.80813818531922199</v>
      </c>
      <c r="AB39" s="139">
        <v>-1.5557621490831599</v>
      </c>
      <c r="AC39" s="140">
        <v>-1.18201106450047</v>
      </c>
      <c r="AD39" s="130"/>
      <c r="AE39" s="141">
        <v>-3.0267608400279302</v>
      </c>
      <c r="AF39" s="30"/>
      <c r="AG39" s="136">
        <v>49.983988728064503</v>
      </c>
      <c r="AH39" s="130">
        <v>56.464070705776798</v>
      </c>
      <c r="AI39" s="130">
        <v>60.6628666581273</v>
      </c>
      <c r="AJ39" s="130">
        <v>62.103881132317099</v>
      </c>
      <c r="AK39" s="130">
        <v>64.430639169975606</v>
      </c>
      <c r="AL39" s="137">
        <v>58.7290892788523</v>
      </c>
      <c r="AM39" s="130"/>
      <c r="AN39" s="138">
        <v>75.098629435122305</v>
      </c>
      <c r="AO39" s="139">
        <v>76.115024977584198</v>
      </c>
      <c r="AP39" s="140">
        <v>75.606827206353202</v>
      </c>
      <c r="AQ39" s="130"/>
      <c r="AR39" s="141">
        <v>63.551300115281101</v>
      </c>
      <c r="AS39" s="135"/>
      <c r="AT39" s="136">
        <v>-0.65192339316067205</v>
      </c>
      <c r="AU39" s="130">
        <v>-2.4683500939574401</v>
      </c>
      <c r="AV39" s="130">
        <v>-2.5100796424513798</v>
      </c>
      <c r="AW39" s="130">
        <v>-4.3736332445692998</v>
      </c>
      <c r="AX39" s="130">
        <v>-5.1308203388982196</v>
      </c>
      <c r="AY39" s="137">
        <v>-3.1797769407725598</v>
      </c>
      <c r="AZ39" s="130"/>
      <c r="BA39" s="138">
        <v>-4.6666259488156401</v>
      </c>
      <c r="BB39" s="139">
        <v>-4.4861963719990099</v>
      </c>
      <c r="BC39" s="140">
        <v>-4.5758900609770601</v>
      </c>
      <c r="BD39" s="130"/>
      <c r="BE39" s="141">
        <v>-3.65889511257839</v>
      </c>
    </row>
    <row r="40" spans="1:57" x14ac:dyDescent="0.2">
      <c r="A40" s="20" t="s">
        <v>81</v>
      </c>
      <c r="B40" s="3" t="str">
        <f t="shared" si="0"/>
        <v>Northern Virginia</v>
      </c>
      <c r="C40" s="3"/>
      <c r="D40" s="24" t="s">
        <v>16</v>
      </c>
      <c r="E40" s="27" t="s">
        <v>17</v>
      </c>
      <c r="F40" s="3"/>
      <c r="G40" s="136">
        <v>56.702587030455803</v>
      </c>
      <c r="H40" s="130">
        <v>73.623371164354694</v>
      </c>
      <c r="I40" s="130">
        <v>81.650043945125901</v>
      </c>
      <c r="J40" s="130">
        <v>82.259543734953496</v>
      </c>
      <c r="K40" s="130">
        <v>72.570598800106893</v>
      </c>
      <c r="L40" s="137">
        <v>73.361228934999403</v>
      </c>
      <c r="M40" s="130"/>
      <c r="N40" s="138">
        <v>68.336581451335505</v>
      </c>
      <c r="O40" s="139">
        <v>70.375253162138407</v>
      </c>
      <c r="P40" s="140">
        <v>69.355917306736899</v>
      </c>
      <c r="Q40" s="130"/>
      <c r="R40" s="141">
        <v>72.216854184067202</v>
      </c>
      <c r="S40" s="135"/>
      <c r="T40" s="136">
        <v>-0.56395766107270395</v>
      </c>
      <c r="U40" s="130">
        <v>3.3659396124180101</v>
      </c>
      <c r="V40" s="130">
        <v>4.4856745903467603</v>
      </c>
      <c r="W40" s="130">
        <v>5.3040685947431703</v>
      </c>
      <c r="X40" s="130">
        <v>1.7601966058926499</v>
      </c>
      <c r="Y40" s="137">
        <v>3.07690669775661</v>
      </c>
      <c r="Z40" s="130"/>
      <c r="AA40" s="138">
        <v>-1.4009590976203701</v>
      </c>
      <c r="AB40" s="139">
        <v>-4.1272063998178599</v>
      </c>
      <c r="AC40" s="140">
        <v>-2.8032180049522801</v>
      </c>
      <c r="AD40" s="130"/>
      <c r="AE40" s="141">
        <v>1.3937337987221801</v>
      </c>
      <c r="AF40" s="30"/>
      <c r="AG40" s="136">
        <v>57.674156444648197</v>
      </c>
      <c r="AH40" s="130">
        <v>76.097195154572205</v>
      </c>
      <c r="AI40" s="130">
        <v>84.593412052428405</v>
      </c>
      <c r="AJ40" s="130">
        <v>85.5286789713019</v>
      </c>
      <c r="AK40" s="130">
        <v>77.454239749321701</v>
      </c>
      <c r="AL40" s="137">
        <v>76.269536474454497</v>
      </c>
      <c r="AM40" s="130"/>
      <c r="AN40" s="138">
        <v>74.5724903511788</v>
      </c>
      <c r="AO40" s="139">
        <v>75.928579617104205</v>
      </c>
      <c r="AP40" s="140">
        <v>75.250534984141495</v>
      </c>
      <c r="AQ40" s="130"/>
      <c r="AR40" s="141">
        <v>75.978393191507905</v>
      </c>
      <c r="AS40" s="135"/>
      <c r="AT40" s="136">
        <v>5.6623000550862796</v>
      </c>
      <c r="AU40" s="130">
        <v>6.5412470668401896</v>
      </c>
      <c r="AV40" s="130">
        <v>5.0592697026372502</v>
      </c>
      <c r="AW40" s="130">
        <v>4.4623302330550096</v>
      </c>
      <c r="AX40" s="130">
        <v>2.1981611658339899</v>
      </c>
      <c r="AY40" s="137">
        <v>4.7078196520460001</v>
      </c>
      <c r="AZ40" s="130"/>
      <c r="BA40" s="138">
        <v>-1.34329179972749</v>
      </c>
      <c r="BB40" s="139">
        <v>-2.2532214066314502</v>
      </c>
      <c r="BC40" s="140">
        <v>-1.8044636365249</v>
      </c>
      <c r="BD40" s="130"/>
      <c r="BE40" s="141">
        <v>2.77885504224147</v>
      </c>
    </row>
    <row r="41" spans="1:57" x14ac:dyDescent="0.2">
      <c r="A41" s="22" t="s">
        <v>82</v>
      </c>
      <c r="B41" s="3" t="str">
        <f t="shared" si="0"/>
        <v>Shenandoah Valley</v>
      </c>
      <c r="C41" s="3"/>
      <c r="D41" s="25" t="s">
        <v>16</v>
      </c>
      <c r="E41" s="28" t="s">
        <v>17</v>
      </c>
      <c r="F41" s="3"/>
      <c r="G41" s="142">
        <v>43.261938494874499</v>
      </c>
      <c r="H41" s="143">
        <v>52.554379531627603</v>
      </c>
      <c r="I41" s="143">
        <v>54.4878739894991</v>
      </c>
      <c r="J41" s="143">
        <v>57.5047920660055</v>
      </c>
      <c r="K41" s="143">
        <v>61.5134594549545</v>
      </c>
      <c r="L41" s="144">
        <v>53.864488707392198</v>
      </c>
      <c r="M41" s="130"/>
      <c r="N41" s="145">
        <v>70.772564380364997</v>
      </c>
      <c r="O41" s="146">
        <v>69.064088674056094</v>
      </c>
      <c r="P41" s="147">
        <v>69.918326527210596</v>
      </c>
      <c r="Q41" s="130"/>
      <c r="R41" s="148">
        <v>58.4512995130546</v>
      </c>
      <c r="S41" s="135"/>
      <c r="T41" s="142">
        <v>-3.5993711023890902</v>
      </c>
      <c r="U41" s="143">
        <v>1.72984192485817</v>
      </c>
      <c r="V41" s="143">
        <v>1.5016359628487701</v>
      </c>
      <c r="W41" s="143">
        <v>-1.37017266474152</v>
      </c>
      <c r="X41" s="143">
        <v>4.8351208356389899</v>
      </c>
      <c r="Y41" s="144">
        <v>0.77888252650098899</v>
      </c>
      <c r="Z41" s="130"/>
      <c r="AA41" s="145">
        <v>4.1742464964822004</v>
      </c>
      <c r="AB41" s="146">
        <v>-2.8645453679077102</v>
      </c>
      <c r="AC41" s="147">
        <v>0.57475946181503401</v>
      </c>
      <c r="AD41" s="130"/>
      <c r="AE41" s="148">
        <v>0.70355571872141698</v>
      </c>
      <c r="AF41" s="31"/>
      <c r="AG41" s="142">
        <v>43.777381825804397</v>
      </c>
      <c r="AH41" s="143">
        <v>52.9043077245571</v>
      </c>
      <c r="AI41" s="143">
        <v>56.505607378681397</v>
      </c>
      <c r="AJ41" s="143">
        <v>58.196309777833498</v>
      </c>
      <c r="AK41" s="143">
        <v>61.145977155767497</v>
      </c>
      <c r="AL41" s="144">
        <v>54.510114402288799</v>
      </c>
      <c r="AM41" s="130"/>
      <c r="AN41" s="145">
        <v>72.620392452198601</v>
      </c>
      <c r="AO41" s="146">
        <v>72.124597297184195</v>
      </c>
      <c r="AP41" s="147">
        <v>72.372494874691398</v>
      </c>
      <c r="AQ41" s="130"/>
      <c r="AR41" s="148">
        <v>59.618093879272401</v>
      </c>
      <c r="AS41" s="75"/>
      <c r="AT41" s="142">
        <v>-1.19539049066604</v>
      </c>
      <c r="AU41" s="143">
        <v>0.18120923785672499</v>
      </c>
      <c r="AV41" s="143">
        <v>0.414369920495818</v>
      </c>
      <c r="AW41" s="143">
        <v>0.475536774727851</v>
      </c>
      <c r="AX41" s="143">
        <v>1.1166255767082001</v>
      </c>
      <c r="AY41" s="144">
        <v>0.27915426303642599</v>
      </c>
      <c r="AZ41" s="130"/>
      <c r="BA41" s="145">
        <v>2.36904438287534</v>
      </c>
      <c r="BB41" s="146">
        <v>-0.33680689433461802</v>
      </c>
      <c r="BC41" s="147">
        <v>1.00263234553626</v>
      </c>
      <c r="BD41" s="130"/>
      <c r="BE41" s="148">
        <v>0.52286363675315495</v>
      </c>
    </row>
    <row r="42" spans="1:57" x14ac:dyDescent="0.2">
      <c r="A42" s="19" t="s">
        <v>83</v>
      </c>
      <c r="B42" s="3" t="str">
        <f t="shared" si="0"/>
        <v>Southern Virginia</v>
      </c>
      <c r="C42" s="9"/>
      <c r="D42" s="23" t="s">
        <v>16</v>
      </c>
      <c r="E42" s="26" t="s">
        <v>17</v>
      </c>
      <c r="F42" s="3"/>
      <c r="G42" s="127">
        <v>46.955090524335702</v>
      </c>
      <c r="H42" s="128">
        <v>62.214907124382698</v>
      </c>
      <c r="I42" s="128">
        <v>64.566188572772106</v>
      </c>
      <c r="J42" s="128">
        <v>66.917470021161506</v>
      </c>
      <c r="K42" s="128">
        <v>62.167881495415003</v>
      </c>
      <c r="L42" s="129">
        <v>60.564307547613403</v>
      </c>
      <c r="M42" s="130"/>
      <c r="N42" s="131">
        <v>72.184340465553703</v>
      </c>
      <c r="O42" s="132">
        <v>71.784622619327493</v>
      </c>
      <c r="P42" s="133">
        <v>71.984481542440605</v>
      </c>
      <c r="Q42" s="130"/>
      <c r="R42" s="134">
        <v>63.827214403278298</v>
      </c>
      <c r="S42" s="135"/>
      <c r="T42" s="127">
        <v>0.53775741694435397</v>
      </c>
      <c r="U42" s="128">
        <v>-5.1531973419831898</v>
      </c>
      <c r="V42" s="128">
        <v>-2.6746321829666799</v>
      </c>
      <c r="W42" s="128">
        <v>-0.42402121287817601</v>
      </c>
      <c r="X42" s="128">
        <v>-6.7155836211756004</v>
      </c>
      <c r="Y42" s="129">
        <v>-3.0925932531104898</v>
      </c>
      <c r="Z42" s="130"/>
      <c r="AA42" s="131">
        <v>5.7997178622813701</v>
      </c>
      <c r="AB42" s="132">
        <v>5.4298271997171002</v>
      </c>
      <c r="AC42" s="133">
        <v>5.6149621536902297</v>
      </c>
      <c r="AD42" s="130"/>
      <c r="AE42" s="134">
        <v>-0.447832042719783</v>
      </c>
      <c r="AF42" s="29"/>
      <c r="AG42" s="127">
        <v>48.2894427462967</v>
      </c>
      <c r="AH42" s="128">
        <v>61.5212790971079</v>
      </c>
      <c r="AI42" s="128">
        <v>64.331060427933195</v>
      </c>
      <c r="AJ42" s="128">
        <v>65.189278156595293</v>
      </c>
      <c r="AK42" s="128">
        <v>60.868798495179803</v>
      </c>
      <c r="AL42" s="129">
        <v>60.039971784622601</v>
      </c>
      <c r="AM42" s="130"/>
      <c r="AN42" s="131">
        <v>66.4648483423465</v>
      </c>
      <c r="AO42" s="132">
        <v>68.998354102986099</v>
      </c>
      <c r="AP42" s="133">
        <v>67.731601222666299</v>
      </c>
      <c r="AQ42" s="130"/>
      <c r="AR42" s="134">
        <v>62.2375801954922</v>
      </c>
      <c r="AS42" s="135"/>
      <c r="AT42" s="127">
        <v>0.305589795501085</v>
      </c>
      <c r="AU42" s="128">
        <v>-3.59158563099678</v>
      </c>
      <c r="AV42" s="128">
        <v>-3.2498712849475102</v>
      </c>
      <c r="AW42" s="128">
        <v>-2.5989485334503302</v>
      </c>
      <c r="AX42" s="128">
        <v>-4.3347054952197697</v>
      </c>
      <c r="AY42" s="129">
        <v>-2.8488941723323999</v>
      </c>
      <c r="AZ42" s="130"/>
      <c r="BA42" s="131">
        <v>-1.49021441957746</v>
      </c>
      <c r="BB42" s="132">
        <v>-0.47545261180363002</v>
      </c>
      <c r="BC42" s="133">
        <v>-0.975943451055585</v>
      </c>
      <c r="BD42" s="130"/>
      <c r="BE42" s="134">
        <v>-2.2741618248931901</v>
      </c>
    </row>
    <row r="43" spans="1:57" x14ac:dyDescent="0.2">
      <c r="A43" s="20" t="s">
        <v>84</v>
      </c>
      <c r="B43" s="3" t="str">
        <f t="shared" si="0"/>
        <v>Southwest Virginia - Blue Ridge Highlands</v>
      </c>
      <c r="C43" s="10"/>
      <c r="D43" s="24" t="s">
        <v>16</v>
      </c>
      <c r="E43" s="27" t="s">
        <v>17</v>
      </c>
      <c r="F43" s="3"/>
      <c r="G43" s="136">
        <v>43.469852104664298</v>
      </c>
      <c r="H43" s="130">
        <v>52.6734926052332</v>
      </c>
      <c r="I43" s="130">
        <v>56.7007963594994</v>
      </c>
      <c r="J43" s="130">
        <v>60.466439135381101</v>
      </c>
      <c r="K43" s="130">
        <v>59.840728100113701</v>
      </c>
      <c r="L43" s="137">
        <v>54.630261660978299</v>
      </c>
      <c r="M43" s="130"/>
      <c r="N43" s="138">
        <v>69.544937428896404</v>
      </c>
      <c r="O43" s="139">
        <v>63.356086461888502</v>
      </c>
      <c r="P43" s="140">
        <v>66.450511945392407</v>
      </c>
      <c r="Q43" s="130"/>
      <c r="R43" s="141">
        <v>58.0074760279538</v>
      </c>
      <c r="S43" s="135"/>
      <c r="T43" s="136">
        <v>7.6631297302811499</v>
      </c>
      <c r="U43" s="130">
        <v>3.98874541019577</v>
      </c>
      <c r="V43" s="130">
        <v>8.40844482490931</v>
      </c>
      <c r="W43" s="130">
        <v>5.4658434799373197</v>
      </c>
      <c r="X43" s="130">
        <v>3.46471371984804</v>
      </c>
      <c r="Y43" s="137">
        <v>5.6672555130350402</v>
      </c>
      <c r="Z43" s="130"/>
      <c r="AA43" s="138">
        <v>1.2490765436878</v>
      </c>
      <c r="AB43" s="139">
        <v>0.65014973413958999</v>
      </c>
      <c r="AC43" s="140">
        <v>0.96267181815400205</v>
      </c>
      <c r="AD43" s="130"/>
      <c r="AE43" s="141">
        <v>4.0799023642145</v>
      </c>
      <c r="AF43" s="30"/>
      <c r="AG43" s="136">
        <v>43.540955631399299</v>
      </c>
      <c r="AH43" s="130">
        <v>52.792946530147802</v>
      </c>
      <c r="AI43" s="130">
        <v>56.066552901023798</v>
      </c>
      <c r="AJ43" s="130">
        <v>58.725824800910097</v>
      </c>
      <c r="AK43" s="130">
        <v>57.960750853242303</v>
      </c>
      <c r="AL43" s="137">
        <v>53.817406143344698</v>
      </c>
      <c r="AM43" s="130"/>
      <c r="AN43" s="138">
        <v>66.669510807736003</v>
      </c>
      <c r="AO43" s="139">
        <v>64.792377701934001</v>
      </c>
      <c r="AP43" s="140">
        <v>65.730944254834995</v>
      </c>
      <c r="AQ43" s="130"/>
      <c r="AR43" s="141">
        <v>57.221274175199</v>
      </c>
      <c r="AS43" s="135"/>
      <c r="AT43" s="136">
        <v>-1.58605185786527</v>
      </c>
      <c r="AU43" s="130">
        <v>1.03093511267463</v>
      </c>
      <c r="AV43" s="130">
        <v>1.79922482216278</v>
      </c>
      <c r="AW43" s="130">
        <v>1.8953330077716899</v>
      </c>
      <c r="AX43" s="130">
        <v>-0.34347531207111998</v>
      </c>
      <c r="AY43" s="137">
        <v>0.64350209852107298</v>
      </c>
      <c r="AZ43" s="130"/>
      <c r="BA43" s="138">
        <v>-0.59933544073789402</v>
      </c>
      <c r="BB43" s="139">
        <v>-2.10198691552322</v>
      </c>
      <c r="BC43" s="140">
        <v>-1.34565470853355</v>
      </c>
      <c r="BD43" s="130"/>
      <c r="BE43" s="141">
        <v>-1.81327134604484E-2</v>
      </c>
    </row>
    <row r="44" spans="1:57" x14ac:dyDescent="0.2">
      <c r="A44" s="21" t="s">
        <v>85</v>
      </c>
      <c r="B44" s="3" t="str">
        <f t="shared" si="0"/>
        <v>Southwest Virginia - Heart of Appalachia</v>
      </c>
      <c r="C44" s="3"/>
      <c r="D44" s="24" t="s">
        <v>16</v>
      </c>
      <c r="E44" s="27" t="s">
        <v>17</v>
      </c>
      <c r="F44" s="3"/>
      <c r="G44" s="136">
        <v>36.240310077519297</v>
      </c>
      <c r="H44" s="130">
        <v>48.062015503875898</v>
      </c>
      <c r="I44" s="130">
        <v>49.7416020671834</v>
      </c>
      <c r="J44" s="130">
        <v>52.067183462532199</v>
      </c>
      <c r="K44" s="130">
        <v>47.351421188630397</v>
      </c>
      <c r="L44" s="137">
        <v>46.692506459948298</v>
      </c>
      <c r="M44" s="130"/>
      <c r="N44" s="138">
        <v>53.617571059431498</v>
      </c>
      <c r="O44" s="139">
        <v>47.7390180878552</v>
      </c>
      <c r="P44" s="140">
        <v>50.678294573643399</v>
      </c>
      <c r="Q44" s="130"/>
      <c r="R44" s="141">
        <v>47.831303063861199</v>
      </c>
      <c r="S44" s="135"/>
      <c r="T44" s="136">
        <v>6.5934626369142801</v>
      </c>
      <c r="U44" s="130">
        <v>0.48073169371479502</v>
      </c>
      <c r="V44" s="130">
        <v>-0.721774995030808</v>
      </c>
      <c r="W44" s="130">
        <v>0.46961164815329498</v>
      </c>
      <c r="X44" s="130">
        <v>-4.8387067951865701</v>
      </c>
      <c r="Y44" s="137">
        <v>-2.3265714257427701E-2</v>
      </c>
      <c r="Z44" s="130"/>
      <c r="AA44" s="138">
        <v>-11.1672397384788</v>
      </c>
      <c r="AB44" s="139">
        <v>-14.046104979363299</v>
      </c>
      <c r="AC44" s="140">
        <v>-12.546838461396799</v>
      </c>
      <c r="AD44" s="130"/>
      <c r="AE44" s="141">
        <v>-4.1772339053511303</v>
      </c>
      <c r="AF44" s="30"/>
      <c r="AG44" s="136">
        <v>38.824289405684702</v>
      </c>
      <c r="AH44" s="130">
        <v>50.807493540051603</v>
      </c>
      <c r="AI44" s="130">
        <v>54.0697674418604</v>
      </c>
      <c r="AJ44" s="130">
        <v>53.0361757105943</v>
      </c>
      <c r="AK44" s="130">
        <v>48.788759689922401</v>
      </c>
      <c r="AL44" s="137">
        <v>49.105297157622701</v>
      </c>
      <c r="AM44" s="130"/>
      <c r="AN44" s="138">
        <v>51.808785529715699</v>
      </c>
      <c r="AO44" s="139">
        <v>50.759043927648499</v>
      </c>
      <c r="AP44" s="140">
        <v>51.283914728682099</v>
      </c>
      <c r="AQ44" s="130"/>
      <c r="AR44" s="141">
        <v>49.727759320782503</v>
      </c>
      <c r="AS44" s="135"/>
      <c r="AT44" s="136">
        <v>2.0564314906557102</v>
      </c>
      <c r="AU44" s="130">
        <v>-1.1074506179570101</v>
      </c>
      <c r="AV44" s="130">
        <v>0.78687888777839099</v>
      </c>
      <c r="AW44" s="130">
        <v>-4.0926405631692004</v>
      </c>
      <c r="AX44" s="130">
        <v>-4.29960468517399</v>
      </c>
      <c r="AY44" s="137">
        <v>-1.53188411533833</v>
      </c>
      <c r="AZ44" s="130"/>
      <c r="BA44" s="138">
        <v>-9.7113458774488706</v>
      </c>
      <c r="BB44" s="139">
        <v>-7.8376871891616497</v>
      </c>
      <c r="BC44" s="140">
        <v>-8.7937232548651192</v>
      </c>
      <c r="BD44" s="130"/>
      <c r="BE44" s="141">
        <v>-3.7890355617881699</v>
      </c>
    </row>
    <row r="45" spans="1:57" x14ac:dyDescent="0.2">
      <c r="A45" s="22" t="s">
        <v>86</v>
      </c>
      <c r="B45" s="3" t="str">
        <f t="shared" si="0"/>
        <v>Virginia Mountains</v>
      </c>
      <c r="C45" s="3"/>
      <c r="D45" s="25" t="s">
        <v>16</v>
      </c>
      <c r="E45" s="28" t="s">
        <v>17</v>
      </c>
      <c r="F45" s="3"/>
      <c r="G45" s="136">
        <v>42.874930824571102</v>
      </c>
      <c r="H45" s="130">
        <v>53.707802988378504</v>
      </c>
      <c r="I45" s="130">
        <v>63.171001660210202</v>
      </c>
      <c r="J45" s="130">
        <v>65.412285556170403</v>
      </c>
      <c r="K45" s="130">
        <v>62.852794687326998</v>
      </c>
      <c r="L45" s="137">
        <v>57.603763143331399</v>
      </c>
      <c r="M45" s="130"/>
      <c r="N45" s="138">
        <v>68.622025456557793</v>
      </c>
      <c r="O45" s="139">
        <v>63.904261206419399</v>
      </c>
      <c r="P45" s="140">
        <v>66.263143331488607</v>
      </c>
      <c r="Q45" s="130"/>
      <c r="R45" s="141">
        <v>60.077871768519202</v>
      </c>
      <c r="S45" s="135"/>
      <c r="T45" s="136">
        <v>-0.44602644470118902</v>
      </c>
      <c r="U45" s="130">
        <v>-4.14877978823385</v>
      </c>
      <c r="V45" s="130">
        <v>5.8041500156840096</v>
      </c>
      <c r="W45" s="130">
        <v>2.6736997857488598</v>
      </c>
      <c r="X45" s="130">
        <v>-6.1468848434304801</v>
      </c>
      <c r="Y45" s="137">
        <v>-0.591657344407026</v>
      </c>
      <c r="Z45" s="130"/>
      <c r="AA45" s="138">
        <v>-7.0764711170419297</v>
      </c>
      <c r="AB45" s="139">
        <v>-8.6669141349855998</v>
      </c>
      <c r="AC45" s="140">
        <v>-7.8502412709793301</v>
      </c>
      <c r="AD45" s="130"/>
      <c r="AE45" s="141">
        <v>-3.0144749764086698</v>
      </c>
      <c r="AF45" s="31"/>
      <c r="AG45" s="136">
        <v>45.673076923076898</v>
      </c>
      <c r="AH45" s="130">
        <v>57.221914775871603</v>
      </c>
      <c r="AI45" s="130">
        <v>62.859712230215798</v>
      </c>
      <c r="AJ45" s="130">
        <v>63.579136690647402</v>
      </c>
      <c r="AK45" s="130">
        <v>62.662562257885902</v>
      </c>
      <c r="AL45" s="137">
        <v>58.3992805755395</v>
      </c>
      <c r="AM45" s="130"/>
      <c r="AN45" s="138">
        <v>68.417957941339196</v>
      </c>
      <c r="AO45" s="139">
        <v>68.058245711123405</v>
      </c>
      <c r="AP45" s="140">
        <v>68.238101826231301</v>
      </c>
      <c r="AQ45" s="130"/>
      <c r="AR45" s="141">
        <v>61.210372361451398</v>
      </c>
      <c r="AS45" s="135"/>
      <c r="AT45" s="136">
        <v>0.67092699128165501</v>
      </c>
      <c r="AU45" s="130">
        <v>-0.87243267873807095</v>
      </c>
      <c r="AV45" s="130">
        <v>2.8613472858077098</v>
      </c>
      <c r="AW45" s="130">
        <v>2.9820600501263299</v>
      </c>
      <c r="AX45" s="130">
        <v>2.0038647402566698</v>
      </c>
      <c r="AY45" s="137">
        <v>1.58995772454201</v>
      </c>
      <c r="AZ45" s="130"/>
      <c r="BA45" s="138">
        <v>1.4135769784629799</v>
      </c>
      <c r="BB45" s="139">
        <v>-0.643128528101643</v>
      </c>
      <c r="BC45" s="140">
        <v>0.37739994523382903</v>
      </c>
      <c r="BD45" s="130"/>
      <c r="BE45" s="141">
        <v>1.1975212417402099</v>
      </c>
    </row>
    <row r="46" spans="1:57" x14ac:dyDescent="0.2">
      <c r="A46" s="86" t="s">
        <v>111</v>
      </c>
      <c r="B46" s="3" t="s">
        <v>117</v>
      </c>
      <c r="D46" s="25" t="s">
        <v>16</v>
      </c>
      <c r="E46" s="28" t="s">
        <v>17</v>
      </c>
      <c r="G46" s="136">
        <v>39.150366748166199</v>
      </c>
      <c r="H46" s="130">
        <v>53.331295843520699</v>
      </c>
      <c r="I46" s="130">
        <v>60.0550122249388</v>
      </c>
      <c r="J46" s="130">
        <v>64.486552567237098</v>
      </c>
      <c r="K46" s="130">
        <v>58.710268948655198</v>
      </c>
      <c r="L46" s="137">
        <v>55.146699266503603</v>
      </c>
      <c r="M46" s="130"/>
      <c r="N46" s="138">
        <v>68.673594132029294</v>
      </c>
      <c r="O46" s="139">
        <v>75.488997555012205</v>
      </c>
      <c r="P46" s="140">
        <v>72.081295843520707</v>
      </c>
      <c r="Q46" s="130"/>
      <c r="R46" s="141">
        <v>59.985155431365698</v>
      </c>
      <c r="S46" s="135"/>
      <c r="T46" s="136">
        <v>-10.482180293500999</v>
      </c>
      <c r="U46" s="130">
        <v>-3.64439536167863</v>
      </c>
      <c r="V46" s="130">
        <v>-2.3845007451564801</v>
      </c>
      <c r="W46" s="130">
        <v>7.7630234933605697</v>
      </c>
      <c r="X46" s="130">
        <v>-3.7092731829573902</v>
      </c>
      <c r="Y46" s="137">
        <v>-2.01998262380538</v>
      </c>
      <c r="Z46" s="130"/>
      <c r="AA46" s="138">
        <v>-1.3608428446005201</v>
      </c>
      <c r="AB46" s="139">
        <v>4.9723756906077297</v>
      </c>
      <c r="AC46" s="140">
        <v>1.8570503131073199</v>
      </c>
      <c r="AD46" s="130"/>
      <c r="AE46" s="141">
        <v>-0.72259556326324104</v>
      </c>
      <c r="AG46" s="136">
        <v>39.952628361858103</v>
      </c>
      <c r="AH46" s="130">
        <v>54.905256723716299</v>
      </c>
      <c r="AI46" s="130">
        <v>65.1512836185819</v>
      </c>
      <c r="AJ46" s="130">
        <v>68.558985330073298</v>
      </c>
      <c r="AK46" s="130">
        <v>66.014669926650299</v>
      </c>
      <c r="AL46" s="137">
        <v>58.916564792175997</v>
      </c>
      <c r="AM46" s="130"/>
      <c r="AN46" s="138">
        <v>69.674511002444902</v>
      </c>
      <c r="AO46" s="139">
        <v>72.073655256723697</v>
      </c>
      <c r="AP46" s="140">
        <v>70.874083129584307</v>
      </c>
      <c r="AQ46" s="130"/>
      <c r="AR46" s="141">
        <v>62.332998602864102</v>
      </c>
      <c r="AS46" s="135"/>
      <c r="AT46" s="136">
        <v>-8.9936996019232893</v>
      </c>
      <c r="AU46" s="130">
        <v>-5.3517287255460904</v>
      </c>
      <c r="AV46" s="130">
        <v>-4.0871079499647998</v>
      </c>
      <c r="AW46" s="130">
        <v>0.65778997299897302</v>
      </c>
      <c r="AX46" s="130">
        <v>0.55499600281069705</v>
      </c>
      <c r="AY46" s="137">
        <v>-2.97089717086843</v>
      </c>
      <c r="AZ46" s="130"/>
      <c r="BA46" s="138">
        <v>-3.16900478143637</v>
      </c>
      <c r="BB46" s="139">
        <v>-4.1703055588816698</v>
      </c>
      <c r="BC46" s="140">
        <v>-3.6807298957585499</v>
      </c>
      <c r="BD46" s="130"/>
      <c r="BE46" s="141">
        <v>-3.20288198651948</v>
      </c>
    </row>
    <row r="47" spans="1:57" x14ac:dyDescent="0.2">
      <c r="A47" s="86" t="s">
        <v>112</v>
      </c>
      <c r="B47" s="3" t="s">
        <v>118</v>
      </c>
      <c r="D47" s="25" t="s">
        <v>16</v>
      </c>
      <c r="E47" s="28" t="s">
        <v>17</v>
      </c>
      <c r="G47" s="136">
        <v>49.155499461746899</v>
      </c>
      <c r="H47" s="130">
        <v>69.653661977059201</v>
      </c>
      <c r="I47" s="130">
        <v>80.014105943056506</v>
      </c>
      <c r="J47" s="130">
        <v>80.426147963918396</v>
      </c>
      <c r="K47" s="130">
        <v>70.6262296299045</v>
      </c>
      <c r="L47" s="137">
        <v>69.975128995137098</v>
      </c>
      <c r="M47" s="130"/>
      <c r="N47" s="138">
        <v>71.788113886929693</v>
      </c>
      <c r="O47" s="139">
        <v>73.091057574520207</v>
      </c>
      <c r="P47" s="140">
        <v>72.4395857307249</v>
      </c>
      <c r="Q47" s="130"/>
      <c r="R47" s="141">
        <v>70.679259491019295</v>
      </c>
      <c r="S47" s="135"/>
      <c r="T47" s="136">
        <v>-5.9295528974393301</v>
      </c>
      <c r="U47" s="130">
        <v>1.22803576338179</v>
      </c>
      <c r="V47" s="130">
        <v>2.2773497810491601</v>
      </c>
      <c r="W47" s="130">
        <v>3.1219240793251899</v>
      </c>
      <c r="X47" s="130">
        <v>-0.382606770902785</v>
      </c>
      <c r="Y47" s="137">
        <v>0.485883884551921</v>
      </c>
      <c r="Z47" s="130"/>
      <c r="AA47" s="138">
        <v>1.4207481703751399</v>
      </c>
      <c r="AB47" s="139">
        <v>-2.84923193579034</v>
      </c>
      <c r="AC47" s="140">
        <v>-0.77933965849018405</v>
      </c>
      <c r="AD47" s="130"/>
      <c r="AE47" s="141">
        <v>0.112059634465848</v>
      </c>
      <c r="AG47" s="136">
        <v>52.470106546317403</v>
      </c>
      <c r="AH47" s="130">
        <v>73.516959009910195</v>
      </c>
      <c r="AI47" s="130">
        <v>83.2047643418787</v>
      </c>
      <c r="AJ47" s="130">
        <v>83.157620721072405</v>
      </c>
      <c r="AK47" s="130">
        <v>77.473457168888601</v>
      </c>
      <c r="AL47" s="137">
        <v>73.966873729114596</v>
      </c>
      <c r="AM47" s="130"/>
      <c r="AN47" s="138">
        <v>77.156430709730202</v>
      </c>
      <c r="AO47" s="139">
        <v>77.2521894349305</v>
      </c>
      <c r="AP47" s="140">
        <v>77.204310072330301</v>
      </c>
      <c r="AQ47" s="130"/>
      <c r="AR47" s="141">
        <v>74.892213174107695</v>
      </c>
      <c r="AS47" s="135"/>
      <c r="AT47" s="136">
        <v>6.4075211770325504</v>
      </c>
      <c r="AU47" s="130">
        <v>6.2735650157631104</v>
      </c>
      <c r="AV47" s="130">
        <v>4.5858921586169501</v>
      </c>
      <c r="AW47" s="130">
        <v>3.5062840675030298</v>
      </c>
      <c r="AX47" s="130">
        <v>2.1932502341266602</v>
      </c>
      <c r="AY47" s="137">
        <v>4.41535210557619</v>
      </c>
      <c r="AZ47" s="130"/>
      <c r="BA47" s="138">
        <v>0.17000450653973401</v>
      </c>
      <c r="BB47" s="139">
        <v>-1.7693146700718301</v>
      </c>
      <c r="BC47" s="140">
        <v>-0.80973455899586</v>
      </c>
      <c r="BD47" s="130"/>
      <c r="BE47" s="141">
        <v>2.8187314199394198</v>
      </c>
    </row>
    <row r="48" spans="1:57" x14ac:dyDescent="0.2">
      <c r="A48" s="86" t="s">
        <v>113</v>
      </c>
      <c r="B48" s="3" t="s">
        <v>119</v>
      </c>
      <c r="D48" s="25" t="s">
        <v>16</v>
      </c>
      <c r="E48" s="28" t="s">
        <v>17</v>
      </c>
      <c r="G48" s="136">
        <v>51.555728248199102</v>
      </c>
      <c r="H48" s="130">
        <v>67.068177063095902</v>
      </c>
      <c r="I48" s="130">
        <v>75.063514361718006</v>
      </c>
      <c r="J48" s="130">
        <v>74.501599067459694</v>
      </c>
      <c r="K48" s="130">
        <v>68.619421944585497</v>
      </c>
      <c r="L48" s="137">
        <v>67.361688137011598</v>
      </c>
      <c r="M48" s="130"/>
      <c r="N48" s="138">
        <v>75.556684699763807</v>
      </c>
      <c r="O48" s="139">
        <v>77.765490031981301</v>
      </c>
      <c r="P48" s="140">
        <v>76.661087365872604</v>
      </c>
      <c r="Q48" s="130"/>
      <c r="R48" s="141">
        <v>70.018659345257603</v>
      </c>
      <c r="S48" s="135"/>
      <c r="T48" s="136">
        <v>-3.47442414972739</v>
      </c>
      <c r="U48" s="130">
        <v>2.9918388453767601</v>
      </c>
      <c r="V48" s="130">
        <v>2.3095603464697398</v>
      </c>
      <c r="W48" s="130">
        <v>-1.4678127877631399</v>
      </c>
      <c r="X48" s="130">
        <v>-3.5371054825735699</v>
      </c>
      <c r="Y48" s="137">
        <v>-0.54302243296665798</v>
      </c>
      <c r="Z48" s="130"/>
      <c r="AA48" s="138">
        <v>-3.3958149597345999</v>
      </c>
      <c r="AB48" s="139">
        <v>-4.5174530246090896</v>
      </c>
      <c r="AC48" s="140">
        <v>-3.9679871144038099</v>
      </c>
      <c r="AD48" s="130"/>
      <c r="AE48" s="141">
        <v>-1.6403847090810999</v>
      </c>
      <c r="AG48" s="136">
        <v>53.282571659144502</v>
      </c>
      <c r="AH48" s="130">
        <v>69.820216994948694</v>
      </c>
      <c r="AI48" s="130">
        <v>78.167498580267207</v>
      </c>
      <c r="AJ48" s="130">
        <v>78.112950951968102</v>
      </c>
      <c r="AK48" s="130">
        <v>73.9172669396538</v>
      </c>
      <c r="AL48" s="137">
        <v>70.660101025196496</v>
      </c>
      <c r="AM48" s="130"/>
      <c r="AN48" s="138">
        <v>78.794422691813296</v>
      </c>
      <c r="AO48" s="139">
        <v>80.424873718504301</v>
      </c>
      <c r="AP48" s="140">
        <v>79.609648205158805</v>
      </c>
      <c r="AQ48" s="130"/>
      <c r="AR48" s="141">
        <v>73.217114505185705</v>
      </c>
      <c r="AS48" s="135"/>
      <c r="AT48" s="136">
        <v>1.74353525230506</v>
      </c>
      <c r="AU48" s="130">
        <v>1.9629724970224001</v>
      </c>
      <c r="AV48" s="130">
        <v>1.29859669746179</v>
      </c>
      <c r="AW48" s="130">
        <v>-0.80339604402402098</v>
      </c>
      <c r="AX48" s="130">
        <v>-1.62208873602611</v>
      </c>
      <c r="AY48" s="137">
        <v>0.40009426515892199</v>
      </c>
      <c r="AZ48" s="130"/>
      <c r="BA48" s="138">
        <v>-3.0351836433066501</v>
      </c>
      <c r="BB48" s="139">
        <v>-2.6054881188660999</v>
      </c>
      <c r="BC48" s="140">
        <v>-2.8186107316187599</v>
      </c>
      <c r="BD48" s="130"/>
      <c r="BE48" s="141">
        <v>-0.62242504140447497</v>
      </c>
    </row>
    <row r="49" spans="1:57" x14ac:dyDescent="0.2">
      <c r="A49" s="86" t="s">
        <v>114</v>
      </c>
      <c r="B49" s="3" t="s">
        <v>120</v>
      </c>
      <c r="D49" s="25" t="s">
        <v>16</v>
      </c>
      <c r="E49" s="28" t="s">
        <v>17</v>
      </c>
      <c r="G49" s="136">
        <v>50.604567845947102</v>
      </c>
      <c r="H49" s="130">
        <v>63.969746728367397</v>
      </c>
      <c r="I49" s="130">
        <v>69.689505896402395</v>
      </c>
      <c r="J49" s="130">
        <v>71.441011096183502</v>
      </c>
      <c r="K49" s="130">
        <v>68.104692242623202</v>
      </c>
      <c r="L49" s="137">
        <v>64.761904761904702</v>
      </c>
      <c r="M49" s="130"/>
      <c r="N49" s="138">
        <v>76.088470916057105</v>
      </c>
      <c r="O49" s="139">
        <v>76.289993531372801</v>
      </c>
      <c r="P49" s="140">
        <v>76.189232223714896</v>
      </c>
      <c r="Q49" s="130"/>
      <c r="R49" s="141">
        <v>68.026855465279098</v>
      </c>
      <c r="S49" s="135"/>
      <c r="T49" s="136">
        <v>-1.5835944234316801</v>
      </c>
      <c r="U49" s="130">
        <v>1.4695176158019301</v>
      </c>
      <c r="V49" s="130">
        <v>2.5925579022511398</v>
      </c>
      <c r="W49" s="130">
        <v>1.4208122725689301</v>
      </c>
      <c r="X49" s="130">
        <v>-1.52466476668908</v>
      </c>
      <c r="Y49" s="137">
        <v>0.55256461675330304</v>
      </c>
      <c r="Z49" s="130"/>
      <c r="AA49" s="138">
        <v>-0.66949615890072001</v>
      </c>
      <c r="AB49" s="139">
        <v>-3.4086319233306601</v>
      </c>
      <c r="AC49" s="140">
        <v>-2.0600225194969899</v>
      </c>
      <c r="AD49" s="130"/>
      <c r="AE49" s="141">
        <v>-0.30096296507838999</v>
      </c>
      <c r="AG49" s="136">
        <v>51.1898542070955</v>
      </c>
      <c r="AH49" s="130">
        <v>65.760436881126495</v>
      </c>
      <c r="AI49" s="130">
        <v>72.078544061302594</v>
      </c>
      <c r="AJ49" s="130">
        <v>73.552644673334299</v>
      </c>
      <c r="AK49" s="130">
        <v>71.057869333731404</v>
      </c>
      <c r="AL49" s="137">
        <v>66.727869831318102</v>
      </c>
      <c r="AM49" s="130"/>
      <c r="AN49" s="138">
        <v>77.583096979648701</v>
      </c>
      <c r="AO49" s="139">
        <v>78.738120117430398</v>
      </c>
      <c r="AP49" s="140">
        <v>78.1606085485395</v>
      </c>
      <c r="AQ49" s="130"/>
      <c r="AR49" s="141">
        <v>69.994366607667104</v>
      </c>
      <c r="AS49" s="135"/>
      <c r="AT49" s="136">
        <v>1.2296617645060399</v>
      </c>
      <c r="AU49" s="130">
        <v>1.0747278887010501</v>
      </c>
      <c r="AV49" s="130">
        <v>0.87369975280085699</v>
      </c>
      <c r="AW49" s="130">
        <v>0.37116593805218001</v>
      </c>
      <c r="AX49" s="130">
        <v>-1.6493489480324599</v>
      </c>
      <c r="AY49" s="137">
        <v>0.30463949696061898</v>
      </c>
      <c r="AZ49" s="130"/>
      <c r="BA49" s="138">
        <v>-1.42939531110048</v>
      </c>
      <c r="BB49" s="139">
        <v>-1.6266720757353199</v>
      </c>
      <c r="BC49" s="140">
        <v>-1.52886130971347</v>
      </c>
      <c r="BD49" s="130"/>
      <c r="BE49" s="141">
        <v>-0.28828741478419201</v>
      </c>
    </row>
    <row r="50" spans="1:57" x14ac:dyDescent="0.2">
      <c r="A50" s="86" t="s">
        <v>115</v>
      </c>
      <c r="B50" s="3" t="s">
        <v>121</v>
      </c>
      <c r="D50" s="25" t="s">
        <v>16</v>
      </c>
      <c r="E50" s="28" t="s">
        <v>17</v>
      </c>
      <c r="G50" s="136">
        <v>51.106359241353601</v>
      </c>
      <c r="H50" s="130">
        <v>59.334325027891403</v>
      </c>
      <c r="I50" s="130">
        <v>62.402380066939301</v>
      </c>
      <c r="J50" s="130">
        <v>64.547438814842295</v>
      </c>
      <c r="K50" s="130">
        <v>64.264152695862094</v>
      </c>
      <c r="L50" s="137">
        <v>60.332521700340102</v>
      </c>
      <c r="M50" s="130"/>
      <c r="N50" s="138">
        <v>70.004179631263597</v>
      </c>
      <c r="O50" s="139">
        <v>69.391167045929507</v>
      </c>
      <c r="P50" s="140">
        <v>69.697673338596502</v>
      </c>
      <c r="Q50" s="130"/>
      <c r="R50" s="141">
        <v>63.009398146918997</v>
      </c>
      <c r="S50" s="135"/>
      <c r="T50" s="136">
        <v>-0.70829589747169197</v>
      </c>
      <c r="U50" s="130">
        <v>-0.186530747527062</v>
      </c>
      <c r="V50" s="130">
        <v>2.8564018485450302</v>
      </c>
      <c r="W50" s="130">
        <v>2.66022318615265</v>
      </c>
      <c r="X50" s="130">
        <v>3.0664879988788698</v>
      </c>
      <c r="Y50" s="137">
        <v>1.6314583225138299</v>
      </c>
      <c r="Z50" s="130"/>
      <c r="AA50" s="138">
        <v>0.22260455283313799</v>
      </c>
      <c r="AB50" s="139">
        <v>-2.3473123453527802</v>
      </c>
      <c r="AC50" s="140">
        <v>-1.0733921960958399</v>
      </c>
      <c r="AD50" s="130"/>
      <c r="AE50" s="141">
        <v>0.76183391016852398</v>
      </c>
      <c r="AG50" s="136">
        <v>51.477082558571901</v>
      </c>
      <c r="AH50" s="130">
        <v>60.124581628858301</v>
      </c>
      <c r="AI50" s="130">
        <v>63.7946262551134</v>
      </c>
      <c r="AJ50" s="130">
        <v>65.368483426088304</v>
      </c>
      <c r="AK50" s="130">
        <v>64.497089544435198</v>
      </c>
      <c r="AL50" s="137">
        <v>61.052751451373702</v>
      </c>
      <c r="AM50" s="130"/>
      <c r="AN50" s="138">
        <v>70.481822723628696</v>
      </c>
      <c r="AO50" s="139">
        <v>71.338112444666393</v>
      </c>
      <c r="AP50" s="140">
        <v>70.909967584147594</v>
      </c>
      <c r="AQ50" s="130"/>
      <c r="AR50" s="141">
        <v>63.869393446432703</v>
      </c>
      <c r="AS50" s="135"/>
      <c r="AT50" s="136">
        <v>2.99670816058075</v>
      </c>
      <c r="AU50" s="130">
        <v>2.5449124048006602</v>
      </c>
      <c r="AV50" s="130">
        <v>3.38372556497049</v>
      </c>
      <c r="AW50" s="130">
        <v>2.2340517686461601</v>
      </c>
      <c r="AX50" s="130">
        <v>1.39144847561508</v>
      </c>
      <c r="AY50" s="137">
        <v>2.48126986644882</v>
      </c>
      <c r="AZ50" s="130"/>
      <c r="BA50" s="138">
        <v>0.73272225810745795</v>
      </c>
      <c r="BB50" s="139">
        <v>-0.43318825205023098</v>
      </c>
      <c r="BC50" s="140">
        <v>0.142854154177704</v>
      </c>
      <c r="BD50" s="130"/>
      <c r="BE50" s="141">
        <v>1.72804884630817</v>
      </c>
    </row>
    <row r="51" spans="1:57" x14ac:dyDescent="0.2">
      <c r="A51" s="87" t="s">
        <v>116</v>
      </c>
      <c r="B51" s="3" t="s">
        <v>122</v>
      </c>
      <c r="D51" s="25" t="s">
        <v>16</v>
      </c>
      <c r="E51" s="28" t="s">
        <v>17</v>
      </c>
      <c r="G51" s="142">
        <v>45.050405846500396</v>
      </c>
      <c r="H51" s="143">
        <v>49.016436061122498</v>
      </c>
      <c r="I51" s="143">
        <v>51.2984199428059</v>
      </c>
      <c r="J51" s="143">
        <v>52.601172766399898</v>
      </c>
      <c r="K51" s="143">
        <v>54.135012565354202</v>
      </c>
      <c r="L51" s="144">
        <v>50.420289436436597</v>
      </c>
      <c r="M51" s="130"/>
      <c r="N51" s="145">
        <v>63.063635575839797</v>
      </c>
      <c r="O51" s="146">
        <v>63.465149195528397</v>
      </c>
      <c r="P51" s="147">
        <v>63.264392385684097</v>
      </c>
      <c r="Q51" s="130"/>
      <c r="R51" s="148">
        <v>54.090033136221599</v>
      </c>
      <c r="S51" s="135"/>
      <c r="T51" s="142">
        <v>-8.1512667702399497</v>
      </c>
      <c r="U51" s="143">
        <v>-7.1658000654276401</v>
      </c>
      <c r="V51" s="143">
        <v>-3.00343656475515</v>
      </c>
      <c r="W51" s="143">
        <v>-4.3675456590656498</v>
      </c>
      <c r="X51" s="143">
        <v>-3.0437798082728</v>
      </c>
      <c r="Y51" s="144">
        <v>-5.07989162787488</v>
      </c>
      <c r="Z51" s="130"/>
      <c r="AA51" s="145">
        <v>-3.9401173974681201</v>
      </c>
      <c r="AB51" s="146">
        <v>-4.2240597501957096</v>
      </c>
      <c r="AC51" s="147">
        <v>-4.0827492237592402</v>
      </c>
      <c r="AD51" s="130"/>
      <c r="AE51" s="148">
        <v>-4.7533155108883198</v>
      </c>
      <c r="AG51" s="142">
        <v>46.745284381409</v>
      </c>
      <c r="AH51" s="143">
        <v>49.874346457147801</v>
      </c>
      <c r="AI51" s="143">
        <v>51.299864236401902</v>
      </c>
      <c r="AJ51" s="143">
        <v>52.4654091683757</v>
      </c>
      <c r="AK51" s="143">
        <v>53.1593922412548</v>
      </c>
      <c r="AL51" s="144">
        <v>50.708859296917801</v>
      </c>
      <c r="AM51" s="130"/>
      <c r="AN51" s="145">
        <v>60.947023310898601</v>
      </c>
      <c r="AO51" s="146">
        <v>62.467142320690897</v>
      </c>
      <c r="AP51" s="147">
        <v>61.707082815794699</v>
      </c>
      <c r="AQ51" s="130"/>
      <c r="AR51" s="148">
        <v>53.8512088737398</v>
      </c>
      <c r="AS51" s="135"/>
      <c r="AT51" s="142">
        <v>-2.53168243350957</v>
      </c>
      <c r="AU51" s="143">
        <v>-2.2247984462427399</v>
      </c>
      <c r="AV51" s="143">
        <v>-1.69710387312287</v>
      </c>
      <c r="AW51" s="143">
        <v>-2.5594866142169002</v>
      </c>
      <c r="AX51" s="143">
        <v>-3.8499271734954501</v>
      </c>
      <c r="AY51" s="144">
        <v>-2.5918717995323299</v>
      </c>
      <c r="AZ51" s="130"/>
      <c r="BA51" s="145">
        <v>-5.5394231459272296</v>
      </c>
      <c r="BB51" s="146">
        <v>-5.6224871438892299</v>
      </c>
      <c r="BC51" s="147">
        <v>-5.5814849692986597</v>
      </c>
      <c r="BD51" s="130"/>
      <c r="BE51" s="148">
        <v>-3.5924434787326298</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A15" zoomScale="80" zoomScaleNormal="80" workbookViewId="0">
      <selection activeCell="AD54" sqref="AD54"/>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5" t="s">
        <v>5</v>
      </c>
      <c r="E2" s="186"/>
      <c r="G2" s="187" t="s">
        <v>36</v>
      </c>
      <c r="H2" s="188"/>
      <c r="I2" s="188"/>
      <c r="J2" s="188"/>
      <c r="K2" s="188"/>
      <c r="L2" s="188"/>
      <c r="M2" s="188"/>
      <c r="N2" s="188"/>
      <c r="O2" s="188"/>
      <c r="P2" s="188"/>
      <c r="Q2" s="188"/>
      <c r="R2" s="188"/>
      <c r="T2" s="187" t="s">
        <v>37</v>
      </c>
      <c r="U2" s="188"/>
      <c r="V2" s="188"/>
      <c r="W2" s="188"/>
      <c r="X2" s="188"/>
      <c r="Y2" s="188"/>
      <c r="Z2" s="188"/>
      <c r="AA2" s="188"/>
      <c r="AB2" s="188"/>
      <c r="AC2" s="188"/>
      <c r="AD2" s="188"/>
      <c r="AE2" s="188"/>
      <c r="AF2" s="4"/>
      <c r="AG2" s="187" t="s">
        <v>38</v>
      </c>
      <c r="AH2" s="188"/>
      <c r="AI2" s="188"/>
      <c r="AJ2" s="188"/>
      <c r="AK2" s="188"/>
      <c r="AL2" s="188"/>
      <c r="AM2" s="188"/>
      <c r="AN2" s="188"/>
      <c r="AO2" s="188"/>
      <c r="AP2" s="188"/>
      <c r="AQ2" s="188"/>
      <c r="AR2" s="188"/>
      <c r="AT2" s="187" t="s">
        <v>39</v>
      </c>
      <c r="AU2" s="188"/>
      <c r="AV2" s="188"/>
      <c r="AW2" s="188"/>
      <c r="AX2" s="188"/>
      <c r="AY2" s="188"/>
      <c r="AZ2" s="188"/>
      <c r="BA2" s="188"/>
      <c r="BB2" s="188"/>
      <c r="BC2" s="188"/>
      <c r="BD2" s="188"/>
      <c r="BE2" s="188"/>
    </row>
    <row r="3" spans="1:57" x14ac:dyDescent="0.2">
      <c r="A3" s="32"/>
      <c r="B3" s="32"/>
      <c r="C3" s="3"/>
      <c r="D3" s="189" t="s">
        <v>8</v>
      </c>
      <c r="E3" s="191" t="s">
        <v>9</v>
      </c>
      <c r="F3" s="5"/>
      <c r="G3" s="193" t="s">
        <v>0</v>
      </c>
      <c r="H3" s="195" t="s">
        <v>1</v>
      </c>
      <c r="I3" s="195" t="s">
        <v>10</v>
      </c>
      <c r="J3" s="195" t="s">
        <v>2</v>
      </c>
      <c r="K3" s="195" t="s">
        <v>11</v>
      </c>
      <c r="L3" s="197" t="s">
        <v>12</v>
      </c>
      <c r="M3" s="5"/>
      <c r="N3" s="193" t="s">
        <v>3</v>
      </c>
      <c r="O3" s="195" t="s">
        <v>4</v>
      </c>
      <c r="P3" s="197" t="s">
        <v>13</v>
      </c>
      <c r="Q3" s="2"/>
      <c r="R3" s="199" t="s">
        <v>14</v>
      </c>
      <c r="S3" s="2"/>
      <c r="T3" s="193" t="s">
        <v>0</v>
      </c>
      <c r="U3" s="195" t="s">
        <v>1</v>
      </c>
      <c r="V3" s="195" t="s">
        <v>10</v>
      </c>
      <c r="W3" s="195" t="s">
        <v>2</v>
      </c>
      <c r="X3" s="195" t="s">
        <v>11</v>
      </c>
      <c r="Y3" s="197" t="s">
        <v>12</v>
      </c>
      <c r="Z3" s="2"/>
      <c r="AA3" s="193" t="s">
        <v>3</v>
      </c>
      <c r="AB3" s="195" t="s">
        <v>4</v>
      </c>
      <c r="AC3" s="197" t="s">
        <v>13</v>
      </c>
      <c r="AD3" s="1"/>
      <c r="AE3" s="201" t="s">
        <v>14</v>
      </c>
      <c r="AF3" s="38"/>
      <c r="AG3" s="193" t="s">
        <v>0</v>
      </c>
      <c r="AH3" s="195" t="s">
        <v>1</v>
      </c>
      <c r="AI3" s="195" t="s">
        <v>10</v>
      </c>
      <c r="AJ3" s="195" t="s">
        <v>2</v>
      </c>
      <c r="AK3" s="195" t="s">
        <v>11</v>
      </c>
      <c r="AL3" s="197" t="s">
        <v>12</v>
      </c>
      <c r="AM3" s="5"/>
      <c r="AN3" s="193" t="s">
        <v>3</v>
      </c>
      <c r="AO3" s="195" t="s">
        <v>4</v>
      </c>
      <c r="AP3" s="197" t="s">
        <v>13</v>
      </c>
      <c r="AQ3" s="2"/>
      <c r="AR3" s="199" t="s">
        <v>14</v>
      </c>
      <c r="AS3" s="2"/>
      <c r="AT3" s="193" t="s">
        <v>0</v>
      </c>
      <c r="AU3" s="195" t="s">
        <v>1</v>
      </c>
      <c r="AV3" s="195" t="s">
        <v>10</v>
      </c>
      <c r="AW3" s="195" t="s">
        <v>2</v>
      </c>
      <c r="AX3" s="195" t="s">
        <v>11</v>
      </c>
      <c r="AY3" s="197" t="s">
        <v>12</v>
      </c>
      <c r="AZ3" s="2"/>
      <c r="BA3" s="193" t="s">
        <v>3</v>
      </c>
      <c r="BB3" s="195" t="s">
        <v>4</v>
      </c>
      <c r="BC3" s="197" t="s">
        <v>13</v>
      </c>
      <c r="BD3" s="1"/>
      <c r="BE3" s="201" t="s">
        <v>14</v>
      </c>
    </row>
    <row r="4" spans="1:57" x14ac:dyDescent="0.2">
      <c r="A4" s="32"/>
      <c r="B4" s="32"/>
      <c r="C4" s="3"/>
      <c r="D4" s="190"/>
      <c r="E4" s="192"/>
      <c r="F4" s="5"/>
      <c r="G4" s="194"/>
      <c r="H4" s="196"/>
      <c r="I4" s="196"/>
      <c r="J4" s="196"/>
      <c r="K4" s="196"/>
      <c r="L4" s="198"/>
      <c r="M4" s="5"/>
      <c r="N4" s="194"/>
      <c r="O4" s="196"/>
      <c r="P4" s="198"/>
      <c r="Q4" s="2"/>
      <c r="R4" s="200"/>
      <c r="S4" s="2"/>
      <c r="T4" s="194"/>
      <c r="U4" s="196"/>
      <c r="V4" s="196"/>
      <c r="W4" s="196"/>
      <c r="X4" s="196"/>
      <c r="Y4" s="198"/>
      <c r="Z4" s="2"/>
      <c r="AA4" s="194"/>
      <c r="AB4" s="196"/>
      <c r="AC4" s="198"/>
      <c r="AD4" s="1"/>
      <c r="AE4" s="202"/>
      <c r="AF4" s="39"/>
      <c r="AG4" s="194"/>
      <c r="AH4" s="196"/>
      <c r="AI4" s="196"/>
      <c r="AJ4" s="196"/>
      <c r="AK4" s="196"/>
      <c r="AL4" s="198"/>
      <c r="AM4" s="5"/>
      <c r="AN4" s="194"/>
      <c r="AO4" s="196"/>
      <c r="AP4" s="198"/>
      <c r="AQ4" s="2"/>
      <c r="AR4" s="200"/>
      <c r="AS4" s="2"/>
      <c r="AT4" s="194"/>
      <c r="AU4" s="196"/>
      <c r="AV4" s="196"/>
      <c r="AW4" s="196"/>
      <c r="AX4" s="196"/>
      <c r="AY4" s="198"/>
      <c r="AZ4" s="2"/>
      <c r="BA4" s="194"/>
      <c r="BB4" s="196"/>
      <c r="BC4" s="198"/>
      <c r="BD4" s="1"/>
      <c r="BE4" s="202"/>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9">
        <v>141.96218348175401</v>
      </c>
      <c r="H6" s="150">
        <v>147.64816878783401</v>
      </c>
      <c r="I6" s="150">
        <v>152.58294054749999</v>
      </c>
      <c r="J6" s="150">
        <v>153.79691615386599</v>
      </c>
      <c r="K6" s="150">
        <v>158.00479065165001</v>
      </c>
      <c r="L6" s="151">
        <v>151.29228699596601</v>
      </c>
      <c r="M6" s="152"/>
      <c r="N6" s="153">
        <v>175.564972589375</v>
      </c>
      <c r="O6" s="154">
        <v>179.49822636256499</v>
      </c>
      <c r="P6" s="155">
        <v>177.56530387269501</v>
      </c>
      <c r="Q6" s="152"/>
      <c r="R6" s="156">
        <v>159.969880018021</v>
      </c>
      <c r="S6" s="135"/>
      <c r="T6" s="127">
        <v>-1.61403505495793E-2</v>
      </c>
      <c r="U6" s="128">
        <v>-0.30862032295317499</v>
      </c>
      <c r="V6" s="128">
        <v>0.16235884287434399</v>
      </c>
      <c r="W6" s="128">
        <v>1.73900971097552</v>
      </c>
      <c r="X6" s="128">
        <v>2.8736504593521799</v>
      </c>
      <c r="Y6" s="129">
        <v>0.98616888777747103</v>
      </c>
      <c r="Z6" s="130"/>
      <c r="AA6" s="131">
        <v>1.5593621023769799</v>
      </c>
      <c r="AB6" s="132">
        <v>1.9089965261895601</v>
      </c>
      <c r="AC6" s="133">
        <v>1.74000363926497</v>
      </c>
      <c r="AD6" s="130"/>
      <c r="AE6" s="134">
        <v>1.3040851161004601</v>
      </c>
      <c r="AF6" s="29"/>
      <c r="AG6" s="149">
        <v>147.99951925301201</v>
      </c>
      <c r="AH6" s="150">
        <v>151.40488481856099</v>
      </c>
      <c r="AI6" s="150">
        <v>154.87845457982499</v>
      </c>
      <c r="AJ6" s="150">
        <v>155.00256917128701</v>
      </c>
      <c r="AK6" s="150">
        <v>154.379422041487</v>
      </c>
      <c r="AL6" s="151">
        <v>152.975712898148</v>
      </c>
      <c r="AM6" s="152"/>
      <c r="AN6" s="153">
        <v>168.397147117093</v>
      </c>
      <c r="AO6" s="154">
        <v>171.420777526428</v>
      </c>
      <c r="AP6" s="155">
        <v>169.931993157612</v>
      </c>
      <c r="AQ6" s="152"/>
      <c r="AR6" s="156">
        <v>158.42772669871101</v>
      </c>
      <c r="AS6" s="135"/>
      <c r="AT6" s="127">
        <v>2.9785569426213501</v>
      </c>
      <c r="AU6" s="128">
        <v>2.3579757450772698</v>
      </c>
      <c r="AV6" s="128">
        <v>1.1537976708175499</v>
      </c>
      <c r="AW6" s="128">
        <v>1.4279472582457999</v>
      </c>
      <c r="AX6" s="128">
        <v>1.0617548989583001</v>
      </c>
      <c r="AY6" s="129">
        <v>1.6747574201951501</v>
      </c>
      <c r="AZ6" s="130"/>
      <c r="BA6" s="131">
        <v>0.22777545864215101</v>
      </c>
      <c r="BB6" s="132">
        <v>0.44602218505435398</v>
      </c>
      <c r="BC6" s="133">
        <v>0.34091141610797998</v>
      </c>
      <c r="BD6" s="130"/>
      <c r="BE6" s="134">
        <v>1.1697376093796099</v>
      </c>
    </row>
    <row r="7" spans="1:57" x14ac:dyDescent="0.2">
      <c r="A7" s="20" t="s">
        <v>18</v>
      </c>
      <c r="B7" s="3" t="str">
        <f>TRIM(A7)</f>
        <v>Virginia</v>
      </c>
      <c r="C7" s="10"/>
      <c r="D7" s="24" t="s">
        <v>16</v>
      </c>
      <c r="E7" s="27" t="s">
        <v>17</v>
      </c>
      <c r="F7" s="3"/>
      <c r="G7" s="157">
        <v>119.858556553835</v>
      </c>
      <c r="H7" s="152">
        <v>132.40646571199099</v>
      </c>
      <c r="I7" s="152">
        <v>139.55873162536599</v>
      </c>
      <c r="J7" s="152">
        <v>138.216197124883</v>
      </c>
      <c r="K7" s="152">
        <v>130.63649300872299</v>
      </c>
      <c r="L7" s="158">
        <v>132.88039001980701</v>
      </c>
      <c r="M7" s="152"/>
      <c r="N7" s="159">
        <v>143.98969404655699</v>
      </c>
      <c r="O7" s="160">
        <v>144.31206983629201</v>
      </c>
      <c r="P7" s="161">
        <v>144.15186332086</v>
      </c>
      <c r="Q7" s="152"/>
      <c r="R7" s="162">
        <v>136.44108535026601</v>
      </c>
      <c r="S7" s="135"/>
      <c r="T7" s="136">
        <v>-4.3002721760565903</v>
      </c>
      <c r="U7" s="130">
        <v>2.4417116563226999</v>
      </c>
      <c r="V7" s="130">
        <v>3.6048264929218599</v>
      </c>
      <c r="W7" s="130">
        <v>3.9167734251115198</v>
      </c>
      <c r="X7" s="130">
        <v>0.88867774876374905</v>
      </c>
      <c r="Y7" s="137">
        <v>1.7314039238633701</v>
      </c>
      <c r="Z7" s="130"/>
      <c r="AA7" s="138">
        <v>-0.43707910316537302</v>
      </c>
      <c r="AB7" s="139">
        <v>-1.6716664617924899</v>
      </c>
      <c r="AC7" s="140">
        <v>-1.0699167592877501</v>
      </c>
      <c r="AD7" s="130"/>
      <c r="AE7" s="141">
        <v>0.733581585872919</v>
      </c>
      <c r="AF7" s="30"/>
      <c r="AG7" s="157">
        <v>121.13952663068601</v>
      </c>
      <c r="AH7" s="152">
        <v>134.46155240633499</v>
      </c>
      <c r="AI7" s="152">
        <v>141.86188316763</v>
      </c>
      <c r="AJ7" s="152">
        <v>141.09258938139399</v>
      </c>
      <c r="AK7" s="152">
        <v>134.16825459134199</v>
      </c>
      <c r="AL7" s="158">
        <v>135.348438718024</v>
      </c>
      <c r="AM7" s="152"/>
      <c r="AN7" s="159">
        <v>142.40944031312401</v>
      </c>
      <c r="AO7" s="160">
        <v>142.86337324924301</v>
      </c>
      <c r="AP7" s="161">
        <v>142.638165157759</v>
      </c>
      <c r="AQ7" s="152"/>
      <c r="AR7" s="162">
        <v>137.63653427958599</v>
      </c>
      <c r="AS7" s="135"/>
      <c r="AT7" s="136">
        <v>0.79931637208513395</v>
      </c>
      <c r="AU7" s="130">
        <v>3.7533530278564302</v>
      </c>
      <c r="AV7" s="130">
        <v>4.06319147443718</v>
      </c>
      <c r="AW7" s="130">
        <v>4.1368946752645899</v>
      </c>
      <c r="AX7" s="130">
        <v>1.01443517823954</v>
      </c>
      <c r="AY7" s="137">
        <v>2.88762692604677</v>
      </c>
      <c r="AZ7" s="130"/>
      <c r="BA7" s="138">
        <v>-2.3404290307920701</v>
      </c>
      <c r="BB7" s="139">
        <v>-2.6811347534160501</v>
      </c>
      <c r="BC7" s="140">
        <v>-2.51346718578325</v>
      </c>
      <c r="BD7" s="130"/>
      <c r="BE7" s="141">
        <v>0.99252630697601096</v>
      </c>
    </row>
    <row r="8" spans="1:57" x14ac:dyDescent="0.2">
      <c r="A8" s="21" t="s">
        <v>19</v>
      </c>
      <c r="B8" s="3" t="str">
        <f t="shared" ref="B8:B43" si="0">TRIM(A8)</f>
        <v>Norfolk/Virginia Beach, VA</v>
      </c>
      <c r="C8" s="3"/>
      <c r="D8" s="24" t="s">
        <v>16</v>
      </c>
      <c r="E8" s="27" t="s">
        <v>17</v>
      </c>
      <c r="F8" s="3"/>
      <c r="G8" s="157">
        <v>104.213458436992</v>
      </c>
      <c r="H8" s="152">
        <v>106.106224691531</v>
      </c>
      <c r="I8" s="152">
        <v>109.87645300747</v>
      </c>
      <c r="J8" s="152">
        <v>114.73061584174999</v>
      </c>
      <c r="K8" s="152">
        <v>116.210181793177</v>
      </c>
      <c r="L8" s="158">
        <v>110.63426699201101</v>
      </c>
      <c r="M8" s="152"/>
      <c r="N8" s="159">
        <v>156.30700528896401</v>
      </c>
      <c r="O8" s="160">
        <v>157.27313295652999</v>
      </c>
      <c r="P8" s="161">
        <v>156.78809516862199</v>
      </c>
      <c r="Q8" s="152"/>
      <c r="R8" s="162">
        <v>126.97592801236399</v>
      </c>
      <c r="S8" s="135"/>
      <c r="T8" s="136">
        <v>-24.8310922081067</v>
      </c>
      <c r="U8" s="130">
        <v>-1.3559237325787501</v>
      </c>
      <c r="V8" s="130">
        <v>-1.0690430747978299</v>
      </c>
      <c r="W8" s="130">
        <v>2.4286695509979799</v>
      </c>
      <c r="X8" s="130">
        <v>-0.96137785057541503</v>
      </c>
      <c r="Y8" s="137">
        <v>-5.3858244376622597</v>
      </c>
      <c r="Z8" s="130"/>
      <c r="AA8" s="138">
        <v>-7.4699094869158697E-2</v>
      </c>
      <c r="AB8" s="139">
        <v>-2.09430899822065</v>
      </c>
      <c r="AC8" s="140">
        <v>-1.09961948393135</v>
      </c>
      <c r="AD8" s="130"/>
      <c r="AE8" s="141">
        <v>-3.3651836637540402</v>
      </c>
      <c r="AF8" s="30"/>
      <c r="AG8" s="157">
        <v>105.91247209558701</v>
      </c>
      <c r="AH8" s="152">
        <v>106.779145994758</v>
      </c>
      <c r="AI8" s="152">
        <v>110.82877299475101</v>
      </c>
      <c r="AJ8" s="152">
        <v>113.80617139261599</v>
      </c>
      <c r="AK8" s="152">
        <v>118.140741932054</v>
      </c>
      <c r="AL8" s="158">
        <v>111.44845108851101</v>
      </c>
      <c r="AM8" s="152"/>
      <c r="AN8" s="159">
        <v>148.387048135729</v>
      </c>
      <c r="AO8" s="160">
        <v>150.36173867220401</v>
      </c>
      <c r="AP8" s="161">
        <v>149.38068798534999</v>
      </c>
      <c r="AQ8" s="152"/>
      <c r="AR8" s="162">
        <v>124.336548307735</v>
      </c>
      <c r="AS8" s="135"/>
      <c r="AT8" s="136">
        <v>-7.8924149971683502</v>
      </c>
      <c r="AU8" s="130">
        <v>-2.4522910732355201</v>
      </c>
      <c r="AV8" s="130">
        <v>-2.5086906844230499</v>
      </c>
      <c r="AW8" s="130">
        <v>-1.92091476432046</v>
      </c>
      <c r="AX8" s="130">
        <v>-6.2812014542372898</v>
      </c>
      <c r="AY8" s="137">
        <v>-4.2294400457846804</v>
      </c>
      <c r="AZ8" s="130"/>
      <c r="BA8" s="138">
        <v>-9.2163455831233208</v>
      </c>
      <c r="BB8" s="139">
        <v>-9.9793043448161995</v>
      </c>
      <c r="BC8" s="140">
        <v>-9.6035408030196301</v>
      </c>
      <c r="BD8" s="130"/>
      <c r="BE8" s="141">
        <v>-6.61956960657115</v>
      </c>
    </row>
    <row r="9" spans="1:57" ht="14.25" x14ac:dyDescent="0.25">
      <c r="A9" s="21" t="s">
        <v>20</v>
      </c>
      <c r="B9" s="81" t="s">
        <v>71</v>
      </c>
      <c r="C9" s="3"/>
      <c r="D9" s="24" t="s">
        <v>16</v>
      </c>
      <c r="E9" s="27" t="s">
        <v>17</v>
      </c>
      <c r="F9" s="3"/>
      <c r="G9" s="157">
        <v>99.607114022104696</v>
      </c>
      <c r="H9" s="152">
        <v>107.02456928533999</v>
      </c>
      <c r="I9" s="152">
        <v>113.343595187568</v>
      </c>
      <c r="J9" s="152">
        <v>109.473671995226</v>
      </c>
      <c r="K9" s="152">
        <v>105.302794399641</v>
      </c>
      <c r="L9" s="158">
        <v>107.432757021502</v>
      </c>
      <c r="M9" s="152"/>
      <c r="N9" s="159">
        <v>117.27820991510499</v>
      </c>
      <c r="O9" s="160">
        <v>123.06195612730799</v>
      </c>
      <c r="P9" s="161">
        <v>120.328365885632</v>
      </c>
      <c r="Q9" s="152"/>
      <c r="R9" s="162">
        <v>111.698974470305</v>
      </c>
      <c r="S9" s="135"/>
      <c r="T9" s="136">
        <v>1.01089098055799</v>
      </c>
      <c r="U9" s="130">
        <v>-0.510161998372614</v>
      </c>
      <c r="V9" s="130">
        <v>0.36409893043904701</v>
      </c>
      <c r="W9" s="130">
        <v>-1.11541260136562</v>
      </c>
      <c r="X9" s="130">
        <v>-1.0444265783754201</v>
      </c>
      <c r="Y9" s="137">
        <v>-0.29611652542079397</v>
      </c>
      <c r="Z9" s="130"/>
      <c r="AA9" s="138">
        <v>-5.6621058292624804</v>
      </c>
      <c r="AB9" s="139">
        <v>-6.14547413210581</v>
      </c>
      <c r="AC9" s="140">
        <v>-5.9176406294317498</v>
      </c>
      <c r="AD9" s="130"/>
      <c r="AE9" s="141">
        <v>-2.4085014627784398</v>
      </c>
      <c r="AF9" s="30"/>
      <c r="AG9" s="157">
        <v>100.255503399327</v>
      </c>
      <c r="AH9" s="152">
        <v>109.39249125290701</v>
      </c>
      <c r="AI9" s="152">
        <v>114.931363305087</v>
      </c>
      <c r="AJ9" s="152">
        <v>113.77979138356901</v>
      </c>
      <c r="AK9" s="152">
        <v>111.34278130628201</v>
      </c>
      <c r="AL9" s="158">
        <v>110.55933279944399</v>
      </c>
      <c r="AM9" s="152"/>
      <c r="AN9" s="159">
        <v>123.04937538081199</v>
      </c>
      <c r="AO9" s="160">
        <v>124.212771561387</v>
      </c>
      <c r="AP9" s="161">
        <v>123.645310407812</v>
      </c>
      <c r="AQ9" s="152"/>
      <c r="AR9" s="162">
        <v>114.802272284293</v>
      </c>
      <c r="AS9" s="135"/>
      <c r="AT9" s="136">
        <v>2.6547856808465902</v>
      </c>
      <c r="AU9" s="130">
        <v>2.1230482095416598</v>
      </c>
      <c r="AV9" s="130">
        <v>2.2998759639905599</v>
      </c>
      <c r="AW9" s="130">
        <v>2.3870677925184398</v>
      </c>
      <c r="AX9" s="130">
        <v>2.84248828351559</v>
      </c>
      <c r="AY9" s="137">
        <v>2.4633577023956099</v>
      </c>
      <c r="AZ9" s="130"/>
      <c r="BA9" s="138">
        <v>1.3813438136996801</v>
      </c>
      <c r="BB9" s="139">
        <v>9.2894977505872695E-2</v>
      </c>
      <c r="BC9" s="140">
        <v>0.71744172913151505</v>
      </c>
      <c r="BD9" s="130"/>
      <c r="BE9" s="141">
        <v>1.8278428344025299</v>
      </c>
    </row>
    <row r="10" spans="1:57" x14ac:dyDescent="0.2">
      <c r="A10" s="21" t="s">
        <v>21</v>
      </c>
      <c r="B10" s="3" t="str">
        <f t="shared" si="0"/>
        <v>Virginia Area</v>
      </c>
      <c r="C10" s="3"/>
      <c r="D10" s="24" t="s">
        <v>16</v>
      </c>
      <c r="E10" s="27" t="s">
        <v>17</v>
      </c>
      <c r="F10" s="3"/>
      <c r="G10" s="157">
        <v>105.600790722192</v>
      </c>
      <c r="H10" s="152">
        <v>106.393613388555</v>
      </c>
      <c r="I10" s="152">
        <v>109.026373716153</v>
      </c>
      <c r="J10" s="152">
        <v>111.362755018282</v>
      </c>
      <c r="K10" s="152">
        <v>117.06651303820399</v>
      </c>
      <c r="L10" s="158">
        <v>110.23990742417</v>
      </c>
      <c r="M10" s="152"/>
      <c r="N10" s="159">
        <v>148.28200692719901</v>
      </c>
      <c r="O10" s="160">
        <v>147.29157428087899</v>
      </c>
      <c r="P10" s="161">
        <v>147.79546763307499</v>
      </c>
      <c r="Q10" s="152"/>
      <c r="R10" s="162">
        <v>122.674775919769</v>
      </c>
      <c r="S10" s="135"/>
      <c r="T10" s="136">
        <v>4.0243745444377197</v>
      </c>
      <c r="U10" s="130">
        <v>2.4284591576822798</v>
      </c>
      <c r="V10" s="130">
        <v>2.3215362951591998</v>
      </c>
      <c r="W10" s="130">
        <v>2.4856452399015199</v>
      </c>
      <c r="X10" s="130">
        <v>1.1760688307250899</v>
      </c>
      <c r="Y10" s="137">
        <v>2.3297121103723999</v>
      </c>
      <c r="Z10" s="130"/>
      <c r="AA10" s="138">
        <v>1.30298647057613</v>
      </c>
      <c r="AB10" s="139">
        <v>0.230027303460067</v>
      </c>
      <c r="AC10" s="140">
        <v>0.77206217774186403</v>
      </c>
      <c r="AD10" s="130"/>
      <c r="AE10" s="141">
        <v>1.6170615290760699</v>
      </c>
      <c r="AF10" s="30"/>
      <c r="AG10" s="157">
        <v>106.322430405067</v>
      </c>
      <c r="AH10" s="152">
        <v>108.68382961775301</v>
      </c>
      <c r="AI10" s="152">
        <v>110.644464677344</v>
      </c>
      <c r="AJ10" s="152">
        <v>111.587678428302</v>
      </c>
      <c r="AK10" s="152">
        <v>118.177128319036</v>
      </c>
      <c r="AL10" s="158">
        <v>111.415752659563</v>
      </c>
      <c r="AM10" s="152"/>
      <c r="AN10" s="159">
        <v>146.501852928174</v>
      </c>
      <c r="AO10" s="160">
        <v>147.145563499529</v>
      </c>
      <c r="AP10" s="161">
        <v>146.82382278449899</v>
      </c>
      <c r="AQ10" s="152"/>
      <c r="AR10" s="162">
        <v>123.101648925036</v>
      </c>
      <c r="AS10" s="135"/>
      <c r="AT10" s="136">
        <v>1.73234018347283</v>
      </c>
      <c r="AU10" s="130">
        <v>2.2011243862660201</v>
      </c>
      <c r="AV10" s="130">
        <v>1.6424513146134101</v>
      </c>
      <c r="AW10" s="130">
        <v>2.20254951761763</v>
      </c>
      <c r="AX10" s="130">
        <v>2.3520069508807602</v>
      </c>
      <c r="AY10" s="137">
        <v>2.0458980163495899</v>
      </c>
      <c r="AZ10" s="130"/>
      <c r="BA10" s="138">
        <v>0.416215012566234</v>
      </c>
      <c r="BB10" s="139">
        <v>0.60340972978754304</v>
      </c>
      <c r="BC10" s="140">
        <v>0.50933803611806305</v>
      </c>
      <c r="BD10" s="130"/>
      <c r="BE10" s="141">
        <v>1.3971331260645401</v>
      </c>
    </row>
    <row r="11" spans="1:57" x14ac:dyDescent="0.2">
      <c r="A11" s="34" t="s">
        <v>22</v>
      </c>
      <c r="B11" s="3" t="str">
        <f t="shared" si="0"/>
        <v>Washington, DC</v>
      </c>
      <c r="C11" s="3"/>
      <c r="D11" s="24" t="s">
        <v>16</v>
      </c>
      <c r="E11" s="27" t="s">
        <v>17</v>
      </c>
      <c r="F11" s="3"/>
      <c r="G11" s="157">
        <v>187.34642066475001</v>
      </c>
      <c r="H11" s="152">
        <v>215.299888639584</v>
      </c>
      <c r="I11" s="152">
        <v>224.14352238902799</v>
      </c>
      <c r="J11" s="152">
        <v>220.77430099762199</v>
      </c>
      <c r="K11" s="152">
        <v>195.56958812152899</v>
      </c>
      <c r="L11" s="158">
        <v>210.07680803135801</v>
      </c>
      <c r="M11" s="152"/>
      <c r="N11" s="159">
        <v>175.203999484702</v>
      </c>
      <c r="O11" s="160">
        <v>182.83132195162901</v>
      </c>
      <c r="P11" s="161">
        <v>179.15061656865001</v>
      </c>
      <c r="Q11" s="152"/>
      <c r="R11" s="162">
        <v>201.43909742660099</v>
      </c>
      <c r="S11" s="135"/>
      <c r="T11" s="136">
        <v>2.0880682456234299</v>
      </c>
      <c r="U11" s="130">
        <v>4.3625438088335597</v>
      </c>
      <c r="V11" s="130">
        <v>6.8399878575119004</v>
      </c>
      <c r="W11" s="130">
        <v>6.5726270511253997</v>
      </c>
      <c r="X11" s="130">
        <v>1.3574929248968599</v>
      </c>
      <c r="Y11" s="137">
        <v>4.6519343311676202</v>
      </c>
      <c r="Z11" s="130"/>
      <c r="AA11" s="138">
        <v>-0.50349464846750402</v>
      </c>
      <c r="AB11" s="139">
        <v>1.86462329012438</v>
      </c>
      <c r="AC11" s="140">
        <v>0.73190411737796401</v>
      </c>
      <c r="AD11" s="130"/>
      <c r="AE11" s="141">
        <v>3.76972629024411</v>
      </c>
      <c r="AF11" s="30"/>
      <c r="AG11" s="157">
        <v>191.15979156211301</v>
      </c>
      <c r="AH11" s="152">
        <v>221.68303745229201</v>
      </c>
      <c r="AI11" s="152">
        <v>239.66256439343499</v>
      </c>
      <c r="AJ11" s="152">
        <v>237.54882120802401</v>
      </c>
      <c r="AK11" s="152">
        <v>210.624212986342</v>
      </c>
      <c r="AL11" s="158">
        <v>222.20836856698901</v>
      </c>
      <c r="AM11" s="152"/>
      <c r="AN11" s="159">
        <v>184.52452746487799</v>
      </c>
      <c r="AO11" s="160">
        <v>183.49023262542099</v>
      </c>
      <c r="AP11" s="161">
        <v>183.99981298727701</v>
      </c>
      <c r="AQ11" s="152"/>
      <c r="AR11" s="162">
        <v>211.330464628854</v>
      </c>
      <c r="AS11" s="135"/>
      <c r="AT11" s="136">
        <v>3.4847060886253902</v>
      </c>
      <c r="AU11" s="130">
        <v>4.9933515910702901</v>
      </c>
      <c r="AV11" s="130">
        <v>6.4810717959653799</v>
      </c>
      <c r="AW11" s="130">
        <v>7.2444417035611304</v>
      </c>
      <c r="AX11" s="130">
        <v>3.4483143926560298</v>
      </c>
      <c r="AY11" s="137">
        <v>5.3547660983708703</v>
      </c>
      <c r="AZ11" s="130"/>
      <c r="BA11" s="138">
        <v>-0.19354762554478999</v>
      </c>
      <c r="BB11" s="139">
        <v>0.346523213185992</v>
      </c>
      <c r="BC11" s="140">
        <v>7.8459577490981203E-2</v>
      </c>
      <c r="BD11" s="130"/>
      <c r="BE11" s="141">
        <v>4.1485080153811502</v>
      </c>
    </row>
    <row r="12" spans="1:57" x14ac:dyDescent="0.2">
      <c r="A12" s="21" t="s">
        <v>23</v>
      </c>
      <c r="B12" s="3" t="str">
        <f t="shared" si="0"/>
        <v>Arlington, VA</v>
      </c>
      <c r="C12" s="3"/>
      <c r="D12" s="24" t="s">
        <v>16</v>
      </c>
      <c r="E12" s="27" t="s">
        <v>17</v>
      </c>
      <c r="F12" s="3"/>
      <c r="G12" s="157">
        <v>205.61389383504101</v>
      </c>
      <c r="H12" s="152">
        <v>238.388722488626</v>
      </c>
      <c r="I12" s="152">
        <v>251.84838951730299</v>
      </c>
      <c r="J12" s="152">
        <v>246.542357093265</v>
      </c>
      <c r="K12" s="152">
        <v>221.12509349486399</v>
      </c>
      <c r="L12" s="158">
        <v>234.93496394996299</v>
      </c>
      <c r="M12" s="152"/>
      <c r="N12" s="159">
        <v>179.82967071611199</v>
      </c>
      <c r="O12" s="160">
        <v>172.097342229199</v>
      </c>
      <c r="P12" s="161">
        <v>175.92859892285699</v>
      </c>
      <c r="Q12" s="152"/>
      <c r="R12" s="162">
        <v>220.573794938026</v>
      </c>
      <c r="S12" s="135"/>
      <c r="T12" s="136">
        <v>6.9096606982661104</v>
      </c>
      <c r="U12" s="130">
        <v>3.3533638770563798</v>
      </c>
      <c r="V12" s="130">
        <v>4.50187154363043</v>
      </c>
      <c r="W12" s="130">
        <v>5.2326080417054497</v>
      </c>
      <c r="X12" s="130">
        <v>3.5148179936835899</v>
      </c>
      <c r="Y12" s="137">
        <v>4.7649495030641997</v>
      </c>
      <c r="Z12" s="130"/>
      <c r="AA12" s="138">
        <v>2.2449210104769302</v>
      </c>
      <c r="AB12" s="139">
        <v>-1.09151566127461</v>
      </c>
      <c r="AC12" s="140">
        <v>0.56594831488634301</v>
      </c>
      <c r="AD12" s="130"/>
      <c r="AE12" s="141">
        <v>4.1070517460193701</v>
      </c>
      <c r="AF12" s="30"/>
      <c r="AG12" s="157">
        <v>209.346466125973</v>
      </c>
      <c r="AH12" s="152">
        <v>242.58202279878799</v>
      </c>
      <c r="AI12" s="152">
        <v>259.396742492925</v>
      </c>
      <c r="AJ12" s="152">
        <v>256.64003341966702</v>
      </c>
      <c r="AK12" s="152">
        <v>224.82718975371799</v>
      </c>
      <c r="AL12" s="158">
        <v>240.753857678815</v>
      </c>
      <c r="AM12" s="152"/>
      <c r="AN12" s="159">
        <v>177.82157982132699</v>
      </c>
      <c r="AO12" s="160">
        <v>174.10703962548001</v>
      </c>
      <c r="AP12" s="161">
        <v>175.97068465075901</v>
      </c>
      <c r="AQ12" s="152"/>
      <c r="AR12" s="162">
        <v>223.41269718297201</v>
      </c>
      <c r="AS12" s="135"/>
      <c r="AT12" s="136">
        <v>8.4453388185531892</v>
      </c>
      <c r="AU12" s="130">
        <v>6.11507355064564</v>
      </c>
      <c r="AV12" s="130">
        <v>7.2781865420439997</v>
      </c>
      <c r="AW12" s="130">
        <v>7.8449250249896103</v>
      </c>
      <c r="AX12" s="130">
        <v>4.1587734664023497</v>
      </c>
      <c r="AY12" s="137">
        <v>6.6282065487239903</v>
      </c>
      <c r="AZ12" s="130"/>
      <c r="BA12" s="138">
        <v>0.43748866525535401</v>
      </c>
      <c r="BB12" s="139">
        <v>0.73487667294900205</v>
      </c>
      <c r="BC12" s="140">
        <v>0.58021636511207397</v>
      </c>
      <c r="BD12" s="130"/>
      <c r="BE12" s="141">
        <v>5.5128952378790999</v>
      </c>
    </row>
    <row r="13" spans="1:57" x14ac:dyDescent="0.2">
      <c r="A13" s="21" t="s">
        <v>24</v>
      </c>
      <c r="B13" s="3" t="str">
        <f t="shared" si="0"/>
        <v>Suburban Virginia Area</v>
      </c>
      <c r="C13" s="3"/>
      <c r="D13" s="24" t="s">
        <v>16</v>
      </c>
      <c r="E13" s="27" t="s">
        <v>17</v>
      </c>
      <c r="F13" s="3"/>
      <c r="G13" s="157">
        <v>130.36413635268599</v>
      </c>
      <c r="H13" s="152">
        <v>138.04514989497801</v>
      </c>
      <c r="I13" s="152">
        <v>143.774825612591</v>
      </c>
      <c r="J13" s="152">
        <v>144.662768775047</v>
      </c>
      <c r="K13" s="152">
        <v>136.14234820089899</v>
      </c>
      <c r="L13" s="158">
        <v>139.11891571351799</v>
      </c>
      <c r="M13" s="152"/>
      <c r="N13" s="159">
        <v>153.055230571376</v>
      </c>
      <c r="O13" s="160">
        <v>159.29343535620001</v>
      </c>
      <c r="P13" s="161">
        <v>156.242163910855</v>
      </c>
      <c r="Q13" s="152"/>
      <c r="R13" s="162">
        <v>144.243640202248</v>
      </c>
      <c r="S13" s="135"/>
      <c r="T13" s="136">
        <v>1.15874715423534</v>
      </c>
      <c r="U13" s="130">
        <v>1.9032506473057</v>
      </c>
      <c r="V13" s="130">
        <v>4.9059437616535702</v>
      </c>
      <c r="W13" s="130">
        <v>3.68087416653248</v>
      </c>
      <c r="X13" s="130">
        <v>-2.9084071840358101</v>
      </c>
      <c r="Y13" s="137">
        <v>1.9216881992100601</v>
      </c>
      <c r="Z13" s="130"/>
      <c r="AA13" s="138">
        <v>-2.64649843053156</v>
      </c>
      <c r="AB13" s="139">
        <v>-5.8359001461586697</v>
      </c>
      <c r="AC13" s="140">
        <v>-4.4458022637781802</v>
      </c>
      <c r="AD13" s="130"/>
      <c r="AE13" s="141">
        <v>-0.56654523662301304</v>
      </c>
      <c r="AF13" s="30"/>
      <c r="AG13" s="157">
        <v>128.901157614087</v>
      </c>
      <c r="AH13" s="152">
        <v>141.148326738809</v>
      </c>
      <c r="AI13" s="152">
        <v>150.31788877311701</v>
      </c>
      <c r="AJ13" s="152">
        <v>150.22374957425001</v>
      </c>
      <c r="AK13" s="152">
        <v>143.683946113605</v>
      </c>
      <c r="AL13" s="158">
        <v>143.824656175162</v>
      </c>
      <c r="AM13" s="152"/>
      <c r="AN13" s="159">
        <v>152.190481476467</v>
      </c>
      <c r="AO13" s="160">
        <v>155.95678653796799</v>
      </c>
      <c r="AP13" s="161">
        <v>154.12540778935801</v>
      </c>
      <c r="AQ13" s="152"/>
      <c r="AR13" s="162">
        <v>146.93770269822201</v>
      </c>
      <c r="AS13" s="135"/>
      <c r="AT13" s="136">
        <v>-0.43847882422284701</v>
      </c>
      <c r="AU13" s="130">
        <v>1.63694945321938</v>
      </c>
      <c r="AV13" s="130">
        <v>6.4832029485255998</v>
      </c>
      <c r="AW13" s="130">
        <v>5.3962286678294902</v>
      </c>
      <c r="AX13" s="130">
        <v>2.2921470338061001</v>
      </c>
      <c r="AY13" s="137">
        <v>3.46563058413936</v>
      </c>
      <c r="AZ13" s="130"/>
      <c r="BA13" s="138">
        <v>0.62928664546200097</v>
      </c>
      <c r="BB13" s="139">
        <v>-5.1189775072645001E-2</v>
      </c>
      <c r="BC13" s="140">
        <v>0.271322965118452</v>
      </c>
      <c r="BD13" s="130"/>
      <c r="BE13" s="141">
        <v>2.2587724319336999</v>
      </c>
    </row>
    <row r="14" spans="1:57" x14ac:dyDescent="0.2">
      <c r="A14" s="21" t="s">
        <v>25</v>
      </c>
      <c r="B14" s="3" t="str">
        <f t="shared" si="0"/>
        <v>Alexandria, VA</v>
      </c>
      <c r="C14" s="3"/>
      <c r="D14" s="24" t="s">
        <v>16</v>
      </c>
      <c r="E14" s="27" t="s">
        <v>17</v>
      </c>
      <c r="F14" s="3"/>
      <c r="G14" s="157">
        <v>161.761930455635</v>
      </c>
      <c r="H14" s="152">
        <v>188.54722231126701</v>
      </c>
      <c r="I14" s="152">
        <v>194.60818061673999</v>
      </c>
      <c r="J14" s="152">
        <v>183.49908167836301</v>
      </c>
      <c r="K14" s="152">
        <v>165.39417226326299</v>
      </c>
      <c r="L14" s="158">
        <v>179.93439620920901</v>
      </c>
      <c r="M14" s="152"/>
      <c r="N14" s="159">
        <v>151.06752451870599</v>
      </c>
      <c r="O14" s="160">
        <v>151.99054112916701</v>
      </c>
      <c r="P14" s="161">
        <v>151.54765403050101</v>
      </c>
      <c r="Q14" s="152"/>
      <c r="R14" s="162">
        <v>172.212012517484</v>
      </c>
      <c r="S14" s="135"/>
      <c r="T14" s="136">
        <v>4.6142988380473202</v>
      </c>
      <c r="U14" s="130">
        <v>5.82755100447649</v>
      </c>
      <c r="V14" s="130">
        <v>5.8765104130716903</v>
      </c>
      <c r="W14" s="130">
        <v>1.90781095017062</v>
      </c>
      <c r="X14" s="130">
        <v>-0.59185379231975199</v>
      </c>
      <c r="Y14" s="137">
        <v>3.5644739499290998</v>
      </c>
      <c r="Z14" s="130"/>
      <c r="AA14" s="138">
        <v>-2.7308972834045999</v>
      </c>
      <c r="AB14" s="139">
        <v>-1.9947187650629701</v>
      </c>
      <c r="AC14" s="140">
        <v>-2.3497248810301499</v>
      </c>
      <c r="AD14" s="130"/>
      <c r="AE14" s="141">
        <v>2.1394902821052999</v>
      </c>
      <c r="AF14" s="30"/>
      <c r="AG14" s="157">
        <v>166.54513756952301</v>
      </c>
      <c r="AH14" s="152">
        <v>192.569621888298</v>
      </c>
      <c r="AI14" s="152">
        <v>200.99135894613701</v>
      </c>
      <c r="AJ14" s="152">
        <v>193.54177582598501</v>
      </c>
      <c r="AK14" s="152">
        <v>175.192547476214</v>
      </c>
      <c r="AL14" s="158">
        <v>187.15810973472901</v>
      </c>
      <c r="AM14" s="152"/>
      <c r="AN14" s="159">
        <v>156.247864678518</v>
      </c>
      <c r="AO14" s="160">
        <v>154.61441516318601</v>
      </c>
      <c r="AP14" s="161">
        <v>155.42127038837901</v>
      </c>
      <c r="AQ14" s="152"/>
      <c r="AR14" s="162">
        <v>178.56444581479099</v>
      </c>
      <c r="AS14" s="135"/>
      <c r="AT14" s="136">
        <v>6.7719671515851099</v>
      </c>
      <c r="AU14" s="130">
        <v>8.2389899149514196</v>
      </c>
      <c r="AV14" s="130">
        <v>7.2897082889423803</v>
      </c>
      <c r="AW14" s="130">
        <v>5.6173595187591001</v>
      </c>
      <c r="AX14" s="130">
        <v>1.93665551359958</v>
      </c>
      <c r="AY14" s="137">
        <v>5.9090681925538799</v>
      </c>
      <c r="AZ14" s="130"/>
      <c r="BA14" s="138">
        <v>-0.702102468015672</v>
      </c>
      <c r="BB14" s="139">
        <v>-0.95099684917817096</v>
      </c>
      <c r="BC14" s="140">
        <v>-0.82626543172154798</v>
      </c>
      <c r="BD14" s="130"/>
      <c r="BE14" s="141">
        <v>4.4628821699746499</v>
      </c>
    </row>
    <row r="15" spans="1:57" x14ac:dyDescent="0.2">
      <c r="A15" s="21" t="s">
        <v>26</v>
      </c>
      <c r="B15" s="3" t="str">
        <f t="shared" si="0"/>
        <v>Fairfax/Tysons Corner, VA</v>
      </c>
      <c r="C15" s="3"/>
      <c r="D15" s="24" t="s">
        <v>16</v>
      </c>
      <c r="E15" s="27" t="s">
        <v>17</v>
      </c>
      <c r="F15" s="3"/>
      <c r="G15" s="157">
        <v>147.76461604646099</v>
      </c>
      <c r="H15" s="152">
        <v>190.42641665391</v>
      </c>
      <c r="I15" s="152">
        <v>209.015090518975</v>
      </c>
      <c r="J15" s="152">
        <v>198.087124695699</v>
      </c>
      <c r="K15" s="152">
        <v>166.68128959276001</v>
      </c>
      <c r="L15" s="158">
        <v>185.770740510846</v>
      </c>
      <c r="M15" s="152"/>
      <c r="N15" s="159">
        <v>144.67481109996601</v>
      </c>
      <c r="O15" s="160">
        <v>145.0518424821</v>
      </c>
      <c r="P15" s="161">
        <v>144.86798320697801</v>
      </c>
      <c r="Q15" s="152"/>
      <c r="R15" s="162">
        <v>174.49232557094001</v>
      </c>
      <c r="S15" s="135"/>
      <c r="T15" s="136">
        <v>0.46943100907097302</v>
      </c>
      <c r="U15" s="130">
        <v>3.36515587522715</v>
      </c>
      <c r="V15" s="130">
        <v>6.0867372623301499</v>
      </c>
      <c r="W15" s="130">
        <v>1.9033723013942501</v>
      </c>
      <c r="X15" s="130">
        <v>-1.77725455710919</v>
      </c>
      <c r="Y15" s="137">
        <v>2.5804397396763599</v>
      </c>
      <c r="Z15" s="130"/>
      <c r="AA15" s="138">
        <v>-0.24034246068207701</v>
      </c>
      <c r="AB15" s="139">
        <v>0.71592370914492998</v>
      </c>
      <c r="AC15" s="140">
        <v>0.249142080327585</v>
      </c>
      <c r="AD15" s="130"/>
      <c r="AE15" s="141">
        <v>2.1824808458933398</v>
      </c>
      <c r="AF15" s="30"/>
      <c r="AG15" s="157">
        <v>152.76414718753301</v>
      </c>
      <c r="AH15" s="152">
        <v>189.25601760175999</v>
      </c>
      <c r="AI15" s="152">
        <v>207.62248472835901</v>
      </c>
      <c r="AJ15" s="152">
        <v>203.18747064137301</v>
      </c>
      <c r="AK15" s="152">
        <v>172.53531870002899</v>
      </c>
      <c r="AL15" s="158">
        <v>188.22197128922099</v>
      </c>
      <c r="AM15" s="152"/>
      <c r="AN15" s="159">
        <v>144.584824961344</v>
      </c>
      <c r="AO15" s="160">
        <v>142.208607138704</v>
      </c>
      <c r="AP15" s="161">
        <v>143.383211108062</v>
      </c>
      <c r="AQ15" s="152"/>
      <c r="AR15" s="162">
        <v>175.84889542649699</v>
      </c>
      <c r="AS15" s="135"/>
      <c r="AT15" s="136">
        <v>2.6616684603173399</v>
      </c>
      <c r="AU15" s="130">
        <v>5.0758505967353802</v>
      </c>
      <c r="AV15" s="130">
        <v>6.38114536111856</v>
      </c>
      <c r="AW15" s="130">
        <v>6.4987582740434604</v>
      </c>
      <c r="AX15" s="130">
        <v>3.9862449698023399</v>
      </c>
      <c r="AY15" s="137">
        <v>5.3426874119799104</v>
      </c>
      <c r="AZ15" s="130"/>
      <c r="BA15" s="138">
        <v>0.90535023072032605</v>
      </c>
      <c r="BB15" s="139">
        <v>0.44884449747676097</v>
      </c>
      <c r="BC15" s="140">
        <v>0.67931951228646004</v>
      </c>
      <c r="BD15" s="130"/>
      <c r="BE15" s="141">
        <v>4.6473554996616198</v>
      </c>
    </row>
    <row r="16" spans="1:57" x14ac:dyDescent="0.2">
      <c r="A16" s="21" t="s">
        <v>27</v>
      </c>
      <c r="B16" s="3" t="str">
        <f t="shared" si="0"/>
        <v>I-95 Fredericksburg, VA</v>
      </c>
      <c r="C16" s="3"/>
      <c r="D16" s="24" t="s">
        <v>16</v>
      </c>
      <c r="E16" s="27" t="s">
        <v>17</v>
      </c>
      <c r="F16" s="3"/>
      <c r="G16" s="157">
        <v>96.171774911032003</v>
      </c>
      <c r="H16" s="152">
        <v>97.259712736038495</v>
      </c>
      <c r="I16" s="152">
        <v>100.026517629952</v>
      </c>
      <c r="J16" s="152">
        <v>101.71739529248801</v>
      </c>
      <c r="K16" s="152">
        <v>101.536742057081</v>
      </c>
      <c r="L16" s="158">
        <v>99.535701804368401</v>
      </c>
      <c r="M16" s="152"/>
      <c r="N16" s="159">
        <v>112.20225493533</v>
      </c>
      <c r="O16" s="160">
        <v>115.143377698425</v>
      </c>
      <c r="P16" s="161">
        <v>113.707634792722</v>
      </c>
      <c r="Q16" s="152"/>
      <c r="R16" s="162">
        <v>103.982486575256</v>
      </c>
      <c r="S16" s="135"/>
      <c r="T16" s="136">
        <v>3.6874934034934301</v>
      </c>
      <c r="U16" s="130">
        <v>2.5226691662295599</v>
      </c>
      <c r="V16" s="130">
        <v>2.2829207649728001</v>
      </c>
      <c r="W16" s="130">
        <v>3.18567518453909</v>
      </c>
      <c r="X16" s="130">
        <v>4.02873910419755</v>
      </c>
      <c r="Y16" s="137">
        <v>3.1177582531600101</v>
      </c>
      <c r="Z16" s="130"/>
      <c r="AA16" s="138">
        <v>-4.39910739293693</v>
      </c>
      <c r="AB16" s="139">
        <v>-2.14817254666151</v>
      </c>
      <c r="AC16" s="140">
        <v>-3.24670626411545</v>
      </c>
      <c r="AD16" s="130"/>
      <c r="AE16" s="141">
        <v>0.454355526339694</v>
      </c>
      <c r="AF16" s="30"/>
      <c r="AG16" s="157">
        <v>96.010023382696801</v>
      </c>
      <c r="AH16" s="152">
        <v>100.1316927008</v>
      </c>
      <c r="AI16" s="152">
        <v>103.274772648385</v>
      </c>
      <c r="AJ16" s="152">
        <v>104.11242033162</v>
      </c>
      <c r="AK16" s="152">
        <v>103.268388820746</v>
      </c>
      <c r="AL16" s="158">
        <v>101.655087216534</v>
      </c>
      <c r="AM16" s="152"/>
      <c r="AN16" s="159">
        <v>115.18594103504</v>
      </c>
      <c r="AO16" s="160">
        <v>117.597167339477</v>
      </c>
      <c r="AP16" s="161">
        <v>116.41226694299699</v>
      </c>
      <c r="AQ16" s="152"/>
      <c r="AR16" s="162">
        <v>106.41243293870799</v>
      </c>
      <c r="AS16" s="135"/>
      <c r="AT16" s="136">
        <v>4.15881482231213</v>
      </c>
      <c r="AU16" s="130">
        <v>5.7127768602033697</v>
      </c>
      <c r="AV16" s="130">
        <v>4.5947504108513302</v>
      </c>
      <c r="AW16" s="130">
        <v>3.5692897533061001</v>
      </c>
      <c r="AX16" s="130">
        <v>3.2891188182541899</v>
      </c>
      <c r="AY16" s="137">
        <v>4.1839976250148103</v>
      </c>
      <c r="AZ16" s="130"/>
      <c r="BA16" s="138">
        <v>0.34993255709697302</v>
      </c>
      <c r="BB16" s="139">
        <v>1.25140672860768</v>
      </c>
      <c r="BC16" s="140">
        <v>0.81439310329398495</v>
      </c>
      <c r="BD16" s="130"/>
      <c r="BE16" s="141">
        <v>2.8737935422573</v>
      </c>
    </row>
    <row r="17" spans="1:57" x14ac:dyDescent="0.2">
      <c r="A17" s="21" t="s">
        <v>28</v>
      </c>
      <c r="B17" s="3" t="str">
        <f t="shared" si="0"/>
        <v>Dulles Airport Area, VA</v>
      </c>
      <c r="C17" s="3"/>
      <c r="D17" s="24" t="s">
        <v>16</v>
      </c>
      <c r="E17" s="27" t="s">
        <v>17</v>
      </c>
      <c r="F17" s="3"/>
      <c r="G17" s="157">
        <v>119.420297270955</v>
      </c>
      <c r="H17" s="152">
        <v>144.319396875378</v>
      </c>
      <c r="I17" s="152">
        <v>159.586750348675</v>
      </c>
      <c r="J17" s="152">
        <v>160.12974836905801</v>
      </c>
      <c r="K17" s="152">
        <v>141.290711084191</v>
      </c>
      <c r="L17" s="158">
        <v>147.12175262930401</v>
      </c>
      <c r="M17" s="152"/>
      <c r="N17" s="159">
        <v>117.251159698248</v>
      </c>
      <c r="O17" s="160">
        <v>114.501062134891</v>
      </c>
      <c r="P17" s="161">
        <v>115.901994398488</v>
      </c>
      <c r="Q17" s="152"/>
      <c r="R17" s="162">
        <v>138.712535833961</v>
      </c>
      <c r="S17" s="135"/>
      <c r="T17" s="136">
        <v>-1.95102847828563E-2</v>
      </c>
      <c r="U17" s="130">
        <v>2.05702883835303</v>
      </c>
      <c r="V17" s="130">
        <v>7.4098194676006397</v>
      </c>
      <c r="W17" s="130">
        <v>11.0295516121408</v>
      </c>
      <c r="X17" s="130">
        <v>6.8509577212855897</v>
      </c>
      <c r="Y17" s="137">
        <v>6.45716655272774</v>
      </c>
      <c r="Z17" s="130"/>
      <c r="AA17" s="138">
        <v>2.28404086791907</v>
      </c>
      <c r="AB17" s="139">
        <v>0.24505687827101999</v>
      </c>
      <c r="AC17" s="140">
        <v>1.29658352303727</v>
      </c>
      <c r="AD17" s="130"/>
      <c r="AE17" s="141">
        <v>5.5468938536184096</v>
      </c>
      <c r="AF17" s="30"/>
      <c r="AG17" s="157">
        <v>119.096061020392</v>
      </c>
      <c r="AH17" s="152">
        <v>146.40380463923501</v>
      </c>
      <c r="AI17" s="152">
        <v>159.960066737923</v>
      </c>
      <c r="AJ17" s="152">
        <v>158.46808510638201</v>
      </c>
      <c r="AK17" s="152">
        <v>137.95269598084101</v>
      </c>
      <c r="AL17" s="158">
        <v>146.40614482546201</v>
      </c>
      <c r="AM17" s="152"/>
      <c r="AN17" s="159">
        <v>117.995617167072</v>
      </c>
      <c r="AO17" s="160">
        <v>117.088672955974</v>
      </c>
      <c r="AP17" s="161">
        <v>117.541349174204</v>
      </c>
      <c r="AQ17" s="152"/>
      <c r="AR17" s="162">
        <v>138.346475249847</v>
      </c>
      <c r="AS17" s="135"/>
      <c r="AT17" s="136">
        <v>-1.1981563183621899</v>
      </c>
      <c r="AU17" s="130">
        <v>3.5147164933094999</v>
      </c>
      <c r="AV17" s="130">
        <v>5.7288153603278902</v>
      </c>
      <c r="AW17" s="130">
        <v>5.9447961118458004</v>
      </c>
      <c r="AX17" s="130">
        <v>1.13912761637211</v>
      </c>
      <c r="AY17" s="137">
        <v>3.6022775087361198</v>
      </c>
      <c r="AZ17" s="130"/>
      <c r="BA17" s="138">
        <v>0.321822143220791</v>
      </c>
      <c r="BB17" s="139">
        <v>0.98399147529750497</v>
      </c>
      <c r="BC17" s="140">
        <v>0.66382278047930499</v>
      </c>
      <c r="BD17" s="130"/>
      <c r="BE17" s="141">
        <v>3.1241286620643698</v>
      </c>
    </row>
    <row r="18" spans="1:57" x14ac:dyDescent="0.2">
      <c r="A18" s="21" t="s">
        <v>29</v>
      </c>
      <c r="B18" s="3" t="str">
        <f t="shared" si="0"/>
        <v>Williamsburg, VA</v>
      </c>
      <c r="C18" s="3"/>
      <c r="D18" s="24" t="s">
        <v>16</v>
      </c>
      <c r="E18" s="27" t="s">
        <v>17</v>
      </c>
      <c r="F18" s="3"/>
      <c r="G18" s="157">
        <v>115.524083358501</v>
      </c>
      <c r="H18" s="152">
        <v>108.385590101522</v>
      </c>
      <c r="I18" s="152">
        <v>107.08226536124199</v>
      </c>
      <c r="J18" s="152">
        <v>108.150528350515</v>
      </c>
      <c r="K18" s="152">
        <v>115.29741483516401</v>
      </c>
      <c r="L18" s="158">
        <v>111.11949533057</v>
      </c>
      <c r="M18" s="152"/>
      <c r="N18" s="159">
        <v>151.80360977564101</v>
      </c>
      <c r="O18" s="160">
        <v>160.12538268264299</v>
      </c>
      <c r="P18" s="161">
        <v>156.038987802478</v>
      </c>
      <c r="Q18" s="152"/>
      <c r="R18" s="162">
        <v>128.45959635466099</v>
      </c>
      <c r="S18" s="135"/>
      <c r="T18" s="136">
        <v>-3.3579853992983701</v>
      </c>
      <c r="U18" s="130">
        <v>-0.44388231855597099</v>
      </c>
      <c r="V18" s="130">
        <v>-3.6899621410890102</v>
      </c>
      <c r="W18" s="130">
        <v>-3.6386490189276599</v>
      </c>
      <c r="X18" s="130">
        <v>-7.1011228174873597</v>
      </c>
      <c r="Y18" s="137">
        <v>-3.8568972893176299</v>
      </c>
      <c r="Z18" s="130"/>
      <c r="AA18" s="138">
        <v>-6.5179323641064197</v>
      </c>
      <c r="AB18" s="139">
        <v>-7.1141600974449499</v>
      </c>
      <c r="AC18" s="140">
        <v>-6.7126408524124201</v>
      </c>
      <c r="AD18" s="130"/>
      <c r="AE18" s="141">
        <v>-4.5483141561779901</v>
      </c>
      <c r="AF18" s="30"/>
      <c r="AG18" s="157">
        <v>120.81391883221001</v>
      </c>
      <c r="AH18" s="152">
        <v>112.12969970449601</v>
      </c>
      <c r="AI18" s="152">
        <v>115.515146459028</v>
      </c>
      <c r="AJ18" s="152">
        <v>118.839208356239</v>
      </c>
      <c r="AK18" s="152">
        <v>126.444742051589</v>
      </c>
      <c r="AL18" s="158">
        <v>119.16304622933799</v>
      </c>
      <c r="AM18" s="152"/>
      <c r="AN18" s="159">
        <v>160.126100089114</v>
      </c>
      <c r="AO18" s="160">
        <v>167.52175806225699</v>
      </c>
      <c r="AP18" s="161">
        <v>163.83309839056699</v>
      </c>
      <c r="AQ18" s="152"/>
      <c r="AR18" s="162">
        <v>136.145325317491</v>
      </c>
      <c r="AS18" s="135"/>
      <c r="AT18" s="136">
        <v>-7.1180162654853296</v>
      </c>
      <c r="AU18" s="130">
        <v>-13.0376409624389</v>
      </c>
      <c r="AV18" s="130">
        <v>-11.682108209968099</v>
      </c>
      <c r="AW18" s="130">
        <v>-10.673650596636699</v>
      </c>
      <c r="AX18" s="130">
        <v>-8.8240078029870492</v>
      </c>
      <c r="AY18" s="137">
        <v>-10.2059281252956</v>
      </c>
      <c r="AZ18" s="130"/>
      <c r="BA18" s="138">
        <v>-7.6379564940115401</v>
      </c>
      <c r="BB18" s="139">
        <v>-5.6684526214809203</v>
      </c>
      <c r="BC18" s="140">
        <v>-6.6116118658004401</v>
      </c>
      <c r="BD18" s="130"/>
      <c r="BE18" s="141">
        <v>-8.07378240497059</v>
      </c>
    </row>
    <row r="19" spans="1:57" x14ac:dyDescent="0.2">
      <c r="A19" s="21" t="s">
        <v>30</v>
      </c>
      <c r="B19" s="3" t="str">
        <f t="shared" si="0"/>
        <v>Virginia Beach, VA</v>
      </c>
      <c r="C19" s="3"/>
      <c r="D19" s="24" t="s">
        <v>16</v>
      </c>
      <c r="E19" s="27" t="s">
        <v>17</v>
      </c>
      <c r="F19" s="3"/>
      <c r="G19" s="157">
        <v>116.492575229529</v>
      </c>
      <c r="H19" s="152">
        <v>114.768987894736</v>
      </c>
      <c r="I19" s="152">
        <v>119.959632461716</v>
      </c>
      <c r="J19" s="152">
        <v>128.90531601216401</v>
      </c>
      <c r="K19" s="152">
        <v>129.926743293475</v>
      </c>
      <c r="L19" s="158">
        <v>122.765929402309</v>
      </c>
      <c r="M19" s="152"/>
      <c r="N19" s="159">
        <v>188.636066682554</v>
      </c>
      <c r="O19" s="160">
        <v>194.60386967298999</v>
      </c>
      <c r="P19" s="161">
        <v>191.61982594499199</v>
      </c>
      <c r="Q19" s="152"/>
      <c r="R19" s="162">
        <v>149.23383403939499</v>
      </c>
      <c r="S19" s="135"/>
      <c r="T19" s="136">
        <v>-43.603515491777202</v>
      </c>
      <c r="U19" s="130">
        <v>-8.9166952900437693</v>
      </c>
      <c r="V19" s="130">
        <v>-6.6834436015058998</v>
      </c>
      <c r="W19" s="130">
        <v>-2.42091115747382</v>
      </c>
      <c r="X19" s="130">
        <v>-3.9412598803855499</v>
      </c>
      <c r="Y19" s="137">
        <v>-15.7436405412938</v>
      </c>
      <c r="Z19" s="130"/>
      <c r="AA19" s="138">
        <v>-0.31855071280208802</v>
      </c>
      <c r="AB19" s="139">
        <v>-1.0075993092728399</v>
      </c>
      <c r="AC19" s="140">
        <v>-0.69595988831546696</v>
      </c>
      <c r="AD19" s="130"/>
      <c r="AE19" s="141">
        <v>-8.6860406256223897</v>
      </c>
      <c r="AF19" s="30"/>
      <c r="AG19" s="157">
        <v>117.125679558486</v>
      </c>
      <c r="AH19" s="152">
        <v>116.416277836342</v>
      </c>
      <c r="AI19" s="152">
        <v>119.69808507086</v>
      </c>
      <c r="AJ19" s="152">
        <v>123.504005652058</v>
      </c>
      <c r="AK19" s="152">
        <v>126.697123488469</v>
      </c>
      <c r="AL19" s="158">
        <v>120.987811758342</v>
      </c>
      <c r="AM19" s="152"/>
      <c r="AN19" s="159">
        <v>170.938182585292</v>
      </c>
      <c r="AO19" s="160">
        <v>175.08462349773299</v>
      </c>
      <c r="AP19" s="161">
        <v>173.050206986565</v>
      </c>
      <c r="AQ19" s="152"/>
      <c r="AR19" s="162">
        <v>139.55125930197099</v>
      </c>
      <c r="AS19" s="135"/>
      <c r="AT19" s="136">
        <v>-19.085722117002199</v>
      </c>
      <c r="AU19" s="130">
        <v>-5.7266806292247798</v>
      </c>
      <c r="AV19" s="130">
        <v>-6.78476817429822</v>
      </c>
      <c r="AW19" s="130">
        <v>-6.4386874988053604</v>
      </c>
      <c r="AX19" s="130">
        <v>-14.2823885637568</v>
      </c>
      <c r="AY19" s="137">
        <v>-10.6544492002617</v>
      </c>
      <c r="AZ19" s="130"/>
      <c r="BA19" s="138">
        <v>-15.375965394383</v>
      </c>
      <c r="BB19" s="139">
        <v>-15.858138255566899</v>
      </c>
      <c r="BC19" s="140">
        <v>-15.623857899611201</v>
      </c>
      <c r="BD19" s="130"/>
      <c r="BE19" s="141">
        <v>-13.1519770304013</v>
      </c>
    </row>
    <row r="20" spans="1:57" x14ac:dyDescent="0.2">
      <c r="A20" s="34" t="s">
        <v>31</v>
      </c>
      <c r="B20" s="3" t="str">
        <f t="shared" si="0"/>
        <v>Norfolk/Portsmouth, VA</v>
      </c>
      <c r="C20" s="3"/>
      <c r="D20" s="24" t="s">
        <v>16</v>
      </c>
      <c r="E20" s="27" t="s">
        <v>17</v>
      </c>
      <c r="F20" s="3"/>
      <c r="G20" s="157">
        <v>107.84695812632999</v>
      </c>
      <c r="H20" s="152">
        <v>114.076920171411</v>
      </c>
      <c r="I20" s="152">
        <v>122.268172338204</v>
      </c>
      <c r="J20" s="152">
        <v>127.917760960281</v>
      </c>
      <c r="K20" s="152">
        <v>124.305238975672</v>
      </c>
      <c r="L20" s="158">
        <v>120.191150219101</v>
      </c>
      <c r="M20" s="152"/>
      <c r="N20" s="159">
        <v>163.303030224271</v>
      </c>
      <c r="O20" s="160">
        <v>151.615921246396</v>
      </c>
      <c r="P20" s="161">
        <v>157.624455398706</v>
      </c>
      <c r="Q20" s="152"/>
      <c r="R20" s="162">
        <v>133.01910709010301</v>
      </c>
      <c r="S20" s="135"/>
      <c r="T20" s="136">
        <v>-7.3737435412823702</v>
      </c>
      <c r="U20" s="130">
        <v>4.8911334137699898</v>
      </c>
      <c r="V20" s="130">
        <v>6.5069594558660802</v>
      </c>
      <c r="W20" s="130">
        <v>9.0210262753077508</v>
      </c>
      <c r="X20" s="130">
        <v>0.10374192387109001</v>
      </c>
      <c r="Y20" s="137">
        <v>3.2387663990897302</v>
      </c>
      <c r="Z20" s="130"/>
      <c r="AA20" s="138">
        <v>5.9987045552884704</v>
      </c>
      <c r="AB20" s="139">
        <v>9.1273388298174093E-2</v>
      </c>
      <c r="AC20" s="140">
        <v>3.1701090109474399</v>
      </c>
      <c r="AD20" s="130"/>
      <c r="AE20" s="141">
        <v>3.7410925677829798</v>
      </c>
      <c r="AF20" s="30"/>
      <c r="AG20" s="157">
        <v>108.75242165472601</v>
      </c>
      <c r="AH20" s="152">
        <v>112.368128211168</v>
      </c>
      <c r="AI20" s="152">
        <v>121.31258575267</v>
      </c>
      <c r="AJ20" s="152">
        <v>127.01214915554399</v>
      </c>
      <c r="AK20" s="152">
        <v>127.926570711964</v>
      </c>
      <c r="AL20" s="158">
        <v>120.05943735664199</v>
      </c>
      <c r="AM20" s="152"/>
      <c r="AN20" s="159">
        <v>148.08577313432801</v>
      </c>
      <c r="AO20" s="160">
        <v>142.67660212717101</v>
      </c>
      <c r="AP20" s="161">
        <v>145.39507233186899</v>
      </c>
      <c r="AQ20" s="152"/>
      <c r="AR20" s="162">
        <v>128.118644366925</v>
      </c>
      <c r="AS20" s="135"/>
      <c r="AT20" s="136">
        <v>2.7424528385529099</v>
      </c>
      <c r="AU20" s="130">
        <v>4.4767521779924904</v>
      </c>
      <c r="AV20" s="130">
        <v>5.8510578796911403</v>
      </c>
      <c r="AW20" s="130">
        <v>7.5419503570942501</v>
      </c>
      <c r="AX20" s="130">
        <v>1.8962985589681001</v>
      </c>
      <c r="AY20" s="137">
        <v>4.5024934466288196</v>
      </c>
      <c r="AZ20" s="130"/>
      <c r="BA20" s="138">
        <v>-2.1988019109406598</v>
      </c>
      <c r="BB20" s="139">
        <v>-5.6062294774205403</v>
      </c>
      <c r="BC20" s="140">
        <v>-3.8910566783778102</v>
      </c>
      <c r="BD20" s="130"/>
      <c r="BE20" s="141">
        <v>1.1577017244593699</v>
      </c>
    </row>
    <row r="21" spans="1:57" x14ac:dyDescent="0.2">
      <c r="A21" s="35" t="s">
        <v>32</v>
      </c>
      <c r="B21" s="3" t="str">
        <f t="shared" si="0"/>
        <v>Newport News/Hampton, VA</v>
      </c>
      <c r="C21" s="3"/>
      <c r="D21" s="24" t="s">
        <v>16</v>
      </c>
      <c r="E21" s="27" t="s">
        <v>17</v>
      </c>
      <c r="F21" s="3"/>
      <c r="G21" s="157">
        <v>84.088598123324303</v>
      </c>
      <c r="H21" s="152">
        <v>93.858559895833295</v>
      </c>
      <c r="I21" s="152">
        <v>95.568255980769194</v>
      </c>
      <c r="J21" s="152">
        <v>94.013410874155397</v>
      </c>
      <c r="K21" s="152">
        <v>98.776267952950803</v>
      </c>
      <c r="L21" s="158">
        <v>93.731477259189901</v>
      </c>
      <c r="M21" s="152"/>
      <c r="N21" s="159">
        <v>117.355909234397</v>
      </c>
      <c r="O21" s="160">
        <v>117.26400102906599</v>
      </c>
      <c r="P21" s="161">
        <v>117.30984285584999</v>
      </c>
      <c r="Q21" s="152"/>
      <c r="R21" s="162">
        <v>101.272050785703</v>
      </c>
      <c r="S21" s="135"/>
      <c r="T21" s="136">
        <v>0.84388169678828695</v>
      </c>
      <c r="U21" s="130">
        <v>8.8470594719668991</v>
      </c>
      <c r="V21" s="130">
        <v>5.0619892313659296</v>
      </c>
      <c r="W21" s="130">
        <v>8.6670431418682696</v>
      </c>
      <c r="X21" s="130">
        <v>7.6912242427572597</v>
      </c>
      <c r="Y21" s="137">
        <v>6.5024405004581096</v>
      </c>
      <c r="Z21" s="130"/>
      <c r="AA21" s="138">
        <v>0.54587440726997905</v>
      </c>
      <c r="AB21" s="139">
        <v>-2.7876518202930098</v>
      </c>
      <c r="AC21" s="140">
        <v>-1.18152887307057</v>
      </c>
      <c r="AD21" s="130"/>
      <c r="AE21" s="141">
        <v>2.84582033177219</v>
      </c>
      <c r="AF21" s="30"/>
      <c r="AG21" s="157">
        <v>84.499109228441696</v>
      </c>
      <c r="AH21" s="152">
        <v>91.360397964939395</v>
      </c>
      <c r="AI21" s="152">
        <v>93.674732805912598</v>
      </c>
      <c r="AJ21" s="152">
        <v>93.375335982257297</v>
      </c>
      <c r="AK21" s="152">
        <v>103.79350855330399</v>
      </c>
      <c r="AL21" s="158">
        <v>93.862500347399404</v>
      </c>
      <c r="AM21" s="152"/>
      <c r="AN21" s="159">
        <v>122.389956648911</v>
      </c>
      <c r="AO21" s="160">
        <v>121.878582941587</v>
      </c>
      <c r="AP21" s="161">
        <v>122.13377495977799</v>
      </c>
      <c r="AQ21" s="152"/>
      <c r="AR21" s="162">
        <v>102.979845569049</v>
      </c>
      <c r="AS21" s="135"/>
      <c r="AT21" s="136">
        <v>6.04899909662723</v>
      </c>
      <c r="AU21" s="130">
        <v>7.5894753114712001</v>
      </c>
      <c r="AV21" s="130">
        <v>6.7534444039907102</v>
      </c>
      <c r="AW21" s="130">
        <v>7.9122656600492496</v>
      </c>
      <c r="AX21" s="130">
        <v>3.6059215452874702</v>
      </c>
      <c r="AY21" s="137">
        <v>6.1532181339138097</v>
      </c>
      <c r="AZ21" s="130"/>
      <c r="BA21" s="138">
        <v>-2.5515203543226099</v>
      </c>
      <c r="BB21" s="139">
        <v>-4.5307113790615601</v>
      </c>
      <c r="BC21" s="140">
        <v>-3.55720780002668</v>
      </c>
      <c r="BD21" s="130"/>
      <c r="BE21" s="141">
        <v>1.51098608992643</v>
      </c>
    </row>
    <row r="22" spans="1:57" x14ac:dyDescent="0.2">
      <c r="A22" s="36" t="s">
        <v>33</v>
      </c>
      <c r="B22" s="3" t="str">
        <f t="shared" si="0"/>
        <v>Chesapeake/Suffolk, VA</v>
      </c>
      <c r="C22" s="3"/>
      <c r="D22" s="25" t="s">
        <v>16</v>
      </c>
      <c r="E22" s="28" t="s">
        <v>17</v>
      </c>
      <c r="F22" s="3"/>
      <c r="G22" s="163">
        <v>92.629791590771006</v>
      </c>
      <c r="H22" s="164">
        <v>99.767151830985895</v>
      </c>
      <c r="I22" s="164">
        <v>101.72141451802899</v>
      </c>
      <c r="J22" s="164">
        <v>105.340242155743</v>
      </c>
      <c r="K22" s="164">
        <v>104.666147098736</v>
      </c>
      <c r="L22" s="165">
        <v>101.266248136352</v>
      </c>
      <c r="M22" s="152"/>
      <c r="N22" s="166">
        <v>128.270855065257</v>
      </c>
      <c r="O22" s="167">
        <v>122.903381627806</v>
      </c>
      <c r="P22" s="168">
        <v>125.642444349296</v>
      </c>
      <c r="Q22" s="152"/>
      <c r="R22" s="169">
        <v>109.068049583812</v>
      </c>
      <c r="S22" s="135"/>
      <c r="T22" s="142">
        <v>-9.5617914933128194</v>
      </c>
      <c r="U22" s="143">
        <v>1.0084254456492301</v>
      </c>
      <c r="V22" s="143">
        <v>1.11796991332697</v>
      </c>
      <c r="W22" s="143">
        <v>4.4412251476987503</v>
      </c>
      <c r="X22" s="143">
        <v>3.4088406680502001</v>
      </c>
      <c r="Y22" s="144">
        <v>0.52900168370361</v>
      </c>
      <c r="Z22" s="130"/>
      <c r="AA22" s="145">
        <v>1.2517339064105799</v>
      </c>
      <c r="AB22" s="146">
        <v>-0.64899092442844697</v>
      </c>
      <c r="AC22" s="147">
        <v>0.33833786753859302</v>
      </c>
      <c r="AD22" s="130"/>
      <c r="AE22" s="148">
        <v>0.71551469318045102</v>
      </c>
      <c r="AF22" s="31"/>
      <c r="AG22" s="163">
        <v>92.301205178374403</v>
      </c>
      <c r="AH22" s="164">
        <v>99.036674691282499</v>
      </c>
      <c r="AI22" s="164">
        <v>101.98902270223699</v>
      </c>
      <c r="AJ22" s="164">
        <v>102.94909366388001</v>
      </c>
      <c r="AK22" s="164">
        <v>101.354547115782</v>
      </c>
      <c r="AL22" s="165">
        <v>99.870897617886499</v>
      </c>
      <c r="AM22" s="152"/>
      <c r="AN22" s="166">
        <v>118.186209497935</v>
      </c>
      <c r="AO22" s="167">
        <v>117.33751997612799</v>
      </c>
      <c r="AP22" s="168">
        <v>117.761542181561</v>
      </c>
      <c r="AQ22" s="152"/>
      <c r="AR22" s="169">
        <v>105.415215351998</v>
      </c>
      <c r="AS22" s="135"/>
      <c r="AT22" s="142">
        <v>-0.921157921503439</v>
      </c>
      <c r="AU22" s="143">
        <v>2.9641731278230798</v>
      </c>
      <c r="AV22" s="143">
        <v>3.31485994248508</v>
      </c>
      <c r="AW22" s="143">
        <v>3.5317229845245901</v>
      </c>
      <c r="AX22" s="143">
        <v>1.2633837334836999</v>
      </c>
      <c r="AY22" s="144">
        <v>2.1885995230866802</v>
      </c>
      <c r="AZ22" s="130"/>
      <c r="BA22" s="145">
        <v>-5.0536504677635996</v>
      </c>
      <c r="BB22" s="146">
        <v>-7.0431896253352804</v>
      </c>
      <c r="BC22" s="147">
        <v>-6.0574448237438903</v>
      </c>
      <c r="BD22" s="130"/>
      <c r="BE22" s="148">
        <v>-0.86685519987320303</v>
      </c>
    </row>
    <row r="23" spans="1:57" x14ac:dyDescent="0.2">
      <c r="A23" s="35" t="s">
        <v>109</v>
      </c>
      <c r="B23" s="3" t="s">
        <v>109</v>
      </c>
      <c r="C23" s="9"/>
      <c r="D23" s="23" t="s">
        <v>16</v>
      </c>
      <c r="E23" s="26" t="s">
        <v>17</v>
      </c>
      <c r="F23" s="3"/>
      <c r="G23" s="149">
        <v>162.593898305084</v>
      </c>
      <c r="H23" s="150">
        <v>164.405133470225</v>
      </c>
      <c r="I23" s="150">
        <v>173.682303317535</v>
      </c>
      <c r="J23" s="150">
        <v>160.802671081677</v>
      </c>
      <c r="K23" s="150">
        <v>153.909164161154</v>
      </c>
      <c r="L23" s="151">
        <v>163.63980523156999</v>
      </c>
      <c r="M23" s="152"/>
      <c r="N23" s="153">
        <v>163.751902017291</v>
      </c>
      <c r="O23" s="154">
        <v>176.661303409581</v>
      </c>
      <c r="P23" s="155">
        <v>170.55142077744901</v>
      </c>
      <c r="Q23" s="152"/>
      <c r="R23" s="156">
        <v>165.93793046107299</v>
      </c>
      <c r="S23" s="135"/>
      <c r="T23" s="127">
        <v>-1.16494911664321</v>
      </c>
      <c r="U23" s="128">
        <v>-8.8349841049477895</v>
      </c>
      <c r="V23" s="128">
        <v>-7.2270308564380299</v>
      </c>
      <c r="W23" s="128">
        <v>-8.5190283300064298</v>
      </c>
      <c r="X23" s="128">
        <v>-8.57304357644494</v>
      </c>
      <c r="Y23" s="129">
        <v>-7.3408867292786004</v>
      </c>
      <c r="Z23" s="130"/>
      <c r="AA23" s="131">
        <v>-20.889089998299401</v>
      </c>
      <c r="AB23" s="132">
        <v>-20.4538650557766</v>
      </c>
      <c r="AC23" s="133">
        <v>-20.620058417491801</v>
      </c>
      <c r="AD23" s="130"/>
      <c r="AE23" s="134">
        <v>-12.2671377034995</v>
      </c>
      <c r="AF23" s="29"/>
      <c r="AG23" s="149">
        <v>159.12366394841601</v>
      </c>
      <c r="AH23" s="150">
        <v>172.31922977680199</v>
      </c>
      <c r="AI23" s="150">
        <v>180.98501695286001</v>
      </c>
      <c r="AJ23" s="150">
        <v>180.187343325858</v>
      </c>
      <c r="AK23" s="150">
        <v>175.96811440932501</v>
      </c>
      <c r="AL23" s="151">
        <v>175.057351710685</v>
      </c>
      <c r="AM23" s="152"/>
      <c r="AN23" s="153">
        <v>190.13014883430401</v>
      </c>
      <c r="AO23" s="154">
        <v>194.950255536626</v>
      </c>
      <c r="AP23" s="155">
        <v>192.51280368421001</v>
      </c>
      <c r="AQ23" s="152"/>
      <c r="AR23" s="156">
        <v>180.77936457272901</v>
      </c>
      <c r="AS23" s="135"/>
      <c r="AT23" s="127">
        <v>0.96870123843054001</v>
      </c>
      <c r="AU23" s="128">
        <v>0.91902260573382799</v>
      </c>
      <c r="AV23" s="128">
        <v>1.40759243305367</v>
      </c>
      <c r="AW23" s="128">
        <v>2.79714364873788</v>
      </c>
      <c r="AX23" s="128">
        <v>3.3569261383554201</v>
      </c>
      <c r="AY23" s="129">
        <v>1.9396408076473399</v>
      </c>
      <c r="AZ23" s="130"/>
      <c r="BA23" s="131">
        <v>-0.58183062428646903</v>
      </c>
      <c r="BB23" s="132">
        <v>-2.6497677575674099</v>
      </c>
      <c r="BC23" s="133">
        <v>-1.68788811136023</v>
      </c>
      <c r="BD23" s="130"/>
      <c r="BE23" s="134">
        <v>0.60756982788019598</v>
      </c>
    </row>
    <row r="24" spans="1:57" x14ac:dyDescent="0.2">
      <c r="A24" s="35" t="s">
        <v>43</v>
      </c>
      <c r="B24" s="3" t="str">
        <f t="shared" si="0"/>
        <v>Richmond North/Glen Allen, VA</v>
      </c>
      <c r="C24" s="10"/>
      <c r="D24" s="24" t="s">
        <v>16</v>
      </c>
      <c r="E24" s="27" t="s">
        <v>17</v>
      </c>
      <c r="F24" s="3"/>
      <c r="G24" s="157">
        <v>93.440128829086703</v>
      </c>
      <c r="H24" s="152">
        <v>103.25045696068</v>
      </c>
      <c r="I24" s="152">
        <v>111.962778300998</v>
      </c>
      <c r="J24" s="152">
        <v>110.1643737692</v>
      </c>
      <c r="K24" s="152">
        <v>104.76726013017</v>
      </c>
      <c r="L24" s="158">
        <v>105.576979184512</v>
      </c>
      <c r="M24" s="152"/>
      <c r="N24" s="159">
        <v>121.496917450365</v>
      </c>
      <c r="O24" s="160">
        <v>127.399410969196</v>
      </c>
      <c r="P24" s="161">
        <v>124.66551423731499</v>
      </c>
      <c r="Q24" s="152"/>
      <c r="R24" s="162">
        <v>112.197221709329</v>
      </c>
      <c r="S24" s="135"/>
      <c r="T24" s="136">
        <v>-2.6954204240841499</v>
      </c>
      <c r="U24" s="130">
        <v>-0.67659147875231695</v>
      </c>
      <c r="V24" s="130">
        <v>3.6621320487337798</v>
      </c>
      <c r="W24" s="130">
        <v>3.18211360789623</v>
      </c>
      <c r="X24" s="130">
        <v>-1.32306508918271</v>
      </c>
      <c r="Y24" s="137">
        <v>0.80403257854444599</v>
      </c>
      <c r="Z24" s="130"/>
      <c r="AA24" s="138">
        <v>-3.80935626243458</v>
      </c>
      <c r="AB24" s="139">
        <v>-5.0443136567581002</v>
      </c>
      <c r="AC24" s="140">
        <v>-4.4471253169766598</v>
      </c>
      <c r="AD24" s="130"/>
      <c r="AE24" s="141">
        <v>-1.1452269008817599</v>
      </c>
      <c r="AF24" s="30"/>
      <c r="AG24" s="157">
        <v>95.414616313769997</v>
      </c>
      <c r="AH24" s="152">
        <v>105.457349754215</v>
      </c>
      <c r="AI24" s="152">
        <v>111.222909166435</v>
      </c>
      <c r="AJ24" s="152">
        <v>110.80059158346501</v>
      </c>
      <c r="AK24" s="152">
        <v>107.28004729662401</v>
      </c>
      <c r="AL24" s="158">
        <v>106.857997795776</v>
      </c>
      <c r="AM24" s="152"/>
      <c r="AN24" s="159">
        <v>122.375123144399</v>
      </c>
      <c r="AO24" s="160">
        <v>123.89018483135099</v>
      </c>
      <c r="AP24" s="161">
        <v>123.162321656502</v>
      </c>
      <c r="AQ24" s="152"/>
      <c r="AR24" s="162">
        <v>112.387437335092</v>
      </c>
      <c r="AS24" s="135"/>
      <c r="AT24" s="136">
        <v>-0.82270244824823002</v>
      </c>
      <c r="AU24" s="130">
        <v>-0.26644621244655903</v>
      </c>
      <c r="AV24" s="130">
        <v>0.56129449825408695</v>
      </c>
      <c r="AW24" s="130">
        <v>1.1475023989770301</v>
      </c>
      <c r="AX24" s="130">
        <v>0.11593401952983901</v>
      </c>
      <c r="AY24" s="137">
        <v>0.27896831104653202</v>
      </c>
      <c r="AZ24" s="130"/>
      <c r="BA24" s="138">
        <v>-0.52839928792412805</v>
      </c>
      <c r="BB24" s="139">
        <v>-1.60274630462074</v>
      </c>
      <c r="BC24" s="140">
        <v>-1.0771661046230401</v>
      </c>
      <c r="BD24" s="130"/>
      <c r="BE24" s="141">
        <v>-8.2672671500329697E-2</v>
      </c>
    </row>
    <row r="25" spans="1:57" x14ac:dyDescent="0.2">
      <c r="A25" s="35" t="s">
        <v>44</v>
      </c>
      <c r="B25" s="3" t="str">
        <f t="shared" si="0"/>
        <v>Richmond West/Midlothian, VA</v>
      </c>
      <c r="C25" s="3"/>
      <c r="D25" s="24" t="s">
        <v>16</v>
      </c>
      <c r="E25" s="27" t="s">
        <v>17</v>
      </c>
      <c r="F25" s="3"/>
      <c r="G25" s="157">
        <v>82.396394193548304</v>
      </c>
      <c r="H25" s="152">
        <v>87.608721010638206</v>
      </c>
      <c r="I25" s="152">
        <v>88.243278671328596</v>
      </c>
      <c r="J25" s="152">
        <v>89.920125606853802</v>
      </c>
      <c r="K25" s="152">
        <v>88.699170639386097</v>
      </c>
      <c r="L25" s="158">
        <v>87.627625727234403</v>
      </c>
      <c r="M25" s="152"/>
      <c r="N25" s="159">
        <v>104.35415024691299</v>
      </c>
      <c r="O25" s="160">
        <v>110.284156308243</v>
      </c>
      <c r="P25" s="161">
        <v>107.52363624521</v>
      </c>
      <c r="Q25" s="152"/>
      <c r="R25" s="162">
        <v>94.688896797661101</v>
      </c>
      <c r="S25" s="135"/>
      <c r="T25" s="136">
        <v>0.93277555208858498</v>
      </c>
      <c r="U25" s="130">
        <v>2.6703872650332801</v>
      </c>
      <c r="V25" s="130">
        <v>1.0336562554919699</v>
      </c>
      <c r="W25" s="130">
        <v>0.92513374231392698</v>
      </c>
      <c r="X25" s="130">
        <v>0.92144892490696595</v>
      </c>
      <c r="Y25" s="137">
        <v>1.33444815583367</v>
      </c>
      <c r="Z25" s="130"/>
      <c r="AA25" s="138">
        <v>-0.13482584745078399</v>
      </c>
      <c r="AB25" s="139">
        <v>-1.2645250877493901</v>
      </c>
      <c r="AC25" s="140">
        <v>-0.71748100450119201</v>
      </c>
      <c r="AD25" s="130"/>
      <c r="AE25" s="141">
        <v>0.66955890038772503</v>
      </c>
      <c r="AF25" s="30"/>
      <c r="AG25" s="157">
        <v>84.970620286693602</v>
      </c>
      <c r="AH25" s="152">
        <v>89.198779177344903</v>
      </c>
      <c r="AI25" s="152">
        <v>90.379482575303001</v>
      </c>
      <c r="AJ25" s="152">
        <v>89.693704072614295</v>
      </c>
      <c r="AK25" s="152">
        <v>88.738322482521696</v>
      </c>
      <c r="AL25" s="158">
        <v>88.766149008469498</v>
      </c>
      <c r="AM25" s="152"/>
      <c r="AN25" s="159">
        <v>104.584939047227</v>
      </c>
      <c r="AO25" s="160">
        <v>106.903100286944</v>
      </c>
      <c r="AP25" s="161">
        <v>105.786305943293</v>
      </c>
      <c r="AQ25" s="152"/>
      <c r="AR25" s="162">
        <v>94.560843903467998</v>
      </c>
      <c r="AS25" s="135"/>
      <c r="AT25" s="136">
        <v>4.4085367955353201</v>
      </c>
      <c r="AU25" s="130">
        <v>2.90692103160815</v>
      </c>
      <c r="AV25" s="130">
        <v>1.8401791077287999</v>
      </c>
      <c r="AW25" s="130">
        <v>-0.12878623177399701</v>
      </c>
      <c r="AX25" s="130">
        <v>-0.47721685274480002</v>
      </c>
      <c r="AY25" s="137">
        <v>1.51639454460726</v>
      </c>
      <c r="AZ25" s="130"/>
      <c r="BA25" s="138">
        <v>1.4621276893078099</v>
      </c>
      <c r="BB25" s="139">
        <v>1.4630554270164899</v>
      </c>
      <c r="BC25" s="140">
        <v>1.46975428172755</v>
      </c>
      <c r="BD25" s="130"/>
      <c r="BE25" s="141">
        <v>1.4883645548836499</v>
      </c>
    </row>
    <row r="26" spans="1:57" x14ac:dyDescent="0.2">
      <c r="A26" s="35" t="s">
        <v>45</v>
      </c>
      <c r="B26" s="3" t="str">
        <f t="shared" si="0"/>
        <v>Petersburg/Chester, VA</v>
      </c>
      <c r="C26" s="3"/>
      <c r="D26" s="24" t="s">
        <v>16</v>
      </c>
      <c r="E26" s="27" t="s">
        <v>17</v>
      </c>
      <c r="F26" s="3"/>
      <c r="G26" s="157">
        <v>89.386044988107301</v>
      </c>
      <c r="H26" s="152">
        <v>92.086028910776307</v>
      </c>
      <c r="I26" s="152">
        <v>96.278380033370397</v>
      </c>
      <c r="J26" s="152">
        <v>96.0847197802197</v>
      </c>
      <c r="K26" s="152">
        <v>93.441817238397206</v>
      </c>
      <c r="L26" s="158">
        <v>93.629193029239701</v>
      </c>
      <c r="M26" s="152"/>
      <c r="N26" s="159">
        <v>98.040223001126094</v>
      </c>
      <c r="O26" s="160">
        <v>99.216494780513898</v>
      </c>
      <c r="P26" s="161">
        <v>98.643207546651993</v>
      </c>
      <c r="Q26" s="152"/>
      <c r="R26" s="162">
        <v>95.127558528784604</v>
      </c>
      <c r="S26" s="135"/>
      <c r="T26" s="136">
        <v>5.5035880278138398</v>
      </c>
      <c r="U26" s="130">
        <v>2.6984905469138001</v>
      </c>
      <c r="V26" s="130">
        <v>6.74822786833926</v>
      </c>
      <c r="W26" s="130">
        <v>7.2349797493410204</v>
      </c>
      <c r="X26" s="130">
        <v>5.1040311057723304</v>
      </c>
      <c r="Y26" s="137">
        <v>5.52524537882252</v>
      </c>
      <c r="Z26" s="130"/>
      <c r="AA26" s="138">
        <v>4.9504231055776096</v>
      </c>
      <c r="AB26" s="139">
        <v>2.8852020456513099</v>
      </c>
      <c r="AC26" s="140">
        <v>3.8445781314656999</v>
      </c>
      <c r="AD26" s="130"/>
      <c r="AE26" s="141">
        <v>4.8892154633073703</v>
      </c>
      <c r="AF26" s="30"/>
      <c r="AG26" s="157">
        <v>89.977339237212306</v>
      </c>
      <c r="AH26" s="152">
        <v>94.002011835948196</v>
      </c>
      <c r="AI26" s="152">
        <v>96.830036443322896</v>
      </c>
      <c r="AJ26" s="152">
        <v>96.659319092290403</v>
      </c>
      <c r="AK26" s="152">
        <v>95.1176101599833</v>
      </c>
      <c r="AL26" s="158">
        <v>94.693655289376395</v>
      </c>
      <c r="AM26" s="152"/>
      <c r="AN26" s="159">
        <v>100.580936951179</v>
      </c>
      <c r="AO26" s="160">
        <v>100.84264688406201</v>
      </c>
      <c r="AP26" s="161">
        <v>100.713769380478</v>
      </c>
      <c r="AQ26" s="152"/>
      <c r="AR26" s="162">
        <v>96.497400320475094</v>
      </c>
      <c r="AS26" s="135"/>
      <c r="AT26" s="136">
        <v>6.3866001798619001</v>
      </c>
      <c r="AU26" s="130">
        <v>4.3885742211637702</v>
      </c>
      <c r="AV26" s="130">
        <v>6.1894335648511296</v>
      </c>
      <c r="AW26" s="130">
        <v>5.5171175268739798</v>
      </c>
      <c r="AX26" s="130">
        <v>5.3809907870463602</v>
      </c>
      <c r="AY26" s="137">
        <v>5.5390637004797201</v>
      </c>
      <c r="AZ26" s="130"/>
      <c r="BA26" s="138">
        <v>6.7677924317473304</v>
      </c>
      <c r="BB26" s="139">
        <v>6.3513295662161502</v>
      </c>
      <c r="BC26" s="140">
        <v>6.5561967207978196</v>
      </c>
      <c r="BD26" s="130"/>
      <c r="BE26" s="141">
        <v>5.8033785336612196</v>
      </c>
    </row>
    <row r="27" spans="1:57" x14ac:dyDescent="0.2">
      <c r="A27" s="35" t="s">
        <v>97</v>
      </c>
      <c r="B27" s="3" t="s">
        <v>70</v>
      </c>
      <c r="C27" s="3"/>
      <c r="D27" s="24" t="s">
        <v>16</v>
      </c>
      <c r="E27" s="27" t="s">
        <v>17</v>
      </c>
      <c r="F27" s="3"/>
      <c r="G27" s="157">
        <v>104.507170032879</v>
      </c>
      <c r="H27" s="152">
        <v>105.347922902064</v>
      </c>
      <c r="I27" s="152">
        <v>106.92506084021601</v>
      </c>
      <c r="J27" s="152">
        <v>109.178165464573</v>
      </c>
      <c r="K27" s="152">
        <v>116.49175646644299</v>
      </c>
      <c r="L27" s="158">
        <v>108.79722704864599</v>
      </c>
      <c r="M27" s="152"/>
      <c r="N27" s="159">
        <v>140.79540210307999</v>
      </c>
      <c r="O27" s="160">
        <v>141.51309669153599</v>
      </c>
      <c r="P27" s="161">
        <v>141.15109961528401</v>
      </c>
      <c r="Q27" s="152"/>
      <c r="R27" s="162">
        <v>119.553861141466</v>
      </c>
      <c r="S27" s="135"/>
      <c r="T27" s="136">
        <v>4.2696947360670796</v>
      </c>
      <c r="U27" s="130">
        <v>2.6340625214700801</v>
      </c>
      <c r="V27" s="130">
        <v>1.5964985573633099</v>
      </c>
      <c r="W27" s="130">
        <v>2.4049683548215</v>
      </c>
      <c r="X27" s="130">
        <v>2.6269661697343198</v>
      </c>
      <c r="Y27" s="137">
        <v>2.53123904144655</v>
      </c>
      <c r="Z27" s="130"/>
      <c r="AA27" s="138">
        <v>0.84963608037919502</v>
      </c>
      <c r="AB27" s="139">
        <v>-1.06244872433121</v>
      </c>
      <c r="AC27" s="140">
        <v>-0.12942042254833799</v>
      </c>
      <c r="AD27" s="130"/>
      <c r="AE27" s="141">
        <v>1.5344552211017</v>
      </c>
      <c r="AF27" s="30"/>
      <c r="AG27" s="157">
        <v>105.43561308136999</v>
      </c>
      <c r="AH27" s="152">
        <v>106.295211212456</v>
      </c>
      <c r="AI27" s="152">
        <v>107.717087466379</v>
      </c>
      <c r="AJ27" s="152">
        <v>108.28086416086801</v>
      </c>
      <c r="AK27" s="152">
        <v>113.175415916688</v>
      </c>
      <c r="AL27" s="158">
        <v>108.359078408934</v>
      </c>
      <c r="AM27" s="152"/>
      <c r="AN27" s="159">
        <v>133.71094940178</v>
      </c>
      <c r="AO27" s="160">
        <v>135.16933666896901</v>
      </c>
      <c r="AP27" s="161">
        <v>134.444635859866</v>
      </c>
      <c r="AQ27" s="152"/>
      <c r="AR27" s="162">
        <v>116.906284975687</v>
      </c>
      <c r="AS27" s="135"/>
      <c r="AT27" s="136">
        <v>1.24822411454711</v>
      </c>
      <c r="AU27" s="130">
        <v>1.8069701145714401</v>
      </c>
      <c r="AV27" s="130">
        <v>0.80077735312508702</v>
      </c>
      <c r="AW27" s="130">
        <v>1.1105497949531</v>
      </c>
      <c r="AX27" s="130">
        <v>1.76093098144724</v>
      </c>
      <c r="AY27" s="137">
        <v>1.3363976345933899</v>
      </c>
      <c r="AZ27" s="130"/>
      <c r="BA27" s="138">
        <v>-1.1730790114883101</v>
      </c>
      <c r="BB27" s="139">
        <v>-1.2412590230581</v>
      </c>
      <c r="BC27" s="140">
        <v>-1.2109421752757501</v>
      </c>
      <c r="BD27" s="130"/>
      <c r="BE27" s="141">
        <v>0.33455489499859198</v>
      </c>
    </row>
    <row r="28" spans="1:57" x14ac:dyDescent="0.2">
      <c r="A28" s="35" t="s">
        <v>47</v>
      </c>
      <c r="B28" s="3" t="str">
        <f t="shared" si="0"/>
        <v>Roanoke, VA</v>
      </c>
      <c r="C28" s="3"/>
      <c r="D28" s="24" t="s">
        <v>16</v>
      </c>
      <c r="E28" s="27" t="s">
        <v>17</v>
      </c>
      <c r="F28" s="3"/>
      <c r="G28" s="157">
        <v>93.015514387071306</v>
      </c>
      <c r="H28" s="152">
        <v>100.446267295597</v>
      </c>
      <c r="I28" s="152">
        <v>110.169917859035</v>
      </c>
      <c r="J28" s="152">
        <v>113.823733230134</v>
      </c>
      <c r="K28" s="152">
        <v>112.63662547017699</v>
      </c>
      <c r="L28" s="158">
        <v>107.179768857159</v>
      </c>
      <c r="M28" s="152"/>
      <c r="N28" s="159">
        <v>131.069739438401</v>
      </c>
      <c r="O28" s="160">
        <v>129.324855052831</v>
      </c>
      <c r="P28" s="161">
        <v>130.227200418628</v>
      </c>
      <c r="Q28" s="152"/>
      <c r="R28" s="162">
        <v>114.302825779323</v>
      </c>
      <c r="S28" s="135"/>
      <c r="T28" s="136">
        <v>-0.33090472822294298</v>
      </c>
      <c r="U28" s="130">
        <v>-1.3069619666424901</v>
      </c>
      <c r="V28" s="130">
        <v>0.944478722086454</v>
      </c>
      <c r="W28" s="130">
        <v>6.9887806752696999</v>
      </c>
      <c r="X28" s="130">
        <v>-1.9781094446146099</v>
      </c>
      <c r="Y28" s="137">
        <v>1.10357806343758</v>
      </c>
      <c r="Z28" s="130"/>
      <c r="AA28" s="138">
        <v>-5.7927800210108398</v>
      </c>
      <c r="AB28" s="139">
        <v>-3.16221861960828</v>
      </c>
      <c r="AC28" s="140">
        <v>-4.5463673120107702</v>
      </c>
      <c r="AD28" s="130"/>
      <c r="AE28" s="141">
        <v>-1.54851050965285</v>
      </c>
      <c r="AF28" s="30"/>
      <c r="AG28" s="157">
        <v>97.563601187714497</v>
      </c>
      <c r="AH28" s="152">
        <v>107.231042301687</v>
      </c>
      <c r="AI28" s="152">
        <v>109.939276391424</v>
      </c>
      <c r="AJ28" s="152">
        <v>110.994723671885</v>
      </c>
      <c r="AK28" s="152">
        <v>109.913266694146</v>
      </c>
      <c r="AL28" s="158">
        <v>107.685748208473</v>
      </c>
      <c r="AM28" s="152"/>
      <c r="AN28" s="159">
        <v>121.38247613519</v>
      </c>
      <c r="AO28" s="160">
        <v>120.254488614434</v>
      </c>
      <c r="AP28" s="161">
        <v>120.817719484702</v>
      </c>
      <c r="AQ28" s="152"/>
      <c r="AR28" s="162">
        <v>111.78095754617399</v>
      </c>
      <c r="AS28" s="135"/>
      <c r="AT28" s="136">
        <v>-0.75831579963887397</v>
      </c>
      <c r="AU28" s="130">
        <v>0.77751334815675899</v>
      </c>
      <c r="AV28" s="130">
        <v>1.4939349831001301</v>
      </c>
      <c r="AW28" s="130">
        <v>5.5998613944293201</v>
      </c>
      <c r="AX28" s="130">
        <v>2.2035427052987</v>
      </c>
      <c r="AY28" s="137">
        <v>2.0900411607044398</v>
      </c>
      <c r="AZ28" s="130"/>
      <c r="BA28" s="138">
        <v>-4.1687497632241097</v>
      </c>
      <c r="BB28" s="139">
        <v>-5.3265670021708802</v>
      </c>
      <c r="BC28" s="140">
        <v>-4.7500079125577903</v>
      </c>
      <c r="BD28" s="130"/>
      <c r="BE28" s="141">
        <v>-0.50343171930388897</v>
      </c>
    </row>
    <row r="29" spans="1:57" x14ac:dyDescent="0.2">
      <c r="A29" s="35" t="s">
        <v>48</v>
      </c>
      <c r="B29" s="3" t="str">
        <f t="shared" si="0"/>
        <v>Charlottesville, VA</v>
      </c>
      <c r="C29" s="3"/>
      <c r="D29" s="24" t="s">
        <v>16</v>
      </c>
      <c r="E29" s="27" t="s">
        <v>17</v>
      </c>
      <c r="F29" s="3"/>
      <c r="G29" s="157">
        <v>151.11979816513701</v>
      </c>
      <c r="H29" s="152">
        <v>143.701424699961</v>
      </c>
      <c r="I29" s="152">
        <v>139.830771418414</v>
      </c>
      <c r="J29" s="152">
        <v>143.540387596899</v>
      </c>
      <c r="K29" s="152">
        <v>159.656097391304</v>
      </c>
      <c r="L29" s="158">
        <v>147.47812714264401</v>
      </c>
      <c r="M29" s="152"/>
      <c r="N29" s="159">
        <v>229.22463622526601</v>
      </c>
      <c r="O29" s="160">
        <v>231.101090248334</v>
      </c>
      <c r="P29" s="161">
        <v>230.16528465158601</v>
      </c>
      <c r="Q29" s="152"/>
      <c r="R29" s="162">
        <v>174.70433591602</v>
      </c>
      <c r="S29" s="135"/>
      <c r="T29" s="136">
        <v>10.823908871779</v>
      </c>
      <c r="U29" s="130">
        <v>7.4417413026257604</v>
      </c>
      <c r="V29" s="130">
        <v>6.5606780902790902</v>
      </c>
      <c r="W29" s="130">
        <v>0.80447059310582703</v>
      </c>
      <c r="X29" s="130">
        <v>2.4244343378164399</v>
      </c>
      <c r="Y29" s="137">
        <v>5.0778249625867398</v>
      </c>
      <c r="Z29" s="130"/>
      <c r="AA29" s="138">
        <v>7.1392489852504797</v>
      </c>
      <c r="AB29" s="139">
        <v>7.1670425463431</v>
      </c>
      <c r="AC29" s="140">
        <v>7.14828192708557</v>
      </c>
      <c r="AD29" s="130"/>
      <c r="AE29" s="141">
        <v>6.3083649252290996</v>
      </c>
      <c r="AF29" s="30"/>
      <c r="AG29" s="157">
        <v>147.57928627893801</v>
      </c>
      <c r="AH29" s="152">
        <v>146.45195338714001</v>
      </c>
      <c r="AI29" s="152">
        <v>148.925143141647</v>
      </c>
      <c r="AJ29" s="152">
        <v>153.535124826062</v>
      </c>
      <c r="AK29" s="152">
        <v>177.27513942127001</v>
      </c>
      <c r="AL29" s="158">
        <v>155.78838256026401</v>
      </c>
      <c r="AM29" s="152"/>
      <c r="AN29" s="159">
        <v>256.69173260854598</v>
      </c>
      <c r="AO29" s="160">
        <v>257.55607113654901</v>
      </c>
      <c r="AP29" s="161">
        <v>257.126017665787</v>
      </c>
      <c r="AQ29" s="152"/>
      <c r="AR29" s="162">
        <v>189.942944821379</v>
      </c>
      <c r="AS29" s="135"/>
      <c r="AT29" s="136">
        <v>7.0147538437277799</v>
      </c>
      <c r="AU29" s="130">
        <v>6.9910832322797196</v>
      </c>
      <c r="AV29" s="130">
        <v>5.9001962536690398</v>
      </c>
      <c r="AW29" s="130">
        <v>5.3501811289707604</v>
      </c>
      <c r="AX29" s="130">
        <v>6.6497941622607302</v>
      </c>
      <c r="AY29" s="137">
        <v>6.3505423090270803</v>
      </c>
      <c r="AZ29" s="130"/>
      <c r="BA29" s="138">
        <v>6.7248141047429204</v>
      </c>
      <c r="BB29" s="139">
        <v>7.0218008139601702</v>
      </c>
      <c r="BC29" s="140">
        <v>6.8743679630772796</v>
      </c>
      <c r="BD29" s="130"/>
      <c r="BE29" s="141">
        <v>6.73617102953484</v>
      </c>
    </row>
    <row r="30" spans="1:57" x14ac:dyDescent="0.2">
      <c r="A30" s="21" t="s">
        <v>49</v>
      </c>
      <c r="B30" t="s">
        <v>72</v>
      </c>
      <c r="C30" s="3"/>
      <c r="D30" s="24" t="s">
        <v>16</v>
      </c>
      <c r="E30" s="27" t="s">
        <v>17</v>
      </c>
      <c r="F30" s="3"/>
      <c r="G30" s="157">
        <v>94.170037124535895</v>
      </c>
      <c r="H30" s="152">
        <v>102.272577345309</v>
      </c>
      <c r="I30" s="152">
        <v>104.69098935226199</v>
      </c>
      <c r="J30" s="152">
        <v>105.00935973597301</v>
      </c>
      <c r="K30" s="152">
        <v>106.61342715943201</v>
      </c>
      <c r="L30" s="158">
        <v>103.21731888964101</v>
      </c>
      <c r="M30" s="152"/>
      <c r="N30" s="159">
        <v>127.874181575942</v>
      </c>
      <c r="O30" s="160">
        <v>119.262144208534</v>
      </c>
      <c r="P30" s="161">
        <v>123.781936869443</v>
      </c>
      <c r="Q30" s="152"/>
      <c r="R30" s="162">
        <v>109.925663592818</v>
      </c>
      <c r="S30" s="135"/>
      <c r="T30" s="136">
        <v>2.9072093412238802</v>
      </c>
      <c r="U30" s="130">
        <v>0.71347399606180495</v>
      </c>
      <c r="V30" s="130">
        <v>-1.76309033361128</v>
      </c>
      <c r="W30" s="130">
        <v>-2.3534929130751099</v>
      </c>
      <c r="X30" s="130">
        <v>3.4051854466722098</v>
      </c>
      <c r="Y30" s="137">
        <v>0.37291575335337801</v>
      </c>
      <c r="Z30" s="130"/>
      <c r="AA30" s="138">
        <v>4.2700064611482498</v>
      </c>
      <c r="AB30" s="139">
        <v>2.8391175277360898</v>
      </c>
      <c r="AC30" s="140">
        <v>3.6106160514969798</v>
      </c>
      <c r="AD30" s="130"/>
      <c r="AE30" s="141">
        <v>1.4971354026975801</v>
      </c>
      <c r="AF30" s="30"/>
      <c r="AG30" s="157">
        <v>93.530533310468996</v>
      </c>
      <c r="AH30" s="152">
        <v>102.567051298452</v>
      </c>
      <c r="AI30" s="152">
        <v>106.354857721226</v>
      </c>
      <c r="AJ30" s="152">
        <v>106.479977422814</v>
      </c>
      <c r="AK30" s="152">
        <v>104.54660866983301</v>
      </c>
      <c r="AL30" s="158">
        <v>103.36002767108</v>
      </c>
      <c r="AM30" s="152"/>
      <c r="AN30" s="159">
        <v>115.29602574592199</v>
      </c>
      <c r="AO30" s="160">
        <v>112.487267826086</v>
      </c>
      <c r="AP30" s="161">
        <v>113.93439029873799</v>
      </c>
      <c r="AQ30" s="152"/>
      <c r="AR30" s="162">
        <v>106.639705038918</v>
      </c>
      <c r="AS30" s="135"/>
      <c r="AT30" s="136">
        <v>-20.306472825381299</v>
      </c>
      <c r="AU30" s="130">
        <v>0.93952601559732496</v>
      </c>
      <c r="AV30" s="130">
        <v>1.3431694182939999</v>
      </c>
      <c r="AW30" s="130">
        <v>2.4469398905764099</v>
      </c>
      <c r="AX30" s="130">
        <v>2.26398036654978</v>
      </c>
      <c r="AY30" s="137">
        <v>-2.17086265535348</v>
      </c>
      <c r="AZ30" s="130"/>
      <c r="BA30" s="138">
        <v>0.513425806483643</v>
      </c>
      <c r="BB30" s="139">
        <v>-0.93478938103047604</v>
      </c>
      <c r="BC30" s="140">
        <v>-0.18244110750088299</v>
      </c>
      <c r="BD30" s="130"/>
      <c r="BE30" s="141">
        <v>-1.5490555515286599</v>
      </c>
    </row>
    <row r="31" spans="1:57" x14ac:dyDescent="0.2">
      <c r="A31" s="21" t="s">
        <v>50</v>
      </c>
      <c r="B31" s="3" t="str">
        <f t="shared" si="0"/>
        <v>Staunton &amp; Harrisonburg, VA</v>
      </c>
      <c r="C31" s="3"/>
      <c r="D31" s="24" t="s">
        <v>16</v>
      </c>
      <c r="E31" s="27" t="s">
        <v>17</v>
      </c>
      <c r="F31" s="3"/>
      <c r="G31" s="157">
        <v>92.492597285067802</v>
      </c>
      <c r="H31" s="152">
        <v>95.049192546583797</v>
      </c>
      <c r="I31" s="152">
        <v>95.215349308133597</v>
      </c>
      <c r="J31" s="152">
        <v>96.305071989528699</v>
      </c>
      <c r="K31" s="152">
        <v>99.769499530810094</v>
      </c>
      <c r="L31" s="158">
        <v>96.010588522758994</v>
      </c>
      <c r="M31" s="152"/>
      <c r="N31" s="159">
        <v>114.755370522286</v>
      </c>
      <c r="O31" s="160">
        <v>113.784041039671</v>
      </c>
      <c r="P31" s="161">
        <v>114.26983862144399</v>
      </c>
      <c r="Q31" s="152"/>
      <c r="R31" s="162">
        <v>102.18139813274099</v>
      </c>
      <c r="S31" s="135"/>
      <c r="T31" s="136">
        <v>-1.01212852660057</v>
      </c>
      <c r="U31" s="130">
        <v>-0.61872711719062901</v>
      </c>
      <c r="V31" s="130">
        <v>-0.65357232127952503</v>
      </c>
      <c r="W31" s="130">
        <v>-2.6562180562259399</v>
      </c>
      <c r="X31" s="130">
        <v>0.236119967771658</v>
      </c>
      <c r="Y31" s="137">
        <v>-0.86681502458205995</v>
      </c>
      <c r="Z31" s="130"/>
      <c r="AA31" s="138">
        <v>-1.8365969822214601</v>
      </c>
      <c r="AB31" s="139">
        <v>-5.4209046303789599</v>
      </c>
      <c r="AC31" s="140">
        <v>-3.7082122224640099</v>
      </c>
      <c r="AD31" s="130"/>
      <c r="AE31" s="141">
        <v>-1.8102711222263399</v>
      </c>
      <c r="AF31" s="30"/>
      <c r="AG31" s="157">
        <v>94.0001294463178</v>
      </c>
      <c r="AH31" s="152">
        <v>95.249485519293003</v>
      </c>
      <c r="AI31" s="152">
        <v>95.696199731903405</v>
      </c>
      <c r="AJ31" s="152">
        <v>96.620477604751898</v>
      </c>
      <c r="AK31" s="152">
        <v>101.68298383441601</v>
      </c>
      <c r="AL31" s="158">
        <v>96.899039550932102</v>
      </c>
      <c r="AM31" s="152"/>
      <c r="AN31" s="159">
        <v>118.38746639869299</v>
      </c>
      <c r="AO31" s="160">
        <v>117.647594261774</v>
      </c>
      <c r="AP31" s="161">
        <v>118.019492360146</v>
      </c>
      <c r="AQ31" s="152"/>
      <c r="AR31" s="162">
        <v>104.33828633381501</v>
      </c>
      <c r="AS31" s="135"/>
      <c r="AT31" s="136">
        <v>-0.86688374772312504</v>
      </c>
      <c r="AU31" s="130">
        <v>-0.98365981595906204</v>
      </c>
      <c r="AV31" s="130">
        <v>-1.8391121214827499</v>
      </c>
      <c r="AW31" s="130">
        <v>-1.5546776982083801</v>
      </c>
      <c r="AX31" s="130">
        <v>-1.2811546165377801</v>
      </c>
      <c r="AY31" s="137">
        <v>-1.28950296692946</v>
      </c>
      <c r="AZ31" s="130"/>
      <c r="BA31" s="138">
        <v>-3.5737620640312602</v>
      </c>
      <c r="BB31" s="139">
        <v>-3.8121281799137599</v>
      </c>
      <c r="BC31" s="140">
        <v>-3.6904465372712898</v>
      </c>
      <c r="BD31" s="130"/>
      <c r="BE31" s="141">
        <v>-2.0047693397935098</v>
      </c>
    </row>
    <row r="32" spans="1:57" x14ac:dyDescent="0.2">
      <c r="A32" s="21" t="s">
        <v>51</v>
      </c>
      <c r="B32" s="3" t="str">
        <f t="shared" si="0"/>
        <v>Blacksburg &amp; Wytheville, VA</v>
      </c>
      <c r="C32" s="3"/>
      <c r="D32" s="24" t="s">
        <v>16</v>
      </c>
      <c r="E32" s="27" t="s">
        <v>17</v>
      </c>
      <c r="F32" s="3"/>
      <c r="G32" s="157">
        <v>94.769326086956497</v>
      </c>
      <c r="H32" s="152">
        <v>95.0470398829125</v>
      </c>
      <c r="I32" s="152">
        <v>98.1458172908645</v>
      </c>
      <c r="J32" s="152">
        <v>99.300614543114506</v>
      </c>
      <c r="K32" s="152">
        <v>104.36964557800501</v>
      </c>
      <c r="L32" s="158">
        <v>98.584139259470604</v>
      </c>
      <c r="M32" s="152"/>
      <c r="N32" s="159">
        <v>152.109391780821</v>
      </c>
      <c r="O32" s="160">
        <v>140.63467353951799</v>
      </c>
      <c r="P32" s="161">
        <v>146.748047000437</v>
      </c>
      <c r="Q32" s="152"/>
      <c r="R32" s="162">
        <v>114.396432336591</v>
      </c>
      <c r="S32" s="135"/>
      <c r="T32" s="136">
        <v>2.2115475416476298</v>
      </c>
      <c r="U32" s="130">
        <v>1.9030346153589801</v>
      </c>
      <c r="V32" s="130">
        <v>3.2247103846991401</v>
      </c>
      <c r="W32" s="130">
        <v>0.83770825818525796</v>
      </c>
      <c r="X32" s="130">
        <v>-2.98560642422914</v>
      </c>
      <c r="Y32" s="137">
        <v>0.66119363202718495</v>
      </c>
      <c r="Z32" s="130"/>
      <c r="AA32" s="138">
        <v>-2.9204854558211699</v>
      </c>
      <c r="AB32" s="139">
        <v>-6.0602235356495404</v>
      </c>
      <c r="AC32" s="140">
        <v>-4.3369919593876904</v>
      </c>
      <c r="AD32" s="130"/>
      <c r="AE32" s="141">
        <v>-2.4122945543376799</v>
      </c>
      <c r="AF32" s="30"/>
      <c r="AG32" s="157">
        <v>95.992167847411395</v>
      </c>
      <c r="AH32" s="152">
        <v>98.066149524240998</v>
      </c>
      <c r="AI32" s="152">
        <v>99.317442648592206</v>
      </c>
      <c r="AJ32" s="152">
        <v>99.573903566710698</v>
      </c>
      <c r="AK32" s="152">
        <v>104.867986157438</v>
      </c>
      <c r="AL32" s="158">
        <v>99.771581813621793</v>
      </c>
      <c r="AM32" s="152"/>
      <c r="AN32" s="159">
        <v>145.03723303008999</v>
      </c>
      <c r="AO32" s="160">
        <v>144.07824610324599</v>
      </c>
      <c r="AP32" s="161">
        <v>144.56289468100101</v>
      </c>
      <c r="AQ32" s="152"/>
      <c r="AR32" s="162">
        <v>114.831620847106</v>
      </c>
      <c r="AS32" s="135"/>
      <c r="AT32" s="136">
        <v>1.3795276460107799E-2</v>
      </c>
      <c r="AU32" s="130">
        <v>1.0723391738748</v>
      </c>
      <c r="AV32" s="130">
        <v>1.0396619195839301</v>
      </c>
      <c r="AW32" s="130">
        <v>0.89225324032263897</v>
      </c>
      <c r="AX32" s="130">
        <v>-1.2155731690890099</v>
      </c>
      <c r="AY32" s="137">
        <v>0.27753921287095201</v>
      </c>
      <c r="AZ32" s="130"/>
      <c r="BA32" s="138">
        <v>-1.81951014302944</v>
      </c>
      <c r="BB32" s="139">
        <v>-1.5178053782154901</v>
      </c>
      <c r="BC32" s="140">
        <v>-1.6678934220061601</v>
      </c>
      <c r="BD32" s="130"/>
      <c r="BE32" s="141">
        <v>-0.67440500553289295</v>
      </c>
    </row>
    <row r="33" spans="1:64" x14ac:dyDescent="0.2">
      <c r="A33" s="21" t="s">
        <v>52</v>
      </c>
      <c r="B33" s="3" t="str">
        <f t="shared" si="0"/>
        <v>Lynchburg, VA</v>
      </c>
      <c r="C33" s="3"/>
      <c r="D33" s="24" t="s">
        <v>16</v>
      </c>
      <c r="E33" s="27" t="s">
        <v>17</v>
      </c>
      <c r="F33" s="3"/>
      <c r="G33" s="157">
        <v>102.25291768541101</v>
      </c>
      <c r="H33" s="152">
        <v>104.91595321637401</v>
      </c>
      <c r="I33" s="152">
        <v>111.33157016683001</v>
      </c>
      <c r="J33" s="152">
        <v>113.47271144278599</v>
      </c>
      <c r="K33" s="152">
        <v>114.151220268872</v>
      </c>
      <c r="L33" s="158">
        <v>109.946514183204</v>
      </c>
      <c r="M33" s="152"/>
      <c r="N33" s="159">
        <v>152.93156555772899</v>
      </c>
      <c r="O33" s="160">
        <v>151.415559210526</v>
      </c>
      <c r="P33" s="161">
        <v>152.19225787046301</v>
      </c>
      <c r="Q33" s="152"/>
      <c r="R33" s="162">
        <v>125.096774773479</v>
      </c>
      <c r="S33" s="135"/>
      <c r="T33" s="136">
        <v>2.3962817046883802</v>
      </c>
      <c r="U33" s="130">
        <v>4.96276798295699</v>
      </c>
      <c r="V33" s="130">
        <v>4.0775784755825102</v>
      </c>
      <c r="W33" s="130">
        <v>6.3371496390750899</v>
      </c>
      <c r="X33" s="130">
        <v>4.4975022303153001</v>
      </c>
      <c r="Y33" s="137">
        <v>4.6306663043962697</v>
      </c>
      <c r="Z33" s="130"/>
      <c r="AA33" s="138">
        <v>12.3498437469952</v>
      </c>
      <c r="AB33" s="139">
        <v>9.6082920748117502</v>
      </c>
      <c r="AC33" s="140">
        <v>10.998753600794201</v>
      </c>
      <c r="AD33" s="130"/>
      <c r="AE33" s="141">
        <v>7.2885975215233296</v>
      </c>
      <c r="AF33" s="30"/>
      <c r="AG33" s="157">
        <v>100.18363601532501</v>
      </c>
      <c r="AH33" s="152">
        <v>105.706679888932</v>
      </c>
      <c r="AI33" s="152">
        <v>109.936447736817</v>
      </c>
      <c r="AJ33" s="152">
        <v>109.71842655266499</v>
      </c>
      <c r="AK33" s="152">
        <v>111.20804209183601</v>
      </c>
      <c r="AL33" s="158">
        <v>107.94883427264899</v>
      </c>
      <c r="AM33" s="152"/>
      <c r="AN33" s="159">
        <v>139.09864363474699</v>
      </c>
      <c r="AO33" s="160">
        <v>141.03973623853199</v>
      </c>
      <c r="AP33" s="161">
        <v>140.05374619117401</v>
      </c>
      <c r="AQ33" s="152"/>
      <c r="AR33" s="162">
        <v>118.230435505439</v>
      </c>
      <c r="AS33" s="135"/>
      <c r="AT33" s="136">
        <v>1.7465057275984399</v>
      </c>
      <c r="AU33" s="130">
        <v>1.9495470887033399</v>
      </c>
      <c r="AV33" s="130">
        <v>1.8929382255990099</v>
      </c>
      <c r="AW33" s="130">
        <v>2.1912055196118398</v>
      </c>
      <c r="AX33" s="130">
        <v>2.9094555335772898</v>
      </c>
      <c r="AY33" s="137">
        <v>2.1838535510242001</v>
      </c>
      <c r="AZ33" s="130"/>
      <c r="BA33" s="138">
        <v>6.1243105478071298</v>
      </c>
      <c r="BB33" s="139">
        <v>6.5426343484163496</v>
      </c>
      <c r="BC33" s="140">
        <v>6.3255241683682204</v>
      </c>
      <c r="BD33" s="130"/>
      <c r="BE33" s="141">
        <v>3.4567044856827698</v>
      </c>
    </row>
    <row r="34" spans="1:64" x14ac:dyDescent="0.2">
      <c r="A34" s="21" t="s">
        <v>77</v>
      </c>
      <c r="B34" s="3" t="str">
        <f t="shared" si="0"/>
        <v>Central Virginia</v>
      </c>
      <c r="C34" s="3"/>
      <c r="D34" s="24" t="s">
        <v>16</v>
      </c>
      <c r="E34" s="27" t="s">
        <v>17</v>
      </c>
      <c r="F34" s="3"/>
      <c r="G34" s="157">
        <v>108.609968064143</v>
      </c>
      <c r="H34" s="152">
        <v>112.429671939074</v>
      </c>
      <c r="I34" s="152">
        <v>117.21957833357401</v>
      </c>
      <c r="J34" s="152">
        <v>115.755965936739</v>
      </c>
      <c r="K34" s="152">
        <v>115.73073110539799</v>
      </c>
      <c r="L34" s="158">
        <v>114.29440437158399</v>
      </c>
      <c r="M34" s="152"/>
      <c r="N34" s="159">
        <v>140.56568648980999</v>
      </c>
      <c r="O34" s="160">
        <v>143.21113857952901</v>
      </c>
      <c r="P34" s="161">
        <v>141.93723038852801</v>
      </c>
      <c r="Q34" s="152"/>
      <c r="R34" s="162">
        <v>123.52931849978</v>
      </c>
      <c r="S34" s="135"/>
      <c r="T34" s="136">
        <v>4.0921303088251397</v>
      </c>
      <c r="U34" s="130">
        <v>1.6533819370074601</v>
      </c>
      <c r="V34" s="130">
        <v>2.1430367510148001</v>
      </c>
      <c r="W34" s="130">
        <v>0.95379133112982695</v>
      </c>
      <c r="X34" s="130">
        <v>1.0544763051582</v>
      </c>
      <c r="Y34" s="137">
        <v>1.8413092874688499</v>
      </c>
      <c r="Z34" s="130"/>
      <c r="AA34" s="138">
        <v>0.76157165555762896</v>
      </c>
      <c r="AB34" s="139">
        <v>-0.84880986350840804</v>
      </c>
      <c r="AC34" s="140">
        <v>-9.1136968614075095E-2</v>
      </c>
      <c r="AD34" s="130"/>
      <c r="AE34" s="141">
        <v>1.11638900360881</v>
      </c>
      <c r="AF34" s="30"/>
      <c r="AG34" s="157">
        <v>108.365896655033</v>
      </c>
      <c r="AH34" s="152">
        <v>114.964742296883</v>
      </c>
      <c r="AI34" s="152">
        <v>119.557997218198</v>
      </c>
      <c r="AJ34" s="152">
        <v>119.60167449229699</v>
      </c>
      <c r="AK34" s="152">
        <v>123.012477314836</v>
      </c>
      <c r="AL34" s="158">
        <v>117.677930274554</v>
      </c>
      <c r="AM34" s="152"/>
      <c r="AN34" s="159">
        <v>147.72368385417701</v>
      </c>
      <c r="AO34" s="160">
        <v>148.318801854139</v>
      </c>
      <c r="AP34" s="161">
        <v>148.026525570351</v>
      </c>
      <c r="AQ34" s="152"/>
      <c r="AR34" s="162">
        <v>127.58640336413799</v>
      </c>
      <c r="AS34" s="135"/>
      <c r="AT34" s="136">
        <v>3.9858028743383001</v>
      </c>
      <c r="AU34" s="130">
        <v>3.4122913656720302</v>
      </c>
      <c r="AV34" s="130">
        <v>3.10076776788982</v>
      </c>
      <c r="AW34" s="130">
        <v>3.2182469800239999</v>
      </c>
      <c r="AX34" s="130">
        <v>4.3726027654572404</v>
      </c>
      <c r="AY34" s="137">
        <v>3.5882731546459201</v>
      </c>
      <c r="AZ34" s="130"/>
      <c r="BA34" s="138">
        <v>4.0305287320775598</v>
      </c>
      <c r="BB34" s="139">
        <v>3.3134962563764199</v>
      </c>
      <c r="BC34" s="140">
        <v>3.6653014450966399</v>
      </c>
      <c r="BD34" s="130"/>
      <c r="BE34" s="141">
        <v>3.5841566178869502</v>
      </c>
    </row>
    <row r="35" spans="1:64" x14ac:dyDescent="0.2">
      <c r="A35" s="21" t="s">
        <v>78</v>
      </c>
      <c r="B35" s="3" t="str">
        <f t="shared" si="0"/>
        <v>Chesapeake Bay</v>
      </c>
      <c r="C35" s="3"/>
      <c r="D35" s="24" t="s">
        <v>16</v>
      </c>
      <c r="E35" s="27" t="s">
        <v>17</v>
      </c>
      <c r="F35" s="3"/>
      <c r="G35" s="157">
        <v>109.84529729729699</v>
      </c>
      <c r="H35" s="152">
        <v>111.197658779576</v>
      </c>
      <c r="I35" s="152">
        <v>106.131052009456</v>
      </c>
      <c r="J35" s="152">
        <v>111.039905548996</v>
      </c>
      <c r="K35" s="152">
        <v>119.1797124183</v>
      </c>
      <c r="L35" s="158">
        <v>111.442874737945</v>
      </c>
      <c r="M35" s="152"/>
      <c r="N35" s="159">
        <v>135.96354477611899</v>
      </c>
      <c r="O35" s="160">
        <v>139.41488970588199</v>
      </c>
      <c r="P35" s="161">
        <v>137.702</v>
      </c>
      <c r="Q35" s="152"/>
      <c r="R35" s="162">
        <v>119.268441869021</v>
      </c>
      <c r="S35" s="135"/>
      <c r="T35" s="136">
        <v>4.6674201173157002</v>
      </c>
      <c r="U35" s="130">
        <v>7.3078084168363802</v>
      </c>
      <c r="V35" s="130">
        <v>5.4242416161890503</v>
      </c>
      <c r="W35" s="130">
        <v>-4.2667958558065999</v>
      </c>
      <c r="X35" s="130">
        <v>-0.55682856704067296</v>
      </c>
      <c r="Y35" s="137">
        <v>1.88119260394943</v>
      </c>
      <c r="Z35" s="130"/>
      <c r="AA35" s="138">
        <v>0.82094498378942704</v>
      </c>
      <c r="AB35" s="139">
        <v>-1.6174204197025399</v>
      </c>
      <c r="AC35" s="140">
        <v>-0.53212955861535505</v>
      </c>
      <c r="AD35" s="130"/>
      <c r="AE35" s="141">
        <v>0.86140760077729095</v>
      </c>
      <c r="AF35" s="30"/>
      <c r="AG35" s="157">
        <v>102.314748895138</v>
      </c>
      <c r="AH35" s="152">
        <v>107.03132782531701</v>
      </c>
      <c r="AI35" s="152">
        <v>105.200267633119</v>
      </c>
      <c r="AJ35" s="152">
        <v>104.183553997194</v>
      </c>
      <c r="AK35" s="152">
        <v>112.020853839312</v>
      </c>
      <c r="AL35" s="158">
        <v>106.322297750411</v>
      </c>
      <c r="AM35" s="152"/>
      <c r="AN35" s="159">
        <v>129.84718151070999</v>
      </c>
      <c r="AO35" s="160">
        <v>133.392470621152</v>
      </c>
      <c r="AP35" s="161">
        <v>131.62629738837401</v>
      </c>
      <c r="AQ35" s="152"/>
      <c r="AR35" s="162">
        <v>113.982875239107</v>
      </c>
      <c r="AS35" s="135"/>
      <c r="AT35" s="136">
        <v>-2.1191406575611098</v>
      </c>
      <c r="AU35" s="130">
        <v>-1.6115980429735499</v>
      </c>
      <c r="AV35" s="130">
        <v>-2.1544665698700101</v>
      </c>
      <c r="AW35" s="130">
        <v>-7.2753684978753599</v>
      </c>
      <c r="AX35" s="130">
        <v>-2.4572171830418399</v>
      </c>
      <c r="AY35" s="137">
        <v>-3.2510864451822199</v>
      </c>
      <c r="AZ35" s="130"/>
      <c r="BA35" s="138">
        <v>-1.04809301338771</v>
      </c>
      <c r="BB35" s="139">
        <v>-1.65717904780854</v>
      </c>
      <c r="BC35" s="140">
        <v>-1.37263610046069</v>
      </c>
      <c r="BD35" s="130"/>
      <c r="BE35" s="141">
        <v>-2.8973836762068599</v>
      </c>
    </row>
    <row r="36" spans="1:64" x14ac:dyDescent="0.2">
      <c r="A36" s="21" t="s">
        <v>79</v>
      </c>
      <c r="B36" s="3" t="str">
        <f t="shared" si="0"/>
        <v>Coastal Virginia - Eastern Shore</v>
      </c>
      <c r="C36" s="3"/>
      <c r="D36" s="24" t="s">
        <v>16</v>
      </c>
      <c r="E36" s="27" t="s">
        <v>17</v>
      </c>
      <c r="F36" s="3"/>
      <c r="G36" s="157">
        <v>99.179909090909007</v>
      </c>
      <c r="H36" s="152">
        <v>101.033770700636</v>
      </c>
      <c r="I36" s="152">
        <v>102.210702576112</v>
      </c>
      <c r="J36" s="152">
        <v>104.15336104513</v>
      </c>
      <c r="K36" s="152">
        <v>110.969825581395</v>
      </c>
      <c r="L36" s="158">
        <v>103.77139965008701</v>
      </c>
      <c r="M36" s="152"/>
      <c r="N36" s="159">
        <v>137.236719626168</v>
      </c>
      <c r="O36" s="160">
        <v>138.803333333333</v>
      </c>
      <c r="P36" s="161">
        <v>138.020392340028</v>
      </c>
      <c r="Q36" s="152"/>
      <c r="R36" s="162">
        <v>115.710034190817</v>
      </c>
      <c r="S36" s="135"/>
      <c r="T36" s="136">
        <v>-7.05917891508944</v>
      </c>
      <c r="U36" s="130">
        <v>-9.8977455113547599</v>
      </c>
      <c r="V36" s="130">
        <v>-6.62820453618186</v>
      </c>
      <c r="W36" s="130">
        <v>-4.3972066338764204</v>
      </c>
      <c r="X36" s="130">
        <v>-6.9751631933770399</v>
      </c>
      <c r="Y36" s="137">
        <v>-7.1163997986640197</v>
      </c>
      <c r="Z36" s="130"/>
      <c r="AA36" s="138">
        <v>-10.1836626874891</v>
      </c>
      <c r="AB36" s="139">
        <v>-13.383988219072499</v>
      </c>
      <c r="AC36" s="140">
        <v>-11.893194139680901</v>
      </c>
      <c r="AD36" s="130"/>
      <c r="AE36" s="141">
        <v>-9.4775617770703207</v>
      </c>
      <c r="AF36" s="30"/>
      <c r="AG36" s="157">
        <v>101.535787416959</v>
      </c>
      <c r="AH36" s="152">
        <v>102.03523189326501</v>
      </c>
      <c r="AI36" s="152">
        <v>102.606489648964</v>
      </c>
      <c r="AJ36" s="152">
        <v>102.746982266305</v>
      </c>
      <c r="AK36" s="152">
        <v>105.824498620055</v>
      </c>
      <c r="AL36" s="158">
        <v>103.01748912208799</v>
      </c>
      <c r="AM36" s="152"/>
      <c r="AN36" s="159">
        <v>127.13954384186501</v>
      </c>
      <c r="AO36" s="160">
        <v>128.40775978071201</v>
      </c>
      <c r="AP36" s="161">
        <v>127.77898982284199</v>
      </c>
      <c r="AQ36" s="152"/>
      <c r="AR36" s="162">
        <v>111.37280281511001</v>
      </c>
      <c r="AS36" s="135"/>
      <c r="AT36" s="136">
        <v>-7.6607262972799104</v>
      </c>
      <c r="AU36" s="130">
        <v>-6.8889970354072299</v>
      </c>
      <c r="AV36" s="130">
        <v>-5.11033783328664</v>
      </c>
      <c r="AW36" s="130">
        <v>-5.5418429174686903</v>
      </c>
      <c r="AX36" s="130">
        <v>-8.5678003825801792</v>
      </c>
      <c r="AY36" s="137">
        <v>-6.75934511012077</v>
      </c>
      <c r="AZ36" s="130"/>
      <c r="BA36" s="138">
        <v>-12.430463546098901</v>
      </c>
      <c r="BB36" s="139">
        <v>-12.512906051285301</v>
      </c>
      <c r="BC36" s="140">
        <v>-12.4787407081474</v>
      </c>
      <c r="BD36" s="130"/>
      <c r="BE36" s="141">
        <v>-9.1850956953123593</v>
      </c>
    </row>
    <row r="37" spans="1:64" x14ac:dyDescent="0.2">
      <c r="A37" s="21" t="s">
        <v>80</v>
      </c>
      <c r="B37" s="3" t="str">
        <f t="shared" si="0"/>
        <v>Coastal Virginia - Hampton Roads</v>
      </c>
      <c r="C37" s="3"/>
      <c r="D37" s="24" t="s">
        <v>16</v>
      </c>
      <c r="E37" s="27" t="s">
        <v>17</v>
      </c>
      <c r="F37" s="3"/>
      <c r="G37" s="157">
        <v>103.89068444348401</v>
      </c>
      <c r="H37" s="152">
        <v>105.715088096462</v>
      </c>
      <c r="I37" s="152">
        <v>109.349835273824</v>
      </c>
      <c r="J37" s="152">
        <v>114.221354613508</v>
      </c>
      <c r="K37" s="152">
        <v>115.836997781612</v>
      </c>
      <c r="L37" s="158">
        <v>110.20242922513999</v>
      </c>
      <c r="M37" s="152"/>
      <c r="N37" s="159">
        <v>155.845486355921</v>
      </c>
      <c r="O37" s="160">
        <v>156.81216472135401</v>
      </c>
      <c r="P37" s="161">
        <v>156.32707588737199</v>
      </c>
      <c r="Q37" s="152"/>
      <c r="R37" s="162">
        <v>126.547277286341</v>
      </c>
      <c r="S37" s="135"/>
      <c r="T37" s="136">
        <v>-24.8835002180701</v>
      </c>
      <c r="U37" s="130">
        <v>-1.4039933792186099</v>
      </c>
      <c r="V37" s="130">
        <v>-1.27282308312813</v>
      </c>
      <c r="W37" s="130">
        <v>2.23954565213042</v>
      </c>
      <c r="X37" s="130">
        <v>-1.04114708246801</v>
      </c>
      <c r="Y37" s="137">
        <v>-5.5048333123312503</v>
      </c>
      <c r="Z37" s="130"/>
      <c r="AA37" s="138">
        <v>-0.11605274118397101</v>
      </c>
      <c r="AB37" s="139">
        <v>-2.1362504963939899</v>
      </c>
      <c r="AC37" s="140">
        <v>-1.14091421055423</v>
      </c>
      <c r="AD37" s="130"/>
      <c r="AE37" s="141">
        <v>-3.4409709626691698</v>
      </c>
      <c r="AF37" s="30"/>
      <c r="AG37" s="157">
        <v>105.632758152348</v>
      </c>
      <c r="AH37" s="152">
        <v>106.407534226376</v>
      </c>
      <c r="AI37" s="152">
        <v>110.450907420897</v>
      </c>
      <c r="AJ37" s="152">
        <v>113.47765801441599</v>
      </c>
      <c r="AK37" s="152">
        <v>117.824033220015</v>
      </c>
      <c r="AL37" s="158">
        <v>111.111202142648</v>
      </c>
      <c r="AM37" s="152"/>
      <c r="AN37" s="159">
        <v>148.03474317536299</v>
      </c>
      <c r="AO37" s="160">
        <v>150.01280859263201</v>
      </c>
      <c r="AP37" s="161">
        <v>149.030423752144</v>
      </c>
      <c r="AQ37" s="152"/>
      <c r="AR37" s="162">
        <v>124.00046092516099</v>
      </c>
      <c r="AS37" s="135"/>
      <c r="AT37" s="136">
        <v>-7.9177717271154604</v>
      </c>
      <c r="AU37" s="130">
        <v>-2.5049707315769698</v>
      </c>
      <c r="AV37" s="130">
        <v>-2.5733615928775899</v>
      </c>
      <c r="AW37" s="130">
        <v>-1.96072638788289</v>
      </c>
      <c r="AX37" s="130">
        <v>-6.3372475869527101</v>
      </c>
      <c r="AY37" s="137">
        <v>-4.2782687516055402</v>
      </c>
      <c r="AZ37" s="130"/>
      <c r="BA37" s="138">
        <v>-9.2636581530602395</v>
      </c>
      <c r="BB37" s="139">
        <v>-10.0006286116989</v>
      </c>
      <c r="BC37" s="140">
        <v>-9.6376525012349994</v>
      </c>
      <c r="BD37" s="130"/>
      <c r="BE37" s="141">
        <v>-6.6549631988639897</v>
      </c>
    </row>
    <row r="38" spans="1:64" x14ac:dyDescent="0.2">
      <c r="A38" s="20" t="s">
        <v>81</v>
      </c>
      <c r="B38" s="3" t="str">
        <f t="shared" si="0"/>
        <v>Northern Virginia</v>
      </c>
      <c r="C38" s="3"/>
      <c r="D38" s="24" t="s">
        <v>16</v>
      </c>
      <c r="E38" s="27" t="s">
        <v>17</v>
      </c>
      <c r="F38" s="3"/>
      <c r="G38" s="157">
        <v>146.349604407453</v>
      </c>
      <c r="H38" s="152">
        <v>172.638839436327</v>
      </c>
      <c r="I38" s="152">
        <v>184.04261524781199</v>
      </c>
      <c r="J38" s="152">
        <v>178.45805960095601</v>
      </c>
      <c r="K38" s="152">
        <v>159.085647938497</v>
      </c>
      <c r="L38" s="158">
        <v>169.73696419920901</v>
      </c>
      <c r="M38" s="152"/>
      <c r="N38" s="159">
        <v>141.66519963093401</v>
      </c>
      <c r="O38" s="160">
        <v>141.60701219015499</v>
      </c>
      <c r="P38" s="161">
        <v>141.63567831512799</v>
      </c>
      <c r="Q38" s="152"/>
      <c r="R38" s="162">
        <v>162.026099146565</v>
      </c>
      <c r="S38" s="135"/>
      <c r="T38" s="136">
        <v>3.27782712927175</v>
      </c>
      <c r="U38" s="130">
        <v>3.66412941741312</v>
      </c>
      <c r="V38" s="130">
        <v>5.9210086533502704</v>
      </c>
      <c r="W38" s="130">
        <v>5.0474702597510799</v>
      </c>
      <c r="X38" s="130">
        <v>1.4439592141019499</v>
      </c>
      <c r="Y38" s="137">
        <v>4.1732850773033299</v>
      </c>
      <c r="Z38" s="130"/>
      <c r="AA38" s="138">
        <v>-1.09031717971437</v>
      </c>
      <c r="AB38" s="139">
        <v>-1.7294121724798299</v>
      </c>
      <c r="AC38" s="140">
        <v>-1.4197243111011</v>
      </c>
      <c r="AD38" s="130"/>
      <c r="AE38" s="141">
        <v>2.9247453133005199</v>
      </c>
      <c r="AF38" s="30"/>
      <c r="AG38" s="157">
        <v>148.635102863957</v>
      </c>
      <c r="AH38" s="152">
        <v>175.150025547513</v>
      </c>
      <c r="AI38" s="152">
        <v>187.30616534348201</v>
      </c>
      <c r="AJ38" s="152">
        <v>183.77508544812699</v>
      </c>
      <c r="AK38" s="152">
        <v>163.74308229315699</v>
      </c>
      <c r="AL38" s="158">
        <v>173.45413850160099</v>
      </c>
      <c r="AM38" s="152"/>
      <c r="AN38" s="159">
        <v>143.41985831320901</v>
      </c>
      <c r="AO38" s="160">
        <v>142.60952710778901</v>
      </c>
      <c r="AP38" s="161">
        <v>143.01104196751899</v>
      </c>
      <c r="AQ38" s="152"/>
      <c r="AR38" s="162">
        <v>164.83943633042199</v>
      </c>
      <c r="AS38" s="135"/>
      <c r="AT38" s="136">
        <v>4.5174368971862799</v>
      </c>
      <c r="AU38" s="130">
        <v>5.8241524799905102</v>
      </c>
      <c r="AV38" s="130">
        <v>6.7348492657879397</v>
      </c>
      <c r="AW38" s="130">
        <v>6.4840229377721599</v>
      </c>
      <c r="AX38" s="130">
        <v>3.1166024483762</v>
      </c>
      <c r="AY38" s="137">
        <v>5.4953614719276098</v>
      </c>
      <c r="AZ38" s="130"/>
      <c r="BA38" s="138">
        <v>0.114594167046951</v>
      </c>
      <c r="BB38" s="139">
        <v>0.23281970948335701</v>
      </c>
      <c r="BC38" s="140">
        <v>0.17562579545478299</v>
      </c>
      <c r="BD38" s="130"/>
      <c r="BE38" s="141">
        <v>4.3265650083248</v>
      </c>
    </row>
    <row r="39" spans="1:64" x14ac:dyDescent="0.2">
      <c r="A39" s="22" t="s">
        <v>82</v>
      </c>
      <c r="B39" s="3" t="str">
        <f t="shared" si="0"/>
        <v>Shenandoah Valley</v>
      </c>
      <c r="C39" s="3"/>
      <c r="D39" s="25" t="s">
        <v>16</v>
      </c>
      <c r="E39" s="28" t="s">
        <v>17</v>
      </c>
      <c r="F39" s="3"/>
      <c r="G39" s="163">
        <v>94.948385667501398</v>
      </c>
      <c r="H39" s="164">
        <v>96.138131937836903</v>
      </c>
      <c r="I39" s="164">
        <v>97.760870296726793</v>
      </c>
      <c r="J39" s="164">
        <v>99.862289855072405</v>
      </c>
      <c r="K39" s="164">
        <v>107.499395745833</v>
      </c>
      <c r="L39" s="165">
        <v>99.665414655279093</v>
      </c>
      <c r="M39" s="152"/>
      <c r="N39" s="166">
        <v>128.45166038624501</v>
      </c>
      <c r="O39" s="167">
        <v>128.995392783878</v>
      </c>
      <c r="P39" s="168">
        <v>128.72020501817701</v>
      </c>
      <c r="Q39" s="152"/>
      <c r="R39" s="169">
        <v>109.59535309094601</v>
      </c>
      <c r="S39" s="135"/>
      <c r="T39" s="142">
        <v>-1.90974076020392</v>
      </c>
      <c r="U39" s="143">
        <v>-0.24777804754848701</v>
      </c>
      <c r="V39" s="143">
        <v>-1.75248844940883</v>
      </c>
      <c r="W39" s="143">
        <v>-1.94011053767006</v>
      </c>
      <c r="X39" s="143">
        <v>-1.4236571603550501</v>
      </c>
      <c r="Y39" s="144">
        <v>-1.3744135095548</v>
      </c>
      <c r="Z39" s="130"/>
      <c r="AA39" s="145">
        <v>-2.2058395560412398</v>
      </c>
      <c r="AB39" s="146">
        <v>-2.6137820262713101</v>
      </c>
      <c r="AC39" s="147">
        <v>-2.4225171118979199</v>
      </c>
      <c r="AD39" s="130"/>
      <c r="AE39" s="148">
        <v>-1.8160856267996499</v>
      </c>
      <c r="AF39" s="31"/>
      <c r="AG39" s="163">
        <v>95.214709825703807</v>
      </c>
      <c r="AH39" s="164">
        <v>97.109264600998401</v>
      </c>
      <c r="AI39" s="164">
        <v>98.592360513429199</v>
      </c>
      <c r="AJ39" s="164">
        <v>99.262157158776304</v>
      </c>
      <c r="AK39" s="164">
        <v>103.82753874576601</v>
      </c>
      <c r="AL39" s="165">
        <v>99.0817543765273</v>
      </c>
      <c r="AM39" s="152"/>
      <c r="AN39" s="166">
        <v>122.00329607651</v>
      </c>
      <c r="AO39" s="167">
        <v>122.70394726919299</v>
      </c>
      <c r="AP39" s="168">
        <v>122.352421702244</v>
      </c>
      <c r="AQ39" s="152"/>
      <c r="AR39" s="169">
        <v>107.159945112559</v>
      </c>
      <c r="AS39" s="135"/>
      <c r="AT39" s="142">
        <v>-2.34587134588396</v>
      </c>
      <c r="AU39" s="143">
        <v>-1.93472646534425</v>
      </c>
      <c r="AV39" s="143">
        <v>-1.2323672248068001</v>
      </c>
      <c r="AW39" s="143">
        <v>-1.18996124120812</v>
      </c>
      <c r="AX39" s="143">
        <v>-1.79822572597234</v>
      </c>
      <c r="AY39" s="144">
        <v>-1.6454732780691299</v>
      </c>
      <c r="AZ39" s="130"/>
      <c r="BA39" s="145">
        <v>-3.7668279019734099</v>
      </c>
      <c r="BB39" s="146">
        <v>-3.29811935157423</v>
      </c>
      <c r="BC39" s="147">
        <v>-3.5337352532387198</v>
      </c>
      <c r="BD39" s="130"/>
      <c r="BE39" s="148">
        <v>-2.3703995574754999</v>
      </c>
    </row>
    <row r="40" spans="1:64" x14ac:dyDescent="0.2">
      <c r="A40" s="19" t="s">
        <v>83</v>
      </c>
      <c r="B40" s="3" t="str">
        <f t="shared" si="0"/>
        <v>Southern Virginia</v>
      </c>
      <c r="C40" s="9"/>
      <c r="D40" s="23" t="s">
        <v>16</v>
      </c>
      <c r="E40" s="26" t="s">
        <v>17</v>
      </c>
      <c r="F40" s="3"/>
      <c r="G40" s="149">
        <v>95.574967451176704</v>
      </c>
      <c r="H40" s="150">
        <v>105.526500377928</v>
      </c>
      <c r="I40" s="150">
        <v>107.28994537509099</v>
      </c>
      <c r="J40" s="150">
        <v>108.45774420238899</v>
      </c>
      <c r="K40" s="150">
        <v>109.835642965204</v>
      </c>
      <c r="L40" s="151">
        <v>105.891816134793</v>
      </c>
      <c r="M40" s="152"/>
      <c r="N40" s="153">
        <v>120.83828990228</v>
      </c>
      <c r="O40" s="154">
        <v>119.787248607926</v>
      </c>
      <c r="P40" s="155">
        <v>120.314228319451</v>
      </c>
      <c r="Q40" s="152"/>
      <c r="R40" s="156">
        <v>110.53913903799599</v>
      </c>
      <c r="S40" s="135"/>
      <c r="T40" s="127">
        <v>1.20710498560644</v>
      </c>
      <c r="U40" s="128">
        <v>1.6253118058862599</v>
      </c>
      <c r="V40" s="128">
        <v>2.2975621336288099</v>
      </c>
      <c r="W40" s="128">
        <v>4.6771152085033298</v>
      </c>
      <c r="X40" s="128">
        <v>4.4137517912315296</v>
      </c>
      <c r="Y40" s="129">
        <v>2.9131758816666902</v>
      </c>
      <c r="Z40" s="130"/>
      <c r="AA40" s="131">
        <v>3.0945794135877698</v>
      </c>
      <c r="AB40" s="132">
        <v>1.02900373165565</v>
      </c>
      <c r="AC40" s="133">
        <v>2.0576909432536801</v>
      </c>
      <c r="AD40" s="130"/>
      <c r="AE40" s="134">
        <v>2.87637611764025</v>
      </c>
      <c r="AF40" s="29"/>
      <c r="AG40" s="149">
        <v>105.520607425441</v>
      </c>
      <c r="AH40" s="150">
        <v>106.466062488056</v>
      </c>
      <c r="AI40" s="150">
        <v>108.303134137426</v>
      </c>
      <c r="AJ40" s="150">
        <v>108.42015599639301</v>
      </c>
      <c r="AK40" s="150">
        <v>105.85673877353901</v>
      </c>
      <c r="AL40" s="151">
        <v>107.00844252986001</v>
      </c>
      <c r="AM40" s="152"/>
      <c r="AN40" s="153">
        <v>112.714942955691</v>
      </c>
      <c r="AO40" s="154">
        <v>113.630790594649</v>
      </c>
      <c r="AP40" s="155">
        <v>113.181431113039</v>
      </c>
      <c r="AQ40" s="152"/>
      <c r="AR40" s="156">
        <v>108.927845105579</v>
      </c>
      <c r="AS40" s="135"/>
      <c r="AT40" s="127">
        <v>2.0354912341607201</v>
      </c>
      <c r="AU40" s="128">
        <v>3.3432122519012002</v>
      </c>
      <c r="AV40" s="128">
        <v>3.6009529187703699</v>
      </c>
      <c r="AW40" s="128">
        <v>3.8967025712077001</v>
      </c>
      <c r="AX40" s="128">
        <v>0.68432442445976704</v>
      </c>
      <c r="AY40" s="129">
        <v>2.7606501192680102</v>
      </c>
      <c r="AZ40" s="130"/>
      <c r="BA40" s="131">
        <v>-5.0978174589437</v>
      </c>
      <c r="BB40" s="132">
        <v>-5.7234462490772904</v>
      </c>
      <c r="BC40" s="133">
        <v>-5.4152188710568403</v>
      </c>
      <c r="BD40" s="130"/>
      <c r="BE40" s="134">
        <v>2.6957413117804099E-2</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7">
        <v>105.032148652185</v>
      </c>
      <c r="H41" s="152">
        <v>103.899758099352</v>
      </c>
      <c r="I41" s="152">
        <v>106.006709470304</v>
      </c>
      <c r="J41" s="152">
        <v>105.064656632173</v>
      </c>
      <c r="K41" s="152">
        <v>111.077150190114</v>
      </c>
      <c r="L41" s="158">
        <v>106.34758933777501</v>
      </c>
      <c r="M41" s="152"/>
      <c r="N41" s="159">
        <v>151.66818256175301</v>
      </c>
      <c r="O41" s="160">
        <v>142.80817202370201</v>
      </c>
      <c r="P41" s="161">
        <v>147.44447098099599</v>
      </c>
      <c r="Q41" s="152"/>
      <c r="R41" s="162">
        <v>119.798608371623</v>
      </c>
      <c r="S41" s="135"/>
      <c r="T41" s="136">
        <v>8.4859484351791998</v>
      </c>
      <c r="U41" s="130">
        <v>1.8730241250461499</v>
      </c>
      <c r="V41" s="130">
        <v>-0.31198018010147999</v>
      </c>
      <c r="W41" s="130">
        <v>-3.9744908937303598</v>
      </c>
      <c r="X41" s="130">
        <v>-1.4311057996301</v>
      </c>
      <c r="Y41" s="137">
        <v>0.231442881409819</v>
      </c>
      <c r="Z41" s="130"/>
      <c r="AA41" s="138">
        <v>1.0761108494605001</v>
      </c>
      <c r="AB41" s="139">
        <v>-1.5649210524861501</v>
      </c>
      <c r="AC41" s="140">
        <v>-0.155739908086619</v>
      </c>
      <c r="AD41" s="130"/>
      <c r="AE41" s="141">
        <v>-0.274863479174765</v>
      </c>
      <c r="AF41" s="30"/>
      <c r="AG41" s="157">
        <v>101.79127049448</v>
      </c>
      <c r="AH41" s="152">
        <v>103.475833423122</v>
      </c>
      <c r="AI41" s="152">
        <v>105.490440318571</v>
      </c>
      <c r="AJ41" s="152">
        <v>105.29295573421101</v>
      </c>
      <c r="AK41" s="152">
        <v>110.813390745375</v>
      </c>
      <c r="AL41" s="158">
        <v>105.600078954878</v>
      </c>
      <c r="AM41" s="152"/>
      <c r="AN41" s="159">
        <v>143.82270978200501</v>
      </c>
      <c r="AO41" s="160">
        <v>142.06128089197099</v>
      </c>
      <c r="AP41" s="161">
        <v>142.954570983514</v>
      </c>
      <c r="AQ41" s="152"/>
      <c r="AR41" s="162">
        <v>117.85998487570301</v>
      </c>
      <c r="AS41" s="135"/>
      <c r="AT41" s="136">
        <v>-7.3337758555780201</v>
      </c>
      <c r="AU41" s="130">
        <v>-0.64670422777754399</v>
      </c>
      <c r="AV41" s="130">
        <v>-1.1703068183057399</v>
      </c>
      <c r="AW41" s="130">
        <v>-0.30878204391157099</v>
      </c>
      <c r="AX41" s="130">
        <v>0.36220189010757198</v>
      </c>
      <c r="AY41" s="137">
        <v>-1.5890828737128999</v>
      </c>
      <c r="AZ41" s="130"/>
      <c r="BA41" s="138">
        <v>-0.50610389511031095</v>
      </c>
      <c r="BB41" s="139">
        <v>-1.3073980567361501</v>
      </c>
      <c r="BC41" s="140">
        <v>-0.89858309561570604</v>
      </c>
      <c r="BD41" s="130"/>
      <c r="BE41" s="141">
        <v>-1.45000040769154</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7">
        <v>82.570926916220998</v>
      </c>
      <c r="H42" s="152">
        <v>87.093373655913894</v>
      </c>
      <c r="I42" s="152">
        <v>86.814376623376603</v>
      </c>
      <c r="J42" s="152">
        <v>88.158275434243095</v>
      </c>
      <c r="K42" s="152">
        <v>87.934802182810301</v>
      </c>
      <c r="L42" s="158">
        <v>86.7400691754288</v>
      </c>
      <c r="M42" s="152"/>
      <c r="N42" s="159">
        <v>99.076855421686702</v>
      </c>
      <c r="O42" s="160">
        <v>95.180649526387</v>
      </c>
      <c r="P42" s="161">
        <v>97.241739961758995</v>
      </c>
      <c r="Q42" s="152"/>
      <c r="R42" s="162">
        <v>89.919139494501195</v>
      </c>
      <c r="S42" s="135"/>
      <c r="T42" s="136">
        <v>0.37990744241188801</v>
      </c>
      <c r="U42" s="130">
        <v>-7.16114342629779</v>
      </c>
      <c r="V42" s="130">
        <v>1.67902620792172</v>
      </c>
      <c r="W42" s="130">
        <v>2.8120033719499098</v>
      </c>
      <c r="X42" s="130">
        <v>0.97591892648929501</v>
      </c>
      <c r="Y42" s="137">
        <v>-0.41034389242326103</v>
      </c>
      <c r="Z42" s="130"/>
      <c r="AA42" s="138">
        <v>-0.51821856326798199</v>
      </c>
      <c r="AB42" s="139">
        <v>-3.25065637632337</v>
      </c>
      <c r="AC42" s="140">
        <v>-1.7869540090534901</v>
      </c>
      <c r="AD42" s="130"/>
      <c r="AE42" s="141">
        <v>-1.2410429362952999</v>
      </c>
      <c r="AF42" s="30"/>
      <c r="AG42" s="157">
        <v>84.904621464226196</v>
      </c>
      <c r="AH42" s="152">
        <v>88.017879847425306</v>
      </c>
      <c r="AI42" s="152">
        <v>89.552753882915098</v>
      </c>
      <c r="AJ42" s="152">
        <v>89.243209500608998</v>
      </c>
      <c r="AK42" s="152">
        <v>87.872502482621599</v>
      </c>
      <c r="AL42" s="158">
        <v>88.099395514043195</v>
      </c>
      <c r="AM42" s="152"/>
      <c r="AN42" s="159">
        <v>94.5877743142144</v>
      </c>
      <c r="AO42" s="160">
        <v>93.876099268215</v>
      </c>
      <c r="AP42" s="161">
        <v>94.235578649031595</v>
      </c>
      <c r="AQ42" s="152"/>
      <c r="AR42" s="162">
        <v>89.907454300825805</v>
      </c>
      <c r="AS42" s="135"/>
      <c r="AT42" s="136">
        <v>2.4087781891567999</v>
      </c>
      <c r="AU42" s="130">
        <v>0.65904062522252504</v>
      </c>
      <c r="AV42" s="130">
        <v>4.1397736289012403</v>
      </c>
      <c r="AW42" s="130">
        <v>3.0026340112395502</v>
      </c>
      <c r="AX42" s="130">
        <v>1.7986944367647399</v>
      </c>
      <c r="AY42" s="137">
        <v>2.4037665503561301</v>
      </c>
      <c r="AZ42" s="130"/>
      <c r="BA42" s="138">
        <v>-0.43968186488090499</v>
      </c>
      <c r="BB42" s="139">
        <v>-1.3550053864388001</v>
      </c>
      <c r="BC42" s="140">
        <v>-0.89218822078649895</v>
      </c>
      <c r="BD42" s="130"/>
      <c r="BE42" s="141">
        <v>1.1956987904846701</v>
      </c>
      <c r="BF42" s="76"/>
      <c r="BG42" s="76"/>
      <c r="BH42" s="76"/>
      <c r="BI42" s="76"/>
      <c r="BJ42" s="76"/>
      <c r="BK42" s="76"/>
      <c r="BL42" s="76"/>
    </row>
    <row r="43" spans="1:64" x14ac:dyDescent="0.2">
      <c r="A43" s="22" t="s">
        <v>86</v>
      </c>
      <c r="B43" s="3" t="str">
        <f t="shared" si="0"/>
        <v>Virginia Mountains</v>
      </c>
      <c r="C43" s="3"/>
      <c r="D43" s="25" t="s">
        <v>16</v>
      </c>
      <c r="E43" s="28" t="s">
        <v>17</v>
      </c>
      <c r="F43" s="3"/>
      <c r="G43" s="157">
        <v>101.540387221684</v>
      </c>
      <c r="H43" s="152">
        <v>104.688907779495</v>
      </c>
      <c r="I43" s="152">
        <v>112.923644327639</v>
      </c>
      <c r="J43" s="152">
        <v>117.653159898477</v>
      </c>
      <c r="K43" s="152">
        <v>118.402969403477</v>
      </c>
      <c r="L43" s="158">
        <v>111.96340618695299</v>
      </c>
      <c r="M43" s="152"/>
      <c r="N43" s="159">
        <v>141.853294354838</v>
      </c>
      <c r="O43" s="160">
        <v>141.817971422385</v>
      </c>
      <c r="P43" s="161">
        <v>141.83626161394699</v>
      </c>
      <c r="Q43" s="152"/>
      <c r="R43" s="162">
        <v>121.37723262164</v>
      </c>
      <c r="S43" s="135"/>
      <c r="T43" s="136">
        <v>3.8534753928688401</v>
      </c>
      <c r="U43" s="130">
        <v>1.4562472050341599</v>
      </c>
      <c r="V43" s="130">
        <v>2.2314138632466398</v>
      </c>
      <c r="W43" s="130">
        <v>8.8651233151681605</v>
      </c>
      <c r="X43" s="130">
        <v>2.3582469140778199</v>
      </c>
      <c r="Y43" s="137">
        <v>3.7942186645270302</v>
      </c>
      <c r="Z43" s="130"/>
      <c r="AA43" s="138">
        <v>-2.8957823952249302</v>
      </c>
      <c r="AB43" s="139">
        <v>-1.0248694620596399</v>
      </c>
      <c r="AC43" s="140">
        <v>-1.9944882295661399</v>
      </c>
      <c r="AD43" s="130"/>
      <c r="AE43" s="141">
        <v>1.04447171553953</v>
      </c>
      <c r="AF43" s="31"/>
      <c r="AG43" s="157">
        <v>105.465941688754</v>
      </c>
      <c r="AH43" s="152">
        <v>112.67177284816201</v>
      </c>
      <c r="AI43" s="152">
        <v>114.971275998679</v>
      </c>
      <c r="AJ43" s="152">
        <v>116.35189587639999</v>
      </c>
      <c r="AK43" s="152">
        <v>118.423826240547</v>
      </c>
      <c r="AL43" s="158">
        <v>114.07538970884301</v>
      </c>
      <c r="AM43" s="152"/>
      <c r="AN43" s="159">
        <v>137.70247358576401</v>
      </c>
      <c r="AO43" s="160">
        <v>138.63144432586199</v>
      </c>
      <c r="AP43" s="161">
        <v>138.165734705256</v>
      </c>
      <c r="AQ43" s="152"/>
      <c r="AR43" s="162">
        <v>121.748596302873</v>
      </c>
      <c r="AS43" s="135"/>
      <c r="AT43" s="136">
        <v>1.8545007139599099</v>
      </c>
      <c r="AU43" s="130">
        <v>4.0635004442611997</v>
      </c>
      <c r="AV43" s="130">
        <v>2.1555260907542002</v>
      </c>
      <c r="AW43" s="130">
        <v>5.83490004393198</v>
      </c>
      <c r="AX43" s="130">
        <v>4.9388549442630003</v>
      </c>
      <c r="AY43" s="137">
        <v>3.9172507042088598</v>
      </c>
      <c r="AZ43" s="130"/>
      <c r="BA43" s="138">
        <v>0.101993258980389</v>
      </c>
      <c r="BB43" s="139">
        <v>-3.9286751986579299E-2</v>
      </c>
      <c r="BC43" s="140">
        <v>2.70836013288085E-2</v>
      </c>
      <c r="BD43" s="130"/>
      <c r="BE43" s="141">
        <v>2.40827338245143</v>
      </c>
      <c r="BF43" s="76"/>
      <c r="BG43" s="76"/>
      <c r="BH43" s="76"/>
      <c r="BI43" s="76"/>
      <c r="BJ43" s="76"/>
      <c r="BK43" s="76"/>
      <c r="BL43" s="76"/>
    </row>
    <row r="44" spans="1:64" x14ac:dyDescent="0.2">
      <c r="A44" s="86" t="s">
        <v>111</v>
      </c>
      <c r="B44" s="3" t="s">
        <v>117</v>
      </c>
      <c r="D44" s="25" t="s">
        <v>16</v>
      </c>
      <c r="E44" s="28" t="s">
        <v>17</v>
      </c>
      <c r="G44" s="157">
        <v>304.44903200624498</v>
      </c>
      <c r="H44" s="152">
        <v>308.22099140401099</v>
      </c>
      <c r="I44" s="152">
        <v>316.20521119592797</v>
      </c>
      <c r="J44" s="152">
        <v>284.99501421800898</v>
      </c>
      <c r="K44" s="152">
        <v>300.77514836022903</v>
      </c>
      <c r="L44" s="158">
        <v>302.40707381955201</v>
      </c>
      <c r="M44" s="152"/>
      <c r="N44" s="159">
        <v>354.92164218958601</v>
      </c>
      <c r="O44" s="160">
        <v>349.40265182186198</v>
      </c>
      <c r="P44" s="161">
        <v>352.031689633241</v>
      </c>
      <c r="Q44" s="152"/>
      <c r="R44" s="162">
        <v>319.44465390494202</v>
      </c>
      <c r="S44" s="135"/>
      <c r="T44" s="136">
        <v>1.88502576973104</v>
      </c>
      <c r="U44" s="130">
        <v>0.91218175724589501</v>
      </c>
      <c r="V44" s="130">
        <v>5.0949169885653198</v>
      </c>
      <c r="W44" s="130">
        <v>-11.9267711489475</v>
      </c>
      <c r="X44" s="130">
        <v>-4.9546219599364099</v>
      </c>
      <c r="Y44" s="137">
        <v>-2.3413775490670301</v>
      </c>
      <c r="Z44" s="130"/>
      <c r="AA44" s="138">
        <v>-3.39456733331824</v>
      </c>
      <c r="AB44" s="139">
        <v>-6.7918293995124204</v>
      </c>
      <c r="AC44" s="140">
        <v>-5.16090083381859</v>
      </c>
      <c r="AD44" s="130"/>
      <c r="AE44" s="141">
        <v>-3.2711938884960601</v>
      </c>
      <c r="AG44" s="157">
        <v>294.40941288965303</v>
      </c>
      <c r="AH44" s="152">
        <v>300.16743389924801</v>
      </c>
      <c r="AI44" s="152">
        <v>306.32089363199202</v>
      </c>
      <c r="AJ44" s="152">
        <v>299.28958542293498</v>
      </c>
      <c r="AK44" s="152">
        <v>310.88827662036999</v>
      </c>
      <c r="AL44" s="158">
        <v>302.94562106082202</v>
      </c>
      <c r="AM44" s="152"/>
      <c r="AN44" s="159">
        <v>362.49404101326797</v>
      </c>
      <c r="AO44" s="160">
        <v>372.00146930986898</v>
      </c>
      <c r="AP44" s="161">
        <v>367.328213669685</v>
      </c>
      <c r="AQ44" s="152"/>
      <c r="AR44" s="162">
        <v>323.86119810180799</v>
      </c>
      <c r="AS44" s="135"/>
      <c r="AT44" s="136">
        <v>0.45330889429870802</v>
      </c>
      <c r="AU44" s="130">
        <v>1.21407683555582</v>
      </c>
      <c r="AV44" s="130">
        <v>2.8709410831196802</v>
      </c>
      <c r="AW44" s="130">
        <v>-3.0649490465459501</v>
      </c>
      <c r="AX44" s="130">
        <v>-1.01141606950651</v>
      </c>
      <c r="AY44" s="137">
        <v>3.1440458987784303E-2</v>
      </c>
      <c r="AZ44" s="130"/>
      <c r="BA44" s="138">
        <v>0.72785296815054001</v>
      </c>
      <c r="BB44" s="139">
        <v>2.4931071911310099</v>
      </c>
      <c r="BC44" s="140">
        <v>1.6269278894780801</v>
      </c>
      <c r="BD44" s="130"/>
      <c r="BE44" s="141">
        <v>0.583688010892358</v>
      </c>
    </row>
    <row r="45" spans="1:64" x14ac:dyDescent="0.2">
      <c r="A45" s="86" t="s">
        <v>112</v>
      </c>
      <c r="B45" s="3" t="s">
        <v>118</v>
      </c>
      <c r="D45" s="25" t="s">
        <v>16</v>
      </c>
      <c r="E45" s="28" t="s">
        <v>17</v>
      </c>
      <c r="G45" s="157">
        <v>186.26062830388099</v>
      </c>
      <c r="H45" s="152">
        <v>208.14968610104401</v>
      </c>
      <c r="I45" s="152">
        <v>218.936784504755</v>
      </c>
      <c r="J45" s="152">
        <v>215.12510431090101</v>
      </c>
      <c r="K45" s="152">
        <v>195.13365710080899</v>
      </c>
      <c r="L45" s="158">
        <v>206.51735021696899</v>
      </c>
      <c r="M45" s="152"/>
      <c r="N45" s="159">
        <v>193.455413413309</v>
      </c>
      <c r="O45" s="160">
        <v>197.068715083798</v>
      </c>
      <c r="P45" s="161">
        <v>195.27831202439199</v>
      </c>
      <c r="Q45" s="152"/>
      <c r="R45" s="162">
        <v>203.226219969688</v>
      </c>
      <c r="S45" s="135"/>
      <c r="T45" s="136">
        <v>0.36075884746624598</v>
      </c>
      <c r="U45" s="130">
        <v>5.3232429244708204</v>
      </c>
      <c r="V45" s="130">
        <v>6.6398678702482297</v>
      </c>
      <c r="W45" s="130">
        <v>8.3065324017983198</v>
      </c>
      <c r="X45" s="130">
        <v>2.2833487972984501</v>
      </c>
      <c r="Y45" s="137">
        <v>5.1645742474575496</v>
      </c>
      <c r="Z45" s="130"/>
      <c r="AA45" s="138">
        <v>0.118071537066593</v>
      </c>
      <c r="AB45" s="139">
        <v>-1.1230930735445599</v>
      </c>
      <c r="AC45" s="140">
        <v>-0.55081075081470598</v>
      </c>
      <c r="AD45" s="130"/>
      <c r="AE45" s="141">
        <v>3.4910517003759498</v>
      </c>
      <c r="AG45" s="157">
        <v>186.40091723269501</v>
      </c>
      <c r="AH45" s="152">
        <v>210.132976647047</v>
      </c>
      <c r="AI45" s="152">
        <v>222.30744978527301</v>
      </c>
      <c r="AJ45" s="152">
        <v>220.60044518480399</v>
      </c>
      <c r="AK45" s="152">
        <v>201.61312280996401</v>
      </c>
      <c r="AL45" s="158">
        <v>210.07439758945199</v>
      </c>
      <c r="AM45" s="152"/>
      <c r="AN45" s="159">
        <v>197.27616524683299</v>
      </c>
      <c r="AO45" s="160">
        <v>199.216693985125</v>
      </c>
      <c r="AP45" s="161">
        <v>198.24703133937399</v>
      </c>
      <c r="AQ45" s="152"/>
      <c r="AR45" s="162">
        <v>206.58947797562701</v>
      </c>
      <c r="AS45" s="135"/>
      <c r="AT45" s="136">
        <v>2.39684323714016</v>
      </c>
      <c r="AU45" s="130">
        <v>4.8294961739284501</v>
      </c>
      <c r="AV45" s="130">
        <v>5.5233085591098297</v>
      </c>
      <c r="AW45" s="130">
        <v>6.1823973548119602</v>
      </c>
      <c r="AX45" s="130">
        <v>2.1541975949343701</v>
      </c>
      <c r="AY45" s="137">
        <v>4.4215672952364198</v>
      </c>
      <c r="AZ45" s="130"/>
      <c r="BA45" s="138">
        <v>0.42603196249161701</v>
      </c>
      <c r="BB45" s="139">
        <v>0.47539541481313402</v>
      </c>
      <c r="BC45" s="140">
        <v>0.44627966696979998</v>
      </c>
      <c r="BD45" s="130"/>
      <c r="BE45" s="141">
        <v>3.28737269823027</v>
      </c>
    </row>
    <row r="46" spans="1:64" x14ac:dyDescent="0.2">
      <c r="A46" s="86" t="s">
        <v>113</v>
      </c>
      <c r="B46" s="3" t="s">
        <v>119</v>
      </c>
      <c r="D46" s="25" t="s">
        <v>16</v>
      </c>
      <c r="E46" s="28" t="s">
        <v>17</v>
      </c>
      <c r="G46" s="157">
        <v>140.57731288770299</v>
      </c>
      <c r="H46" s="152">
        <v>153.25339765586699</v>
      </c>
      <c r="I46" s="152">
        <v>160.21470454726401</v>
      </c>
      <c r="J46" s="152">
        <v>158.80631990692399</v>
      </c>
      <c r="K46" s="152">
        <v>151.673724192002</v>
      </c>
      <c r="L46" s="158">
        <v>153.77096391743399</v>
      </c>
      <c r="M46" s="152"/>
      <c r="N46" s="159">
        <v>163.977259780845</v>
      </c>
      <c r="O46" s="160">
        <v>163.32025520793201</v>
      </c>
      <c r="P46" s="161">
        <v>163.64402499171399</v>
      </c>
      <c r="Q46" s="152"/>
      <c r="R46" s="162">
        <v>156.859445125409</v>
      </c>
      <c r="S46" s="135"/>
      <c r="T46" s="136">
        <v>-7.1302114781609403</v>
      </c>
      <c r="U46" s="130">
        <v>1.3127795524419199</v>
      </c>
      <c r="V46" s="130">
        <v>2.47471808124864</v>
      </c>
      <c r="W46" s="130">
        <v>2.2335496572676501</v>
      </c>
      <c r="X46" s="130">
        <v>1.64763737564861</v>
      </c>
      <c r="Y46" s="137">
        <v>0.595031748448692</v>
      </c>
      <c r="Z46" s="130"/>
      <c r="AA46" s="138">
        <v>-0.29788740702497601</v>
      </c>
      <c r="AB46" s="139">
        <v>-0.89762987201696498</v>
      </c>
      <c r="AC46" s="140">
        <v>-0.60296696631998403</v>
      </c>
      <c r="AD46" s="130"/>
      <c r="AE46" s="141">
        <v>0.14378960774720501</v>
      </c>
      <c r="AG46" s="157">
        <v>142.522317023574</v>
      </c>
      <c r="AH46" s="152">
        <v>155.27429659992001</v>
      </c>
      <c r="AI46" s="152">
        <v>162.48301911863101</v>
      </c>
      <c r="AJ46" s="152">
        <v>161.356227651453</v>
      </c>
      <c r="AK46" s="152">
        <v>153.62738106791201</v>
      </c>
      <c r="AL46" s="158">
        <v>155.946165519283</v>
      </c>
      <c r="AM46" s="152"/>
      <c r="AN46" s="159">
        <v>159.302678640859</v>
      </c>
      <c r="AO46" s="160">
        <v>159.10084576004999</v>
      </c>
      <c r="AP46" s="161">
        <v>159.200728787309</v>
      </c>
      <c r="AQ46" s="152"/>
      <c r="AR46" s="162">
        <v>156.957227476508</v>
      </c>
      <c r="AS46" s="135"/>
      <c r="AT46" s="136">
        <v>0.33453257877779902</v>
      </c>
      <c r="AU46" s="130">
        <v>3.6890119987100198</v>
      </c>
      <c r="AV46" s="130">
        <v>3.9749865052311599</v>
      </c>
      <c r="AW46" s="130">
        <v>3.8842755976677901</v>
      </c>
      <c r="AX46" s="130">
        <v>0.63125164667876899</v>
      </c>
      <c r="AY46" s="137">
        <v>2.6617305058098699</v>
      </c>
      <c r="AZ46" s="130"/>
      <c r="BA46" s="138">
        <v>-3.8094561328205998</v>
      </c>
      <c r="BB46" s="139">
        <v>-4.0253312040176104</v>
      </c>
      <c r="BC46" s="140">
        <v>-3.9184478394223201</v>
      </c>
      <c r="BD46" s="130"/>
      <c r="BE46" s="141">
        <v>0.43085960908626603</v>
      </c>
    </row>
    <row r="47" spans="1:64" x14ac:dyDescent="0.2">
      <c r="A47" s="86" t="s">
        <v>114</v>
      </c>
      <c r="B47" s="3" t="s">
        <v>120</v>
      </c>
      <c r="D47" s="25" t="s">
        <v>16</v>
      </c>
      <c r="E47" s="28" t="s">
        <v>17</v>
      </c>
      <c r="G47" s="157">
        <v>111.83673500491599</v>
      </c>
      <c r="H47" s="152">
        <v>116.365690339141</v>
      </c>
      <c r="I47" s="152">
        <v>121.10644461104501</v>
      </c>
      <c r="J47" s="152">
        <v>122.314111091763</v>
      </c>
      <c r="K47" s="152">
        <v>121.56397092131201</v>
      </c>
      <c r="L47" s="158">
        <v>119.083904050648</v>
      </c>
      <c r="M47" s="152"/>
      <c r="N47" s="159">
        <v>147.47371840565</v>
      </c>
      <c r="O47" s="160">
        <v>145.136518066788</v>
      </c>
      <c r="P47" s="161">
        <v>146.30357274642</v>
      </c>
      <c r="Q47" s="152"/>
      <c r="R47" s="162">
        <v>127.794101327593</v>
      </c>
      <c r="S47" s="135"/>
      <c r="T47" s="136">
        <v>-3.5145427619844698</v>
      </c>
      <c r="U47" s="130">
        <v>0.55987893672260802</v>
      </c>
      <c r="V47" s="130">
        <v>2.75411952283077</v>
      </c>
      <c r="W47" s="130">
        <v>3.4394445386466401</v>
      </c>
      <c r="X47" s="130">
        <v>1.4976452587081499</v>
      </c>
      <c r="Y47" s="137">
        <v>1.2401639243279701</v>
      </c>
      <c r="Z47" s="130"/>
      <c r="AA47" s="138">
        <v>-0.183267569757563</v>
      </c>
      <c r="AB47" s="139">
        <v>-1.6048997746795299</v>
      </c>
      <c r="AC47" s="140">
        <v>-0.89331481789548195</v>
      </c>
      <c r="AD47" s="130"/>
      <c r="AE47" s="141">
        <v>0.30866007199372902</v>
      </c>
      <c r="AG47" s="157">
        <v>113.49733745640999</v>
      </c>
      <c r="AH47" s="152">
        <v>119.16017810020099</v>
      </c>
      <c r="AI47" s="152">
        <v>123.237695646546</v>
      </c>
      <c r="AJ47" s="152">
        <v>123.786207602215</v>
      </c>
      <c r="AK47" s="152">
        <v>122.013754682959</v>
      </c>
      <c r="AL47" s="158">
        <v>120.79981478788601</v>
      </c>
      <c r="AM47" s="152"/>
      <c r="AN47" s="159">
        <v>142.05625646370299</v>
      </c>
      <c r="AO47" s="160">
        <v>141.848587430485</v>
      </c>
      <c r="AP47" s="161">
        <v>141.95165473665699</v>
      </c>
      <c r="AQ47" s="152"/>
      <c r="AR47" s="162">
        <v>127.54827903658401</v>
      </c>
      <c r="AS47" s="135"/>
      <c r="AT47" s="136">
        <v>1.1238626434024199</v>
      </c>
      <c r="AU47" s="130">
        <v>3.3816935125156902</v>
      </c>
      <c r="AV47" s="130">
        <v>3.8256474663676401</v>
      </c>
      <c r="AW47" s="130">
        <v>4.0849994297076302</v>
      </c>
      <c r="AX47" s="130">
        <v>0.45981877037567997</v>
      </c>
      <c r="AY47" s="137">
        <v>2.6393152110936402</v>
      </c>
      <c r="AZ47" s="130"/>
      <c r="BA47" s="138">
        <v>-2.6447000961998501</v>
      </c>
      <c r="BB47" s="139">
        <v>-3.0746302260566201</v>
      </c>
      <c r="BC47" s="140">
        <v>-2.8617160716699601</v>
      </c>
      <c r="BD47" s="130"/>
      <c r="BE47" s="141">
        <v>0.52463481620951902</v>
      </c>
    </row>
    <row r="48" spans="1:64" x14ac:dyDescent="0.2">
      <c r="A48" s="86" t="s">
        <v>115</v>
      </c>
      <c r="B48" s="3" t="s">
        <v>121</v>
      </c>
      <c r="D48" s="25" t="s">
        <v>16</v>
      </c>
      <c r="E48" s="28" t="s">
        <v>17</v>
      </c>
      <c r="G48" s="157">
        <v>81.109375113698306</v>
      </c>
      <c r="H48" s="152">
        <v>83.9670714509558</v>
      </c>
      <c r="I48" s="152">
        <v>85.715051400476696</v>
      </c>
      <c r="J48" s="152">
        <v>87.985008273976504</v>
      </c>
      <c r="K48" s="152">
        <v>88.882707038589302</v>
      </c>
      <c r="L48" s="158">
        <v>85.752607865185794</v>
      </c>
      <c r="M48" s="152"/>
      <c r="N48" s="159">
        <v>105.08165384105</v>
      </c>
      <c r="O48" s="160">
        <v>103.805052871101</v>
      </c>
      <c r="P48" s="161">
        <v>104.44616038113</v>
      </c>
      <c r="Q48" s="152"/>
      <c r="R48" s="162">
        <v>91.663027334492</v>
      </c>
      <c r="S48" s="135"/>
      <c r="T48" s="136">
        <v>-5.7032666682913504</v>
      </c>
      <c r="U48" s="130">
        <v>-2.7495682053348802</v>
      </c>
      <c r="V48" s="130">
        <v>-1.6115734455340101</v>
      </c>
      <c r="W48" s="130">
        <v>2.0387962713683001E-2</v>
      </c>
      <c r="X48" s="130">
        <v>-2.1579593942365398</v>
      </c>
      <c r="Y48" s="137">
        <v>-2.2584392316634601</v>
      </c>
      <c r="Z48" s="130"/>
      <c r="AA48" s="138">
        <v>-3.0115315296926002</v>
      </c>
      <c r="AB48" s="139">
        <v>-4.9753128363611996</v>
      </c>
      <c r="AC48" s="140">
        <v>-3.99827815040106</v>
      </c>
      <c r="AD48" s="130"/>
      <c r="AE48" s="141">
        <v>-3.01743960409302</v>
      </c>
      <c r="AG48" s="157">
        <v>81.6510994468901</v>
      </c>
      <c r="AH48" s="152">
        <v>84.302058527910901</v>
      </c>
      <c r="AI48" s="152">
        <v>86.036946296498698</v>
      </c>
      <c r="AJ48" s="152">
        <v>87.331844584266406</v>
      </c>
      <c r="AK48" s="152">
        <v>87.744448947975201</v>
      </c>
      <c r="AL48" s="158">
        <v>85.593903935683002</v>
      </c>
      <c r="AM48" s="152"/>
      <c r="AN48" s="159">
        <v>99.763920511679203</v>
      </c>
      <c r="AO48" s="160">
        <v>100.11222345276801</v>
      </c>
      <c r="AP48" s="161">
        <v>99.939123485413205</v>
      </c>
      <c r="AQ48" s="152"/>
      <c r="AR48" s="162">
        <v>90.144822513657701</v>
      </c>
      <c r="AS48" s="135"/>
      <c r="AT48" s="136">
        <v>-2.9705648162626099</v>
      </c>
      <c r="AU48" s="130">
        <v>-0.482973418350437</v>
      </c>
      <c r="AV48" s="130">
        <v>-0.55852580461666501</v>
      </c>
      <c r="AW48" s="130">
        <v>-7.3581341416953203E-2</v>
      </c>
      <c r="AX48" s="130">
        <v>-1.6812230735207701</v>
      </c>
      <c r="AY48" s="137">
        <v>-1.0893101241223599</v>
      </c>
      <c r="AZ48" s="130"/>
      <c r="BA48" s="138">
        <v>-5.3481447692187496</v>
      </c>
      <c r="BB48" s="139">
        <v>-6.18678842223831</v>
      </c>
      <c r="BC48" s="140">
        <v>-5.7759907579224601</v>
      </c>
      <c r="BD48" s="130"/>
      <c r="BE48" s="141">
        <v>-2.8921429522827</v>
      </c>
    </row>
    <row r="49" spans="1:57" x14ac:dyDescent="0.2">
      <c r="A49" s="87" t="s">
        <v>116</v>
      </c>
      <c r="B49" s="3" t="s">
        <v>122</v>
      </c>
      <c r="D49" s="25" t="s">
        <v>16</v>
      </c>
      <c r="E49" s="28" t="s">
        <v>17</v>
      </c>
      <c r="G49" s="163">
        <v>63.179785707873798</v>
      </c>
      <c r="H49" s="164">
        <v>63.745637385821198</v>
      </c>
      <c r="I49" s="164">
        <v>64.262048747114093</v>
      </c>
      <c r="J49" s="164">
        <v>64.935066243822007</v>
      </c>
      <c r="K49" s="164">
        <v>66.029906136278697</v>
      </c>
      <c r="L49" s="165">
        <v>64.488288852477794</v>
      </c>
      <c r="M49" s="152"/>
      <c r="N49" s="166">
        <v>77.303205065958196</v>
      </c>
      <c r="O49" s="167">
        <v>77.863929903054</v>
      </c>
      <c r="P49" s="168">
        <v>77.584457158185501</v>
      </c>
      <c r="Q49" s="152"/>
      <c r="R49" s="169">
        <v>68.864701830207906</v>
      </c>
      <c r="S49" s="135"/>
      <c r="T49" s="142">
        <v>-9.4549274412918098</v>
      </c>
      <c r="U49" s="143">
        <v>-1.9426769735587099</v>
      </c>
      <c r="V49" s="143">
        <v>-1.3866516772663999</v>
      </c>
      <c r="W49" s="143">
        <v>-0.52820112432861899</v>
      </c>
      <c r="X49" s="143">
        <v>-0.19336369632622699</v>
      </c>
      <c r="Y49" s="144">
        <v>-2.6079284077389602</v>
      </c>
      <c r="Z49" s="130"/>
      <c r="AA49" s="145">
        <v>-1.6838530060783401</v>
      </c>
      <c r="AB49" s="146">
        <v>-2.29270008114747</v>
      </c>
      <c r="AC49" s="147">
        <v>-1.9922628495099099</v>
      </c>
      <c r="AD49" s="130"/>
      <c r="AE49" s="148">
        <v>-2.3393586664111501</v>
      </c>
      <c r="AG49" s="163">
        <v>63.476811574052597</v>
      </c>
      <c r="AH49" s="164">
        <v>63.4971517824047</v>
      </c>
      <c r="AI49" s="164">
        <v>64.017324716348895</v>
      </c>
      <c r="AJ49" s="164">
        <v>64.312761318339398</v>
      </c>
      <c r="AK49" s="164">
        <v>64.799318783366999</v>
      </c>
      <c r="AL49" s="165">
        <v>64.040440226945094</v>
      </c>
      <c r="AM49" s="152"/>
      <c r="AN49" s="166">
        <v>74.744578102302199</v>
      </c>
      <c r="AO49" s="167">
        <v>75.369517230815404</v>
      </c>
      <c r="AP49" s="168">
        <v>75.060896421863205</v>
      </c>
      <c r="AQ49" s="152"/>
      <c r="AR49" s="169">
        <v>67.648478095467894</v>
      </c>
      <c r="AS49" s="135"/>
      <c r="AT49" s="142">
        <v>-3.1482058166148001</v>
      </c>
      <c r="AU49" s="143">
        <v>-0.56555943024050004</v>
      </c>
      <c r="AV49" s="143">
        <v>-0.20522338614941199</v>
      </c>
      <c r="AW49" s="143">
        <v>6.2646373095941704E-2</v>
      </c>
      <c r="AX49" s="143">
        <v>-1.54501616318371</v>
      </c>
      <c r="AY49" s="144">
        <v>-1.06200014976191</v>
      </c>
      <c r="AZ49" s="130"/>
      <c r="BA49" s="145">
        <v>-5.6760333995230399</v>
      </c>
      <c r="BB49" s="146">
        <v>-6.5853344386121897</v>
      </c>
      <c r="BC49" s="147">
        <v>-6.14074935066348</v>
      </c>
      <c r="BD49" s="130"/>
      <c r="BE49" s="148">
        <v>-3.1166388935752298</v>
      </c>
    </row>
    <row r="50" spans="1:57" x14ac:dyDescent="0.2">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C6" activePane="bottomRight" state="frozen"/>
      <selection activeCell="AD54" sqref="AD54"/>
      <selection pane="topRight" activeCell="AD54" sqref="AD54"/>
      <selection pane="bottomLeft" activeCell="AD54" sqref="AD54"/>
      <selection pane="bottomRight" activeCell="AD54" sqref="AD54"/>
    </sheetView>
  </sheetViews>
  <sheetFormatPr defaultColWidth="9.140625" defaultRowHeight="12.75" x14ac:dyDescent="0.2"/>
  <cols>
    <col min="1" max="1" width="20.5703125" customWidth="1"/>
    <col min="2" max="2" width="25.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5" t="s">
        <v>5</v>
      </c>
      <c r="E2" s="186"/>
      <c r="G2" s="187" t="s">
        <v>106</v>
      </c>
      <c r="H2" s="188"/>
      <c r="I2" s="188"/>
      <c r="J2" s="188"/>
      <c r="K2" s="188"/>
      <c r="L2" s="188"/>
      <c r="M2" s="188"/>
      <c r="N2" s="188"/>
      <c r="O2" s="188"/>
      <c r="P2" s="188"/>
      <c r="Q2" s="188"/>
      <c r="R2" s="188"/>
      <c r="T2" s="187" t="s">
        <v>40</v>
      </c>
      <c r="U2" s="188"/>
      <c r="V2" s="188"/>
      <c r="W2" s="188"/>
      <c r="X2" s="188"/>
      <c r="Y2" s="188"/>
      <c r="Z2" s="188"/>
      <c r="AA2" s="188"/>
      <c r="AB2" s="188"/>
      <c r="AC2" s="188"/>
      <c r="AD2" s="188"/>
      <c r="AE2" s="188"/>
      <c r="AF2" s="4"/>
      <c r="AG2" s="187" t="s">
        <v>41</v>
      </c>
      <c r="AH2" s="188"/>
      <c r="AI2" s="188"/>
      <c r="AJ2" s="188"/>
      <c r="AK2" s="188"/>
      <c r="AL2" s="188"/>
      <c r="AM2" s="188"/>
      <c r="AN2" s="188"/>
      <c r="AO2" s="188"/>
      <c r="AP2" s="188"/>
      <c r="AQ2" s="188"/>
      <c r="AR2" s="188"/>
      <c r="AT2" s="187" t="s">
        <v>42</v>
      </c>
      <c r="AU2" s="188"/>
      <c r="AV2" s="188"/>
      <c r="AW2" s="188"/>
      <c r="AX2" s="188"/>
      <c r="AY2" s="188"/>
      <c r="AZ2" s="188"/>
      <c r="BA2" s="188"/>
      <c r="BB2" s="188"/>
      <c r="BC2" s="188"/>
      <c r="BD2" s="188"/>
      <c r="BE2" s="188"/>
    </row>
    <row r="3" spans="1:57" x14ac:dyDescent="0.2">
      <c r="A3" s="32"/>
      <c r="B3" s="32"/>
      <c r="C3" s="3"/>
      <c r="D3" s="189" t="s">
        <v>8</v>
      </c>
      <c r="E3" s="191" t="s">
        <v>9</v>
      </c>
      <c r="F3" s="5"/>
      <c r="G3" s="193" t="s">
        <v>0</v>
      </c>
      <c r="H3" s="195" t="s">
        <v>1</v>
      </c>
      <c r="I3" s="195" t="s">
        <v>10</v>
      </c>
      <c r="J3" s="195" t="s">
        <v>2</v>
      </c>
      <c r="K3" s="195" t="s">
        <v>11</v>
      </c>
      <c r="L3" s="197" t="s">
        <v>12</v>
      </c>
      <c r="M3" s="5"/>
      <c r="N3" s="193" t="s">
        <v>3</v>
      </c>
      <c r="O3" s="195" t="s">
        <v>4</v>
      </c>
      <c r="P3" s="197" t="s">
        <v>13</v>
      </c>
      <c r="Q3" s="2"/>
      <c r="R3" s="199" t="s">
        <v>14</v>
      </c>
      <c r="S3" s="2"/>
      <c r="T3" s="193" t="s">
        <v>0</v>
      </c>
      <c r="U3" s="195" t="s">
        <v>1</v>
      </c>
      <c r="V3" s="195" t="s">
        <v>10</v>
      </c>
      <c r="W3" s="195" t="s">
        <v>2</v>
      </c>
      <c r="X3" s="195" t="s">
        <v>11</v>
      </c>
      <c r="Y3" s="197" t="s">
        <v>12</v>
      </c>
      <c r="Z3" s="2"/>
      <c r="AA3" s="193" t="s">
        <v>3</v>
      </c>
      <c r="AB3" s="195" t="s">
        <v>4</v>
      </c>
      <c r="AC3" s="197" t="s">
        <v>13</v>
      </c>
      <c r="AD3" s="1"/>
      <c r="AE3" s="201" t="s">
        <v>14</v>
      </c>
      <c r="AF3" s="38"/>
      <c r="AG3" s="193" t="s">
        <v>0</v>
      </c>
      <c r="AH3" s="195" t="s">
        <v>1</v>
      </c>
      <c r="AI3" s="195" t="s">
        <v>10</v>
      </c>
      <c r="AJ3" s="195" t="s">
        <v>2</v>
      </c>
      <c r="AK3" s="195" t="s">
        <v>11</v>
      </c>
      <c r="AL3" s="197" t="s">
        <v>12</v>
      </c>
      <c r="AM3" s="5"/>
      <c r="AN3" s="193" t="s">
        <v>3</v>
      </c>
      <c r="AO3" s="195" t="s">
        <v>4</v>
      </c>
      <c r="AP3" s="197" t="s">
        <v>13</v>
      </c>
      <c r="AQ3" s="2"/>
      <c r="AR3" s="199" t="s">
        <v>14</v>
      </c>
      <c r="AS3" s="2"/>
      <c r="AT3" s="193" t="s">
        <v>0</v>
      </c>
      <c r="AU3" s="195" t="s">
        <v>1</v>
      </c>
      <c r="AV3" s="195" t="s">
        <v>10</v>
      </c>
      <c r="AW3" s="195" t="s">
        <v>2</v>
      </c>
      <c r="AX3" s="195" t="s">
        <v>11</v>
      </c>
      <c r="AY3" s="197" t="s">
        <v>12</v>
      </c>
      <c r="AZ3" s="2"/>
      <c r="BA3" s="193" t="s">
        <v>3</v>
      </c>
      <c r="BB3" s="195" t="s">
        <v>4</v>
      </c>
      <c r="BC3" s="197" t="s">
        <v>13</v>
      </c>
      <c r="BD3" s="1"/>
      <c r="BE3" s="201" t="s">
        <v>14</v>
      </c>
    </row>
    <row r="4" spans="1:57" x14ac:dyDescent="0.2">
      <c r="A4" s="32"/>
      <c r="B4" s="32"/>
      <c r="C4" s="3"/>
      <c r="D4" s="190"/>
      <c r="E4" s="192"/>
      <c r="F4" s="5"/>
      <c r="G4" s="203"/>
      <c r="H4" s="204"/>
      <c r="I4" s="204"/>
      <c r="J4" s="204"/>
      <c r="K4" s="204"/>
      <c r="L4" s="205"/>
      <c r="M4" s="5"/>
      <c r="N4" s="203"/>
      <c r="O4" s="204"/>
      <c r="P4" s="205"/>
      <c r="Q4" s="2"/>
      <c r="R4" s="206"/>
      <c r="S4" s="2"/>
      <c r="T4" s="203"/>
      <c r="U4" s="204"/>
      <c r="V4" s="204"/>
      <c r="W4" s="204"/>
      <c r="X4" s="204"/>
      <c r="Y4" s="205"/>
      <c r="Z4" s="2"/>
      <c r="AA4" s="203"/>
      <c r="AB4" s="204"/>
      <c r="AC4" s="205"/>
      <c r="AD4" s="1"/>
      <c r="AE4" s="207"/>
      <c r="AF4" s="39"/>
      <c r="AG4" s="203"/>
      <c r="AH4" s="204"/>
      <c r="AI4" s="204"/>
      <c r="AJ4" s="204"/>
      <c r="AK4" s="204"/>
      <c r="AL4" s="205"/>
      <c r="AM4" s="5"/>
      <c r="AN4" s="203"/>
      <c r="AO4" s="204"/>
      <c r="AP4" s="205"/>
      <c r="AQ4" s="2"/>
      <c r="AR4" s="206"/>
      <c r="AS4" s="2"/>
      <c r="AT4" s="203"/>
      <c r="AU4" s="204"/>
      <c r="AV4" s="204"/>
      <c r="AW4" s="204"/>
      <c r="AX4" s="204"/>
      <c r="AY4" s="205"/>
      <c r="AZ4" s="2"/>
      <c r="BA4" s="203"/>
      <c r="BB4" s="204"/>
      <c r="BC4" s="205"/>
      <c r="BD4" s="1"/>
      <c r="BE4" s="207"/>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9">
        <v>70.846508641626599</v>
      </c>
      <c r="H6" s="150">
        <v>87.304293347021101</v>
      </c>
      <c r="I6" s="150">
        <v>97.671373289368802</v>
      </c>
      <c r="J6" s="150">
        <v>99.885878625979402</v>
      </c>
      <c r="K6" s="150">
        <v>101.719811033924</v>
      </c>
      <c r="L6" s="151">
        <v>91.508569258350406</v>
      </c>
      <c r="M6" s="152"/>
      <c r="N6" s="153">
        <v>128.21138337672201</v>
      </c>
      <c r="O6" s="154">
        <v>135.65253480507201</v>
      </c>
      <c r="P6" s="155">
        <v>131.931995282602</v>
      </c>
      <c r="Q6" s="152"/>
      <c r="R6" s="156">
        <v>103.08839395395999</v>
      </c>
      <c r="S6" s="135"/>
      <c r="T6" s="127">
        <v>-1.54760724754141</v>
      </c>
      <c r="U6" s="128">
        <v>-1.6604874338355899</v>
      </c>
      <c r="V6" s="128">
        <v>-1.1579285409036699</v>
      </c>
      <c r="W6" s="128">
        <v>0.36756006271070302</v>
      </c>
      <c r="X6" s="128">
        <v>2.5127723230644499</v>
      </c>
      <c r="Y6" s="129">
        <v>-0.19499905166941001</v>
      </c>
      <c r="Z6" s="130"/>
      <c r="AA6" s="131">
        <v>1.24952369806138</v>
      </c>
      <c r="AB6" s="132">
        <v>1.8545370365176099</v>
      </c>
      <c r="AC6" s="133">
        <v>1.55964516118246</v>
      </c>
      <c r="AD6" s="130"/>
      <c r="AE6" s="134">
        <v>0.45845395118871701</v>
      </c>
      <c r="AG6" s="149">
        <v>76.550581093964695</v>
      </c>
      <c r="AH6" s="150">
        <v>93.173759648386195</v>
      </c>
      <c r="AI6" s="150">
        <v>102.669811660383</v>
      </c>
      <c r="AJ6" s="150">
        <v>103.821983477975</v>
      </c>
      <c r="AK6" s="150">
        <v>100.983717160894</v>
      </c>
      <c r="AL6" s="151">
        <v>95.4440729881632</v>
      </c>
      <c r="AM6" s="152"/>
      <c r="AN6" s="153">
        <v>122.466275358063</v>
      </c>
      <c r="AO6" s="154">
        <v>128.52055914338399</v>
      </c>
      <c r="AP6" s="155">
        <v>125.49343694876001</v>
      </c>
      <c r="AQ6" s="152"/>
      <c r="AR6" s="156">
        <v>104.035518227278</v>
      </c>
      <c r="AS6" s="135"/>
      <c r="AT6" s="127">
        <v>7.2586717788256596</v>
      </c>
      <c r="AU6" s="128">
        <v>4.0178592447462398</v>
      </c>
      <c r="AV6" s="128">
        <v>1.28584172238843</v>
      </c>
      <c r="AW6" s="128">
        <v>0.81276075463811004</v>
      </c>
      <c r="AX6" s="128">
        <v>-0.27292692714671002</v>
      </c>
      <c r="AY6" s="129">
        <v>2.2774533437515201</v>
      </c>
      <c r="AZ6" s="130"/>
      <c r="BA6" s="131">
        <v>-0.958980044266313</v>
      </c>
      <c r="BB6" s="132">
        <v>-0.36354223831884303</v>
      </c>
      <c r="BC6" s="133">
        <v>-0.65496330984277695</v>
      </c>
      <c r="BD6" s="130"/>
      <c r="BE6" s="134">
        <v>1.2503072246117799</v>
      </c>
    </row>
    <row r="7" spans="1:57" x14ac:dyDescent="0.2">
      <c r="A7" s="20" t="s">
        <v>18</v>
      </c>
      <c r="B7" s="3" t="str">
        <f>TRIM(A7)</f>
        <v>Virginia</v>
      </c>
      <c r="C7" s="10"/>
      <c r="D7" s="24" t="s">
        <v>16</v>
      </c>
      <c r="E7" s="27" t="s">
        <v>17</v>
      </c>
      <c r="F7" s="3"/>
      <c r="G7" s="157">
        <v>58.959505215228099</v>
      </c>
      <c r="H7" s="152">
        <v>81.427746093891599</v>
      </c>
      <c r="I7" s="152">
        <v>94.056233170826204</v>
      </c>
      <c r="J7" s="152">
        <v>94.605892023822904</v>
      </c>
      <c r="K7" s="152">
        <v>84.790361411501394</v>
      </c>
      <c r="L7" s="158">
        <v>82.768311414275104</v>
      </c>
      <c r="M7" s="152"/>
      <c r="N7" s="159">
        <v>102.90223026110201</v>
      </c>
      <c r="O7" s="160">
        <v>104.39613811229</v>
      </c>
      <c r="P7" s="161">
        <v>103.649184186696</v>
      </c>
      <c r="Q7" s="152"/>
      <c r="R7" s="162">
        <v>88.734610638506794</v>
      </c>
      <c r="S7" s="135"/>
      <c r="T7" s="136">
        <v>-8.2643106860448903</v>
      </c>
      <c r="U7" s="130">
        <v>2.2933989868228402</v>
      </c>
      <c r="V7" s="130">
        <v>5.1075031449489803</v>
      </c>
      <c r="W7" s="130">
        <v>4.2794525596629898</v>
      </c>
      <c r="X7" s="130">
        <v>-0.61650106511291103</v>
      </c>
      <c r="Y7" s="137">
        <v>1.0766601998998799</v>
      </c>
      <c r="Z7" s="130"/>
      <c r="AA7" s="138">
        <v>-1.8916780909408</v>
      </c>
      <c r="AB7" s="139">
        <v>-5.0184091909060404</v>
      </c>
      <c r="AC7" s="140">
        <v>-3.4916216479481301</v>
      </c>
      <c r="AD7" s="130"/>
      <c r="AE7" s="141">
        <v>-0.49719518828924603</v>
      </c>
      <c r="AG7" s="157">
        <v>61.404811945328902</v>
      </c>
      <c r="AH7" s="152">
        <v>85.374586302704003</v>
      </c>
      <c r="AI7" s="152">
        <v>98.547815275426302</v>
      </c>
      <c r="AJ7" s="152">
        <v>99.264459299404905</v>
      </c>
      <c r="AK7" s="152">
        <v>91.066583010601704</v>
      </c>
      <c r="AL7" s="158">
        <v>87.132243916338197</v>
      </c>
      <c r="AM7" s="152"/>
      <c r="AN7" s="159">
        <v>104.025829312174</v>
      </c>
      <c r="AO7" s="160">
        <v>105.987014420935</v>
      </c>
      <c r="AP7" s="161">
        <v>105.00642186655401</v>
      </c>
      <c r="AQ7" s="152"/>
      <c r="AR7" s="162">
        <v>92.239555597724902</v>
      </c>
      <c r="AS7" s="135"/>
      <c r="AT7" s="136">
        <v>2.2830054777763098</v>
      </c>
      <c r="AU7" s="130">
        <v>5.5438899732738198</v>
      </c>
      <c r="AV7" s="130">
        <v>5.5994705859219502</v>
      </c>
      <c r="AW7" s="130">
        <v>4.6019651848732703</v>
      </c>
      <c r="AX7" s="130">
        <v>0.121848149005453</v>
      </c>
      <c r="AY7" s="137">
        <v>3.7013110634327502</v>
      </c>
      <c r="AZ7" s="130"/>
      <c r="BA7" s="138">
        <v>-4.3297659614299802</v>
      </c>
      <c r="BB7" s="139">
        <v>-5.1292510866608696</v>
      </c>
      <c r="BC7" s="140">
        <v>-4.7349185379194703</v>
      </c>
      <c r="BD7" s="130"/>
      <c r="BE7" s="141">
        <v>0.79692225297151498</v>
      </c>
    </row>
    <row r="8" spans="1:57" x14ac:dyDescent="0.2">
      <c r="A8" s="21" t="s">
        <v>19</v>
      </c>
      <c r="B8" s="3" t="str">
        <f t="shared" ref="B8:B43" si="0">TRIM(A8)</f>
        <v>Norfolk/Virginia Beach, VA</v>
      </c>
      <c r="C8" s="3"/>
      <c r="D8" s="24" t="s">
        <v>16</v>
      </c>
      <c r="E8" s="27" t="s">
        <v>17</v>
      </c>
      <c r="F8" s="3"/>
      <c r="G8" s="157">
        <v>49.491622913134997</v>
      </c>
      <c r="H8" s="152">
        <v>58.310186045615602</v>
      </c>
      <c r="I8" s="152">
        <v>65.357496666152898</v>
      </c>
      <c r="J8" s="152">
        <v>70.015909806338897</v>
      </c>
      <c r="K8" s="152">
        <v>72.706729806852607</v>
      </c>
      <c r="L8" s="158">
        <v>63.176389047618997</v>
      </c>
      <c r="M8" s="152"/>
      <c r="N8" s="159">
        <v>122.816661678738</v>
      </c>
      <c r="O8" s="160">
        <v>122.569956164278</v>
      </c>
      <c r="P8" s="161">
        <v>122.69330892150801</v>
      </c>
      <c r="Q8" s="152"/>
      <c r="R8" s="162">
        <v>80.181223297301599</v>
      </c>
      <c r="S8" s="135"/>
      <c r="T8" s="136">
        <v>-33.337539906893902</v>
      </c>
      <c r="U8" s="130">
        <v>-4.1554871239204001</v>
      </c>
      <c r="V8" s="130">
        <v>-1.6303755244990199</v>
      </c>
      <c r="W8" s="130">
        <v>-3.6563732695168202E-2</v>
      </c>
      <c r="X8" s="130">
        <v>-3.9345520662773499</v>
      </c>
      <c r="Y8" s="137">
        <v>-9.0325598351708098</v>
      </c>
      <c r="Z8" s="130"/>
      <c r="AA8" s="138">
        <v>-0.78052124243568699</v>
      </c>
      <c r="AB8" s="139">
        <v>-3.6432321241124601</v>
      </c>
      <c r="AC8" s="140">
        <v>-2.2313891204299501</v>
      </c>
      <c r="AD8" s="130"/>
      <c r="AE8" s="141">
        <v>-6.1791527254376497</v>
      </c>
      <c r="AG8" s="157">
        <v>53.047366366158101</v>
      </c>
      <c r="AH8" s="152">
        <v>60.437287345250901</v>
      </c>
      <c r="AI8" s="152">
        <v>67.3849699883135</v>
      </c>
      <c r="AJ8" s="152">
        <v>70.845320914881498</v>
      </c>
      <c r="AK8" s="152">
        <v>76.344365639929094</v>
      </c>
      <c r="AL8" s="158">
        <v>65.611862050906595</v>
      </c>
      <c r="AM8" s="152"/>
      <c r="AN8" s="159">
        <v>111.67331631543099</v>
      </c>
      <c r="AO8" s="160">
        <v>114.611530245415</v>
      </c>
      <c r="AP8" s="161">
        <v>113.142423280423</v>
      </c>
      <c r="AQ8" s="152"/>
      <c r="AR8" s="162">
        <v>79.192022402197097</v>
      </c>
      <c r="AS8" s="135"/>
      <c r="AT8" s="136">
        <v>-8.3828545763545002</v>
      </c>
      <c r="AU8" s="130">
        <v>-4.6549766650239803</v>
      </c>
      <c r="AV8" s="130">
        <v>-4.8179053501841702</v>
      </c>
      <c r="AW8" s="130">
        <v>-6.1178421355484396</v>
      </c>
      <c r="AX8" s="130">
        <v>-10.9435838749275</v>
      </c>
      <c r="AY8" s="137">
        <v>-7.1371093658592804</v>
      </c>
      <c r="AZ8" s="130"/>
      <c r="BA8" s="138">
        <v>-13.417701503898</v>
      </c>
      <c r="BB8" s="139">
        <v>-13.9966544376556</v>
      </c>
      <c r="BC8" s="140">
        <v>-13.7119075683568</v>
      </c>
      <c r="BD8" s="130"/>
      <c r="BE8" s="141">
        <v>-9.9383314784926604</v>
      </c>
    </row>
    <row r="9" spans="1:57" x14ac:dyDescent="0.2">
      <c r="A9" s="21" t="s">
        <v>20</v>
      </c>
      <c r="B9" s="3" t="s">
        <v>71</v>
      </c>
      <c r="C9" s="3"/>
      <c r="D9" s="24" t="s">
        <v>16</v>
      </c>
      <c r="E9" s="27" t="s">
        <v>17</v>
      </c>
      <c r="F9" s="3"/>
      <c r="G9" s="157">
        <v>45.751645318500799</v>
      </c>
      <c r="H9" s="152">
        <v>63.266057798084098</v>
      </c>
      <c r="I9" s="152">
        <v>73.090682845539206</v>
      </c>
      <c r="J9" s="152">
        <v>68.836047494813002</v>
      </c>
      <c r="K9" s="152">
        <v>62.252903482982298</v>
      </c>
      <c r="L9" s="158">
        <v>62.639467387983899</v>
      </c>
      <c r="M9" s="152"/>
      <c r="N9" s="159">
        <v>79.888758981150303</v>
      </c>
      <c r="O9" s="160">
        <v>93.536430521343704</v>
      </c>
      <c r="P9" s="161">
        <v>86.712594751246996</v>
      </c>
      <c r="Q9" s="152"/>
      <c r="R9" s="162">
        <v>69.517503777487605</v>
      </c>
      <c r="S9" s="135"/>
      <c r="T9" s="136">
        <v>-9.5452285113511603</v>
      </c>
      <c r="U9" s="130">
        <v>-6.2407504885176603</v>
      </c>
      <c r="V9" s="130">
        <v>-6.99446657505736</v>
      </c>
      <c r="W9" s="130">
        <v>-11.499202770277501</v>
      </c>
      <c r="X9" s="130">
        <v>-11.227352059419299</v>
      </c>
      <c r="Y9" s="137">
        <v>-9.0997401876225705</v>
      </c>
      <c r="Z9" s="130"/>
      <c r="AA9" s="138">
        <v>-14.953358396002301</v>
      </c>
      <c r="AB9" s="139">
        <v>-14.995773830725399</v>
      </c>
      <c r="AC9" s="140">
        <v>-14.9762403087122</v>
      </c>
      <c r="AD9" s="130"/>
      <c r="AE9" s="141">
        <v>-11.2849626323191</v>
      </c>
      <c r="AG9" s="157">
        <v>47.390452937800703</v>
      </c>
      <c r="AH9" s="152">
        <v>66.428424918333107</v>
      </c>
      <c r="AI9" s="152">
        <v>77.237346456319202</v>
      </c>
      <c r="AJ9" s="152">
        <v>75.736415897452801</v>
      </c>
      <c r="AK9" s="152">
        <v>70.682243701717198</v>
      </c>
      <c r="AL9" s="158">
        <v>67.494976782324599</v>
      </c>
      <c r="AM9" s="152"/>
      <c r="AN9" s="159">
        <v>87.902110850659895</v>
      </c>
      <c r="AO9" s="160">
        <v>93.185624257272707</v>
      </c>
      <c r="AP9" s="161">
        <v>90.543867553966294</v>
      </c>
      <c r="AQ9" s="152"/>
      <c r="AR9" s="162">
        <v>74.080374145650794</v>
      </c>
      <c r="AS9" s="135"/>
      <c r="AT9" s="136">
        <v>-1.8474710906243299</v>
      </c>
      <c r="AU9" s="130">
        <v>-0.94463045034580295</v>
      </c>
      <c r="AV9" s="130">
        <v>-0.32894659989070302</v>
      </c>
      <c r="AW9" s="130">
        <v>-1.8993584944259501</v>
      </c>
      <c r="AX9" s="130">
        <v>-2.6637791001260598</v>
      </c>
      <c r="AY9" s="137">
        <v>-1.5120421013920999</v>
      </c>
      <c r="AZ9" s="130"/>
      <c r="BA9" s="138">
        <v>-3.4645638429436301</v>
      </c>
      <c r="BB9" s="139">
        <v>-4.1379364419936797</v>
      </c>
      <c r="BC9" s="140">
        <v>-3.81225072957962</v>
      </c>
      <c r="BD9" s="130"/>
      <c r="BE9" s="141">
        <v>-2.3276975114599701</v>
      </c>
    </row>
    <row r="10" spans="1:57" x14ac:dyDescent="0.2">
      <c r="A10" s="21" t="s">
        <v>21</v>
      </c>
      <c r="B10" s="3" t="str">
        <f t="shared" si="0"/>
        <v>Virginia Area</v>
      </c>
      <c r="C10" s="3"/>
      <c r="D10" s="24" t="s">
        <v>16</v>
      </c>
      <c r="E10" s="27" t="s">
        <v>17</v>
      </c>
      <c r="F10" s="3"/>
      <c r="G10" s="157">
        <v>46.033665004481001</v>
      </c>
      <c r="H10" s="152">
        <v>57.850625732472302</v>
      </c>
      <c r="I10" s="152">
        <v>64.398141186203006</v>
      </c>
      <c r="J10" s="152">
        <v>68.554930405622599</v>
      </c>
      <c r="K10" s="152">
        <v>70.942231613762601</v>
      </c>
      <c r="L10" s="158">
        <v>61.557499896612001</v>
      </c>
      <c r="M10" s="152"/>
      <c r="N10" s="159">
        <v>104.231304607469</v>
      </c>
      <c r="O10" s="160">
        <v>99.969360558592399</v>
      </c>
      <c r="P10" s="161">
        <v>102.10033258303</v>
      </c>
      <c r="Q10" s="152"/>
      <c r="R10" s="162">
        <v>73.143561402414804</v>
      </c>
      <c r="S10" s="135"/>
      <c r="T10" s="136">
        <v>5.7062187770914603</v>
      </c>
      <c r="U10" s="130">
        <v>2.6868575987085301</v>
      </c>
      <c r="V10" s="130">
        <v>5.9823529150192396</v>
      </c>
      <c r="W10" s="130">
        <v>4.5655994141342502</v>
      </c>
      <c r="X10" s="130">
        <v>0.70152205769751397</v>
      </c>
      <c r="Y10" s="137">
        <v>3.7260553305451101</v>
      </c>
      <c r="Z10" s="130"/>
      <c r="AA10" s="138">
        <v>2.9676585819491201</v>
      </c>
      <c r="AB10" s="139">
        <v>-0.938929524849476</v>
      </c>
      <c r="AC10" s="140">
        <v>1.0173631807685499</v>
      </c>
      <c r="AD10" s="130"/>
      <c r="AE10" s="141">
        <v>2.6205509781383198</v>
      </c>
      <c r="AG10" s="157">
        <v>47.714987483959298</v>
      </c>
      <c r="AH10" s="152">
        <v>61.241874816575198</v>
      </c>
      <c r="AI10" s="152">
        <v>67.063367534253601</v>
      </c>
      <c r="AJ10" s="152">
        <v>68.852668104315796</v>
      </c>
      <c r="AK10" s="152">
        <v>73.123096293740403</v>
      </c>
      <c r="AL10" s="158">
        <v>63.601205160155999</v>
      </c>
      <c r="AM10" s="152"/>
      <c r="AN10" s="159">
        <v>102.914824175508</v>
      </c>
      <c r="AO10" s="160">
        <v>103.440636073492</v>
      </c>
      <c r="AP10" s="161">
        <v>103.1777301245</v>
      </c>
      <c r="AQ10" s="152"/>
      <c r="AR10" s="162">
        <v>74.912073101483998</v>
      </c>
      <c r="AS10" s="135"/>
      <c r="AT10" s="136">
        <v>3.0640333800934099</v>
      </c>
      <c r="AU10" s="130">
        <v>2.9658111723634502</v>
      </c>
      <c r="AV10" s="130">
        <v>3.2770786672604602</v>
      </c>
      <c r="AW10" s="130">
        <v>3.4548151140511698</v>
      </c>
      <c r="AX10" s="130">
        <v>3.3551302123497599</v>
      </c>
      <c r="AY10" s="137">
        <v>3.2386029171469302</v>
      </c>
      <c r="AZ10" s="130"/>
      <c r="BA10" s="138">
        <v>1.56068463474099</v>
      </c>
      <c r="BB10" s="139">
        <v>0.75027642437000697</v>
      </c>
      <c r="BC10" s="140">
        <v>1.15282491238875</v>
      </c>
      <c r="BD10" s="130"/>
      <c r="BE10" s="141">
        <v>2.40297399746109</v>
      </c>
    </row>
    <row r="11" spans="1:57" x14ac:dyDescent="0.2">
      <c r="A11" s="34" t="s">
        <v>22</v>
      </c>
      <c r="B11" s="3" t="str">
        <f t="shared" si="0"/>
        <v>Washington, DC</v>
      </c>
      <c r="C11" s="3"/>
      <c r="D11" s="24" t="s">
        <v>16</v>
      </c>
      <c r="E11" s="27" t="s">
        <v>17</v>
      </c>
      <c r="F11" s="3"/>
      <c r="G11" s="157">
        <v>112.185614259613</v>
      </c>
      <c r="H11" s="152">
        <v>160.91575892108401</v>
      </c>
      <c r="I11" s="152">
        <v>182.77651073707599</v>
      </c>
      <c r="J11" s="152">
        <v>175.40117679767599</v>
      </c>
      <c r="K11" s="152">
        <v>138.341244318131</v>
      </c>
      <c r="L11" s="158">
        <v>153.92406100671599</v>
      </c>
      <c r="M11" s="152"/>
      <c r="N11" s="159">
        <v>120.038221520048</v>
      </c>
      <c r="O11" s="160">
        <v>134.31362518645301</v>
      </c>
      <c r="P11" s="161">
        <v>127.17592335325099</v>
      </c>
      <c r="Q11" s="152"/>
      <c r="R11" s="162">
        <v>146.28173596286899</v>
      </c>
      <c r="S11" s="135"/>
      <c r="T11" s="136">
        <v>3.4059758815703098</v>
      </c>
      <c r="U11" s="130">
        <v>12.420382149738</v>
      </c>
      <c r="V11" s="130">
        <v>15.511367095506101</v>
      </c>
      <c r="W11" s="130">
        <v>10.6452623429645</v>
      </c>
      <c r="X11" s="130">
        <v>2.8614752818057498</v>
      </c>
      <c r="Y11" s="137">
        <v>9.4904325920016692</v>
      </c>
      <c r="Z11" s="130"/>
      <c r="AA11" s="138">
        <v>-0.64662738136286202</v>
      </c>
      <c r="AB11" s="139">
        <v>1.45890009839421</v>
      </c>
      <c r="AC11" s="140">
        <v>0.45421234229736501</v>
      </c>
      <c r="AD11" s="130"/>
      <c r="AE11" s="141">
        <v>7.0978702592590297</v>
      </c>
      <c r="AG11" s="157">
        <v>113.465641995957</v>
      </c>
      <c r="AH11" s="152">
        <v>168.66647435105301</v>
      </c>
      <c r="AI11" s="152">
        <v>202.785827611011</v>
      </c>
      <c r="AJ11" s="152">
        <v>200.82697168554</v>
      </c>
      <c r="AK11" s="152">
        <v>161.97572509466099</v>
      </c>
      <c r="AL11" s="158">
        <v>169.54412814764399</v>
      </c>
      <c r="AM11" s="152"/>
      <c r="AN11" s="159">
        <v>138.04160698682199</v>
      </c>
      <c r="AO11" s="160">
        <v>141.34459966548599</v>
      </c>
      <c r="AP11" s="161">
        <v>139.69310332615399</v>
      </c>
      <c r="AQ11" s="152"/>
      <c r="AR11" s="162">
        <v>161.01526391293299</v>
      </c>
      <c r="AS11" s="135"/>
      <c r="AT11" s="136">
        <v>9.4294918581679106</v>
      </c>
      <c r="AU11" s="130">
        <v>12.102788064669801</v>
      </c>
      <c r="AV11" s="130">
        <v>11.903212676256199</v>
      </c>
      <c r="AW11" s="130">
        <v>10.5553920320459</v>
      </c>
      <c r="AX11" s="130">
        <v>4.8529339530845403</v>
      </c>
      <c r="AY11" s="137">
        <v>9.8787723773558298</v>
      </c>
      <c r="AZ11" s="130"/>
      <c r="BA11" s="138">
        <v>-1.41471145394348</v>
      </c>
      <c r="BB11" s="139">
        <v>-0.70411815919468801</v>
      </c>
      <c r="BC11" s="140">
        <v>-1.0564901262023401</v>
      </c>
      <c r="BD11" s="130"/>
      <c r="BE11" s="141">
        <v>6.9489367717752701</v>
      </c>
    </row>
    <row r="12" spans="1:57" x14ac:dyDescent="0.2">
      <c r="A12" s="21" t="s">
        <v>23</v>
      </c>
      <c r="B12" s="3" t="str">
        <f t="shared" si="0"/>
        <v>Arlington, VA</v>
      </c>
      <c r="C12" s="3"/>
      <c r="D12" s="24" t="s">
        <v>16</v>
      </c>
      <c r="E12" s="27" t="s">
        <v>17</v>
      </c>
      <c r="F12" s="3"/>
      <c r="G12" s="157">
        <v>126.29173648369699</v>
      </c>
      <c r="H12" s="152">
        <v>200.04286834502599</v>
      </c>
      <c r="I12" s="152">
        <v>232.02169521254601</v>
      </c>
      <c r="J12" s="152">
        <v>219.83275381758099</v>
      </c>
      <c r="K12" s="152">
        <v>173.258765992571</v>
      </c>
      <c r="L12" s="158">
        <v>190.28956397028401</v>
      </c>
      <c r="M12" s="152"/>
      <c r="N12" s="159">
        <v>116.07660132067601</v>
      </c>
      <c r="O12" s="160">
        <v>113.10978848534801</v>
      </c>
      <c r="P12" s="161">
        <v>114.59319490301201</v>
      </c>
      <c r="Q12" s="152"/>
      <c r="R12" s="162">
        <v>168.662029951064</v>
      </c>
      <c r="S12" s="135"/>
      <c r="T12" s="136">
        <v>6.6546896546619498</v>
      </c>
      <c r="U12" s="130">
        <v>8.2291630847388006</v>
      </c>
      <c r="V12" s="130">
        <v>10.691108333108501</v>
      </c>
      <c r="W12" s="130">
        <v>12.6961495541136</v>
      </c>
      <c r="X12" s="130">
        <v>2.6821679293804102</v>
      </c>
      <c r="Y12" s="137">
        <v>8.5314662084939403</v>
      </c>
      <c r="Z12" s="130"/>
      <c r="AA12" s="138">
        <v>0.78994981448403601</v>
      </c>
      <c r="AB12" s="139">
        <v>-0.80046749566772901</v>
      </c>
      <c r="AC12" s="140">
        <v>-1.2883737086856601E-3</v>
      </c>
      <c r="AD12" s="130"/>
      <c r="AE12" s="141">
        <v>6.7630307891874599</v>
      </c>
      <c r="AG12" s="157">
        <v>133.82773086050301</v>
      </c>
      <c r="AH12" s="152">
        <v>210.78255313660699</v>
      </c>
      <c r="AI12" s="152">
        <v>243.54576016302099</v>
      </c>
      <c r="AJ12" s="152">
        <v>237.70051795295001</v>
      </c>
      <c r="AK12" s="152">
        <v>193.795145480808</v>
      </c>
      <c r="AL12" s="158">
        <v>203.93034151877799</v>
      </c>
      <c r="AM12" s="152"/>
      <c r="AN12" s="159">
        <v>138.11353667973501</v>
      </c>
      <c r="AO12" s="160">
        <v>134.30331768468801</v>
      </c>
      <c r="AP12" s="161">
        <v>136.20842718221201</v>
      </c>
      <c r="AQ12" s="152"/>
      <c r="AR12" s="162">
        <v>184.581223136902</v>
      </c>
      <c r="AS12" s="135"/>
      <c r="AT12" s="136">
        <v>16.711385572476999</v>
      </c>
      <c r="AU12" s="130">
        <v>12.0365757519639</v>
      </c>
      <c r="AV12" s="130">
        <v>10.636011282379799</v>
      </c>
      <c r="AW12" s="130">
        <v>10.213750665312199</v>
      </c>
      <c r="AX12" s="130">
        <v>5.1727356099675399</v>
      </c>
      <c r="AY12" s="137">
        <v>10.4868910622589</v>
      </c>
      <c r="AZ12" s="130"/>
      <c r="BA12" s="138">
        <v>-0.69465498526721803</v>
      </c>
      <c r="BB12" s="139">
        <v>0.20477243363140199</v>
      </c>
      <c r="BC12" s="140">
        <v>-0.253258162458328</v>
      </c>
      <c r="BD12" s="130"/>
      <c r="BE12" s="141">
        <v>8.03431914926038</v>
      </c>
    </row>
    <row r="13" spans="1:57" x14ac:dyDescent="0.2">
      <c r="A13" s="21" t="s">
        <v>24</v>
      </c>
      <c r="B13" s="3" t="str">
        <f t="shared" si="0"/>
        <v>Suburban Virginia Area</v>
      </c>
      <c r="C13" s="3"/>
      <c r="D13" s="24" t="s">
        <v>16</v>
      </c>
      <c r="E13" s="27" t="s">
        <v>17</v>
      </c>
      <c r="F13" s="3"/>
      <c r="G13" s="157">
        <v>68.196790170132303</v>
      </c>
      <c r="H13" s="152">
        <v>91.108059231253904</v>
      </c>
      <c r="I13" s="152">
        <v>101.303724007561</v>
      </c>
      <c r="J13" s="152">
        <v>104.62755261499601</v>
      </c>
      <c r="K13" s="152">
        <v>91.550796471329505</v>
      </c>
      <c r="L13" s="158">
        <v>91.357384499054803</v>
      </c>
      <c r="M13" s="152"/>
      <c r="N13" s="159">
        <v>104.98797983616799</v>
      </c>
      <c r="O13" s="160">
        <v>114.125164461247</v>
      </c>
      <c r="P13" s="161">
        <v>109.556572148708</v>
      </c>
      <c r="Q13" s="152"/>
      <c r="R13" s="162">
        <v>96.557152398955793</v>
      </c>
      <c r="S13" s="135"/>
      <c r="T13" s="136">
        <v>-8.5358505925999406</v>
      </c>
      <c r="U13" s="130">
        <v>1.2115999750031201</v>
      </c>
      <c r="V13" s="130">
        <v>5.0637615790853596</v>
      </c>
      <c r="W13" s="130">
        <v>5.4600189790522</v>
      </c>
      <c r="X13" s="130">
        <v>-2.2231987155173498</v>
      </c>
      <c r="Y13" s="137">
        <v>0.597746271527963</v>
      </c>
      <c r="Z13" s="130"/>
      <c r="AA13" s="138">
        <v>-8.4203261600134205</v>
      </c>
      <c r="AB13" s="139">
        <v>-16.908004944930902</v>
      </c>
      <c r="AC13" s="140">
        <v>-13.0465794296714</v>
      </c>
      <c r="AD13" s="130"/>
      <c r="AE13" s="141">
        <v>-4.2911353075993102</v>
      </c>
      <c r="AG13" s="157">
        <v>65.498357592942597</v>
      </c>
      <c r="AH13" s="152">
        <v>93.285080340264599</v>
      </c>
      <c r="AI13" s="152">
        <v>109.087027410207</v>
      </c>
      <c r="AJ13" s="152">
        <v>111.167467863894</v>
      </c>
      <c r="AK13" s="152">
        <v>97.785662255828598</v>
      </c>
      <c r="AL13" s="158">
        <v>95.364719092627496</v>
      </c>
      <c r="AM13" s="152"/>
      <c r="AN13" s="159">
        <v>106.260027095148</v>
      </c>
      <c r="AO13" s="160">
        <v>115.04638311279101</v>
      </c>
      <c r="AP13" s="161">
        <v>110.653205103969</v>
      </c>
      <c r="AQ13" s="152"/>
      <c r="AR13" s="162">
        <v>99.732857953011006</v>
      </c>
      <c r="AS13" s="135"/>
      <c r="AT13" s="136">
        <v>-3.5517162603660202</v>
      </c>
      <c r="AU13" s="130">
        <v>2.0715698766058699</v>
      </c>
      <c r="AV13" s="130">
        <v>8.6202666329442597</v>
      </c>
      <c r="AW13" s="130">
        <v>8.2164369386298102</v>
      </c>
      <c r="AX13" s="130">
        <v>1.8649343023627301</v>
      </c>
      <c r="AY13" s="137">
        <v>3.9875075101085802</v>
      </c>
      <c r="AZ13" s="130"/>
      <c r="BA13" s="138">
        <v>-6.0916383115502599</v>
      </c>
      <c r="BB13" s="139">
        <v>-7.0915865692167204</v>
      </c>
      <c r="BC13" s="140">
        <v>-6.6141338799845899</v>
      </c>
      <c r="BD13" s="130"/>
      <c r="BE13" s="141">
        <v>0.37132161641346001</v>
      </c>
    </row>
    <row r="14" spans="1:57" x14ac:dyDescent="0.2">
      <c r="A14" s="21" t="s">
        <v>25</v>
      </c>
      <c r="B14" s="3" t="str">
        <f t="shared" si="0"/>
        <v>Alexandria, VA</v>
      </c>
      <c r="C14" s="3"/>
      <c r="D14" s="24" t="s">
        <v>16</v>
      </c>
      <c r="E14" s="27" t="s">
        <v>17</v>
      </c>
      <c r="F14" s="3"/>
      <c r="G14" s="157">
        <v>95.174215167548496</v>
      </c>
      <c r="H14" s="152">
        <v>138.312300999412</v>
      </c>
      <c r="I14" s="152">
        <v>155.82383421516701</v>
      </c>
      <c r="J14" s="152">
        <v>144.49069370958199</v>
      </c>
      <c r="K14" s="152">
        <v>115.824537330981</v>
      </c>
      <c r="L14" s="158">
        <v>129.92511628453801</v>
      </c>
      <c r="M14" s="152"/>
      <c r="N14" s="159">
        <v>97.798681951793</v>
      </c>
      <c r="O14" s="160">
        <v>106.670375073486</v>
      </c>
      <c r="P14" s="161">
        <v>102.234528512639</v>
      </c>
      <c r="Q14" s="152"/>
      <c r="R14" s="162">
        <v>122.01351977828099</v>
      </c>
      <c r="S14" s="135"/>
      <c r="T14" s="136">
        <v>4.4741447932238998</v>
      </c>
      <c r="U14" s="130">
        <v>4.4046668658236801</v>
      </c>
      <c r="V14" s="130">
        <v>5.2954528299864299</v>
      </c>
      <c r="W14" s="130">
        <v>-3.8496799961425299</v>
      </c>
      <c r="X14" s="130">
        <v>-5.2243806064679097</v>
      </c>
      <c r="Y14" s="137">
        <v>0.86605834108410196</v>
      </c>
      <c r="Z14" s="130"/>
      <c r="AA14" s="138">
        <v>-9.5749785183279599</v>
      </c>
      <c r="AB14" s="139">
        <v>-4.9325135593445504</v>
      </c>
      <c r="AC14" s="140">
        <v>-7.2110792044054</v>
      </c>
      <c r="AD14" s="130"/>
      <c r="AE14" s="141">
        <v>-1.19300935736786</v>
      </c>
      <c r="AG14" s="157">
        <v>99.462009406231601</v>
      </c>
      <c r="AH14" s="152">
        <v>150.30279747207501</v>
      </c>
      <c r="AI14" s="152">
        <v>171.770216637272</v>
      </c>
      <c r="AJ14" s="152">
        <v>165.81899294532599</v>
      </c>
      <c r="AK14" s="152">
        <v>134.77260905349701</v>
      </c>
      <c r="AL14" s="158">
        <v>144.42532510288001</v>
      </c>
      <c r="AM14" s="152"/>
      <c r="AN14" s="159">
        <v>110.57682510287999</v>
      </c>
      <c r="AO14" s="160">
        <v>112.09772339800099</v>
      </c>
      <c r="AP14" s="161">
        <v>111.33727425044</v>
      </c>
      <c r="AQ14" s="152"/>
      <c r="AR14" s="162">
        <v>134.971596287897</v>
      </c>
      <c r="AS14" s="135"/>
      <c r="AT14" s="136">
        <v>17.271350674031201</v>
      </c>
      <c r="AU14" s="130">
        <v>18.187468066754501</v>
      </c>
      <c r="AV14" s="130">
        <v>11.817341553381899</v>
      </c>
      <c r="AW14" s="130">
        <v>7.7719211002700499</v>
      </c>
      <c r="AX14" s="130">
        <v>0.80784462961484804</v>
      </c>
      <c r="AY14" s="137">
        <v>10.5589108330831</v>
      </c>
      <c r="AZ14" s="130"/>
      <c r="BA14" s="138">
        <v>-4.9934212170811296</v>
      </c>
      <c r="BB14" s="139">
        <v>-5.8462079218708602</v>
      </c>
      <c r="BC14" s="140">
        <v>-5.4246490447076301</v>
      </c>
      <c r="BD14" s="130"/>
      <c r="BE14" s="141">
        <v>6.3239316603897304</v>
      </c>
    </row>
    <row r="15" spans="1:57" x14ac:dyDescent="0.2">
      <c r="A15" s="21" t="s">
        <v>26</v>
      </c>
      <c r="B15" s="3" t="str">
        <f t="shared" si="0"/>
        <v>Fairfax/Tysons Corner, VA</v>
      </c>
      <c r="C15" s="3"/>
      <c r="D15" s="24" t="s">
        <v>16</v>
      </c>
      <c r="E15" s="27" t="s">
        <v>17</v>
      </c>
      <c r="F15" s="3"/>
      <c r="G15" s="157">
        <v>79.371195840554506</v>
      </c>
      <c r="H15" s="152">
        <v>143.73839168110899</v>
      </c>
      <c r="I15" s="152">
        <v>180.08382784517599</v>
      </c>
      <c r="J15" s="152">
        <v>169.22659734257601</v>
      </c>
      <c r="K15" s="152">
        <v>119.170863084922</v>
      </c>
      <c r="L15" s="158">
        <v>138.31817515886701</v>
      </c>
      <c r="M15" s="152"/>
      <c r="N15" s="159">
        <v>99.993612940496803</v>
      </c>
      <c r="O15" s="160">
        <v>105.332273830155</v>
      </c>
      <c r="P15" s="161">
        <v>102.662943385326</v>
      </c>
      <c r="Q15" s="152"/>
      <c r="R15" s="162">
        <v>128.13096608071299</v>
      </c>
      <c r="S15" s="135"/>
      <c r="T15" s="136">
        <v>1.4293995138264799</v>
      </c>
      <c r="U15" s="130">
        <v>9.1104481067796002</v>
      </c>
      <c r="V15" s="130">
        <v>11.326878661018201</v>
      </c>
      <c r="W15" s="130">
        <v>8.1023722807043193</v>
      </c>
      <c r="X15" s="130">
        <v>1.18234539713805</v>
      </c>
      <c r="Y15" s="137">
        <v>7.0455144234255904</v>
      </c>
      <c r="Z15" s="130"/>
      <c r="AA15" s="138">
        <v>1.07762049461378</v>
      </c>
      <c r="AB15" s="139">
        <v>1.3447935497879999</v>
      </c>
      <c r="AC15" s="140">
        <v>1.2145041892492501</v>
      </c>
      <c r="AD15" s="130"/>
      <c r="AE15" s="141">
        <v>5.6521302408279199</v>
      </c>
      <c r="AG15" s="157">
        <v>82.683263720392802</v>
      </c>
      <c r="AH15" s="152">
        <v>144.106813402657</v>
      </c>
      <c r="AI15" s="152">
        <v>184.569312247255</v>
      </c>
      <c r="AJ15" s="152">
        <v>181.917932986712</v>
      </c>
      <c r="AK15" s="152">
        <v>134.6393463316</v>
      </c>
      <c r="AL15" s="158">
        <v>145.583333737723</v>
      </c>
      <c r="AM15" s="152"/>
      <c r="AN15" s="159">
        <v>105.339775852108</v>
      </c>
      <c r="AO15" s="160">
        <v>105.99100779896</v>
      </c>
      <c r="AP15" s="161">
        <v>105.665391825534</v>
      </c>
      <c r="AQ15" s="152"/>
      <c r="AR15" s="162">
        <v>134.178207477098</v>
      </c>
      <c r="AS15" s="135"/>
      <c r="AT15" s="136">
        <v>7.5700018794064903</v>
      </c>
      <c r="AU15" s="130">
        <v>15.191902918595201</v>
      </c>
      <c r="AV15" s="130">
        <v>15.350249432187701</v>
      </c>
      <c r="AW15" s="130">
        <v>16.217276139355398</v>
      </c>
      <c r="AX15" s="130">
        <v>14.650956785053999</v>
      </c>
      <c r="AY15" s="137">
        <v>14.462999939357999</v>
      </c>
      <c r="AZ15" s="130"/>
      <c r="BA15" s="138">
        <v>1.24654502623354</v>
      </c>
      <c r="BB15" s="139">
        <v>-0.35057537222634</v>
      </c>
      <c r="BC15" s="140">
        <v>0.439175675176526</v>
      </c>
      <c r="BD15" s="130"/>
      <c r="BE15" s="141">
        <v>10.976597908485701</v>
      </c>
    </row>
    <row r="16" spans="1:57" x14ac:dyDescent="0.2">
      <c r="A16" s="21" t="s">
        <v>27</v>
      </c>
      <c r="B16" s="3" t="str">
        <f t="shared" si="0"/>
        <v>I-95 Fredericksburg, VA</v>
      </c>
      <c r="C16" s="3"/>
      <c r="D16" s="24" t="s">
        <v>16</v>
      </c>
      <c r="E16" s="27" t="s">
        <v>17</v>
      </c>
      <c r="F16" s="3"/>
      <c r="G16" s="157">
        <v>51.5607321726687</v>
      </c>
      <c r="H16" s="152">
        <v>57.734181969949901</v>
      </c>
      <c r="I16" s="152">
        <v>65.626746959217698</v>
      </c>
      <c r="J16" s="152">
        <v>70.083843310278993</v>
      </c>
      <c r="K16" s="152">
        <v>67.453039589792496</v>
      </c>
      <c r="L16" s="158">
        <v>62.491708800381502</v>
      </c>
      <c r="M16" s="152"/>
      <c r="N16" s="159">
        <v>78.619180777486207</v>
      </c>
      <c r="O16" s="160">
        <v>84.593173145719007</v>
      </c>
      <c r="P16" s="161">
        <v>81.6061769616026</v>
      </c>
      <c r="Q16" s="152"/>
      <c r="R16" s="162">
        <v>67.952985417873293</v>
      </c>
      <c r="S16" s="135"/>
      <c r="T16" s="136">
        <v>5.8437393253942496</v>
      </c>
      <c r="U16" s="130">
        <v>7.9434452017283094E-2</v>
      </c>
      <c r="V16" s="130">
        <v>0.35855980808321902</v>
      </c>
      <c r="W16" s="130">
        <v>2.0002977133134001</v>
      </c>
      <c r="X16" s="130">
        <v>4.2722453718067799</v>
      </c>
      <c r="Y16" s="137">
        <v>2.38048889448504</v>
      </c>
      <c r="Z16" s="130"/>
      <c r="AA16" s="138">
        <v>-12.1129752427806</v>
      </c>
      <c r="AB16" s="139">
        <v>-11.7123063973561</v>
      </c>
      <c r="AC16" s="140">
        <v>-11.905763106408701</v>
      </c>
      <c r="AD16" s="130"/>
      <c r="AE16" s="141">
        <v>-3.0160713317713501</v>
      </c>
      <c r="AG16" s="157">
        <v>51.411043405676097</v>
      </c>
      <c r="AH16" s="152">
        <v>61.916633973288803</v>
      </c>
      <c r="AI16" s="152">
        <v>70.959842594800804</v>
      </c>
      <c r="AJ16" s="152">
        <v>74.313250655854901</v>
      </c>
      <c r="AK16" s="152">
        <v>70.278165394705397</v>
      </c>
      <c r="AL16" s="158">
        <v>65.775787204865196</v>
      </c>
      <c r="AM16" s="152"/>
      <c r="AN16" s="159">
        <v>87.120871392797497</v>
      </c>
      <c r="AO16" s="160">
        <v>92.054209992845202</v>
      </c>
      <c r="AP16" s="161">
        <v>89.587540692821307</v>
      </c>
      <c r="AQ16" s="152"/>
      <c r="AR16" s="162">
        <v>72.579145344281201</v>
      </c>
      <c r="AS16" s="135"/>
      <c r="AT16" s="136">
        <v>3.4277301179285602</v>
      </c>
      <c r="AU16" s="130">
        <v>3.4136504409966499</v>
      </c>
      <c r="AV16" s="130">
        <v>3.29060601465862</v>
      </c>
      <c r="AW16" s="130">
        <v>0.41712962144925497</v>
      </c>
      <c r="AX16" s="130">
        <v>-2.1241711945442199</v>
      </c>
      <c r="AY16" s="137">
        <v>1.47854216282861</v>
      </c>
      <c r="AZ16" s="130"/>
      <c r="BA16" s="138">
        <v>-5.1786094751982201</v>
      </c>
      <c r="BB16" s="139">
        <v>-3.2476890290163598</v>
      </c>
      <c r="BC16" s="140">
        <v>-4.1962930804033398</v>
      </c>
      <c r="BD16" s="130"/>
      <c r="BE16" s="141">
        <v>-0.59796737117437604</v>
      </c>
    </row>
    <row r="17" spans="1:70" x14ac:dyDescent="0.2">
      <c r="A17" s="21" t="s">
        <v>28</v>
      </c>
      <c r="B17" s="3" t="str">
        <f t="shared" si="0"/>
        <v>Dulles Airport Area, VA</v>
      </c>
      <c r="C17" s="3"/>
      <c r="D17" s="24" t="s">
        <v>16</v>
      </c>
      <c r="E17" s="27" t="s">
        <v>17</v>
      </c>
      <c r="F17" s="3"/>
      <c r="G17" s="157">
        <v>69.735472396129694</v>
      </c>
      <c r="H17" s="152">
        <v>113.037873268829</v>
      </c>
      <c r="I17" s="152">
        <v>141.103025991273</v>
      </c>
      <c r="J17" s="152">
        <v>146.6868696642</v>
      </c>
      <c r="K17" s="152">
        <v>110.63885600455301</v>
      </c>
      <c r="L17" s="158">
        <v>116.240419464997</v>
      </c>
      <c r="M17" s="152"/>
      <c r="N17" s="159">
        <v>86.987414152912095</v>
      </c>
      <c r="O17" s="160">
        <v>81.808195788275398</v>
      </c>
      <c r="P17" s="161">
        <v>84.397804970593796</v>
      </c>
      <c r="Q17" s="152"/>
      <c r="R17" s="162">
        <v>107.14252960945301</v>
      </c>
      <c r="S17" s="135"/>
      <c r="T17" s="136">
        <v>1.71540153476726</v>
      </c>
      <c r="U17" s="130">
        <v>12.3430058816532</v>
      </c>
      <c r="V17" s="130">
        <v>22.362127506417199</v>
      </c>
      <c r="W17" s="130">
        <v>32.1760823370862</v>
      </c>
      <c r="X17" s="130">
        <v>18.5079478690329</v>
      </c>
      <c r="Y17" s="137">
        <v>18.896059380913901</v>
      </c>
      <c r="Z17" s="130"/>
      <c r="AA17" s="138">
        <v>12.3544218578644</v>
      </c>
      <c r="AB17" s="139">
        <v>-2.4236536046604602</v>
      </c>
      <c r="AC17" s="140">
        <v>4.6713182682185499</v>
      </c>
      <c r="AD17" s="130"/>
      <c r="AE17" s="141">
        <v>15.367468939006899</v>
      </c>
      <c r="AG17" s="157">
        <v>72.297025469550306</v>
      </c>
      <c r="AH17" s="152">
        <v>119.14231075697199</v>
      </c>
      <c r="AI17" s="152">
        <v>145.51100834756201</v>
      </c>
      <c r="AJ17" s="152">
        <v>147.13014608233701</v>
      </c>
      <c r="AK17" s="152">
        <v>113.386987526086</v>
      </c>
      <c r="AL17" s="158">
        <v>119.493495636501</v>
      </c>
      <c r="AM17" s="152"/>
      <c r="AN17" s="159">
        <v>93.105392003414906</v>
      </c>
      <c r="AO17" s="160">
        <v>92.714636454183207</v>
      </c>
      <c r="AP17" s="161">
        <v>92.910014228799</v>
      </c>
      <c r="AQ17" s="152"/>
      <c r="AR17" s="162">
        <v>111.8982152343</v>
      </c>
      <c r="AS17" s="135"/>
      <c r="AT17" s="136">
        <v>9.6332565157815395</v>
      </c>
      <c r="AU17" s="130">
        <v>16.638023680328601</v>
      </c>
      <c r="AV17" s="130">
        <v>17.418981714152199</v>
      </c>
      <c r="AW17" s="130">
        <v>17.7863044888506</v>
      </c>
      <c r="AX17" s="130">
        <v>7.8412866960726397</v>
      </c>
      <c r="AY17" s="137">
        <v>14.4417316318481</v>
      </c>
      <c r="AZ17" s="130"/>
      <c r="BA17" s="138">
        <v>6.13360427876332</v>
      </c>
      <c r="BB17" s="139">
        <v>3.1274613212681501</v>
      </c>
      <c r="BC17" s="140">
        <v>4.6121006128905702</v>
      </c>
      <c r="BD17" s="130"/>
      <c r="BE17" s="141">
        <v>11.946352363028399</v>
      </c>
    </row>
    <row r="18" spans="1:70" x14ac:dyDescent="0.2">
      <c r="A18" s="21" t="s">
        <v>29</v>
      </c>
      <c r="B18" s="3" t="str">
        <f t="shared" si="0"/>
        <v>Williamsburg, VA</v>
      </c>
      <c r="C18" s="3"/>
      <c r="D18" s="24" t="s">
        <v>16</v>
      </c>
      <c r="E18" s="27" t="s">
        <v>17</v>
      </c>
      <c r="F18" s="3"/>
      <c r="G18" s="157">
        <v>50.065476439790501</v>
      </c>
      <c r="H18" s="152">
        <v>44.716149214659602</v>
      </c>
      <c r="I18" s="152">
        <v>41.515401832460697</v>
      </c>
      <c r="J18" s="152">
        <v>43.939691099476399</v>
      </c>
      <c r="K18" s="152">
        <v>54.932276178010397</v>
      </c>
      <c r="L18" s="158">
        <v>47.033798952879501</v>
      </c>
      <c r="M18" s="152"/>
      <c r="N18" s="159">
        <v>99.188955497382096</v>
      </c>
      <c r="O18" s="160">
        <v>108.440933246073</v>
      </c>
      <c r="P18" s="161">
        <v>103.81494437172699</v>
      </c>
      <c r="Q18" s="152"/>
      <c r="R18" s="162">
        <v>63.256983358264698</v>
      </c>
      <c r="S18" s="135"/>
      <c r="T18" s="136">
        <v>2.9065258333874602</v>
      </c>
      <c r="U18" s="130">
        <v>-5.6570199191855197</v>
      </c>
      <c r="V18" s="130">
        <v>-18.732039460155502</v>
      </c>
      <c r="W18" s="130">
        <v>-20.942288881250601</v>
      </c>
      <c r="X18" s="130">
        <v>-24.186205752937202</v>
      </c>
      <c r="Y18" s="137">
        <v>-14.536686031453</v>
      </c>
      <c r="Z18" s="130"/>
      <c r="AA18" s="138">
        <v>-13.8408551487813</v>
      </c>
      <c r="AB18" s="139">
        <v>-6.8437165427417899</v>
      </c>
      <c r="AC18" s="140">
        <v>-10.3228750798792</v>
      </c>
      <c r="AD18" s="130"/>
      <c r="AE18" s="141">
        <v>-12.6112356834164</v>
      </c>
      <c r="AG18" s="157">
        <v>49.2901812827225</v>
      </c>
      <c r="AH18" s="152">
        <v>45.941622054973799</v>
      </c>
      <c r="AI18" s="152">
        <v>50.9725703534031</v>
      </c>
      <c r="AJ18" s="152">
        <v>56.5886178010471</v>
      </c>
      <c r="AK18" s="152">
        <v>68.973620746073195</v>
      </c>
      <c r="AL18" s="158">
        <v>54.353322447643897</v>
      </c>
      <c r="AM18" s="152"/>
      <c r="AN18" s="159">
        <v>111.716249345549</v>
      </c>
      <c r="AO18" s="160">
        <v>117.457091295811</v>
      </c>
      <c r="AP18" s="161">
        <v>114.58667032068</v>
      </c>
      <c r="AQ18" s="152"/>
      <c r="AR18" s="162">
        <v>71.5628504113687</v>
      </c>
      <c r="AS18" s="135"/>
      <c r="AT18" s="136">
        <v>-9.4358967450721405</v>
      </c>
      <c r="AU18" s="130">
        <v>-25.803673352908898</v>
      </c>
      <c r="AV18" s="130">
        <v>-23.107940257670201</v>
      </c>
      <c r="AW18" s="130">
        <v>-21.876624374767299</v>
      </c>
      <c r="AX18" s="130">
        <v>-19.6705364895993</v>
      </c>
      <c r="AY18" s="137">
        <v>-20.287655312937101</v>
      </c>
      <c r="AZ18" s="130"/>
      <c r="BA18" s="138">
        <v>-12.854884809164901</v>
      </c>
      <c r="BB18" s="139">
        <v>-6.5602111783508503</v>
      </c>
      <c r="BC18" s="140">
        <v>-9.7384406639852994</v>
      </c>
      <c r="BD18" s="130"/>
      <c r="BE18" s="141">
        <v>-15.7848195623324</v>
      </c>
    </row>
    <row r="19" spans="1:70" x14ac:dyDescent="0.2">
      <c r="A19" s="21" t="s">
        <v>30</v>
      </c>
      <c r="B19" s="3" t="str">
        <f t="shared" si="0"/>
        <v>Virginia Beach, VA</v>
      </c>
      <c r="C19" s="3"/>
      <c r="D19" s="24" t="s">
        <v>16</v>
      </c>
      <c r="E19" s="27" t="s">
        <v>17</v>
      </c>
      <c r="F19" s="3"/>
      <c r="G19" s="157">
        <v>48.877427201257802</v>
      </c>
      <c r="H19" s="152">
        <v>54.858132578616299</v>
      </c>
      <c r="I19" s="152">
        <v>65.279919488993698</v>
      </c>
      <c r="J19" s="152">
        <v>76.643939072327001</v>
      </c>
      <c r="K19" s="152">
        <v>78.589336705974802</v>
      </c>
      <c r="L19" s="158">
        <v>64.849751009433902</v>
      </c>
      <c r="M19" s="152"/>
      <c r="N19" s="159">
        <v>155.565435495283</v>
      </c>
      <c r="O19" s="160">
        <v>160.47169724842701</v>
      </c>
      <c r="P19" s="161">
        <v>158.018566371855</v>
      </c>
      <c r="Q19" s="152"/>
      <c r="R19" s="162">
        <v>91.469412541554306</v>
      </c>
      <c r="S19" s="135"/>
      <c r="T19" s="136">
        <v>-56.482688005244</v>
      </c>
      <c r="U19" s="130">
        <v>-14.5549522021337</v>
      </c>
      <c r="V19" s="130">
        <v>-5.5613158847474402</v>
      </c>
      <c r="W19" s="130">
        <v>2.9127273501685802</v>
      </c>
      <c r="X19" s="130">
        <v>-1.44715001193201</v>
      </c>
      <c r="Y19" s="137">
        <v>-18.9098741155561</v>
      </c>
      <c r="Z19" s="130"/>
      <c r="AA19" s="138">
        <v>1.23207842100636</v>
      </c>
      <c r="AB19" s="139">
        <v>-2.23053412089947</v>
      </c>
      <c r="AC19" s="140">
        <v>-0.556214414585401</v>
      </c>
      <c r="AD19" s="130"/>
      <c r="AE19" s="141">
        <v>-10.7823145305764</v>
      </c>
      <c r="AG19" s="157">
        <v>56.205593398191802</v>
      </c>
      <c r="AH19" s="152">
        <v>61.207780039308098</v>
      </c>
      <c r="AI19" s="152">
        <v>68.059465430424495</v>
      </c>
      <c r="AJ19" s="152">
        <v>73.223699577437102</v>
      </c>
      <c r="AK19" s="152">
        <v>77.634359650157194</v>
      </c>
      <c r="AL19" s="158">
        <v>67.266179619103696</v>
      </c>
      <c r="AM19" s="152"/>
      <c r="AN19" s="159">
        <v>129.19808863010999</v>
      </c>
      <c r="AO19" s="160">
        <v>137.380177356525</v>
      </c>
      <c r="AP19" s="161">
        <v>133.289132993317</v>
      </c>
      <c r="AQ19" s="152"/>
      <c r="AR19" s="162">
        <v>86.129880583164805</v>
      </c>
      <c r="AS19" s="135"/>
      <c r="AT19" s="136">
        <v>-18.417027179441899</v>
      </c>
      <c r="AU19" s="130">
        <v>-6.0317467092348398</v>
      </c>
      <c r="AV19" s="130">
        <v>-9.4852567163149093</v>
      </c>
      <c r="AW19" s="130">
        <v>-10.4555673805606</v>
      </c>
      <c r="AX19" s="130">
        <v>-19.279236494912201</v>
      </c>
      <c r="AY19" s="137">
        <v>-13.131411553340699</v>
      </c>
      <c r="AZ19" s="130"/>
      <c r="BA19" s="138">
        <v>-19.952651653172499</v>
      </c>
      <c r="BB19" s="139">
        <v>-20.245539873411399</v>
      </c>
      <c r="BC19" s="140">
        <v>-20.1038587114694</v>
      </c>
      <c r="BD19" s="130"/>
      <c r="BE19" s="141">
        <v>-16.3588092682342</v>
      </c>
    </row>
    <row r="20" spans="1:70" x14ac:dyDescent="0.2">
      <c r="A20" s="34" t="s">
        <v>31</v>
      </c>
      <c r="B20" s="3" t="str">
        <f t="shared" si="0"/>
        <v>Norfolk/Portsmouth, VA</v>
      </c>
      <c r="C20" s="3"/>
      <c r="D20" s="24" t="s">
        <v>16</v>
      </c>
      <c r="E20" s="27" t="s">
        <v>17</v>
      </c>
      <c r="F20" s="3"/>
      <c r="G20" s="157">
        <v>53.411727240773203</v>
      </c>
      <c r="H20" s="152">
        <v>65.498997926186206</v>
      </c>
      <c r="I20" s="152">
        <v>82.342994094903304</v>
      </c>
      <c r="J20" s="152">
        <v>89.430026906854096</v>
      </c>
      <c r="K20" s="152">
        <v>85.309658734622104</v>
      </c>
      <c r="L20" s="158">
        <v>75.198680980667802</v>
      </c>
      <c r="M20" s="152"/>
      <c r="N20" s="159">
        <v>136.927725342706</v>
      </c>
      <c r="O20" s="160">
        <v>120.146957627416</v>
      </c>
      <c r="P20" s="161">
        <v>128.53734148506101</v>
      </c>
      <c r="Q20" s="152"/>
      <c r="R20" s="162">
        <v>90.438298267637407</v>
      </c>
      <c r="S20" s="135"/>
      <c r="T20" s="136">
        <v>-26.517047972932101</v>
      </c>
      <c r="U20" s="130">
        <v>-6.3224023554004196</v>
      </c>
      <c r="V20" s="130">
        <v>0.876940186060991</v>
      </c>
      <c r="W20" s="130">
        <v>3.2391861234121802</v>
      </c>
      <c r="X20" s="130">
        <v>-1.30930776523813</v>
      </c>
      <c r="Y20" s="137">
        <v>-5.3624188834197701</v>
      </c>
      <c r="Z20" s="130"/>
      <c r="AA20" s="138">
        <v>7.4281221957421701</v>
      </c>
      <c r="AB20" s="139">
        <v>-2.3887804670661401</v>
      </c>
      <c r="AC20" s="140">
        <v>2.6053343777573401</v>
      </c>
      <c r="AD20" s="130"/>
      <c r="AE20" s="141">
        <v>-2.28097730243769</v>
      </c>
      <c r="AG20" s="157">
        <v>62.026150505272398</v>
      </c>
      <c r="AH20" s="152">
        <v>71.261931572934898</v>
      </c>
      <c r="AI20" s="152">
        <v>83.314456410369004</v>
      </c>
      <c r="AJ20" s="152">
        <v>88.222103075571098</v>
      </c>
      <c r="AK20" s="152">
        <v>91.656352750439297</v>
      </c>
      <c r="AL20" s="158">
        <v>79.296198862917294</v>
      </c>
      <c r="AM20" s="152"/>
      <c r="AN20" s="159">
        <v>114.649358892794</v>
      </c>
      <c r="AO20" s="160">
        <v>109.33315543497299</v>
      </c>
      <c r="AP20" s="161">
        <v>111.991257163884</v>
      </c>
      <c r="AQ20" s="152"/>
      <c r="AR20" s="162">
        <v>88.637644091764997</v>
      </c>
      <c r="AS20" s="135"/>
      <c r="AT20" s="136">
        <v>-1.1040568294114499</v>
      </c>
      <c r="AU20" s="130">
        <v>2.6961971970346301</v>
      </c>
      <c r="AV20" s="130">
        <v>2.8153677471315501</v>
      </c>
      <c r="AW20" s="130">
        <v>0.23730532803014001</v>
      </c>
      <c r="AX20" s="130">
        <v>-1.3178004413126301</v>
      </c>
      <c r="AY20" s="137">
        <v>0.62043310073462798</v>
      </c>
      <c r="AZ20" s="130"/>
      <c r="BA20" s="138">
        <v>-6.6956961848747101</v>
      </c>
      <c r="BB20" s="139">
        <v>-12.5277595646675</v>
      </c>
      <c r="BC20" s="140">
        <v>-9.6366097982653205</v>
      </c>
      <c r="BD20" s="130"/>
      <c r="BE20" s="141">
        <v>-3.34027715065882</v>
      </c>
    </row>
    <row r="21" spans="1:70" x14ac:dyDescent="0.2">
      <c r="A21" s="35" t="s">
        <v>32</v>
      </c>
      <c r="B21" s="3" t="str">
        <f t="shared" si="0"/>
        <v>Newport News/Hampton, VA</v>
      </c>
      <c r="C21" s="3"/>
      <c r="D21" s="24" t="s">
        <v>16</v>
      </c>
      <c r="E21" s="27" t="s">
        <v>17</v>
      </c>
      <c r="F21" s="3"/>
      <c r="G21" s="157">
        <v>44.369850190974603</v>
      </c>
      <c r="H21" s="152">
        <v>66.2812181355212</v>
      </c>
      <c r="I21" s="152">
        <v>70.300598542933898</v>
      </c>
      <c r="J21" s="152">
        <v>62.985926425236897</v>
      </c>
      <c r="K21" s="152">
        <v>67.713933300325294</v>
      </c>
      <c r="L21" s="158">
        <v>62.330305318998398</v>
      </c>
      <c r="M21" s="152"/>
      <c r="N21" s="159">
        <v>91.507394497099995</v>
      </c>
      <c r="O21" s="160">
        <v>91.883618856981101</v>
      </c>
      <c r="P21" s="161">
        <v>91.695506677040498</v>
      </c>
      <c r="Q21" s="152"/>
      <c r="R21" s="162">
        <v>70.720362849867598</v>
      </c>
      <c r="S21" s="135"/>
      <c r="T21" s="136">
        <v>5.8731852223967804</v>
      </c>
      <c r="U21" s="130">
        <v>26.735585190149799</v>
      </c>
      <c r="V21" s="130">
        <v>22.7642775680273</v>
      </c>
      <c r="W21" s="130">
        <v>11.911041359399899</v>
      </c>
      <c r="X21" s="130">
        <v>9.0199363758522004</v>
      </c>
      <c r="Y21" s="137">
        <v>15.4839493979779</v>
      </c>
      <c r="Z21" s="130"/>
      <c r="AA21" s="138">
        <v>1.00546493677302</v>
      </c>
      <c r="AB21" s="139">
        <v>-5.7784589531240904</v>
      </c>
      <c r="AC21" s="140">
        <v>-2.5113136272822398</v>
      </c>
      <c r="AD21" s="130"/>
      <c r="AE21" s="141">
        <v>8.0924129608807895</v>
      </c>
      <c r="AG21" s="157">
        <v>43.456855509973103</v>
      </c>
      <c r="AH21" s="152">
        <v>58.426583547885102</v>
      </c>
      <c r="AI21" s="152">
        <v>63.650185365681097</v>
      </c>
      <c r="AJ21" s="152">
        <v>61.792307501060897</v>
      </c>
      <c r="AK21" s="152">
        <v>71.755393450275804</v>
      </c>
      <c r="AL21" s="158">
        <v>59.816265074975199</v>
      </c>
      <c r="AM21" s="152"/>
      <c r="AN21" s="159">
        <v>92.636506302164307</v>
      </c>
      <c r="AO21" s="160">
        <v>92.607205916678396</v>
      </c>
      <c r="AP21" s="161">
        <v>92.621856109421401</v>
      </c>
      <c r="AQ21" s="152"/>
      <c r="AR21" s="162">
        <v>69.189291084817</v>
      </c>
      <c r="AS21" s="135"/>
      <c r="AT21" s="136">
        <v>10.777412137274201</v>
      </c>
      <c r="AU21" s="130">
        <v>14.334151612384099</v>
      </c>
      <c r="AV21" s="130">
        <v>15.2430148311027</v>
      </c>
      <c r="AW21" s="130">
        <v>12.4534398420789</v>
      </c>
      <c r="AX21" s="130">
        <v>4.7640498445809101</v>
      </c>
      <c r="AY21" s="137">
        <v>11.181209691791</v>
      </c>
      <c r="AZ21" s="130"/>
      <c r="BA21" s="138">
        <v>-5.3035848632811904</v>
      </c>
      <c r="BB21" s="139">
        <v>-8.6521059613305393</v>
      </c>
      <c r="BC21" s="140">
        <v>-7.0077148779304803</v>
      </c>
      <c r="BD21" s="130"/>
      <c r="BE21" s="141">
        <v>3.4425479154890302</v>
      </c>
    </row>
    <row r="22" spans="1:70" x14ac:dyDescent="0.2">
      <c r="A22" s="36" t="s">
        <v>33</v>
      </c>
      <c r="B22" s="3" t="str">
        <f t="shared" si="0"/>
        <v>Chesapeake/Suffolk, VA</v>
      </c>
      <c r="C22" s="3"/>
      <c r="D22" s="25" t="s">
        <v>16</v>
      </c>
      <c r="E22" s="28" t="s">
        <v>17</v>
      </c>
      <c r="F22" s="3"/>
      <c r="G22" s="163">
        <v>52.471630868443597</v>
      </c>
      <c r="H22" s="164">
        <v>66.997545640584605</v>
      </c>
      <c r="I22" s="164">
        <v>74.222521375752294</v>
      </c>
      <c r="J22" s="164">
        <v>79.3267274978503</v>
      </c>
      <c r="K22" s="164">
        <v>76.929168134135807</v>
      </c>
      <c r="L22" s="165">
        <v>69.989518703353298</v>
      </c>
      <c r="M22" s="152"/>
      <c r="N22" s="166">
        <v>106.47694194325</v>
      </c>
      <c r="O22" s="167">
        <v>97.899993757523603</v>
      </c>
      <c r="P22" s="168">
        <v>102.188467850386</v>
      </c>
      <c r="Q22" s="152"/>
      <c r="R22" s="169">
        <v>79.1892184596486</v>
      </c>
      <c r="S22" s="135"/>
      <c r="T22" s="142">
        <v>-20.237446662748901</v>
      </c>
      <c r="U22" s="143">
        <v>-8.0821871671624592</v>
      </c>
      <c r="V22" s="143">
        <v>-3.9489786035962098</v>
      </c>
      <c r="W22" s="143">
        <v>-0.83521918664603501</v>
      </c>
      <c r="X22" s="143">
        <v>5.9054327054311802E-2</v>
      </c>
      <c r="Y22" s="144">
        <v>-6.1364858738680796</v>
      </c>
      <c r="Z22" s="130"/>
      <c r="AA22" s="145">
        <v>0.13101054259828501</v>
      </c>
      <c r="AB22" s="146">
        <v>-2.7443097564324401</v>
      </c>
      <c r="AC22" s="147">
        <v>-1.2672345133018199</v>
      </c>
      <c r="AD22" s="130"/>
      <c r="AE22" s="148">
        <v>-4.3981447704403998</v>
      </c>
      <c r="AG22" s="163">
        <v>53.948189355116</v>
      </c>
      <c r="AH22" s="164">
        <v>69.649265889939798</v>
      </c>
      <c r="AI22" s="164">
        <v>76.425995945829698</v>
      </c>
      <c r="AJ22" s="164">
        <v>78.375862020636205</v>
      </c>
      <c r="AK22" s="164">
        <v>73.802320055889894</v>
      </c>
      <c r="AL22" s="165">
        <v>70.440326653482302</v>
      </c>
      <c r="AM22" s="152"/>
      <c r="AN22" s="166">
        <v>93.512424746345602</v>
      </c>
      <c r="AO22" s="167">
        <v>92.982165442820204</v>
      </c>
      <c r="AP22" s="168">
        <v>93.247295094582896</v>
      </c>
      <c r="AQ22" s="152"/>
      <c r="AR22" s="169">
        <v>76.956603350939602</v>
      </c>
      <c r="AS22" s="135"/>
      <c r="AT22" s="142">
        <v>-4.1381169128417001</v>
      </c>
      <c r="AU22" s="143">
        <v>-1.1505722666020299</v>
      </c>
      <c r="AV22" s="143">
        <v>0.68316586630324805</v>
      </c>
      <c r="AW22" s="143">
        <v>0.389715483373968</v>
      </c>
      <c r="AX22" s="143">
        <v>-3.3447094407984599</v>
      </c>
      <c r="AY22" s="144">
        <v>-1.36402763427657</v>
      </c>
      <c r="AZ22" s="130"/>
      <c r="BA22" s="145">
        <v>-8.8610960783896502</v>
      </c>
      <c r="BB22" s="146">
        <v>-11.129191418913001</v>
      </c>
      <c r="BC22" s="147">
        <v>-10.0062085422724</v>
      </c>
      <c r="BD22" s="130"/>
      <c r="BE22" s="148">
        <v>-4.5377206162163199</v>
      </c>
    </row>
    <row r="23" spans="1:70" x14ac:dyDescent="0.2">
      <c r="A23" s="35" t="s">
        <v>109</v>
      </c>
      <c r="B23" s="3" t="s">
        <v>109</v>
      </c>
      <c r="C23" s="9"/>
      <c r="D23" s="23" t="s">
        <v>16</v>
      </c>
      <c r="E23" s="26" t="s">
        <v>17</v>
      </c>
      <c r="F23" s="3"/>
      <c r="G23" s="149">
        <v>68.233714839961195</v>
      </c>
      <c r="H23" s="150">
        <v>103.543873262204</v>
      </c>
      <c r="I23" s="150">
        <v>118.483562883931</v>
      </c>
      <c r="J23" s="150">
        <v>94.204474620109906</v>
      </c>
      <c r="K23" s="150">
        <v>82.751677982541196</v>
      </c>
      <c r="L23" s="151">
        <v>93.443460717749701</v>
      </c>
      <c r="M23" s="152"/>
      <c r="N23" s="153">
        <v>110.22678952473299</v>
      </c>
      <c r="O23" s="154">
        <v>132.33890720982799</v>
      </c>
      <c r="P23" s="155">
        <v>121.28284836728</v>
      </c>
      <c r="Q23" s="152"/>
      <c r="R23" s="156">
        <v>101.397571474758</v>
      </c>
      <c r="S23" s="135"/>
      <c r="T23" s="127">
        <v>-5.6706646716197699</v>
      </c>
      <c r="U23" s="128">
        <v>-8.4590458950712897</v>
      </c>
      <c r="V23" s="128">
        <v>-21.636923581699001</v>
      </c>
      <c r="W23" s="128">
        <v>-30.6138465190337</v>
      </c>
      <c r="X23" s="128">
        <v>-17.9918939954843</v>
      </c>
      <c r="Y23" s="129">
        <v>-18.506858948935299</v>
      </c>
      <c r="Z23" s="130"/>
      <c r="AA23" s="131">
        <v>-29.761656876954898</v>
      </c>
      <c r="AB23" s="132">
        <v>-27.722198170287999</v>
      </c>
      <c r="AC23" s="133">
        <v>-28.663460056904299</v>
      </c>
      <c r="AD23" s="130"/>
      <c r="AE23" s="134">
        <v>-22.288044444114799</v>
      </c>
      <c r="AF23" s="75"/>
      <c r="AG23" s="149">
        <v>67.819194956353002</v>
      </c>
      <c r="AH23" s="150">
        <v>107.957189621726</v>
      </c>
      <c r="AI23" s="150">
        <v>133.74927335919801</v>
      </c>
      <c r="AJ23" s="150">
        <v>123.401823472356</v>
      </c>
      <c r="AK23" s="150">
        <v>118.35036210798501</v>
      </c>
      <c r="AL23" s="151">
        <v>110.25556870352401</v>
      </c>
      <c r="AM23" s="152"/>
      <c r="AN23" s="153">
        <v>147.653610572259</v>
      </c>
      <c r="AO23" s="154">
        <v>147.99327513740701</v>
      </c>
      <c r="AP23" s="155">
        <v>147.82344285483299</v>
      </c>
      <c r="AQ23" s="152"/>
      <c r="AR23" s="156">
        <v>120.989247032469</v>
      </c>
      <c r="AS23" s="135"/>
      <c r="AT23" s="127">
        <v>0.68229229013695902</v>
      </c>
      <c r="AU23" s="128">
        <v>2.5060076290188502</v>
      </c>
      <c r="AV23" s="128">
        <v>-2.4841749470585001E-2</v>
      </c>
      <c r="AW23" s="128">
        <v>-0.97769461849066697</v>
      </c>
      <c r="AX23" s="128">
        <v>8.3847488843422102</v>
      </c>
      <c r="AY23" s="129">
        <v>2.0365416068941502</v>
      </c>
      <c r="AZ23" s="130"/>
      <c r="BA23" s="131">
        <v>0.97354876975217797</v>
      </c>
      <c r="BB23" s="132">
        <v>-6.2338856300967196</v>
      </c>
      <c r="BC23" s="133">
        <v>-2.7676786276531402</v>
      </c>
      <c r="BD23" s="130"/>
      <c r="BE23" s="134">
        <v>0.30644800539716199</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7">
        <v>39.295252829280003</v>
      </c>
      <c r="H24" s="152">
        <v>58.487045509270402</v>
      </c>
      <c r="I24" s="152">
        <v>71.563976643390305</v>
      </c>
      <c r="J24" s="152">
        <v>67.350673007464394</v>
      </c>
      <c r="K24" s="152">
        <v>60.077830483987398</v>
      </c>
      <c r="L24" s="158">
        <v>59.354955694678502</v>
      </c>
      <c r="M24" s="152"/>
      <c r="N24" s="159">
        <v>83.991728870695795</v>
      </c>
      <c r="O24" s="160">
        <v>102.075978810498</v>
      </c>
      <c r="P24" s="161">
        <v>93.033853840597104</v>
      </c>
      <c r="Q24" s="152"/>
      <c r="R24" s="162">
        <v>68.977498022083793</v>
      </c>
      <c r="S24" s="135"/>
      <c r="T24" s="136">
        <v>-15.2294769452685</v>
      </c>
      <c r="U24" s="130">
        <v>-8.2661034976150507</v>
      </c>
      <c r="V24" s="130">
        <v>-4.22813185807638</v>
      </c>
      <c r="W24" s="130">
        <v>-10.7735484954611</v>
      </c>
      <c r="X24" s="130">
        <v>-17.1146521455805</v>
      </c>
      <c r="Y24" s="137">
        <v>-10.825269784892001</v>
      </c>
      <c r="Z24" s="130"/>
      <c r="AA24" s="138">
        <v>-13.902798899065401</v>
      </c>
      <c r="AB24" s="139">
        <v>-12.3761000468453</v>
      </c>
      <c r="AC24" s="140">
        <v>-13.071908982458099</v>
      </c>
      <c r="AD24" s="130"/>
      <c r="AE24" s="141">
        <v>-11.7046497219382</v>
      </c>
      <c r="AF24" s="75"/>
      <c r="AG24" s="157">
        <v>40.418532085239498</v>
      </c>
      <c r="AH24" s="152">
        <v>60.051396580784903</v>
      </c>
      <c r="AI24" s="152">
        <v>72.5305667589694</v>
      </c>
      <c r="AJ24" s="152">
        <v>71.481455574283601</v>
      </c>
      <c r="AK24" s="152">
        <v>64.857543643149498</v>
      </c>
      <c r="AL24" s="158">
        <v>61.867898928485403</v>
      </c>
      <c r="AM24" s="152"/>
      <c r="AN24" s="159">
        <v>87.339240308210904</v>
      </c>
      <c r="AO24" s="160">
        <v>95.628575427401799</v>
      </c>
      <c r="AP24" s="161">
        <v>91.483907867806394</v>
      </c>
      <c r="AQ24" s="152"/>
      <c r="AR24" s="162">
        <v>70.329615768291404</v>
      </c>
      <c r="AS24" s="135"/>
      <c r="AT24" s="136">
        <v>-11.3869023872337</v>
      </c>
      <c r="AU24" s="130">
        <v>-10.5705768134726</v>
      </c>
      <c r="AV24" s="130">
        <v>-8.1057526942398201</v>
      </c>
      <c r="AW24" s="130">
        <v>-9.0306984945314799</v>
      </c>
      <c r="AX24" s="130">
        <v>-11.5771116551036</v>
      </c>
      <c r="AY24" s="137">
        <v>-9.97549238230099</v>
      </c>
      <c r="AZ24" s="130"/>
      <c r="BA24" s="138">
        <v>-8.2308356956328605</v>
      </c>
      <c r="BB24" s="139">
        <v>-6.7033173844638103</v>
      </c>
      <c r="BC24" s="140">
        <v>-7.4387679419789903</v>
      </c>
      <c r="BD24" s="130"/>
      <c r="BE24" s="141">
        <v>-9.0491116136279395</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7">
        <v>36.365151195899699</v>
      </c>
      <c r="H25" s="152">
        <v>46.897606919134297</v>
      </c>
      <c r="I25" s="152">
        <v>50.302689037585402</v>
      </c>
      <c r="J25" s="152">
        <v>53.793332545558002</v>
      </c>
      <c r="K25" s="152">
        <v>49.3755349088838</v>
      </c>
      <c r="L25" s="158">
        <v>47.346862921412303</v>
      </c>
      <c r="M25" s="152"/>
      <c r="N25" s="159">
        <v>72.204039037585403</v>
      </c>
      <c r="O25" s="160">
        <v>87.611843992027303</v>
      </c>
      <c r="P25" s="161">
        <v>79.907941514806296</v>
      </c>
      <c r="Q25" s="152"/>
      <c r="R25" s="162">
        <v>56.650028233810602</v>
      </c>
      <c r="S25" s="135"/>
      <c r="T25" s="136">
        <v>-13.9935117615517</v>
      </c>
      <c r="U25" s="130">
        <v>-8.5211715363684402</v>
      </c>
      <c r="V25" s="130">
        <v>-10.4606552352833</v>
      </c>
      <c r="W25" s="130">
        <v>-8.20618788199066</v>
      </c>
      <c r="X25" s="130">
        <v>-12.698481129118001</v>
      </c>
      <c r="Y25" s="137">
        <v>-10.628253941015901</v>
      </c>
      <c r="Z25" s="130"/>
      <c r="AA25" s="138">
        <v>-10.187870765842099</v>
      </c>
      <c r="AB25" s="139">
        <v>-9.0251073298615605</v>
      </c>
      <c r="AC25" s="140">
        <v>-9.5541449988649596</v>
      </c>
      <c r="AD25" s="130"/>
      <c r="AE25" s="141">
        <v>-10.198455100260601</v>
      </c>
      <c r="AF25" s="75"/>
      <c r="AG25" s="157">
        <v>38.819863396924802</v>
      </c>
      <c r="AH25" s="152">
        <v>49.552055289009097</v>
      </c>
      <c r="AI25" s="152">
        <v>53.611348825455501</v>
      </c>
      <c r="AJ25" s="152">
        <v>53.459950469817699</v>
      </c>
      <c r="AK25" s="152">
        <v>51.500821697038702</v>
      </c>
      <c r="AL25" s="158">
        <v>49.388807935649197</v>
      </c>
      <c r="AM25" s="152"/>
      <c r="AN25" s="159">
        <v>72.356280082574003</v>
      </c>
      <c r="AO25" s="160">
        <v>79.560927783314298</v>
      </c>
      <c r="AP25" s="161">
        <v>75.958603932944101</v>
      </c>
      <c r="AQ25" s="152"/>
      <c r="AR25" s="162">
        <v>56.980178220590602</v>
      </c>
      <c r="AS25" s="135"/>
      <c r="AT25" s="136">
        <v>-3.5558449692363601</v>
      </c>
      <c r="AU25" s="130">
        <v>-1.9311745352704801</v>
      </c>
      <c r="AV25" s="130">
        <v>-3.1350059919296598</v>
      </c>
      <c r="AW25" s="130">
        <v>-7.2204956306050896</v>
      </c>
      <c r="AX25" s="130">
        <v>-9.9034809016687007</v>
      </c>
      <c r="AY25" s="137">
        <v>-5.3519523057996397</v>
      </c>
      <c r="AZ25" s="130"/>
      <c r="BA25" s="138">
        <v>-6.2632681547164699</v>
      </c>
      <c r="BB25" s="139">
        <v>-5.0486712773489497</v>
      </c>
      <c r="BC25" s="140">
        <v>-5.6310703079673701</v>
      </c>
      <c r="BD25" s="130"/>
      <c r="BE25" s="141">
        <v>-5.4584564810069098</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7">
        <v>50.385583298218698</v>
      </c>
      <c r="H26" s="152">
        <v>60.885074085424201</v>
      </c>
      <c r="I26" s="152">
        <v>66.312402719785396</v>
      </c>
      <c r="J26" s="152">
        <v>66.988772265849406</v>
      </c>
      <c r="K26" s="152">
        <v>62.085742961118498</v>
      </c>
      <c r="L26" s="158">
        <v>61.331515066079199</v>
      </c>
      <c r="M26" s="152"/>
      <c r="N26" s="159">
        <v>66.699649894656105</v>
      </c>
      <c r="O26" s="160">
        <v>70.996518770350505</v>
      </c>
      <c r="P26" s="161">
        <v>68.848084332503305</v>
      </c>
      <c r="Q26" s="152"/>
      <c r="R26" s="162">
        <v>63.479106285057497</v>
      </c>
      <c r="S26" s="135"/>
      <c r="T26" s="136">
        <v>0.38609342233888599</v>
      </c>
      <c r="U26" s="130">
        <v>0.62693472366770597</v>
      </c>
      <c r="V26" s="130">
        <v>6.4866905186737398</v>
      </c>
      <c r="W26" s="130">
        <v>7.7380776936889601</v>
      </c>
      <c r="X26" s="130">
        <v>4.2077304636199404</v>
      </c>
      <c r="Y26" s="137">
        <v>4.0480977310168598</v>
      </c>
      <c r="Z26" s="130"/>
      <c r="AA26" s="138">
        <v>-1.7335655639228</v>
      </c>
      <c r="AB26" s="139">
        <v>-7.1967707809256503</v>
      </c>
      <c r="AC26" s="140">
        <v>-4.6283674096180096</v>
      </c>
      <c r="AD26" s="130"/>
      <c r="AE26" s="141">
        <v>1.1952617719305301</v>
      </c>
      <c r="AF26" s="75"/>
      <c r="AG26" s="157">
        <v>52.980815006703601</v>
      </c>
      <c r="AH26" s="152">
        <v>65.410708484964502</v>
      </c>
      <c r="AI26" s="152">
        <v>69.822041696992898</v>
      </c>
      <c r="AJ26" s="152">
        <v>70.059955616739998</v>
      </c>
      <c r="AK26" s="152">
        <v>65.763415681861702</v>
      </c>
      <c r="AL26" s="158">
        <v>64.807387297452493</v>
      </c>
      <c r="AM26" s="152"/>
      <c r="AN26" s="159">
        <v>72.507470111089802</v>
      </c>
      <c r="AO26" s="160">
        <v>74.926994431143399</v>
      </c>
      <c r="AP26" s="161">
        <v>73.7172322711166</v>
      </c>
      <c r="AQ26" s="152"/>
      <c r="AR26" s="162">
        <v>67.353057289928003</v>
      </c>
      <c r="AS26" s="135"/>
      <c r="AT26" s="136">
        <v>11.8362097055674</v>
      </c>
      <c r="AU26" s="130">
        <v>10.5116698483839</v>
      </c>
      <c r="AV26" s="130">
        <v>12.883829801988099</v>
      </c>
      <c r="AW26" s="130">
        <v>9.5570203407159493</v>
      </c>
      <c r="AX26" s="130">
        <v>7.5655234187124796</v>
      </c>
      <c r="AY26" s="137">
        <v>10.4036760032677</v>
      </c>
      <c r="AZ26" s="130"/>
      <c r="BA26" s="138">
        <v>6.7513734589766399</v>
      </c>
      <c r="BB26" s="139">
        <v>6.6174696282034899</v>
      </c>
      <c r="BC26" s="140">
        <v>6.6832808007567204</v>
      </c>
      <c r="BD26" s="130"/>
      <c r="BE26" s="141">
        <v>9.2126823439398606</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157">
        <v>44.846715041572097</v>
      </c>
      <c r="H27" s="152">
        <v>56.047536911060703</v>
      </c>
      <c r="I27" s="152">
        <v>60.6636059460821</v>
      </c>
      <c r="J27" s="152">
        <v>64.767174066243797</v>
      </c>
      <c r="K27" s="152">
        <v>68.237922581294598</v>
      </c>
      <c r="L27" s="158">
        <v>58.915802230348397</v>
      </c>
      <c r="M27" s="152"/>
      <c r="N27" s="159">
        <v>95.706287627101503</v>
      </c>
      <c r="O27" s="160">
        <v>94.520148998288505</v>
      </c>
      <c r="P27" s="161">
        <v>95.113218312694997</v>
      </c>
      <c r="Q27" s="152"/>
      <c r="R27" s="162">
        <v>69.262608579917796</v>
      </c>
      <c r="S27" s="135"/>
      <c r="T27" s="136">
        <v>7.0783234092700598</v>
      </c>
      <c r="U27" s="130">
        <v>1.9713212779579099</v>
      </c>
      <c r="V27" s="130">
        <v>2.8821243063361601</v>
      </c>
      <c r="W27" s="130">
        <v>1.8268490238364501</v>
      </c>
      <c r="X27" s="130">
        <v>-1.11649778821229</v>
      </c>
      <c r="Y27" s="137">
        <v>2.1281197123031301</v>
      </c>
      <c r="Z27" s="130"/>
      <c r="AA27" s="138">
        <v>3.0495717281255001</v>
      </c>
      <c r="AB27" s="139">
        <v>-2.1639122147647298</v>
      </c>
      <c r="AC27" s="140">
        <v>0.39142407027617498</v>
      </c>
      <c r="AD27" s="130"/>
      <c r="AE27" s="141">
        <v>1.4440595197353401</v>
      </c>
      <c r="AF27" s="75"/>
      <c r="AG27" s="157">
        <v>46.348796419223902</v>
      </c>
      <c r="AH27" s="152">
        <v>58.350881791399502</v>
      </c>
      <c r="AI27" s="152">
        <v>63.297698036389299</v>
      </c>
      <c r="AJ27" s="152">
        <v>64.448761599353503</v>
      </c>
      <c r="AK27" s="152">
        <v>66.6818628404055</v>
      </c>
      <c r="AL27" s="158">
        <v>59.829023531582202</v>
      </c>
      <c r="AM27" s="152"/>
      <c r="AN27" s="159">
        <v>89.313383918087993</v>
      </c>
      <c r="AO27" s="160">
        <v>91.407011754011606</v>
      </c>
      <c r="AP27" s="161">
        <v>90.360197836049807</v>
      </c>
      <c r="AQ27" s="152"/>
      <c r="AR27" s="162">
        <v>68.557789259964395</v>
      </c>
      <c r="AS27" s="135"/>
      <c r="AT27" s="136">
        <v>3.33747017327038</v>
      </c>
      <c r="AU27" s="130">
        <v>2.0531149105201498</v>
      </c>
      <c r="AV27" s="130">
        <v>2.1406616628977901</v>
      </c>
      <c r="AW27" s="130">
        <v>1.5237502421959099</v>
      </c>
      <c r="AX27" s="130">
        <v>1.6661373143573801</v>
      </c>
      <c r="AY27" s="137">
        <v>2.0714880344006201</v>
      </c>
      <c r="AZ27" s="130"/>
      <c r="BA27" s="138">
        <v>-0.304426746252284</v>
      </c>
      <c r="BB27" s="139">
        <v>-1.54341134403069</v>
      </c>
      <c r="BC27" s="140">
        <v>-0.93496849655535896</v>
      </c>
      <c r="BD27" s="130"/>
      <c r="BE27" s="141">
        <v>0.91365978427396899</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7">
        <v>43.093564645726801</v>
      </c>
      <c r="H28" s="152">
        <v>58.330739590942201</v>
      </c>
      <c r="I28" s="152">
        <v>75.927916362308196</v>
      </c>
      <c r="J28" s="152">
        <v>80.566250913075194</v>
      </c>
      <c r="K28" s="152">
        <v>76.558349159970703</v>
      </c>
      <c r="L28" s="158">
        <v>66.895364134404602</v>
      </c>
      <c r="M28" s="152"/>
      <c r="N28" s="159">
        <v>94.616267348429503</v>
      </c>
      <c r="O28" s="160">
        <v>87.169108838568206</v>
      </c>
      <c r="P28" s="161">
        <v>90.892688093498904</v>
      </c>
      <c r="Q28" s="152"/>
      <c r="R28" s="162">
        <v>73.751742408431497</v>
      </c>
      <c r="S28" s="135"/>
      <c r="T28" s="136">
        <v>-1.9597685660953701</v>
      </c>
      <c r="U28" s="130">
        <v>-6.4515745501885498</v>
      </c>
      <c r="V28" s="130">
        <v>6.9723596093483504</v>
      </c>
      <c r="W28" s="130">
        <v>15.3488063959662</v>
      </c>
      <c r="X28" s="130">
        <v>-3.62635186547468</v>
      </c>
      <c r="Y28" s="137">
        <v>2.2718554858829099</v>
      </c>
      <c r="Z28" s="130"/>
      <c r="AA28" s="138">
        <v>-13.6105483058638</v>
      </c>
      <c r="AB28" s="139">
        <v>-11.4787625531721</v>
      </c>
      <c r="AC28" s="140">
        <v>-12.601284281866601</v>
      </c>
      <c r="AD28" s="130"/>
      <c r="AE28" s="141">
        <v>-3.5541037994267799</v>
      </c>
      <c r="AF28" s="75"/>
      <c r="AG28" s="157">
        <v>48.002325146091998</v>
      </c>
      <c r="AH28" s="152">
        <v>65.849376826150404</v>
      </c>
      <c r="AI28" s="152">
        <v>74.218046018991899</v>
      </c>
      <c r="AJ28" s="152">
        <v>75.736264609203701</v>
      </c>
      <c r="AK28" s="152">
        <v>73.041339937910806</v>
      </c>
      <c r="AL28" s="158">
        <v>67.369470507669803</v>
      </c>
      <c r="AM28" s="152"/>
      <c r="AN28" s="159">
        <v>85.916449506939301</v>
      </c>
      <c r="AO28" s="160">
        <v>85.3486249086924</v>
      </c>
      <c r="AP28" s="161">
        <v>85.632537207815901</v>
      </c>
      <c r="AQ28" s="152"/>
      <c r="AR28" s="162">
        <v>72.587489564854394</v>
      </c>
      <c r="AS28" s="135"/>
      <c r="AT28" s="136">
        <v>-0.93010796686749797</v>
      </c>
      <c r="AU28" s="130">
        <v>-0.93255942221337196</v>
      </c>
      <c r="AV28" s="130">
        <v>5.3976774730996704</v>
      </c>
      <c r="AW28" s="130">
        <v>11.8315377602729</v>
      </c>
      <c r="AX28" s="130">
        <v>5.1248371587619799</v>
      </c>
      <c r="AY28" s="137">
        <v>4.4054588255525404</v>
      </c>
      <c r="AZ28" s="130"/>
      <c r="BA28" s="138">
        <v>-5.5883873195485698</v>
      </c>
      <c r="BB28" s="139">
        <v>-7.7659567087494903</v>
      </c>
      <c r="BC28" s="140">
        <v>-6.6862652328673304</v>
      </c>
      <c r="BD28" s="130"/>
      <c r="BE28" s="141">
        <v>0.37493041162394702</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7">
        <v>78.177778832463204</v>
      </c>
      <c r="H29" s="152">
        <v>88.082766967251999</v>
      </c>
      <c r="I29" s="152">
        <v>93.342183198860894</v>
      </c>
      <c r="J29" s="152">
        <v>101.064150450878</v>
      </c>
      <c r="K29" s="152">
        <v>108.92531561461701</v>
      </c>
      <c r="L29" s="158">
        <v>93.918439012814403</v>
      </c>
      <c r="M29" s="152"/>
      <c r="N29" s="159">
        <v>178.69077598481201</v>
      </c>
      <c r="O29" s="160">
        <v>181.085856668248</v>
      </c>
      <c r="P29" s="161">
        <v>179.88831632653</v>
      </c>
      <c r="Q29" s="152"/>
      <c r="R29" s="162">
        <v>118.48126110244699</v>
      </c>
      <c r="S29" s="135"/>
      <c r="T29" s="136">
        <v>19.097143967549499</v>
      </c>
      <c r="U29" s="130">
        <v>8.8250742557455908</v>
      </c>
      <c r="V29" s="130">
        <v>13.1496572646596</v>
      </c>
      <c r="W29" s="130">
        <v>5.9564878962814802</v>
      </c>
      <c r="X29" s="130">
        <v>5.4564914207035002</v>
      </c>
      <c r="Y29" s="137">
        <v>9.7823694263472696</v>
      </c>
      <c r="Z29" s="130"/>
      <c r="AA29" s="138">
        <v>17.003942643795099</v>
      </c>
      <c r="AB29" s="139">
        <v>14.3235265489479</v>
      </c>
      <c r="AC29" s="140">
        <v>15.6392854060706</v>
      </c>
      <c r="AD29" s="130"/>
      <c r="AE29" s="141">
        <v>12.2485773257476</v>
      </c>
      <c r="AF29" s="75"/>
      <c r="AG29" s="157">
        <v>77.528154959658195</v>
      </c>
      <c r="AH29" s="152">
        <v>95.8071719269102</v>
      </c>
      <c r="AI29" s="152">
        <v>106.47228879924</v>
      </c>
      <c r="AJ29" s="152">
        <v>111.28017441860401</v>
      </c>
      <c r="AK29" s="152">
        <v>139.92914867109599</v>
      </c>
      <c r="AL29" s="158">
        <v>106.203387755102</v>
      </c>
      <c r="AM29" s="152"/>
      <c r="AN29" s="159">
        <v>221.31590828191699</v>
      </c>
      <c r="AO29" s="160">
        <v>224.24613787375401</v>
      </c>
      <c r="AP29" s="161">
        <v>222.78102307783499</v>
      </c>
      <c r="AQ29" s="152"/>
      <c r="AR29" s="162">
        <v>139.511283561597</v>
      </c>
      <c r="AS29" s="135"/>
      <c r="AT29" s="136">
        <v>15.210989831592499</v>
      </c>
      <c r="AU29" s="130">
        <v>14.057639515775501</v>
      </c>
      <c r="AV29" s="130">
        <v>11.7002087698348</v>
      </c>
      <c r="AW29" s="130">
        <v>9.1839729653709608</v>
      </c>
      <c r="AX29" s="130">
        <v>14.0024212263351</v>
      </c>
      <c r="AY29" s="137">
        <v>12.677125508120699</v>
      </c>
      <c r="AZ29" s="130"/>
      <c r="BA29" s="138">
        <v>13.344508079504299</v>
      </c>
      <c r="BB29" s="139">
        <v>15.798801898573201</v>
      </c>
      <c r="BC29" s="140">
        <v>14.5665812896586</v>
      </c>
      <c r="BD29" s="130"/>
      <c r="BE29" s="141">
        <v>13.5313963308631</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7">
        <v>41.331035402162598</v>
      </c>
      <c r="H30" s="152">
        <v>60.718188416530801</v>
      </c>
      <c r="I30" s="152">
        <v>69.907714412679596</v>
      </c>
      <c r="J30" s="152">
        <v>70.695828766108704</v>
      </c>
      <c r="K30" s="152">
        <v>73.497095245148799</v>
      </c>
      <c r="L30" s="158">
        <v>63.229972448526098</v>
      </c>
      <c r="M30" s="152"/>
      <c r="N30" s="159">
        <v>99.518730558435706</v>
      </c>
      <c r="O30" s="160">
        <v>84.036442008591294</v>
      </c>
      <c r="P30" s="161">
        <v>91.7775862835135</v>
      </c>
      <c r="Q30" s="152"/>
      <c r="R30" s="162">
        <v>71.386433544236795</v>
      </c>
      <c r="S30" s="135"/>
      <c r="T30" s="136">
        <v>3.8090249497247002</v>
      </c>
      <c r="U30" s="130">
        <v>7.1349533248571504</v>
      </c>
      <c r="V30" s="130">
        <v>6.8517918281564096</v>
      </c>
      <c r="W30" s="130">
        <v>-2.6810584382853602</v>
      </c>
      <c r="X30" s="130">
        <v>11.569248069377</v>
      </c>
      <c r="Y30" s="137">
        <v>5.23136064337936</v>
      </c>
      <c r="Z30" s="130"/>
      <c r="AA30" s="138">
        <v>8.0329539994024195</v>
      </c>
      <c r="AB30" s="139">
        <v>6.5046864232285699</v>
      </c>
      <c r="AC30" s="140">
        <v>7.3278645777909599</v>
      </c>
      <c r="AD30" s="130"/>
      <c r="AE30" s="141">
        <v>5.9918772106675897</v>
      </c>
      <c r="AF30" s="75"/>
      <c r="AG30" s="157">
        <v>40.395741741964102</v>
      </c>
      <c r="AH30" s="152">
        <v>59.381324248259503</v>
      </c>
      <c r="AI30" s="152">
        <v>68.096411272403998</v>
      </c>
      <c r="AJ30" s="152">
        <v>69.860234039401504</v>
      </c>
      <c r="AK30" s="152">
        <v>65.196448303954895</v>
      </c>
      <c r="AL30" s="158">
        <v>60.586031921196799</v>
      </c>
      <c r="AM30" s="152"/>
      <c r="AN30" s="159">
        <v>78.2744052732928</v>
      </c>
      <c r="AO30" s="160">
        <v>71.856220189601501</v>
      </c>
      <c r="AP30" s="161">
        <v>75.065312731447094</v>
      </c>
      <c r="AQ30" s="152"/>
      <c r="AR30" s="162">
        <v>64.722969295553995</v>
      </c>
      <c r="AS30" s="135"/>
      <c r="AT30" s="136">
        <v>-32.455783260619697</v>
      </c>
      <c r="AU30" s="130">
        <v>2.7007203115863998</v>
      </c>
      <c r="AV30" s="130">
        <v>3.1391023025904898</v>
      </c>
      <c r="AW30" s="130">
        <v>3.0076491036446402</v>
      </c>
      <c r="AX30" s="130">
        <v>3.84149674461182</v>
      </c>
      <c r="AY30" s="137">
        <v>-3.6037133261176901</v>
      </c>
      <c r="AZ30" s="130"/>
      <c r="BA30" s="138">
        <v>-2.1594878526032399</v>
      </c>
      <c r="BB30" s="139">
        <v>-4.52890006855365</v>
      </c>
      <c r="BC30" s="140">
        <v>-3.3080489313584698</v>
      </c>
      <c r="BD30" s="130"/>
      <c r="BE30" s="141">
        <v>-3.5059396134326599</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7">
        <v>36.863596032461601</v>
      </c>
      <c r="H31" s="152">
        <v>49.675844905320098</v>
      </c>
      <c r="I31" s="152">
        <v>50.878824165915198</v>
      </c>
      <c r="J31" s="152">
        <v>53.076339044183896</v>
      </c>
      <c r="K31" s="152">
        <v>57.522649233543703</v>
      </c>
      <c r="L31" s="158">
        <v>49.603450676284901</v>
      </c>
      <c r="M31" s="152"/>
      <c r="N31" s="159">
        <v>75.682667267808796</v>
      </c>
      <c r="O31" s="160">
        <v>75.001022542831294</v>
      </c>
      <c r="P31" s="161">
        <v>75.341844905320102</v>
      </c>
      <c r="Q31" s="152"/>
      <c r="R31" s="162">
        <v>56.957277598866398</v>
      </c>
      <c r="S31" s="135"/>
      <c r="T31" s="136">
        <v>-12.429223081251999</v>
      </c>
      <c r="U31" s="130">
        <v>1.23266390663675</v>
      </c>
      <c r="V31" s="130">
        <v>-0.48564394454064602</v>
      </c>
      <c r="W31" s="130">
        <v>-8.49504840966671</v>
      </c>
      <c r="X31" s="130">
        <v>6.3927209618080898</v>
      </c>
      <c r="Y31" s="137">
        <v>-2.5303912881969102</v>
      </c>
      <c r="Z31" s="130"/>
      <c r="AA31" s="138">
        <v>4.0230555885297301</v>
      </c>
      <c r="AB31" s="139">
        <v>-7.3474688887791704</v>
      </c>
      <c r="AC31" s="140">
        <v>-1.9652531008990299</v>
      </c>
      <c r="AD31" s="130"/>
      <c r="AE31" s="141">
        <v>-2.33616471141374</v>
      </c>
      <c r="AF31" s="75"/>
      <c r="AG31" s="157">
        <v>38.960468440036003</v>
      </c>
      <c r="AH31" s="152">
        <v>49.0805396753832</v>
      </c>
      <c r="AI31" s="152">
        <v>51.498189359783503</v>
      </c>
      <c r="AJ31" s="152">
        <v>54.269518034265097</v>
      </c>
      <c r="AK31" s="152">
        <v>60.688879170423803</v>
      </c>
      <c r="AL31" s="158">
        <v>50.8995189359783</v>
      </c>
      <c r="AM31" s="152"/>
      <c r="AN31" s="159">
        <v>84.984907123534697</v>
      </c>
      <c r="AO31" s="160">
        <v>83.562678088367804</v>
      </c>
      <c r="AP31" s="161">
        <v>84.2737926059513</v>
      </c>
      <c r="AQ31" s="152"/>
      <c r="AR31" s="162">
        <v>60.435025698827701</v>
      </c>
      <c r="AS31" s="135"/>
      <c r="AT31" s="136">
        <v>-8.4840335663664401</v>
      </c>
      <c r="AU31" s="130">
        <v>-3.77271134346207</v>
      </c>
      <c r="AV31" s="130">
        <v>-7.2409122819004104</v>
      </c>
      <c r="AW31" s="130">
        <v>-7.23407915794935</v>
      </c>
      <c r="AX31" s="130">
        <v>-2.9427323506315299</v>
      </c>
      <c r="AY31" s="137">
        <v>-5.7960759784129001</v>
      </c>
      <c r="AZ31" s="130"/>
      <c r="BA31" s="138">
        <v>-2.2928615412489801</v>
      </c>
      <c r="BB31" s="139">
        <v>-4.2689586409709301</v>
      </c>
      <c r="BC31" s="140">
        <v>-3.2826665051608401</v>
      </c>
      <c r="BD31" s="130"/>
      <c r="BE31" s="141">
        <v>-4.8158554664615103</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7">
        <v>41.087549481621103</v>
      </c>
      <c r="H32" s="152">
        <v>48.965798303487198</v>
      </c>
      <c r="I32" s="152">
        <v>52.856286522148899</v>
      </c>
      <c r="J32" s="152">
        <v>58.176495758718097</v>
      </c>
      <c r="K32" s="152">
        <v>59.3952799245994</v>
      </c>
      <c r="L32" s="158">
        <v>52.096281998114897</v>
      </c>
      <c r="M32" s="152"/>
      <c r="N32" s="159">
        <v>104.655849198868</v>
      </c>
      <c r="O32" s="160">
        <v>84.857981149858603</v>
      </c>
      <c r="P32" s="161">
        <v>94.756915174363797</v>
      </c>
      <c r="Q32" s="152"/>
      <c r="R32" s="162">
        <v>64.285034334185994</v>
      </c>
      <c r="S32" s="135"/>
      <c r="T32" s="136">
        <v>8.5748535527506107</v>
      </c>
      <c r="U32" s="130">
        <v>3.3946363357307199</v>
      </c>
      <c r="V32" s="130">
        <v>9.6114682671324392</v>
      </c>
      <c r="W32" s="130">
        <v>7.0796596328563597</v>
      </c>
      <c r="X32" s="130">
        <v>-5.7438151389475403</v>
      </c>
      <c r="Y32" s="137">
        <v>3.87383989671679</v>
      </c>
      <c r="Z32" s="130"/>
      <c r="AA32" s="138">
        <v>-7.5667991602617004</v>
      </c>
      <c r="AB32" s="139">
        <v>-11.780210763607901</v>
      </c>
      <c r="AC32" s="140">
        <v>-9.5021422044239898</v>
      </c>
      <c r="AD32" s="130"/>
      <c r="AE32" s="141">
        <v>-2.21312684003688</v>
      </c>
      <c r="AF32" s="75"/>
      <c r="AG32" s="157">
        <v>41.504624882186597</v>
      </c>
      <c r="AH32" s="152">
        <v>50.997170593779401</v>
      </c>
      <c r="AI32" s="152">
        <v>53.861693213949103</v>
      </c>
      <c r="AJ32" s="152">
        <v>56.835019792648403</v>
      </c>
      <c r="AK32" s="152">
        <v>59.263755419415602</v>
      </c>
      <c r="AL32" s="158">
        <v>52.492452780395801</v>
      </c>
      <c r="AM32" s="152"/>
      <c r="AN32" s="159">
        <v>97.671162111215807</v>
      </c>
      <c r="AO32" s="160">
        <v>94.961279453345895</v>
      </c>
      <c r="AP32" s="161">
        <v>96.316220782280794</v>
      </c>
      <c r="AQ32" s="152"/>
      <c r="AR32" s="162">
        <v>65.013529352362895</v>
      </c>
      <c r="AS32" s="135"/>
      <c r="AT32" s="136">
        <v>1.52900612801807</v>
      </c>
      <c r="AU32" s="130">
        <v>0.54629387610950597</v>
      </c>
      <c r="AV32" s="130">
        <v>0.222456879271135</v>
      </c>
      <c r="AW32" s="130">
        <v>0.95183211801216605</v>
      </c>
      <c r="AX32" s="130">
        <v>-4.6839315759721902</v>
      </c>
      <c r="AY32" s="137">
        <v>-0.51350928178686495</v>
      </c>
      <c r="AZ32" s="130"/>
      <c r="BA32" s="138">
        <v>-3.2296714161194</v>
      </c>
      <c r="BB32" s="139">
        <v>-4.1930820953065799</v>
      </c>
      <c r="BC32" s="140">
        <v>-3.7070098325664902</v>
      </c>
      <c r="BD32" s="130"/>
      <c r="BE32" s="141">
        <v>-1.89075021967242</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7">
        <v>40.058853767560599</v>
      </c>
      <c r="H33" s="152">
        <v>57.2816985951468</v>
      </c>
      <c r="I33" s="152">
        <v>72.443722860791794</v>
      </c>
      <c r="J33" s="152">
        <v>72.822525542784106</v>
      </c>
      <c r="K33" s="152">
        <v>70.488014048531198</v>
      </c>
      <c r="L33" s="158">
        <v>62.618962962962897</v>
      </c>
      <c r="M33" s="152"/>
      <c r="N33" s="159">
        <v>124.75739144316699</v>
      </c>
      <c r="O33" s="160">
        <v>117.574278416347</v>
      </c>
      <c r="P33" s="161">
        <v>121.165834929757</v>
      </c>
      <c r="Q33" s="152"/>
      <c r="R33" s="162">
        <v>79.346640667761307</v>
      </c>
      <c r="S33" s="135"/>
      <c r="T33" s="136">
        <v>13.731498133119</v>
      </c>
      <c r="U33" s="130">
        <v>17.8731647886136</v>
      </c>
      <c r="V33" s="130">
        <v>16.1449361995708</v>
      </c>
      <c r="W33" s="130">
        <v>18.065595724616799</v>
      </c>
      <c r="X33" s="130">
        <v>17.176037174361401</v>
      </c>
      <c r="Y33" s="137">
        <v>16.814534172095701</v>
      </c>
      <c r="Z33" s="130"/>
      <c r="AA33" s="138">
        <v>25.512893712956199</v>
      </c>
      <c r="AB33" s="139">
        <v>21.251258468886999</v>
      </c>
      <c r="AC33" s="140">
        <v>23.408451186045902</v>
      </c>
      <c r="AD33" s="130"/>
      <c r="AE33" s="141">
        <v>19.602729904459402</v>
      </c>
      <c r="AF33" s="75"/>
      <c r="AG33" s="157">
        <v>41.743181673052298</v>
      </c>
      <c r="AH33" s="152">
        <v>63.813826628352402</v>
      </c>
      <c r="AI33" s="152">
        <v>75.221522190293697</v>
      </c>
      <c r="AJ33" s="152">
        <v>73.749909802043405</v>
      </c>
      <c r="AK33" s="152">
        <v>69.593793901660206</v>
      </c>
      <c r="AL33" s="158">
        <v>64.824446839080395</v>
      </c>
      <c r="AM33" s="152"/>
      <c r="AN33" s="159">
        <v>99.949392560664094</v>
      </c>
      <c r="AO33" s="160">
        <v>98.169420498084193</v>
      </c>
      <c r="AP33" s="161">
        <v>99.059406529374201</v>
      </c>
      <c r="AQ33" s="152"/>
      <c r="AR33" s="162">
        <v>74.605863893450106</v>
      </c>
      <c r="AS33" s="135"/>
      <c r="AT33" s="136">
        <v>8.3574462012698092</v>
      </c>
      <c r="AU33" s="130">
        <v>10.3928706368114</v>
      </c>
      <c r="AV33" s="130">
        <v>11.047620202287099</v>
      </c>
      <c r="AW33" s="130">
        <v>10.5437944238966</v>
      </c>
      <c r="AX33" s="130">
        <v>10.340841782976099</v>
      </c>
      <c r="AY33" s="137">
        <v>10.3000596651494</v>
      </c>
      <c r="AZ33" s="130"/>
      <c r="BA33" s="138">
        <v>10.131526365104699</v>
      </c>
      <c r="BB33" s="139">
        <v>8.2194821681601802</v>
      </c>
      <c r="BC33" s="140">
        <v>9.1757218946948296</v>
      </c>
      <c r="BD33" s="130"/>
      <c r="BE33" s="141">
        <v>9.8708121628669794</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7">
        <v>49.654030629679099</v>
      </c>
      <c r="H34" s="152">
        <v>65.580191668478705</v>
      </c>
      <c r="I34" s="152">
        <v>75.562221428349503</v>
      </c>
      <c r="J34" s="152">
        <v>73.895967817091702</v>
      </c>
      <c r="K34" s="152">
        <v>69.925218849989093</v>
      </c>
      <c r="L34" s="158">
        <v>66.9235260787176</v>
      </c>
      <c r="M34" s="152"/>
      <c r="N34" s="159">
        <v>99.419078313814396</v>
      </c>
      <c r="O34" s="160">
        <v>109.053295641638</v>
      </c>
      <c r="P34" s="161">
        <v>104.23618697772601</v>
      </c>
      <c r="Q34" s="152"/>
      <c r="R34" s="162">
        <v>77.584286335577303</v>
      </c>
      <c r="S34" s="135"/>
      <c r="T34" s="136">
        <v>-2.7201233000923999</v>
      </c>
      <c r="U34" s="130">
        <v>-2.45334142323214</v>
      </c>
      <c r="V34" s="130">
        <v>-1.8786127158485699</v>
      </c>
      <c r="W34" s="130">
        <v>-5.63007902769235</v>
      </c>
      <c r="X34" s="130">
        <v>-5.6818275693029099</v>
      </c>
      <c r="Y34" s="137">
        <v>-3.7689377694547699</v>
      </c>
      <c r="Z34" s="130"/>
      <c r="AA34" s="138">
        <v>-4.1230285479511899</v>
      </c>
      <c r="AB34" s="139">
        <v>-6.0723687862769999</v>
      </c>
      <c r="AC34" s="140">
        <v>-5.1527254740896602</v>
      </c>
      <c r="AD34" s="130"/>
      <c r="AE34" s="141">
        <v>-4.3048715643290798</v>
      </c>
      <c r="AF34" s="75"/>
      <c r="AG34" s="157">
        <v>51.124627147339297</v>
      </c>
      <c r="AH34" s="152">
        <v>70.209704886458894</v>
      </c>
      <c r="AI34" s="152">
        <v>80.774350051256505</v>
      </c>
      <c r="AJ34" s="152">
        <v>80.315286803765005</v>
      </c>
      <c r="AK34" s="152">
        <v>80.435203473020394</v>
      </c>
      <c r="AL34" s="158">
        <v>72.571834472367996</v>
      </c>
      <c r="AM34" s="152"/>
      <c r="AN34" s="159">
        <v>108.444355099251</v>
      </c>
      <c r="AO34" s="160">
        <v>112.81715704699999</v>
      </c>
      <c r="AP34" s="161">
        <v>110.63075607312599</v>
      </c>
      <c r="AQ34" s="152"/>
      <c r="AR34" s="162">
        <v>83.445812072584602</v>
      </c>
      <c r="AS34" s="135"/>
      <c r="AT34" s="136">
        <v>2.07008088652635</v>
      </c>
      <c r="AU34" s="130">
        <v>2.6643334181107701</v>
      </c>
      <c r="AV34" s="130">
        <v>2.6368169256429299</v>
      </c>
      <c r="AW34" s="130">
        <v>1.14041301656495</v>
      </c>
      <c r="AX34" s="130">
        <v>1.96959863301572</v>
      </c>
      <c r="AY34" s="137">
        <v>2.0799000050334699</v>
      </c>
      <c r="AZ34" s="130"/>
      <c r="BA34" s="138">
        <v>1.5920719267855501</v>
      </c>
      <c r="BB34" s="139">
        <v>1.46805083983422</v>
      </c>
      <c r="BC34" s="140">
        <v>1.5287980076087599</v>
      </c>
      <c r="BD34" s="130"/>
      <c r="BE34" s="141">
        <v>1.8704433193504999</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7">
        <v>46.859446579554103</v>
      </c>
      <c r="H35" s="152">
        <v>68.633143735588007</v>
      </c>
      <c r="I35" s="152">
        <v>69.013735588009197</v>
      </c>
      <c r="J35" s="152">
        <v>72.291160645657101</v>
      </c>
      <c r="K35" s="152">
        <v>70.078770176787003</v>
      </c>
      <c r="L35" s="158">
        <v>65.375251345119096</v>
      </c>
      <c r="M35" s="152"/>
      <c r="N35" s="159">
        <v>84.023589546502606</v>
      </c>
      <c r="O35" s="160">
        <v>87.442390468870002</v>
      </c>
      <c r="P35" s="161">
        <v>85.732990007686297</v>
      </c>
      <c r="Q35" s="152"/>
      <c r="R35" s="162">
        <v>71.191748105852596</v>
      </c>
      <c r="S35" s="135"/>
      <c r="T35" s="136">
        <v>1.3794383335256699</v>
      </c>
      <c r="U35" s="130">
        <v>15.817433009031699</v>
      </c>
      <c r="V35" s="130">
        <v>9.9739931039407406</v>
      </c>
      <c r="W35" s="130">
        <v>-6.4751742674373496</v>
      </c>
      <c r="X35" s="130">
        <v>-2.59407663737018</v>
      </c>
      <c r="Y35" s="137">
        <v>2.9604425256014402</v>
      </c>
      <c r="Z35" s="130"/>
      <c r="AA35" s="138">
        <v>2.4779263804888698</v>
      </c>
      <c r="AB35" s="139">
        <v>-7.4046309832494499</v>
      </c>
      <c r="AC35" s="140">
        <v>-2.8118515590813402</v>
      </c>
      <c r="AD35" s="130"/>
      <c r="AE35" s="141">
        <v>0.89852994439185696</v>
      </c>
      <c r="AF35" s="75"/>
      <c r="AG35" s="157">
        <v>48.935705226748603</v>
      </c>
      <c r="AH35" s="152">
        <v>69.701992697924595</v>
      </c>
      <c r="AI35" s="152">
        <v>72.512175249807797</v>
      </c>
      <c r="AJ35" s="152">
        <v>71.370939661798602</v>
      </c>
      <c r="AK35" s="152">
        <v>72.606906225979998</v>
      </c>
      <c r="AL35" s="158">
        <v>67.0255438124519</v>
      </c>
      <c r="AM35" s="152"/>
      <c r="AN35" s="159">
        <v>88.527632590315093</v>
      </c>
      <c r="AO35" s="160">
        <v>91.611200999231301</v>
      </c>
      <c r="AP35" s="161">
        <v>90.069416794773204</v>
      </c>
      <c r="AQ35" s="152"/>
      <c r="AR35" s="162">
        <v>73.609507521686595</v>
      </c>
      <c r="AS35" s="135"/>
      <c r="AT35" s="136">
        <v>4.5154263849551102</v>
      </c>
      <c r="AU35" s="130">
        <v>6.5638524232542697</v>
      </c>
      <c r="AV35" s="130">
        <v>4.0842017834745699</v>
      </c>
      <c r="AW35" s="130">
        <v>-2.8612073743537101</v>
      </c>
      <c r="AX35" s="130">
        <v>4.2166000765282901</v>
      </c>
      <c r="AY35" s="137">
        <v>3.10371810288955</v>
      </c>
      <c r="AZ35" s="130"/>
      <c r="BA35" s="138">
        <v>-0.88047261758881901</v>
      </c>
      <c r="BB35" s="139">
        <v>-3.1476323827136201</v>
      </c>
      <c r="BC35" s="140">
        <v>-2.0465645387646099</v>
      </c>
      <c r="BD35" s="130"/>
      <c r="BE35" s="141">
        <v>1.2427003952148901</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7">
        <v>43.150125247198403</v>
      </c>
      <c r="H36" s="152">
        <v>52.281812788398099</v>
      </c>
      <c r="I36" s="152">
        <v>57.539841793012499</v>
      </c>
      <c r="J36" s="152">
        <v>57.020240572171602</v>
      </c>
      <c r="K36" s="152">
        <v>62.050747724317198</v>
      </c>
      <c r="L36" s="158">
        <v>54.436786416677499</v>
      </c>
      <c r="M36" s="152"/>
      <c r="N36" s="159">
        <v>95.476781534460301</v>
      </c>
      <c r="O36" s="160">
        <v>96.656937581274306</v>
      </c>
      <c r="P36" s="161">
        <v>96.066859557867303</v>
      </c>
      <c r="Q36" s="152"/>
      <c r="R36" s="162">
        <v>66.401105297580102</v>
      </c>
      <c r="S36" s="135"/>
      <c r="T36" s="136">
        <v>13.8050870427476</v>
      </c>
      <c r="U36" s="130">
        <v>-1.09048720316773</v>
      </c>
      <c r="V36" s="130">
        <v>4.4487807395110801</v>
      </c>
      <c r="W36" s="130">
        <v>0.87412533117299895</v>
      </c>
      <c r="X36" s="130">
        <v>-4.8735319218837798</v>
      </c>
      <c r="Y36" s="137">
        <v>1.6246243728088601</v>
      </c>
      <c r="Z36" s="130"/>
      <c r="AA36" s="138">
        <v>-3.1214910036425598</v>
      </c>
      <c r="AB36" s="139">
        <v>-12.649954220929001</v>
      </c>
      <c r="AC36" s="140">
        <v>-8.1613089839614794</v>
      </c>
      <c r="AD36" s="130"/>
      <c r="AE36" s="141">
        <v>-2.6050270706965599</v>
      </c>
      <c r="AF36" s="75"/>
      <c r="AG36" s="157">
        <v>42.819723137771902</v>
      </c>
      <c r="AH36" s="152">
        <v>52.934559986815998</v>
      </c>
      <c r="AI36" s="152">
        <v>56.359167765326298</v>
      </c>
      <c r="AJ36" s="152">
        <v>56.140451634094198</v>
      </c>
      <c r="AK36" s="152">
        <v>56.674936771226797</v>
      </c>
      <c r="AL36" s="158">
        <v>52.990498321374403</v>
      </c>
      <c r="AM36" s="152"/>
      <c r="AN36" s="159">
        <v>82.393273115453994</v>
      </c>
      <c r="AO36" s="160">
        <v>84.628073575299695</v>
      </c>
      <c r="AP36" s="161">
        <v>83.510673345376901</v>
      </c>
      <c r="AQ36" s="152"/>
      <c r="AR36" s="162">
        <v>61.723456296992403</v>
      </c>
      <c r="AS36" s="135"/>
      <c r="AT36" s="136">
        <v>-2.15478202680716</v>
      </c>
      <c r="AU36" s="130">
        <v>-4.2552611249038597</v>
      </c>
      <c r="AV36" s="130">
        <v>-1.5932481628836399</v>
      </c>
      <c r="AW36" s="130">
        <v>-5.6835868506657601</v>
      </c>
      <c r="AX36" s="130">
        <v>-9.5661501509232494</v>
      </c>
      <c r="AY36" s="137">
        <v>-4.8836884317281699</v>
      </c>
      <c r="AZ36" s="130"/>
      <c r="BA36" s="138">
        <v>-11.4430059335998</v>
      </c>
      <c r="BB36" s="139">
        <v>-13.907379103435</v>
      </c>
      <c r="BC36" s="140">
        <v>-12.709059811547</v>
      </c>
      <c r="BD36" s="130"/>
      <c r="BE36" s="141">
        <v>-8.0586160928357398</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7">
        <v>49.306489560650597</v>
      </c>
      <c r="H37" s="152">
        <v>57.947630075573201</v>
      </c>
      <c r="I37" s="152">
        <v>64.962794415268306</v>
      </c>
      <c r="J37" s="152">
        <v>69.577439989752705</v>
      </c>
      <c r="K37" s="152">
        <v>72.235281157935106</v>
      </c>
      <c r="L37" s="158">
        <v>62.805927039836</v>
      </c>
      <c r="M37" s="152"/>
      <c r="N37" s="159">
        <v>122.312855642372</v>
      </c>
      <c r="O37" s="160">
        <v>122.183732291533</v>
      </c>
      <c r="P37" s="161">
        <v>122.24829396695201</v>
      </c>
      <c r="Q37" s="152"/>
      <c r="R37" s="162">
        <v>79.789460447583593</v>
      </c>
      <c r="S37" s="135"/>
      <c r="T37" s="136">
        <v>-33.397877780192402</v>
      </c>
      <c r="U37" s="130">
        <v>-4.4711794570002699</v>
      </c>
      <c r="V37" s="130">
        <v>-1.8653336847162501</v>
      </c>
      <c r="W37" s="130">
        <v>-0.32106535105524903</v>
      </c>
      <c r="X37" s="130">
        <v>-4.3456638177569697</v>
      </c>
      <c r="Y37" s="137">
        <v>-9.2943593499297599</v>
      </c>
      <c r="Z37" s="130"/>
      <c r="AA37" s="138">
        <v>-0.92325305998657703</v>
      </c>
      <c r="AB37" s="139">
        <v>-3.6587776688446598</v>
      </c>
      <c r="AC37" s="140">
        <v>-2.30943954284949</v>
      </c>
      <c r="AD37" s="130"/>
      <c r="AE37" s="141">
        <v>-6.3635818410823104</v>
      </c>
      <c r="AF37" s="75"/>
      <c r="AG37" s="157">
        <v>52.799465928013298</v>
      </c>
      <c r="AH37" s="152">
        <v>60.082025361854697</v>
      </c>
      <c r="AI37" s="152">
        <v>67.002686691430696</v>
      </c>
      <c r="AJ37" s="152">
        <v>70.474029845010804</v>
      </c>
      <c r="AK37" s="152">
        <v>75.914777699500405</v>
      </c>
      <c r="AL37" s="158">
        <v>65.254597105162006</v>
      </c>
      <c r="AM37" s="152"/>
      <c r="AN37" s="159">
        <v>111.172063212501</v>
      </c>
      <c r="AO37" s="160">
        <v>114.182286729857</v>
      </c>
      <c r="AP37" s="161">
        <v>112.677174971179</v>
      </c>
      <c r="AQ37" s="152"/>
      <c r="AR37" s="162">
        <v>78.803905066881299</v>
      </c>
      <c r="AS37" s="135"/>
      <c r="AT37" s="136">
        <v>-8.5180773141700108</v>
      </c>
      <c r="AU37" s="130">
        <v>-4.9114893781279303</v>
      </c>
      <c r="AV37" s="130">
        <v>-5.0188478098595004</v>
      </c>
      <c r="AW37" s="130">
        <v>-6.2486046513167004</v>
      </c>
      <c r="AX37" s="130">
        <v>-11.142915137733199</v>
      </c>
      <c r="AY37" s="137">
        <v>-7.32200628915027</v>
      </c>
      <c r="AZ37" s="130"/>
      <c r="BA37" s="138">
        <v>-13.4979838266956</v>
      </c>
      <c r="BB37" s="139">
        <v>-14.0381771457428</v>
      </c>
      <c r="BC37" s="140">
        <v>-13.7725341792965</v>
      </c>
      <c r="BD37" s="130"/>
      <c r="BE37" s="141">
        <v>-10.070360188215201</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7">
        <v>82.984011807864206</v>
      </c>
      <c r="H38" s="152">
        <v>127.10253353204099</v>
      </c>
      <c r="I38" s="152">
        <v>150.270876227597</v>
      </c>
      <c r="J38" s="152">
        <v>146.79878558599799</v>
      </c>
      <c r="K38" s="152">
        <v>115.449407313997</v>
      </c>
      <c r="L38" s="158">
        <v>124.521122893499</v>
      </c>
      <c r="M38" s="152"/>
      <c r="N38" s="159">
        <v>96.809154533990494</v>
      </c>
      <c r="O38" s="160">
        <v>99.656293324162107</v>
      </c>
      <c r="P38" s="161">
        <v>98.2327239290763</v>
      </c>
      <c r="Q38" s="152"/>
      <c r="R38" s="162">
        <v>117.01015176080701</v>
      </c>
      <c r="S38" s="135"/>
      <c r="T38" s="136">
        <v>2.6953839109867999</v>
      </c>
      <c r="U38" s="130">
        <v>7.1534014133420998</v>
      </c>
      <c r="V38" s="130">
        <v>10.6722804243526</v>
      </c>
      <c r="W38" s="130">
        <v>10.6192601393707</v>
      </c>
      <c r="X38" s="130">
        <v>3.2295723410716999</v>
      </c>
      <c r="Y38" s="137">
        <v>7.3785998631199696</v>
      </c>
      <c r="Z38" s="130"/>
      <c r="AA38" s="138">
        <v>-2.4760013796126201</v>
      </c>
      <c r="AB38" s="139">
        <v>-5.7852421624358801</v>
      </c>
      <c r="AC38" s="140">
        <v>-4.1831443485439097</v>
      </c>
      <c r="AD38" s="130"/>
      <c r="AE38" s="141">
        <v>4.3592422759807201</v>
      </c>
      <c r="AF38" s="75"/>
      <c r="AG38" s="157">
        <v>85.724041757422896</v>
      </c>
      <c r="AH38" s="152">
        <v>133.28425675417401</v>
      </c>
      <c r="AI38" s="152">
        <v>158.44867624861399</v>
      </c>
      <c r="AJ38" s="152">
        <v>157.18040286216501</v>
      </c>
      <c r="AK38" s="152">
        <v>126.825959532271</v>
      </c>
      <c r="AL38" s="158">
        <v>132.29266743092899</v>
      </c>
      <c r="AM38" s="152"/>
      <c r="AN38" s="159">
        <v>106.951760002292</v>
      </c>
      <c r="AO38" s="160">
        <v>108.281388331613</v>
      </c>
      <c r="AP38" s="161">
        <v>107.616574166953</v>
      </c>
      <c r="AQ38" s="152"/>
      <c r="AR38" s="162">
        <v>125.24235506979301</v>
      </c>
      <c r="AS38" s="135"/>
      <c r="AT38" s="136">
        <v>10.4355277841904</v>
      </c>
      <c r="AU38" s="130">
        <v>12.7463717500963</v>
      </c>
      <c r="AV38" s="130">
        <v>12.134853156847401</v>
      </c>
      <c r="AW38" s="130">
        <v>11.235691686697599</v>
      </c>
      <c r="AX38" s="130">
        <v>5.3832715589238296</v>
      </c>
      <c r="AY38" s="137">
        <v>10.461892831299901</v>
      </c>
      <c r="AZ38" s="130"/>
      <c r="BA38" s="138">
        <v>-1.2302369667294499</v>
      </c>
      <c r="BB38" s="139">
        <v>-2.02564764068102</v>
      </c>
      <c r="BC38" s="140">
        <v>-1.6320069446854499</v>
      </c>
      <c r="BD38" s="130"/>
      <c r="BE38" s="141">
        <v>7.2256490204559602</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63">
        <v>41.076512209350703</v>
      </c>
      <c r="H39" s="164">
        <v>50.524798733227698</v>
      </c>
      <c r="I39" s="164">
        <v>53.267819818318102</v>
      </c>
      <c r="J39" s="164">
        <v>57.425602133511099</v>
      </c>
      <c r="K39" s="164">
        <v>66.126597216434703</v>
      </c>
      <c r="L39" s="165">
        <v>53.684266022168501</v>
      </c>
      <c r="M39" s="152"/>
      <c r="N39" s="166">
        <v>90.908534044503696</v>
      </c>
      <c r="O39" s="167">
        <v>89.089492457704793</v>
      </c>
      <c r="P39" s="168">
        <v>89.999013251104202</v>
      </c>
      <c r="Q39" s="152"/>
      <c r="R39" s="169">
        <v>64.059908087578705</v>
      </c>
      <c r="S39" s="135"/>
      <c r="T39" s="142">
        <v>-5.4403732055396903</v>
      </c>
      <c r="U39" s="143">
        <v>1.4777777087625901</v>
      </c>
      <c r="V39" s="143">
        <v>-0.27716848336115002</v>
      </c>
      <c r="W39" s="143">
        <v>-3.2837003381586598</v>
      </c>
      <c r="X39" s="143">
        <v>3.3426281312955402</v>
      </c>
      <c r="Y39" s="144">
        <v>-0.60623604972160505</v>
      </c>
      <c r="Z39" s="130"/>
      <c r="AA39" s="145">
        <v>1.8763297600548801</v>
      </c>
      <c r="AB39" s="146">
        <v>-5.4034544222182701</v>
      </c>
      <c r="AC39" s="147">
        <v>-1.8616812963976099</v>
      </c>
      <c r="AD39" s="130"/>
      <c r="AE39" s="148">
        <v>-1.12530708236246</v>
      </c>
      <c r="AF39" s="75"/>
      <c r="AG39" s="163">
        <v>41.682507074730097</v>
      </c>
      <c r="AH39" s="164">
        <v>51.374984173566702</v>
      </c>
      <c r="AI39" s="164">
        <v>55.710212137092498</v>
      </c>
      <c r="AJ39" s="164">
        <v>57.766912472281398</v>
      </c>
      <c r="AK39" s="164">
        <v>63.486363122881798</v>
      </c>
      <c r="AL39" s="165">
        <v>54.009577662439902</v>
      </c>
      <c r="AM39" s="152"/>
      <c r="AN39" s="166">
        <v>88.599272415380099</v>
      </c>
      <c r="AO39" s="167">
        <v>88.499727835655406</v>
      </c>
      <c r="AP39" s="168">
        <v>88.549500125517696</v>
      </c>
      <c r="AQ39" s="152"/>
      <c r="AR39" s="169">
        <v>63.886716678182403</v>
      </c>
      <c r="AS39" s="135"/>
      <c r="AT39" s="142">
        <v>-3.5132195135580502</v>
      </c>
      <c r="AU39" s="143">
        <v>-1.7570231305699899</v>
      </c>
      <c r="AV39" s="143">
        <v>-0.82310386340063202</v>
      </c>
      <c r="AW39" s="143">
        <v>-0.72008316978722198</v>
      </c>
      <c r="AX39" s="143">
        <v>-0.70167959764729604</v>
      </c>
      <c r="AY39" s="144">
        <v>-1.3709124238355599</v>
      </c>
      <c r="AZ39" s="130"/>
      <c r="BA39" s="145">
        <v>-1.4870213439223501</v>
      </c>
      <c r="BB39" s="146">
        <v>-3.6238179525493601</v>
      </c>
      <c r="BC39" s="147">
        <v>-2.56653328035704</v>
      </c>
      <c r="BD39" s="130"/>
      <c r="BE39" s="148">
        <v>-1.85992987805414</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9">
        <v>44.877312485304401</v>
      </c>
      <c r="H40" s="150">
        <v>65.6532142017399</v>
      </c>
      <c r="I40" s="150">
        <v>69.273028450505507</v>
      </c>
      <c r="J40" s="150">
        <v>72.577178462261898</v>
      </c>
      <c r="K40" s="150">
        <v>68.282492358335205</v>
      </c>
      <c r="L40" s="151">
        <v>64.132645191629393</v>
      </c>
      <c r="M40" s="152"/>
      <c r="N40" s="153">
        <v>87.226322595814693</v>
      </c>
      <c r="O40" s="154">
        <v>85.988824359275796</v>
      </c>
      <c r="P40" s="155">
        <v>86.607573477545202</v>
      </c>
      <c r="Q40" s="152"/>
      <c r="R40" s="156">
        <v>70.554053273319596</v>
      </c>
      <c r="S40" s="135"/>
      <c r="T40" s="127">
        <v>1.7513536991412</v>
      </c>
      <c r="U40" s="128">
        <v>-3.6116410608768001</v>
      </c>
      <c r="V40" s="128">
        <v>-0.43852138558756198</v>
      </c>
      <c r="W40" s="128">
        <v>4.23326203499035</v>
      </c>
      <c r="X40" s="128">
        <v>-2.59824102231536</v>
      </c>
      <c r="Y40" s="129">
        <v>-0.26951005221146301</v>
      </c>
      <c r="Z40" s="130"/>
      <c r="AA40" s="131">
        <v>9.07377415088148</v>
      </c>
      <c r="AB40" s="132">
        <v>6.5147040558803004</v>
      </c>
      <c r="AC40" s="133">
        <v>7.7881916646475204</v>
      </c>
      <c r="AD40" s="130"/>
      <c r="AE40" s="134">
        <v>2.4156627409965301</v>
      </c>
      <c r="AF40" s="75"/>
      <c r="AG40" s="149">
        <v>50.955313308252897</v>
      </c>
      <c r="AH40" s="150">
        <v>65.499283446978595</v>
      </c>
      <c r="AI40" s="150">
        <v>69.672554667293596</v>
      </c>
      <c r="AJ40" s="150">
        <v>70.678317070303294</v>
      </c>
      <c r="AK40" s="150">
        <v>64.4337250176346</v>
      </c>
      <c r="AL40" s="151">
        <v>64.247838702092594</v>
      </c>
      <c r="AM40" s="152"/>
      <c r="AN40" s="153">
        <v>74.915815894662501</v>
      </c>
      <c r="AO40" s="154">
        <v>78.403375264519099</v>
      </c>
      <c r="AP40" s="155">
        <v>76.6595955795908</v>
      </c>
      <c r="AQ40" s="152"/>
      <c r="AR40" s="156">
        <v>67.794054952806405</v>
      </c>
      <c r="AS40" s="135"/>
      <c r="AT40" s="127">
        <v>2.3473012831617202</v>
      </c>
      <c r="AU40" s="128">
        <v>-0.368447709948584</v>
      </c>
      <c r="AV40" s="128">
        <v>0.234055298931269</v>
      </c>
      <c r="AW40" s="128">
        <v>1.19648074343003</v>
      </c>
      <c r="AX40" s="128">
        <v>-3.6800445191921902</v>
      </c>
      <c r="AY40" s="129">
        <v>-0.16689205343070301</v>
      </c>
      <c r="AZ40" s="130"/>
      <c r="BA40" s="131">
        <v>-6.5120634676642597</v>
      </c>
      <c r="BB40" s="132">
        <v>-6.17168658620451</v>
      </c>
      <c r="BC40" s="133">
        <v>-6.3383128481800197</v>
      </c>
      <c r="BD40" s="130"/>
      <c r="BE40" s="134">
        <v>-2.2478174669734901</v>
      </c>
      <c r="BF40" s="75"/>
    </row>
    <row r="41" spans="1:70" x14ac:dyDescent="0.2">
      <c r="A41" s="20" t="s">
        <v>84</v>
      </c>
      <c r="B41" s="3" t="str">
        <f t="shared" si="0"/>
        <v>Southwest Virginia - Blue Ridge Highlands</v>
      </c>
      <c r="C41" s="10"/>
      <c r="D41" s="24" t="s">
        <v>16</v>
      </c>
      <c r="E41" s="27" t="s">
        <v>17</v>
      </c>
      <c r="F41" s="3"/>
      <c r="G41" s="157">
        <v>45.657319681456201</v>
      </c>
      <c r="H41" s="152">
        <v>54.727631399317403</v>
      </c>
      <c r="I41" s="152">
        <v>60.106648464163797</v>
      </c>
      <c r="J41" s="152">
        <v>63.528856655290099</v>
      </c>
      <c r="K41" s="152">
        <v>66.469375426621099</v>
      </c>
      <c r="L41" s="158">
        <v>58.097966325369697</v>
      </c>
      <c r="M41" s="152"/>
      <c r="N41" s="159">
        <v>105.47754266211599</v>
      </c>
      <c r="O41" s="160">
        <v>90.477668941979502</v>
      </c>
      <c r="P41" s="161">
        <v>97.977605802047705</v>
      </c>
      <c r="Q41" s="152"/>
      <c r="R41" s="162">
        <v>69.492149032992003</v>
      </c>
      <c r="S41" s="135"/>
      <c r="T41" s="136">
        <v>16.799367402892901</v>
      </c>
      <c r="U41" s="130">
        <v>5.9364796990615698</v>
      </c>
      <c r="V41" s="130">
        <v>8.0702319634993493</v>
      </c>
      <c r="W41" s="130">
        <v>1.27411313483129</v>
      </c>
      <c r="X41" s="130">
        <v>1.9840242012326099</v>
      </c>
      <c r="Y41" s="137">
        <v>5.9118148539010802</v>
      </c>
      <c r="Z41" s="130"/>
      <c r="AA41" s="138">
        <v>2.3386288413530001</v>
      </c>
      <c r="AB41" s="139">
        <v>-0.92494564840879401</v>
      </c>
      <c r="AC41" s="140">
        <v>0.80543264586261298</v>
      </c>
      <c r="AD41" s="130"/>
      <c r="AE41" s="141">
        <v>3.7938247234545202</v>
      </c>
      <c r="AF41" s="75"/>
      <c r="AG41" s="157">
        <v>44.320891922639298</v>
      </c>
      <c r="AH41" s="152">
        <v>54.6279414106939</v>
      </c>
      <c r="AI41" s="152">
        <v>59.144853526734899</v>
      </c>
      <c r="AJ41" s="152">
        <v>61.834156712172899</v>
      </c>
      <c r="AK41" s="152">
        <v>64.228273321956706</v>
      </c>
      <c r="AL41" s="158">
        <v>56.831223378839503</v>
      </c>
      <c r="AM41" s="152"/>
      <c r="AN41" s="159">
        <v>95.885897042093205</v>
      </c>
      <c r="AO41" s="160">
        <v>92.044881683731504</v>
      </c>
      <c r="AP41" s="161">
        <v>93.965389362912404</v>
      </c>
      <c r="AQ41" s="152"/>
      <c r="AR41" s="162">
        <v>67.440985088574607</v>
      </c>
      <c r="AS41" s="135"/>
      <c r="AT41" s="136">
        <v>-8.8035102252342305</v>
      </c>
      <c r="AU41" s="130">
        <v>0.37756378393777801</v>
      </c>
      <c r="AV41" s="130">
        <v>0.60786155308661705</v>
      </c>
      <c r="AW41" s="130">
        <v>1.5806985158597899</v>
      </c>
      <c r="AX41" s="130">
        <v>1.7482503964078001E-2</v>
      </c>
      <c r="AY41" s="137">
        <v>-0.95580655683141502</v>
      </c>
      <c r="AZ41" s="130"/>
      <c r="BA41" s="138">
        <v>-1.10240607583785</v>
      </c>
      <c r="BB41" s="139">
        <v>-3.38190363617298</v>
      </c>
      <c r="BC41" s="140">
        <v>-2.23214597841302</v>
      </c>
      <c r="BD41" s="130"/>
      <c r="BE41" s="141">
        <v>-1.46787019673288</v>
      </c>
      <c r="BF41" s="75"/>
    </row>
    <row r="42" spans="1:70" x14ac:dyDescent="0.2">
      <c r="A42" s="21" t="s">
        <v>85</v>
      </c>
      <c r="B42" s="3" t="str">
        <f t="shared" si="0"/>
        <v>Southwest Virginia - Heart of Appalachia</v>
      </c>
      <c r="C42" s="3"/>
      <c r="D42" s="24" t="s">
        <v>16</v>
      </c>
      <c r="E42" s="27" t="s">
        <v>17</v>
      </c>
      <c r="F42" s="3"/>
      <c r="G42" s="157">
        <v>29.923959948320402</v>
      </c>
      <c r="H42" s="152">
        <v>41.858830749353999</v>
      </c>
      <c r="I42" s="152">
        <v>43.182861757105897</v>
      </c>
      <c r="J42" s="152">
        <v>45.901531007751899</v>
      </c>
      <c r="K42" s="152">
        <v>41.638378552971503</v>
      </c>
      <c r="L42" s="158">
        <v>40.501112403100699</v>
      </c>
      <c r="M42" s="152"/>
      <c r="N42" s="159">
        <v>53.122603359173098</v>
      </c>
      <c r="O42" s="160">
        <v>45.438307493540002</v>
      </c>
      <c r="P42" s="161">
        <v>49.280455426356497</v>
      </c>
      <c r="Q42" s="152"/>
      <c r="R42" s="162">
        <v>43.009496124031003</v>
      </c>
      <c r="S42" s="135"/>
      <c r="T42" s="136">
        <v>6.9984191345964604</v>
      </c>
      <c r="U42" s="130">
        <v>-6.7148376186655803</v>
      </c>
      <c r="V42" s="130">
        <v>0.94513242156211796</v>
      </c>
      <c r="W42" s="130">
        <v>3.29482051548435</v>
      </c>
      <c r="X42" s="130">
        <v>-3.9100097241088299</v>
      </c>
      <c r="Y42" s="137">
        <v>-0.43351413724320498</v>
      </c>
      <c r="Z42" s="130"/>
      <c r="AA42" s="138">
        <v>-11.627587592417401</v>
      </c>
      <c r="AB42" s="139">
        <v>-16.840170748550001</v>
      </c>
      <c r="AC42" s="140">
        <v>-14.1095862375549</v>
      </c>
      <c r="AD42" s="130"/>
      <c r="AE42" s="141">
        <v>-5.3664355753315398</v>
      </c>
      <c r="AF42" s="75"/>
      <c r="AG42" s="157">
        <v>32.963615956072303</v>
      </c>
      <c r="AH42" s="152">
        <v>44.719678617570999</v>
      </c>
      <c r="AI42" s="152">
        <v>48.420965762273902</v>
      </c>
      <c r="AJ42" s="152">
        <v>47.331185400516702</v>
      </c>
      <c r="AK42" s="152">
        <v>42.871904069767403</v>
      </c>
      <c r="AL42" s="158">
        <v>43.261469961240302</v>
      </c>
      <c r="AM42" s="152"/>
      <c r="AN42" s="159">
        <v>49.004777131782902</v>
      </c>
      <c r="AO42" s="160">
        <v>47.650610465116202</v>
      </c>
      <c r="AP42" s="161">
        <v>48.327693798449602</v>
      </c>
      <c r="AQ42" s="152"/>
      <c r="AR42" s="162">
        <v>44.708962486157198</v>
      </c>
      <c r="AS42" s="135"/>
      <c r="AT42" s="136">
        <v>4.5147445530343804</v>
      </c>
      <c r="AU42" s="130">
        <v>-0.45570854221110102</v>
      </c>
      <c r="AV42" s="130">
        <v>4.9592275213672803</v>
      </c>
      <c r="AW42" s="130">
        <v>-1.2128935694371601</v>
      </c>
      <c r="AX42" s="130">
        <v>-2.5782469986843499</v>
      </c>
      <c r="AY42" s="137">
        <v>0.83505951706307102</v>
      </c>
      <c r="AZ42" s="130"/>
      <c r="BA42" s="138">
        <v>-10.1083287156707</v>
      </c>
      <c r="BB42" s="139">
        <v>-9.0864914920150905</v>
      </c>
      <c r="BC42" s="140">
        <v>-9.6074549126031492</v>
      </c>
      <c r="BD42" s="130"/>
      <c r="BE42" s="141">
        <v>-2.6386422236868201</v>
      </c>
      <c r="BF42" s="75"/>
    </row>
    <row r="43" spans="1:70" x14ac:dyDescent="0.2">
      <c r="A43" s="22" t="s">
        <v>86</v>
      </c>
      <c r="B43" s="3" t="str">
        <f t="shared" si="0"/>
        <v>Virginia Mountains</v>
      </c>
      <c r="C43" s="3"/>
      <c r="D43" s="25" t="s">
        <v>16</v>
      </c>
      <c r="E43" s="28" t="s">
        <v>17</v>
      </c>
      <c r="F43" s="3"/>
      <c r="G43" s="157">
        <v>43.535370780298798</v>
      </c>
      <c r="H43" s="152">
        <v>56.226112340896499</v>
      </c>
      <c r="I43" s="152">
        <v>71.334997232982801</v>
      </c>
      <c r="J43" s="152">
        <v>76.959620918649605</v>
      </c>
      <c r="K43" s="152">
        <v>74.419575262866601</v>
      </c>
      <c r="L43" s="158">
        <v>64.495135307138895</v>
      </c>
      <c r="M43" s="152"/>
      <c r="N43" s="159">
        <v>97.342603763143302</v>
      </c>
      <c r="O43" s="160">
        <v>90.627726895406695</v>
      </c>
      <c r="P43" s="161">
        <v>93.985165329275006</v>
      </c>
      <c r="Q43" s="152"/>
      <c r="R43" s="162">
        <v>72.920858170606294</v>
      </c>
      <c r="S43" s="135"/>
      <c r="T43" s="136">
        <v>3.3902614288753998</v>
      </c>
      <c r="U43" s="130">
        <v>-2.7529490729088599</v>
      </c>
      <c r="V43" s="130">
        <v>8.1650784870242603</v>
      </c>
      <c r="W43" s="130">
        <v>11.775849884001</v>
      </c>
      <c r="X43" s="130">
        <v>-3.9335966514847698</v>
      </c>
      <c r="Y43" s="137">
        <v>3.1801125467284699</v>
      </c>
      <c r="Z43" s="130"/>
      <c r="AA43" s="138">
        <v>-9.7673343074563892</v>
      </c>
      <c r="AB43" s="139">
        <v>-9.6029590407728502</v>
      </c>
      <c r="AC43" s="140">
        <v>-9.6881573624032509</v>
      </c>
      <c r="AD43" s="130"/>
      <c r="AE43" s="141">
        <v>-2.0014885993697402</v>
      </c>
      <c r="AF43" s="75"/>
      <c r="AG43" s="157">
        <v>48.169540675152099</v>
      </c>
      <c r="AH43" s="152">
        <v>64.472945835639095</v>
      </c>
      <c r="AI43" s="152">
        <v>72.270613240176999</v>
      </c>
      <c r="AJ43" s="152">
        <v>73.975530921416706</v>
      </c>
      <c r="AK43" s="152">
        <v>74.207403846153795</v>
      </c>
      <c r="AL43" s="158">
        <v>66.619206903707806</v>
      </c>
      <c r="AM43" s="152"/>
      <c r="AN43" s="159">
        <v>94.213220462091797</v>
      </c>
      <c r="AO43" s="160">
        <v>94.350129012174804</v>
      </c>
      <c r="AP43" s="161">
        <v>94.281674737133301</v>
      </c>
      <c r="AQ43" s="152"/>
      <c r="AR43" s="162">
        <v>74.522769141829301</v>
      </c>
      <c r="AS43" s="135"/>
      <c r="AT43" s="136">
        <v>2.5378700510850298</v>
      </c>
      <c r="AU43" s="130">
        <v>3.15561645974672</v>
      </c>
      <c r="AV43" s="130">
        <v>5.0785504638545902</v>
      </c>
      <c r="AW43" s="130">
        <v>8.9909603172332098</v>
      </c>
      <c r="AX43" s="130">
        <v>7.0416876573201801</v>
      </c>
      <c r="AY43" s="137">
        <v>5.5694910589121198</v>
      </c>
      <c r="AZ43" s="130"/>
      <c r="BA43" s="138">
        <v>1.5170119906719</v>
      </c>
      <c r="BB43" s="139">
        <v>-0.68216261577843196</v>
      </c>
      <c r="BC43" s="140">
        <v>0.40458576005921998</v>
      </c>
      <c r="BD43" s="130"/>
      <c r="BE43" s="141">
        <v>3.6346342095056801</v>
      </c>
      <c r="BF43" s="75"/>
    </row>
    <row r="44" spans="1:70" x14ac:dyDescent="0.2">
      <c r="A44" s="86" t="s">
        <v>111</v>
      </c>
      <c r="B44" s="3" t="s">
        <v>117</v>
      </c>
      <c r="D44" s="25" t="s">
        <v>16</v>
      </c>
      <c r="E44" s="28" t="s">
        <v>17</v>
      </c>
      <c r="G44" s="157">
        <v>119.192912591687</v>
      </c>
      <c r="H44" s="152">
        <v>164.378248777506</v>
      </c>
      <c r="I44" s="152">
        <v>189.89707823960799</v>
      </c>
      <c r="J44" s="152">
        <v>183.783459657701</v>
      </c>
      <c r="K44" s="152">
        <v>176.585898533007</v>
      </c>
      <c r="L44" s="158">
        <v>166.76751955990201</v>
      </c>
      <c r="M44" s="152"/>
      <c r="N44" s="159">
        <v>243.737448044009</v>
      </c>
      <c r="O44" s="160">
        <v>263.76055929095298</v>
      </c>
      <c r="P44" s="161">
        <v>253.74900366748099</v>
      </c>
      <c r="Q44" s="152"/>
      <c r="R44" s="162">
        <v>191.61937216206701</v>
      </c>
      <c r="S44" s="135"/>
      <c r="T44" s="136">
        <v>-8.7947463235321592</v>
      </c>
      <c r="U44" s="130">
        <v>-2.7654571140838802</v>
      </c>
      <c r="V44" s="130">
        <v>2.5889279098513902</v>
      </c>
      <c r="W44" s="130">
        <v>-5.0896257018791102</v>
      </c>
      <c r="X44" s="130">
        <v>-8.4801146792169604</v>
      </c>
      <c r="Y44" s="137">
        <v>-4.3140647532235903</v>
      </c>
      <c r="Z44" s="130"/>
      <c r="AA44" s="138">
        <v>-4.7092154512581601</v>
      </c>
      <c r="AB44" s="139">
        <v>-2.15716898291359</v>
      </c>
      <c r="AC44" s="140">
        <v>-3.3996910458048601</v>
      </c>
      <c r="AD44" s="130"/>
      <c r="AE44" s="141">
        <v>-3.97015194985529</v>
      </c>
      <c r="AF44" s="78"/>
      <c r="AG44" s="157">
        <v>117.624298594132</v>
      </c>
      <c r="AH44" s="152">
        <v>164.80770018337401</v>
      </c>
      <c r="AI44" s="152">
        <v>199.57199419315401</v>
      </c>
      <c r="AJ44" s="152">
        <v>205.189902964547</v>
      </c>
      <c r="AK44" s="152">
        <v>205.23186965158899</v>
      </c>
      <c r="AL44" s="158">
        <v>178.485153117359</v>
      </c>
      <c r="AM44" s="152"/>
      <c r="AN44" s="159">
        <v>252.565950488997</v>
      </c>
      <c r="AO44" s="160">
        <v>268.11505654034198</v>
      </c>
      <c r="AP44" s="161">
        <v>260.34050351466902</v>
      </c>
      <c r="AQ44" s="152"/>
      <c r="AR44" s="162">
        <v>201.872396088019</v>
      </c>
      <c r="AS44" s="135"/>
      <c r="AT44" s="136">
        <v>-8.5811599478466096</v>
      </c>
      <c r="AU44" s="130">
        <v>-4.2026259887489097</v>
      </c>
      <c r="AV44" s="130">
        <v>-1.3335053280921101</v>
      </c>
      <c r="AW44" s="130">
        <v>-2.4273200010526801</v>
      </c>
      <c r="AX44" s="130">
        <v>-0.46203338545336597</v>
      </c>
      <c r="AY44" s="137">
        <v>-2.9403907755872298</v>
      </c>
      <c r="AZ44" s="130"/>
      <c r="BA44" s="138">
        <v>-2.46421750864834</v>
      </c>
      <c r="BB44" s="139">
        <v>-1.78116855553128</v>
      </c>
      <c r="BC44" s="140">
        <v>-2.1136848274909199</v>
      </c>
      <c r="BD44" s="130"/>
      <c r="BE44" s="141">
        <v>-2.6378888137854601</v>
      </c>
    </row>
    <row r="45" spans="1:70" x14ac:dyDescent="0.2">
      <c r="A45" s="86" t="s">
        <v>112</v>
      </c>
      <c r="B45" s="3" t="s">
        <v>118</v>
      </c>
      <c r="D45" s="25" t="s">
        <v>16</v>
      </c>
      <c r="E45" s="28" t="s">
        <v>17</v>
      </c>
      <c r="G45" s="157">
        <v>91.557342143360898</v>
      </c>
      <c r="H45" s="152">
        <v>144.983878763131</v>
      </c>
      <c r="I45" s="152">
        <v>175.18031070195599</v>
      </c>
      <c r="J45" s="152">
        <v>173.016834700619</v>
      </c>
      <c r="K45" s="152">
        <v>137.81554474924801</v>
      </c>
      <c r="L45" s="158">
        <v>144.51078221166301</v>
      </c>
      <c r="M45" s="152"/>
      <c r="N45" s="159">
        <v>138.87799250157701</v>
      </c>
      <c r="O45" s="160">
        <v>144.03960800326601</v>
      </c>
      <c r="P45" s="161">
        <v>141.45880025242201</v>
      </c>
      <c r="Q45" s="152"/>
      <c r="R45" s="162">
        <v>143.63878736616499</v>
      </c>
      <c r="S45" s="135"/>
      <c r="T45" s="136">
        <v>-5.5901854366657799</v>
      </c>
      <c r="U45" s="130">
        <v>6.6166500147368099</v>
      </c>
      <c r="V45" s="130">
        <v>9.0684306677024509</v>
      </c>
      <c r="W45" s="130">
        <v>11.687780116332201</v>
      </c>
      <c r="X45" s="130">
        <v>1.89200577929388</v>
      </c>
      <c r="Y45" s="137">
        <v>5.6755519659835896</v>
      </c>
      <c r="Z45" s="130"/>
      <c r="AA45" s="138">
        <v>1.5404972066443401</v>
      </c>
      <c r="AB45" s="139">
        <v>-3.94032548281483</v>
      </c>
      <c r="AC45" s="140">
        <v>-1.3258577226805599</v>
      </c>
      <c r="AD45" s="130"/>
      <c r="AE45" s="141">
        <v>3.6070233946162502</v>
      </c>
      <c r="AF45" s="78"/>
      <c r="AG45" s="157">
        <v>97.804759875308207</v>
      </c>
      <c r="AH45" s="152">
        <v>154.483374307914</v>
      </c>
      <c r="AI45" s="152">
        <v>184.970389708277</v>
      </c>
      <c r="AJ45" s="152">
        <v>183.446081515776</v>
      </c>
      <c r="AK45" s="152">
        <v>156.19665634703699</v>
      </c>
      <c r="AL45" s="158">
        <v>155.38546440218801</v>
      </c>
      <c r="AM45" s="152"/>
      <c r="AN45" s="159">
        <v>152.21124774548599</v>
      </c>
      <c r="AO45" s="160">
        <v>153.89925782339401</v>
      </c>
      <c r="AP45" s="161">
        <v>153.05525278444</v>
      </c>
      <c r="AQ45" s="152"/>
      <c r="AR45" s="162">
        <v>154.71943224078299</v>
      </c>
      <c r="AS45" s="135"/>
      <c r="AT45" s="136">
        <v>8.9579426521727399</v>
      </c>
      <c r="AU45" s="130">
        <v>11.406042772096701</v>
      </c>
      <c r="AV45" s="130">
        <v>10.3624936918352</v>
      </c>
      <c r="AW45" s="130">
        <v>9.9054538357565001</v>
      </c>
      <c r="AX45" s="130">
        <v>4.3946947728554804</v>
      </c>
      <c r="AY45" s="137">
        <v>9.0321471654823</v>
      </c>
      <c r="AZ45" s="130"/>
      <c r="BA45" s="138">
        <v>0.59676074256688805</v>
      </c>
      <c r="BB45" s="139">
        <v>-1.30233049607384</v>
      </c>
      <c r="BC45" s="140">
        <v>-0.367068572719286</v>
      </c>
      <c r="BD45" s="130"/>
      <c r="BE45" s="141">
        <v>6.1987663253052201</v>
      </c>
    </row>
    <row r="46" spans="1:70" x14ac:dyDescent="0.2">
      <c r="A46" s="86" t="s">
        <v>113</v>
      </c>
      <c r="B46" s="3" t="s">
        <v>119</v>
      </c>
      <c r="D46" s="25" t="s">
        <v>16</v>
      </c>
      <c r="E46" s="28" t="s">
        <v>17</v>
      </c>
      <c r="G46" s="157">
        <v>72.475657411005102</v>
      </c>
      <c r="H46" s="152">
        <v>102.784260095047</v>
      </c>
      <c r="I46" s="152">
        <v>120.26278775741901</v>
      </c>
      <c r="J46" s="152">
        <v>118.313247750844</v>
      </c>
      <c r="K46" s="152">
        <v>104.07763278237699</v>
      </c>
      <c r="L46" s="158">
        <v>103.582717159338</v>
      </c>
      <c r="M46" s="152"/>
      <c r="N46" s="159">
        <v>123.895781151926</v>
      </c>
      <c r="O46" s="160">
        <v>127.00679678393099</v>
      </c>
      <c r="P46" s="161">
        <v>125.45128896792799</v>
      </c>
      <c r="Q46" s="152"/>
      <c r="R46" s="162">
        <v>109.83088053322101</v>
      </c>
      <c r="S46" s="135"/>
      <c r="T46" s="136">
        <v>-10.356901838364401</v>
      </c>
      <c r="U46" s="130">
        <v>4.3438946464228101</v>
      </c>
      <c r="V46" s="130">
        <v>4.8414335352098199</v>
      </c>
      <c r="W46" s="130">
        <v>0.73295254201410398</v>
      </c>
      <c r="X46" s="130">
        <v>-1.94774677887195</v>
      </c>
      <c r="Y46" s="137">
        <v>4.8778159604683798E-2</v>
      </c>
      <c r="Z46" s="130"/>
      <c r="AA46" s="138">
        <v>-3.6835866616286501</v>
      </c>
      <c r="AB46" s="139">
        <v>-5.3745328888228299</v>
      </c>
      <c r="AC46" s="140">
        <v>-4.5470284291961001</v>
      </c>
      <c r="AD46" s="130"/>
      <c r="AE46" s="141">
        <v>-1.49895380407263</v>
      </c>
      <c r="AF46" s="78"/>
      <c r="AG46" s="157">
        <v>75.939555698359001</v>
      </c>
      <c r="AH46" s="152">
        <v>108.412850823445</v>
      </c>
      <c r="AI46" s="152">
        <v>127.00891166273099</v>
      </c>
      <c r="AJ46" s="152">
        <v>126.040110963326</v>
      </c>
      <c r="AK46" s="152">
        <v>113.557161356367</v>
      </c>
      <c r="AL46" s="158">
        <v>110.19171810084499</v>
      </c>
      <c r="AM46" s="152"/>
      <c r="AN46" s="159">
        <v>125.52162596765901</v>
      </c>
      <c r="AO46" s="160">
        <v>127.956654287593</v>
      </c>
      <c r="AP46" s="161">
        <v>126.739140127626</v>
      </c>
      <c r="AQ46" s="152"/>
      <c r="AR46" s="162">
        <v>114.91955296563999</v>
      </c>
      <c r="AS46" s="135"/>
      <c r="AT46" s="136">
        <v>2.0839005245242999</v>
      </c>
      <c r="AU46" s="130">
        <v>5.7243987866789503</v>
      </c>
      <c r="AV46" s="130">
        <v>5.3252022461744399</v>
      </c>
      <c r="AW46" s="130">
        <v>3.0496734371531198</v>
      </c>
      <c r="AX46" s="130">
        <v>-1.00107655120409</v>
      </c>
      <c r="AY46" s="137">
        <v>3.0724742020765299</v>
      </c>
      <c r="AZ46" s="130"/>
      <c r="BA46" s="138">
        <v>-6.7290157866849398</v>
      </c>
      <c r="BB46" s="139">
        <v>-6.5259397966180304</v>
      </c>
      <c r="BC46" s="140">
        <v>-6.6266127797262397</v>
      </c>
      <c r="BD46" s="130"/>
      <c r="BE46" s="141">
        <v>-0.19424721041845899</v>
      </c>
    </row>
    <row r="47" spans="1:70" x14ac:dyDescent="0.2">
      <c r="A47" s="86" t="s">
        <v>114</v>
      </c>
      <c r="B47" s="3" t="s">
        <v>120</v>
      </c>
      <c r="D47" s="25" t="s">
        <v>16</v>
      </c>
      <c r="E47" s="28" t="s">
        <v>17</v>
      </c>
      <c r="G47" s="157">
        <v>56.594496442255</v>
      </c>
      <c r="H47" s="152">
        <v>74.438837388664894</v>
      </c>
      <c r="I47" s="152">
        <v>84.398482858137996</v>
      </c>
      <c r="J47" s="152">
        <v>87.382437677265202</v>
      </c>
      <c r="K47" s="152">
        <v>82.790768273871706</v>
      </c>
      <c r="L47" s="158">
        <v>77.121004528038995</v>
      </c>
      <c r="M47" s="152"/>
      <c r="N47" s="159">
        <v>112.21049733791099</v>
      </c>
      <c r="O47" s="160">
        <v>110.72464024481199</v>
      </c>
      <c r="P47" s="161">
        <v>111.467568791361</v>
      </c>
      <c r="Q47" s="152"/>
      <c r="R47" s="162">
        <v>86.934308603274104</v>
      </c>
      <c r="S47" s="135"/>
      <c r="T47" s="136">
        <v>-5.0424810822282504</v>
      </c>
      <c r="U47" s="130">
        <v>2.0376240721268402</v>
      </c>
      <c r="V47" s="130">
        <v>5.4180795684085101</v>
      </c>
      <c r="W47" s="130">
        <v>4.9091248613288698</v>
      </c>
      <c r="X47" s="130">
        <v>-4.98535775704411E-2</v>
      </c>
      <c r="Y47" s="137">
        <v>1.7995812481168501</v>
      </c>
      <c r="Z47" s="130"/>
      <c r="AA47" s="138">
        <v>-0.85153675931824602</v>
      </c>
      <c r="AB47" s="139">
        <v>-4.9588265719530096</v>
      </c>
      <c r="AC47" s="140">
        <v>-2.93493485097382</v>
      </c>
      <c r="AD47" s="130"/>
      <c r="AE47" s="141">
        <v>6.7681544106533301E-3</v>
      </c>
      <c r="AF47" s="78"/>
      <c r="AG47" s="157">
        <v>58.099121572871503</v>
      </c>
      <c r="AH47" s="152">
        <v>78.360253707020902</v>
      </c>
      <c r="AI47" s="152">
        <v>88.827936756729798</v>
      </c>
      <c r="AJ47" s="152">
        <v>91.0480294322535</v>
      </c>
      <c r="AK47" s="152">
        <v>86.700374371796698</v>
      </c>
      <c r="AL47" s="158">
        <v>80.607143168134499</v>
      </c>
      <c r="AM47" s="152"/>
      <c r="AN47" s="159">
        <v>110.211643217893</v>
      </c>
      <c r="AO47" s="160">
        <v>111.688911155893</v>
      </c>
      <c r="AP47" s="161">
        <v>110.950277186893</v>
      </c>
      <c r="AQ47" s="152"/>
      <c r="AR47" s="162">
        <v>89.276610030637102</v>
      </c>
      <c r="AS47" s="135"/>
      <c r="AT47" s="136">
        <v>2.3673441171199601</v>
      </c>
      <c r="AU47" s="130">
        <v>4.4927654045061498</v>
      </c>
      <c r="AV47" s="130">
        <v>4.7327718916251804</v>
      </c>
      <c r="AW47" s="130">
        <v>4.4713274942125096</v>
      </c>
      <c r="AX47" s="130">
        <v>-1.1971141937088301</v>
      </c>
      <c r="AY47" s="137">
        <v>2.95199510463654</v>
      </c>
      <c r="AZ47" s="130"/>
      <c r="BA47" s="138">
        <v>-4.0362921881325802</v>
      </c>
      <c r="BB47" s="139">
        <v>-4.6512881504725696</v>
      </c>
      <c r="BC47" s="140">
        <v>-4.3468257115698199</v>
      </c>
      <c r="BD47" s="130"/>
      <c r="BE47" s="141">
        <v>0.234834945276618</v>
      </c>
    </row>
    <row r="48" spans="1:70" x14ac:dyDescent="0.2">
      <c r="A48" s="86" t="s">
        <v>115</v>
      </c>
      <c r="B48" s="3" t="s">
        <v>121</v>
      </c>
      <c r="D48" s="25" t="s">
        <v>16</v>
      </c>
      <c r="E48" s="28" t="s">
        <v>17</v>
      </c>
      <c r="G48" s="157">
        <v>41.452048624023803</v>
      </c>
      <c r="H48" s="152">
        <v>49.821295091111899</v>
      </c>
      <c r="I48" s="152">
        <v>53.488232149497897</v>
      </c>
      <c r="J48" s="152">
        <v>56.792069381878903</v>
      </c>
      <c r="K48" s="152">
        <v>57.1197185714949</v>
      </c>
      <c r="L48" s="158">
        <v>51.736710748870799</v>
      </c>
      <c r="M48" s="152"/>
      <c r="N48" s="159">
        <v>73.561549714391802</v>
      </c>
      <c r="O48" s="160">
        <v>72.031537639901501</v>
      </c>
      <c r="P48" s="161">
        <v>72.796543677146701</v>
      </c>
      <c r="Q48" s="152"/>
      <c r="R48" s="162">
        <v>57.756321846709298</v>
      </c>
      <c r="S48" s="135"/>
      <c r="T48" s="136">
        <v>-6.3711665619296598</v>
      </c>
      <c r="U48" s="130">
        <v>-2.9309701627347602</v>
      </c>
      <c r="V48" s="130">
        <v>1.1987953893221299</v>
      </c>
      <c r="W48" s="130">
        <v>2.6811535141776202</v>
      </c>
      <c r="X48" s="130">
        <v>0.84235503879738205</v>
      </c>
      <c r="Y48" s="137">
        <v>-0.663826403953519</v>
      </c>
      <c r="Z48" s="130"/>
      <c r="AA48" s="138">
        <v>-2.7956307831545599</v>
      </c>
      <c r="AB48" s="139">
        <v>-7.2058390492861601</v>
      </c>
      <c r="AC48" s="140">
        <v>-5.0287531408522899</v>
      </c>
      <c r="AD48" s="130"/>
      <c r="AE48" s="141">
        <v>-2.2785935720473298</v>
      </c>
      <c r="AF48" s="78"/>
      <c r="AG48" s="157">
        <v>42.0316038722573</v>
      </c>
      <c r="AH48" s="152">
        <v>50.686259994421697</v>
      </c>
      <c r="AI48" s="152">
        <v>54.886948331164</v>
      </c>
      <c r="AJ48" s="152">
        <v>57.087502352763401</v>
      </c>
      <c r="AK48" s="152">
        <v>56.592615808246798</v>
      </c>
      <c r="AL48" s="158">
        <v>52.2574334273801</v>
      </c>
      <c r="AM48" s="152"/>
      <c r="AN48" s="159">
        <v>70.315429597183595</v>
      </c>
      <c r="AO48" s="160">
        <v>71.418170537591905</v>
      </c>
      <c r="AP48" s="161">
        <v>70.8668000673877</v>
      </c>
      <c r="AQ48" s="152"/>
      <c r="AR48" s="162">
        <v>57.574951362836501</v>
      </c>
      <c r="AS48" s="135"/>
      <c r="AT48" s="136">
        <v>-6.2875813946142306E-2</v>
      </c>
      <c r="AU48" s="130">
        <v>2.0496477360147298</v>
      </c>
      <c r="AV48" s="130">
        <v>2.80630077991606</v>
      </c>
      <c r="AW48" s="130">
        <v>2.15882658196989</v>
      </c>
      <c r="AX48" s="130">
        <v>-0.31316795073388998</v>
      </c>
      <c r="AY48" s="137">
        <v>1.3649310184644401</v>
      </c>
      <c r="AZ48" s="130"/>
      <c r="BA48" s="138">
        <v>-4.6546095582311704</v>
      </c>
      <c r="BB48" s="139">
        <v>-6.5931762336641997</v>
      </c>
      <c r="BC48" s="140">
        <v>-5.6413878464873699</v>
      </c>
      <c r="BD48" s="130"/>
      <c r="BE48" s="141">
        <v>-1.2140717488950299</v>
      </c>
    </row>
    <row r="49" spans="1:57" x14ac:dyDescent="0.2">
      <c r="A49" s="87" t="s">
        <v>116</v>
      </c>
      <c r="B49" s="3" t="s">
        <v>122</v>
      </c>
      <c r="D49" s="25" t="s">
        <v>16</v>
      </c>
      <c r="E49" s="28" t="s">
        <v>17</v>
      </c>
      <c r="G49" s="163">
        <v>28.4627498743464</v>
      </c>
      <c r="H49" s="164">
        <v>31.245839590976001</v>
      </c>
      <c r="I49" s="164">
        <v>32.965415630145202</v>
      </c>
      <c r="J49" s="164">
        <v>34.156606380889102</v>
      </c>
      <c r="K49" s="164">
        <v>35.7452979837661</v>
      </c>
      <c r="L49" s="165">
        <v>32.5151818920246</v>
      </c>
      <c r="M49" s="152"/>
      <c r="N49" s="166">
        <v>48.750211531239998</v>
      </c>
      <c r="O49" s="167">
        <v>49.416459282474896</v>
      </c>
      <c r="P49" s="168">
        <v>49.083335406857501</v>
      </c>
      <c r="Q49" s="152"/>
      <c r="R49" s="169">
        <v>37.248940039119702</v>
      </c>
      <c r="S49" s="135"/>
      <c r="T49" s="142">
        <v>-16.835497852859401</v>
      </c>
      <c r="U49" s="143">
        <v>-8.9692686911440394</v>
      </c>
      <c r="V49" s="143">
        <v>-4.3484410385207504</v>
      </c>
      <c r="W49" s="143">
        <v>-4.87267735811752</v>
      </c>
      <c r="X49" s="143">
        <v>-3.23125793945372</v>
      </c>
      <c r="Y49" s="144">
        <v>-7.5553400987681503</v>
      </c>
      <c r="Z49" s="130"/>
      <c r="AA49" s="145">
        <v>-5.5576246183061802</v>
      </c>
      <c r="AB49" s="146">
        <v>-6.4199148100227301</v>
      </c>
      <c r="AC49" s="147">
        <v>-5.9936729772455397</v>
      </c>
      <c r="AD49" s="130"/>
      <c r="AE49" s="148">
        <v>-6.98147707895364</v>
      </c>
      <c r="AG49" s="163">
        <v>29.672416086542</v>
      </c>
      <c r="AH49" s="164">
        <v>31.668789470377501</v>
      </c>
      <c r="AI49" s="164">
        <v>32.840800667263601</v>
      </c>
      <c r="AJ49" s="164">
        <v>33.741953373147602</v>
      </c>
      <c r="AK49" s="164">
        <v>34.4469240417111</v>
      </c>
      <c r="AL49" s="165">
        <v>32.474176727808398</v>
      </c>
      <c r="AM49" s="152"/>
      <c r="AN49" s="166">
        <v>45.554595439642902</v>
      </c>
      <c r="AO49" s="167">
        <v>47.081183594991103</v>
      </c>
      <c r="AP49" s="168">
        <v>46.317889517316999</v>
      </c>
      <c r="AQ49" s="152"/>
      <c r="AR49" s="169">
        <v>36.429523239096604</v>
      </c>
      <c r="AS49" s="135"/>
      <c r="AT49" s="142">
        <v>-5.6001856764944096</v>
      </c>
      <c r="AU49" s="143">
        <v>-2.7777753190666798</v>
      </c>
      <c r="AV49" s="143">
        <v>-1.8988444052373901</v>
      </c>
      <c r="AW49" s="143">
        <v>-2.4984436666546399</v>
      </c>
      <c r="AX49" s="143">
        <v>-5.3354613395778498</v>
      </c>
      <c r="AY49" s="144">
        <v>-3.62634626690157</v>
      </c>
      <c r="AZ49" s="130"/>
      <c r="BA49" s="145">
        <v>-10.9010370375465</v>
      </c>
      <c r="BB49" s="146">
        <v>-11.837562000308299</v>
      </c>
      <c r="BC49" s="147">
        <v>-11.379489317952499</v>
      </c>
      <c r="BD49" s="130"/>
      <c r="BE49" s="148">
        <v>-6.5971188816199797</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O12" sqref="O12"/>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9" t="str">
        <f>HYPERLINK("http://www.str.com/data-insights/resources/glossary", "For all STR definitions, please visit www.str.com/data-insights/resources/glossary")</f>
        <v>For all STR definitions, please visit www.str.com/data-insights/resources/glossary</v>
      </c>
      <c r="B5" s="209"/>
      <c r="C5" s="209"/>
      <c r="D5" s="209"/>
      <c r="E5" s="209"/>
      <c r="F5" s="20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9" t="str">
        <f>HYPERLINK("http://www.str.com/data-insights/resources/FAQ", "For all STR FAQs, please click here or visit http://www.str.com/data-insights/resources/FAQ")</f>
        <v>For all STR FAQs, please click here or visit http://www.str.com/data-insights/resources/FAQ</v>
      </c>
      <c r="B9" s="209"/>
      <c r="C9" s="209"/>
      <c r="D9" s="209"/>
      <c r="E9" s="209"/>
      <c r="F9" s="20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9" t="str">
        <f>HYPERLINK("http://www.str.com/contact", "For additional support, please contact your regional office")</f>
        <v>For additional support, please contact your regional office</v>
      </c>
      <c r="B12" s="209"/>
      <c r="C12" s="209"/>
      <c r="D12" s="209"/>
      <c r="E12" s="209"/>
      <c r="F12" s="209"/>
      <c r="G12" s="209"/>
      <c r="H12" s="209"/>
      <c r="I12" s="209"/>
      <c r="J12" s="20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8" t="str">
        <f>HYPERLINK("http://www.hotelnewsnow.com/", "For the latest in industry news, visit HotelNewsNow.com.")</f>
        <v>For the latest in industry news, visit HotelNewsNow.com.</v>
      </c>
      <c r="B14" s="208"/>
      <c r="C14" s="208"/>
      <c r="D14" s="208"/>
      <c r="E14" s="208"/>
      <c r="F14" s="208"/>
      <c r="G14" s="208"/>
      <c r="H14" s="208"/>
      <c r="I14" s="20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8" t="str">
        <f>HYPERLINK("http://www.hoteldataconference.com/", "To learn more about the Hotel Data Conference, visit HotelDataConference.com.")</f>
        <v>To learn more about the Hotel Data Conference, visit HotelDataConference.com.</v>
      </c>
      <c r="B15" s="208"/>
      <c r="C15" s="208"/>
      <c r="D15" s="208"/>
      <c r="E15" s="208"/>
      <c r="F15" s="208"/>
      <c r="G15" s="208"/>
      <c r="H15" s="208"/>
      <c r="I15" s="20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R23" sqref="R23"/>
    </sheetView>
  </sheetViews>
  <sheetFormatPr defaultRowHeight="12.75" x14ac:dyDescent="0.2"/>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ED2860-494C-4BCC-9288-153E9F0CD767}"/>
</file>

<file path=customXml/itemProps2.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3.xml><?xml version="1.0" encoding="utf-8"?>
<ds:datastoreItem xmlns:ds="http://schemas.openxmlformats.org/officeDocument/2006/customXml" ds:itemID="{DD76D074-13AA-49D0-9CF5-7C3E583D87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2024-05-09T13:05:33Z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